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drawings/drawing11.xml" ContentType="application/vnd.openxmlformats-officedocument.drawing+xml"/>
  <Override PartName="/xl/tables/table11.xml" ContentType="application/vnd.openxmlformats-officedocument.spreadsheetml.table+xml"/>
  <Override PartName="/xl/drawings/drawing12.xml" ContentType="application/vnd.openxmlformats-officedocument.drawing+xml"/>
  <Override PartName="/xl/tables/table12.xml" ContentType="application/vnd.openxmlformats-officedocument.spreadsheetml.table+xml"/>
  <Override PartName="/xl/drawings/drawing13.xml" ContentType="application/vnd.openxmlformats-officedocument.drawing+xml"/>
  <Override PartName="/xl/tables/table13.xml" ContentType="application/vnd.openxmlformats-officedocument.spreadsheetml.table+xml"/>
  <Override PartName="/xl/drawings/drawing14.xml" ContentType="application/vnd.openxmlformats-officedocument.drawing+xml"/>
  <Override PartName="/xl/tables/table14.xml" ContentType="application/vnd.openxmlformats-officedocument.spreadsheetml.table+xml"/>
  <Override PartName="/xl/drawings/drawing15.xml" ContentType="application/vnd.openxmlformats-officedocument.drawing+xml"/>
  <Override PartName="/xl/tables/table15.xml" ContentType="application/vnd.openxmlformats-officedocument.spreadsheetml.table+xml"/>
  <Override PartName="/xl/drawings/drawing16.xml" ContentType="application/vnd.openxmlformats-officedocument.drawing+xml"/>
  <Override PartName="/xl/tables/table16.xml" ContentType="application/vnd.openxmlformats-officedocument.spreadsheetml.table+xml"/>
  <Override PartName="/xl/drawings/drawing17.xml" ContentType="application/vnd.openxmlformats-officedocument.drawing+xml"/>
  <Override PartName="/xl/tables/table17.xml" ContentType="application/vnd.openxmlformats-officedocument.spreadsheetml.table+xml"/>
  <Override PartName="/xl/drawings/drawing18.xml" ContentType="application/vnd.openxmlformats-officedocument.drawing+xml"/>
  <Override PartName="/xl/tables/table18.xml" ContentType="application/vnd.openxmlformats-officedocument.spreadsheetml.table+xml"/>
  <Override PartName="/xl/drawings/drawing19.xml" ContentType="application/vnd.openxmlformats-officedocument.drawing+xml"/>
  <Override PartName="/xl/tables/table19.xml" ContentType="application/vnd.openxmlformats-officedocument.spreadsheetml.table+xml"/>
  <Override PartName="/xl/drawings/drawing20.xml" ContentType="application/vnd.openxmlformats-officedocument.drawing+xml"/>
  <Override PartName="/xl/tables/table2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21.xml" ContentType="application/vnd.openxmlformats-officedocument.drawing+xml"/>
  <Override PartName="/xl/tables/table21.xml" ContentType="application/vnd.openxmlformats-officedocument.spreadsheetml.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2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3.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24.xml" ContentType="application/vnd.openxmlformats-officedocument.drawing+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charts/chart45.xml" ContentType="application/vnd.openxmlformats-officedocument.drawingml.chart+xml"/>
  <Override PartName="/xl/charts/style44.xml" ContentType="application/vnd.ms-office.chartstyle+xml"/>
  <Override PartName="/xl/charts/colors44.xml" ContentType="application/vnd.ms-office.chartcolorstyle+xml"/>
  <Override PartName="/xl/charts/chart46.xml" ContentType="application/vnd.openxmlformats-officedocument.drawingml.chart+xml"/>
  <Override PartName="/xl/charts/style45.xml" ContentType="application/vnd.ms-office.chartstyle+xml"/>
  <Override PartName="/xl/charts/colors45.xml" ContentType="application/vnd.ms-office.chartcolorstyle+xml"/>
  <Override PartName="/xl/charts/chart47.xml" ContentType="application/vnd.openxmlformats-officedocument.drawingml.chart+xml"/>
  <Override PartName="/xl/charts/style46.xml" ContentType="application/vnd.ms-office.chartstyle+xml"/>
  <Override PartName="/xl/charts/colors46.xml" ContentType="application/vnd.ms-office.chartcolorstyle+xml"/>
  <Override PartName="/xl/charts/chart48.xml" ContentType="application/vnd.openxmlformats-officedocument.drawingml.chart+xml"/>
  <Override PartName="/xl/charts/style47.xml" ContentType="application/vnd.ms-office.chartstyle+xml"/>
  <Override PartName="/xl/charts/colors47.xml" ContentType="application/vnd.ms-office.chartcolorstyle+xml"/>
  <Override PartName="/xl/charts/chart49.xml" ContentType="application/vnd.openxmlformats-officedocument.drawingml.chart+xml"/>
  <Override PartName="/xl/charts/style48.xml" ContentType="application/vnd.ms-office.chartstyle+xml"/>
  <Override PartName="/xl/charts/colors48.xml" ContentType="application/vnd.ms-office.chartcolorstyle+xml"/>
  <Override PartName="/xl/charts/chart50.xml" ContentType="application/vnd.openxmlformats-officedocument.drawingml.chart+xml"/>
  <Override PartName="/xl/charts/style49.xml" ContentType="application/vnd.ms-office.chartstyle+xml"/>
  <Override PartName="/xl/charts/colors49.xml" ContentType="application/vnd.ms-office.chartcolorstyle+xml"/>
  <Override PartName="/xl/charts/chart51.xml" ContentType="application/vnd.openxmlformats-officedocument.drawingml.chart+xml"/>
  <Override PartName="/xl/charts/style50.xml" ContentType="application/vnd.ms-office.chartstyle+xml"/>
  <Override PartName="/xl/charts/colors50.xml" ContentType="application/vnd.ms-office.chartcolorstyle+xml"/>
  <Override PartName="/xl/charts/chart52.xml" ContentType="application/vnd.openxmlformats-officedocument.drawingml.chart+xml"/>
  <Override PartName="/xl/charts/style51.xml" ContentType="application/vnd.ms-office.chartstyle+xml"/>
  <Override PartName="/xl/charts/colors51.xml" ContentType="application/vnd.ms-office.chartcolorstyle+xml"/>
  <Override PartName="/xl/charts/chart53.xml" ContentType="application/vnd.openxmlformats-officedocument.drawingml.chart+xml"/>
  <Override PartName="/xl/charts/style52.xml" ContentType="application/vnd.ms-office.chartstyle+xml"/>
  <Override PartName="/xl/charts/colors52.xml" ContentType="application/vnd.ms-office.chartcolorstyle+xml"/>
  <Override PartName="/xl/charts/chart54.xml" ContentType="application/vnd.openxmlformats-officedocument.drawingml.chart+xml"/>
  <Override PartName="/xl/charts/style53.xml" ContentType="application/vnd.ms-office.chartstyle+xml"/>
  <Override PartName="/xl/charts/colors53.xml" ContentType="application/vnd.ms-office.chartcolorstyle+xml"/>
  <Override PartName="/xl/charts/chart55.xml" ContentType="application/vnd.openxmlformats-officedocument.drawingml.chart+xml"/>
  <Override PartName="/xl/charts/style54.xml" ContentType="application/vnd.ms-office.chartstyle+xml"/>
  <Override PartName="/xl/charts/colors54.xml" ContentType="application/vnd.ms-office.chartcolorstyle+xml"/>
  <Override PartName="/xl/charts/chart56.xml" ContentType="application/vnd.openxmlformats-officedocument.drawingml.chart+xml"/>
  <Override PartName="/xl/charts/style55.xml" ContentType="application/vnd.ms-office.chartstyle+xml"/>
  <Override PartName="/xl/charts/colors55.xml" ContentType="application/vnd.ms-office.chartcolorstyle+xml"/>
  <Override PartName="/xl/charts/chart57.xml" ContentType="application/vnd.openxmlformats-officedocument.drawingml.chart+xml"/>
  <Override PartName="/xl/charts/style56.xml" ContentType="application/vnd.ms-office.chartstyle+xml"/>
  <Override PartName="/xl/charts/colors56.xml" ContentType="application/vnd.ms-office.chartcolorstyle+xml"/>
  <Override PartName="/xl/charts/chart58.xml" ContentType="application/vnd.openxmlformats-officedocument.drawingml.chart+xml"/>
  <Override PartName="/xl/charts/style57.xml" ContentType="application/vnd.ms-office.chartstyle+xml"/>
  <Override PartName="/xl/charts/colors57.xml" ContentType="application/vnd.ms-office.chartcolorstyle+xml"/>
  <Override PartName="/xl/charts/chart59.xml" ContentType="application/vnd.openxmlformats-officedocument.drawingml.chart+xml"/>
  <Override PartName="/xl/charts/style58.xml" ContentType="application/vnd.ms-office.chartstyle+xml"/>
  <Override PartName="/xl/charts/colors58.xml" ContentType="application/vnd.ms-office.chartcolorstyle+xml"/>
  <Override PartName="/xl/charts/chart60.xml" ContentType="application/vnd.openxmlformats-officedocument.drawingml.chart+xml"/>
  <Override PartName="/xl/charts/style59.xml" ContentType="application/vnd.ms-office.chartstyle+xml"/>
  <Override PartName="/xl/charts/colors59.xml" ContentType="application/vnd.ms-office.chartcolorstyle+xml"/>
  <Override PartName="/xl/charts/chart61.xml" ContentType="application/vnd.openxmlformats-officedocument.drawingml.chart+xml"/>
  <Override PartName="/xl/charts/style60.xml" ContentType="application/vnd.ms-office.chartstyle+xml"/>
  <Override PartName="/xl/charts/colors60.xml" ContentType="application/vnd.ms-office.chartcolorstyle+xml"/>
  <Override PartName="/xl/charts/chart62.xml" ContentType="application/vnd.openxmlformats-officedocument.drawingml.chart+xml"/>
  <Override PartName="/xl/charts/style61.xml" ContentType="application/vnd.ms-office.chartstyle+xml"/>
  <Override PartName="/xl/charts/colors61.xml" ContentType="application/vnd.ms-office.chartcolorstyle+xml"/>
  <Override PartName="/xl/charts/chart63.xml" ContentType="application/vnd.openxmlformats-officedocument.drawingml.chart+xml"/>
  <Override PartName="/xl/charts/style62.xml" ContentType="application/vnd.ms-office.chartstyle+xml"/>
  <Override PartName="/xl/charts/colors62.xml" ContentType="application/vnd.ms-office.chartcolorstyle+xml"/>
  <Override PartName="/xl/charts/chart64.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E:\"/>
    </mc:Choice>
  </mc:AlternateContent>
  <xr:revisionPtr revIDLastSave="0" documentId="13_ncr:1000001_{E28B463F-40B0-6E4B-B4E7-75928C508C5A}" xr6:coauthVersionLast="47" xr6:coauthVersionMax="47" xr10:uidLastSave="{00000000-0000-0000-0000-000000000000}"/>
  <bookViews>
    <workbookView xWindow="0" yWindow="0" windowWidth="20400" windowHeight="8940" tabRatio="777" activeTab="23" xr2:uid="{00000000-000D-0000-FFFF-FFFF00000000}"/>
  </bookViews>
  <sheets>
    <sheet name="Pinos 1" sheetId="21" r:id="rId1"/>
    <sheet name="Pinos 2" sheetId="20" r:id="rId2"/>
    <sheet name="Pinos 3" sheetId="19" r:id="rId3"/>
    <sheet name="Rio Claro" sheetId="3" r:id="rId4"/>
    <sheet name="Merey-29" sheetId="13" r:id="rId5"/>
    <sheet name="Merey-20" sheetId="23" r:id="rId6"/>
    <sheet name="Remiga" sheetId="64" r:id="rId7"/>
    <sheet name="Este" sheetId="59" r:id="rId8"/>
    <sheet name="Oeste" sheetId="72" r:id="rId9"/>
    <sheet name="Norte" sheetId="73" r:id="rId10"/>
    <sheet name="Lejos" sheetId="74" r:id="rId11"/>
    <sheet name="10.1" sheetId="97" r:id="rId12"/>
    <sheet name="10.2" sheetId="98" r:id="rId13"/>
    <sheet name="Kariña Sur" sheetId="24" r:id="rId14"/>
    <sheet name="Bloque 8" sheetId="25" r:id="rId15"/>
    <sheet name="Sur" sheetId="35" r:id="rId16"/>
    <sheet name="Patriota" sheetId="30" r:id="rId17"/>
    <sheet name="Pedro Vasquez" sheetId="63" r:id="rId18"/>
    <sheet name="NORTE BARE" sheetId="99" r:id="rId19"/>
    <sheet name="OFICINA" sheetId="100" r:id="rId20"/>
    <sheet name="Table" sheetId="52" state="hidden" r:id="rId21"/>
    <sheet name="MTTO." sheetId="133" r:id="rId22"/>
    <sheet name="Indicadores" sheetId="134" r:id="rId23"/>
    <sheet name="Indicadores U.P. Pesado" sheetId="53" r:id="rId24"/>
    <sheet name="Indicadores U.P. Extrapesado" sheetId="65" r:id="rId25"/>
    <sheet name="Hoja5" sheetId="80" state="hidden" r:id="rId26"/>
    <sheet name="Hoja1" sheetId="38" state="hidden" r:id="rId27"/>
    <sheet name="REVISION" sheetId="29" state="hidden" r:id="rId28"/>
  </sheets>
  <externalReferences>
    <externalReference r:id="rId29"/>
    <externalReference r:id="rId30"/>
  </externalReferences>
  <definedNames>
    <definedName name="_xlnm._FilterDatabase" localSheetId="11" hidden="1">'10.1'!$B$14:$AF$73</definedName>
    <definedName name="_xlnm._FilterDatabase" localSheetId="12" hidden="1">'10.2'!$B$14:$AF$320</definedName>
    <definedName name="_xlnm._FilterDatabase" localSheetId="14" hidden="1">'Bloque 8'!$B$14:$AF$164</definedName>
    <definedName name="_xlnm._FilterDatabase" localSheetId="7" hidden="1">Este!$B$14:$AF$146</definedName>
    <definedName name="_xlnm._FilterDatabase" localSheetId="13" hidden="1">'Kariña Sur'!$B$14:$AF$195</definedName>
    <definedName name="_xlnm._FilterDatabase" localSheetId="10" hidden="1">Lejos!$B$14:$AF$36</definedName>
    <definedName name="_xlnm._FilterDatabase" localSheetId="5" hidden="1">'Merey-20'!$B$14:$AF$422</definedName>
    <definedName name="_xlnm._FilterDatabase" localSheetId="4" hidden="1">'Merey-29'!$B$14:$AF$466</definedName>
    <definedName name="_xlnm._FilterDatabase" localSheetId="21" hidden="1">MTTO.!$B$9:$R$175</definedName>
    <definedName name="_xlnm._FilterDatabase" localSheetId="9" hidden="1">Norte!$B$14:$AF$201</definedName>
    <definedName name="_xlnm._FilterDatabase" localSheetId="18" hidden="1">'NORTE BARE'!$B$14:$AF$792</definedName>
    <definedName name="_xlnm._FilterDatabase" localSheetId="8" hidden="1">Oeste!$B$14:$AF$379</definedName>
    <definedName name="_xlnm._FilterDatabase" localSheetId="19" hidden="1">OFICINA!$B$14:$AF$344</definedName>
    <definedName name="_xlnm._FilterDatabase" localSheetId="16" hidden="1">Patriota!$B$14:$AF$385</definedName>
    <definedName name="_xlnm._FilterDatabase" localSheetId="17" hidden="1">'Pedro Vasquez'!$B$14:$AF$355</definedName>
    <definedName name="_xlnm._FilterDatabase" localSheetId="0" hidden="1">'Pinos 1'!$B$14:$AF$458</definedName>
    <definedName name="_xlnm._FilterDatabase" localSheetId="1" hidden="1">'Pinos 2'!$B$14:$AF$665</definedName>
    <definedName name="_xlnm._FilterDatabase" localSheetId="2" hidden="1">'Pinos 3'!$B$14:$AF$337</definedName>
    <definedName name="_xlnm._FilterDatabase" localSheetId="6" hidden="1">'Remiga'!$B$14:$AF$141</definedName>
    <definedName name="_xlnm._FilterDatabase" localSheetId="27" hidden="1">REVISION!$B$14:$AG$107</definedName>
    <definedName name="_xlnm._FilterDatabase" localSheetId="3" hidden="1">'Rio Claro'!$B$14:$AF$129</definedName>
    <definedName name="_xlnm._FilterDatabase" localSheetId="15" hidden="1">Sur!$B$14:$AF$327</definedName>
    <definedName name="BLOQUE8" localSheetId="11">Tabla9[]</definedName>
    <definedName name="BLOQUE8" localSheetId="12">Tabla9[]</definedName>
    <definedName name="BLOQUE8" localSheetId="7">Tabla9[]</definedName>
    <definedName name="BLOQUE8" localSheetId="22">[1]!Tabla9[#Data]</definedName>
    <definedName name="BLOQUE8" localSheetId="24">Tabla9[]</definedName>
    <definedName name="BLOQUE8" localSheetId="10">Tabla9[]</definedName>
    <definedName name="BLOQUE8" localSheetId="21">[1]!Tabla9[#Data]</definedName>
    <definedName name="BLOQUE8" localSheetId="9">Tabla9[]</definedName>
    <definedName name="BLOQUE8" localSheetId="18">Tabla921[]</definedName>
    <definedName name="BLOQUE8" localSheetId="8">Tabla9[]</definedName>
    <definedName name="BLOQUE8" localSheetId="19">Tabla92122[]</definedName>
    <definedName name="BLOQUE8" localSheetId="17">Tabla9[]</definedName>
    <definedName name="BLOQUE8" localSheetId="6">Tabla9[]</definedName>
    <definedName name="BLOQUE8">Tabla9[]</definedName>
    <definedName name="DIEZPUNTOUNO">LEJOS19[]</definedName>
    <definedName name="KARIÑASUR" localSheetId="11">Tabla8[]</definedName>
    <definedName name="KARIÑASUR" localSheetId="12">Tabla8[]</definedName>
    <definedName name="KARIÑASUR" localSheetId="7">Tabla8[]</definedName>
    <definedName name="KARIÑASUR" localSheetId="22">[1]!Tabla8[#Data]</definedName>
    <definedName name="KARIÑASUR" localSheetId="24">Tabla8[]</definedName>
    <definedName name="KARIÑASUR" localSheetId="10">Tabla8[]</definedName>
    <definedName name="KARIÑASUR" localSheetId="21">[1]!Tabla8[#Data]</definedName>
    <definedName name="KARIÑASUR" localSheetId="9">Tabla8[]</definedName>
    <definedName name="KARIÑASUR" localSheetId="18">Tabla8[]</definedName>
    <definedName name="KARIÑASUR" localSheetId="8">Tabla8[]</definedName>
    <definedName name="KARIÑASUR" localSheetId="19">Tabla8[]</definedName>
    <definedName name="KARIÑASUR" localSheetId="17">Tabla8[]</definedName>
    <definedName name="KARIÑASUR" localSheetId="6">Tabla8[]</definedName>
    <definedName name="KARIÑASUR">Tabla8[]</definedName>
    <definedName name="MEREY20" localSheetId="11">Tabla7[]</definedName>
    <definedName name="MEREY20" localSheetId="12">Tabla7[]</definedName>
    <definedName name="MEREY20" localSheetId="7">Tabla7[]</definedName>
    <definedName name="MEREY20" localSheetId="22">[1]!Tabla7[#Data]</definedName>
    <definedName name="MEREY20" localSheetId="24">Tabla7[]</definedName>
    <definedName name="MEREY20" localSheetId="10">Tabla7[]</definedName>
    <definedName name="MEREY20" localSheetId="21">[1]!Tabla7[#Data]</definedName>
    <definedName name="MEREY20" localSheetId="9">Tabla7[]</definedName>
    <definedName name="MEREY20" localSheetId="18">Tabla7[]</definedName>
    <definedName name="MEREY20" localSheetId="8">Tabla7[]</definedName>
    <definedName name="MEREY20" localSheetId="19">Tabla7[]</definedName>
    <definedName name="MEREY20" localSheetId="17">Tabla7[]</definedName>
    <definedName name="MEREY20" localSheetId="6">Tabla7[]</definedName>
    <definedName name="MEREY20">Tabla7[]</definedName>
    <definedName name="MEREY29" localSheetId="11">Tabla6[]</definedName>
    <definedName name="MEREY29" localSheetId="12">Tabla6[]</definedName>
    <definedName name="MEREY29" localSheetId="7">Tabla6[]</definedName>
    <definedName name="MEREY29" localSheetId="22">[1]!Tabla6[#Data]</definedName>
    <definedName name="MEREY29" localSheetId="24">Tabla6[]</definedName>
    <definedName name="MEREY29" localSheetId="10">Tabla6[]</definedName>
    <definedName name="MEREY29" localSheetId="21">[1]!Tabla6[#Data]</definedName>
    <definedName name="MEREY29" localSheetId="9">Tabla6[]</definedName>
    <definedName name="MEREY29" localSheetId="18">Tabla6[]</definedName>
    <definedName name="MEREY29" localSheetId="8">Tabla6[]</definedName>
    <definedName name="MEREY29" localSheetId="19">Tabla6[]</definedName>
    <definedName name="MEREY29" localSheetId="17">Tabla6[]</definedName>
    <definedName name="MEREY29" localSheetId="6">Tabla6[]</definedName>
    <definedName name="MEREY29">Tabla6[]</definedName>
    <definedName name="NORTEBARE">Tabla921[]</definedName>
    <definedName name="Oeste" localSheetId="11">OESTE1[]</definedName>
    <definedName name="Oeste" localSheetId="12">OESTE1[]</definedName>
    <definedName name="Oeste" localSheetId="22">[1]!OESTE1[#Data]</definedName>
    <definedName name="Oeste" localSheetId="21">[1]!OESTE1[#Data]</definedName>
    <definedName name="Oeste" localSheetId="18">OESTE1[]</definedName>
    <definedName name="Oeste" localSheetId="19">OESTE1[]</definedName>
    <definedName name="Oeste">OESTE1[]</definedName>
    <definedName name="PATRIOTA" localSheetId="11">Tabla11[]</definedName>
    <definedName name="PATRIOTA" localSheetId="12">Tabla11[]</definedName>
    <definedName name="PATRIOTA" localSheetId="7">Tabla11[]</definedName>
    <definedName name="PATRIOTA" localSheetId="22">[1]!Tabla11[#Data]</definedName>
    <definedName name="PATRIOTA" localSheetId="24">Tabla11[]</definedName>
    <definedName name="PATRIOTA" localSheetId="10">Tabla11[]</definedName>
    <definedName name="PATRIOTA" localSheetId="21">[1]!Tabla11[#Data]</definedName>
    <definedName name="PATRIOTA" localSheetId="9">Tabla11[]</definedName>
    <definedName name="PATRIOTA" localSheetId="18">Tabla11[]</definedName>
    <definedName name="PATRIOTA" localSheetId="8">Tabla11[]</definedName>
    <definedName name="PATRIOTA" localSheetId="19">Tabla11[]</definedName>
    <definedName name="PATRIOTA" localSheetId="17">PEDROVASQUEZ[]</definedName>
    <definedName name="PATRIOTA" localSheetId="6">Tabla11[]</definedName>
    <definedName name="PATRIOTA">Tabla11[]</definedName>
    <definedName name="PINOS1" localSheetId="11">Tabla2[]</definedName>
    <definedName name="PINOS1" localSheetId="12">Tabla2[]</definedName>
    <definedName name="PINOS1" localSheetId="7">Tabla2[]</definedName>
    <definedName name="PINOS1" localSheetId="22">[1]!Tabla2[#Data]</definedName>
    <definedName name="PINOS1" localSheetId="24">Tabla2[]</definedName>
    <definedName name="PINOS1" localSheetId="10">Tabla2[]</definedName>
    <definedName name="PINOS1" localSheetId="21">[1]!Tabla2[#Data]</definedName>
    <definedName name="PINOS1" localSheetId="9">Tabla2[]</definedName>
    <definedName name="PINOS1" localSheetId="18">Tabla2[]</definedName>
    <definedName name="PINOS1" localSheetId="8">Tabla2[]</definedName>
    <definedName name="PINOS1" localSheetId="19">Tabla2[]</definedName>
    <definedName name="PINOS1" localSheetId="17">Tabla2[]</definedName>
    <definedName name="PINOS1" localSheetId="6">Tabla2[]</definedName>
    <definedName name="PINOS1">Tabla2[]</definedName>
    <definedName name="PINOS2" localSheetId="11">Tabla3[]</definedName>
    <definedName name="PINOS2" localSheetId="12">Tabla3[]</definedName>
    <definedName name="PINOS2" localSheetId="7">Tabla3[]</definedName>
    <definedName name="PINOS2" localSheetId="22">[1]!Tabla3[#Data]</definedName>
    <definedName name="PINOS2" localSheetId="24">Tabla3[]</definedName>
    <definedName name="PINOS2" localSheetId="10">Tabla3[]</definedName>
    <definedName name="PINOS2" localSheetId="21">[1]!Tabla3[#Data]</definedName>
    <definedName name="PINOS2" localSheetId="9">Tabla3[]</definedName>
    <definedName name="PINOS2" localSheetId="18">Tabla3[]</definedName>
    <definedName name="PINOS2" localSheetId="8">Tabla3[]</definedName>
    <definedName name="PINOS2" localSheetId="19">Tabla3[]</definedName>
    <definedName name="PINOS2" localSheetId="17">Tabla3[]</definedName>
    <definedName name="PINOS2" localSheetId="6">Tabla3[]</definedName>
    <definedName name="PINOS2">Tabla3[]</definedName>
    <definedName name="REV" localSheetId="11">#REF!</definedName>
    <definedName name="REV" localSheetId="12">#REF!</definedName>
    <definedName name="REV" localSheetId="7">#REF!</definedName>
    <definedName name="REV" localSheetId="22">#REF!</definedName>
    <definedName name="REV" localSheetId="24">#REF!</definedName>
    <definedName name="REV" localSheetId="10">#REF!</definedName>
    <definedName name="REV" localSheetId="21">#REF!</definedName>
    <definedName name="REV" localSheetId="9">#REF!</definedName>
    <definedName name="REV" localSheetId="18">#REF!</definedName>
    <definedName name="REV" localSheetId="8">#REF!</definedName>
    <definedName name="REV" localSheetId="19">#REF!</definedName>
    <definedName name="REV" localSheetId="16">#REF!</definedName>
    <definedName name="REV" localSheetId="17">#REF!</definedName>
    <definedName name="REV" localSheetId="6">#REF!</definedName>
    <definedName name="REV" localSheetId="15">#REF!</definedName>
    <definedName name="REV">#REF!</definedName>
    <definedName name="RIOCLARO" localSheetId="11">LEJOS19[]</definedName>
    <definedName name="RIOCLARO" localSheetId="12">LEJOS1920[]</definedName>
    <definedName name="RIOCLARO" localSheetId="7">ESTE[]</definedName>
    <definedName name="RIOCLARO" localSheetId="22">[1]!Tabla5[#Data]</definedName>
    <definedName name="RIOCLARO" localSheetId="24">Tabla5[]</definedName>
    <definedName name="RIOCLARO" localSheetId="10">LEJOS[]</definedName>
    <definedName name="RIOCLARO" localSheetId="21">[1]!Tabla5[#Data]</definedName>
    <definedName name="RIOCLARO" localSheetId="9">NORTE[]</definedName>
    <definedName name="RIOCLARO" localSheetId="18">Tabla5[]</definedName>
    <definedName name="RIOCLARO" localSheetId="8">OESTE1[]</definedName>
    <definedName name="RIOCLARO" localSheetId="19">Tabla5[]</definedName>
    <definedName name="RIOCLARO" localSheetId="17">Tabla5[]</definedName>
    <definedName name="RIOCLARO" localSheetId="6">REMIGA[]</definedName>
    <definedName name="RIOCLARO">Tabla5[]</definedName>
    <definedName name="SUR" localSheetId="11">Tabla10[]</definedName>
    <definedName name="SUR" localSheetId="12">Tabla10[]</definedName>
    <definedName name="SUR" localSheetId="7">Tabla10[]</definedName>
    <definedName name="SUR" localSheetId="22">[1]!Tabla10[#Data]</definedName>
    <definedName name="SUR" localSheetId="24">Tabla10[]</definedName>
    <definedName name="SUR" localSheetId="10">Tabla10[]</definedName>
    <definedName name="SUR" localSheetId="21">[1]!Tabla10[#Data]</definedName>
    <definedName name="SUR" localSheetId="9">Tabla10[]</definedName>
    <definedName name="SUR" localSheetId="18">Tabla10[]</definedName>
    <definedName name="SUR" localSheetId="8">Tabla10[]</definedName>
    <definedName name="SUR" localSheetId="19">Tabla10[]</definedName>
    <definedName name="SUR" localSheetId="17">Tabla10[]</definedName>
    <definedName name="SUR" localSheetId="6">Tabla10[]</definedName>
    <definedName name="SUR">Tabla10[]</definedName>
    <definedName name="TERMOGRAFIA" localSheetId="11">#REF!</definedName>
    <definedName name="TERMOGRAFIA" localSheetId="12">#REF!</definedName>
    <definedName name="TERMOGRAFIA" localSheetId="14">#REF!</definedName>
    <definedName name="TERMOGRAFIA" localSheetId="7">#REF!</definedName>
    <definedName name="TERMOGRAFIA" localSheetId="22">#REF!</definedName>
    <definedName name="TERMOGRAFIA" localSheetId="24">#REF!</definedName>
    <definedName name="TERMOGRAFIA" localSheetId="13">#REF!</definedName>
    <definedName name="TERMOGRAFIA" localSheetId="10">#REF!</definedName>
    <definedName name="TERMOGRAFIA" localSheetId="5">#REF!</definedName>
    <definedName name="TERMOGRAFIA" localSheetId="21">#REF!</definedName>
    <definedName name="TERMOGRAFIA" localSheetId="9">#REF!</definedName>
    <definedName name="TERMOGRAFIA" localSheetId="18">#REF!</definedName>
    <definedName name="TERMOGRAFIA" localSheetId="8">#REF!</definedName>
    <definedName name="TERMOGRAFIA" localSheetId="19">#REF!</definedName>
    <definedName name="TERMOGRAFIA" localSheetId="16">#REF!</definedName>
    <definedName name="TERMOGRAFIA" localSheetId="17">#REF!</definedName>
    <definedName name="TERMOGRAFIA" localSheetId="0">#REF!</definedName>
    <definedName name="TERMOGRAFIA" localSheetId="1">#REF!</definedName>
    <definedName name="TERMOGRAFIA" localSheetId="2">#REF!</definedName>
    <definedName name="TERMOGRAFIA" localSheetId="6">#REF!</definedName>
    <definedName name="TERMOGRAFIA" localSheetId="27">#REF!</definedName>
    <definedName name="TERMOGRAFIA" localSheetId="3">#REF!</definedName>
    <definedName name="TERMOGRAFIA" localSheetId="15">#REF!</definedName>
    <definedName name="TERMOGRAFIA">#REF!</definedName>
    <definedName name="ULTRASONIDO" localSheetId="11">#REF!</definedName>
    <definedName name="ULTRASONIDO" localSheetId="12">#REF!</definedName>
    <definedName name="ULTRASONIDO" localSheetId="14">#REF!</definedName>
    <definedName name="ULTRASONIDO" localSheetId="7">#REF!</definedName>
    <definedName name="ULTRASONIDO" localSheetId="22">#REF!</definedName>
    <definedName name="ULTRASONIDO" localSheetId="24">#REF!</definedName>
    <definedName name="ULTRASONIDO" localSheetId="13">#REF!</definedName>
    <definedName name="ULTRASONIDO" localSheetId="10">#REF!</definedName>
    <definedName name="ULTRASONIDO" localSheetId="5">#REF!</definedName>
    <definedName name="ULTRASONIDO" localSheetId="21">#REF!</definedName>
    <definedName name="ULTRASONIDO" localSheetId="9">#REF!</definedName>
    <definedName name="ULTRASONIDO" localSheetId="18">#REF!</definedName>
    <definedName name="ULTRASONIDO" localSheetId="8">#REF!</definedName>
    <definedName name="ULTRASONIDO" localSheetId="19">#REF!</definedName>
    <definedName name="ULTRASONIDO" localSheetId="16">#REF!</definedName>
    <definedName name="ULTRASONIDO" localSheetId="17">#REF!</definedName>
    <definedName name="ULTRASONIDO" localSheetId="0">#REF!</definedName>
    <definedName name="ULTRASONIDO" localSheetId="1">#REF!</definedName>
    <definedName name="ULTRASONIDO" localSheetId="2">#REF!</definedName>
    <definedName name="ULTRASONIDO" localSheetId="6">#REF!</definedName>
    <definedName name="ULTRASONIDO" localSheetId="27">#REF!</definedName>
    <definedName name="ULTRASONIDO" localSheetId="3">#REF!</definedName>
    <definedName name="ULTRASONIDO" localSheetId="15">#REF!</definedName>
    <definedName name="ULTRASONIDO">#REF!</definedName>
  </definedNames>
  <calcPr calcId="191028"/>
  <pivotCaches>
    <pivotCache cacheId="0" r:id="rId31"/>
    <pivotCache cacheId="1" r:id="rId32"/>
    <pivotCache cacheId="2" r:id="rId33"/>
    <pivotCache cacheId="3" r:id="rId34"/>
    <pivotCache cacheId="4" r:id="rId35"/>
    <pivotCache cacheId="5" r:id="rId36"/>
    <pivotCache cacheId="6" r:id="rId37"/>
    <pivotCache cacheId="7" r:id="rId38"/>
    <pivotCache cacheId="8" r:id="rId39"/>
    <pivotCache cacheId="9" r:id="rId40"/>
    <pivotCache cacheId="10" r:id="rId41"/>
    <pivotCache cacheId="11" r:id="rId42"/>
    <pivotCache cacheId="12" r:id="rId43"/>
    <pivotCache cacheId="13" r:id="rId44"/>
    <pivotCache cacheId="14" r:id="rId45"/>
    <pivotCache cacheId="15" r:id="rId46"/>
    <pivotCache cacheId="16" r:id="rId4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9" i="134" l="1"/>
  <c r="AB63" i="52"/>
  <c r="J118" i="53"/>
  <c r="J96" i="65"/>
  <c r="J70" i="65"/>
  <c r="K102" i="65"/>
  <c r="I102" i="65"/>
  <c r="G102" i="65"/>
  <c r="K99" i="65"/>
  <c r="I99" i="65"/>
  <c r="G99" i="65"/>
  <c r="K96" i="65"/>
  <c r="V76" i="65"/>
  <c r="X76" i="65"/>
  <c r="V73" i="65"/>
  <c r="X73" i="65"/>
  <c r="Z117" i="52"/>
  <c r="AB117" i="52"/>
  <c r="AD117" i="52"/>
  <c r="S70" i="65"/>
  <c r="U70" i="65"/>
  <c r="W70" i="65"/>
  <c r="AC117" i="52"/>
  <c r="AE117" i="52"/>
  <c r="J102" i="65"/>
  <c r="L102" i="65"/>
  <c r="L96" i="65"/>
  <c r="L70" i="65"/>
  <c r="J99" i="65"/>
  <c r="L99" i="65"/>
  <c r="V70" i="65"/>
  <c r="X70" i="65"/>
  <c r="G61" i="38"/>
  <c r="H61" i="38"/>
  <c r="E61" i="38"/>
  <c r="G55" i="38"/>
  <c r="H55" i="38"/>
  <c r="E55" i="38"/>
  <c r="G49" i="38"/>
  <c r="H49" i="38"/>
  <c r="G41" i="38"/>
  <c r="H41" i="38"/>
  <c r="E41" i="38"/>
  <c r="G35" i="38"/>
  <c r="H35" i="38"/>
  <c r="E35" i="38"/>
  <c r="G29" i="38"/>
  <c r="H29" i="38"/>
  <c r="G21" i="38"/>
  <c r="H21" i="38"/>
  <c r="E21" i="38"/>
  <c r="G15" i="38"/>
  <c r="H15" i="38"/>
  <c r="E15" i="38"/>
  <c r="C9" i="38"/>
  <c r="G9" i="38"/>
  <c r="H9" i="38"/>
  <c r="E9" i="38"/>
  <c r="V49" i="65"/>
  <c r="X49" i="65"/>
  <c r="V46" i="65"/>
  <c r="X46" i="65"/>
  <c r="V43" i="65"/>
  <c r="X43" i="65"/>
  <c r="J24" i="65"/>
  <c r="L24" i="65"/>
  <c r="L149" i="53"/>
  <c r="J149" i="53"/>
  <c r="H149" i="53"/>
  <c r="L146" i="53"/>
  <c r="J146" i="53"/>
  <c r="H146" i="53"/>
  <c r="X124" i="53"/>
  <c r="V124" i="53"/>
  <c r="T124" i="53"/>
  <c r="L124" i="53"/>
  <c r="J124" i="53"/>
  <c r="H124" i="53"/>
  <c r="K124" i="53"/>
  <c r="M124" i="53"/>
  <c r="X121" i="53"/>
  <c r="V121" i="53"/>
  <c r="T121" i="53"/>
  <c r="L121" i="53"/>
  <c r="J121" i="53"/>
  <c r="H121" i="53"/>
  <c r="X99" i="53"/>
  <c r="V99" i="53"/>
  <c r="T99" i="53"/>
  <c r="L99" i="53"/>
  <c r="J99" i="53"/>
  <c r="H99" i="53"/>
  <c r="X96" i="53"/>
  <c r="V96" i="53"/>
  <c r="T96" i="53"/>
  <c r="L96" i="53"/>
  <c r="P120" i="52"/>
  <c r="T71" i="52"/>
  <c r="J145" i="52"/>
  <c r="T120" i="52"/>
  <c r="AD63" i="52"/>
  <c r="T62" i="52"/>
  <c r="P62" i="52"/>
  <c r="Z63" i="52"/>
  <c r="P71" i="52"/>
  <c r="R71" i="52"/>
  <c r="R62" i="52"/>
  <c r="F145" i="52"/>
  <c r="J28" i="52"/>
  <c r="H49" i="53"/>
  <c r="J71" i="52"/>
  <c r="J97" i="52"/>
  <c r="X43" i="53"/>
  <c r="T18" i="53"/>
  <c r="J19" i="52"/>
  <c r="J18" i="53"/>
  <c r="F71" i="52"/>
  <c r="L18" i="53"/>
  <c r="J49" i="53"/>
  <c r="X24" i="53"/>
  <c r="F19" i="52"/>
  <c r="H28" i="52"/>
  <c r="L43" i="53"/>
  <c r="H115" i="52"/>
  <c r="J133" i="52"/>
  <c r="H45" i="52"/>
  <c r="W46" i="65"/>
  <c r="J10" i="52"/>
  <c r="F115" i="52"/>
  <c r="P27" i="52"/>
  <c r="F88" i="52"/>
  <c r="H62" i="52"/>
  <c r="H133" i="52"/>
  <c r="H71" i="52"/>
  <c r="AD36" i="52"/>
  <c r="F97" i="52"/>
  <c r="V46" i="53"/>
  <c r="T19" i="52"/>
  <c r="X49" i="53"/>
  <c r="AB10" i="52"/>
  <c r="V21" i="53"/>
  <c r="T45" i="52"/>
  <c r="J21" i="53"/>
  <c r="X18" i="53"/>
  <c r="P10" i="52"/>
  <c r="L21" i="53"/>
  <c r="T10" i="52"/>
  <c r="V43" i="53"/>
  <c r="T24" i="53"/>
  <c r="F133" i="52"/>
  <c r="W49" i="65"/>
  <c r="V24" i="53"/>
  <c r="F54" i="52"/>
  <c r="R19" i="52"/>
  <c r="H19" i="52"/>
  <c r="T43" i="53"/>
  <c r="P45" i="52"/>
  <c r="J88" i="52"/>
  <c r="H36" i="52"/>
  <c r="F106" i="52"/>
  <c r="H18" i="53"/>
  <c r="J115" i="52"/>
  <c r="T49" i="53"/>
  <c r="Z10" i="52"/>
  <c r="F36" i="52"/>
  <c r="F45" i="52"/>
  <c r="Z36" i="52"/>
  <c r="P19" i="52"/>
  <c r="H10" i="52"/>
  <c r="T55" i="52"/>
  <c r="J36" i="52"/>
  <c r="R10" i="52"/>
  <c r="L46" i="53"/>
  <c r="H124" i="52"/>
  <c r="L24" i="53"/>
  <c r="R45" i="52"/>
  <c r="J54" i="52"/>
  <c r="F124" i="52"/>
  <c r="F62" i="52"/>
  <c r="AD10" i="52"/>
  <c r="H80" i="52"/>
  <c r="R36" i="52"/>
  <c r="AD19" i="52"/>
  <c r="X46" i="53"/>
  <c r="F80" i="52"/>
  <c r="J62" i="52"/>
  <c r="V49" i="53"/>
  <c r="L49" i="53"/>
  <c r="J43" i="53"/>
  <c r="H54" i="52"/>
  <c r="J24" i="53"/>
  <c r="J46" i="53"/>
  <c r="J80" i="52"/>
  <c r="Z19" i="52"/>
  <c r="J106" i="52"/>
  <c r="H21" i="53"/>
  <c r="T46" i="53"/>
  <c r="X21" i="53"/>
  <c r="V18" i="53"/>
  <c r="H97" i="52"/>
  <c r="AB19" i="52"/>
  <c r="H88" i="52"/>
  <c r="R27" i="52"/>
  <c r="F28" i="52"/>
  <c r="R55" i="52"/>
  <c r="J45" i="52"/>
  <c r="F10" i="52"/>
  <c r="H43" i="53"/>
  <c r="T27" i="52"/>
  <c r="P55" i="52"/>
  <c r="P36" i="52"/>
  <c r="T36" i="52"/>
  <c r="T21" i="53"/>
  <c r="H106" i="52"/>
  <c r="J124" i="52"/>
  <c r="H24" i="53"/>
  <c r="W43" i="65"/>
  <c r="G43" i="65"/>
  <c r="I73" i="65"/>
  <c r="J73" i="65"/>
  <c r="L73" i="65"/>
  <c r="I76" i="65"/>
  <c r="J76" i="65"/>
  <c r="L76" i="65"/>
  <c r="K121" i="53"/>
  <c r="M121" i="53"/>
  <c r="K99" i="53"/>
  <c r="M99" i="53"/>
  <c r="K146" i="53"/>
  <c r="M146" i="53"/>
  <c r="W124" i="53"/>
  <c r="Y124" i="53"/>
  <c r="W121" i="53"/>
  <c r="Y121" i="53"/>
  <c r="W99" i="53"/>
  <c r="Y99" i="53"/>
  <c r="W96" i="53"/>
  <c r="Y96" i="53"/>
  <c r="K149" i="53"/>
  <c r="M149" i="53"/>
  <c r="H143" i="53"/>
  <c r="K143" i="53"/>
  <c r="M143" i="53"/>
  <c r="K21" i="65"/>
  <c r="L118" i="53"/>
  <c r="X118" i="53"/>
  <c r="S62" i="52"/>
  <c r="U62" i="52"/>
  <c r="I18" i="65"/>
  <c r="G21" i="65"/>
  <c r="AC63" i="52"/>
  <c r="AE63" i="52"/>
  <c r="H118" i="53"/>
  <c r="K118" i="53"/>
  <c r="M118" i="53"/>
  <c r="T118" i="53"/>
  <c r="W118" i="53"/>
  <c r="Y118" i="53"/>
  <c r="I145" i="52"/>
  <c r="K145" i="52"/>
  <c r="G18" i="65"/>
  <c r="S71" i="52"/>
  <c r="U71" i="52"/>
  <c r="I21" i="65"/>
  <c r="S120" i="52"/>
  <c r="U120" i="52"/>
  <c r="L143" i="53"/>
  <c r="K18" i="65"/>
  <c r="W18" i="65"/>
  <c r="L68" i="53"/>
  <c r="S10" i="52"/>
  <c r="U10" i="52"/>
  <c r="S36" i="52"/>
  <c r="U36" i="52"/>
  <c r="H46" i="53"/>
  <c r="K46" i="53"/>
  <c r="M46" i="53"/>
  <c r="S55" i="52"/>
  <c r="U55" i="52"/>
  <c r="I49" i="65"/>
  <c r="I106" i="52"/>
  <c r="K106" i="52"/>
  <c r="L71" i="53"/>
  <c r="W21" i="53"/>
  <c r="Y21" i="53"/>
  <c r="W49" i="53"/>
  <c r="Y49" i="53"/>
  <c r="I19" i="52"/>
  <c r="K19" i="52"/>
  <c r="S21" i="65"/>
  <c r="I43" i="65"/>
  <c r="I88" i="52"/>
  <c r="K88" i="52"/>
  <c r="G46" i="65"/>
  <c r="K49" i="65"/>
  <c r="H74" i="53"/>
  <c r="W24" i="53"/>
  <c r="Y24" i="53"/>
  <c r="L93" i="53"/>
  <c r="K43" i="53"/>
  <c r="M43" i="53"/>
  <c r="S27" i="52"/>
  <c r="U27" i="52"/>
  <c r="H96" i="53"/>
  <c r="I36" i="52"/>
  <c r="K36" i="52"/>
  <c r="I54" i="52"/>
  <c r="I71" i="52"/>
  <c r="K71" i="52"/>
  <c r="U21" i="65"/>
  <c r="I46" i="65"/>
  <c r="I97" i="52"/>
  <c r="K97" i="52"/>
  <c r="I133" i="52"/>
  <c r="K133" i="52"/>
  <c r="J74" i="53"/>
  <c r="K21" i="53"/>
  <c r="M21" i="53"/>
  <c r="K49" i="53"/>
  <c r="M49" i="53"/>
  <c r="S19" i="52"/>
  <c r="U19" i="52"/>
  <c r="G49" i="65"/>
  <c r="I10" i="52"/>
  <c r="K10" i="52"/>
  <c r="H93" i="53"/>
  <c r="J96" i="53"/>
  <c r="AC19" i="52"/>
  <c r="AE19" i="52"/>
  <c r="AC36" i="52"/>
  <c r="AE36" i="52"/>
  <c r="T93" i="53"/>
  <c r="W93" i="53"/>
  <c r="Y93" i="53"/>
  <c r="K54" i="52"/>
  <c r="S18" i="65"/>
  <c r="S24" i="65"/>
  <c r="K43" i="65"/>
  <c r="H68" i="53"/>
  <c r="W43" i="53"/>
  <c r="Y43" i="53"/>
  <c r="I62" i="52"/>
  <c r="K62" i="52"/>
  <c r="U18" i="65"/>
  <c r="W21" i="65"/>
  <c r="I80" i="52"/>
  <c r="K80" i="52"/>
  <c r="U24" i="65"/>
  <c r="V24" i="65"/>
  <c r="X24" i="65"/>
  <c r="K46" i="65"/>
  <c r="I115" i="52"/>
  <c r="K115" i="52"/>
  <c r="J68" i="53"/>
  <c r="H71" i="53"/>
  <c r="L74" i="53"/>
  <c r="K24" i="53"/>
  <c r="M24" i="53"/>
  <c r="W24" i="65"/>
  <c r="I45" i="52"/>
  <c r="K45" i="52"/>
  <c r="K18" i="53"/>
  <c r="M18" i="53"/>
  <c r="AC10" i="52"/>
  <c r="AE10" i="52"/>
  <c r="J93" i="53"/>
  <c r="I28" i="52"/>
  <c r="K28" i="52"/>
  <c r="X93" i="53"/>
  <c r="S45" i="52"/>
  <c r="U45" i="52"/>
  <c r="I124" i="52"/>
  <c r="K124" i="52"/>
  <c r="J71" i="53"/>
  <c r="W18" i="53"/>
  <c r="Y18" i="53"/>
  <c r="W46" i="53"/>
  <c r="Y46" i="53"/>
  <c r="K96" i="53"/>
  <c r="M96" i="53"/>
  <c r="J49" i="65"/>
  <c r="L49" i="65"/>
  <c r="K71" i="53"/>
  <c r="M71" i="53"/>
  <c r="J18" i="65"/>
  <c r="L18" i="65"/>
  <c r="K74" i="53"/>
  <c r="M74" i="53"/>
  <c r="J43" i="65"/>
  <c r="L43" i="65"/>
  <c r="V21" i="65"/>
  <c r="X21" i="65"/>
  <c r="J21" i="65"/>
  <c r="L21" i="65"/>
  <c r="V18" i="65"/>
  <c r="X18" i="65"/>
  <c r="J46" i="65"/>
  <c r="L46" i="65"/>
  <c r="K93" i="53"/>
  <c r="M93" i="53"/>
  <c r="K68" i="53"/>
  <c r="M68" i="53"/>
</calcChain>
</file>

<file path=xl/sharedStrings.xml><?xml version="1.0" encoding="utf-8"?>
<sst xmlns="http://schemas.openxmlformats.org/spreadsheetml/2006/main" count="40330" uniqueCount="3304">
  <si>
    <t>DATOS</t>
  </si>
  <si>
    <t>MANTENIMIENTO PREDICTIVO EJECUTADO</t>
  </si>
  <si>
    <t>MANTENIMIENTO PREVENTIVO EJECUTADO</t>
  </si>
  <si>
    <t>VISUAL</t>
  </si>
  <si>
    <t>ULTRASONIDO</t>
  </si>
  <si>
    <t>NOMBRE Y APELLIDO:</t>
  </si>
  <si>
    <t>FIRMA:</t>
  </si>
  <si>
    <t>Frente</t>
  </si>
  <si>
    <t>Circuito</t>
  </si>
  <si>
    <t>Componentes</t>
  </si>
  <si>
    <t>Ejecutado</t>
  </si>
  <si>
    <t>Fecha</t>
  </si>
  <si>
    <t>Nro. de Contrato:</t>
  </si>
  <si>
    <t>Ubicación:</t>
  </si>
  <si>
    <t>Disciplina</t>
  </si>
  <si>
    <t>Nombre del Proyecto:</t>
  </si>
  <si>
    <t>INTERVENCIÓN</t>
  </si>
  <si>
    <t>TERMOGRAFÍA</t>
  </si>
  <si>
    <t>Calidad</t>
  </si>
  <si>
    <t>CODIGO: FO-CA-GE-02-E</t>
  </si>
  <si>
    <t>REVISION: 00</t>
  </si>
  <si>
    <t>Máster de Inspección</t>
  </si>
  <si>
    <t>Descripción</t>
  </si>
  <si>
    <t>Nro. De poste</t>
  </si>
  <si>
    <t xml:space="preserve">Fecha </t>
  </si>
  <si>
    <t xml:space="preserve">Observación </t>
  </si>
  <si>
    <t>Observación</t>
  </si>
  <si>
    <t>Puntos de Ultrasonido</t>
  </si>
  <si>
    <t>Aislador de Espiga (AE)</t>
  </si>
  <si>
    <t>Aislador Polimericos  (APT ) 34,5 Kv</t>
  </si>
  <si>
    <t>Aislador Polimericos  (APs ) 69 Kv</t>
  </si>
  <si>
    <t>Cortacorriente (CC)</t>
  </si>
  <si>
    <t>Seccionador (SM)</t>
  </si>
  <si>
    <t xml:space="preserve">Abierto </t>
  </si>
  <si>
    <t>Cerrado</t>
  </si>
  <si>
    <t>Puntos de Termografía</t>
  </si>
  <si>
    <t>Grapa ( G )</t>
  </si>
  <si>
    <t>Aislador de Cadena (Ac)</t>
  </si>
  <si>
    <t xml:space="preserve"> "Mantenimiento En El Sistema Eléctrico De Distribución 13.8 Kv De La División Ayacucho"</t>
  </si>
  <si>
    <t xml:space="preserve">  Electricidad</t>
  </si>
  <si>
    <t xml:space="preserve"> División Ayacucho</t>
  </si>
  <si>
    <t>Falla Detectada</t>
  </si>
  <si>
    <t>Pase</t>
  </si>
  <si>
    <t xml:space="preserve">   </t>
  </si>
  <si>
    <t>Amarre</t>
  </si>
  <si>
    <t>X</t>
  </si>
  <si>
    <t>x</t>
  </si>
  <si>
    <t xml:space="preserve">Pase </t>
  </si>
  <si>
    <t>Pararrayos (P)</t>
  </si>
  <si>
    <t>Poste Terminal</t>
  </si>
  <si>
    <t>Amarre en 45°</t>
  </si>
  <si>
    <t>Amarre con derivacion en 45°</t>
  </si>
  <si>
    <t>Poste Terminal Tx</t>
  </si>
  <si>
    <t>Poste terminal</t>
  </si>
  <si>
    <t>Pase con derivacion en 45°</t>
  </si>
  <si>
    <t>Amarre en 90°</t>
  </si>
  <si>
    <t>Pase con derivacion en 90°</t>
  </si>
  <si>
    <t>Pase Tx</t>
  </si>
  <si>
    <t>Amarre con derivacion en 90°</t>
  </si>
  <si>
    <t>Pase tx</t>
  </si>
  <si>
    <t xml:space="preserve">Amarre </t>
  </si>
  <si>
    <t>Poste terminal Tx</t>
  </si>
  <si>
    <t>Amarre Tx</t>
  </si>
  <si>
    <t>Poste terminal tx</t>
  </si>
  <si>
    <t>Amarre con derivacion en 45 Tx</t>
  </si>
  <si>
    <t>MEREY 29</t>
  </si>
  <si>
    <t>Delta fase C</t>
  </si>
  <si>
    <t>Rio Claro</t>
  </si>
  <si>
    <t>3 de PINOS III, INTERCONEXION PINO III.</t>
  </si>
  <si>
    <t xml:space="preserve">Amarre en 90° Tx </t>
  </si>
  <si>
    <t>Amarre en 45° con derivacion en 90°</t>
  </si>
  <si>
    <t xml:space="preserve">DELTA T EN GRAPA, EN FASE A </t>
  </si>
  <si>
    <t>DELTA T EN FASE A</t>
  </si>
  <si>
    <t xml:space="preserve">DELTA T EN FASE A </t>
  </si>
  <si>
    <t>3 SM ABIERTOS Y 3 CERRADOS</t>
  </si>
  <si>
    <t>SECCIONADORES MONOFASICOS DESENERGIZADOS</t>
  </si>
  <si>
    <t>U.P. PESADO</t>
  </si>
  <si>
    <t>Cadena Rota</t>
  </si>
  <si>
    <t>Delta en fase A y C</t>
  </si>
  <si>
    <t>Delta en Fase C en SM</t>
  </si>
  <si>
    <t>FECHA DE EMISIÓN:
28-02-2024</t>
  </si>
  <si>
    <t>P.D.V.S.A</t>
  </si>
  <si>
    <t>Suspensión</t>
  </si>
  <si>
    <t>DELTA EN SALIDA FASE A EN SM
DELTA EN ENTRADA FASE B Y C EN GRAPA</t>
  </si>
  <si>
    <t>PENDIENTE INSTALACION DE FUSIBLE EN FASE A Y B</t>
  </si>
  <si>
    <t>FASE C TIENE UNA ESPIGA ROTA</t>
  </si>
  <si>
    <t>PENDIENTE PORTAFUSIBLE EN FASE A CC</t>
  </si>
  <si>
    <t>POSEE DOS SM CERRADOS Y UNO ABIERTO</t>
  </si>
  <si>
    <t>Pase con derivacion A 45°</t>
  </si>
  <si>
    <t xml:space="preserve">Poste Terminal </t>
  </si>
  <si>
    <t>Pase en Tx</t>
  </si>
  <si>
    <t>PINOS 3</t>
  </si>
  <si>
    <t>LAULUIS LAREZ</t>
  </si>
  <si>
    <t>PINOS 1</t>
  </si>
  <si>
    <t>U.P. EXTRAPESADO</t>
  </si>
  <si>
    <t>DELTA EN FASE "A-B" EN CC</t>
  </si>
  <si>
    <t>DELTA EN SM</t>
  </si>
  <si>
    <t>PINOS 2</t>
  </si>
  <si>
    <t>EFECTO CORONA EN P , AE A,B Y C / SE DESINTALARON / SE INSTALARON2 BARRACUDAS Y Y 2 GRAPAS</t>
  </si>
  <si>
    <t>EFECTO CORONA EN P Y AE EN FASE A Y C</t>
  </si>
  <si>
    <t>EFECTO CORONA EN AE EN FASE A</t>
  </si>
  <si>
    <t xml:space="preserve">GRAPA DE PUENTE FASE B DELTA DE 10,2 / AJUSTE DE GRAPA A COMPRESION EN FASE "B" </t>
  </si>
  <si>
    <t>GRAPA DE PUENTE FASE A / B DELTA DE 12 /  AJUSTE A GRAPAS EN FASE "A-B"</t>
  </si>
  <si>
    <t>PORTICO</t>
  </si>
  <si>
    <t>EFECTO CORONA EN  AE EN FASE A</t>
  </si>
  <si>
    <t xml:space="preserve"> Amarre Terminal</t>
  </si>
  <si>
    <t xml:space="preserve"> Pase</t>
  </si>
  <si>
    <t xml:space="preserve"> Amarre a 90º</t>
  </si>
  <si>
    <t>Pase con deriv a  90º</t>
  </si>
  <si>
    <t xml:space="preserve"> Amarre Con deriv a 90º</t>
  </si>
  <si>
    <t>Amarre  con deriv a 45°</t>
  </si>
  <si>
    <t>Amarre Terminal</t>
  </si>
  <si>
    <t>Amarre a 90º</t>
  </si>
  <si>
    <t>Amarre 45º</t>
  </si>
  <si>
    <t>Pase con deriv a 90º</t>
  </si>
  <si>
    <t>Terminal</t>
  </si>
  <si>
    <t xml:space="preserve"> Suspension</t>
  </si>
  <si>
    <t>Amarre a 45º</t>
  </si>
  <si>
    <t>Suspension</t>
  </si>
  <si>
    <t xml:space="preserve">Suspension </t>
  </si>
  <si>
    <t>Amarre con deriv a 45º</t>
  </si>
  <si>
    <t>Amarre con deriv a 90º</t>
  </si>
  <si>
    <t xml:space="preserve"> Amarre terminal</t>
  </si>
  <si>
    <t>Amarre con deriv 90º</t>
  </si>
  <si>
    <t>Pase con amarre</t>
  </si>
  <si>
    <t xml:space="preserve">Amarre a 90 </t>
  </si>
  <si>
    <t>Pase con deriv 90</t>
  </si>
  <si>
    <t>Amarre con deriv a 90</t>
  </si>
  <si>
    <t>AmarreTerminal</t>
  </si>
  <si>
    <t>Amarre terminal</t>
  </si>
  <si>
    <t xml:space="preserve">Amarre Terminal </t>
  </si>
  <si>
    <t xml:space="preserve">Amarre con derivacion a 90º </t>
  </si>
  <si>
    <t>Amarre A 45º</t>
  </si>
  <si>
    <t>Amarre  con deriv a 90º</t>
  </si>
  <si>
    <t>Pase con deriv  a 90º</t>
  </si>
  <si>
    <t xml:space="preserve">Terminal </t>
  </si>
  <si>
    <t>Amarre a  45º</t>
  </si>
  <si>
    <t>Amarre (Reconectador)</t>
  </si>
  <si>
    <t>Pase con derv a 90º</t>
  </si>
  <si>
    <t>Amarre con derivacion a 90º</t>
  </si>
  <si>
    <t>Pase con deriva a  90º</t>
  </si>
  <si>
    <t>Pase con deriv a 45º</t>
  </si>
  <si>
    <t>DELTA FASE "A-B-C"</t>
  </si>
  <si>
    <t>PRESENTE ALTO NIVELES DE DECIBELES</t>
  </si>
  <si>
    <t>PRESENTE ALTO NIVELES DE DECIBELES, Y FISURA</t>
  </si>
  <si>
    <t>DELTA FASE "B" EN GRAPA</t>
  </si>
  <si>
    <t>DELTA FASE "B"</t>
  </si>
  <si>
    <t>DELTA FASE "A"</t>
  </si>
  <si>
    <t>PRESENTA ALTOS NIVELES DE DECIBELES</t>
  </si>
  <si>
    <t>DELTA FASE "A-B-C" DE SM / POSTE TOMADO PARA CIRCUITO PINOS 3</t>
  </si>
  <si>
    <t>DELTA FASE "A" GRAPA</t>
  </si>
  <si>
    <t>DELTA FASE "A-B-C" EN P</t>
  </si>
  <si>
    <t>DELTA "A-B-C" EN CC</t>
  </si>
  <si>
    <t>DELTA FASE"B-C"</t>
  </si>
  <si>
    <t>DELTA FASE"B"</t>
  </si>
  <si>
    <t>DELTA FASE "A" EN SM</t>
  </si>
  <si>
    <t>DELTA EN FASE "B" EN CC</t>
  </si>
  <si>
    <t>DELTA EN FASE "A-B " DEL PUENTE / PUNTOS DE TERMOGRAFIA INCLUIDOS EN P-183 ( PUENTE ).</t>
  </si>
  <si>
    <t>DELTA EN FASE "B-C" EN CC</t>
  </si>
  <si>
    <t>DELTA EN FASE "A" EN CC</t>
  </si>
  <si>
    <t>DELTA EN FASE "A" GRAPA</t>
  </si>
  <si>
    <t xml:space="preserve">DELTA EN FASE "C" EN GRAPA </t>
  </si>
  <si>
    <t>6 PUNTOS INCLUIDOS EN P-234 ( PUENTE)</t>
  </si>
  <si>
    <t>DELTA EN FASE "B"  EN SM</t>
  </si>
  <si>
    <t>DELTA EN FASE"C" EN GRAPA Y CC</t>
  </si>
  <si>
    <t>DELTA EN FASE"A-B-C" EN GRAPA FASE "A" Y CC FASE "B-C"</t>
  </si>
  <si>
    <t xml:space="preserve">DELTA EN FASE"A"  EN CC </t>
  </si>
  <si>
    <t>DELTA EN FASE"A-B-C" EN GRAPA FASE B"</t>
  </si>
  <si>
    <t>DELTA FASE "B" EN CC</t>
  </si>
  <si>
    <t xml:space="preserve">DELTA EN FASE "C" GRAPA EN PUENTE / CC EN FASE "B" </t>
  </si>
  <si>
    <t xml:space="preserve">DELTA EN FASE "B" GRAPA </t>
  </si>
  <si>
    <t>DELTA EN FASE "A-B" EN CC / DELTA EN FASE "B" GRAPA</t>
  </si>
  <si>
    <t>Amarre  a 90º</t>
  </si>
  <si>
    <t>Amarre  a 45º</t>
  </si>
  <si>
    <t>Pase  con deriv a 90º</t>
  </si>
  <si>
    <t>Pase  con deriv a 45º</t>
  </si>
  <si>
    <t>Amarre  a 45</t>
  </si>
  <si>
    <t>LINEAS SIN CARGAS</t>
  </si>
  <si>
    <t>FIN DEL CIRCUITO</t>
  </si>
  <si>
    <t>Amarre
Terminal</t>
  </si>
  <si>
    <t>PASE</t>
  </si>
  <si>
    <t>AMARRE</t>
  </si>
  <si>
    <t>AMARRE 90°</t>
  </si>
  <si>
    <t>AMARRE CON DER 90°</t>
  </si>
  <si>
    <t>PASE CON DER
90°</t>
  </si>
  <si>
    <t>AMARRE 45°</t>
  </si>
  <si>
    <t>AMARRE 45º</t>
  </si>
  <si>
    <t xml:space="preserve">PASE  </t>
  </si>
  <si>
    <t>AMARRE CON DER  90°</t>
  </si>
  <si>
    <t>PASE CON DER 90º</t>
  </si>
  <si>
    <t>PASE CON DER 90</t>
  </si>
  <si>
    <t>PASE 90°</t>
  </si>
  <si>
    <t>TERMINAL</t>
  </si>
  <si>
    <t>PASE CON DER 45º</t>
  </si>
  <si>
    <t>PASE CON DER  90°</t>
  </si>
  <si>
    <t>AMARRE CON DER 45°</t>
  </si>
  <si>
    <t>AMARRE  45°</t>
  </si>
  <si>
    <t>PASE CON DER   90°</t>
  </si>
  <si>
    <t>AMARRE TERMINAL</t>
  </si>
  <si>
    <t>AMARREA 90°</t>
  </si>
  <si>
    <t>AMARRE 
45º</t>
  </si>
  <si>
    <t xml:space="preserve">AMARRE TERMINAL </t>
  </si>
  <si>
    <t>AMARRE CON DER
90°</t>
  </si>
  <si>
    <t xml:space="preserve">AMARRE </t>
  </si>
  <si>
    <t>AMARRE  TERMINAL</t>
  </si>
  <si>
    <t>PASE CON DER . 90°</t>
  </si>
  <si>
    <t>PASE CON DER 90°</t>
  </si>
  <si>
    <t>PASE CON  DER
.90°</t>
  </si>
  <si>
    <t xml:space="preserve">AMARRE 
TERMINAL </t>
  </si>
  <si>
    <t>AMARRE 90º</t>
  </si>
  <si>
    <t xml:space="preserve">PASE </t>
  </si>
  <si>
    <t>AMARRE
TERMINAL</t>
  </si>
  <si>
    <t>AMARRE A 90°</t>
  </si>
  <si>
    <t xml:space="preserve"> AMARRE</t>
  </si>
  <si>
    <t xml:space="preserve"> AMARRE
TERMINAL</t>
  </si>
  <si>
    <t xml:space="preserve">  </t>
  </si>
  <si>
    <t>AMARRE  90°</t>
  </si>
  <si>
    <t>389A</t>
  </si>
  <si>
    <t>389B</t>
  </si>
  <si>
    <t>EFECTO CORONA EN SM FASE A Y C / P FASE B Y C / AC FASE B Y C /  SE DESINTALARON 7 GRAPAS A COMPRESION Y 7 BARRACUDAS</t>
  </si>
  <si>
    <t>DELTA DE TEMP. GRAPA FASE C 15,5 ªc / REEMPLAZO DE GRAPA FASE "C"</t>
  </si>
  <si>
    <t xml:space="preserve">DELTA FASE "B" CC PUNTO INFERIOR / AJUSTE DE GRAPA </t>
  </si>
  <si>
    <t xml:space="preserve"> DELTA FASE "B" CC PUNTO SUPERIOR  / AJUSTE DE GRAPA </t>
  </si>
  <si>
    <t xml:space="preserve">DELTA DE TEMP. DE 10 ª EN SM / REEPLAZO DE BARRACUDA CON  TORNILLERIA EN FASE "C" SALIDA DE SM Y GRAPA </t>
  </si>
  <si>
    <t>EFECTO CORONA EN AC</t>
  </si>
  <si>
    <t>DELTA 60ª AC FASE "A" ENTRADA / AJUSTE DE GRAPA</t>
  </si>
  <si>
    <t>DELTA 60ª AC FASE "A" ENTRADA / REEPLAZO DE TERMINALES BARRACUDAS CON SUS PUENTES Y GRAPAS EN SALIDA DE SM</t>
  </si>
  <si>
    <t>CC CON PUNTO CALIENTE FASE "A" / SE AJUSTO CC ENTRADA CC FASE "A"</t>
  </si>
  <si>
    <t>EFECTO CORONA FASE "B" EN P</t>
  </si>
  <si>
    <t>DELTA FASE "C" 90ª EN CC PARTE INFERIOR</t>
  </si>
  <si>
    <t>DELTA CC FUSIBLE FASE "C" PARTE SUPERIOR</t>
  </si>
  <si>
    <t>Pararrayos dañados</t>
  </si>
  <si>
    <t>EFECTO CORONA</t>
  </si>
  <si>
    <t>SM Fase A dañado</t>
  </si>
  <si>
    <t>Espiga Fase A presenta fogonazo</t>
  </si>
  <si>
    <t>CC fase A dañado</t>
  </si>
  <si>
    <t>Aisladores dañados</t>
  </si>
  <si>
    <t>Instalar Pararrayos</t>
  </si>
  <si>
    <t>Pines de acople de los aisladores presentan corrosion</t>
  </si>
  <si>
    <t>Tornilleria de Terminales en SM Presenta corrosion</t>
  </si>
  <si>
    <t xml:space="preserve">DELTA EN SM, FASE A Y B  </t>
  </si>
  <si>
    <t>DELTA EN FASE "B-C" EN SM ( BARRACUDA)</t>
  </si>
  <si>
    <t>Ejecutada</t>
  </si>
  <si>
    <t>Poste suspensión</t>
  </si>
  <si>
    <t>Amarre con derivación en 90°</t>
  </si>
  <si>
    <t>Pase con derivación en 90°</t>
  </si>
  <si>
    <t>Pase con derivación en 45°</t>
  </si>
  <si>
    <t>Amarre Tx 90°</t>
  </si>
  <si>
    <t>Amarre en 45° con derivación en 90°</t>
  </si>
  <si>
    <t>PORTICO con derivación en 90°</t>
  </si>
  <si>
    <t>Pararrayos desconectados</t>
  </si>
  <si>
    <t>MEREY-20</t>
  </si>
  <si>
    <t>KARIÑA SUR</t>
  </si>
  <si>
    <t>Poste Suspensión</t>
  </si>
  <si>
    <t>Poste Suspensión con derivación en 90°</t>
  </si>
  <si>
    <t>Poste Suspensión Tx</t>
  </si>
  <si>
    <t>PORTICO en 90°</t>
  </si>
  <si>
    <t>Amarre con derivación en 45°</t>
  </si>
  <si>
    <t xml:space="preserve">1 reconectador </t>
  </si>
  <si>
    <t>9 SM  (1 reconectador)</t>
  </si>
  <si>
    <t>6SM (1 Reconectador)</t>
  </si>
  <si>
    <t>SUS</t>
  </si>
  <si>
    <t>SUS con derivación en 90°</t>
  </si>
  <si>
    <t>Amarre en 90° con derivación en 45°</t>
  </si>
  <si>
    <t>PORTICO Terminal</t>
  </si>
  <si>
    <t>2 reconectadores</t>
  </si>
  <si>
    <t>BLOQUE 8</t>
  </si>
  <si>
    <t>3 sm cerrados</t>
  </si>
  <si>
    <t>Poste terminal / Poste amarre</t>
  </si>
  <si>
    <t>1 cc abierto, y 2 cerrados; CA son bajantes</t>
  </si>
  <si>
    <t>CA son bajantes</t>
  </si>
  <si>
    <t>Fase B y C tienen alambre en CC</t>
  </si>
  <si>
    <t>Nivel 2</t>
  </si>
  <si>
    <t>Nivel 2 en Sm salida en fase C</t>
  </si>
  <si>
    <t>Amarre en 45° con Derivacion en 90</t>
  </si>
  <si>
    <t>Delta en CC fase A entrada</t>
  </si>
  <si>
    <t xml:space="preserve">Delta fase A grapa </t>
  </si>
  <si>
    <t>Delta nivel 3  en grapa en fase A y B</t>
  </si>
  <si>
    <t>Delta en grapa fase A</t>
  </si>
  <si>
    <t>Delta en grapa fase B</t>
  </si>
  <si>
    <t>5 CC Cerrado, 1 Abierto; 4 SM Cerrado</t>
  </si>
  <si>
    <t>3 SM Abiertos</t>
  </si>
  <si>
    <t>3 CC Cerrado y 3 Abiertos</t>
  </si>
  <si>
    <t>2 CC Abierto y 1 Cerrado</t>
  </si>
  <si>
    <t>4 SM Cerrado, 2 Abierto y Reconectador (02ptos)</t>
  </si>
  <si>
    <t>2 SM Cerrado y 4 SM abierto, Reconectador (03pto)</t>
  </si>
  <si>
    <t>3 SM Cerrado y 2 Abierto</t>
  </si>
  <si>
    <t>3 CC abiertos y 3 CC cerrado</t>
  </si>
  <si>
    <t>3 CC Abierto y 3 Cerrado</t>
  </si>
  <si>
    <t>4 CC Abierto y 2 Cerrado</t>
  </si>
  <si>
    <t>2 SM Desconectado y 1 Abierto</t>
  </si>
  <si>
    <t>3 SM Abierto y 3 Cerrado</t>
  </si>
  <si>
    <t>3 SM Abierto y 3 Cerrados</t>
  </si>
  <si>
    <t>2 CC Cerrados y 1 Abierto</t>
  </si>
  <si>
    <t>2 CC Cerrados y 1 Desconectado</t>
  </si>
  <si>
    <t>3CC Abierto y 3 Cerrado</t>
  </si>
  <si>
    <t>C.A METALMECANICA INDUSTRIAL NAVAL</t>
  </si>
  <si>
    <t>CARGO: SUPERVISOR</t>
  </si>
  <si>
    <t>JOSE BASTARDO</t>
  </si>
  <si>
    <t>CARGO: INGENIERO RESIDENTE</t>
  </si>
  <si>
    <t>DELTA EN SM ENTRADA</t>
  </si>
  <si>
    <t>2X</t>
  </si>
  <si>
    <t>1X</t>
  </si>
  <si>
    <t>Amarre en 45</t>
  </si>
  <si>
    <t>3X</t>
  </si>
  <si>
    <t>NOMBRE Y APELLIDO: LAULUIS LAREZ</t>
  </si>
  <si>
    <t>NOMBRE Y APELLIDO: JOSE BASTARDO</t>
  </si>
  <si>
    <t>Delta en Cortacorriente Fase C en Salida</t>
  </si>
  <si>
    <t>Amarre  90°</t>
  </si>
  <si>
    <t xml:space="preserve">Amarre    </t>
  </si>
  <si>
    <t>Amarre con Derivación 90°</t>
  </si>
  <si>
    <t>Suspensión o Pase</t>
  </si>
  <si>
    <t>Amarre  45°</t>
  </si>
  <si>
    <t>Amarre 45°</t>
  </si>
  <si>
    <t>Amarre  45º</t>
  </si>
  <si>
    <t>Amarre con derivación  90°</t>
  </si>
  <si>
    <t xml:space="preserve"> Pase con Derivación 90°</t>
  </si>
  <si>
    <t>Amarre a 90°</t>
  </si>
  <si>
    <t>PATRIOTA</t>
  </si>
  <si>
    <t>PEN</t>
  </si>
  <si>
    <t>FASE A EFECTO CORONA</t>
  </si>
  <si>
    <t>ALTO DECIBELES EN FASE A Y B</t>
  </si>
  <si>
    <t>ALTO DECIBELES EN FASE B</t>
  </si>
  <si>
    <t>ALTO DECIBELES EN FASE B Y C</t>
  </si>
  <si>
    <t>PARARRAYOS Y CC CON ALTO DECIBELES</t>
  </si>
  <si>
    <t>FASE B Y C ALTOS DECIBELES</t>
  </si>
  <si>
    <t>PENDIENTE</t>
  </si>
  <si>
    <t>POSTE TERMINAL</t>
  </si>
  <si>
    <t xml:space="preserve"> SUR  </t>
  </si>
  <si>
    <t>DELTA EN SM SALIDA FASE A</t>
  </si>
  <si>
    <t xml:space="preserve">GRAPA FASE A FLOJA </t>
  </si>
  <si>
    <t xml:space="preserve">DELTA EN SM FASE A </t>
  </si>
  <si>
    <t>4X</t>
  </si>
  <si>
    <t>SM DESCONECTADO</t>
  </si>
  <si>
    <t>Delta en CC en fase A</t>
  </si>
  <si>
    <t>Delta en grapas fases A y B</t>
  </si>
  <si>
    <t>Delta en grapas fases B y C</t>
  </si>
  <si>
    <t>Alto decibel en Pararrayos y Cortacorriente</t>
  </si>
  <si>
    <t>Alto decibel en Pararrayos</t>
  </si>
  <si>
    <t>Espigas Fase A con alto decibel</t>
  </si>
  <si>
    <t>Seccionador Fase B y C con alto decibel</t>
  </si>
  <si>
    <t xml:space="preserve"> Espiga dañada</t>
  </si>
  <si>
    <t>Poste doblado</t>
  </si>
  <si>
    <t xml:space="preserve"> Cadena de vidrio</t>
  </si>
  <si>
    <t xml:space="preserve"> Alto decibel Fase A</t>
  </si>
  <si>
    <t>espiga dañada de la Fase C</t>
  </si>
  <si>
    <t>Pararrayo Fase A dañado</t>
  </si>
  <si>
    <t>Pararrayos con Alto decibel</t>
  </si>
  <si>
    <t>Pararrayos de la Fase A y C dañado</t>
  </si>
  <si>
    <t>Pararrayo Fase C desconectado</t>
  </si>
  <si>
    <t>Corta Corriente Fase A y B dañada</t>
  </si>
  <si>
    <t>Pararrayo Fase A y B dañada</t>
  </si>
  <si>
    <t>Remover cable de Pararrayos</t>
  </si>
  <si>
    <t xml:space="preserve"> Pararrayos con Alto decibel</t>
  </si>
  <si>
    <t>Espigas Fase A y B dañadas</t>
  </si>
  <si>
    <t>Fase B con Alto decibel</t>
  </si>
  <si>
    <t xml:space="preserve"> Fase A con Alto decibel </t>
  </si>
  <si>
    <t>Parrayos Fase A con Alto decibel</t>
  </si>
  <si>
    <t>Fase C  desconectado</t>
  </si>
  <si>
    <t>Alto decibel en Cortacorrientes</t>
  </si>
  <si>
    <t>Pararrayo desconectado Fase C</t>
  </si>
  <si>
    <t>Cadena dañada Fase C/ Seccionador Fase B con fuga</t>
  </si>
  <si>
    <t>Pararrayo Fase A con fuga</t>
  </si>
  <si>
    <t>FALLAS X ULTRASONIDO</t>
  </si>
  <si>
    <t xml:space="preserve">CANT </t>
  </si>
  <si>
    <t>%</t>
  </si>
  <si>
    <t>FALLAS X TERMOGRAFIA</t>
  </si>
  <si>
    <t>FALLAS CORREGIDAS</t>
  </si>
  <si>
    <t>FALLAS X VISUAL</t>
  </si>
  <si>
    <t>DELTA T</t>
  </si>
  <si>
    <t>Cadenas dañadas</t>
  </si>
  <si>
    <t>Espiga dañada</t>
  </si>
  <si>
    <t>1ST</t>
  </si>
  <si>
    <t>3 (1ST)</t>
  </si>
  <si>
    <t>9 (1REC)</t>
  </si>
  <si>
    <t>(Varios elementos)</t>
  </si>
  <si>
    <t>Total general</t>
  </si>
  <si>
    <t>2 SECCIONADORES CERRADOS Y 1 ABIERTO</t>
  </si>
  <si>
    <t>EJECUTADA</t>
  </si>
  <si>
    <t>DELTA T NIVEL 2 EN GRAPA</t>
  </si>
  <si>
    <t xml:space="preserve">DELTA T NIVEL 2 EN GRAPA </t>
  </si>
  <si>
    <t>DELTA T NIVEL 2 EN SECCIONADORA</t>
  </si>
  <si>
    <t>Abierto 2</t>
  </si>
  <si>
    <t>Cerrado3</t>
  </si>
  <si>
    <t>Falla Detectada V</t>
  </si>
  <si>
    <t>Falla Detectada T</t>
  </si>
  <si>
    <t>Falla Detectada UT</t>
  </si>
  <si>
    <t>Ejecutado T</t>
  </si>
  <si>
    <t>Observación T</t>
  </si>
  <si>
    <t>Observación UT</t>
  </si>
  <si>
    <t>Fecha V</t>
  </si>
  <si>
    <t>Fecha T</t>
  </si>
  <si>
    <t>Fecha UT</t>
  </si>
  <si>
    <t>Ejecutado UT</t>
  </si>
  <si>
    <t>Ejecutado MTTO</t>
  </si>
  <si>
    <t>NIVEL 3: 3 AC DAÑÁDAS FASE "A-B-C",  SM FASE "C" DESCONECTADO Y FASE "A Y B"</t>
  </si>
  <si>
    <t>NIVEL 3: FASE "A" DAÑADA</t>
  </si>
  <si>
    <t>NIVEL 3: FASE "C" CON FUGA</t>
  </si>
  <si>
    <t>NIVEL 3: CC EN FASES B-C DAÑADA</t>
  </si>
  <si>
    <t>NIVEL 3: Cadena de Amarre dañada</t>
  </si>
  <si>
    <t>NIVEL 3: AISLADOR FASE "C" CON DEFECTO EN ACOPLE APARENTE ROTURA</t>
  </si>
  <si>
    <t>NIVEL 3: CRUCETA CON DEFECTO DE MONTAJE PLETINA DOBLADA</t>
  </si>
  <si>
    <t>NIVEL 3: FASE "B-C" CON PARARRAYOS DAÑADOS / CC DESCONECTADOS</t>
  </si>
  <si>
    <t>NIVEL 3: FASE "A-C" CON PARARRAYOS DAÑADOS</t>
  </si>
  <si>
    <t>NIVEL 3: VEGETACION CERCA DE AISLADORES</t>
  </si>
  <si>
    <t>NIVEL 3: CABLE DE GUARDA CERCA DE LAS LINEAS ENERGIZADAS</t>
  </si>
  <si>
    <t>NIVEL 3: PINOS CERCA DE LA LINEA</t>
  </si>
  <si>
    <t>NIVEL 3: PARARRAYOS DESPRENDIDO Y PINOS CERCANO A LA LINEA</t>
  </si>
  <si>
    <t>NIVEL 3: AUSENCIA DE P /  UN TX LE FALTA CONEXIÓN / PINOS CERCA DE LA LINEA</t>
  </si>
  <si>
    <t>NIVEL 3: 2 AC DAÑADOS FASE B Y C Y PINOS CERCANO A LA LINEA</t>
  </si>
  <si>
    <t>NIVEL 3: FASE B DAÑADA EN ESPIGA</t>
  </si>
  <si>
    <t>NIVEL 3: AE FASE A Y B DAÑADOS</t>
  </si>
  <si>
    <t>NIVEL 3: AE DAÑADO  FASE A</t>
  </si>
  <si>
    <t>NIVEL 3: BAJANTE DE P DESCONECTADO, P FASE "A" DESCONECTADO / CC DAÑADO FASE "A"</t>
  </si>
  <si>
    <t xml:space="preserve">NIVEL 3: AUSENCIA DE P / PALILLO CON  CORROSION EN  FASE C / </t>
  </si>
  <si>
    <t>NIVEL 3: ESPIGA DAÑADA</t>
  </si>
  <si>
    <t>NIVEL 3: PINO CERCA DE LA LINEA</t>
  </si>
  <si>
    <t>NIVEL 3: P  DAÑADO FASE "A-B-C"</t>
  </si>
  <si>
    <t>NIVEL 3: PRESENCIA DE PINOS CERCANAS A LA LINEA</t>
  </si>
  <si>
    <t>NIVEL 3: AISLADOR DE ESPIGA DE LA FASE C ROTA</t>
  </si>
  <si>
    <t>NIVEL 3: PRESENCIA DE PINOS CERCANAS A LA LINEA SIN BAJANTE DE P</t>
  </si>
  <si>
    <t xml:space="preserve">NIVEL 3: PRESENCIA DE PINOS CERCANAS A LA LINEA SIN BAJANTE DE P, REEPLAZAR AC X APT </t>
  </si>
  <si>
    <t>NIVEL 3: PRESENCIA DE PINOS CERCANAS A LA LINEA, ESPIGA FASE A ROTA</t>
  </si>
  <si>
    <t>NIVEL 2: BAJANTE DE P CORTADOS Y PALILLOS CON CORROSIÓN</t>
  </si>
  <si>
    <t>NIVEL 2: POSTE SIN PAT</t>
  </si>
  <si>
    <t>NIVEL 2: P CONTAMINADOS  CONEXIÓN INADEACUADA Y POSTE SIN PAT</t>
  </si>
  <si>
    <t>NIVEL 2: CONEXIÓN INADEACUADA DE P AL BAJANTE DE PAT</t>
  </si>
  <si>
    <t>NIVEL 2: AE EN FASE A PRESENTA DEFECTO EN ACOPLE AL PALILLO</t>
  </si>
  <si>
    <t>NIVEL 2: SIN PARRAYOS</t>
  </si>
  <si>
    <t>NIVEL 2: CC DESCONECTADOS</t>
  </si>
  <si>
    <t>NIVEL 2: SIN BAJANTE DE PAT</t>
  </si>
  <si>
    <t>NIVEL 2: SIN BAJANTES DE P</t>
  </si>
  <si>
    <t xml:space="preserve">NIVEL 2: FALTA ANCLAJE </t>
  </si>
  <si>
    <t>NIVEL 2: SIN CABLE DE GUARDA</t>
  </si>
  <si>
    <t>NIVEL 2: SIN CABLE DE GUARDA BAJANTE DE P CORTADO</t>
  </si>
  <si>
    <t>NIVEL 2: SIN BAJANTE DE P</t>
  </si>
  <si>
    <t>NIVEL 2: 2 VIENTOS SUELTOS Y CABLE DE GUARDA</t>
  </si>
  <si>
    <t>NIVEL 2: CC CAIDO FASE C Y SIN BAJANTE DE P</t>
  </si>
  <si>
    <t>NIVEL 2: SIN P</t>
  </si>
  <si>
    <t>NIVEL 2: SIN PARARRAYOS</t>
  </si>
  <si>
    <t>NIVEL 2: SIN PARARRAYOS Y BAJANTE DE PAT CORTADO</t>
  </si>
  <si>
    <t>NIVEL 2: MEJORAR CONEXIÓN FASE B DE P</t>
  </si>
  <si>
    <t>NIVEL 2: CORTAR LINEA QUE ALIMENTA A POZO DE AGUA</t>
  </si>
  <si>
    <t>NIVEL 2: AJUSTAR CONEXIÓN DE P</t>
  </si>
  <si>
    <t>NIVEL 2: P SIN CONEXIÓN A PAT</t>
  </si>
  <si>
    <t>NIVEL 2: MEJORAR P,A,T, DE P</t>
  </si>
  <si>
    <t>NIVEL 2: PARARRAYO DESCONECTADO</t>
  </si>
  <si>
    <t>NIVEL 2: MEJORAR CONEXIÓN P DE BAJANTE A PAT</t>
  </si>
  <si>
    <t>NIVEL 2: FALTA 1 P</t>
  </si>
  <si>
    <t>NIVEL 2: MEJORAR P,A,T DE P</t>
  </si>
  <si>
    <t>NIVEL 2: 1 AE DESCONECTADA / MEJORAR P.A.T DE P</t>
  </si>
  <si>
    <t>NIVEL 2: PARARRAYOS CONTAMINADOS</t>
  </si>
  <si>
    <t>NIVEL 2: BAJANTE DE P DESCONECTADO</t>
  </si>
  <si>
    <t>NIVEL 2: MEJORAR P.A.T DE P</t>
  </si>
  <si>
    <t>NIVEL 2: ESPIGA DAÑADA</t>
  </si>
  <si>
    <t>NIVEL 2: ESPIGAS INCLINADAS SE RECOMIENDACOLOCAR POSTE EN AMARRE</t>
  </si>
  <si>
    <t xml:space="preserve">NIVEL 2: P DAÑADOS </t>
  </si>
  <si>
    <t>NIVEL 2: FALTA 1 P Y MEJORAR CONEXIÓN DE PARARRAYOS</t>
  </si>
  <si>
    <t xml:space="preserve">NIVEL 2: UN P DESCONECTADO </t>
  </si>
  <si>
    <t>NIVEL 2: MEJORAR CONEXIÓN DE P</t>
  </si>
  <si>
    <t xml:space="preserve">NIVEL 2: MEJORAR CONEXIÓN DE PAT </t>
  </si>
  <si>
    <t>NIVEL 2: ESPIGA DESCONECTADA Y MEJORAR BAJANTE DE PAT</t>
  </si>
  <si>
    <t>NIVEL 2: MEJORAR BAJANTE DE PAT</t>
  </si>
  <si>
    <t>NIVEL 2: MEJORAR CONEXIÓN DE BAJANTE DE PAT</t>
  </si>
  <si>
    <t>NIVEL 2: PARARRAYOS SIN CONEXIÓN  PAT</t>
  </si>
  <si>
    <t>NIVEL 2: ESPIGA CON PEQUEÑA PARTIDURA</t>
  </si>
  <si>
    <t>NIVEL 2: PARARRAYO FASE B SIN CONEXIÓN A PAT</t>
  </si>
  <si>
    <t>NIVEL 2: MEJORAR BAJANTE DE P A PAT</t>
  </si>
  <si>
    <t xml:space="preserve">NIVEL 2: PARARRAYOS EN FASE A Y B DESCONECTADO A LINEA Y CC SIN FUSIBLES </t>
  </si>
  <si>
    <t>NIVEL 2: MEJORAR CONEXION DE BAJANTE DE P A  PAT</t>
  </si>
  <si>
    <t xml:space="preserve">NIVEL 2: PARRAYO FASE B SIN CONECTAR </t>
  </si>
  <si>
    <t xml:space="preserve">NIVEL 2: PARARRAYOS EN FASE C DESCONECTADO A LINEA </t>
  </si>
  <si>
    <t>NIVEL 2: FALTAN PARARRAYOS</t>
  </si>
  <si>
    <t>NIVEL 2: ESPIGA CON LIGERA PARTIDURA EN LA CORONA</t>
  </si>
  <si>
    <t xml:space="preserve">NIVEL 2: Contaminacion, faltan 3 pararayos. </t>
  </si>
  <si>
    <t>NIVEL 2: espigas con ligera partidura en la corona, palillo inclinado de la espiga fase A</t>
  </si>
  <si>
    <t>NIVEL 2: ESPIGAS EN FASE A Y B CON LIGERA PARTIDURA</t>
  </si>
  <si>
    <t>NIVEL 2: AJUSTAR PARARRAYO EN CRUCETA</t>
  </si>
  <si>
    <t>NIVEL 2: Contaminacion, espigas con ligera partidura en la corona.</t>
  </si>
  <si>
    <t xml:space="preserve">NIVEL 2: Contaminacion, faltan los 3 pararayos. </t>
  </si>
  <si>
    <t>NIVEL 2: Contaminacionn faltan los 3 pararayos.</t>
  </si>
  <si>
    <t>NIVEL 2: FALTAN LOS 3 PARARRAYOS</t>
  </si>
  <si>
    <t>NIVEL 2: MEJORAR CONEXIÓN DE BAJANTE DE P A PAT</t>
  </si>
  <si>
    <t>NIVEL 2: Contaminacion, pararayos muy contaminados, y ajustar el pararayo de la fase A a la cruceta.</t>
  </si>
  <si>
    <t>NIVEL 2: Contaminacion, faltan los 3 pararayos, y aisladores muy contaminados.</t>
  </si>
  <si>
    <t xml:space="preserve">NIVEL 2: Contaminacion, falta 1 pararayo. </t>
  </si>
  <si>
    <t>NIVEL 2: BAJANTE DE P A PAT CORTADO</t>
  </si>
  <si>
    <t xml:space="preserve">NIVEL 2: Aslador de la fase B presenta una leve partidura en el extremo superior del asiento de la espiga. </t>
  </si>
  <si>
    <t xml:space="preserve">NIVEL 2: Faltan 2 pararrayos </t>
  </si>
  <si>
    <t>NIVEL 2: Contaminacion, faltan los 3 pararrayos.</t>
  </si>
  <si>
    <t>NIVEL 2: Contaminacion, los 3 pararrayos estan desconectados de lado de la linea.</t>
  </si>
  <si>
    <t>NIVEL 2: FASE A NO ESTA CONECTA AL  VARIADOR DE FRECUENCIA ( SOLO 2 FASE CONECTADAS)</t>
  </si>
  <si>
    <t>NIVEL 2: Faltan los 3 pararrayos.</t>
  </si>
  <si>
    <t>NIVEL 2: PARARRAYO SIN CONEXIÓN A PAT</t>
  </si>
  <si>
    <t xml:space="preserve">NIVEL 2: Presencia de una toma ilegal de baja tension. </t>
  </si>
  <si>
    <t>NIVEL 3: Revisar copa terminal</t>
  </si>
  <si>
    <t>NIVEL 3: Fase A fogoneada</t>
  </si>
  <si>
    <t>NIVEL 3: Aislador de espiga en fase B dañado Y vientos desprendidos</t>
  </si>
  <si>
    <t>NIVEL 3: Espiga de fase A dañado</t>
  </si>
  <si>
    <t>NIVEL 3: Aislador de Fase A con fuga</t>
  </si>
  <si>
    <t>NIVEL 3: Pararrayos dañados</t>
  </si>
  <si>
    <t>NIVEL 3: Pararrayos Fase A, desconectados</t>
  </si>
  <si>
    <t>NIVEL 3: Pararrayos Fase A y C dañado</t>
  </si>
  <si>
    <t>NIVEL 3: Espiga de Fase C dañada</t>
  </si>
  <si>
    <t>NIVEL 3: Aislador de cadena dañado</t>
  </si>
  <si>
    <t>NIVEL 3: Pararrayos dañado fase B y C</t>
  </si>
  <si>
    <t>NIVEL 3: Aislador de espiga dañado</t>
  </si>
  <si>
    <t>NIVEL 3: Espiga dañada en Fase C</t>
  </si>
  <si>
    <t>NIVEL 3: Espiga dañada en Fase A</t>
  </si>
  <si>
    <t>NIVEL 2: Falta varilla de armado</t>
  </si>
  <si>
    <t>NIVEL 2: Pararrayos Desconectados</t>
  </si>
  <si>
    <t>NIVEL 2: Puesta a tierra desconectada</t>
  </si>
  <si>
    <t>NIVEL 2: Cadenas de vidrios</t>
  </si>
  <si>
    <t>NIVEL 2: Retenida dañada</t>
  </si>
  <si>
    <t>NIVEL 3: P Fugado</t>
  </si>
  <si>
    <t>NIVEL 2: Tornilleria con corrosion en P</t>
  </si>
  <si>
    <t>NIVEL 3: FASE "C" ALTOS DECIBELES</t>
  </si>
  <si>
    <t>NIVEL 3: EFECTO CORONA</t>
  </si>
  <si>
    <t>NIVEL 3: FASE "C" CON ALTOS DECIBELES</t>
  </si>
  <si>
    <t xml:space="preserve">NIVEL 3: P CON ALTOS DECIBELES </t>
  </si>
  <si>
    <t>NIVEL 3: FASE "A" EN AE CON ALTOS DECIBELES</t>
  </si>
  <si>
    <t xml:space="preserve">NIVEL 3: EFECTO CORONA EN AE </t>
  </si>
  <si>
    <t>NIVEL 3: FASE "B-C" CON ALTOS DECIBELES</t>
  </si>
  <si>
    <t>NIVEL 3: CC FASE "B-C" CON ALTOS DECIBELES</t>
  </si>
  <si>
    <t>NIVEL 3: EFECTO CORONA EN PARARRAYOS</t>
  </si>
  <si>
    <t>NIVEL 3: EFECTO CORONA EN AISLADOR DE CADENA FASE A</t>
  </si>
  <si>
    <t xml:space="preserve">NIVEL 3: P Y CC CON ALTOS DECIBELES </t>
  </si>
  <si>
    <t>NIVEL 3: FASE "B-C " CON ALTOS DECIBELES</t>
  </si>
  <si>
    <t>NIVEL 3: EFECTO CORONA FASE B ( ASILADOR GRIS)</t>
  </si>
  <si>
    <t xml:space="preserve">NIVEL 3: FASE A Y C CON EFECTO CORONA </t>
  </si>
  <si>
    <t xml:space="preserve">NIVEL 3: FASE  C CON EFECTO CORONA </t>
  </si>
  <si>
    <t>NIVEL 3: EFECTO CORONA EN LA AE GRIS</t>
  </si>
  <si>
    <t>NIVEL 3: AE Y P DE LAS FASES A-B- C CON EFECTO CORONA</t>
  </si>
  <si>
    <t xml:space="preserve">NIVEL 3: DELTA DE TEMP DE 10ª  EN CC FASE A </t>
  </si>
  <si>
    <t>NIVEL 2: DELTA FASE "B" LADO DE SM</t>
  </si>
  <si>
    <t xml:space="preserve">NIVEL 2: DELTA EN GRAPA </t>
  </si>
  <si>
    <t>NIVEL 2: DELTA GRAPA FASE "A"</t>
  </si>
  <si>
    <t>NIVEL 2: DELTA EN GRAPA FASE "A"</t>
  </si>
  <si>
    <t>NIVEL 2: DELTA EN GRAPA EN FASE "B" ( PUENTE)</t>
  </si>
  <si>
    <t>NIVEL 2: DELTA FASE "B"GRAPA DEL PUENTE</t>
  </si>
  <si>
    <t>NIVEL 2: DELTA EN FASE " B" EN SM</t>
  </si>
  <si>
    <t>NIVEL 2: DELTA EN GRAPA EN FASE "B" (PUENTE )</t>
  </si>
  <si>
    <t>NIVEL 2: DELTA FASE "B" LADO SM</t>
  </si>
  <si>
    <t>NIVEL 2: DELTA EN GRAPA FASE "B"</t>
  </si>
  <si>
    <t>NIVEL 2: DELTA EN GRAPA EN FASE "A"</t>
  </si>
  <si>
    <t>NIVEL 2: DELTA EN GRAPA</t>
  </si>
  <si>
    <t>NIVEL 2: DELTA EN GRAPA FASE "A-B" / CC DESCONECTADOS</t>
  </si>
  <si>
    <t>NIVEL 2: DELTA EN GRAPA FASE "C"</t>
  </si>
  <si>
    <t xml:space="preserve">NIVEL 2: DELTA EN CC </t>
  </si>
  <si>
    <t>NIVEL 2: DELTA</t>
  </si>
  <si>
    <t>NIVEL 2: DELTA FASE "B"  GRAPA</t>
  </si>
  <si>
    <t>NIVEL 2: DELTA EN FASE "B"  EN SM</t>
  </si>
  <si>
    <t>NIVEL 2: DELTA EN CC FASE "B"</t>
  </si>
  <si>
    <t xml:space="preserve">NIVEL 2: DELTA </t>
  </si>
  <si>
    <t xml:space="preserve">NIVEL 2: DELTA EN SM </t>
  </si>
  <si>
    <t>NIVEL 2: DELTA EN CC</t>
  </si>
  <si>
    <t>NIVEL 4: DELTA EN SM FASE B</t>
  </si>
  <si>
    <t>NIVEL 2: DELTA EN GRAPA EN FASE B</t>
  </si>
  <si>
    <t>NIVEL 4: DELTA EN FASE B EN CC</t>
  </si>
  <si>
    <t>NIVEL 4: DELTA EN  LOS SM</t>
  </si>
  <si>
    <t>NIVEL 3: APT DAÑADO</t>
  </si>
  <si>
    <t xml:space="preserve">NIVEL 3: APT DAÑADO EN FASES A-C </t>
  </si>
  <si>
    <t xml:space="preserve">NIVEL 3: APT DAÑADO </t>
  </si>
  <si>
    <t>NIVEL 2: DELTA  NIVEL 2 EN SM</t>
  </si>
  <si>
    <t>NIVEL 2: DELTA EN GRAPA Y CC</t>
  </si>
  <si>
    <t>NIVEL 2: DELTA EN FASE B EN P</t>
  </si>
  <si>
    <t>NIVEL 2: DELTA EN GRAPA Y  PARARRAYO</t>
  </si>
  <si>
    <t>NIVEL 2: DELTA EN CC Y GRAPA</t>
  </si>
  <si>
    <t>NIVEL 2: DELTA EN GRAPA Y EN P</t>
  </si>
  <si>
    <t>NIVEL 2: DELTA EN GRAPA Y P</t>
  </si>
  <si>
    <t>NIVEL 2: AE EN FASE B DAÑADO DELTA EN GRAPA</t>
  </si>
  <si>
    <t>NIVEL 2: DELTA EN GRAPAS EN FASES A-C</t>
  </si>
  <si>
    <t>NIVEL 2: DELTA EN GRAPA Y SM</t>
  </si>
  <si>
    <t>NIVEL 2: DELTA EN P</t>
  </si>
  <si>
    <t>NIVEL 2: DELTA EN  P</t>
  </si>
  <si>
    <t>NIVEL 3: EFECTO CORONA EN SM DE LA FASE B</t>
  </si>
  <si>
    <t>NIVEL 3: EFECTO CORONA EN FASE C</t>
  </si>
  <si>
    <t xml:space="preserve">NIVEL 3: EFECTO CORONA EN LOS 3 AE </t>
  </si>
  <si>
    <t>NIVEL 3: EFECTO CORONA EN P FASE B</t>
  </si>
  <si>
    <t>NIVEL 3: EFECTO CORONA EN LOS 3 P</t>
  </si>
  <si>
    <t>NIVEL 3: EFECTO CORONA EN AE EN FASE B</t>
  </si>
  <si>
    <t>NIVEL 2: BAJANTE DE PARARRAYOS CORTADOS</t>
  </si>
  <si>
    <t>NIVEL 2: AUSENCIA DE PARARRAYOS Y BAJANTE DE PAT CORTADOS</t>
  </si>
  <si>
    <t>NIVEL 2: ESPIGA FASE B ESTA INCLINADA</t>
  </si>
  <si>
    <t>NIVEL 2: BAJANTE DE PAT DE CABLE GUARDA CORTADO</t>
  </si>
  <si>
    <t>NIVEL 2: FALTAN 3 PARARRAYOS</t>
  </si>
  <si>
    <t>NIVEL 2: PAT DE PARARRAYOS COLOCADOS EN CABLE DE GUARDA</t>
  </si>
  <si>
    <t>NIVEL 2: PARARRAYO SIN CONEXIÓN A BAJANTE DE PAT</t>
  </si>
  <si>
    <t xml:space="preserve">NIVEL 2: PARARRAYO DE FASE A DESCONECTADO A LINEA </t>
  </si>
  <si>
    <t>NIVEL 2: AISLADOR DE ESPIGA MUY CERANO AL POSTE</t>
  </si>
  <si>
    <t xml:space="preserve">NIVEL 2: PALILLOS CON CORROSION </t>
  </si>
  <si>
    <t>NIVEL 2: AISLADOR DE FASE C DESACOPLADO</t>
  </si>
  <si>
    <t>NIVEL 2: AISLADOR DE FASE C DESACOPLADO AL PALILLO Y MEJORAR LA CONEXIÓN A BAJANTE DE PAT</t>
  </si>
  <si>
    <t>NIVEL 2: MEJORAR CONEXIÓN DE BAJANTE DE PARARRAYOS A PAT</t>
  </si>
  <si>
    <t>NIVEL 2: PARARRAYO FASE A DE LINEA SIN CONEXIÓN A LA LINEA</t>
  </si>
  <si>
    <t>NIVEL 2: PALILLO CON CORROSION</t>
  </si>
  <si>
    <t>NIVEL 2: LOS TORNILLOS PARA LA CONEXIÓN DE  PAT DE LOS PARARRAYOS CON CORROSION</t>
  </si>
  <si>
    <t>NIVEL 2: AISLADOR DE FASE B DESCOPLADO</t>
  </si>
  <si>
    <t>NIVEL 2: AISLADOR DE FASE A- B DESCOPLADO</t>
  </si>
  <si>
    <t>NIVEL 2: PALILLO CON CORROSION Y POSTE SIN PAT</t>
  </si>
  <si>
    <t>NIVEL 2: ROTULA DE ACOPLE A AISLADORES CON CORROSION Y PARARRAYO SIN CONEXIÓN A PAT</t>
  </si>
  <si>
    <t xml:space="preserve">NIVEL 2: AUSENCIA DE 3 PARARRAYOS </t>
  </si>
  <si>
    <t>NIVEL 2: MEJORAR LA CONEXIÓN DE PAT A LOS PARARRAYOS</t>
  </si>
  <si>
    <t>NIVEL 2: CONEXIÓN DE PAT DEL POSTE SUELTA</t>
  </si>
  <si>
    <t>NIVEL 2: ACOPLE DE PALILLO CON CORROSION</t>
  </si>
  <si>
    <t>NIVEL 3: AE DE ESPIGA DESPRENDIDO EN FASE B</t>
  </si>
  <si>
    <t>NIVEL 3: PARARRAYO FASE C DAÑADO Y 3 CONDUCTORES COLGANDO ( PUNTO DE FALLA)</t>
  </si>
  <si>
    <t xml:space="preserve">NIVEL 3: Aisladores muy contaminados. CC abiertos, CC de la fase A Y B presentan daños en el aislador, se recomienda retirarlos. </t>
  </si>
  <si>
    <t>NIVEL 3: Contaminacion, aislador del CC de la fase C presenta daño, se recomienda retirar los 3 CC. Poste sin PAT.</t>
  </si>
  <si>
    <t xml:space="preserve">NIVEL 3: AISLADORES DE ESPIGA DAÑADOS (3) </t>
  </si>
  <si>
    <t xml:space="preserve">NIVEL 3: cadena de asilador de la fase C dañada, requiere reemplazo inmediato, PAT de los pararrayos esta conectado directo a poste. </t>
  </si>
  <si>
    <t>NIVEL 3: Reemplazar mordazas y Cadenas de amarre; Terna desprendida</t>
  </si>
  <si>
    <t>NIVEL 3: Aislador de la Fase A dañado</t>
  </si>
  <si>
    <t>NIVEL 3: Reemplazar mordazas y Cadenas de amarre; Aislador de cadena dañado</t>
  </si>
  <si>
    <t>NIVEL 3: Reemplazar Cadenas de amarre; Aislador de cadena dañado</t>
  </si>
  <si>
    <t>NIVEL 3: Reemplazar Cadenas de amarre</t>
  </si>
  <si>
    <t>NIVEL 3: Reemplazar mordazas y Cadenas de amarre</t>
  </si>
  <si>
    <t>NIVEL 2: Instalar Pararrayos</t>
  </si>
  <si>
    <t>NIVEL 3: AISLADORES CON ALTO GRADO DE CORROSION EN ACOPLES</t>
  </si>
  <si>
    <t>NIVEL 3: Reemplazar Espiga de la Fase B</t>
  </si>
  <si>
    <t>NIVEL 3: Reemplazar Espigas y Palillos, mejorar conexión de pararrayos</t>
  </si>
  <si>
    <t>NIVEL 3: Espiga y seccionadores contaminados, palillos con cierto grado de corrosion. El aislador del seccionador de la fase C presenta daños (partidura y aparente "fogonazo")</t>
  </si>
  <si>
    <t>NIVEL 3: Aislador de la fase C presenta daños (partidura en la parte inferior)</t>
  </si>
  <si>
    <t>NIVEL 3: Aislador de la fase A dañado</t>
  </si>
  <si>
    <t>NIVEL 3: Aislador de la fase C dañado</t>
  </si>
  <si>
    <t>NIVEL 3: Reemplazar Espigas y Pararrayos</t>
  </si>
  <si>
    <t>NIVEL 3: Aislador de fase C quebrado</t>
  </si>
  <si>
    <t>NIVEL 3: Aislador fase B dañado</t>
  </si>
  <si>
    <t>NIVEL 3: Aislador fase B deteriorado</t>
  </si>
  <si>
    <t>NIVEL 3: Aislador Fase A quebrado</t>
  </si>
  <si>
    <t>NIVEL 3: Aislador Fase B quebrado</t>
  </si>
  <si>
    <t>NIVEL 3: Aislador de fase B y C dañados</t>
  </si>
  <si>
    <t>NIVEL 3: Aislador de Fase A dañado, bajante de PAT cortado; CC dañado en fase C</t>
  </si>
  <si>
    <t>NIVEL 3: Aislador de Fase A y C dañado</t>
  </si>
  <si>
    <t>NIVEL 3: Aislador fase A dañado</t>
  </si>
  <si>
    <t>NIVEL 3: Aislador de Fase B deteriorado</t>
  </si>
  <si>
    <t>NIVEL 3: Aislador de espiga fase A dañado; PAT de Pararrayos directo a crucetas</t>
  </si>
  <si>
    <t xml:space="preserve">NIVEL 3: Conexión inadecuada de Linea a terminales de SM </t>
  </si>
  <si>
    <t>NIVEL 3: Presenta altos decibeles, Fase A,B,C</t>
  </si>
  <si>
    <t>NIVEL 3: EFECTO CORONA ENESPIGA FASE C</t>
  </si>
  <si>
    <t>NIVEL 3: EFECTO CORONA EN ESPIGA Y PARARRAYOS FASE B Y C</t>
  </si>
  <si>
    <t>NIVEL 3: EFECTO CORONA EN ESPIGA Y PARARRAYOS FASE A,B Y C</t>
  </si>
  <si>
    <t>NIVEL 3: EFECTO CORONA EN ESPIGA FASE A Y B</t>
  </si>
  <si>
    <t>NIVEL 3: EFECTO CORONA EN ESPIGA Y PARARRAYOS FASE A Y B</t>
  </si>
  <si>
    <t>NIVEL 3: EFECTO CORONA EN ESPIGA Y PARARRAYOS FASE A</t>
  </si>
  <si>
    <t>NIVEL 3: EFECTO CORONA EN SM FASE B</t>
  </si>
  <si>
    <t>NIVEL 3: Aisladores Dañados</t>
  </si>
  <si>
    <t>NIVEL 3: Aislador dañado; PAT desconectada</t>
  </si>
  <si>
    <t>NIVEL 3: Aisladores Fase A y B deteriorados</t>
  </si>
  <si>
    <t>NIVEL 3: Aislador y Pararrayos dañados; Poste sin PAT</t>
  </si>
  <si>
    <t>NIVEL 3: Aislador Fase B dañado; Falata 1 Pararrayos</t>
  </si>
  <si>
    <t>NIVEL 3: Aislador Fase B dañado</t>
  </si>
  <si>
    <t>NIVEL 3: Aislador Fase A y B dañado; Cable guarda Roto por debajo de la linea</t>
  </si>
  <si>
    <t>NIVEL 3: Pararrayos fase A dañado</t>
  </si>
  <si>
    <t>NIVEL 3: Aislador deteriorado, Poste sin PAT</t>
  </si>
  <si>
    <t>NIVEL 3: Aislador Fase C dañado, Poste sin PAT</t>
  </si>
  <si>
    <t>NIVEL 3: Aislador Fase B dañado, ajustar cable guarda</t>
  </si>
  <si>
    <t>NIVEL 3: Aislador de espiga dañada; SM dañado</t>
  </si>
  <si>
    <t>NIVEL 3: Aislador fase C quebrado; Pararrayos sin PAT</t>
  </si>
  <si>
    <t>NIVEL 3: Cruceta y pletinas dobladas; Pararrayos dañados</t>
  </si>
  <si>
    <t>NIVEL 3: Aislador Fase C dañado</t>
  </si>
  <si>
    <t>NIVEL 3: Faltan Pararrayos</t>
  </si>
  <si>
    <t>NIVEL 3: Aislador de Espiga Dañada</t>
  </si>
  <si>
    <t>NIVEL 3: Palillo fase A dañado</t>
  </si>
  <si>
    <t>NIVEL 3: Aislador de Espiga fase C dañado</t>
  </si>
  <si>
    <t>NIVEL 3: Palillos dañados, Pararrayos sin PAT, CC dañados</t>
  </si>
  <si>
    <t>NIVEL 3: Palillos dañados, Lineas cercanas a circuito</t>
  </si>
  <si>
    <t>NIVEL 3: Aislador de SM fase C dañado; Espiga Fase A dañado; Cadena Fase C dañada</t>
  </si>
  <si>
    <t>NIVEL 3: CC presenta deterioro; Cadenas de Aisladores con un solo Plato; Pararrayos sin PAT</t>
  </si>
  <si>
    <t>NIVEL 3: Pararrayos dañados en soporte de la cruceta</t>
  </si>
  <si>
    <t>NIVEL 3: Perno roscado dañado; Pararrayos dañados</t>
  </si>
  <si>
    <t>NIVEL 3: Base de Pararrayos dañados y Palillos dañados</t>
  </si>
  <si>
    <t>NIVEL 3: Aislador de Espiga fase A dañado y SM Fase A dañado</t>
  </si>
  <si>
    <t>NIVEL 3: Aislador de Cadena Fase C dañados</t>
  </si>
  <si>
    <t>NIVEL 3: Aisladores dañado</t>
  </si>
  <si>
    <t>Cuenta de Falla Detectada V</t>
  </si>
  <si>
    <t>(Todas)</t>
  </si>
  <si>
    <t>Etiquetas de fila</t>
  </si>
  <si>
    <t>(en blanco)</t>
  </si>
  <si>
    <t>Fallas X Visual</t>
  </si>
  <si>
    <t>Total</t>
  </si>
  <si>
    <t>Fallas Corregidas</t>
  </si>
  <si>
    <t>Fallas Pendiente</t>
  </si>
  <si>
    <t>Cuenta de Falla Detectada T</t>
  </si>
  <si>
    <t>Fallas X Termografia</t>
  </si>
  <si>
    <t>Cuenta de Falla Detectada UT</t>
  </si>
  <si>
    <t>Fallas X T</t>
  </si>
  <si>
    <t>Fallas X UT</t>
  </si>
  <si>
    <t>% Avance</t>
  </si>
  <si>
    <t>% Pendientes</t>
  </si>
  <si>
    <t>Merey-29</t>
  </si>
  <si>
    <t>Pinos 1</t>
  </si>
  <si>
    <t>Pinos 2</t>
  </si>
  <si>
    <t>Pinos 3</t>
  </si>
  <si>
    <t xml:space="preserve">DELTA T </t>
  </si>
  <si>
    <t>Indicadores de Gestion</t>
  </si>
  <si>
    <r>
      <t xml:space="preserve">Nombre del Proyecto: </t>
    </r>
    <r>
      <rPr>
        <b/>
        <sz val="14"/>
        <color theme="1"/>
        <rFont val="Calibri"/>
        <family val="2"/>
        <scheme val="minor"/>
      </rPr>
      <t>"Mantenimiento en el Sistema Electrico de Distribucion 13.8 Kv De La Division Ayacucho"</t>
    </r>
  </si>
  <si>
    <r>
      <t>Frente de Trabajo:</t>
    </r>
    <r>
      <rPr>
        <b/>
        <sz val="14"/>
        <color theme="1"/>
        <rFont val="Calibri"/>
        <family val="2"/>
        <scheme val="minor"/>
      </rPr>
      <t xml:space="preserve"> U.P. Pesado</t>
    </r>
  </si>
  <si>
    <t>Servicios Especializados</t>
  </si>
  <si>
    <t xml:space="preserve">  CODIGO: FO-SE-02-E</t>
  </si>
  <si>
    <t xml:space="preserve">  REVISION: 00</t>
  </si>
  <si>
    <t>Nombre del Proyecto:                                                                           "Mantenimiento en el Sistema Electrico de Distribucion 13.8 Kv De La Division Ayacucho"</t>
  </si>
  <si>
    <t>Nro. De Contrato: 4600135303</t>
  </si>
  <si>
    <t>Cliente: PDVSA</t>
  </si>
  <si>
    <t>#</t>
  </si>
  <si>
    <t>FECHA</t>
  </si>
  <si>
    <t>FRENTE</t>
  </si>
  <si>
    <t>SUB-ESTACION</t>
  </si>
  <si>
    <t>POSTE</t>
  </si>
  <si>
    <t>CIRCUITO</t>
  </si>
  <si>
    <t>ACTIVIDAD</t>
  </si>
  <si>
    <t>TIPO DE MTTO.</t>
  </si>
  <si>
    <t>CAUSA</t>
  </si>
  <si>
    <t>DESCRIPCION</t>
  </si>
  <si>
    <t>CANT</t>
  </si>
  <si>
    <t>UM</t>
  </si>
  <si>
    <t>CONDICION</t>
  </si>
  <si>
    <t>GERENCIA</t>
  </si>
  <si>
    <t>RESPONSABLE</t>
  </si>
  <si>
    <t xml:space="preserve">REVISADO </t>
  </si>
  <si>
    <t>USO</t>
  </si>
  <si>
    <t>DOBOKUBI</t>
  </si>
  <si>
    <t>REEMPLAZO</t>
  </si>
  <si>
    <t>PREVENTIVO</t>
  </si>
  <si>
    <t>PREVENCION ANTE FUTURAS FALLAS</t>
  </si>
  <si>
    <t>AISLADOR DE ESPIGA 34,5KV</t>
  </si>
  <si>
    <t>UND</t>
  </si>
  <si>
    <t>NUEVO</t>
  </si>
  <si>
    <t>PROYECTO</t>
  </si>
  <si>
    <t>ALEXANDER SANCHEZ</t>
  </si>
  <si>
    <t>MTTO. DE LINEAS ELECTRICAS DE 13,8KV</t>
  </si>
  <si>
    <t>POSTE 118</t>
  </si>
  <si>
    <t>MTTO. DE LINEAS ELECTRICAS DE 13,8KV (FASE C)</t>
  </si>
  <si>
    <t>DESINTALACION</t>
  </si>
  <si>
    <t>CORRECTIVO</t>
  </si>
  <si>
    <t>PARARRAYOS 15KV</t>
  </si>
  <si>
    <t>USADO</t>
  </si>
  <si>
    <t>POSTE 177</t>
  </si>
  <si>
    <t>CORTACORRIENTE 27KV (USADO)</t>
  </si>
  <si>
    <t>CORTE DE PUENTES</t>
  </si>
  <si>
    <t>POSTE 206</t>
  </si>
  <si>
    <t>POSTE 176</t>
  </si>
  <si>
    <t>CORRECCION DE FALLAS</t>
  </si>
  <si>
    <t>AISLADOR POLIMERICO DE 34,5KV</t>
  </si>
  <si>
    <t>POSTE 109</t>
  </si>
  <si>
    <t>MTTO. DE LINEAS ELECTRICAS DE 13,8KV (fase A)</t>
  </si>
  <si>
    <t>POSTE 58</t>
  </si>
  <si>
    <t>MTTO. DE LINEAS ELECTRICAS DE 13,8KV (FASE B)</t>
  </si>
  <si>
    <t>BARE</t>
  </si>
  <si>
    <t>POSTE 13</t>
  </si>
  <si>
    <t>POSTE 200</t>
  </si>
  <si>
    <t>POSTE 222</t>
  </si>
  <si>
    <t>FALTA 1 CC</t>
  </si>
  <si>
    <t>POSTE 302</t>
  </si>
  <si>
    <t>MTTO. DE LINEAS ELECTRICAS DE 13,8KV (fase C)</t>
  </si>
  <si>
    <t>POSTE 309</t>
  </si>
  <si>
    <t>POSTE 11</t>
  </si>
  <si>
    <t>POSTE 25</t>
  </si>
  <si>
    <t>POSTE 72</t>
  </si>
  <si>
    <t>POSTE 20</t>
  </si>
  <si>
    <t>HACKSHAW</t>
  </si>
  <si>
    <t>POSTE 144</t>
  </si>
  <si>
    <t>MTTO. DE LINEAS ELECTRICAS DE 13,8KV EN FASE A Y C</t>
  </si>
  <si>
    <t>POSTE 149</t>
  </si>
  <si>
    <t xml:space="preserve">DESPEJE Y RECUPERACION DE MATERIALES </t>
  </si>
  <si>
    <t>POSTE 306</t>
  </si>
  <si>
    <t>POSTE 22</t>
  </si>
  <si>
    <t>POSTE 43</t>
  </si>
  <si>
    <t>CORRECCION DE FALLA POR ALTOS DECIBELES</t>
  </si>
  <si>
    <t>POSTE 137</t>
  </si>
  <si>
    <t xml:space="preserve">AJUSTE </t>
  </si>
  <si>
    <t>AJUSTE DE COMPONENTES</t>
  </si>
  <si>
    <t>N/A</t>
  </si>
  <si>
    <t>POSTE 44</t>
  </si>
  <si>
    <t>CORRECCION DE FALLA</t>
  </si>
  <si>
    <t>POSTE 257</t>
  </si>
  <si>
    <t>POSTE 84</t>
  </si>
  <si>
    <t>CORRECCION DE FALLAS POR ALTO DECIBEL</t>
  </si>
  <si>
    <t>POSTE 269</t>
  </si>
  <si>
    <t>POSTE 104</t>
  </si>
  <si>
    <t>POSTE 173</t>
  </si>
  <si>
    <t xml:space="preserve">CORTE DE PUENTES </t>
  </si>
  <si>
    <t>POSTE 135</t>
  </si>
  <si>
    <t>SECCIONADOR MONOFASICO 27KV</t>
  </si>
  <si>
    <t>POSTE 4</t>
  </si>
  <si>
    <t>CORRECION DE FALLA POR ALTOS DECIBELES</t>
  </si>
  <si>
    <t xml:space="preserve">INSTALACION </t>
  </si>
  <si>
    <t>MORDAZA TIPO PISTOLA 4/0</t>
  </si>
  <si>
    <t>CONECTOR AUTOMATICO DE LINEA 2/0-2/0</t>
  </si>
  <si>
    <t xml:space="preserve">CORRECCION DE FALLA POR DELTA T </t>
  </si>
  <si>
    <t>SECCIONADOR MONOFASICO (USADO)</t>
  </si>
  <si>
    <t>MTTO. DE LINEAS ELECTRICAS DE 13,8KV (MATERIAL RECUPERADO DEL POSTE 135, DEL CIRCUITO PINOS 3)</t>
  </si>
  <si>
    <t>POSTE 284</t>
  </si>
  <si>
    <t>POSTE 292</t>
  </si>
  <si>
    <t>POSTE 297</t>
  </si>
  <si>
    <t>POSTE 299</t>
  </si>
  <si>
    <t>POSTE 305</t>
  </si>
  <si>
    <t>POSTE 313</t>
  </si>
  <si>
    <t>POSTE 286</t>
  </si>
  <si>
    <t>POSTE 12</t>
  </si>
  <si>
    <t>POSTE 217</t>
  </si>
  <si>
    <t>MTTO. DE LINEAS ELECTRICAS DE 13,8KV (FASE B Y C)</t>
  </si>
  <si>
    <t>POSTE 216</t>
  </si>
  <si>
    <t>POSTE 5</t>
  </si>
  <si>
    <t>POSTE 6</t>
  </si>
  <si>
    <t>POSTE 7</t>
  </si>
  <si>
    <t>POSTE 9</t>
  </si>
  <si>
    <t>POSTE 10</t>
  </si>
  <si>
    <t>POSTE 14</t>
  </si>
  <si>
    <t>POSTE 330</t>
  </si>
  <si>
    <t xml:space="preserve">MTTO. DE LINEAS ELECTRICAS DE 13,8KV </t>
  </si>
  <si>
    <t>POSTE 331</t>
  </si>
  <si>
    <t>POSTE 334</t>
  </si>
  <si>
    <t>POSTE 15</t>
  </si>
  <si>
    <t>POSTE 16</t>
  </si>
  <si>
    <t>POSTE 18</t>
  </si>
  <si>
    <t>POSTE 57</t>
  </si>
  <si>
    <t>POSTE 94</t>
  </si>
  <si>
    <t>POSTE 335</t>
  </si>
  <si>
    <t>POSTE 413</t>
  </si>
  <si>
    <t>POSTE 421</t>
  </si>
  <si>
    <t>POSTE 423</t>
  </si>
  <si>
    <t>POSTE 38</t>
  </si>
  <si>
    <t>POSTE 55</t>
  </si>
  <si>
    <t>POSTE 59</t>
  </si>
  <si>
    <t>SECCIONADOR MONOFASICO 36KV</t>
  </si>
  <si>
    <t>POSTE 19</t>
  </si>
  <si>
    <t>POSTE 21</t>
  </si>
  <si>
    <t>POSTE 23</t>
  </si>
  <si>
    <t>POSTE 24</t>
  </si>
  <si>
    <t>POSTE 26</t>
  </si>
  <si>
    <t>POSTE 63</t>
  </si>
  <si>
    <t>POSTE 70</t>
  </si>
  <si>
    <t>POSTE 151</t>
  </si>
  <si>
    <t>POSTE 99</t>
  </si>
  <si>
    <t>POSTE 120</t>
  </si>
  <si>
    <t>POSTE 27</t>
  </si>
  <si>
    <t>POSTE 28</t>
  </si>
  <si>
    <t>POSTE 77</t>
  </si>
  <si>
    <t>POSTE 78</t>
  </si>
  <si>
    <t>POSTE 80</t>
  </si>
  <si>
    <t>POSTE 101</t>
  </si>
  <si>
    <t>POSTE 88</t>
  </si>
  <si>
    <t>POSTE 194</t>
  </si>
  <si>
    <t>POSTE 196</t>
  </si>
  <si>
    <t>AC DAÑADOS EN FASE B Y C</t>
  </si>
  <si>
    <t>POSTE 119</t>
  </si>
  <si>
    <t>POSTE 121</t>
  </si>
  <si>
    <t>POSTE 123</t>
  </si>
  <si>
    <t>POSTE 129</t>
  </si>
  <si>
    <t>(MEREY 29)</t>
  </si>
  <si>
    <t>POSTE 128</t>
  </si>
  <si>
    <t>AISLADOR DE CADENA 34,5 KV</t>
  </si>
  <si>
    <t>SM-170 ESTE</t>
  </si>
  <si>
    <t>POSTE 180</t>
  </si>
  <si>
    <t>MTTO. DE LINEAS ELECTRICAS DE 13,8KV Fase b</t>
  </si>
  <si>
    <t>POSTE 199</t>
  </si>
  <si>
    <t>MTTO. DE LINEAS ELECTRICAS DE 13,8KV Fase A</t>
  </si>
  <si>
    <t>POSTE 203</t>
  </si>
  <si>
    <t>POSTE 125</t>
  </si>
  <si>
    <t>POSTE 131</t>
  </si>
  <si>
    <t>POSTE 1</t>
  </si>
  <si>
    <t>CORRECCION DE FALLA POR EFECTO CORONA</t>
  </si>
  <si>
    <t>POSTE 48</t>
  </si>
  <si>
    <t>POSTE 54</t>
  </si>
  <si>
    <t>POSTE 323</t>
  </si>
  <si>
    <t>POSTE 103</t>
  </si>
  <si>
    <t>POSTE 105</t>
  </si>
  <si>
    <t>POSTE  301</t>
  </si>
  <si>
    <t>POSTE 143</t>
  </si>
  <si>
    <t>POSTE 133</t>
  </si>
  <si>
    <t>POSTE 76</t>
  </si>
  <si>
    <t>POSTE 188</t>
  </si>
  <si>
    <t>POSTE 266</t>
  </si>
  <si>
    <t>CORRECION DE FALLA POR EFECTO CORONA</t>
  </si>
  <si>
    <t>POSTE 288</t>
  </si>
  <si>
    <t>POSTE 192</t>
  </si>
  <si>
    <t>POSTE 223</t>
  </si>
  <si>
    <t>POSTE 307</t>
  </si>
  <si>
    <t xml:space="preserve">CORRECCION DE FALLAS </t>
  </si>
  <si>
    <t xml:space="preserve">FASE C </t>
  </si>
  <si>
    <t>FASE A</t>
  </si>
  <si>
    <t>FASE "C" ALTOS DECIBELES</t>
  </si>
  <si>
    <t>FASE C</t>
  </si>
  <si>
    <t>POSTE 35</t>
  </si>
  <si>
    <t>3 AC DAÑÁDAS FASE "A-B-C"   SM FASE "C" DESCONECTADO Y FASE "A Y B"  EFECTO CORONA</t>
  </si>
  <si>
    <t>AISLADORES DE CADENA DAÑADOS</t>
  </si>
  <si>
    <t>POSTE 107</t>
  </si>
  <si>
    <t>POSTE 555</t>
  </si>
  <si>
    <t>FASE B Y C</t>
  </si>
  <si>
    <t>POSTE 145</t>
  </si>
  <si>
    <t>POSTE 157</t>
  </si>
  <si>
    <t>POSTE 147</t>
  </si>
  <si>
    <t>POSTE 160</t>
  </si>
  <si>
    <t>POSTE 159</t>
  </si>
  <si>
    <t>POSTE 163</t>
  </si>
  <si>
    <t>POSTE 165</t>
  </si>
  <si>
    <t>POSTE 33</t>
  </si>
  <si>
    <t>POSTE 41</t>
  </si>
  <si>
    <t>POSTE 32</t>
  </si>
  <si>
    <t>MIGA</t>
  </si>
  <si>
    <t>REMIGA</t>
  </si>
  <si>
    <t>MTTO. DE LINEAS ELECTRICAS DE 13,8KV (CIRCUITO ENERGIZADO CON LA D-305)</t>
  </si>
  <si>
    <t>POSTE 336</t>
  </si>
  <si>
    <t>POSTE 337</t>
  </si>
  <si>
    <t>POSTE 116</t>
  </si>
  <si>
    <t>POSTE 117</t>
  </si>
  <si>
    <t>POSTE 122</t>
  </si>
  <si>
    <t>POSTE 2</t>
  </si>
  <si>
    <t>POSTE 339</t>
  </si>
  <si>
    <t>POSTE 340</t>
  </si>
  <si>
    <t>POSTE 341</t>
  </si>
  <si>
    <t>POSTE 342</t>
  </si>
  <si>
    <t>POSTE 344</t>
  </si>
  <si>
    <t>POSTE 345</t>
  </si>
  <si>
    <t>CRUCETA</t>
  </si>
  <si>
    <t>POSTE 124</t>
  </si>
  <si>
    <t>POSTE 346</t>
  </si>
  <si>
    <t>POSTE 347</t>
  </si>
  <si>
    <t>POSTE 68</t>
  </si>
  <si>
    <t>FASE B</t>
  </si>
  <si>
    <t>POSTE 69</t>
  </si>
  <si>
    <t>POSTE 349</t>
  </si>
  <si>
    <t>POSTE 350</t>
  </si>
  <si>
    <t>1 CC DAÑADO, LOS DEMAS "OK"</t>
  </si>
  <si>
    <t>POSTE 351</t>
  </si>
  <si>
    <t>POSTE 352</t>
  </si>
  <si>
    <t>POSTE 51</t>
  </si>
  <si>
    <t>POSTE 354</t>
  </si>
  <si>
    <t>POSTE 355</t>
  </si>
  <si>
    <t>POSTE 356</t>
  </si>
  <si>
    <t>POSTE 358</t>
  </si>
  <si>
    <t>POSTE 86</t>
  </si>
  <si>
    <t>POSTE 81</t>
  </si>
  <si>
    <t>AJUSTE DE PUENTES EN FASE B</t>
  </si>
  <si>
    <t>M-129</t>
  </si>
  <si>
    <t>OLEOS</t>
  </si>
  <si>
    <t>CORTACORRIENTE 27KV</t>
  </si>
  <si>
    <t>POSTE 359</t>
  </si>
  <si>
    <t>POSTE 361</t>
  </si>
  <si>
    <t>POSTE 362</t>
  </si>
  <si>
    <t>POSTE 87</t>
  </si>
  <si>
    <t>POSTE 95</t>
  </si>
  <si>
    <t>POSTE 363</t>
  </si>
  <si>
    <t>POSTE 364</t>
  </si>
  <si>
    <t>POSTE 365</t>
  </si>
  <si>
    <t>POSTE 368</t>
  </si>
  <si>
    <t>POSTE 370</t>
  </si>
  <si>
    <t>POSTE 174</t>
  </si>
  <si>
    <t>POSTE 175</t>
  </si>
  <si>
    <t>POSTE 179</t>
  </si>
  <si>
    <t>REEMPLAZO DEBIDO A DEFECTO EN COMPONENTE</t>
  </si>
  <si>
    <t>MTTO. DE LINEAS ELECTRICAS DE 13,8KV ( PALILLO DOBLADO SE PROCEDIO A REEPLAZAR LOS 3 AISLADORES)</t>
  </si>
  <si>
    <t>POSTE 181</t>
  </si>
  <si>
    <t>POSTE 182</t>
  </si>
  <si>
    <t>POSTE 184</t>
  </si>
  <si>
    <t>MTTO. DE LINEAS ELECTRICAS DE 13,8KV ( POSTE INTERVENIDO EN ENERO AISLADOR MANCHADO SE PROCEDIO A REMPLAZAR LOS 3)</t>
  </si>
  <si>
    <t>POSTE  216</t>
  </si>
  <si>
    <t>POSTE 218</t>
  </si>
  <si>
    <t>POSTE201</t>
  </si>
  <si>
    <t>POSTE 285</t>
  </si>
  <si>
    <t>POSTE 3</t>
  </si>
  <si>
    <t>POSTE 8</t>
  </si>
  <si>
    <t>POSTE 156</t>
  </si>
  <si>
    <t xml:space="preserve">TENSADO DE POSTE </t>
  </si>
  <si>
    <t>ANCLA DE RETENIDA</t>
  </si>
  <si>
    <t>BARRA DE AMARRE DE 2,20 MT</t>
  </si>
  <si>
    <t>POSTE 287</t>
  </si>
  <si>
    <t>POSTE 290</t>
  </si>
  <si>
    <t>POSTE 293</t>
  </si>
  <si>
    <t>POSTE 220</t>
  </si>
  <si>
    <t>POSTE 17</t>
  </si>
  <si>
    <t>POSTE 224</t>
  </si>
  <si>
    <t>POSTE 228</t>
  </si>
  <si>
    <t>POSTE 229</t>
  </si>
  <si>
    <t>POSTE 230</t>
  </si>
  <si>
    <t>POSTE 232</t>
  </si>
  <si>
    <t>POSTE 29</t>
  </si>
  <si>
    <t>POSTE 332</t>
  </si>
  <si>
    <t>POSTE 126</t>
  </si>
  <si>
    <t>POSTE 39</t>
  </si>
  <si>
    <t>POSTE 233</t>
  </si>
  <si>
    <t>POSTE 247</t>
  </si>
  <si>
    <t>POSTE 30</t>
  </si>
  <si>
    <t>POSTE 249</t>
  </si>
  <si>
    <t>POSTE 251</t>
  </si>
  <si>
    <t>POSTE 40</t>
  </si>
  <si>
    <t>POSTE 65</t>
  </si>
  <si>
    <t>POSTE 236</t>
  </si>
  <si>
    <t>POSTE 237</t>
  </si>
  <si>
    <t>POSTE 267</t>
  </si>
  <si>
    <t>POSTE 270</t>
  </si>
  <si>
    <t>POSTE 71</t>
  </si>
  <si>
    <t>AISLADOR POLIMERICO DE 69KV</t>
  </si>
  <si>
    <t>POSTE 376</t>
  </si>
  <si>
    <t>CORREION DE FALLAS</t>
  </si>
  <si>
    <t>POSTE  329</t>
  </si>
  <si>
    <t>CEFERINO MILLAN</t>
  </si>
  <si>
    <t>POSTE 312</t>
  </si>
  <si>
    <t>POSTE 50</t>
  </si>
  <si>
    <t>POSTE 329</t>
  </si>
  <si>
    <t>POSTE 375</t>
  </si>
  <si>
    <t>CORRECION DE FALLAS</t>
  </si>
  <si>
    <t>MTTO. DE LINEAS ELECTRICAS DE 13,8KV (FASE A Y C)</t>
  </si>
  <si>
    <t>POSTE 271</t>
  </si>
  <si>
    <t>POSTE 272</t>
  </si>
  <si>
    <t>POSTE 273</t>
  </si>
  <si>
    <t>POSTE 321</t>
  </si>
  <si>
    <t>POSTE 265</t>
  </si>
  <si>
    <t>MTTO. DE LINEAS ELECTRICAS DE 13,8KV FASE A</t>
  </si>
  <si>
    <t>MTTO. DE LINEAS ELECTRICAS DE 13,8KV FASE B</t>
  </si>
  <si>
    <t xml:space="preserve">MTTO. DE LINEAS ELECTRICAS DE 13,8KV FASE C </t>
  </si>
  <si>
    <t>POSTE 96</t>
  </si>
  <si>
    <r>
      <t>MTTO. DE LINEAS ELECTRICAS DE 13,8KV</t>
    </r>
    <r>
      <rPr>
        <b/>
        <sz val="11"/>
        <color theme="1"/>
        <rFont val="Calibri"/>
        <family val="2"/>
        <scheme val="minor"/>
      </rPr>
      <t xml:space="preserve"> (Rio Claro)</t>
    </r>
  </si>
  <si>
    <t>SUR</t>
  </si>
  <si>
    <t>POSTE 73</t>
  </si>
  <si>
    <t>POSTE 74</t>
  </si>
  <si>
    <t>POSTE 75</t>
  </si>
  <si>
    <t>POSTE 83</t>
  </si>
  <si>
    <t>POSTE 85</t>
  </si>
  <si>
    <t>POSTE 90</t>
  </si>
  <si>
    <t>POSTE 89</t>
  </si>
  <si>
    <t>POSTE 100</t>
  </si>
  <si>
    <t>POSTE 112</t>
  </si>
  <si>
    <t>POSTE 113</t>
  </si>
  <si>
    <t>POSTE 93</t>
  </si>
  <si>
    <t>POSTE 186</t>
  </si>
  <si>
    <t>MTTO. DE LINEAS ELECTRICAS DE 13,8KV (FASE A)</t>
  </si>
  <si>
    <t>MTTO. DE LINEAS ELECTRICAS DE 13,8KV (COLOCADOS COMO SEPARADORES)</t>
  </si>
  <si>
    <t>POSTE 274</t>
  </si>
  <si>
    <t>POSTE 106</t>
  </si>
  <si>
    <t>POSTE 66</t>
  </si>
  <si>
    <t>POSTE 226</t>
  </si>
  <si>
    <t>MTTO. DE LINEAS ELECTRICAS DE 13,8KV (FASE A Y B)</t>
  </si>
  <si>
    <t>POSTE 235</t>
  </si>
  <si>
    <t>POSTE 45</t>
  </si>
  <si>
    <t>POSTE 79</t>
  </si>
  <si>
    <t>POSTE 127</t>
  </si>
  <si>
    <t>POSTE 136</t>
  </si>
  <si>
    <t>POSTE 97</t>
  </si>
  <si>
    <t>MTTO. DE LINEAS ELECTRICAS DE 13,8KV (INSTALACION EN MACOLLA AUTANA, ES UN PRESTAMO DE COMPONENTES)</t>
  </si>
  <si>
    <t>RETENIDAS</t>
  </si>
  <si>
    <t>POSTE 132</t>
  </si>
  <si>
    <t>POSTE 202</t>
  </si>
  <si>
    <t>POSTE 191</t>
  </si>
  <si>
    <t>POSTE 162</t>
  </si>
  <si>
    <t xml:space="preserve">SUR </t>
  </si>
  <si>
    <t>MTTO. DE LINEAS ELECTRICAS DE 13,8KV (INSTALADO COMO SEPARADOR ENTRE POSTE 2 Y 3)</t>
  </si>
  <si>
    <t>POSTE 195</t>
  </si>
  <si>
    <t>POSTE 201</t>
  </si>
  <si>
    <t>POSTE 205</t>
  </si>
  <si>
    <t>POSTE 207</t>
  </si>
  <si>
    <t>POSTE 211</t>
  </si>
  <si>
    <t>POSTE 213</t>
  </si>
  <si>
    <t>POSTE 130</t>
  </si>
  <si>
    <t>POSTE 82</t>
  </si>
  <si>
    <t>POSTE 134</t>
  </si>
  <si>
    <t>POSTE 164</t>
  </si>
  <si>
    <t>POSTE 214</t>
  </si>
  <si>
    <t xml:space="preserve">RECONECTADOR 15KV / 800A </t>
  </si>
  <si>
    <t>TRANSFORMADOR 13,8KVA</t>
  </si>
  <si>
    <t>POSTE 215</t>
  </si>
  <si>
    <t>POSTE 278</t>
  </si>
  <si>
    <t>POSTE 283</t>
  </si>
  <si>
    <t>POSTE 289</t>
  </si>
  <si>
    <t>POSTE 291</t>
  </si>
  <si>
    <t>POSTE 197</t>
  </si>
  <si>
    <t>POSTE 219</t>
  </si>
  <si>
    <t>POSTE 221</t>
  </si>
  <si>
    <t>POSTE 225</t>
  </si>
  <si>
    <t>POSTE 138</t>
  </si>
  <si>
    <t>POSTE 139</t>
  </si>
  <si>
    <t>POSTE 141</t>
  </si>
  <si>
    <t>POSTE 178</t>
  </si>
  <si>
    <t>POSTE 198</t>
  </si>
  <si>
    <t>POSTE 31</t>
  </si>
  <si>
    <t>POSTE 42</t>
  </si>
  <si>
    <t>ENTRADA DE MELONES</t>
  </si>
  <si>
    <t>M-1212</t>
  </si>
  <si>
    <t xml:space="preserve">POSTE 5 </t>
  </si>
  <si>
    <t>POSTE 167</t>
  </si>
  <si>
    <r>
      <rPr>
        <sz val="12"/>
        <color theme="1"/>
        <rFont val="Calibri"/>
        <family val="2"/>
        <scheme val="minor"/>
      </rPr>
      <t>Nombre del Proyecto:</t>
    </r>
    <r>
      <rPr>
        <b/>
        <sz val="12"/>
        <color theme="1"/>
        <rFont val="Calibri"/>
        <family val="2"/>
        <scheme val="minor"/>
      </rPr>
      <t xml:space="preserve"> "Mantenimiento en el Sistema Electrico de Distribucion 13.8 Kv De La Division Ayacucho"</t>
    </r>
  </si>
  <si>
    <t>.</t>
  </si>
  <si>
    <t>TOTAL</t>
  </si>
  <si>
    <t>Promedio =</t>
  </si>
  <si>
    <t>X DIA TRAB.</t>
  </si>
  <si>
    <t/>
  </si>
  <si>
    <t>Suma de CANT</t>
  </si>
  <si>
    <t>MEREY 20</t>
  </si>
  <si>
    <t>COBRE SOLIDO #4</t>
  </si>
  <si>
    <t>CONECTOR KS25</t>
  </si>
  <si>
    <t>GRAMPA DE COMPRESION 2/0 - 2/0</t>
  </si>
  <si>
    <t>GRILLETE DE ANCLAJE</t>
  </si>
  <si>
    <t>TERMINAL TIPO BARRACUDA 4/0 DE 1 HUECO</t>
  </si>
  <si>
    <t>TERMINAL TIPO BARRACUDA 4/0 DE 2 HUECO</t>
  </si>
  <si>
    <t>TUERCA DE OJO 5/8"</t>
  </si>
  <si>
    <t>NIVEL 3: EFECTO CORONA EN 3 PARARRAYOS</t>
  </si>
  <si>
    <t>NIVEL 3: EFECTO CORONA EN PARARRAYOS FASE B</t>
  </si>
  <si>
    <t>NIVEL 3: AE DAÑADO  FASE C</t>
  </si>
  <si>
    <t>POSTE 243</t>
  </si>
  <si>
    <t>POSTE 67</t>
  </si>
  <si>
    <t>POSTE 382</t>
  </si>
  <si>
    <t>MELONES</t>
  </si>
  <si>
    <t>ESTE</t>
  </si>
  <si>
    <t>POSTE 111</t>
  </si>
  <si>
    <t>POSTE 172</t>
  </si>
  <si>
    <t>POSTE 169</t>
  </si>
  <si>
    <t>POSTE 282</t>
  </si>
  <si>
    <t>POSTE 170</t>
  </si>
  <si>
    <t>Pase con Derivación en 90°</t>
  </si>
  <si>
    <t>Amarre con Derivación en 90°</t>
  </si>
  <si>
    <t>Amarre en 45° con Derivación en 90°</t>
  </si>
  <si>
    <t>Amarre con Derivación en 45°</t>
  </si>
  <si>
    <t>Pase con Derivación en 45°</t>
  </si>
  <si>
    <t>9 (1 Rec)</t>
  </si>
  <si>
    <t xml:space="preserve">Contaminación. Bajante de PAT de los pararrayos cortado. Seccionadores M-450 cerrados. </t>
  </si>
  <si>
    <t>Contaminación</t>
  </si>
  <si>
    <t xml:space="preserve">Contaminación. En el vano comprendido entre los postes 4 y 5 hay un pino cercano a la línea. Se recomienda poda. </t>
  </si>
  <si>
    <t>Contaminación. Poste sin PAT.</t>
  </si>
  <si>
    <t xml:space="preserve">Contaminación. Palillos con cierto grado de corrosión en el acople al aislador. Aislador de la fase C presenta inclinación. Se debe corregir esta irregularidad. </t>
  </si>
  <si>
    <t xml:space="preserve">Contaminación. Palillos con cierto grado de corrosión en el acople al aislador. </t>
  </si>
  <si>
    <t xml:space="preserve">Contaminación. Poste sin PAT. </t>
  </si>
  <si>
    <t xml:space="preserve">Contaminación. Seccionadores cerrados. Nido de aves en el seccionador de la fase C. </t>
  </si>
  <si>
    <t xml:space="preserve">Contaminación. Tres cortacorrientes abiertos. Se recomienda retirarlos. </t>
  </si>
  <si>
    <t xml:space="preserve">Contaminación. Tres cortacorrientes abiertos y sin conexión a la línea. Se recomienda retirarlos. </t>
  </si>
  <si>
    <t>Contaminación. Seccionadores cerrados.</t>
  </si>
  <si>
    <t>Contaminación. Palillos con cierto grado de corrosión. Poste sin PAT.</t>
  </si>
  <si>
    <t xml:space="preserve">Contaminación. Palillos con corrosión. Se recomienda cambiarlos. </t>
  </si>
  <si>
    <t>Contaminación. Palillos con corrosión. Se recomienda cambiarlos.</t>
  </si>
  <si>
    <t xml:space="preserve">Contaminación. Palillos con corrosión. Se recomienda cambiarlos. No se aprecia la PAT del poste. </t>
  </si>
  <si>
    <t xml:space="preserve">Contaminación. Palillos con cierto grado de corrosión en el acople al aislador. Poste de Interconexión con el Circuito Merey 29. </t>
  </si>
  <si>
    <t>MTTO. DE LINEAS ELECTRICAS DE 13,8KV (PARTE FRIA)</t>
  </si>
  <si>
    <t>PENDIENTE ESPIGAS</t>
  </si>
  <si>
    <t>NIVEL 3: EFECTO CORONA EN ESPIGA FASE A</t>
  </si>
  <si>
    <t>AJUSTE DE CUCHILLA</t>
  </si>
  <si>
    <t>NIVEL 3: EFECTO CORONA EN LA FASE A-B</t>
  </si>
  <si>
    <t>Contaminación. Palillos con cierto grado de corrosión.</t>
  </si>
  <si>
    <t>Contaminación. Pararrayos muy contaminados.</t>
  </si>
  <si>
    <t xml:space="preserve">Aisladores muy contaminados. </t>
  </si>
  <si>
    <t>Contaminación. Seccionadores abiertos.</t>
  </si>
  <si>
    <t xml:space="preserve">Contaminación. Palillos con cierto grado de corrosión. </t>
  </si>
  <si>
    <t xml:space="preserve">Contaminación. Seccionadores cerrados. </t>
  </si>
  <si>
    <t xml:space="preserve">Aisladores y pararrayos muy contaminados. </t>
  </si>
  <si>
    <t>NIVEL 3: Contaminación. Palillos con corrosión (pérdida de material). Seccionadores M-632 cerrados . Tornillería de los seccionadores con cierto grado de corrosión. Faltan los pararrayos de las fases A, B y C. Los pernos roscados presentan alto grado de corrosión (pérdida de material),  se recomienda cambiarlos.</t>
  </si>
  <si>
    <t>NIVEL 3: Pararrayos muy contaminados. Seccionadores abiertos, los de las fases A y C estan fogoneados, se deben reemplazar. Cortacorrientes cerrados. en el vano comprendido entre los postes 354 y 355 las fases A y B estan a baja altura, se recomienda corregir esta irregularidad. Interconexión con el circuito Los Pinos 3.</t>
  </si>
  <si>
    <t xml:space="preserve">NIVEL 3: Palillos con cierto grado de corrosión. Cortacorrientes dañados pero, conectados a la línea. Se recomienda retirarlos. </t>
  </si>
  <si>
    <t xml:space="preserve">NIVEL 3: Seccionadores cerrados. Seccionadores de las fases A y B estan fogoneados. Seccioandor de la fase A tiene el aislador partido, se deben reemplazar los 3 seccionador de inmediato. Hay dos emplames en la fase A, en el vano comprendido entre los postes 375 y 376. </t>
  </si>
  <si>
    <t xml:space="preserve">NIVEL 3: Palillos con corrosión. Seccionadores abiertos. El seccionador de la fase C esta fogoneado. Se recomienda reemplazarlos. Hay dos emplames en la fase A, en el vano comprendido entre los postes 375 y 376. el aislador de espiga de la fase C desacoplado (descabezado) del palillo. </t>
  </si>
  <si>
    <t>NIVEL 3: Palillos con cierto grado de corrosión. En los vanos comprendido entre los postes 377 y 378 y entre el 378 y 379 los conductores de las fases A, B y C están a baja altura. Cable de guarda a la misma altura de la línea.  Se recomienda corregir estas irregularidades.</t>
  </si>
  <si>
    <t>NIVEL 3: En el vano comprendido entre los postes 378 y 379 los conductores de las fases A, B y C están a baja altura.  Cable de guarda a la misma altura de la línea. Corregir estas irregularidades.</t>
  </si>
  <si>
    <t xml:space="preserve">NIVEL 3: Palillos con corrosión. Aislador de espiga de la fase B esta desacoplado del palillo (descabezado). Seccionadores cerrados. Faltan los pararrayos de las fases A, B y C. Un emplame en la fase C. Poste sin cable de guarda. </t>
  </si>
  <si>
    <t xml:space="preserve">NIVEL 3: Faltan los pararrayos de las fases A, B y C, se deben instalar los 3 pararrayos. Cortacorrientes cerrados. </t>
  </si>
  <si>
    <t>NIVEL 3: Aisladores de la fases A y C muy deteriorados, se deben reemplazar. Poste sin PAT.</t>
  </si>
  <si>
    <t>NIVEL 2: Palillos con cierto grado de corrosión.</t>
  </si>
  <si>
    <t>NIVEL 2: Pararrayos muy contaminados.</t>
  </si>
  <si>
    <t>NIVEL 2: Pararrayos muy contaminados. Palillos con cierto grado de corrosión.</t>
  </si>
  <si>
    <t xml:space="preserve">NIVEL 2: Aisladores y pararrayos muy contaminados. Palillos con cierto grado de corrosión. </t>
  </si>
  <si>
    <t xml:space="preserve">NIVEL 2: Aisladores y pararrayos muy contaminados. Bajante de PAT de los pararrayos sin conexión a tierra. Palillos con corrosión. Los de las fases A y C con pérdida de material, se recomienda cambiarlos. </t>
  </si>
  <si>
    <t xml:space="preserve">NIVEL 2: Palillos con cierto grado de corrosión. En el vano comprendido entre los postes 353 y 354 la línea presenta emplames en las tres fases con conectores automáticos, las fases A y B estan a baja altura, se recomienda corregir esta irregularidad. </t>
  </si>
  <si>
    <t xml:space="preserve">NIVEL 2: Aisladores y pararrayos muy contaminados. En el vano comprendido entre los postes 353 y 354 la línea presenta emplames en las tres fases con conectores automáticos, las fases A y B estan a baja altura, se recomienda corregir esta irregularidad. </t>
  </si>
  <si>
    <t xml:space="preserve">NIVEL 2: Aisladores muy contaminados. </t>
  </si>
  <si>
    <t>NIVEL 2: Aisladores muy contaminados. 6 seccionadores, 3 cerrados y 3 abiertos (sin conexión).</t>
  </si>
  <si>
    <t>NIVEL 2: Palillos con corrosión.</t>
  </si>
  <si>
    <t xml:space="preserve">NIVEL 2: Pararrayos muy contaminados. Aisladores de las fases B y C presentan inclinación con respecto a los palillos, se recomienda corregir esta irregularidad. Palillos con corrosión. </t>
  </si>
  <si>
    <t xml:space="preserve">NIVEL 2: Palillos con corrosión. Seccionadores abiertos. Ramal fuera de servicio. </t>
  </si>
  <si>
    <t xml:space="preserve">NIVEL 2: Palillos con corrosión. 3 cortacorrientes sin conexión a la línea. </t>
  </si>
  <si>
    <t>NIVEL 2: Herajes con corrosión (pernos roscados). Palillos con cierto grado de corrosión. Faltan los pararrayos de las fases A, B y C. En el vano comprendido entre los postes 363 y 364 hay dos emplames en la fase B.</t>
  </si>
  <si>
    <t>NIVEL 2: Palillos con corrosión (pérdida de material). En el vano comprendido entre los postes 363 y 364 hay dos emplames en la fase B. Cable de guarda cortado en el vano comprendido entre los postes 364 y 365.</t>
  </si>
  <si>
    <t>NIVEL 2: Palillos con cierto grado de corrosión. Cable de guarda cortado en el vano comprendido entre los postes 364 y 365.</t>
  </si>
  <si>
    <t>NIVEL 2:  Palillos con corrosión. Pararrayos muy contaminados.</t>
  </si>
  <si>
    <t>NIVEL 2: Palillos con cierto grado de corrosión. Cable de guarda partido en el vano comprendido entre los postes 370 y 404.</t>
  </si>
  <si>
    <t xml:space="preserve">NIVEL 2: Aisladores y pararrayos muy contaminados. Palillos con corrosión. </t>
  </si>
  <si>
    <t xml:space="preserve">NIVEL 2: Aisladores muy contaminados. Palillos con corrosión. En el vano comprendido entre los postes 372 y 373 hay emplames en las fases A y B. Conductores de las fases A y B estan a baja altura, corregir esta irregularidad. </t>
  </si>
  <si>
    <t xml:space="preserve">NIVEL 2: Aisladores y pararrayos muy contaminados. En el vano comprendido entre los postes 372 y 373 hay emplames en las fases A y B. Conductores de las fases A y B estan a baja altura, corregir esta irregularidad. </t>
  </si>
  <si>
    <t xml:space="preserve">NIVEL 2: Palillos con corrosión. En el vano comprendido entre los postes 373 y 374 los conductores de las fases A y B  estan a baja altura, corregir esta irregularidad. </t>
  </si>
  <si>
    <t>NIVEL 2: Aisladores y parrayos muy contaminados. En el vano comprendido entre los postes 377 y 378 los conductores de las fases A, B y C están a baja altura. Corregir esta irregularidad.</t>
  </si>
  <si>
    <t>NIVEL 2: Pararrayos sin conexión a PAT.</t>
  </si>
  <si>
    <t>NIVEL 2: Palillo con corrosión.</t>
  </si>
  <si>
    <t xml:space="preserve">NIVEL 2: A este poste le hurtaron los elementos de amarre que le dan continuidad a la línea hasta el poste 384. </t>
  </si>
  <si>
    <t xml:space="preserve">NIVEL 2: Seccionadores abiertos. Poste metálico sin PAT. Conductores caído en el vano comprendido entre los postes 383 y 384, esto es debido al hurto de los componentes. Interconexión con el circuito Los Pinos 2. </t>
  </si>
  <si>
    <t xml:space="preserve">NIVEL 2: Palillos con cierto grado de corrosión. </t>
  </si>
  <si>
    <t>NIVEL 2: Aisladores y pararrayos muy contaminados. Palillos con cierto grado de corrosión. Poste metálico sin PAT.</t>
  </si>
  <si>
    <t xml:space="preserve">NIVEL 2: Aisladores muy contaminados. Palillos con cierto grado de corrosión. Poste metálico sin PAT. </t>
  </si>
  <si>
    <t>NIVEL 2: Aisladores y pararrayos muy contaminados. Palillos con cierto grado de corrosión. Seccionadores cerrados. No se continuó la derivación por requerimiento de EL CLIENTE.</t>
  </si>
  <si>
    <t xml:space="preserve">NIVEL 2: Poste metálico sin PAT. </t>
  </si>
  <si>
    <t>NIVEL 2: Poste metálico sin PAT. Se van a cortar los puentes y quedara como un poste terminal (por requerimiento del EL CLIENTE).</t>
  </si>
  <si>
    <t xml:space="preserve">NIVEL 2: Bajante de PAT de los pararrayos cortados. </t>
  </si>
  <si>
    <t>NIVEL 2: Palillos con cierto grado de corrosión. Pararrayos sin conexión a PAT.</t>
  </si>
  <si>
    <t xml:space="preserve">NIVEL 2: Palillos con cierto grado de corrosión. Poste metálico sin PAT. </t>
  </si>
  <si>
    <t>NIVEL 2: Palillos con cierto grado de corrosión. Poste metálico sin PAT. Herajes con corrosión (pernos roscados). Sin cable de guarda en los vanos comprendidos entre los postes 398 y 401 y  entre los postes 398 y 399.</t>
  </si>
  <si>
    <t xml:space="preserve">NIVEL 2: Palillos con corrosión. Emplame en la fase C. Sin cable de guarda en los vanos comprendidos entre los postes 399 y 400 y entre los postes 399 y 398. </t>
  </si>
  <si>
    <t xml:space="preserve">NIVEL 2: Pararrayos muy contaminados. Pararrayos sin conexión a PAT. No se continuó el circuito por requerimiento de EL CLIENTE. Sin cable de guarda en el vano comprendido entre los postes 399 y 400. </t>
  </si>
  <si>
    <t>NIVEL 2: Palillos con corrosión. Poste sin cable de guarda.</t>
  </si>
  <si>
    <t>NIVEL 2: Palillos con corrosión. Faltan los pararrayos de las fases A, B y C. Poste sin cable de guarda.</t>
  </si>
  <si>
    <t xml:space="preserve">NIVEL 2: Aisladores y pararrayos muy contaminados. </t>
  </si>
  <si>
    <t xml:space="preserve">NIVEL 2: Aisladores y pararrayos muy contaminados. PAT de los pararrayos con conexión directa al poste. En el vano comprendido entre los postes 406 y 404 el cable de guarda cortado. </t>
  </si>
  <si>
    <t xml:space="preserve">NIVEL 2: Palillos con corrosión. Poste metálico sin PAT. </t>
  </si>
  <si>
    <t xml:space="preserve">NIVEL 2: Aisladores y pararrayos muy contaminados. Pararrayos sin conexión a PAT. </t>
  </si>
  <si>
    <t>NIVEL 2: Poste metálico sin PAT.</t>
  </si>
  <si>
    <t>NIVEL 2: Pararrayos muy contaminados. Poste metálico sin PAT.</t>
  </si>
  <si>
    <t xml:space="preserve">NIVEL 2: Pararrayos sin conexión a PAT. </t>
  </si>
  <si>
    <t xml:space="preserve">Contaminación. No se aprecia la conexión de PAT de los pararrayos. 6 seccionadores, 3 abiertos y 3 cerrados. La tornillería de los terminales de los seccionadores que estan cerrrados presentan corrosión, se recomienda cambiarlos. En el vano comprendido entre los postes 1 y 2, hay dos emplames en la fase C con conectores automaticos. </t>
  </si>
  <si>
    <t xml:space="preserve">Aisladores y pararrayos muy contaminados. PAT de los pararrayos conectado directo a poste. </t>
  </si>
  <si>
    <t>Contaminación. Pin de acople de los aisladores a la grapa de suspensión de la línea presenta corrosión.</t>
  </si>
  <si>
    <t xml:space="preserve">Contaminación. Pararrayos muy contaminados. PAT de los pararrayos conectado directo a poste. </t>
  </si>
  <si>
    <t xml:space="preserve">Contaminación. Cadenas de aisladores con el pin de acople a la grapa de suspensión de la línea con corrosión. </t>
  </si>
  <si>
    <t xml:space="preserve">Contaminación. Falta un pararrayos. </t>
  </si>
  <si>
    <t xml:space="preserve">Contaminación. Pararrayos con conexión directo al poste. </t>
  </si>
  <si>
    <t xml:space="preserve">Contaminación. Un pararrayos desconectado de la línea. </t>
  </si>
  <si>
    <t xml:space="preserve">Aisladores y pararrayos muy contaminados. Pararrayos con PAT directo a poste. Palillos con corrosión. Palillo de la fase C presenta pérdida de material. Cortacorrientes abiertos, que derivan hacia un red subteranea con cable aislado. </t>
  </si>
  <si>
    <t xml:space="preserve">Contaminación. Pararrayos muy contaminados. PAT de los pararrayos conectado directo a poste.  </t>
  </si>
  <si>
    <t xml:space="preserve">Contaminación. Seccionadores abiertos. </t>
  </si>
  <si>
    <t>Aisladores muy contaminados. Palillos con cierto grado de corrosión. 3 cortacorrientes abiertos, que derivan hacia una red subteranea con cable aislado. En el vano compredido entre los postes 52 y 53 hay emplames en las fases A, B y C. Poste metalico sin PAT.</t>
  </si>
  <si>
    <t>Contaminación. Palillos con cierto grado de corrosión. Poste sin PAT. En el vano compredido entre los postes 52 y 53 hay emplames en las fases A, B y C</t>
  </si>
  <si>
    <t xml:space="preserve">Contaminación. Palillos con corrosión. Poste sin PAT. </t>
  </si>
  <si>
    <t xml:space="preserve">Contaminación. Palillo con cierto grado de corrosión. </t>
  </si>
  <si>
    <t xml:space="preserve">Contaminación. 3 seccionadores cerrados. </t>
  </si>
  <si>
    <t>Aisladores y pararrayos muy contaminados. pararrayos con conexión a PAT directo a poste. Palillos con corrosión.</t>
  </si>
  <si>
    <t>Contaminación. Palillo con cierto grado de corrosión. Poste sin PAT.</t>
  </si>
  <si>
    <t xml:space="preserve">Aisladores de espiga muy contaminados. Palillos con cierto grado de corrosión en el acople al aislador. Seccionadores M-914 cerrados. Hay un emplame en la fase B, en el vano comprendido entre los postes 66 y 67. </t>
  </si>
  <si>
    <t xml:space="preserve">Aisladores y pararrayos muy contaminados. Palillos con cierto grado de corrosión en el acople al aislador. Los pararrayos sin conexión a la línea. Se recomienda reemplazar los 3 pararrayos. La PAT de los pararrayos esta con conexión directa al poste. </t>
  </si>
  <si>
    <t>Aisladores muy contaminados. Palillos con cierto grado de corrosión en el acople al aislador.</t>
  </si>
  <si>
    <t xml:space="preserve">Contaminación. Aislador de espiga muy contaminado. Palillo con cierto grado de corrosión en el acople al aislador. Pernos roscados con alto grado de corrosión, se recomienda reemplazarlos. </t>
  </si>
  <si>
    <t xml:space="preserve">Aisladores y pararrayos muy contaminados. Palillos con cierto grado de corrosión en el acople al aislador. La PAT de los pararrayos con conexión directa al cable de guarda. </t>
  </si>
  <si>
    <t xml:space="preserve">Aisladores muy contaminados. Palillos con cierto grado de corrosión en el acople al aislador. Cortacorrientes dañados y sin conexión a la línea. Derivación sin conexión a la línea. </t>
  </si>
  <si>
    <t xml:space="preserve">Aisladores muy contaminados. Palillos con cierto grado de corrosión en el acople al aislador. </t>
  </si>
  <si>
    <t xml:space="preserve">Aisladores de espiga muy contaminados. Palillos con cierto grado de corrosión en el acople al aislador. Seccionadores M-369 cerrados. </t>
  </si>
  <si>
    <t xml:space="preserve">Aisladores muy contaminados. Palillos con cierto grado de corrosión en el acople al aislador. Cruceta presenta ligera inclinación. </t>
  </si>
  <si>
    <t xml:space="preserve">Aisladores y pararrayos muy contaminados. Palillos con cierto grado de corrosión en el acople al aislador. </t>
  </si>
  <si>
    <t xml:space="preserve">Contaminación. Seccionadores M-913 cerrados. Emplames entre las fases A y C en el vano comprendido entre los postes 77 y 81, con conectores automaticos y acompreción. </t>
  </si>
  <si>
    <t>Aisladores muy contaminados. Palillos con cierto grado de corrosión en el acople al aislador. Los conductores de las fase A y B a baja altura, en el vano comprendido entre los postes 85 y 86 y entre los postes 86 y 87.</t>
  </si>
  <si>
    <t>Aisladores muy contaminados. Palillos con cierto grado de corrosión en el acople al aislador. Seccionadores M-911 abiertos y sin conexión a alguna derivación. Los conductores de las fase A y B a baja altura, en el vano comprendido entre los postes 86 y 87 y entre los postes 87 y 88.</t>
  </si>
  <si>
    <t>Aisladores muy contaminados. Los conductores de las fase A y B a baja altura, en el vano comprendido entre los postes 87 y 88 y entre los postes 88 y 89.</t>
  </si>
  <si>
    <t>Aisladores muy contaminados.  Seccionadores M-909 cerrados. Tornilleria de los terminales de los seccionadores con corrosión. Herajes con corrosión. Emplames en las fases A, B y C. Los conductores de las fase A y B a baja altura, en el vano comprendido entre los postes 89 y 90.</t>
  </si>
  <si>
    <t xml:space="preserve">Aisladores muy contaminados. Palillos con cierto grado de corrosión en el acople al aislador. Los conductores de las fase A y B a baja altura, en el vano comprendido entre los poste 90 y 91.  </t>
  </si>
  <si>
    <t xml:space="preserve">Aisladores muy contaminados. Palillos con cierto grado de corrosión en el acople al aislador. Poste metalico sin PAT. Los conductores de las fase A y B a baja altura, en el vano comprendido entre los poste 91 y 92. </t>
  </si>
  <si>
    <t xml:space="preserve">Aisladores muy contaminados. Los conductores de las fase B y C a baja altura, en el vano comprendido entre los poste 93 y 94. </t>
  </si>
  <si>
    <t>Aisladores muy contaminados. Palillos con cierto grado de corrosión en el acople al aislador. Un banco de capacitores desconectado. Los conductores de las fase B y C a baja altura, en el vano comprendido entre los poste 94 y 95</t>
  </si>
  <si>
    <t>Aisladores muy contaminados. Palillos con cierto grado de corrosión en el acople al aislador. Los conductores de las fase B y C a baja altura, en el vano comprendido entre los poste 95 y 96.</t>
  </si>
  <si>
    <t>Aisladores y pararrayos muy contaminados. Palillos con cierto grado de corrosión en el acople al aislador. PAT de los pararrayos con conexión directa al poste. Los conductores de las fase B y C a baja altura, en el vano comprendido entre los poste 96 y 97.</t>
  </si>
  <si>
    <t>Aisladores muy contaminados. Palillos con cierto grado de corrosión en el acople al aislador. Hejares con corrosión (pernos roscados), se recomienda cambiarlos. Los conductores de las fase B y C a baja altura, en el vano comprendido entre los poste 97 y 98.</t>
  </si>
  <si>
    <t>Aisladores muy contaminados. Palillos con cierto grado de corrosión en el acople al aislador.  Los conductores de las fase B y C a baja altura, en el vano comprendido entre los poste 98 y 99.</t>
  </si>
  <si>
    <t xml:space="preserve">Aisladores y pararrayos muy contaminados. PAT de los pararrayos conectado directo al cable de guarda. Emplame en el conductor de la fase A. Derivación monofasica hacia finca. </t>
  </si>
  <si>
    <t xml:space="preserve">Aisladores muy contaminados. Palillos con cierto grado de corrosión en el acople al aislador.  </t>
  </si>
  <si>
    <t>Aisladores muy contaminados.</t>
  </si>
  <si>
    <t xml:space="preserve">Aisladores y pararrayos muy contaminados. Palillos con cierto grado de corrosión en el acople al aislador. PAT de los pararrayos con conexión directa al cable de guarda. Aislador de la fase C desacoplado del palillo, corregir esta irregularidad. </t>
  </si>
  <si>
    <t>Aisladores muy contaminados. Palillos con cierto grado de corrosión en el acople al aislador. Derivación sin conexión al circuito.</t>
  </si>
  <si>
    <t xml:space="preserve">Aisladores muy contaminados. Palillos con cierto grado de corrosión en el acople al aislador. Seccionador M-916 cerrado. Tornilleria de los seccioandores con cierto grado de corrosión. Cable de guarda cortado en el vano comprendido entre los postes 111 y 112. </t>
  </si>
  <si>
    <t xml:space="preserve">Aisladores y pararrayos muy contaminados. Palillos con cierto grado de corrosión en el acople al aislador. Cable de cuarga cortado en el vano comprendido entre los postes 111 y 112. Poste metalico sin PAT. </t>
  </si>
  <si>
    <t xml:space="preserve">Aisladores muy contaminados. Palillos con cierto grado de corrosión en el acople al aislador. Dos pararrayos con conexión inadecuada de PAT a la cruceta, corregir esta irregularidad. Poste metalico sin PAT.  Cortacorientes abiertos. </t>
  </si>
  <si>
    <t>Aisladores y pararrayos muy contaminados. 3 Cortacorientes cerrados.</t>
  </si>
  <si>
    <t xml:space="preserve">Contaminación. 3 cortacorrientes cerrados. Poste metalico sin PAT. </t>
  </si>
  <si>
    <t xml:space="preserve">Contaminación. Pararrayos muy contaminados. 3 cortacorrientes cerrados, los cuales estan asociados a un trasformador trifasico. </t>
  </si>
  <si>
    <t>Aisladores y pararrayos muy contaminados. Palillos con cierto grado de corrosión en el acople al aislador. 2 Cortacorientes cerrados.</t>
  </si>
  <si>
    <t>Aisladores muy contaminados. Seccionadores M-917 cerrados. 5 pararrayos fuera de servicio (desconectados).</t>
  </si>
  <si>
    <t xml:space="preserve">Aisladores muy contaminados. Palillos con cierto grado de corrosión en el acople al aislador. Poste metalico sin PAT. </t>
  </si>
  <si>
    <t>Aisladores muy contaminados. 3 crucetas con aislasores que no estan en uso (no tienen conexión a la línea). Poste metalico al cual no se le aprecia la PAT del poste.</t>
  </si>
  <si>
    <t xml:space="preserve">Aisladores muy contaminados. 3 cortacorrientes cerrados, los cuales estan asociados a la contuniación del circuito. Poste metalico sin PAT. </t>
  </si>
  <si>
    <t>Aisladores muy contaminados. Palillos con cierto grado de corrosión. Aislador de la fase A con ligera inclinación con respecto al palillo. Poste metalico sin PAT.</t>
  </si>
  <si>
    <t>Aisladores muy contaminados. Palillos con cierto grado de corrosión en el acople al aislador. Retenida floja se deben hacer el retensado de la misma.</t>
  </si>
  <si>
    <t xml:space="preserve">Contaminación. Pararrayos sin conexión a la línea, se debe corregir esta irregularidad. Bajante de PAT de los pararrayos cortado. Retenidas flojas se debe hacer el retensado de las mismas. Poste metalico sin PAT. </t>
  </si>
  <si>
    <t>Aisladores y pararrayos muy contaminados. Pararrayos sin PAT. 3 cortacorrintes abiertos. Poste metalico sin PAT.</t>
  </si>
  <si>
    <t>Aisladores muy contaminados. Palillos con corrosión.</t>
  </si>
  <si>
    <t>Contaminación. Seccionadores M-1142 cerrados.</t>
  </si>
  <si>
    <t xml:space="preserve">Contaminación. En el vano comprendido entre los postes 133 y 134 los conductores estan a baja altura. </t>
  </si>
  <si>
    <t xml:space="preserve">Contaminación. Palillos con corrosión. Seccionadores cerrados. Ligera corrosión en la cuchilla de los seccionadores. En el vano comprendido entre los postes 134 y 135 los conductores estan a baja altura. </t>
  </si>
  <si>
    <t xml:space="preserve">Aisladores polimericos muy contaminados. Poste metalicos sin PAT.  En el vano comprendido entre los postes 134 y 135 los conductores estan a baja altura. </t>
  </si>
  <si>
    <t xml:space="preserve">Aisladores y pararrayos muy contaminados. PAT de los pararrayos con conexión directa a poste. </t>
  </si>
  <si>
    <t>Aisladores muy contaminados. Palillos con cierto grado de corrosión. Poste metalico sin PAT.</t>
  </si>
  <si>
    <t>Aisladores y pararrayos muy contaminados. Palillos con cierto grado de corrosión.</t>
  </si>
  <si>
    <t>Aisladores muy contaminados. Poste metalico sin PAT.</t>
  </si>
  <si>
    <t xml:space="preserve">Aisladores y pararrayos muy contaminados. PAT de los pararrayos conectado directo a poste. Cortacorrientes cerrados. </t>
  </si>
  <si>
    <t xml:space="preserve">Aisladores, pararrayos y cortacorrientes muy contaminados. PAT de los pararrayos conectado directo a poste. </t>
  </si>
  <si>
    <t>Aisladores y pararrayos muy contaminados. Aislador de la fase A con ligera inclinación. PAT de los pararrayos con conexión directa al cable de guada.</t>
  </si>
  <si>
    <t xml:space="preserve">Aisladores de espiga muy contaminados. Palillos con cierto grado de corrosión. En el vano comprendido entre los postes 143 y 144 los conductores estan a baja altura. No se continuo la derivación por requirimiento de EL CLIENTE. </t>
  </si>
  <si>
    <t xml:space="preserve">Aisladores muy contaminados. Palillos con cierto grado de corrosión. En el vano comprendido entre los postes 144 y 145 los conductores estan a baja altura. </t>
  </si>
  <si>
    <t>Aisladores muy contaminados. Palillos con cierto grado de corrosión.</t>
  </si>
  <si>
    <t>Contaminación. Palillos con cierto grado de corrosión. Falta los pararrayos de las fases A, B y C.</t>
  </si>
  <si>
    <t>Contaminación. Palillos con cierto grado de corrosión. Poste metalico sin PAT.</t>
  </si>
  <si>
    <t xml:space="preserve">Contaminación. Pararrayos muy contaminados. PAT de los pararrayos con conexión directa al cable de guarda. Poste metalico sin PAT. </t>
  </si>
  <si>
    <t xml:space="preserve">Contaminación. En el vano comprendido entre los postes 149 y 150 los conductores estan a baja altura. </t>
  </si>
  <si>
    <t xml:space="preserve">Aisladores y pararrayos muy contaminados. Palillos con cierto grado de corrosión. Bajante de PAT de los pararrayos sin conexión a tierra. En el vano comprendido entre los postes 150 y 151 los conductores estan a baja altura. </t>
  </si>
  <si>
    <t xml:space="preserve">Contaminación. Palillos con cierto grado de corrosión en el acople al aislador. Pararrayos muy contaminados y conexión inadecuada de la PAT. Se debe corregir esta irregularidad ya que, el conductor de PAT esta amarrado a una de las pletinas de la cruceta. Los conductores de la línea estan a baja altura en el vano comprendido entre los postes 152 y 153. </t>
  </si>
  <si>
    <t xml:space="preserve">Contaminación. Palillos con cierto grado de corrosión en el acople al aislador. Conductores a baja altura en el vano comprendido entre los postes 154 y 155,  y entre el 155 y 156. </t>
  </si>
  <si>
    <t xml:space="preserve">Contaminación. Palillos con cierto grado de corrosión en el acople al aislador. Pararrayos muy contaminados. PAT conectada al cable de guarda. </t>
  </si>
  <si>
    <t>Contaminación. Palillos con cierto grado de corrosión en el acople al aislador. Conductores de la línea estan a baja altura en el vano comprendido entre los postes 157 y 158, y entre los postes 158 y 159.</t>
  </si>
  <si>
    <t>Contaminación. Palillos con cierto grado de corrosión en el acople al aislador. Pararrayos muy contaminados. PAT de los pararrayos conectada al cable de guarda.  Conductores de la línea estan a baja altura en el vano comprendido entre los postes 159 y 160.</t>
  </si>
  <si>
    <t>Contaminación. Palillos con cierto grado de corrosión en el acople al aislador. Conductores de la línea estan a baja altura en el vano comprendido entre los postes 160 y 161.</t>
  </si>
  <si>
    <t>Contaminación. Palillos con cierto grado de corrosión en el acople al aislador. Conductores de la línea estan a baja altura en el vano comprendido entre los postes 161 y 162.</t>
  </si>
  <si>
    <t>Contaminación. 3 cortacorrientes abiertos. El circuito esta abierto en este punto. Conductores de la línea estan a baja altura en el vano comprendido entre los postes 162 y 163.</t>
  </si>
  <si>
    <t xml:space="preserve">Contaminación. Pararrayos muy contaminados. Bajante de PAT de los pararrayos cortado. Seccionadores R-422 cerrados. </t>
  </si>
  <si>
    <t xml:space="preserve">Aisladores muy contaminados. Palillos con cierto grado de corrosión en el acople al aislador. 3 Cortacorrientes abiertos de los cuales uno tiene partido el puente que lo conecta a la línea. Hay 6 aisladores tipo suspensión para baja tensión. El transformador esta desconectado de la red. </t>
  </si>
  <si>
    <t xml:space="preserve">Aisladores y pararrayos muy contaminados. Palillos con cierto grado de corrosión en el acople al aislador. PAT de los pararrayos con conexión al cable de guarda. </t>
  </si>
  <si>
    <t xml:space="preserve">Aisladores muy contaminados. Palillos con cierto grado de corrosión en el acople al aislador. Seccionadores M-390 abiertos y sin conexión al circiuto. Dicho seccionadores presentan deterioro. La derivación esta fuera de servicio. </t>
  </si>
  <si>
    <t xml:space="preserve">Aisladores y pararrayos contaminados. Seccionadores M-919 cerrados y con los aisladores con contaminación. 6 seccionadores desconectados y con deterioro. </t>
  </si>
  <si>
    <t xml:space="preserve">Aisladores de espiga muy contaminados. Palillos con cierto grado de corrosión en el acople al aislador. 3 cortacorrientes abiertos hacia la derivación. Hejares con alto grado de corrosión. El poste presenta una ligera inclinación hacia la derivación, se recomienda colocar retenidas. </t>
  </si>
  <si>
    <t xml:space="preserve">Aisladores muy contaminados. Palillos con alto grado de corrosión en el acople al aislador. Seccionadores M-392 abiertos. Presentan alto grado de corrosión.  Los seccionadores de las fases B y C estan fogoneados. La derivación esta desenergizada. </t>
  </si>
  <si>
    <t xml:space="preserve">Aisladores contaminados. Palillo con cierto grado de corrosión en el acople al aislador. Herajes (pernos roscados) con corrosión. Se recomienda cambiarlos. </t>
  </si>
  <si>
    <t>Aisladores y pararrayos muy contaminados. Palillos con cierto grado de corrosión en el acople al aislador.</t>
  </si>
  <si>
    <t>Aisladores y pararrayos muy contaminados. Palillos con cierto grado de corrosión en el acople al aislador. Conexión inadecuada de los pararrayos a la PAT.</t>
  </si>
  <si>
    <t xml:space="preserve">Aisladores de espIga muy contaminados. Palillos con cierto grado de corrosión en el acople al aislador. Herajes (pernos roscados) con alto grado de corrosión. Se recomienda cambiarlos. </t>
  </si>
  <si>
    <t xml:space="preserve">Aisladores muy contaminados. Palillos con cierto grado de corrosión en el acople al aislador. Herajes (pernos roscados) con alto grado de corrosión. Se recomienda cambiarlos. </t>
  </si>
  <si>
    <t xml:space="preserve">Aisladores muy contaminados. Palillos con cierto grado de corrosión en el acople al aislador. Aislador de la fase B con ligero desacople al palillo.  Se recomienda corregir esta irregularidad. </t>
  </si>
  <si>
    <t>Aisladores y pararrayos muy contaminados. Palillos con cierto grado de corrosión en el acople al aislador. Seccionadores sin cuchillas. Derivación sin conexión al circuito.</t>
  </si>
  <si>
    <t xml:space="preserve">Contaminación. Palillos con cierto grado de corrosión en el acople al aislador. Aislador de la fase C con ligero desacople al palillo. Se recomienda corregir esta irregularidad. </t>
  </si>
  <si>
    <t xml:space="preserve">Contaminación. Palillo con cierto grado de corrosión en el acople al aislador. </t>
  </si>
  <si>
    <t xml:space="preserve">Contaminación. Palillos con cierto grado de corrosión en el acople al aislador. Aislador de la fase C ligeramente desacoplado del palillo. Se recomienda corregir esta irregularidad. </t>
  </si>
  <si>
    <t xml:space="preserve">Contaminación. Palillos con alto grado de corrosión en el acople al aislador. Seccionadores cerrados hacia la derivación. No se continuo dicha derivación por requerimiento del CLIENTE. </t>
  </si>
  <si>
    <t>Contaminación. Palillo con cierto grado de corrosión en el acople al aislador. Herajes (pernos roscados) con alto corrosión. Se recomienda cambiarlos.</t>
  </si>
  <si>
    <t xml:space="preserve">Contaminación. Palillos con cierto grado de corrosión en el acople al aislador. 3 cortacorrientes abiertos. Herajes (pernos roscados) con alto corrosión. Se recomienda cambiarlos. </t>
  </si>
  <si>
    <t xml:space="preserve">Contaminación. Palillos con cierto grado de corrosión en el acople al aislador. PAT de los pararrayos con conexión directa a la cruceta. </t>
  </si>
  <si>
    <t xml:space="preserve">Contaminación. Seccionadores abiertos y sin conexión al circuito. Poste con configuración en amarre, que debido a su condición se definio como poste terminal. La continuación de la línea esta cortada debido a la caída de un árbol. Anteriormente la línea continuaba hasta el poste 325. </t>
  </si>
  <si>
    <t xml:space="preserve">Aisladores muy contaminados. Palillos con cierto grado de corrosión en el acople al aislador. Poste metálico sin PAT. </t>
  </si>
  <si>
    <t xml:space="preserve">Contaminación. 3 Cortacorrientes, dos cerrados y uno dañado. Poste con ligera inclinación, se recomienda colocar retenidas. </t>
  </si>
  <si>
    <t xml:space="preserve">Contaminación. Palillos con cierto grado de corrosión en el acople al aislador. Faltan los puentes para la continuación de la línea. Se deben colocar dichos puentes. </t>
  </si>
  <si>
    <t xml:space="preserve">Contaminación. Pararrayos muy contaminados. 3 cortacorrientes abiertos. Postes metálico al cual no se le aprecia PAT. </t>
  </si>
  <si>
    <t xml:space="preserve">Aisladores muy contaminados. Soporte de los pararrayos con ligero grado de deterioro. </t>
  </si>
  <si>
    <t>Contaminación. Palillos con cierto grado de corrosión en le acople al aislador. Dos seccionadores abiertos. Derivación esta fuera de servicio y parcialmente desmantelada.</t>
  </si>
  <si>
    <t>Contaminación. 3 seccionadores abiertos. Aisladores de los seccionadores muy contaminados. Hejares (pernos roscados) con corrosión. Se recomienda cambiarlos.</t>
  </si>
  <si>
    <t>Contaminación. Palillos con cierto grado de corrosión en el acople al aislador.</t>
  </si>
  <si>
    <t>Contaminación. Aislador de la fase B ligeramente inclinado, corregir esta irregularidad.</t>
  </si>
  <si>
    <t xml:space="preserve">Contaminación. Palillos con cierto grado de corrosión en el acople al aislador. Conductor de la fase C en el vano comprendido entre los postes 226 y 227 esta a baja altura. </t>
  </si>
  <si>
    <t xml:space="preserve">Contaminación. </t>
  </si>
  <si>
    <t xml:space="preserve">Contaminación. El aislador de la fase C presenta inclinación longitudinal con respecto al palillo. Se debe corregir esta irregularidad. </t>
  </si>
  <si>
    <t xml:space="preserve">Contaminación. Palillos con cierto grado de corrosión en el acople al aislador. Pararrayos muy contaminados. </t>
  </si>
  <si>
    <t xml:space="preserve">Contaminación. Interconexión con el circuito Merey 29. Seccionador M-932 abierto. </t>
  </si>
  <si>
    <t xml:space="preserve">Aisladores y pararrayos muy contaminados. Palillos con cierto grado de corrosión en el acople al aislador. PAT de los pararrayos conectado directo al cable de guarda. </t>
  </si>
  <si>
    <t xml:space="preserve">Contaminación. Seccionadores cerrados. Tornilleria de los terminales de los seccionadores con alto grado de corrosión, se recomienda cambiarlos. Herajes (pernos roscados) con alto grado de corrosión. Se recomienda cambiarlos.  </t>
  </si>
  <si>
    <t xml:space="preserve">Aisladores y pararrayos muy contaminados. Palillos con cierto grado de corrosión en el acople al aislador. Los 3 pararrayos sin conexión a la línea, lo que hace suponer que estan dañados. Se recomienda reemplazarlos. </t>
  </si>
  <si>
    <t xml:space="preserve">Contaminación. Palillos con cierto grado de corrosión en el acople al aislador. Aislador de la fase C esta ligeramente desacoplado del palillo, se recomienda corregir esta irregularidad. </t>
  </si>
  <si>
    <t xml:space="preserve">Contaminación. Palillos con cierto grado de corrosión en el acople al aislador. Los 3 pararrayos sin conexión a la línea, lo que hace suponer que estan dañados. Se recomienda reemplazarlos. </t>
  </si>
  <si>
    <t xml:space="preserve">Aisladores y pararrayos muy contaminados. Palillos con corrosión en el acople al aislador. Los 3 pararrayos sin conexión a la línea, lo que hace suponer que estan dañados. Se recomienda reemplazarlos. </t>
  </si>
  <si>
    <t xml:space="preserve">Aisladores y pararrayos muy contaminados. Palillos con corrosión en el acople al aislador. PAT de los pararrayos conectado directo al cable de guarda. </t>
  </si>
  <si>
    <t xml:space="preserve">Aisladores muy contaminados. Palillos con cierto grado de corrosión en el acople al aislador. Seccionadores dañados y abiertos. La derivación sin conexión a la línea, esta fuera de servicio. </t>
  </si>
  <si>
    <t xml:space="preserve">Aisladores muy contaminados. Palillos con cierto grado de corrosión en el acople al aislador. La derivación sin conexión a la línea, esta fuera de servicio. </t>
  </si>
  <si>
    <t xml:space="preserve">Aisladores de espiga muy contaminados. Palillos con cierto grado de corrosión en el acople al aislador. Cortacorrientes abiertos, se recomienda retirarlos. Herajes (pernos roscados) con alto grado de corrosión, se recomienda cambiarlos. </t>
  </si>
  <si>
    <t xml:space="preserve">Aisladores y pararrayos muy contaminados. PAT de los pararrayos conectado directo al cable de guarda. </t>
  </si>
  <si>
    <t xml:space="preserve">Aisladores muy contaminados. Palillos con cierto grado de corrosión en el acople al aislador. Herajes con corrosión, se recomienda cambiarlos. </t>
  </si>
  <si>
    <t xml:space="preserve">Contaminación. Un aislador de espiga muy contaminado y palillo con cierto grado de corrosión. Herajes (pernos roscados) con alto grado de corrosión. Se recomienda cambiearlos. </t>
  </si>
  <si>
    <t xml:space="preserve">Aisladores muy contaminados. Palillos con cierto grado de corrosión en el acople al aislador. 3 Cortacorrientes abiertos. Se recomienda retirarlos. </t>
  </si>
  <si>
    <t xml:space="preserve">Aisladores de espiga muy contaminados. Palillos con cierto grado de corrosión en el acople al aislador. Seccionadores M-386 cerrados. El seccionador de la fase B no esta conectado, esta fase esta puentiada. Esto hace suponer que el mismo esta dañado, se debe corregir esta irregularidad. </t>
  </si>
  <si>
    <t>Aisladores muy contaminados. Palillos con cierto grado de corrosión en el acople al aislador. Aislador de la fase C con ligera partidura en la corona.</t>
  </si>
  <si>
    <t xml:space="preserve">Aisladores de espiga muy contaminados. Palillos con cierto grado de corrosión en el acople al aislador. Derivación esta desconectada de la línea. </t>
  </si>
  <si>
    <t xml:space="preserve">Contaminación. Pararrayos muy contaminados. PAT de los pararrayos con conexión directa a la cruceta. 3 cortacorrientes abiertos. </t>
  </si>
  <si>
    <t xml:space="preserve">Contaminación. Palillos con cierto grado de corrosión en el acople al aislador. Cable de guarda cortado en el vano comprendido entre los postes 281 hasta el 287. Se debe instalar un nuevo cable de guarda entre los postes 281 y 287. </t>
  </si>
  <si>
    <t xml:space="preserve">Contaminación. Poste sin cable de guarda. </t>
  </si>
  <si>
    <t xml:space="preserve">Aisladores muy contaminados. Pernos roscados con alto grado de corrosión. Las 3 fases presentan emplames en el vano comprendido entre los postes 284 y 285. Poste sin cable de guarda. Los conductores estan a baja altura en el vano comprendido entre los postes 285 y 286. </t>
  </si>
  <si>
    <t>Contaminación. Palillos con cierto grado de corrrosión en el acople al aislador. 3 Seccionadores cerrados.</t>
  </si>
  <si>
    <t xml:space="preserve">Contaminación. Palillos con cierto grado de corrrosión en el acople al aislador. Bajante de PAT del cable de guarda cortado. </t>
  </si>
  <si>
    <t xml:space="preserve">Contaminación. Palillos con cierto grado de corrrosión en el acople al aislador. </t>
  </si>
  <si>
    <t xml:space="preserve">Contaminación. Herajes con cierto grado de corrosión. </t>
  </si>
  <si>
    <t>Contaminación. Palillos con cierto grado de corrrosión en el acople al aislador. Aislador de la fase A ligeramente desacoplado del palillo. No se continuo con la derivación por requerimiento de EL CLIENTE.</t>
  </si>
  <si>
    <t xml:space="preserve">Contaminación. Palillos con cierto grado de corrrosión en el acople al aislador. Aislador de la fase A ligeramente desacoplado del palillo. Se recomienda corregir esta irregularidad. </t>
  </si>
  <si>
    <t xml:space="preserve">Aisladores muy contamiandos. Palillos con cierto grado de corrrosión en el acople al aislador. </t>
  </si>
  <si>
    <t xml:space="preserve">Contaminación. 3 cortacorrientes cerrados. Los mismos funcionan como seccionadores, debido a que no cuenta con fusible sino con cuchillas. Hejares con corrosión. </t>
  </si>
  <si>
    <t xml:space="preserve">Contaminación. Herajes (pernos roscados) con alto grado de corrosión. Se recomienda cambiarlos. </t>
  </si>
  <si>
    <t xml:space="preserve">Aisladores muy contamiandos. Palillos con cierto grado de corrrosión en el acople al aislador. Pinos cercanos a la línea, se recomienda poda. </t>
  </si>
  <si>
    <t xml:space="preserve">Contaminación. Pinos cercanos a la línea, se recomieda poda. </t>
  </si>
  <si>
    <t xml:space="preserve">Contaminación. Palillos con cierto grado de corrrosión en el acople al aislador. Seccionadores cerrados. No hay continuación del cable de guarda hasta el poste 326 (instalar cable de guarda). </t>
  </si>
  <si>
    <t xml:space="preserve">Aisladores muy contamiandos. Palillos con cierto grado de corrrosión en el acople al aislador. 3 cortacorrientes abiertos. </t>
  </si>
  <si>
    <t xml:space="preserve">Contaminación. 5 cortacorrientes, 3 abiertos, y 2 cerrados que derivan hacia un trasnformador. Tiene 3 poliméricos adicionales cuyos conductores están cortados. Esto fue debido a la caída de un árbol sobre la línea. Anteriormente esta línea continuaba a un poste de pase cercano al rio. Su configuración original es amarre con transformador </t>
  </si>
  <si>
    <t xml:space="preserve">Aisladores muy contaminados. Palillos con cierto grado de corrosión en el acople al aislador. Poste sin cable de guarda. Se debe corregir esta irregularidad Actualmente la derivación se esta tomando para baja tensión (no estan los puentes de media tensión). Poste metálico sin PAT. </t>
  </si>
  <si>
    <t xml:space="preserve">Aisladores y pararrayos muy contaminados. Palillos con cierto grado de corrosión en el acople al aislador. 3 cortacorrientes cerrados. Poste sin cable de guarda, se debe corregir esta irregularidad. </t>
  </si>
  <si>
    <t xml:space="preserve">Aisladores y pararrayos muy contaminados. Bajante de PAT de los pararrayos cortado. 3 cortacorrientes abiertos y con los conductores colgando. Se recomienda cortarlos. Poste metálico sin PAT. Poste sin cable de guarda.  Se deben corregir estas irregularidades. </t>
  </si>
  <si>
    <t xml:space="preserve">Aisladores muy contaminados. Palillos con cierto grado de corrosión en el acople al aislador. Poste metálico sin PAT. Poste sin cable guarda. Se deben corrgir estas irregularidades. </t>
  </si>
  <si>
    <t xml:space="preserve">Contaminación. Pernos roscados con cierto grado de corrosión. Poste metálico sin PAT. Poste sin cable guarda. Se deben corregir estas irregularidades. </t>
  </si>
  <si>
    <t>Aisladores de espiga muy contaminados. Palillos con cierto grado de corrosión en el acople al aislador. Ligera partidura en la corona de las espigas. No se continuo con la derivación por requerimiento de EL CLIENTE.</t>
  </si>
  <si>
    <t xml:space="preserve">Contaminación. Herajes (pernos roscados) con corrosión. Se recomienda cambiarlos. </t>
  </si>
  <si>
    <t>Contaminación. Palillos con cierto grado de corrosión en el acople al aislador. Cortacorriente de la fase C presenta ligera partidura en el aislador. No se continuo con la derivación por requerimiento de EL CLIENTE.</t>
  </si>
  <si>
    <t>Contaminación. Palillos con cierto grado de corrosión en el acople al aislador. No se continuo con la derivación por requerimiento de EL CLIENTE.</t>
  </si>
  <si>
    <t xml:space="preserve">Contaminación. Palillos con cierto grado de corrosión en el acople al aislador. Dos emplames en la fase B con conectores automaticos. </t>
  </si>
  <si>
    <t xml:space="preserve">Contaminación. Palillos con cierto grado de corrosión en el acople al aislador. 2 Cortacorrientes cerrados. Derivación monofasica hacia finca. </t>
  </si>
  <si>
    <t>Contaminación. Palillos con cierto grado de corrosión en el acople al aislador. Emplame en la fase A con conectores automaticos. No se continuo con la derivación por requerimiento de EL CLIENTE.</t>
  </si>
  <si>
    <t>Contaminación. Herajes (pernos roscados) con alto grado de corrosión. Se recomienda cambiarlos.</t>
  </si>
  <si>
    <t>Aisladores y pararrayos muy contaminados. Palillos con cierto grado de corrosión en el acople al aislador. 2 cortacorrientes cerrados.</t>
  </si>
  <si>
    <t xml:space="preserve">Contaminación. Seccionadores M-384 cerrados. Asialdores de los seccionadores cerrados. Herajes (pernos roscados) con alto grado de corrosión. Se recomienda cambiarlos. </t>
  </si>
  <si>
    <t xml:space="preserve">Contaminación. Herajes (pernos roscados) con cierto grado de corrosión. Se recomienda cambairlos. </t>
  </si>
  <si>
    <t xml:space="preserve">Contaminación. Palillos con cierto grado de corrosión en el acople al aislador. Aislador de la fase A ligeramente desacoplado. Corregir esta irregularidad. </t>
  </si>
  <si>
    <t xml:space="preserve">Aisladores muy contaminados. Palillos con cierto grado de corrosión en el acople al aislador. Por este poste pasa el circuito Merey 29. Este poste esta enmunerado como poste 86 en el circuito Merey 29. </t>
  </si>
  <si>
    <t xml:space="preserve">Poste de interconexión con el circuito Merey 29. Seccionadores M-383 abiertos. </t>
  </si>
  <si>
    <t xml:space="preserve">Amarre en 45° </t>
  </si>
  <si>
    <t>Pase 45°</t>
  </si>
  <si>
    <t xml:space="preserve">Amarre en 90° </t>
  </si>
  <si>
    <t>Amarre Tx en 45°</t>
  </si>
  <si>
    <t xml:space="preserve">NIVEL 3: 3 cadenas de aisladores dañados, de los cuales una tiene un aislador partido. Se deben reemplazar. </t>
  </si>
  <si>
    <t xml:space="preserve">NIVEL 3: Una cadena de aisladores con el pin de acople a la grapa de suspensión de la línea con alto grado de corrosión, se recomienda cambiarla. </t>
  </si>
  <si>
    <t>NIVEL 3: Dos cadenas de aisladores con el pin de acople a la grapa de suspensión de la línea con alto grado de corrosión, se recomienda cambiarlas.</t>
  </si>
  <si>
    <t xml:space="preserve">NIVEL 3: Pararrayos muy contaminados y dañados. Se deben reemplazar. </t>
  </si>
  <si>
    <t>NIVEL 3: Todos los elementos dañados. Se debe reparar.</t>
  </si>
  <si>
    <t>NIVEL 3: Un pararrayo dañado. 3 aisladores de espiga quemados. Se debe corregir esta irregularidad.</t>
  </si>
  <si>
    <t>NIVEL 3: Le faltan los pararrayos.</t>
  </si>
  <si>
    <t xml:space="preserve">NIVEL 3: Palillos con cierto grado de corrosión en el acople al aislador. Aislador de la fase B con ligera inclinación con respecto al palillo (ligero desacople), se recomienda corregir esta irregularidad. </t>
  </si>
  <si>
    <t xml:space="preserve">NIVEL 3: Pararrayos dañados y colgando de la línea, se deben reemplazar los 3 pararrayos. </t>
  </si>
  <si>
    <t xml:space="preserve">NIVEL 3: Palillos con cierto grado de corrosión en el acople al aislador. Fase B dañada (conductor a punto de partirse), se debe corregir esta irregularidad. </t>
  </si>
  <si>
    <t>NIVEL 3: Aislador de la fase A con la falda inferior rota, se debe reemplazar de inmediato. Los conductores de las fases A y B estan a baja altura, en el vano comprendido entre los postes 82 y 83.</t>
  </si>
  <si>
    <t xml:space="preserve">NIVEL 3: Aislador de la fase B con segunda y tercera falda inferior partida, se debe reemplazar de inmediato. Los conductores de las fases A y B estan a baja altura, en el vano comprendido entre los postes 82 y 83 y entre los postes 83 y 84. </t>
  </si>
  <si>
    <t xml:space="preserve">NIVEL 3: Aislador de la fase C desacoplado del palilllo, se debe corregir esta irregularidad. Seccionadores M-912 cerrados. Derivación fuera de servicio con dos fases cortadas. Los conductores de las fases A y B estan a baja altura, en el vano comprendido entre los postes 83 y 84. </t>
  </si>
  <si>
    <t>NIVEL 3: Pararrayos dañados y desconectados de la línea, se deben reemplazar los 3 pararrayos. Cortacorrientes dañados. El de la fase C se le fundio la conexión de la línea, se deben retirar los 3 cortacorrientes. Los conductores de las fase A y B a baja altura, en el vano comprendido entre los postes 85 y 86.</t>
  </si>
  <si>
    <t>NIVEL 3: Aisladores de la fase B y C desacoplados del palillos, corregir esta irregularidad. Cortacorrientes abiertos. Los conductores de las fase B y C a baja altura, en el vano comprendido entre los poste 92 y 93.</t>
  </si>
  <si>
    <t xml:space="preserve">NIVEL 3: PAT de los pararrayos cortado. 3 Cortacorrientes, de los cuales uno esta abierto y presenta dañados. En el cortacorriente de la fase B se aprecia que el aislador esta fogoneado, se recomienda cambiarlo. </t>
  </si>
  <si>
    <t xml:space="preserve">NIVEL 3: Palillos con cierto grado de corrosión en el acople al aislador. Aislador de la fase C presenta inclinación logitudinal, corregir esta irregularidad. </t>
  </si>
  <si>
    <t xml:space="preserve">NIVEL 3: Palillos con cierto grado de corrosión en el acople al aislador. Seccionador M-915 cerrado. Seccionadores de las fases A y B presentan dañados, se deben reemplazar. </t>
  </si>
  <si>
    <t xml:space="preserve">NIVEL 3: Pernos roscados con alto grado de corrosión, se deben cambiar. 3 cortacorrientes cerrados, los cuales estan asociados a una derivación que va hacia un portico de la MED 20. </t>
  </si>
  <si>
    <t xml:space="preserve">NIVEL 3: Palillos con corrosión y pérdida de material, se debe corregir esta irregularidad. Elementos de fijación de los polimericos con alto grado de corrosión, se deben aplicar los correctivos correspondientes. 3 cortacorrientes abiertos y dañados se deben retirar. Se deben eliminar los puentes que van hacia la derivación del poste terminal (poste 122). Hejares con alto grado de corrosión. No se aprecia la PAT del postes (Portico). </t>
  </si>
  <si>
    <t xml:space="preserve">NIVEL 3: 6 cortacorrientes 3 abiertos y 3 cerrados (alimentación de bombas). Faltan los pararrayos de las fases A, B y C. </t>
  </si>
  <si>
    <t xml:space="preserve">NIVEL 3: Ramas de árboles en contacto con los conductores de las fases B y C en el vano comprendido entre los postes 151 y 152. Se requiere poda de inmediato. Ademas los conductores de la línea estan a baja altura. </t>
  </si>
  <si>
    <t xml:space="preserve">NIVEL 3: Aisladores de las fases A y B presentan deterioro. Especalemente el de la fase B que tiene el faldon inferior roto.  Se debe reemplazar estos dos aisladores. Conductores a baja altura en el vano comprendido entre los postes 154 y 155. </t>
  </si>
  <si>
    <t xml:space="preserve">NIVEL 3: Palillos con cierto grado de corrosión en el acople al aislador. Aisladores de los seccionadores contamiandos. El aislador del seccionador de la fase C esta fogoneado, se debe reemplazar. Conductores de la línea estan a baja altura en el vano comprendido entre los postes 156 y 157, y entre los postes 157 y 158. Seccionadores M-389 cerrados (Interconexión con el circuito Merey 29). Identificado como el Poste 81 en el circuito Merey 29. </t>
  </si>
  <si>
    <t>NIVEL 3: 2 cadenas aislador dañadas, se deben reemplazar de inmediato. Dos puentes cortados, los de las pases B y C.</t>
  </si>
  <si>
    <t xml:space="preserve">NIVEL 3: Palillos con cierto grado de corrosión en el acople al aislador. Seccionadores M-920 abiertos. El seccionador de la fase C presenta partidura en la aislador. Se debe reemplazar. Los otros 2 seccionadores presentan alto grado de contaminación. La derivación no tiene conexión al circuito. </t>
  </si>
  <si>
    <t xml:space="preserve">NIVEL 3: Palillos con cierto grado de corrosión en el acople al aislador. Se recomienda cambiar los aisladores de espiga por cadenas de aisladores o poliméricos, debido al angulo que presenta la línea en este punto. Herajes (pernos roscados) con alto grado de corrosión. Se recomienda cambiarlos. </t>
  </si>
  <si>
    <t>NIVEL 3: Palillos con cierto grado de corrosión en el acople al aislador. Aislador de la fase A presenta un ligero desgaste en el borde inferior. Se recomienda cambiarlo.</t>
  </si>
  <si>
    <t>NIVEL 3: Palillos con cierto grado de corrosión en el acople al aislador. Aislador de la fase C con la falda inferior rota. Se debe reemplazar.</t>
  </si>
  <si>
    <t xml:space="preserve">NIVEL 3: Palillos con cierto grado de corrosión en el acople al aislador. Aislador de la fase B ligeramente inclinado. El palillo no esta bien figado a la cruceta, corregir esta irregularidad. </t>
  </si>
  <si>
    <t xml:space="preserve">NIVEL 3: Hejares con alto grado de corrosión. Pernos roscado del lado de la fase C esta partido. Esto trajo como consecuencia que la cruceta se doblara hacia el lado del vano entre los postes 226 y 227. Se debe reemplazar la cruceta y los pernos roscados. Una de las retenidas del poste esta partida, se debe reemplazar. </t>
  </si>
  <si>
    <t>NIVEL 3: Uno de los pernos roscado de la cruceta doble esta partido. Esto trajo como consecuencia que la cruceta se doblara hacia el vano comprendido entre el poste 97 y 228. Se debe corregir esta irregularidad. El conductor de la fase C esta a muy baja altura en el vano comprendido entre los postes 97 y 228. Se debe corregir esta irregularidad (falla).</t>
  </si>
  <si>
    <t xml:space="preserve">NIVEL 3: Aisladores de las fases A y C presentan daños. El aisaldor de la fase A tiene roto el faldon inferior y el de la fase C presenta desgaste. Se deben reemplazar. </t>
  </si>
  <si>
    <t xml:space="preserve">NIVEL 3: Pernos roscados con alto grado de corrosión. Uno de ellos, el del ado de la fase C, esta partido. La curceta esta doblada, se debe reemplazar al igual que los pernos roscados. </t>
  </si>
  <si>
    <t xml:space="preserve">NIVEL 3: Palillos con cierto grado de corrosión en el acople al aislador. 6 cortacorrienes, 3 abiertos y 3 cerrados. Uno de los cortacorrientes que esta cerrado, el de la fase A, esta fogoneado, el de la fase B presenta deterioro en el soporte del tabaco, se deben reemmplazar los 3 cortacorrientes. Pararrayos sin conexión a PAT. Uno de los aisladores de espiga presenta desgaste en la falda inferior, se recomienda cambiarla. </t>
  </si>
  <si>
    <t xml:space="preserve">NIVEL 3: Poste fracturado con pérdida de concreto a la mitad de su longitud. El acero de refuerzo esta espuesto. El conductor de la fase A presenta varios emplames. Los 3 aisladores esta inclinados. Los pernos roscados presentan alto grado de corrosión, se deben cambiar. Poste sin cable de guarda. Se recomienda la instalación de un poste nuevo. </t>
  </si>
  <si>
    <t xml:space="preserve">NIVEL 3: Un palillo con corrosión. Poste con fractura en su estructura, acero de refuerzo espuesto. Cable de guarda partido entre los postes 281 y 286. Se recomienda la instalación de un nuevo poste. </t>
  </si>
  <si>
    <t xml:space="preserve">NIVEL 3: Cable de guarda desprendido de la cumbre del poste. Esta montado sobre la cruceta. La cruceta esta doblada. 3 cortacorrientes cerrados. Falta un pararrayos. Se deben corregir estas irregularidades. Ademas se recomieda mejorar el sistema de baja tensión. </t>
  </si>
  <si>
    <t xml:space="preserve">NIVEL 3: Los 3 pararrayos estan deteriorado. Uno de ellos esta desprendido de la cruceta. Se recomineda reemplazar los 3 pararrayos. </t>
  </si>
  <si>
    <t xml:space="preserve">NIVEL 3: Palillos con cierto grado de corrosión en el acople al aislador. Aislador de la fase C presenta desgaste en el faldon inferior. Se recomienda reemplazarlo. </t>
  </si>
  <si>
    <t>NIVEL 3: Palillos con cierto grado de corrosión en el acople al aislador. Aislador de la fase C desacoplado del palillo, se debe corregir esta irregularidad.</t>
  </si>
  <si>
    <t xml:space="preserve">NIVEL 3: Aislador de la fase B presenta desgaste en el faldon inferior, se recomienda cambiarlo. </t>
  </si>
  <si>
    <t xml:space="preserve">NIVEL 3: El aislador de la fase C desacoplado del palillo, corregir esta irregularidad. Los 3 pararrayos estan deteriorado. El de la fae C esta desprendido de la cruceta. Se recomienda reemplazar los 3 pararrayos. </t>
  </si>
  <si>
    <t xml:space="preserve">NIVEL 3: Palillos con cierto grado de corrrosión en el acople al aislador. Aislador de la fase C con la falda inferior rota. Se debe reemplazar este aislador. </t>
  </si>
  <si>
    <t>NIVEL 3:  Palillos con cierto grado de corrrosión en el acople al aislador. árbol cercano a la línea, se debe corta. No se continuo con la derivación por requerimiento de EL CLIENTE.</t>
  </si>
  <si>
    <t xml:space="preserve">NIVEL 3: Palillos con cierto grado de corrosión en el acople al aislador. Pinos cercanos a la línea en el vano comprendido entre los postes 2321 y 322. Se deben podar. </t>
  </si>
  <si>
    <t xml:space="preserve">NIVEL 3: Palillos con cierto grado de corrosión en el acople al aislador. Los aisladores presentan desgaste en el borde inferior. Se recomienda reemplazarlos. Poste metálico sin PAT. Poste sin cable guarda. Se deben corrgir estas irregularidades. </t>
  </si>
  <si>
    <t xml:space="preserve">NIVEL 3: Palillos con cierto grado de corrosión en el acople al aislador. Aislador de la fase A con el faldon inferior roto. Se debe reemplazar este aislador. </t>
  </si>
  <si>
    <t xml:space="preserve">NIVEL 3: Herajes (pernos roscados) con alto grado de corrosión. Se recomienda cambiarlos. árboles con ramas sobre la línea en el vano comprendido entre los postes 381 y 382. Se deben podar de inmediato. </t>
  </si>
  <si>
    <t xml:space="preserve">NIVEL 3: Palillos con cierto de grado corrosión en el acople al aislador. El aislador de espiga de la fase C con deterioro (desgaste en el borde de la falda inferior). Se recomienda cambiarla. Herajes (pernos roscados) con alto grado de corrosión. Se recomienda cambialos. </t>
  </si>
  <si>
    <t xml:space="preserve">CRUCE DE LINEAS </t>
  </si>
  <si>
    <t>CRUCE DE LINEAS</t>
  </si>
  <si>
    <t>(POSTE 97)</t>
  </si>
  <si>
    <t>NIVEL 3: EFECTO CORONA EN P FASE B Y C, (LADO IZQUIERDO); 
AC EFECTO CORONA EN FASE A, B Y C</t>
  </si>
  <si>
    <t>NIVEL 3: AC EFECTO CORONA EN FASE A, B Y C</t>
  </si>
  <si>
    <t>POSTE  383</t>
  </si>
  <si>
    <t>Contaminación. Palillo con cierto grado de corrosión.</t>
  </si>
  <si>
    <t xml:space="preserve">Contaminación </t>
  </si>
  <si>
    <t>Contaminación. Pararrayos muy contaminados. Mejorar la conexión de los pararrayos al bajante de PAT (colocar conector KSU).</t>
  </si>
  <si>
    <t>Contaminación. Faltan los pararrayos de las fases A, B y C.</t>
  </si>
  <si>
    <t>Aisladores muy contaminados. Se recomienda hacerle mantenimiento. Palillos con cierto grado de corrosión. Árbol muy cercano a la línea, se recomienda poda.</t>
  </si>
  <si>
    <t xml:space="preserve">Contaminación. Aisladores de espigas muy contaminados, palillos con cierto grado de corrosión. </t>
  </si>
  <si>
    <t>Contaminación. Aisladores de espigas muy contaminados, palillos con cierto grado de corrosión.</t>
  </si>
  <si>
    <t>Contaminación. Aislador de espiga y pararrayos muy contaminados. No se aprecia PAT del poste.</t>
  </si>
  <si>
    <t>Contaminación. Pararrayos y cortacorrientes muy contaminados. Poste sin PAT.</t>
  </si>
  <si>
    <t>Contaminación. Tornillería de los terminales de los seccionadores presentan corrrosión, se recomienda cambiarlos.</t>
  </si>
  <si>
    <t>Contaminación. Aislador de espiga muy contaminado, palillos con cierto grado de corrosión. Faltan los pararrayos de las fases A, B y C.</t>
  </si>
  <si>
    <t>Contaminación. Aislador de espiga muy contaminado, palillos con cierto grado de corrosión. Poste sin PAT.</t>
  </si>
  <si>
    <t>Contaminación. Aislador de espiga y pararrayos muy contaminados y deteriorados. Palillos con cierto grado de corrosión. Falta el pararrayo de la fase C, se debe instalar un nuevo juego de pararrayos.</t>
  </si>
  <si>
    <t>Aisladores muy contaminados, palillos con cierto grado de corrosión. Derivación va hacia finca.</t>
  </si>
  <si>
    <t xml:space="preserve">Aisladores muy contaminados. Poste sin PAT. </t>
  </si>
  <si>
    <t>Aisladores muy contamiandos. 3 cortacorrientes sin tabacos, en su lugar tienen cuchillas. 3 cortacorrientes abiertos. Poste sin PAT.</t>
  </si>
  <si>
    <t xml:space="preserve">Aisladores muy contaminados. No se aprecia PAT del poste. </t>
  </si>
  <si>
    <t xml:space="preserve"> Aisladores muy contaminados. Palillos con cierto grado de corrosión. </t>
  </si>
  <si>
    <t xml:space="preserve"> Aisladores muy contaminados, palillos con cierto grado de corrosión. PAT de los pararrayos conetado directo a la cruceta. Poste sin PAT.</t>
  </si>
  <si>
    <t xml:space="preserve"> Aisladores muy contaminados y con ligero deterioro. Mejorar la conexión de PAT de los pararrayos al bajante. </t>
  </si>
  <si>
    <t>Contaminación. No se aprecia PAT del poste.</t>
  </si>
  <si>
    <t>Contaminación. Aislador de espiga muy contaminado, palillo con cierto grado de corrosión.</t>
  </si>
  <si>
    <t>Contaminación. Aislador de espiga muy contaminado. Palillos con cierto grado de corrosión. No se aprecia la PAT del poste.</t>
  </si>
  <si>
    <t>Aisladores y pararrayos muy contaminados. Palillos con cierto grado de corrosión. Cortacorrientes cerrados. Poste sin PAT.</t>
  </si>
  <si>
    <t>Contaminación. Poste sin PAT. Seccionador cerrado</t>
  </si>
  <si>
    <t xml:space="preserve">Contaminación. Conexión a PAT del poste desprendida, se debe corregir. </t>
  </si>
  <si>
    <t xml:space="preserve">Contaminación. Uno de los aisladores presenta dos aletas rotas. </t>
  </si>
  <si>
    <t xml:space="preserve">Contaminación. Aislador de espiga muy contaminado, palillo con cierto grado de corrosión. Dos retenidas cortadas, se deben reponer. </t>
  </si>
  <si>
    <t xml:space="preserve">Contaminación. Seccionador cerrado pero, sin conexión al circuito. Derivación en construcción. </t>
  </si>
  <si>
    <t xml:space="preserve">Contaminación. Conexión a PAT cortada. Derivación va hacia finca. </t>
  </si>
  <si>
    <t>Aisladores muy contaminados. En el vano comprendio entre los poste 142 y 143, hay un pino cercano a la línea, se recomienda poda.</t>
  </si>
  <si>
    <t>Aisladores muy contaminados. En el vano comprendio entre los poste 142 y 143, hay un pino cercano a la línea, se recomienda poda. Poste sin PAT.</t>
  </si>
  <si>
    <t>Contaminación. Palillos con cierto grado de corrosión. Pararrayos muy contaminados y no tienen una adecuada conexión al bajante de PAT. Poste sin PAT. Cortacorrientes cerrados.</t>
  </si>
  <si>
    <t xml:space="preserve">Contaminación. Pararrayos con alto grado de contaminación. Poste con un reconectador y un transformador de servicio auxilares. </t>
  </si>
  <si>
    <t>Contaminación. Tornillería de fijación de los pararrayos con corrosión.</t>
  </si>
  <si>
    <t>Contaminación. Pararrayos muy contaminados. Tornillería de fijación de los pararayos con corrosión. No se aprecia la PAT del poste debido a la vegetación.</t>
  </si>
  <si>
    <t xml:space="preserve">Contaminación. Tornillería de fijación de los pararrayos con corrosión. </t>
  </si>
  <si>
    <t xml:space="preserve">Contaminación. Pararrayos muy contaminados. Tornillería de fijación de los pararayos con corrosión. El bajante de PAT de los pararrayos esta ligeramente partido. </t>
  </si>
  <si>
    <t xml:space="preserve">Contaminación. Pararrayos muy contaminados. Tornillería de fijación de los pararayos con corrosión. </t>
  </si>
  <si>
    <t>Contaminación. Derivación monofásica hacia finca.</t>
  </si>
  <si>
    <t xml:space="preserve">Contaminación. En el vano comprendido entre los postes 30 y 31 hay un emplame en el conductor de la fase A. </t>
  </si>
  <si>
    <t>Aisladores y pararrayos muy contaminados. Tornillería de fijación de los pararayos con corrosión. Derivación trifásica hacia finca. 3 cortacorrientes, dos abiertos y uno con fusible</t>
  </si>
  <si>
    <t>Contaminación. Un cortacorriente cerrado.</t>
  </si>
  <si>
    <t xml:space="preserve">Contaminación. Poste con doble terna. Una terma desenergizada. </t>
  </si>
  <si>
    <t xml:space="preserve">Contaminación. No se aprecia la PAT del poste debido a la vegetación. </t>
  </si>
  <si>
    <t xml:space="preserve">Contaminación. Palillos con cierto grado de corrosión en el acople a los aisladores. </t>
  </si>
  <si>
    <t xml:space="preserve">Contaminación. Faltan los pararrayos de las fases A, B y C. No se precia la PAT del poste debido a la vegetación. Pinos muy cercanos a la línea en el vano comprendido entre los postes 47 y 48, se recomienda poda. </t>
  </si>
  <si>
    <t xml:space="preserve">Contaminación. No se aprecia la PAT del poste debido a la vegetación. Pinos muy cercanos a la línea en el vano comprendido entre los postes 47, 48 y entre el poste  49, se recomienda poda. </t>
  </si>
  <si>
    <t xml:space="preserve">Contaminación. No se aprecia la PAT del poste debido a la vegetación. Pinos muy cercanos a la línea en el vano comprendido entre los postes 48 y 49, se recomienda poda. </t>
  </si>
  <si>
    <t>Contaminación. No se aprecia la PAT del poste debido a la vegetación. Faltan los pararrayos de las fases A, B y C.</t>
  </si>
  <si>
    <t xml:space="preserve">Aisladores muy contaminados. No se aprecia la PAT del poste debido a la vegetación. </t>
  </si>
  <si>
    <t>Contaminación. Presencia de vegetación en las retenidas del poste, se debe limpiar. Presencia de pinos muy cerca a la línea en el vano comprendido entre los postes 52 y 53, se recomienda poda.</t>
  </si>
  <si>
    <t>Contaminación. Presencia de pinos muy cerca a la línea en el vano comprendido entre los postes 52 y 53 y entre los postes 53 y 54, se recomienda poda. No se aprecia la PAT del poste debido a la vegetación.</t>
  </si>
  <si>
    <t xml:space="preserve">Contaminación.  Presencia de pinos muy cerca a la línea en el vano comprendido entre los postes 53 y 54, se recomienda poda. No se aprecia la PAT del poste debido a la vegetación. </t>
  </si>
  <si>
    <t xml:space="preserve">Aisladores muy contaminados. No se aprecia la PAT del poste debido a la vegetación. Pinos muy cercanos a la línea en el vano comprendido entre los postes 55 y 56, se recomienda poda. </t>
  </si>
  <si>
    <t xml:space="preserve">Aisladores muy contaminados. No se aprecia la PAT del poste debdido a la vegetación. Pinos muy cercanos a la línea en el vano comprendido entre los postes 55 y 56 y entre los postes 56 y 57, se recomienda poda. </t>
  </si>
  <si>
    <t xml:space="preserve">Aisladores muy contaminados. No se aprecia la PAT del poste debdido a la vegetación. Pinos muy cercanos a la línea en el vano comprendido entre los postes 57 y 58, se recomienda poda. </t>
  </si>
  <si>
    <t>Contaminación. No se aprecia la PAT del poste debido a la vegetación.</t>
  </si>
  <si>
    <t>Aisladores muy contaminados. Faltan los pararrayos de la fases A, B y C.</t>
  </si>
  <si>
    <t>Contaminación. Faltan los pararrayos de la fases A, B y C.</t>
  </si>
  <si>
    <t xml:space="preserve">Contaminación. Poste sin PAT. Poste con un reconectador. </t>
  </si>
  <si>
    <t>Contaminación. Poste sin PAT (desprendido).</t>
  </si>
  <si>
    <t xml:space="preserve">Contaminación. No se aprecia la PAT del poste. </t>
  </si>
  <si>
    <t>Aisladores muy contaminados. 6 seccionadores, solo dos estan cerrados. Un reconectador. Un cortacorriente abierto con un trozo de conductor colgando. Poste sin PAT.</t>
  </si>
  <si>
    <t>Aisladores de espigas muy contaminados.</t>
  </si>
  <si>
    <t>Aisladores muy contaminados. Poste sin PAT.</t>
  </si>
  <si>
    <t>Contaminación. Dos pararrayos dañados, se recomienda reemplazar los 3 pararrayos. Poste sin PAT.</t>
  </si>
  <si>
    <t>Contaminación. Un pararrayo dañado, se recomienda reemplazar los 3 pararrayos. Poste sin PAT.</t>
  </si>
  <si>
    <t>Aisladores muy contaminados. Un pararrayo dañado, se recomienda reemplazar los 3 pararrayos. Poste sin PAT.</t>
  </si>
  <si>
    <t xml:space="preserve">Contaminación. Palillos con cierto grado de corrosión. No se aprecia la PAT del poste debido a la vegetación. </t>
  </si>
  <si>
    <t>Contaminación. No se aprecia la PAT del poste debido a la vegetación. Derivación monofásica hacia finca.</t>
  </si>
  <si>
    <t>Aisladores muy contaminados. No se aprecia la PAT del poste debido a la vegetación.</t>
  </si>
  <si>
    <t>Contaminación. Uno solo pararrayo (fase A), se recomienda instalar los pararrayos de las fases B y C. Poste sin PAT.</t>
  </si>
  <si>
    <t>Contaminación. Poste sin PAT. Derivación monofasica en 34,5kV hacia comunidad, la cual no está considerada en este proyecto.</t>
  </si>
  <si>
    <t>Contaminación. 6 seccionadores  (3 cerrados en 13,8kV y 3 abiertos del lado de 34,5kV). Un seccionador de 34,5kV fogoneado, el cual está fuera de servicio y no está considerado para este preyecto.</t>
  </si>
  <si>
    <t xml:space="preserve">Contaminación. Pararrayos muy contaminados. Falta un pararrayo. </t>
  </si>
  <si>
    <t xml:space="preserve">Contaminación. El pararrayos de la fase C esta desconectado del puente de PAT.  3 cortacorrientes abiertos y con coductores colgando del lado de la carga, se recomienda cortarlos. </t>
  </si>
  <si>
    <t>Contaminación. Los pararrayos estan dañados, se deben instalar un juego de 3 pararrayos. 3 cortacorrientes abiertos.</t>
  </si>
  <si>
    <t>Contaminación. 3 seccionadores cerrados. Poste sin PAT.</t>
  </si>
  <si>
    <t xml:space="preserve">Contaminación. Seccionadores cerrados. Tornillería de los terminales de los seccionadores con corrosión, se recomienda reemplazar la tornillería. </t>
  </si>
  <si>
    <t xml:space="preserve">Contaminación. Ajustar las retenidas del poste debido a que este presenta inclinación. No se aprecia la PAT del poste debido a la vegetación. </t>
  </si>
  <si>
    <t xml:space="preserve">Contaminación. Aisladores de espiga de la fase A con ligero desgaste en la falda inferior, se recomienda cambiarla. Poste sin PAT. </t>
  </si>
  <si>
    <t xml:space="preserve">Contaminación. Aletas de dos aisladores ligeramente rotas. </t>
  </si>
  <si>
    <t xml:space="preserve">Contaminación. Los pararrayos presentan deterioro. Un pararrayo con la conexión a PAT desprendido, se recomienda reemplazar los pararrayos. 3 cortacorrientes abiertos. </t>
  </si>
  <si>
    <t>Contaminación. Bajante de PAT de los pararrayos cortado. Poste sin PAT.</t>
  </si>
  <si>
    <t xml:space="preserve">Aisladores y pararrayos muy contaminados. Un pararrayo dañado, se recomienda reemplazar los 3 pararrayos. Mejorar la conexión de los pararrayos al bajante de PAT. </t>
  </si>
  <si>
    <t xml:space="preserve">Contaminación. Pararrayos sin PAT, corregir esta irregularidad. </t>
  </si>
  <si>
    <t>POSTE COMPARTIDO CON MEREY 29</t>
  </si>
  <si>
    <t>Suspensión con derivación en 90°</t>
  </si>
  <si>
    <t xml:space="preserve">Suspensión </t>
  </si>
  <si>
    <t>Suspensión en 45°</t>
  </si>
  <si>
    <t>Amarre en 45° Tx</t>
  </si>
  <si>
    <t>Suspensión con derivación en 45°</t>
  </si>
  <si>
    <t>3 (1REC)</t>
  </si>
  <si>
    <t xml:space="preserve">Contaminación. Seccinadores M-253 cerrados. Tornillería de terminales de conexión de las copas terminales a los seccionadores con corrosión. </t>
  </si>
  <si>
    <t>Contaminación. Seccionadores abiertos. Tornillería de los terminales de los seccionadores con cierto grado de corrosión. Poste de interconexión con el Circuito 5.2.</t>
  </si>
  <si>
    <t xml:space="preserve">Contaminación. Aislador de la fase A presenta cierta inclinación con respecto al palillo. En el vano comprendido entre los postes 1 y 3. Hay dos aisladores flotante de 69kV para separar los conductores. </t>
  </si>
  <si>
    <t>Contaminación. Los tres pararrayos están dañados. Se deben reemplazar. Las barras roscadas con corrosión, se recomienda cambiarlas. La estructura presenta cierta inclinación, se recomienda colocar unas retenidas.</t>
  </si>
  <si>
    <t>Contaminación. Tres cortacorrientes abiertos. Derivación sin conexión al circuito. No se continuo con la derivación por requerimiento de EL CLIENTE.</t>
  </si>
  <si>
    <t xml:space="preserve">Contaminación. Grapas de conexión de los pararrayos se ven defectuosas. Revisar y corregir. </t>
  </si>
  <si>
    <t xml:space="preserve">Contaminación. Poste sin cable de guarda, corregir esta irregularidad. </t>
  </si>
  <si>
    <t xml:space="preserve">Contaminación. El pararrayos de la fase A tiene un nido de párajos. Poste sin cable de guarda se debe corregir esta irregularidad. </t>
  </si>
  <si>
    <t xml:space="preserve">Contaminación. Dos cortacorrientes abiertos y sin conexión a carga. </t>
  </si>
  <si>
    <t xml:space="preserve">Contaminación. Un pararrayos sin conexión a la línea. Derivación monofasicá hacia finca, a través de dos cortacorrientes que están cerrados. </t>
  </si>
  <si>
    <t>Contaminación. Seccionadores abiertos. Uno de los terminales (fase A) no esta bien conectado al terminal del seccionador (esta flojo). El seccionador de la fase A tiene un nido de pájaros. Dos cortacorrientes cerrados, de donde se deriva la alimentación de un transformador. No se continuo con la línea por requerimiento de EL CLIENTE.</t>
  </si>
  <si>
    <t>Contaminación. El pararrayos de la fase C esta dañado, se recomienda reemplazar los 3 pararrayos.</t>
  </si>
  <si>
    <t xml:space="preserve">Contaminación. Conexión irregular de los pararrayos a la PAT. El bajante de PAT esta cortado, corregir esta irregularidad. Hay unos aisladores flotantes en el vano comprendido entre los postes 16 y 17 para separar los conductores. </t>
  </si>
  <si>
    <t xml:space="preserve">Contaminación. Estructura ligeramente pandeada. </t>
  </si>
  <si>
    <t xml:space="preserve">Contaminación. Poste sin cable de guarda, se debe corregir esta irregularidad. No se aprecia la PAT del poste debido a la vegetación. </t>
  </si>
  <si>
    <t xml:space="preserve">Contaminación. Tres cortacorrientes abiertos y sin conexión a la línea, se recomienda retirarlos. </t>
  </si>
  <si>
    <t>Contaminación. Uno de los palillos presenta corrosión en el acople al aislador.</t>
  </si>
  <si>
    <t xml:space="preserve">Contaminación. Seccionadores abiertos. Poste de interconexión con el Circuito 10.1. </t>
  </si>
  <si>
    <t xml:space="preserve">Contaminación. Un nido de pájaros a nivel de la fase C. </t>
  </si>
  <si>
    <t>Aisladores y pararrayos muy contaminados.</t>
  </si>
  <si>
    <t xml:space="preserve">Contaminación. Seccionadores M-500 cerrados. Herajes (pernos roscados) con cierto grado de corrosión. El conductor de la fase B presenta daños (tiene varios hilos partidos). Se debe evaluar si se realiza un emplame. </t>
  </si>
  <si>
    <t xml:space="preserve">Aisladores muy contaminados. Pin de acople de los aisladores con corrosión. </t>
  </si>
  <si>
    <t xml:space="preserve">Contaminación. Tres seccionadores abiertos. No se continuo con la línea por requerimiento de EL CLIENTE. </t>
  </si>
  <si>
    <t xml:space="preserve">Contaminación. Seccionadores cerrados. No se aprecia la PAT del poste debido a la vegetación. </t>
  </si>
  <si>
    <t>Contaminación. Palillos con cierto grado de corrosión en el acople al aislador. Poste sin PAT.</t>
  </si>
  <si>
    <t>Contaminación. Derivación monofasicá hacia finca.</t>
  </si>
  <si>
    <t>Contaminación. Palillos con cierto grado de corrosión en el acople al aislador. PAT de los pararrayos con conexión directa a la cruceta. Se recomienda colocarle bajante de PAT. Seccionadores abiertos. No se continuo la derivación por requerimiento de EL CLIENTE.</t>
  </si>
  <si>
    <t xml:space="preserve">Contaminación. Palillos con cierto grado de corrosión en el acople al aislador. Seccionadores cerrados. </t>
  </si>
  <si>
    <t>Contaminación. Pararrayos dañados. No se aprecia la PAT del poste debido a la vegetación.</t>
  </si>
  <si>
    <t>Aisladores de espiga muy contaminados. Palillos con cierto grado de corrosión en el acople al aislador. Pararrayos sin conexión de PAT. Se recomienda instalar bajante de PAT y hacer las respectivas correcciones. Este poste tiene una derivación monofasicá que va hacia finca.</t>
  </si>
  <si>
    <t xml:space="preserve">Contaminación. Tres cortacorrientes abiertos. No se aprecia la PAT del poste debido a la vegetación. </t>
  </si>
  <si>
    <t xml:space="preserve">Contaminación. Tres cortacorrientes abiertos y sin carga conectada, se recomienda retirarlos. </t>
  </si>
  <si>
    <t xml:space="preserve">Contaminación. Herajes (pernos roscados) con corrosión. </t>
  </si>
  <si>
    <t>Contaminación. Seccionadores cerrados. El poste esta doblado a pesar de tener retenidas. Se debe evaluar la instalación de un nuevo poste.</t>
  </si>
  <si>
    <t>Contaminación. Tres cortacorrientes abiertos y sin carga conectada, se recomienda retirarlos. No se aprecia la PAT del poste debido a la vegetación.</t>
  </si>
  <si>
    <t xml:space="preserve">Contaminación. Un pararrayo dañado (esta desprendido de la cruceta). Se recomienda reemplazar los tres pararrayos. </t>
  </si>
  <si>
    <t>Contaminación. Tres seccionadores cerrados. Tornillería de los terminales de los seccionadores con cierto grado de corrosión.</t>
  </si>
  <si>
    <t xml:space="preserve">Contaminación. Seis cortacorrientes, cuatro abiertos y dos cerrados, que alimentan una línea monofasicá hacia finca. Se recomienda retirar los cortacorrientes que están abiertos. </t>
  </si>
  <si>
    <t>Contaminación. Los pararrayos tienen el bajante de PAT cortado, corregir esta irregularidad. Poste sin PAT.</t>
  </si>
  <si>
    <t>Contaminación. Palillos con cierto grado de corrosión en el acople al aislador. Aislador de la fase B ligeramente desacoplado del palillo. Tres cortacorrientes abiertos. No se continuo con la derivación por requerimiento del EL CLIENTE.</t>
  </si>
  <si>
    <t>Contaminación. Tres cortacorrientes abiertos y sin carga conectada. Se recomienda retirarlos. Poste sin PAT.</t>
  </si>
  <si>
    <t>Contaminación. Tres cortacorrientes abiertos y sin carga conectada. Herajes (pernos roscados) con cierto grado de corrosión. Poste sin PAT.</t>
  </si>
  <si>
    <t xml:space="preserve">Contaminación. Tres seccionadores. Dos cerrados y uno abierto. La línea continua, pero monofasicá hacia finca. </t>
  </si>
  <si>
    <t>Contaminación. Seccionadores M-272 cerrados. Alto grado de corrosión en la tornillería de los terminales de los seccionadores. Se recomienda cambiarlos.</t>
  </si>
  <si>
    <t>Contaminación. Herajes (pernos roscados) con corrosión. Poste sin PAT.</t>
  </si>
  <si>
    <t>Contaminación. Tres seccionadores cerrados, pero sin conexión a la línea. Tres cortacorrientes cerrados que le dan continuidad al circuito. Se recomienda retirar los seccionadores.</t>
  </si>
  <si>
    <t xml:space="preserve">Contaminación. Palillos con cierto grado de corrosión en el acople al aislador. Tres cortacorrientes abiertos que dan hacia una derivación trifásica. Dicha derivación tiene los conductores cortados. Por tal razon, no se continuo con la misma. </t>
  </si>
  <si>
    <t>Contaminación. Palillos con corrosión en el acople al aislador. Poste sin PAT.</t>
  </si>
  <si>
    <t>Contaminación. Palillos con cierto grado de corrosión en le acople al aislador.</t>
  </si>
  <si>
    <t>Aisladores de espigas y pararrayos muy contaminados. Palillos con cierto grado de corrosión en el acople al aislador. Uno de los pararrayos tiene la base rota. Se debe reemplazar. Tres cortacorrientes abiertos. La derivación no tiene conexión al circuito. Hejares (pernos roscados) con corrosión.</t>
  </si>
  <si>
    <t>Aisladores de espiga muy contaminados. Palillos con cierto grado de corrosión en el acople al aislador. Tres cortacorrientes abiertos que dan hacia la derivación la cual esta cortada. Poste sin PAT.</t>
  </si>
  <si>
    <t>Contaminación. Palillos con corrosión. PAT de los pararrayos con conexión directa al cable de guarda. Herajes (pernos roscados) con corrosión. Poste sin PAT.</t>
  </si>
  <si>
    <t>Contaminación. Tres seccionadores cerrados. Seis pararrayos desconectados. Se debe corrigir esta irregularidad.</t>
  </si>
  <si>
    <t>Contaminación. Palillos con cierto grado de corrosión en el acople al aislador. Seccionadores cerrados. Poste sin PAT.</t>
  </si>
  <si>
    <t>Contaminación. Poste PAT.</t>
  </si>
  <si>
    <t xml:space="preserve">Contaminación. Palillos con cierto grado de corrosión en el acople al aislador. Dos cortacorrientes abiertos, que dan hacia una derivación monofasicá hacia finca. </t>
  </si>
  <si>
    <t xml:space="preserve">Contaminación. Palillos con cierto grado de corrosión en el acople al aislador. Poste sin PAT. </t>
  </si>
  <si>
    <t xml:space="preserve">Aisladores y pararrayos muy contaminados. Palillos con cierto grado de corrosión al aislador. </t>
  </si>
  <si>
    <t xml:space="preserve">Contaminación. Palillos con corrosión en el acople al aislador. Dos cortacorrientes y dos pararrayos sin conexión a la línea. Herajes (pernos roscados) con corrosión. Poste sin PAT. </t>
  </si>
  <si>
    <t>Contaminación. Tres cortacorrientes, uno abierto y dos cerrados. Uno de los cortacorrientes esta puentiado (fase A). Poste sin PAT. No se continuo la línea por requerimiento de EL CLIENTE.</t>
  </si>
  <si>
    <t xml:space="preserve">Contaminación. Un seccionador tripolar abierto. Esta puentiada la línea. Poste sin PAT. Poste sin cable de guarda. Corregir esta irregularidad. </t>
  </si>
  <si>
    <t xml:space="preserve">Aisladores de espiga muy contaminados. Palillos con cierto grado de corrosión en el acople al aislador. Cable de guarda cortado entre los postes 138 y 140. Se debe corregir esta irregularidad. Poste sin PAT. </t>
  </si>
  <si>
    <t>Contaminación. Tres seccionadores monopolares abiertos y con conexión a la línea, y un seccionador tripolar abierto y sin conexión a la línea. Hejares (pernos roscados) con corrosión. No se aprecia la PAT del poste debdido a la vegetación. No se continuo con el circuito por requerimiento de EL CLIENTE.</t>
  </si>
  <si>
    <t xml:space="preserve">Aisladores de espigas muy contaminados. Palillos con cierto grado de corrosión en el acople al aislador. No se aprecia la PAT del poste debido a la vegetación. </t>
  </si>
  <si>
    <t xml:space="preserve">Pararrayos muy contaminados. Tres cortacorrientes abiertos y sin carga conectada. </t>
  </si>
  <si>
    <t xml:space="preserve">Aisladores de espigas y pararrayos muy contaminados. Los pararrayos no tienen conexión a PAT. Seis cortacorientes abiertos y sin carga conectada. </t>
  </si>
  <si>
    <t xml:space="preserve">Pararrayos muy contaminados y sin bajante de PAT. Tres cortacorrientes abiertos y sin carga conectada. </t>
  </si>
  <si>
    <t xml:space="preserve">Cadenas de aisladores contaminados y sus pines de acople con cierto grado de corrosión. Pararrayos contaminados y el bajante de PAT esta cortado en la parte baja del poste. Seccionadores M-273 cerrados. Poste sin PAT. </t>
  </si>
  <si>
    <t xml:space="preserve">Contaminación. Tres cortacorrientes de los cuales dos están cerrados. La derivación es monofasicá por lo tanto no se continuo con la misma. </t>
  </si>
  <si>
    <t xml:space="preserve">Contaminación. Tres seccionadores monopolares cerrados. Un seccionador tripolar sin conexión a la línea.  Un reconectador y seis seccionadores desmantelados. Se recomienda retirarlos. </t>
  </si>
  <si>
    <t xml:space="preserve">Contaminación. Una de las derivaciones no esta conectada al circuito. No se continuo con la misma. </t>
  </si>
  <si>
    <t xml:space="preserve">Contaminación. Dos cortacorrientes cerrados. Derivación monofasicá hacia finca. </t>
  </si>
  <si>
    <t xml:space="preserve">Contaminación. Pararryos dañados. Se deben reemplazar. </t>
  </si>
  <si>
    <t xml:space="preserve">Contaminación. El poste esta panteado. </t>
  </si>
  <si>
    <t xml:space="preserve">Aisladores y pararrayos muy contaminados. Conexión de PAT de los pararrayos conectado directo a la cruceta. </t>
  </si>
  <si>
    <t>Contaminación. Conexión de los pararrayos conectada directo a la cruceta. Poste sin PAT</t>
  </si>
  <si>
    <t xml:space="preserve">Contaminación. Conexión de PAT de los pararrayos conectado directo a la cruceta. </t>
  </si>
  <si>
    <t xml:space="preserve">Aisladores muy contaminados. Tres cortacorrientes abiertos que dan hacia una derivación, la cual esta fuera de servicio. </t>
  </si>
  <si>
    <t xml:space="preserve">Aisladores y pararrayos muy contaminados. Pararrayos sin bajante de PAT. Seccionadores M-187 abiertos. Poste de interconexión con el Circuito Este de la subestación electrica Miga. </t>
  </si>
  <si>
    <t xml:space="preserve">Contaminación. Un seccionador tripolar sin conexión a la línea. Aisladores de espiga, pararrayos y seccionadores fuera de servicio y dañados. Se recomienda retirar los elementos que están fuera de servicio. </t>
  </si>
  <si>
    <t xml:space="preserve">Contaminación. Seccionadores cerrados. Herajes (pernos roscados) con alto grado de corrosión. Se recomienda cambiarlo. tornillería de los terminales de los seccionadores con alto grado de corrosión. Se recomienda cambiarlos. </t>
  </si>
  <si>
    <t>Contaminación. Dos cortacorrientes abiertos que dan hacia una derivación monofasicá, la cual esta fuera de servicio. Poste sin PAT.</t>
  </si>
  <si>
    <t>Contaminación. Cable de guarda cortado en el vano comprendido entre los postes 179 y 180. Corrgir esta irregularidad. Poste sin PAT.</t>
  </si>
  <si>
    <t xml:space="preserve">Contaminación. Palillos con corrosión. Herajes (pernos roscados) con alto grado de corrosión. Se recomienda cambiarlos. </t>
  </si>
  <si>
    <t>Contaminación. Pararrayos sin conexión a PAT. Poste sin PAT.</t>
  </si>
  <si>
    <t xml:space="preserve">Contaminación. Palillos con cierto grado de corrosión en el acople al aislador. Tres cortacorrientes abiertos que dan hacia una derivación, la cual esta fuera de servicio. </t>
  </si>
  <si>
    <t>Contaminación. Palillos con cierto grado de corrosión en el acople al aislador. Seccionadores cerrados. tornillería de los terminales de los seccionadores con cierto grado de corrosión. No se aprecia la PAT del poste debido a la vegetación.</t>
  </si>
  <si>
    <t>Contaminación. Bajante de PAT de los pararrayos cortado. Corregir esta irregularidad. Herajes (pernos roscados) con corrosión. Poste sin PAT.</t>
  </si>
  <si>
    <t xml:space="preserve">Contaminación. Palillos con cierto grado de corrosión en el acople al aislador. Pararrayos sin bajante de PAT. Poste sin PAT. </t>
  </si>
  <si>
    <t xml:space="preserve">Contaminación. Bajante de PAT de los pararrayos cortado. Corregir esta irregularidad. 3 cortacorrientes abiertos sin carga conectada. Poste sin PAT. </t>
  </si>
  <si>
    <t xml:space="preserve">Contaminación. Herajes (pernos roscados) con alto grado. Se recomienda cambiarlos. Poste sin PAT.  </t>
  </si>
  <si>
    <t xml:space="preserve">Contaminación. Tres cortacorrientes abiertos y sin carga conectada. Poste sin PAT. </t>
  </si>
  <si>
    <t xml:space="preserve">Contaminación. Tres cortacorrientes abiertos y sin carga conectada. No se aprecia la PAT del poste debido a la vegetación. </t>
  </si>
  <si>
    <t>Contaminación. Palillos con corrosión. Emplame en la fase B. Poste sin PAT. Derivación trifásica hacia finca.</t>
  </si>
  <si>
    <t>Contaminación. Herajes (pernos roscados) con corrosión. Poste sin PAT. Seccioanadores M-277 cerrados. Cuchillas de los seccionadores con corrosión. No se continuo con la derivación por requerimiento de EL CLIENTE.</t>
  </si>
  <si>
    <t xml:space="preserve">Contaminación. Seccionadores abiertos. No se aprecia la PAT del poste debido a la vegetación. No se continuo el circuito por requerimiento de EL CLIENTE. </t>
  </si>
  <si>
    <t xml:space="preserve">Aisladores muy contaminados. Palillos con cierto grado de corrosión en el acople al aislador. Aislador de la fase A ligeramente desacoplado del palillo. No se aprecia la PAT del poste debido a la vegetación. </t>
  </si>
  <si>
    <t xml:space="preserve">Aislador de espiga muy contaminado. Palillo con cierto grado de corrosión en el acople al aislador. Herajes (pernos roscados) con corrosión. Poste sin PAT. </t>
  </si>
  <si>
    <t>Contaminación. Nueve seccionadores, tres cerrados y seis sin conexión a la línea. Se recomienda retirar los seis seccionadores que están sin conexión a la línea. Cable de guarda cortado en el vano comprendido entre los postes 214 y 215, corregir esta irregularidad. No se aprecia la PAT del poste debido a la vegetación.</t>
  </si>
  <si>
    <t xml:space="preserve">Aisladores y pararrayos muy contaminados. Palillos con cierto grado de corrosión en el acople al aislador. Tres cortacorrientes abiertos y sin conexión a la línea. Banco de capacitores fuera de servicio. Se recomienda retirarlos. No se aprecia la PAT del poste debido a la vegetación. </t>
  </si>
  <si>
    <t xml:space="preserve">Contaminación. Cinco cortacorrientes de los cuales dos de ellos están cerrados. Derivan hacia un transformador monofasico. Poste sin PAT. </t>
  </si>
  <si>
    <t xml:space="preserve">Pararrayos muy contaminados. Conexión de PAT defectuosa. Corregir esta irregularidad. Seis cortacorrientes. Tres que derivan hacia un transformador trifasico. Y los otros tres están abierto y están a baja tensión. </t>
  </si>
  <si>
    <t xml:space="preserve">Contaminación. Palillos con cierto grado de corrosión en el acople al aislador. No se aprecia la PAT del poste debido a la vegetación. Tres seccionadores abiertos y sin conexión a la línea. Derivción fuera de servicio. </t>
  </si>
  <si>
    <t xml:space="preserve">Contaminación. Palillos con cierto grado de corrosión en el acople al aislador. Bajante de PAT de los pararrayos cortado. Corregir esta irregularidad. </t>
  </si>
  <si>
    <t xml:space="preserve">Contaminación. Seccioandores M-279 cerrados. Bajante de PAT de los pararrayos cortados. Corregir esta irregularidad. </t>
  </si>
  <si>
    <t>Contaminación. Palillos con cierto grado de corrosión en el acople al aislador. Pararrayos dañados. Dos cortacorrientes abiertos y sin carga conectada. Se recomienda retirar estos elementos. Poste sin PAT.</t>
  </si>
  <si>
    <t xml:space="preserve">Contaminación. Tres seccionadores cerrados. Poste sin PAT. </t>
  </si>
  <si>
    <t xml:space="preserve">Aisladores y pararrayos muy contaminados. Conexiones de PAT de los pararrayos con corrosión. Se debe corregir esta irregularidad. Poste sin PAT. </t>
  </si>
  <si>
    <t xml:space="preserve">Aisladores y pararrayos muy contaminados. Palillos con cierto grado de corrosión en el acople al aislador. Poste sin PAT. </t>
  </si>
  <si>
    <t>Aisladores de espiga y pararrayos muy contaminados. Poste sin PAT.</t>
  </si>
  <si>
    <t xml:space="preserve">Aisladores muy contaminados. Palillos con cierto grado de corrosión en el acople al aislador. No se aprecia la PAT del poste debido a la vegetación. </t>
  </si>
  <si>
    <t xml:space="preserve">Aisladores de espiga y pararrayos muy contaminados. Palillos con cierto grado de corrosión en el acople al aislador. </t>
  </si>
  <si>
    <t xml:space="preserve">Aisladores muy contaminados. Poste sin PAT. Algunos pinos cercanos a la línea en el vano comprendido entre los postes 237 y 238. Se recomienda poda. </t>
  </si>
  <si>
    <t>Contaminación. Palillos con cierto grado de corrosión en el acople al aislador. No se aprecia la PAT del poste debido a la vegetación.</t>
  </si>
  <si>
    <t xml:space="preserve">Contaminación. Seccionadores abiertos. No se aprecia la PAT del poste debido a la vegetación. No se continuo la línea por requerimiento de EL CLIENTE. </t>
  </si>
  <si>
    <t xml:space="preserve">NIVEL 3: Curceta doblada. Asialdores de espigas inclinados. Se debe corregir esta irregularidad. </t>
  </si>
  <si>
    <t xml:space="preserve">NIVEL 3: Palillos con alto grado de corrosión. Se recomienda cambiarlos. Seccionadores cerrados. </t>
  </si>
  <si>
    <t xml:space="preserve">NIVEL 3: Palillos con corrosión y pérdida de material. Se recomienda cambiarlos. </t>
  </si>
  <si>
    <t>NIVEL 3: Palillos con corrosión y pérdida de material. Se deben cambiar.</t>
  </si>
  <si>
    <t xml:space="preserve">NIVEL 3: Dos aisladores de espigas de la fase A estan dañados, se deben reemplazar de inmediato. Poste sin PAT. Pinos muy cercanos a la línea en el vano comprendido entre los postes 57 y 58, se recomienda poda. </t>
  </si>
  <si>
    <t xml:space="preserve">NIVEL 3: Un aislador de espiga partido en la falda inferior. Faltan dos retenidas, se recomienda instalarlas. </t>
  </si>
  <si>
    <t>NIVEL 3: 3 cortacorrientes cerrados de 27 kV, dos de ellos presentan daños en su rigidez dielectrica, debido a que estan fogoneados. Grapa en la fase B, donde esta unos de los cortacorrientes fogoneado, presenta aparente calentamiento. Poste sin PAT.</t>
  </si>
  <si>
    <t xml:space="preserve">NIVEL 3: 6 seccionadores, 3 abiertos y 3 cerrados. Seccionador de la fase A que esta cerrado, tiene indicio de tener punto caliente en el aislador de la salida. </t>
  </si>
  <si>
    <t xml:space="preserve">NIVEL 3: Falta un pararrayo, los otros dos pararrayos presentan deterioro. Se debe instalar juego de 3 pararrayos. 6 cortacorrientes, 3 cerrados. No se aprecia la PAT del postes. </t>
  </si>
  <si>
    <t xml:space="preserve">NIVEL 3: Aisladores muy contaminados. Puentes colgando, se deben cortar. Poste sin PAT. </t>
  </si>
  <si>
    <t>NIVEL 3: Puentes colgando, se recomienda cortalos. Poste sin PAT.</t>
  </si>
  <si>
    <t xml:space="preserve">NIVEL 3: Pararrayos dañados, se deben instalar un juego de 3 pararrayos. </t>
  </si>
  <si>
    <t>NIVEL 3: Pararrayos muy cantaminados. Uno de los pararrayos esta desprendido, se debe reemplazar los 3 pararrayos. Cortacorientes cerrados</t>
  </si>
  <si>
    <t xml:space="preserve">NIVEL 3: Aisladores y cortacorrientes muy contaminados. Un pararrayo dañado, se deben reemplazar los 3 pararrayos. </t>
  </si>
  <si>
    <t>NIVEL 3: Aislador de espiga que sirve de puente en la fase B del circuito presenta ligero desgaste en la corona, se recomienda reemplazar.</t>
  </si>
  <si>
    <t>NIVEL 3: Aisladores muy contaminados. Fase A y C presentan deterioro (ligera rotura), se recomienda reemplazarlos.</t>
  </si>
  <si>
    <t>NIVEL 3: Aisladores de espigas muy contaminados, palillos con cierto grado de corrosión. Hay una derivación monofasica hacia finca, dicha derivación se esta haciendo con puente a base de conductor aislado de baja tensión, presumiblemente calibre 8 AWG, el cual presenta un emplame. Este cable esta colgando muy cerca del poste, se debe corregir esta irregularidad. Árbol muy cercano a la línea, se recomienda poda.</t>
  </si>
  <si>
    <t xml:space="preserve">NIVEL 3: Una de las espigas presenta partidura en la primera falda, se debe reemplazar. De los 6 cortacorrientes, 2 de ellos no tienen tabaco y uno no tiene fusible. </t>
  </si>
  <si>
    <t xml:space="preserve">NIVEL 3: Poste presenta pequeña inclinación, se debe retensar las retenidas. Aisladores de espigas muy contaminados, palillos con cierto grado de corrosión. Poste sin PAT. </t>
  </si>
  <si>
    <t>NIVEL 3: Dos retenidas cortadas, se deben reponer debido a que el poste presenta ligera inclinación. Conexión a contra peso del poste esta superficial.</t>
  </si>
  <si>
    <t>NIVEL 3: Aisladores muy contaminados. Cable de guarda desprendido de la mordaza. Poste sin PAT.</t>
  </si>
  <si>
    <t xml:space="preserve">NIVEL 3: Aislador de la fase C presenta partidura en la segunda falda, se debe reemplazar de inmediato. Palillos con cierto grado de corrosión. </t>
  </si>
  <si>
    <t xml:space="preserve">NIVEL 3: Falta un pararrayos. Poste con el cable de guarda cortado. En el vano comprendido entre los postes 6 y 7 el cable de guarda esta a la misma altura de la línea de 69kV. Se debe corregir esta irregularidad. </t>
  </si>
  <si>
    <t xml:space="preserve">NIVEL 3: Poste con el cable de guarda cortado desde el poste 7 hasta el poste 10, se debe corregir esta irregularidad. En el vano comprendido entre los postes 10 y 11 el cable de guarda esta a la misma altura que la línea de 69kV, se debe corregir esta irregularidad. </t>
  </si>
  <si>
    <t xml:space="preserve">NIVEL 3: Dos pararrayos desconectados. Se recomienda reemplazar. Seccionadores cerrados. Los terminales de conexión a la línea son de uno y de dos ojos. Se recomienda que solo se instalen terminales de dos ojos tipo barracuda. El conductor de la fase B, esta deshilachado en la conexión a la grapa tipo pistola, se recomienda corregir. </t>
  </si>
  <si>
    <t xml:space="preserve">NIVEL 3: Seccionadores M-268 cerrados. Los 3 seccionadores están fogoneados. El de la fase C presenta partidura en el aislador. Se deben cambiar los 3 seccionadores. Poste pandeado. Se recomienda instalar una nueva estructura. </t>
  </si>
  <si>
    <t xml:space="preserve">NIVEL 3: Aisladores de suspensión con alto grado de corrosión en el pin de acople a la rotula ojo que calza en la grapa de suspensión del conductor. Se deben cambiar las 3 cadenas de aisladores. Seccionadores M-269 abiertos. El aislador de la fase C de la derivación está fogoneado. No se continuo con la derivación por requerimiento de EL CLIENTE. Poste sin PAT. </t>
  </si>
  <si>
    <t xml:space="preserve">NIVEL 3: Cable de guarda cortado. En el vano comprendido entre los postes 23 y 24 el cable de guarda esta a la misma altura que la línea de 69kV, se debe corregir esta irregularidad. No se aprecia la PAT del poste debido a la vegetación. </t>
  </si>
  <si>
    <t xml:space="preserve">NIVEL 3: Cable de guarda cortado en los vanos entre los postes 24, 25 y 26. En el vano comprendido entre los postes 26 y 27 el cable de guarda esta a la misma altura que la línea de 69kV, se debe corregir esta irregularidad. No se aprecia la PAT del poste debido a la vegetación. </t>
  </si>
  <si>
    <t xml:space="preserve">NIVEL 3: El aislador de espiga presenta desgaste en el faldon inferior. Dicho aislador está fugado. Se debe reemplazar. </t>
  </si>
  <si>
    <t>NIVEL 3: Aisladores de las fases A y C con daños (presentan partidura). Se deben cambiar los 3 aisladores de cadena. Poste sin PAT.</t>
  </si>
  <si>
    <t xml:space="preserve">NIVEL 3: Aisladores de las fases B y C presentan cierta corrosión en el pin de acople a la rotula ojo que calza en la grapa de suspensión del conductor. Se recomienda cambiarlos. </t>
  </si>
  <si>
    <t xml:space="preserve">NIVEL 3: Los aisladores presentan alto grado de corrosión en el pin de acople a la rotula ojo que calza en la grapa de suspensión del conductor. Se recomienda cambiar las 3 cadenas de aisladores. La derivación no tiene conexión al circuito. </t>
  </si>
  <si>
    <t xml:space="preserve">NIVEL 3: Cadenas de aisladores de las fases A, B y C tiene roto un plato, se deben cambiar las 3 cadenas de aisladores. Seccionadores M-254 cerrados. El seccionador de la fase A está fogoneado, el de la fase C tiene uno de sus aisladores roto. Se deben cambiar los 3 seccionadores. Se aprecia que los terminales de conexión en los seccionadores están flojos, lo cual esta provocando puntos calientes. Se debe corregir esta irregularidad. Tornillería de los terminales de los seccionadores con corrosión, se recomienda cambiar la tornillería. Hay un nido de pájaros en uno de los seccionadores. </t>
  </si>
  <si>
    <t xml:space="preserve">NIVEL 3: Dos cortacorrientes cerrados y están fogoneados. El conectado a la fase C esta partido. Se recomienda cambiarlos. Los cortacorrientes son de una derivación monofasicá hacia finca. </t>
  </si>
  <si>
    <t xml:space="preserve">NIVEL 3: El poste esta ubicado en un área de espesa vegetación, se deben realizar los trabajos de poda correspondientes. </t>
  </si>
  <si>
    <t xml:space="preserve">NIVEL 3: Aisladores muy contaminados. La estructura esta cubierta de vegetación. No se aprecia la PAT del poste. Se debe realizar la poda del área donde están los poste 55, 56 y 57, debido a la dificultad para el acceso. En el vano comprendido entre los postes 56 y 57 hay vegetación rosando la línea, se debe hacer la poda correspondiente. </t>
  </si>
  <si>
    <t xml:space="preserve">NIVEL 3: Una de las cadenas de aisladores (fase B) tiene uno de los aisladores con ligera partidura del lado de pin de acople. </t>
  </si>
  <si>
    <t xml:space="preserve">NIVEL 3: Palillos con cierto grado de corrosión en el acople al aislador. El aislador de la fase A esta desacoplado con respecto al palillo, se recomienda corregir esta irregularidad. No se aprecia la PAT del poste debido a la vegetación. </t>
  </si>
  <si>
    <t>NIVEL 3: Tres seccionadores cerrados, pero sin conexión a la línea. Tres cortacorrientes cerrados que le dan continuidad al circuito. El aislador del cortacorriente de la fase C presenta partidura en el lado de la conexión a la línea. Se recomienda reemplazarlo.</t>
  </si>
  <si>
    <t xml:space="preserve">NIVEL 3: Un aislador de espiga con desgaste en la falda inferior. Se recomienda reemplazarlo. El palillo tiene cierto grado de corrosión en el acople al aislador. </t>
  </si>
  <si>
    <t xml:space="preserve">NIVEL 3: Los tres aisladores presentan desgaste en la falda inferior. Se recomienda cambiar los aisladores por aisladores de amarre, ya que tiene un angulo importante. </t>
  </si>
  <si>
    <t>NIVEL 3: Este poste esta inmerso en un área de espesa vegetación se debe podar la zona. No se aprecia la PAT del poste.</t>
  </si>
  <si>
    <t>NIVEL 3: La cadena de aisladores de la fase C tiene un aislador roto. Se debe reemplazar esta cadena de aisladores. Dos cortacorrientes cerrados. Falta un cortacorrientes (tiene un puente en su lugar). El otro cortacorriente tiene un alambre en lugar de un fusible con su tabaco. Se debe corrgir esta irregularidad. Conexión irregular de los cortacorrientes a los transformadores. Se debe corregir el conexionado.</t>
  </si>
  <si>
    <t xml:space="preserve">NIVEL 3: Los aisladores presentan deterioro. El de la fase A tiene desgaste en la falda inferior, y el de la fase C tiene la falda inferior rota. Se debe cambiar los 3 aisladores. Poste sin PAT. </t>
  </si>
  <si>
    <t xml:space="preserve">NIVEL 3: Cadenas de aisladores de la fase C esta rota. Se debe cambiar. Seccionadores cerrados. El de la fase A tiene uno de sus aisladores rotos. Se debe reemplazar. 4 pararrayos sin conexión a la línea. Se debe revisar si están dañados, para hacer la debida conexíon. </t>
  </si>
  <si>
    <t>NIVEL 3: Palillos con corrosión en el acople al aislador. El aislador de la fase C tiene la falda inferior rota. Se debe reemplazar. El pararrayos de la fase B tiene desprendida el terminal de conexión a la PAT. Se recomienda reemplazar los 3 pararrayos.</t>
  </si>
  <si>
    <t>NIVEL 3: Palillos con corrosión. Aisladores de la fase C tiene la falda inferior rota. Se debe reemplaar. Poste sin PAT.</t>
  </si>
  <si>
    <t xml:space="preserve">NIVEL 3: Tres cortacorrientes abiertos, de los cuales dos están fogoneados y con perdida de material en el aislador. La continuación de la línea esta cortada. Herajes (pernos roscados) con corrosión. Poste sin PAT. </t>
  </si>
  <si>
    <t>NIVEL 3: Aisladores muy contaminados. Aisladores de las fases A y C presentan daños. Se deben reemplazar los tres aisladores. Poste sin PAT.</t>
  </si>
  <si>
    <t xml:space="preserve">NIVEL 3: Aisladores muy contaminados. Aislador de la fase A roto. Se debe reemplazar. Aislador de la fase C ligeramente desacoplado del palillo. Se debe corregir esta irregularidad. Poste sin PAT. Cable de guarda cortado. Corregir esta irregularidad. </t>
  </si>
  <si>
    <t xml:space="preserve">NIVEL 3: Tres cortacorrientes fogoneados y con partidura. Se deben retirar. Herajes (pernos roscados) con cierto grado de corrosión. Poste sin PAT. </t>
  </si>
  <si>
    <t>NIVEL 3: Cadenas aisladores de la fase B con alto grado de corrosión y perdida de material en el pin de acople a la rotula ojo que calza en la grapa de suspensión del conductor. Esta cadena se debe cambiar de inmediato (por aislador polimerico). Tres cortacorrientes abiertos que dan hacia una derivación. Los mismo están fogoneados y con partiduras. Se deben reemplazar o retirar de inmediato. Poste sin PAT.</t>
  </si>
  <si>
    <t xml:space="preserve">NIVEL 3: Palillos con cierto grado de corrosión en el acople al aislador. Tres cortacorrientes abiertos, los cuales están fogoneafos. Se deben retirar. </t>
  </si>
  <si>
    <t xml:space="preserve">NIVEL 3: 3 cortacorrientes abiertos, los cuales están fogoneados. Se deben retirar. </t>
  </si>
  <si>
    <t xml:space="preserve">NIVEL 3: Aisladores de espigas de las fases A y B con desgaste en la falda inferior. Se deben reemplazar. No se aprecia la PAT del poste debido a la vegetación. </t>
  </si>
  <si>
    <t xml:space="preserve">NIVEL 3: Un aislador de espiga con desgaste en la falda inferior. Se debe reemplazar. Vegetación que se eleva a la altura de la cruceta y los conductores. Se debe realizar poda. No se aprecia la PAT del Poste debido a la vegetación. </t>
  </si>
  <si>
    <t>NIVEL 3: Aisladores de espigas con desgaste en la falda inferior. Se deben reemplazar. Pararrayos con el bajante de PAT cortado. Árbol muy cercano a poste y sus ramas están rosando los aisladores y los conductores. Se debe cortar dicho árbol. Poste sin PAT.</t>
  </si>
  <si>
    <t>NIVEL 3:  Palillos con cierto grado de corrosión en el acople al aislador. Aislador de la fase A con la falda inferior rota. Se recomienda que se cambien los tres aisladores. Poste sin PAT.</t>
  </si>
  <si>
    <t xml:space="preserve">NIVEL 3: Los palillos tienen alto grado de corrosión con perdida de material. Se deben cambiar los seis aisladores con sus respectivos palillos. </t>
  </si>
  <si>
    <t>NIVEL 3: Seccionador de la fase C fogoneado. Se debe reemplazar. Herajes (pernos roscados) con conrrosión. Poste sin PAT.</t>
  </si>
  <si>
    <t xml:space="preserve">NIVEL 3: Palillos con cierto grado de corrosión en el acople al aislador. Tres cortacorrientes abiertos que van hacia la derivación. Todos ellos fogoneados, y dos de ellos sin conexión a la línea. Se recomienda retirarlos. Poste sin PAT. No se continuo con la derivación por requerimiento de EL CLIENTE. </t>
  </si>
  <si>
    <t xml:space="preserve">NIVEL 3: Tres cortacorrientes abiertos y sin carga conectada. Herajes (pernos roscados) con corrosión. Árbol muy cercano a poste y rosando la línea en el bajante. Se debe podar. Poste sin PAT. </t>
  </si>
  <si>
    <t xml:space="preserve">NIVEL 3: No se aprecia la PAT del poste debido a la vegetación. Los emplames de la derivación en el vano comprendido entre los postes 216 y 217 presentan defectos en su conexión. Se recomienda corregir esta irregularidad. El cable de guarda de la derivación esta desconectado del principal. </t>
  </si>
  <si>
    <t xml:space="preserve">NIVEL 3: Aisladores de espiga muy contaminados. Palillos con alto grado de corrosión en el acople al aislador. Se recomienda cambiarlos todos. </t>
  </si>
  <si>
    <t xml:space="preserve">NIVEL 3: Nueve seccionadores, seis cerrados, que derivan a un reconectador y tres abiertos. El reconectador esta en posición cerrada. Uno de los seccionadores de la fase B esta fogoneado y el otro esta roto. Se deben reemplazar. </t>
  </si>
  <si>
    <t>NIVEL 3: Tres cortacorrientes abiertos. El de la fase B esta fogoneado. El poste esta cubierto de vegetación. Se debe podar el area y retirar los tres cortacorrientes. No se aprecia la PAT del poste debido a la vegetación.</t>
  </si>
  <si>
    <t xml:space="preserve">NIVEL 3: Aislador de espiga de la fase B presenta daños (esta fogoneado), se debe reemplazar de inmediato. </t>
  </si>
  <si>
    <t>Pase con Derivación 90°</t>
  </si>
  <si>
    <t>Amarre (Interconexion con "Pedro Vazquez")</t>
  </si>
  <si>
    <t>Pórtico (Terminal)</t>
  </si>
  <si>
    <t xml:space="preserve"> </t>
  </si>
  <si>
    <t>Pase con derivación  90°</t>
  </si>
  <si>
    <t>Amarre con Derivacion en 45°</t>
  </si>
  <si>
    <t>Amarre 90°</t>
  </si>
  <si>
    <t xml:space="preserve"> Amarre 90°</t>
  </si>
  <si>
    <t xml:space="preserve"> Pase con Derivación 45°</t>
  </si>
  <si>
    <t>Amarre a 45°</t>
  </si>
  <si>
    <t>Nota: Indicadores Contemplan resolucion de Fallas "Criticas" según previa inspeccion.</t>
  </si>
  <si>
    <t>POSTE  382</t>
  </si>
  <si>
    <t>MTTO. DE LINEAS ELECTRICAS DE 13,8KV (DESPEJE DE PUENTES)</t>
  </si>
  <si>
    <t>MTTO. DE LINEAS ELECTRICAS DE 13,8KV (SE DESPEJARON PUENTES DE FASES A,B Y C)</t>
  </si>
  <si>
    <t>MTTO. DE LINEAS ELECTRICAS DE 13,8KV (RIO Claro)</t>
  </si>
  <si>
    <t>MTTO. DE LINEAS ELECTRICAS DE 13,8KV (RIo Claro)</t>
  </si>
  <si>
    <t>POSTE 154</t>
  </si>
  <si>
    <t>AMARRE (RECONECTADOR)</t>
  </si>
  <si>
    <t>MTTO. DE LINEAS ELECTRICAS DE 13,8KV (SE REEMPLAZO UNA DE LAS ESPIGAS POR DEFECTO EN COMPONENTE INSTALADO EL DIA 15/02/2024, LAS OTRAS DOS FUERON POR PREVENTIVO)</t>
  </si>
  <si>
    <t>Amarre a  90º</t>
  </si>
  <si>
    <t xml:space="preserve">Portico Terminal </t>
  </si>
  <si>
    <t xml:space="preserve"> Pase con deriv a 90º (Interconexion de Pinos 3 con Merey 29</t>
  </si>
  <si>
    <t>Esta OK, Fue inspeccionada</t>
  </si>
  <si>
    <t>Amarre a 45º (Interconexion entre Pinos 2 y Pinos 3)</t>
  </si>
  <si>
    <t>Alto decibel en CA y Pararrayos</t>
  </si>
  <si>
    <t>Cadenas de vidrio</t>
  </si>
  <si>
    <t>MEREY-29</t>
  </si>
  <si>
    <t>Pedro Vasquez</t>
  </si>
  <si>
    <t>Amarre con Derivación 45°</t>
  </si>
  <si>
    <t>Pase con Derivación 45°</t>
  </si>
  <si>
    <t>Poste Terminal / Derivacion a 90°</t>
  </si>
  <si>
    <t>poste Terminal</t>
  </si>
  <si>
    <t>Pase  45°</t>
  </si>
  <si>
    <t>Pase con derivación  45°</t>
  </si>
  <si>
    <t>306A</t>
  </si>
  <si>
    <t>NIVEL 2: PAT desconectado</t>
  </si>
  <si>
    <t xml:space="preserve">Estructura </t>
  </si>
  <si>
    <t>Estructura de Amarre</t>
  </si>
  <si>
    <t>Amarre 30°</t>
  </si>
  <si>
    <t xml:space="preserve">Estructura de Pase </t>
  </si>
  <si>
    <t>Amarre   45°</t>
  </si>
  <si>
    <t xml:space="preserve">Pórtico </t>
  </si>
  <si>
    <t xml:space="preserve">Transformador </t>
  </si>
  <si>
    <t>NIVEL 3: Aisladores Polimericos con Grietas</t>
  </si>
  <si>
    <t>NIVEL 3: Fractura en Fase A</t>
  </si>
  <si>
    <t>NIVEL 3: Fractura en Fase B</t>
  </si>
  <si>
    <t>NIVEL 3: Fase A y C, Fractura</t>
  </si>
  <si>
    <t>NIVEL 3: Revisar componente</t>
  </si>
  <si>
    <t>NIVEL 3: Terna 2, Fase A y C Fractura</t>
  </si>
  <si>
    <t>NIVEL 3: revisar componente</t>
  </si>
  <si>
    <t>NIVEL 3: Terna 2, Fase B Fractura</t>
  </si>
  <si>
    <t>NIVEL 3: Aislador de Espiga Fracturado</t>
  </si>
  <si>
    <t xml:space="preserve">NIVEL 3: Fractura en Fase C </t>
  </si>
  <si>
    <t xml:space="preserve">NIVEL 3: No tiene Varilla de Armado </t>
  </si>
  <si>
    <t>NIVEL 3: Terna 2, Fase C Fractura</t>
  </si>
  <si>
    <t>NIVEL 3: Delta de Temperatura</t>
  </si>
  <si>
    <t>TX1</t>
  </si>
  <si>
    <t>TX2</t>
  </si>
  <si>
    <t>Patriota</t>
  </si>
  <si>
    <t>Sur</t>
  </si>
  <si>
    <t>NIVEL 3: EFECTO CORONA  EN AE</t>
  </si>
  <si>
    <t>NIVEL 3: Espiga Fracturado</t>
  </si>
  <si>
    <t>NIVEL 3: Espiga Fracturado Fase B</t>
  </si>
  <si>
    <t>NIVEL 3: Espiga Fracturado fase B</t>
  </si>
  <si>
    <t>NIVEL 3: Conductor Deshilachado Fase B y C</t>
  </si>
  <si>
    <t xml:space="preserve">NIVEL 3: Contaminacion con crudo </t>
  </si>
  <si>
    <t>NIVEL 3: Espiga Fractura fase B</t>
  </si>
  <si>
    <t>NIVEL 3: Espiga fase A dañada</t>
  </si>
  <si>
    <t>NIVEL 3: SM fase, Careada</t>
  </si>
  <si>
    <t>NIVEL 3: Cadena Fase B dañada</t>
  </si>
  <si>
    <t>NIVEL 3: Espiga Fase B careada</t>
  </si>
  <si>
    <t>NIVEL 3: CC fase B fogoneado</t>
  </si>
  <si>
    <t>NIVEL 3: AE Fase B careada</t>
  </si>
  <si>
    <t>NIVEL 3: Se deben tensar Vientos</t>
  </si>
  <si>
    <t>NIVEL 3: P sin conexión a tierra</t>
  </si>
  <si>
    <t>NIVEL 3: Cadena fracturada Fase A</t>
  </si>
  <si>
    <t>NIVEL 3: Tensar vientos</t>
  </si>
  <si>
    <t>NIVEL 3: CC fase B dañado</t>
  </si>
  <si>
    <t>NIVEL 3: Fase A y B careada</t>
  </si>
  <si>
    <t>NIVEL 3: P desconectados</t>
  </si>
  <si>
    <t>NIVEL 3: Fase C fracturado</t>
  </si>
  <si>
    <t>NIVEL 3: Fase B fracturado</t>
  </si>
  <si>
    <t>Bloque 8</t>
  </si>
  <si>
    <r>
      <t>Frente de Trabajo:</t>
    </r>
    <r>
      <rPr>
        <b/>
        <sz val="14"/>
        <color theme="1"/>
        <rFont val="Calibri"/>
        <family val="2"/>
        <scheme val="minor"/>
      </rPr>
      <t xml:space="preserve"> U.P. Extrapesado</t>
    </r>
  </si>
  <si>
    <t>NIVEL 3: Efecto Corona en Espiga de fase B</t>
  </si>
  <si>
    <t>NIVEL 3: Efecto Corona</t>
  </si>
  <si>
    <t>NIVEL 3: efecto Corona</t>
  </si>
  <si>
    <t>Merey-20</t>
  </si>
  <si>
    <t>Control de Mantenimiento en Lineas Energizadas</t>
  </si>
  <si>
    <t xml:space="preserve">  FECHA DE EMISIÓN:
  13-05-2024</t>
  </si>
  <si>
    <t>POSTE 146</t>
  </si>
  <si>
    <t>MTTO. DE LINEAS ELECTRICAS DE 13,8KV (Poste m13)</t>
  </si>
  <si>
    <t xml:space="preserve">Contaminación. Palillos con corrosión. </t>
  </si>
  <si>
    <t>Contaminación. Cortacorrientes abiertos y sin carga conectada. Se recomineda retirarlos. Poste sin PAT.</t>
  </si>
  <si>
    <t xml:space="preserve">Contaminación. Pararrayos sin conexión de PAT. Corregir esta irregularidad. Cortacorrientes abiertos y sin carga conectada.  </t>
  </si>
  <si>
    <t>Contaminación. Tres cortacorrientes abiertos y sin carga conectada.</t>
  </si>
  <si>
    <t>Contaminación. Seccionadores M-280 cerrados. Poste sin PAT</t>
  </si>
  <si>
    <t xml:space="preserve">Contaminación. Palillos con cierto grado de corrosión. Poste sin PAT. </t>
  </si>
  <si>
    <t xml:space="preserve">Contaminación. Poste sin PAT. Cortacorrientes abiertos y sin carga conectada. </t>
  </si>
  <si>
    <t xml:space="preserve">Contaminación. Cortacorrientes abiertos y sin carga conectada. Se recomineda retirarlos. Pararrayos deteriorados. Se recomienda reemplazarlos. </t>
  </si>
  <si>
    <t xml:space="preserve">Contaminación. Pararrayos muy contaminados. Se recomienda reemplazarlos. </t>
  </si>
  <si>
    <t>Contaminación. Cortacorrientes abiertos y sin carga conectada. Se recomienda retirarlos. Pararrayos muy contaminados. Se recomienda reemplazarlos. Poste sin PAT.</t>
  </si>
  <si>
    <t>Contaminación. Pararrayos muy contaminados. Se recomienda reemplazarlos. Cruceta inclinada (no se aprecia el asiento de la cruceta). Corregir esta irregularidad. Seccionadores M- 228 abiertos. No se continuo con la derivación.</t>
  </si>
  <si>
    <t>Contaminación. Cruceta inclinada (no se aprecia el asiento de la cruceta). Corregir esta irregularidad. Poste sin PAT.</t>
  </si>
  <si>
    <t xml:space="preserve">Contaminación. Seccionadores abiertos. Aisladores de los seccionadores contaminados. </t>
  </si>
  <si>
    <t xml:space="preserve">Contaminación. Tres seccionadores, dos cerrados y uno abierto, el que esta abierto (fase B). Se recomienda cambiar los seccionadores por cortacorrientes de línea. </t>
  </si>
  <si>
    <t xml:space="preserve">Contaminación. Aisladores de vidrios. Se recomienda reemplazarlos. Seccionadores M-281 cerrados. Una derivación monofásica hacia finca. Poste sin PAT. </t>
  </si>
  <si>
    <t xml:space="preserve">Contaminación. Cortacorrinetes abiertos y sin carga conectada. Se recomienda retirarlos. Poste sin PAT. </t>
  </si>
  <si>
    <t xml:space="preserve">Contaminación. Pararrayos muy contaminados. Se recomienda reemplazarlos. Seccionadores abiertos. </t>
  </si>
  <si>
    <t>Contaminación. Cortacorrientes cerrados que derivan hacia transformador. Poste sin PAT.</t>
  </si>
  <si>
    <t>Contaminación. Pararrayos muy contaminados. Se recomienda reemplazarlos. Cortacorrientes de línea cerrados. Poste sin PAT.</t>
  </si>
  <si>
    <t>Contaminación. Seccionadores cerrados. Poste sin PAT.</t>
  </si>
  <si>
    <t>Contaminación. Derivación monofásica a traves de dos cortacorrientes que estan cerrados.</t>
  </si>
  <si>
    <t xml:space="preserve">Contaminación. Dos cortacorrientes abiertos y sin carga conectada. </t>
  </si>
  <si>
    <t xml:space="preserve">Contaminación. Tres cortacorrientes de los cuales dos estan cerrados que dan hacia una derivanción a comunidad. </t>
  </si>
  <si>
    <t xml:space="preserve">Contaminación. Dos cortacorrientes cerrados que derivan hacia fincas. </t>
  </si>
  <si>
    <t xml:space="preserve">Contaminación. Tres cortacorrientes cerrados que direvan hacia un banco de transformador. </t>
  </si>
  <si>
    <t xml:space="preserve">NIVEL 3: Contaminación. Pararrayos muy contaminados. Se recomienda reemplazar. Fundación del poste socabados. Se debe corregir esta irregularidad. Poste sin PAT. </t>
  </si>
  <si>
    <t>NIVEL 3: Contaminación. Seccionadores abiertos. Seccionador de la fase A esta fogoneado. Se recomienda reemplazarlo. Poste sin PAT.</t>
  </si>
  <si>
    <t xml:space="preserve">NIVEL 3: Contaminación. Poste sin PAT. Fundación del poste socado. Se debe corregir esta irregularidad. </t>
  </si>
  <si>
    <t>NIVEL 3: Contaminación. Ramas de árbol cercanos a la línea. Se debe podar.</t>
  </si>
  <si>
    <t xml:space="preserve">NIVEL 3: Contaminación. Aislador de la fase B con la falda inferior rota. Se debe reemplazar. </t>
  </si>
  <si>
    <t xml:space="preserve">NIVEL 3: Contaminación. Aislador de paso de la fase B presenta degaste en la falda inferior. Se debe reemplazar. </t>
  </si>
  <si>
    <t xml:space="preserve">NIVEL 3: Contaminación. Seccionadores cerrados. Cortacorrientes abiertos. Conductor de la fase A que va a uno de los bushin del tranformador esta desconectado y colgando de la línea. Se debe corregir esta irregularidad. </t>
  </si>
  <si>
    <t>NIVEL 3: Contaminación. Fundación del poste esta socado. Se debe corregir esta irregularidad.</t>
  </si>
  <si>
    <t>Suspensión con Derivación en 90°</t>
  </si>
  <si>
    <t xml:space="preserve">Suspensión  </t>
  </si>
  <si>
    <t>Suspensión con Derivación en  90°</t>
  </si>
  <si>
    <t>Suspensión con Derivación en 45°</t>
  </si>
  <si>
    <t>1st</t>
  </si>
  <si>
    <t xml:space="preserve">Contaminación. Pararrayos y cortacorrientes fuera de servicio. Se recomienda retirarlos. </t>
  </si>
  <si>
    <t xml:space="preserve">Contaminación. Cable de guarda cortado en el vano comprendido entre los postes 44 y 45. </t>
  </si>
  <si>
    <t>Contaminación. Dos cortacorrientes cerrados que dan hacia una derivación monofásica. No se aprecia la PAT del poste.</t>
  </si>
  <si>
    <t xml:space="preserve">Contaminación. Tres cortacorrientes. Dos cerrados y uno abierto. No se continuó con el circuito debido a que continúa monofásica. </t>
  </si>
  <si>
    <t xml:space="preserve">Contaminación. Seccionadores cerrados. Poste sin cable de guarda. Corregir esta irregularidad. </t>
  </si>
  <si>
    <t xml:space="preserve">Contaminación. Cable de guarda cortado desde el poste 59 hasta el poste 61. No se aprecia la PAT del poste. Un seccionador tripolar sin conexión a la línea. Aledaño, un poste con dos cortacorrientes que están abiertos y conectados a la línea. </t>
  </si>
  <si>
    <t xml:space="preserve">Contaminación. Uno de los pararrayos está desprendido de la cruceta. Se recomienda reemplazar los tres pararrayos. </t>
  </si>
  <si>
    <t xml:space="preserve">Contaminación. Pararrayos dañados. Se deben reemplazar. No se aprecia la PAT del poste. </t>
  </si>
  <si>
    <t xml:space="preserve">Contaminación. Seccionadores abiertos. No se continuó el circuito debido a que la línea está desmantelada. </t>
  </si>
  <si>
    <t xml:space="preserve">Contaminación. PAT de los pararrayos con conexión directa a la cruceta. Seccionadores nuevos cerrados. </t>
  </si>
  <si>
    <t xml:space="preserve">Aisladores y pararrayos muy contaminados. Pararrayos dañados. Se deben reemplazar. </t>
  </si>
  <si>
    <t xml:space="preserve">Aisladores muy cantaminados. Palillos con corrosión. Se deben cambiar. </t>
  </si>
  <si>
    <t xml:space="preserve">Contaminación. Pararrayos dañados. Se deben reemplazar. </t>
  </si>
  <si>
    <t xml:space="preserve">Contaminación. PAT de los pararrayos con conexión directa a la cruceta.  </t>
  </si>
  <si>
    <t>Contaminación. Cable de guarda cortado en el vano comprendido entre los postes 77 y 78 y entre los postes 77 y 81.</t>
  </si>
  <si>
    <t xml:space="preserve">Contaminación. Tres cortacorrientes. Dos cerrados y uno abierto. No se continuó con el circuito debido a que continúa monofásico. Poste sin cable de guarda. </t>
  </si>
  <si>
    <t xml:space="preserve">Aisladores muy contaminados. Palillos con cierto grado de corrosión en el acople al aislador. Poste sin cable de guarda. Corregir esta irregularidad. Poste sin PAT. </t>
  </si>
  <si>
    <t xml:space="preserve">Contaminación. No se aprecia la PAT del poste. Cable de guarda cortado entre los postes 77 y 81. </t>
  </si>
  <si>
    <t xml:space="preserve">Contaminación. Rotula ojo de los aisladores con cierto grado de corrosión. Derivación monofásica hacia finca. </t>
  </si>
  <si>
    <t xml:space="preserve">Contaminación. Cable de guarda cortado entre el poste 83 y 85. Corregir esta irregularidad. Poste sin PAT. </t>
  </si>
  <si>
    <t xml:space="preserve">Contaminación. Ausencia de pararrayos. Se recomienda istalar un nuevo juego de pararrayos. Poste sin cable de guarda. Corregir esta irregularidad. </t>
  </si>
  <si>
    <t>Contaminación. Poste sin PAT. Derivación hacia finca.</t>
  </si>
  <si>
    <t xml:space="preserve">Contaminación. Poste sin PAT. Una de las derivaciones trifasica tiene el aislador y el cortacorrientes roto (fuera de servicio). Dos cortacorrientes que dan hacia otra derivación estan cerrados. </t>
  </si>
  <si>
    <t xml:space="preserve">Contaminación. Poste sin PAT. Derivación monofásica hacia finca a traves de dos cortacorrientes que estan cerrados. </t>
  </si>
  <si>
    <t xml:space="preserve">Contaminación. Pararrayos dañados. Se recomienda instalar nuevo juego de pararrayos. </t>
  </si>
  <si>
    <t xml:space="preserve">Contaminación. Poste sin PAT. Derivación hacia finca. </t>
  </si>
  <si>
    <t>Contaminación. Los pararrayos no estan conectados. Revisar si se conectan o se instala un nuevo juego de pararrayos. No se aprecia la PAT del poste.</t>
  </si>
  <si>
    <t>Contaminación. Los tres pararrayos no tienen conexión a la línea. No se aprecia la PAT del poste debido a la vegetación. Derivación monofásica hacia finca a traves de dos cortacorrientes que estan cerrados.</t>
  </si>
  <si>
    <t xml:space="preserve">Contaminación. No se aprecia la PAT del poste debido a la vegetación. Derivación monofásica hacia finca. </t>
  </si>
  <si>
    <t xml:space="preserve">Contaminación. No se aprecia la PAT del poste debido a la vegetación. Derivación monofásica hacia finca a traves de dos cortacorrientes que estan abiertos. </t>
  </si>
  <si>
    <t>Contaminación. Derivación monofásica hacia finca a traves de dos cortacorrientes que estan rotos y sin conexión a la línea. Poste sin PAT.</t>
  </si>
  <si>
    <t>Contaminación. Seccionadores cerrados. presencia de nido de aves en el seccionador de la fase A. Poste sin PAT.</t>
  </si>
  <si>
    <t>Aisladores muy contaminados. Aislador de la fase C con ligera inclinación. Se recomienda corregir esta irregularidad.</t>
  </si>
  <si>
    <t xml:space="preserve">Aisladores y pararrayos muy contaminados. Pararrayos de la fase C dañados. Se recomienda cambiar los tres pararrayos. </t>
  </si>
  <si>
    <t xml:space="preserve">Contaminación. Tres cortacorrientes cerrados que dan hacia una derivación la cual no se continuo por requerimiento de EL CLIENTE. </t>
  </si>
  <si>
    <t xml:space="preserve">Contaminación. Seccionadores abiertos. Presencia de nido de aves en los seccionadores de las fases A y C. Poste sin PAT. </t>
  </si>
  <si>
    <t xml:space="preserve">NIVEL 3: Contaminación. Aislador de la fase C roto en la falda interior. Se debe reemplazar. Tres cortacorrientes abiertos que están desconectados de la línea. Se recomienda retirarlos. Poste sin PAT. </t>
  </si>
  <si>
    <t xml:space="preserve">NIVEL 3: Aisladores muy contaminados. Cadena de aisladores de la fase C fogoneado. Se debe reemplazar. </t>
  </si>
  <si>
    <t xml:space="preserve">NIVEL 3: Contaminación. Palillo del aislador de la fase C con alto grado de corrosión y pérdida de material. Se debe cambiar. El aislador de la fase B tiene partidura en la falda inferior. </t>
  </si>
  <si>
    <t xml:space="preserve">NIVEL 3: Contaminación. Los aisladores están desacoplado de los palillos. La abrazadera que sostiene el cable de guarda esta mas abajo de la altura normal. Cable de guarda muy cercano a la línea en el vano comprendido entre los postes 58 y 59. Y está cortado hacia los postes 60 y 61. Corregir esta irregularidad. No se aprecia la PAT del poste. </t>
  </si>
  <si>
    <t xml:space="preserve">NIVEL 3: Contaminación. Palillos con corrosión y pérdida de material en las fases A y C. Se deben cambiar. </t>
  </si>
  <si>
    <t xml:space="preserve">NIVEL 3: Contaminación. Aisladores rotos y palillos con corrosión. Se deben remplazar los tres aisladores con sus palillos. </t>
  </si>
  <si>
    <t xml:space="preserve">NIVEL 3: Aisladores y pararrayos muy contaminados. Aislador y pararrayos de la fase C dañados. Se deben reemplazar. </t>
  </si>
  <si>
    <t xml:space="preserve">NIVEL 3: Aisladores con deterioro (fogoneados). Se deben reemplazar. </t>
  </si>
  <si>
    <t xml:space="preserve">NIVEL 3: Contaminación. Palillos con cierto grado de corrosión en el acople al aislador. Aislador de la fase B fogoneado. Se debe reemplazar. </t>
  </si>
  <si>
    <t xml:space="preserve">NIVEL 3: Contaminación. Seccionadores cerrados. Dos de ellos están dañados y fuera de servicio. Se recomienda reemplazar los dañados. Vegetación enredada en el poste. Se recomienda poda. </t>
  </si>
  <si>
    <t>NIVEL 3: Aisladores muy contaminados. Los tres aisladores presentan inclinación longitudinal. Se debe corregir esta irregularidad. Dos cortacorrientes cerrados que dan hacia una derivación monofásica hacia finca. No se aprecia la PAT del poste. Poste sin cable de guarda. Corregir esta irregularidad.</t>
  </si>
  <si>
    <t xml:space="preserve">NIVEL 3: Contaminación. Cable de guarda cortado entre el poste 83 y 85. Corregir esta irregularidad. El cable de guarda esta a la misma altura de la línea de 69kV en el vano comprendido entre los postes 85 y 86. Corrgir esta irregularidad. Poste sin PAT. </t>
  </si>
  <si>
    <t xml:space="preserve">NIVEL 3: Contaminación. Cadena de aisladores de la fase B esta fogoneado. Se debe reemplazar de inmediato. Poste sin PAT. </t>
  </si>
  <si>
    <t>NIVEL 3: Aisladores y pararrayos muy contaminados. Cinco cortacorrientes de los cuales tres estan en funcionamiento. Uno de los cortacorrientes que esta abierto esta fogoneado y con partidura. Sin embargo, siguen conectados a línea. Se debe corregir esta irregularidad.</t>
  </si>
  <si>
    <t>NIVEL 3: Aisladores muy contaminados. Aislador de cadena de la fase A fogoneado. Aislador de cadena de la fase B partido. Se deben reemplazar los aisaldores de cadenas de las tres fases. Coductor de la fase B esta a baja altura en el vano comprendido entre los postes 119 y 126. Corregir esta irregularidad. Seccionadores M-598 cerrados. Poste sin PAT.</t>
  </si>
  <si>
    <t>Amarre en 90° Tx</t>
  </si>
  <si>
    <t>Pase en 45° Tx</t>
  </si>
  <si>
    <t xml:space="preserve">Contaminación. Palillos con cierto grado de corrosión en el acople al aislador. Tres seccionadores dañados (sin cuchilla) que dan hacia una derivación, la cual es fuera de servicio. </t>
  </si>
  <si>
    <t xml:space="preserve">Contaminación. Tres cortacorrientes abiertos y sin carga conectada. Es una estructura de dos poste de hormigón. </t>
  </si>
  <si>
    <t xml:space="preserve">Contaminación. Un pararrayos desprendido. Se recomienda instalar nuevo juego de pararrayos. Tres cortacorrientes abiertos y sin carga conectada. Herajes (pernos roscados) con corrosión. Se recomienda cambiarlos. Estructura de dos poste de hormigón </t>
  </si>
  <si>
    <t xml:space="preserve">Contaminación. Dos cortacorrientes abiertos y sin conexión a la línea. Se recomienda retirarlos. Un aislador de espiga sin conexión a la línea. No se aprecia la PAT del poste. </t>
  </si>
  <si>
    <t xml:space="preserve">Aisladores y pararrayos muy contaminados. Tres cortacorrientes abiertos y sin carga conectada. </t>
  </si>
  <si>
    <t xml:space="preserve">Aisladores y pararrayos muy contaminados. No se aprecia la PAT del poste debido a la vegetación. </t>
  </si>
  <si>
    <t xml:space="preserve">Contaminación. Tres seccionadores dañados (sin cuchillas). El resto del ramal esta desenergizado. No se continuo con el circuito. </t>
  </si>
  <si>
    <t xml:space="preserve">Aisladores y pararrayos muy contaminados. Palillos con corrosión en el acople al aislador. </t>
  </si>
  <si>
    <t xml:space="preserve">Contaminación. Palillos con corrosión en el acople al aislador. Poste sin PAT. </t>
  </si>
  <si>
    <t>Contaminación. Tres cortacorrientes abiertos y sin carga conectada. Poste sin PAT.</t>
  </si>
  <si>
    <t xml:space="preserve">Contaminación. Seccionadores cerrados. Poste sin PAT. </t>
  </si>
  <si>
    <t xml:space="preserve">Contaminación. No se continuo con una de las derivaciones (la que va hacia S/E Melones Oeste) por requerimiento de EL CLIENTE. </t>
  </si>
  <si>
    <t xml:space="preserve">Contaminación. Dos cortacorrientes cerrados que dan hacia una derivación monofásica hacia finca. </t>
  </si>
  <si>
    <t>Aisladores y pararrayos muy contaminados. Tres cortacorrientes abiertos y sin carga conectada. Poste sin PAT.</t>
  </si>
  <si>
    <t>Aisladores y pararrayos muy contaminados. Algunos aisladores con inclinación respecto a los palillos. Se recomienda colocar aisladores de amarre. Poste sin PAT.</t>
  </si>
  <si>
    <t xml:space="preserve">NIVEL 3: Contaminación. Los conductores estan a muy baja altura en el vano comprendido entres los postes 248 y 415. Corregir esta irregularidad. Poste de hormigón. </t>
  </si>
  <si>
    <t xml:space="preserve">NIVEL 3: Contaminación. Palillos con cierto grado de corrosión en el acople al aislador. Aisladores de las fases A y C ligeramente fogoneados en la falda inferior. Se deben reemplazar. </t>
  </si>
  <si>
    <t xml:space="preserve">NIVEL 3: Contaminación. Tres aisladores de cadena (fases A, B y C) fogoneados. Se deben reemplazar. </t>
  </si>
  <si>
    <t xml:space="preserve">NIVEL 3: Aisladores muy contaminados. Palillos con corrosión en el acople al aislador. Aislador de cadena de la fase C fogoneado. Se debe reemplazar. Aisladores de espigas desacoplados de los palillos. Corregir esta irregularidad. Tres seccionadores cerrados que dan hacia una derivación. </t>
  </si>
  <si>
    <t xml:space="preserve">NIVEL 3: Contaminación. Tres cadenas de aisladores fogoneados. Se deben reemplazar. Tres cortacorrientes abiertos y sin carga conectada. Poste sin PAT. </t>
  </si>
  <si>
    <t xml:space="preserve">NIVEL 3: Contaminación. Aisladores de cadenas fogoneados (fases A, B y C) se deben reemplazar. Poste sin PAT. </t>
  </si>
  <si>
    <t>OESTE</t>
  </si>
  <si>
    <t>Pase en 45°</t>
  </si>
  <si>
    <t>6 (1 ST)</t>
  </si>
  <si>
    <t xml:space="preserve">Contaminación. Tres seccionadores abiertos. Herajes (pernos rocados) con cierto grado de corrosión. Poste sin PAT. Cable de guarda cortado entre los postes 1 y 2.  corregir esta irregularidad. </t>
  </si>
  <si>
    <t xml:space="preserve">Aisladores y pararrayos muy contaminados. Un pararrayos desconectado de la línea. Dos aisladores de espigas de 15 kV sin conexión a la línea. Tres seccionadores cerrados que van hacia una derivación que interconecta con el Circuito Este. </t>
  </si>
  <si>
    <t xml:space="preserve">Contaminación. Uno de los pararrayos esta desconectado de la línea, y cuelga del cable de PAT. Corrigir esta irregularidad. Dos cortacorrientes fuera de servicio (desconectados de la línea). </t>
  </si>
  <si>
    <t>Contaminación. Un cortacorriente fuera de servicio. (Sin conexión a la línea)</t>
  </si>
  <si>
    <t xml:space="preserve">Contaminación. Seccionadores M-162 cerrados. </t>
  </si>
  <si>
    <t xml:space="preserve">Contaminación. Tres cortacorrientes cerrados y con transformador conectado. Poste sin PAT. Red de baja tensión en la misma posteadura. </t>
  </si>
  <si>
    <t>Contaminación. No se aprecia la PAT del poste.</t>
  </si>
  <si>
    <t xml:space="preserve">Contaminación. Tres cortacorrientes abiertos y sin carga conectada. No se aprecia la PAT del poste. </t>
  </si>
  <si>
    <t>Contaminación. Derivación a traves de tres cortacorrientes que estan cerrados. Poste sin PAT.</t>
  </si>
  <si>
    <t>Aisladores y pararrayos muy contaminados. Tres cortacorrientes cerrados que dan hacia un banco de tansformadores. Poste sin PAT.</t>
  </si>
  <si>
    <t xml:space="preserve">Contaminación. Seis seccionadores monopolares cerrados y uno tripolar abierto. Árboles de mediana altura rosando la estructura. Se debe podar. </t>
  </si>
  <si>
    <t xml:space="preserve">Contaminación. Un pararrayos desprendido. Se recomienda instalar un nuevo juego de pararrayos. </t>
  </si>
  <si>
    <t xml:space="preserve">Contaminación. Aislador de la fase B desacoplado del palillo. Corregir esta irregularidad. Derivación monofásica hacia finca a traves de dos cortacorrientes que estan cerrados. </t>
  </si>
  <si>
    <t xml:space="preserve">Contaminación. En el vano comprendido entre los postes 31 y 32 se recomienda colocar separadores de línea con aisladores polimericos. </t>
  </si>
  <si>
    <t xml:space="preserve">Contaminación. Poste ligeramente pandeado. Poste sin PAT. Cable de guarda cortado en el vano comprendido entre los postes 32 y 33. </t>
  </si>
  <si>
    <t xml:space="preserve">Contaminación. Seccionadores M-177 abiertos. No se continuó el circuito. </t>
  </si>
  <si>
    <t>Contaminación. Seccionadores M-180 cerrados. Presencia de nido de aves en el seccionador de la fase C. Poste sin PAT.</t>
  </si>
  <si>
    <t>Contaminación. Palillos con cierto grado de corrosión en el acople al aislador. Tres cortacorrientes abiertos y sin carga conectada. Poste sin PAT.</t>
  </si>
  <si>
    <t xml:space="preserve">Contaminación. Palillos con cierto grado de corrosión en el acople al aislador. Dos cortacorrientes abiertos y sin carga conectada. </t>
  </si>
  <si>
    <t xml:space="preserve">Contaminación. Palillos con cierto grado de corrosión en el acople al aislador. Tres cortacorrientes abiertos y sin carga conectada. </t>
  </si>
  <si>
    <t>Contaminación. Palillos con cierto grado de corrosión en el acople al aislador. Aislador de la fase B inclinado. Corregir esta irregularidad. Poste sin PAT.</t>
  </si>
  <si>
    <t>Contaminación. Tres cortacorrientes cerrados que derivan hacia banco de transformador. Los tres cortacorrientes estan cerrados a traves de alambre. Se debe corregir esta irregularidad. Este banco está alimentando una red de baja tensión hacia finca. Poste sin PAT.</t>
  </si>
  <si>
    <t xml:space="preserve">Contaminación. Tres cortacorrientes abiertos y sin carga conectada. </t>
  </si>
  <si>
    <t xml:space="preserve">Contaminación. Palillos con corrosión. Tres seccionadores dañados (sin las cuchillas) que dan hacia una derivación. Poste sin PAT. </t>
  </si>
  <si>
    <t xml:space="preserve">Contaminación. Estructura con seccionador tripolar T-073 cerrados. Aisladores del seccionador contaminados. Cortacorrientes abiertos y fuera de servicio. Se recomienda retirarlos. </t>
  </si>
  <si>
    <t xml:space="preserve">Contaminación. Palillos con corrosión. Los pararrayos no tiene conexión al PAT. Corregir esta irregularidad. Tres cortacorrientes cerrados que derivan hacia un banco de transformador que esta operativo. </t>
  </si>
  <si>
    <t xml:space="preserve">Contaminación. Palillos con cierto grado de corrosión en el acople al aislador. Seccionadores cerrados que dan hacia una derivación. Poste sin PAT. </t>
  </si>
  <si>
    <t xml:space="preserve">Aisladores y pararrayos muy contaminados. Poste sin PAT. </t>
  </si>
  <si>
    <t>Contaminación. Tres cortacorrientes abiertos y sin carga conectada. Árboles de mediana altura debajo de la línea. Se recomienda poda.</t>
  </si>
  <si>
    <t xml:space="preserve">Contaminación. Seccionadores M-181 cerrados. </t>
  </si>
  <si>
    <t>Contaminación. Poste sin PAT. Árboles de mediana altura debajo de la línea. Se recomienda poda.</t>
  </si>
  <si>
    <t>Contaminación. Poste sin PAT. Árboles de mediana altura debajo de la línea. Un Árbol rosando la línea. Se debe podar.</t>
  </si>
  <si>
    <t xml:space="preserve">Contaminación. Palillos con cierto grado de corrosión en el acople al aislador. Árboles de mediana altura recostado del poste. Se debe cortar. Árboles debajo de la línea y estan muy cercanos a ella. Se debe podar. </t>
  </si>
  <si>
    <t xml:space="preserve">Contaminación. Palillos con cierto grado de corrosión en el acople al aislador. Tres cortacorrientes abiertos y sin carga conectada. Árbol de mediana altura rosando la línea. Se debe cortar. Árboles debajo de la línea y estan muy cercanos a ella. Se debe podar. </t>
  </si>
  <si>
    <t xml:space="preserve">Contaminación. Poste sin PAT. Seccionadores cerrados. </t>
  </si>
  <si>
    <t>Contaminación. Árbol de mediana altura debajo de la línea. Se debe podar.</t>
  </si>
  <si>
    <t>Contaminación. Derivación hacia finca a traves de dos cortacorrientes que estan cerrados. Árbol de mediana altura debajo de la línea. Se debe podar.</t>
  </si>
  <si>
    <t>Contaminación. Poste sin PAT. Árbol de mediana altura debajo de la línea. Se debe podar.</t>
  </si>
  <si>
    <t>Contaminación. Tres cortacorrientes abiertos y sin carga conectada. Poste sin PAT. Árbol de mediana altura debajo de la línea. Se debe podar.</t>
  </si>
  <si>
    <t>Contaminación. Cable de guarda cortado entre los poste 102 y 112. Se debe corregir esta irregularidad. Árbol de mediana altura debajo de la línea. Se debe podar.</t>
  </si>
  <si>
    <t>Contaminación. Seccionadores abiertos y dañados. Se recomienda retirarlos. No se continuo con el circuito por requerimiento de EL CLIENTE. Poste sin PAT. Árbol de mediana altura debajo de la línea. Se debe podar.</t>
  </si>
  <si>
    <t>Contaminación. Poste sin cable de guarda. Se debe corregir esta irregularidad. Árbol de mediana altura debajo de la línea. Se debe podar.</t>
  </si>
  <si>
    <t>Contaminación. Dos cortacorrientes cerrados que derivan hacia un transformador. Poste sin cable de guarda. Se debe corregir esta irregularidad. Árbol de mediana altura debajo de la línea. Se debe podar.</t>
  </si>
  <si>
    <t>Aisladores muy contaminados. Poste sin cable de guarda. Se debe corregir esta irregularidad.</t>
  </si>
  <si>
    <t>Contaminación. Sin cable de guarda. Se debe corregir esta irregularidad.</t>
  </si>
  <si>
    <t xml:space="preserve">Contaminación. Tres seccionadores, dos cerrados y uno abierto. Se recomienda reemplazar los tres seccionadores por cortacorrientes de línea. No se continuo el circuito por ser manofásico. Poste sin cable de guarda. Poste sin PAT. </t>
  </si>
  <si>
    <t>Contaminación. Tres cortacorrientes abiertos y sin carga conectada. Poste sin cable de guarda. Corregir esta irregularidad. Árbol de mediana altura debajo de la línea. Se debe podar.</t>
  </si>
  <si>
    <t>Contaminación. Poste sin cable de guarda. Corregir esta irregularidad.</t>
  </si>
  <si>
    <t xml:space="preserve">Contaminación. Tres cortacorrientes abiertos y sin carga conectada. Herajes (pernos roscados) con corrosión. Se recomienda cambiarlos. </t>
  </si>
  <si>
    <t xml:space="preserve">Contaminación. Palillos con cierto grado de corrosión en el acople al aislador. Ausencia de pararrayos. Se recomienda instalar juego de pararrayos. </t>
  </si>
  <si>
    <t xml:space="preserve">Contaminación. Un solo pararrayos instalado. Se debe instalar un juego de tres pararrayos. </t>
  </si>
  <si>
    <t>Contaminación. Un pararrayos desprendido. Se recomienda instalar un nuevo juego de pararrayos. Poste sin PAT.</t>
  </si>
  <si>
    <t xml:space="preserve">Contaminación. Aislador de la fase C ligeramente desacoplado del palillo. Corregir esta irregularidad. </t>
  </si>
  <si>
    <t xml:space="preserve">Contaminación. Palillos con cierto grado de corrosión en el acople al aislador. Árboles de mediana altura debajo de la línea. Se debe podar. Poste sin PAT. </t>
  </si>
  <si>
    <t xml:space="preserve">Contaminación. Palillos con cierto grado de corrosión en el acople al aislador. No se aprecia la PAT del poste debido a la vegetación. </t>
  </si>
  <si>
    <t xml:space="preserve">Aisladores y pararrayos muy contaminados. Palillos con corrosión. Poste sin PAT. </t>
  </si>
  <si>
    <t xml:space="preserve">Aisladores muy contaminados. Palillos con corrosión en el acople al aislador. </t>
  </si>
  <si>
    <t>Aisladores y pararrayos muy contaminados. Árboles de mediana altura debajo de la línea. Se debe podar.</t>
  </si>
  <si>
    <t>Contaminación. Árboles de mediana altura debajo de la línea. Se debe podar.</t>
  </si>
  <si>
    <t>Contaminación. Se recomienda colocar separadores de línea en el vano comprendido entre los postes 150 y 151. Y en el vano comprendido entre los postes 151 y 152. En el vano comprendido entre los postes 151 y 152 pasa una línea de 115kV. Árboles de mediana altura debajo de la línea. Se debe podar.</t>
  </si>
  <si>
    <t xml:space="preserve">Contaminación. Tres seccionadores de línea en paralelo con tres cortacorrientes de línea. Los seccionadores estan abiertos y los cortacorrientes cerrados. </t>
  </si>
  <si>
    <t xml:space="preserve">Contaminación. Poste sin cable de guarda. Poste sin PAT. Corregir estas irregularidades. </t>
  </si>
  <si>
    <t>Contaminación. Seccionadores cerrados. Cierto grado de corrosión en la tronillería de los terminales de conexión de los seccionadores. Poste sin PAT.</t>
  </si>
  <si>
    <t>Aisladores muy contaminados. Palillos con cierto grado de corrosión en el acople al aislador. Poste sin PAT.</t>
  </si>
  <si>
    <t xml:space="preserve">Contaminación. Corrosión en la tornillería de conexión de PAT de los pararrayos. Se recomienda cambiar los pararrayos. </t>
  </si>
  <si>
    <t xml:space="preserve">Aisladores y pararrayos muy contaminados. Corrosión en la tornillería de conexión de PAT de los pararrayos. Se recomienda cambiar los pararrayos. </t>
  </si>
  <si>
    <t xml:space="preserve">Contaminación. Palillos con cierto grado de corrosión en el acople al aislador. La mordaza del cable de guarda esta por debajo de su altura normal. Se debe corregir esta irregularidad. Subiendo y ajustando la abrazadera que los sostiene. Poste sin PAT. </t>
  </si>
  <si>
    <t xml:space="preserve">Contaminación. Tres aisladores polimeros de 15kV que son del amarre de la continuación de la línea hacia una finca. No se continuo la misma por requerimiento de EL CLIENTE. </t>
  </si>
  <si>
    <t xml:space="preserve">Aisladores muy contaminados. Palillos con corrosión en el acople al aislador. No se aprecia la PAT del poste. </t>
  </si>
  <si>
    <t xml:space="preserve">Aisladores muy contaminados. Palillos con corrosión en el acople al aislador. Los tres pararrayos estan dañados. Se recomienda reemplazar. No se aprecia la PAT del poste. </t>
  </si>
  <si>
    <t>Aisladores muy contaminados. Palillos con corrosión en el acople al aislador. Poste sin PAT.</t>
  </si>
  <si>
    <t xml:space="preserve">Aisladores y pararrayos muy contaminados. Palillos con corrosión en el acople al aislador. Los pararrayos no tienen conexión a la PAT. Corregir esta irregularidad. </t>
  </si>
  <si>
    <t xml:space="preserve">Aisladores muy contaminados. Palillos con corrosión en el acople al aislador. Poste sin PAT. </t>
  </si>
  <si>
    <t xml:space="preserve">Aisladores y pararrayos muy contaminados. Palillos con cierto grado de corrosión en el acople al aislador. Pararrayos presentan deterioro. Se recomienda reemplazarlos. Poste sin PAT. </t>
  </si>
  <si>
    <t xml:space="preserve">Aisladores y pararrayos muy contaminados. Palillos con cierto grado de corrosión en el acople al aislador. Pararrayos presentan deterioro. Se recomienda reemplazarlos. </t>
  </si>
  <si>
    <t xml:space="preserve">Aisladores y pararrayos muy contaminados. Palillos con corrosión en el acople al aislador. Pararrayos presentan deterioro. Se recomienda reemplazarlos. Tres cortacorrientes abiertos y sin carga conectada. </t>
  </si>
  <si>
    <t xml:space="preserve">Contaminación. Un seccionador tripolar cerrado. Tres cadenas de aisladores que derivan hacia la S/E Electrica Melones, pero sin conexión al circuito. </t>
  </si>
  <si>
    <t xml:space="preserve">Aisladores muy contaminados. Seccionadores cerrados (R-532). Presencia de nido de aves en el seccionador de la fase B. Árboles debajo de la línea. Se deben podar. </t>
  </si>
  <si>
    <t xml:space="preserve">Contaminación. Árboles debajo de la línea. Se deben podar. </t>
  </si>
  <si>
    <t xml:space="preserve">Contaminación. Seccionadores M-171 cerrados. </t>
  </si>
  <si>
    <t xml:space="preserve">Aisladores y pararrayos muy contaminados. Un pararryos desprendido. Se recomienda instalar nuevo juego de pararrayos. </t>
  </si>
  <si>
    <t xml:space="preserve">Contaminación. Aislador de la fase A inclinado. Se debe corregir esta irregularidad. </t>
  </si>
  <si>
    <t xml:space="preserve">Contaminación. Tres cortacorrientes, dos cerrados que derivan hacia un banco de transformador y uno abierto. </t>
  </si>
  <si>
    <t>Contaminación. Poste sin PAT. Pinos cercanos a la línea en el vano comprendido entre los poste 222 y 223. Se deben podar.</t>
  </si>
  <si>
    <t>Contaminación. Pinos cercanos a la línea en el vano comprendido entre los poste 226 y 227. Se deben podar.</t>
  </si>
  <si>
    <t>Contaminación. Palillos con cierto grado de corrosión en el acople al aislador. Pinos cercanos a la línea en el vano comprendido entre los poste 227 y 228. Se deben podar. Poste sin PAT.</t>
  </si>
  <si>
    <t>Contaminación. Poste sin PAT. Pinos cercanos a la línea en el vano comprendido entre los poste 228 y 229. Se deben podar.</t>
  </si>
  <si>
    <t>Contaminación. Poste sin PAT. Pinos cercanos a la línea en el vano comprendido entre los poste 229 y 230. Se deben podar.</t>
  </si>
  <si>
    <t>Contaminación. Poste sin PAT. Árbol cercano a la línea entre los postes 230 y 231. Se debe podar</t>
  </si>
  <si>
    <t xml:space="preserve">Contaminación. Seccionadores M-1073 dañados (sin cuchillas) y sin conexión a la línea. Se recomienda retirarlos. Poste sin PAT. </t>
  </si>
  <si>
    <t xml:space="preserve">Contaminación. Aisladores de las fases B y C inclinados. Se debe corregir esta irregularidad. </t>
  </si>
  <si>
    <t xml:space="preserve">Contaminación. Cable de guarda cortado entre los postes 243 al 250. Se debe corregir esta irregularidad. </t>
  </si>
  <si>
    <t>Contaminación. Aisladores de la fases B y C inclinados. Corregir esta irregularidad. Poste sin cable de guarda. Corregir esta irregularidad.</t>
  </si>
  <si>
    <t xml:space="preserve">Contaminación. Palillos con cierto grado de corrosión en el acople al aislador. Poste sin cable de guarda. Corregir esta irregularidad. Poste sin PAT. </t>
  </si>
  <si>
    <t>Contaminación. Poste sin cable de guarda. Corregir esta irregularidad</t>
  </si>
  <si>
    <t xml:space="preserve">Contaminación. Palillos con cierto grado de corrosión en el acople al aislador. Cable de guarda cortado entre los postes 243 y 250. Corregir esta irregularidad. </t>
  </si>
  <si>
    <t xml:space="preserve">Contaminación. Tres cortacorrientes de línea abiertos. M-173. Por lo tanto no se continuo el circuito. Se recomienda colocar separadores de línea entre los postes 248 y 249. </t>
  </si>
  <si>
    <t>Contaminación. Tres cortacorrientes cerrados que derivan hacia banco de transformador que alimentan un pozo con balancin. Se recomienda colocar separadores de línea en el vano comprendido entre los postes 249 y 250. Y entre los postes 250 y 251. Cable de guarda cortado entre los postes 243 y 250.</t>
  </si>
  <si>
    <t xml:space="preserve">Contaminación. Seccionadores M-175 cerrados. Poste sin PAT. </t>
  </si>
  <si>
    <t xml:space="preserve">Contaminación. Tres cortacorrientes abiertos y sin carga conectada. Se recomienda retirarlos. </t>
  </si>
  <si>
    <t xml:space="preserve">Contaminación. Palillos con cierto grado de corrosión en el acople al aislador. Uno de los pararrayos presenta deterioro. Se recomienda instalar un nuevo juego de pararrayos. Tres cortacorrientes, dos cerrados que derivan hacia un transformador y uno abierto sin carga conectada. </t>
  </si>
  <si>
    <t xml:space="preserve">Contaminación. Palillos con cierto grado de corrosión en el acople al aislador. Poste con PAT defectuoso. Corregir esta irregularidad. </t>
  </si>
  <si>
    <t>Contaminación. Se recomienda colocar separadores de línea en el vano comprendido entre los postes 264 y 265.</t>
  </si>
  <si>
    <t>Contaminación. Aislador de la fase B ligeramente desacoplado del palillo. Corregir esta irregularidad.</t>
  </si>
  <si>
    <t xml:space="preserve">Contaminación. Conductor de la fase B no esta bien fijado al aislador (sujetado). Corregir esta irregularidad. Aisladores de las fases A y B ligeramente inclinado. Corregir esta irregularidad. </t>
  </si>
  <si>
    <t xml:space="preserve">Contaminación. No se aprecia conexión de PAT de los pararrayos. </t>
  </si>
  <si>
    <t xml:space="preserve">Contaminación. Palillos con corrosión en el acople al aislador. Tres cortacorrientes abiertos y sin carga conectada. </t>
  </si>
  <si>
    <t>Contaminación. Poste sin PAT. Se recomienda colocar separadores de línea en el vano comprendido entre los postes 278 y 277, y entre los postes 278 y 279, y entre los postes 278 y 281.</t>
  </si>
  <si>
    <t xml:space="preserve">Contaminación. Seccionadores M-894 abiertos. No se continuo el circuito por requerimiento de EL CLIENTE. Poste sin PAT. </t>
  </si>
  <si>
    <t xml:space="preserve">Contaminación. Se recomienda colocar separadores de línea en el vano comprendido entre los postes 283 y 282, entre los postes 283 y 284,  entre los postes 283 y 287, y entre los postes 283 y 290. </t>
  </si>
  <si>
    <t xml:space="preserve">Contaminación. Tres cortacorrientes cerrados. </t>
  </si>
  <si>
    <t xml:space="preserve">Contaminación. Tres cortacorrientes abiertos y con un banco de tranformador conectado. </t>
  </si>
  <si>
    <t xml:space="preserve">Contaminación. Aisladores de las fases B y C desacoplados del palillo. Se debe corregir esta irregularidad. </t>
  </si>
  <si>
    <t>Contaminación. Tres cortacorrientes cerrados que derivan hacia un banco de transformador que alimentan dos pozos. Los fusibles del banco de transformadores no tiene protección (no tienen tabaco).</t>
  </si>
  <si>
    <t>Contaminación. Seccionadores cerrados. Seccionador de la fase C con precia de nido de aves. Se recomienda retirarlo. Poste sin PAT.</t>
  </si>
  <si>
    <t xml:space="preserve">Contaminación. No se aprecia la PAT del poste. Cable de guarda cortado entre los postes 320 y el poste 335. </t>
  </si>
  <si>
    <t>Contaminación. Poste sin cable de guarda. Corregir esta irregularidad. Poste sin PAT.</t>
  </si>
  <si>
    <t xml:space="preserve">Contaminación. Poste sin cable de guarda. Corregir esta irregularidad. </t>
  </si>
  <si>
    <t xml:space="preserve">Contaminación. Palillos con cierto grado de corrosión en el acople al aislador. Poste sin cable de guarda. Corregir esta irregularidad. No se aprecia la PAT del poste. </t>
  </si>
  <si>
    <t xml:space="preserve">Contaminación. Palillos con cierto grado de corrosión en el acople al aislador. Poste sin cable de guarda. Corregir esta irregularidad. </t>
  </si>
  <si>
    <t xml:space="preserve">Contaminación. Poste sin cable de guarda. Corregir esta irregularidad. No se aprecia la PAT del poste. </t>
  </si>
  <si>
    <t>Contaminación. Poste sin cable de guarda. Corregir esta irregularidad. poste sin PAT.</t>
  </si>
  <si>
    <t xml:space="preserve">Contaminación. Cable de guarda cortado entre los postes 320 y 335. Corregir esta irregularidad. Poste sin PAT. </t>
  </si>
  <si>
    <t>Contaminación. Tres cortacorrientes cerrados que derivan hacia un banco de transformador que alimentan una macolla.</t>
  </si>
  <si>
    <t xml:space="preserve">Contaminación. Palillos con cierto grado de corrosión en el acople al aislador. Tres cortacorrientes abiertos y sin carga conectada. Poste sin cable de guarda se debe corregir esta irregularidad. </t>
  </si>
  <si>
    <t xml:space="preserve">Contaminación. Derivación monofásica y sin conexión a la línea. Poste sin PAT. Cable de guarda cortado entre los postes 243 y 353. </t>
  </si>
  <si>
    <t xml:space="preserve">Contaminación. Una de las derivaciones no esta conectada a la línea. Poste sin PAT. </t>
  </si>
  <si>
    <t xml:space="preserve">Contaminación. Los tres pararrayos estan dañados. Se deben reemplazar. Tres cortacorrientes cerrados que derivan hacia un banco de transformadores que esta operativo y alimentan la MED 16. </t>
  </si>
  <si>
    <t xml:space="preserve">Contaminación. No se aprecia la PAT del poste. Árbol de mediana altura pegado del poste. Se debe podar. </t>
  </si>
  <si>
    <t>Contaminación. Árboles pegados del poste. Se debe podar. No se aprecia la PAT del poste debido a la vegetación.</t>
  </si>
  <si>
    <t>Contaminación. Árbol de mediana altura rosando el poste. Se debe podar. No se aprecia la PAT del poste debido a la vegetación.</t>
  </si>
  <si>
    <t xml:space="preserve">Contaminación. Aisladores de las fase B y C ligeramente inclinados. Corregir esta irregularidad. Seccionadores cerrados que dan hacia una derivación. Árboles pegados del poste. Se debe podar. </t>
  </si>
  <si>
    <t xml:space="preserve">Contaminación. Pararrayos deteriorados. Se recomienda instalar nuevos pararrayos. Tres cortacorrientes abiertos y sin carga conectada. </t>
  </si>
  <si>
    <t>NIVEL 3: Contaminación. Aislador de la fase A fogoneado. Se debe reemplazar. Poste sin PAT.</t>
  </si>
  <si>
    <t xml:space="preserve">NIVEL 3: Contaminación. Palillos con cierto grado de corrosión en el acople al aislador. El de la fase A tiene pérdida de material. Se recomienda reemplazar. Poste sin PAT. </t>
  </si>
  <si>
    <t xml:space="preserve">NIVEL 3: Contaminación. Palillos con corrosión y pérdida de material. Se deben cambiar. </t>
  </si>
  <si>
    <t>NIVEL 3: Contaminación. Palillos con cierto grado de corrosión en el acople al aislador. Tres seccionadores cerrados que dan hacia una derivación. Aislador cadena de la fase C fogoneado. Se debe cambiar. Cable de guarda cortado en el vano comprendido entre los postes 43 y 44. Corregir esta irregularidad.</t>
  </si>
  <si>
    <t>NIVEL 3: Aisladores muy contaminados. Palillos con corrosión. Aislador de paso hacia la derivación está roto. Se debe reemplazar. Poste sin PAT.</t>
  </si>
  <si>
    <t xml:space="preserve">NIVEL 3: Contaminación. Palillos con cierto grado de corrosión en el acople al aislador. Aislador de la fase C con la falda inferior rota. Se debe reemplazar. </t>
  </si>
  <si>
    <t xml:space="preserve">NIVEL 3: Contaminación. Palillos con corrosión y pérdida de material. Se deben cambiar. Aislador de la fase B fogoneado. Se debe reemplazar. </t>
  </si>
  <si>
    <t xml:space="preserve">NIVEL 3: Aisladores y pararrayos muy contaminados. Palillos con corrosión y pérdida de material. Se deben cambiar. Poste sin PAT. </t>
  </si>
  <si>
    <t xml:space="preserve">NIVEL 3: Aisladores muy contaminados. Palillos con corrosión y pérdida de material. Se deben cambiar. </t>
  </si>
  <si>
    <t>NIVEL 3: Contaminación. Palillos con corrosión y pérdida de material. Se deben cambiar. Cortacorrientes abiertos y sin carga conectada. Poste sin PAT.</t>
  </si>
  <si>
    <t xml:space="preserve">NIVEL 3: Aisladores muy contaminados. Palillos con corrosión y pérdida de material. Se deben cambiar. Aisladores de las fase B y C fogoneados. Se deben reemplazar. </t>
  </si>
  <si>
    <t xml:space="preserve">NIVEL 3: Aisladores y pararrayos muy contaminados. Palillos con alto grado de corrosión. Se deben cambiar. Aislador de la fase B inclinado. Se debe corregir esta irregularidad. Pararrayos deteriorados de los cuales uno esta desprendido. Se deben reemplazar. </t>
  </si>
  <si>
    <t xml:space="preserve">NIVEL 3: Contaminación. Aislador de la fase B con partidura en la falda inferior. Se debe reemplazar. Tres cortacorrientes abiertos y sin carga conectada . El de la fase A esta fogoneado y con partidura. Se deben retirar los tres cortacorrientes. Poste sin PAT. </t>
  </si>
  <si>
    <t xml:space="preserve">NIVEL 3: Contaminación. Aislador de la fase A con la falda inferior rota. Aislador de la fase C fogoneado. Se deben reemplazar los tres aisladores. Tres cortacorrientes abiertos y sin carga conectada. Poste sin PAT. Árboles de mediana altura debajo de la línea. Se remocienda poda. </t>
  </si>
  <si>
    <t>NIVEL 3: Contaminación. Poste sin PAT. Un Árbol rosando la línea. Se debe podar.</t>
  </si>
  <si>
    <t>NIVEL 3: Contaminación. Aislador de la fase B con partidura en la falda inferior. Se debe reemplazar. Poste sin PAT. Árbol de mediana altura debajo de la línea. Se debe podar.</t>
  </si>
  <si>
    <t xml:space="preserve">NIVEL 3: Contaminación. Aislador de espiga de la fase B esta fogoneado. Se debe reemplazar. Tres cortacorrientes abiertos y sin carga conectada. Cable de guarda cortado entre los postes 102 y 112. Corregir esta irregularidad. </t>
  </si>
  <si>
    <t xml:space="preserve">NIVEL 3: Contaminación. Aislador de la fase A con desgaste en la falda inferior. Palillos con cierto grado de corrosión en el acople al aislador. Se debe reemplazar. </t>
  </si>
  <si>
    <t xml:space="preserve">NIVEL 3: Aisladores de espigas muy contaminados. Palillos con corrosión. Aislador de la fase B con deterioro en la falda inferior. Se debe reemplazar. Poste sin PAT. </t>
  </si>
  <si>
    <t xml:space="preserve">NIVEL 3: Aisladores y pararrayos muy contaminados. Tres cortacorrientes cerrados a traves de fusibles, sin su protección mecanica. Corregir esta irregularidad. Poste sin PAT. </t>
  </si>
  <si>
    <t xml:space="preserve">NIVEL 3: Contaminación. Cadenas de aisladores de la fase B rota. Se debe reemplazar. </t>
  </si>
  <si>
    <t>NIVEL 3: Contaminación. Aisladores de la fase A y B con desgaste en la falda inferior (deteriorados). Se deben instalar tres nuevos aisladores de espigas. Poste sin PAT.</t>
  </si>
  <si>
    <t>NIVEL 3: Contaminación. Aisladores de la fase A y B con deterioro en la falda inferior (fogoneados). Se deben instalar tres nuevos aisladores de espigas.</t>
  </si>
  <si>
    <t xml:space="preserve">NIVEL 3: Aisladores muy contaminados. Palillos con cierto grado de corrosión en el acople al aislador. Aislador de la fase C con partidura en la segunda falda. Se debe reemplazar. </t>
  </si>
  <si>
    <t xml:space="preserve">NIVEL 3: Aisladores muy contaminados. Palillos con cierto grado de corrosión en el acople al aislador, el de la fase C presenta pérdida de material. Se debe cambiar. </t>
  </si>
  <si>
    <t>NIVEL 3: Aisladores y pararrayos muy contaminados. Palillos con corrosión en el acople al aislador. Cuatro cortacorrientes, dos cerrados que dan hacia una derivación hacia finca. Uno sin conexión a la línea. Y el otro esta fogoneado y esta conectado a la línea. Se deben retirar.</t>
  </si>
  <si>
    <t>NIVEL 3: Contaminación. Un aislador tipo cadena de la fase C esta roto. Se debe reemplazar. Se recomienda colocar separadores de línea en el vano comprendido entre los postes 147 y 148. Yen el vano comprendido entre los postes 148 y 149. Árboles de mediana altura debajo de la línea. Se debe podar.</t>
  </si>
  <si>
    <t>NIVEL 3: Contaminación. Aislador de la fase B roto. Se debe reemplazar.  Árboles de mediana altura debajo de la línea. Se debe podar.</t>
  </si>
  <si>
    <t xml:space="preserve">NIVEL 3: Aisladores muy contaminados y con deterioro. Tres cortacorrientes de línea cerrados. </t>
  </si>
  <si>
    <t xml:space="preserve">NIVEL 3: Aisladores muy contaminados. Cadena de aisladores de la fase C rota. Se debe reemplazar. Poste sin PAT. </t>
  </si>
  <si>
    <t xml:space="preserve">NIVEL 3: Aisladores muy contaminados. Palillos con corrosión en el acople al aislador. Aislador tipo cadena la fase C de la derivación esta fogoneado. Se debe reemplazar dicho aislador o abrir el seccionador, debido a que no hay carga conectada en dicha derivación. </t>
  </si>
  <si>
    <t xml:space="preserve">NIVEL 3: Contaminación. Aislador de cedena de la fase B roto. Se debe reemplazar. </t>
  </si>
  <si>
    <t>NIVEL 3: Aisladores muy contaminados. Palillos con corrosión en el acople al aislador. Aislador de la fase C con la falda inferior rota. Se debe reemplazar.</t>
  </si>
  <si>
    <t xml:space="preserve">NIVEL 3: Contaminación. Un aislador tipo cadena de la fase B fogoneado. Se debe reemplazar. </t>
  </si>
  <si>
    <t xml:space="preserve">NIVEL 3: Aisladores muy contaminados. Palillos con cierto grado de corrosión en el acople al aislador. Aislador de la fase A con la falda inferior rota. Se debe reemplazar. Poste sin PAT. </t>
  </si>
  <si>
    <t xml:space="preserve">NIVEL 3: Aisladores y pararrayos muy contaminados. Pararrayos deteriorados, unos ellos desprendido y colgando del conductor de la fase B. Se deben reemplazar los tres pararrayos. </t>
  </si>
  <si>
    <t xml:space="preserve">NIVEL 3: Contaminación. Tres cortacorrientes abiertos y sin carga conectada. Árboles alrededor del poste. En el vano comprendido entre los postes 213 y 212 hay árboles muy cerca de la línea. Se debe podar. No se aprecia la PAT del poste debido a la vegetación. </t>
  </si>
  <si>
    <t>NIVEL 3: Contaminación.  Pinos cercanos a la línea uno de ellos esta apunto de coladsar por lo tanto se debe podar de inmediato.</t>
  </si>
  <si>
    <t>NIVEL 3: Contaminación. Cortacorrientes abiertos y sin conexión a la línea. Se recomienda retirar. Pinos cercanos a la línea en el vano comprendido entre los poste 224 y 225. Se deben podar.</t>
  </si>
  <si>
    <t>NIVEL 3: Contaminación. Poste sin PAT. Pinos cercanos a la línea en el vano comprendido entre los poste 225 y 226. Se deben podar.</t>
  </si>
  <si>
    <t>NIVEL 3: Contaminación. Cruceta doblada del lado del aislador de la fase A. Se debe reemplazar la cruceta y los tres aisladores de espigas. Un pararrayos desprendido. Se debe instalar un nuevo juego de pararrayos. Pinos cercanos a la línea en el vano comprendido entre los poste 231 y 232. Se deben podar.</t>
  </si>
  <si>
    <t>NIVEL 3: Contaminación. Cruceta doblada del lado del aislador de la fase A. Se debe reemplazar la cruceta y los tres aisladores de espigas. Pinos cercanos a la línea en el vano comprendido entre los poste 232 y 233. Se deben podar.</t>
  </si>
  <si>
    <t xml:space="preserve">NIVEL 3: Contaminación. Palillos con cierto grado de corrosión en el acople al aislador. Aislador de la fase B con la falda inferior rota. Se debe reemplazar. </t>
  </si>
  <si>
    <t>NIVEL 3: Aisladores muy contaminados. Palillos con corrosión en el acople al aislador. Aislador de la fase C con la falda inferior rota. Se debe reemplazar. Poste sin PAT.</t>
  </si>
  <si>
    <t xml:space="preserve">NIVEL 3: Contaminación. Cadenas de aisladores de la fase C fogoneado. Se debe reemplazar. Tres cortacorrientes abiertos y sin carga conectada, el de la fase C esta fogoneado y con partidura. Se deben retirar los tres cortacorrientes. </t>
  </si>
  <si>
    <t xml:space="preserve">NIVEL 3: Contaminación. Cadena de aisladores de las fases B y C ligeramente fogoneados. Se deben reemplazar. Poste sin PAT. </t>
  </si>
  <si>
    <t xml:space="preserve">NIVEL 3: Contaminación. Aislador de la fase A roto. Se debe reemplazar de inmediato. Tres cortacorrientes abiertos y sin carga conectada. Se recomienda retirar los tres cortacorrientes. Parararryos deteriorador. Se recomienda reemplazarlos. </t>
  </si>
  <si>
    <t>NIVEL 3: Contaminación. Cadena de aisladores de la fase A fogoneado y con partidura en el lado del pin de acople. Se debe reemplazar. Se recomienda colocar separadores de línea en el vano comprendido entre los postes 300 y 301, entre los postes 300 y 302.</t>
  </si>
  <si>
    <t xml:space="preserve">NIVEL 3: Contaminación. Dos cortacorrientes abiertos y sin conexión a la línea. Árbol rosando la línea. Se debe podar. </t>
  </si>
  <si>
    <t xml:space="preserve">NIVEL 3: Contaminación. Aislador de pase de la fase C esta roto en la falda inferior. Se debe cambiar. </t>
  </si>
  <si>
    <t xml:space="preserve">NIVEL 3: Contaminación. Aislador de la fase A con la falda inferior rota. Se debe reemplazar. Árbol pegado del poste. Se debe podar. Poste sin cable de guarda. Corregir esta irregularidad. Poste sin PAT. </t>
  </si>
  <si>
    <t>NIVEL 3: Contaminación. Las cadena de aisladores estan ligeramente fogoneadas. Se deben cambiar. Poste sin cable de guarda. Corregir esta irregularidad. Poste sin PAT.</t>
  </si>
  <si>
    <t xml:space="preserve">NIVEL 3: Contaminación. El pararrayos de la fase B esta desprendido y colgando de la línea. Se debe corregir esta irregularidad debido a que el cable del que cuelga el pararrayos puede hacer contacto con la estructuta. Poste sin cable de guarda. Corregir esta irregularidad. No se aprecia la PAT del poste debido a la vegetación. </t>
  </si>
  <si>
    <t xml:space="preserve">NIVEL 3: Contaminación. Cadenas de aisladores de las fase B y C ligeramente fogoneados. Se recomienda cambiar los aisladores de las tres fases. Poste sin cable de guarda. Corregir esta irregularidad. No se aprecia la PAT del poste debido a la vegetación. </t>
  </si>
  <si>
    <t xml:space="preserve">NIVEL 3: Contaminación. Seccionadores M-172 cerrados. Seccionador de la fase B con uno de los aislador fogoneados. Se debe reemplazar. Poste sin cable de guarda. Se debe corregir esta irregularidad. </t>
  </si>
  <si>
    <t>NORTE</t>
  </si>
  <si>
    <t>Amarre en 45° con Derivación  en 90°</t>
  </si>
  <si>
    <t xml:space="preserve">Contaminación. Seccionadores M-192 abiertos. </t>
  </si>
  <si>
    <t xml:space="preserve">Contaminación. Pararrayos deteriorados. Se deben reemplazar. Pin de acople de los aisladores con cierto grado de corrosión. Se recomienda cambiarlos. </t>
  </si>
  <si>
    <t xml:space="preserve">Contaminación. Pin de acople de los aisladores con cierto grado de corrosión. Se recomienda cambiarlos. </t>
  </si>
  <si>
    <t xml:space="preserve">Contaminación. Dos cortacorrientes abiertos y sin carga conectada. Dos cadenas de aisladores que daban hacia una derivación que se encuentra desmantelada. </t>
  </si>
  <si>
    <t xml:space="preserve">Contaminación. Pin de acople de los aisladores con cierto grado de corrosión. Se recomienda cambiarlos. Poste sin PAT. </t>
  </si>
  <si>
    <t xml:space="preserve">Contaminación. Pin de acople de los aisladores con cierto grado de corrosión. Se recomienda cambiarlos. No se aprecia la PAT del poste debido a la vegetación. Árbol pegado al poste. Se debe podar. </t>
  </si>
  <si>
    <t xml:space="preserve">Contaminación. Árbol pegado al poste. Se debe podar. </t>
  </si>
  <si>
    <t>Contaminación. Pin de acople de los aisladores con cierto grado de corrosión. Se recomienda cambiarlos. No se aprecia la PAT del poste debido a la vegetación.</t>
  </si>
  <si>
    <t xml:space="preserve">Contaminación. Tres cortacorrientes de los cuales dos estan cerrados y el circuito continua monofásico (derivación monofásica hacia finca). </t>
  </si>
  <si>
    <t xml:space="preserve">Aisladores muy contaminados. Pin de acople de los aisladores con cierto grado de corrosión. Se recomienda cambiarlos. Poste sin PAT. </t>
  </si>
  <si>
    <t xml:space="preserve">Contaminación. Pararrayos deteriorados. Se deben reemplazar. Pin de acople de los aisladores con cierto grado de corrosión. Se recomienda cambiarlos. No se aprecia la PAT del poste debido a la vegetación. </t>
  </si>
  <si>
    <t xml:space="preserve">Contaminación. Pin de acople de los aisladores con cierto grado de corrosión. Se recomienda cambiarlos. No se aprecia la PAT del poste debido a la vegetación. </t>
  </si>
  <si>
    <t>Contaminación. Pin de acople de los aisladores con cierto grado de corrosión. Se recomienda cambiarlos. Pararrayos deteriorados. Se deben reemplazar.</t>
  </si>
  <si>
    <t xml:space="preserve">Contaminación. Tres seccionadores monopolares cerrados. Un seccionador tripolar sin conexión a la línea. No se aprecia la PAT del poste debido a la vegatación. </t>
  </si>
  <si>
    <t xml:space="preserve">Contaminación. Palillos con cierto grado de corrosión en el acople al aislador. No se aprecia la PAT del poste debido a la vegatación. </t>
  </si>
  <si>
    <t xml:space="preserve">Contaminación. No se aprecia la PAT del poste debido a la vegatación. </t>
  </si>
  <si>
    <t xml:space="preserve">Contaminación. Pararrayos dañados. Se deben reemplazar. Poste con banco de capacitores fuera de servicio. Tres cortacorrientes abiertos y sin carga conectada. No se aprecia la PAT del poste debido a la vegetación. </t>
  </si>
  <si>
    <t xml:space="preserve">Contaminación. Árbol de mediana altura muy cercano al poste. Se debe podar. No se aprecia la PAT del poste debido a la vegetación. </t>
  </si>
  <si>
    <t xml:space="preserve">Contaminación. Árbol de mediana altura pegado al poste. Se debe podar. No se aprecia la PAT del poste debido a la vegetación. La continuación de línea no está conectada al circuito. </t>
  </si>
  <si>
    <t>Contaminación. Tres cortacorrientes dañados. Se deben retirar. Poste sin PAT.</t>
  </si>
  <si>
    <t>Contaminación. Tres cortacorrientes de línea cerrados. Poste sin PAT.</t>
  </si>
  <si>
    <t xml:space="preserve">Contaminación. Un solo pararrayos y sin conexión a la línea. Se recomienda instalar un nuevo juego de pararrayos. No se aprecia la PAT del poste debido a la vegetación. </t>
  </si>
  <si>
    <t xml:space="preserve">Contaminación. Pararrayos dañados. Se deben reemplazar. Poste sin PAT. </t>
  </si>
  <si>
    <t xml:space="preserve">Contaminación. Tres cortacorrientes que estan rotos y con conexión a la línea. Se deben retirar. </t>
  </si>
  <si>
    <t>Contaminación. Dos pararrayos dañados y uno desprendido (no están conecatados a la línea). Se debe instalar un nuevo juego de pararrayos. Poste sin PAT.</t>
  </si>
  <si>
    <t xml:space="preserve">Contaminación. Pararrayos dañados. Se deben reemplazar. La línea presenta un pequeño angulo que amerita que se instalen tres aisladores de espigas adicionales. </t>
  </si>
  <si>
    <t xml:space="preserve">Contaminación. Palillos con corrosión en el acople al aislador. Árbol pegado del poste. Se debe podar. Poste sin PAT. </t>
  </si>
  <si>
    <t>Contaminación. Un solo pararrayos instalado. Se debe instalar un nuevo juego de pararrayos. Poste sin PAT.</t>
  </si>
  <si>
    <t>Contaminación. Pararrayos deteriorados. Se deben reemplazar. Tres cortacorrientes abiertos y sin carga conectada.</t>
  </si>
  <si>
    <t xml:space="preserve">Contaminación. Pararrayos deteriorados y sin conexión a la línea. Se deben instalar un nuevo juego de pararrayos. Poste sin PAT. </t>
  </si>
  <si>
    <t>Contaminación. Palillos con cierto grado de corrosión en el acople al aislador. Pararrayos dañados. Se deben reemplazar. Poste sin PAT.</t>
  </si>
  <si>
    <t>Contaminación. Árboles pegados al poste. Se debe podar. Poste sin PAT.</t>
  </si>
  <si>
    <t xml:space="preserve">Contaminación. Palillos con corrosión en el acople al aislador. Se recomienda cambiarlos. Tres cortacorrientes abiertos y sin carga conectada. </t>
  </si>
  <si>
    <t>Contaminación. Palillos con cierto grado de corrosión en el acople al aislador. Pararrayos deteriorados. Se deben reemplazar. Derivación trifasica hacia finca.</t>
  </si>
  <si>
    <t>Contaminación. Palillos con cierto grado de corrosión en el acople al aislador. Árbol pegado del poste. Se debe podar.</t>
  </si>
  <si>
    <t xml:space="preserve">Contaminación. Se recomienda instalar juego de pararrayos. </t>
  </si>
  <si>
    <t xml:space="preserve">Contaminación. No se aprecia la PAT del poste debido a la vegetación. Árbol de mediana altura muy cercano al poste. Se debe podar. </t>
  </si>
  <si>
    <t xml:space="preserve">Contaminación. Árbol de mediana altura muy cercano al poste. Se debe podar. </t>
  </si>
  <si>
    <t xml:space="preserve">Contaminación. Tres seccionadores dañados (sin cuchilla) que dan hacia una derivación. La misma esta fuera de servicio. </t>
  </si>
  <si>
    <t xml:space="preserve">Contaminación. Pararrayos dañados. Se debe instalar un nuevo juego de pararrayos. Árbol de mediana altura muy cerca del poste. Se debe podar. </t>
  </si>
  <si>
    <t xml:space="preserve">Contaminación. Tres seccionadores abiertos que dan hacia una derivación. Derivación fuera de servicio. </t>
  </si>
  <si>
    <t xml:space="preserve">NIVEL 3: Contaminación. Cadena de aisladores de la fase A de la derivación esta fogoneado. Se debe cambiar. Seccionadores M-136 cerrados. Poste de interconexión del Circuito Lejos con el Circuito Norte de la S/E Melones. </t>
  </si>
  <si>
    <t xml:space="preserve">NIVEL 3: Contaminación. Pararrayos dañados. Pin de acople de los aisladores con corrosión. Se deben cambiar. Se deben instalar tres nuevos pararrayos. </t>
  </si>
  <si>
    <t xml:space="preserve">NIVEL 3: Contaminación. Pin de acople de los aisladores con corrosión. Se deben cambiar. Pararrayos deteriorados. Se deben instalar tres nuevos pararrayos. </t>
  </si>
  <si>
    <t>NIVEL 3: Contaminación. Pin de acople de los aisladores con corrosión. Se deben cambiar. Pinos cercanos a la línea. Se debe podar.</t>
  </si>
  <si>
    <t xml:space="preserve">NIVEL 3: Contaminación. Pin de acople y rótula ojo de los aisladores con alto grado de corrosión y pérdida de material. Se deben cambiar de inmediato. </t>
  </si>
  <si>
    <t xml:space="preserve">NIVEL 3: Contaminación. Pin de acople de los aisladores con corrosión. Se deben cambiar. </t>
  </si>
  <si>
    <t xml:space="preserve">NIVEL 3: Contaminación. Falta un pararrayos. Los dos que están instalados presentan deterioro. Pin de acople de los aisladores de las fases A y B con alto grado de corrosión y pérdida de material. Se deben cambiar las tres cadenas de aisladores. Se recomienda instalar nuevo juego de pararrayos. </t>
  </si>
  <si>
    <t>NIVEL 3: Contaminación. Pin de acople de los aisladores con corrosión. Se deben cambiar. Poste sin PAT.</t>
  </si>
  <si>
    <t>NIVEL 3: Contaminación. Pinos cercanos a la línea en el vano comprendido entres los postes 24 y 25. Se debe podar. Poste sin PAT.</t>
  </si>
  <si>
    <t xml:space="preserve">NIVEL 3: Aisladores muy contaminados. Pin de acople de los aisladores con corrosión. Se deben cambiar. No se aprecia la PAT del poste debido a la vegatación. </t>
  </si>
  <si>
    <t xml:space="preserve">NIVEL 3: Contaminación. Pin de acople de los aisladores con alto grado de corrosión y pérdida de material. Se deben cambiar de inmediato. Vegetación alrededor del poste. Se debe cortar. </t>
  </si>
  <si>
    <t>NIVEL 3: Contaminación. Pin de acople de los aisladores con alto grado de corrosión y pérdida de material. Se deben cambiar de inmediato. No se aprecia la PAT del poste debido a la vegetación.</t>
  </si>
  <si>
    <t xml:space="preserve">NIVEL 3: Contaminación. Pin de acople de los aisladores con alto grado de corrosión y pérdida de material. Se deben cambiar de inmediato. No se aprecia la PAT del poste debido a la vegetación. Derivación monofásica hacia finca a traves de dos cortacorrientes que estan abiertos. </t>
  </si>
  <si>
    <t>NIVEL 3: Contaminación. Pin de acople de los aisladores con corrosión. Se deben cambiar. No se aprecia la PAT del poste debido a la vegetación.</t>
  </si>
  <si>
    <t>NIVEL 3: Contaminación. Pin de acople de los aisladores con alto grado de corrosión. Se deben cambiar de inmediato. Poste sin PAT.</t>
  </si>
  <si>
    <t xml:space="preserve">NIVEL 3: Contaminación. Pin de acople del aislador de la fase A con alto grado de corrosión y pérdida de material. Se deben cambiar los tres aisladores. </t>
  </si>
  <si>
    <t>NIVEL 3: Contaminación. Pin de acople de los aisladores con corrosión. Se deben cambiar.</t>
  </si>
  <si>
    <t xml:space="preserve">NIVEL 3: Contaminación. Pin de acople de los aisladores con alto grado de corrosión. Se deben cambiar. No se aprecia la PAT debido a la vegetación. </t>
  </si>
  <si>
    <t xml:space="preserve">NIVEL 3: Contaminación. Pin de acople de los aisladores con alto grado de corrosión. Se deben cambiar. </t>
  </si>
  <si>
    <t xml:space="preserve">NIVEL 3: Contaminación. Aislador de la fase C con la falda inferior rota. Se debe reemplazar. Tres pararrayos sin conexión a la línea. Corregir esta irregularidad. No se aprecia la PAT del poste debido a la vegetación. </t>
  </si>
  <si>
    <t>NIVEL 3: Aisladores muy contaminados. Pararrayos sin conexión a la línea. Cinco cortacorrientes abiertos y sin carga conectada. Derivación monofásica fuera de servicio. Pinos y otros árboles muy cercanos a la línea en el vano comprendido entre los postes 64 y 65. Se deben podar</t>
  </si>
  <si>
    <t xml:space="preserve">NIVEL 3: Contaminación. Los pararrayos están desprendidos de la cruceta y colgando de la línea. Se deben reemplazar. No se aprecia la PAT del poste debido a la vegetación. </t>
  </si>
  <si>
    <t xml:space="preserve">NIVEL 3: Contaminación. Palillos con cierto grado de corrosión en el acople al aislador. Densa vegetación alrededor del poste. Se debe podar. No se aprecia la PAT del poste debido a la vegetación. </t>
  </si>
  <si>
    <t xml:space="preserve">NIVEL 3: Contaminación. Pararrayos dañados. Se deben reemplazar. Densa vegetación alrededor del poste. Se debe podar. No se aprecia la PAT del poste debido a la vegetación. </t>
  </si>
  <si>
    <t>NIVEL 3: Contaminación. Aisladores de las fases A y B con la falda inferior rota. Se debe reemplazar los tres aisladores. Poste sin PAT.</t>
  </si>
  <si>
    <t>NIVEL 3: Contaminación. Palillo de la fase C con alto grado de corrosión y pérdida de material. Se debe cambiar. Poste sin PAT. Derivación monofásica hacia finca.</t>
  </si>
  <si>
    <t xml:space="preserve">NIVEL 3: Contaminación. Una de las cadenas de aisladores de la fase A esta fogoneada y rota. Tres cortacorrientes de línea de los cuales uno esta abierto. El circuito continua monofásico. </t>
  </si>
  <si>
    <t>1-A</t>
  </si>
  <si>
    <t>LEJOS</t>
  </si>
  <si>
    <t>Amarre en 90° con Derivación en 45°</t>
  </si>
  <si>
    <t>\</t>
  </si>
  <si>
    <t xml:space="preserve">\ </t>
  </si>
  <si>
    <t xml:space="preserve">Contaminación. Tres cortacorrientes cerrados que derivan hacia un banco de transformador. </t>
  </si>
  <si>
    <t xml:space="preserve">Contaminación. Pararrayos deteriorados. Se debe instalar un nuevo juego de pararrayos. Seccionadores M-464 cerrados. </t>
  </si>
  <si>
    <t xml:space="preserve">Contaminación. No se aprecia la PAT del poste debido a la vegetación. Un papagayo colgando de la fase C cerca del aislador. </t>
  </si>
  <si>
    <t xml:space="preserve">Contaminación. Los pararrayos estan dañados. Se debe instalar un nuevo juego de pararrayos. </t>
  </si>
  <si>
    <t xml:space="preserve">Contaminación. Derivación hacia poste 3 del Circuito Norte de la S/E Melones, en el cual se interconectan. </t>
  </si>
  <si>
    <t xml:space="preserve">NIVEL 3: Contaminación. Seis pararrayos dañados. Se recomienda instalar juego de tres pararrayos. Están cortados los puentes que le dan continuidad al circuito. Corregir esta irregularidad. Pinos cercanos a la línea en el vano comprendido entre los postes 5 y 6. Se deben podar. El conductor de la fase C esta a muy baja altura. Corregir esta irregularidad. </t>
  </si>
  <si>
    <t xml:space="preserve">NIVEL 3: Contaminación. Aislador de la fase B y C inclinados. Se debe corregir esta irregularidad. Conductores a muy baja altura entre los postes 6 y 7. Pinos muy cercanos a la línea se debe podar. </t>
  </si>
  <si>
    <t>NIVEL 3: Contaminación. Aisladores inclinados. Pararrayos deteriorados. Se debe instalar un nuevo juego de pararrayos. Curceta doblada. Se debe reemplazar. Poste pandeado. Corregir esta irregularidad. Pinos muy cercanos a la línea en el vano comprendido entre los postes 7 y 8. Se deben podar. Poste sin PAT.</t>
  </si>
  <si>
    <t xml:space="preserve">NIVEL 3: Contaminación. Solo dos aisladores instalados de los cuales uno esta inclinado. El poste esta pandeado. Línea cortada en el vano comprendido entre los postes 8 y 9. Poste sin PAT. Pinos muy cernanos a la línea en el vano comprendido entre los postes 8 y 9. Se debe podar. </t>
  </si>
  <si>
    <t xml:space="preserve">NIVEL 3: Contaminación. Uno solo aislador. Curceta doblada. Se debe reemplazar. Se deben instalar tres aisladores de espigas con sus respectivos palillos. Poste pandeado. Línea cortada. </t>
  </si>
  <si>
    <t xml:space="preserve">NIVEL 3: Sin aisladores. Se deben instalar nuevos aisladores de espigas con sus respectivos palillos. Sin línea. Poste pandeado. </t>
  </si>
  <si>
    <t xml:space="preserve">NIVEL 3: Contaminación. Dos aisladores inclinados y uno roto en la falda inferior. Cruceta doblada. Pararrayos desprendidos. Se debe instalar nueva cruceta, nuevos aisladores y nuevos pararrayos. Pinos muy cercanos a la línea. Se debe podar. </t>
  </si>
  <si>
    <t>NIVEL 3: Sin aisladores. Se deben instalar nuevos aisladores de espigas con sus respectivos palillos. Pinos muy cercanos a línea. Se debe podar. Poste sin PAT.</t>
  </si>
  <si>
    <t xml:space="preserve">NIVEL 3: Sin los aisladores de amarre. Pararrayos dañados. Se deben instalar los aisladores de amarre y un nuevo juego de pararrayos. </t>
  </si>
  <si>
    <t>NIVEL 3: Solo un aislador de espiga instalado. Se deben instalar tres nuevos aisladores de espiga con sus respectivos palillos. Pinos muy cercanos a la línea. Se debe podar. Poste sin PAT.</t>
  </si>
  <si>
    <t xml:space="preserve">NIVEL 3: Sin aisladores. Se deben instalar tres aisladores de espigas con sus respectivos palillos. </t>
  </si>
  <si>
    <t>NIVEL 3: Aisladores contaminados. Línea cortada. Pinos muy cercanos al vano entre los postes 16 y 17. Se debe podar. Poste sin PAT.</t>
  </si>
  <si>
    <t xml:space="preserve">NIVEL 3: Contaminación. Solo dos aisladores y tres pararrayos instalados. Línea cortada. Se deben instalar tres nuevos aisladores con sus respectivos palillos y tres nuevos pararrayos. Se debe instalar nueva cruceta. Pinos muy cercanos al vano entre los postes 17 y 18. Poste sin PAT. </t>
  </si>
  <si>
    <t xml:space="preserve">NIVEL 3: Contaminación. Cruceta doblada. Se debe reemplazar. Se deben inslatar tres nuevos aisladores con sus respectivos palillos. Poste sin PAT. Pinos muy cercanos a la línea. Se debe podar. </t>
  </si>
  <si>
    <t xml:space="preserve">NIVEL 3: Contaminación. Aislador de la fase B con la falda inferior rota. Pararrayos deteriorados. Se debe reemplazar. Se deben reemplazar los aisladores, los pararrayos y la cruceta. </t>
  </si>
  <si>
    <t>NIVEL 3: Contaminación. Aisladores desacoplados del palillo. Se deben instalar nuevos aisladores con sus respectivos palillos y nueva cruceta. Pinos muy cercanos a la línea. Se debe podar. Poste sin PAT.</t>
  </si>
  <si>
    <t xml:space="preserve">NIVEL 3: Contaminación. Se deben instalar tres nuevos aisladores polimericos y tres nuevos pararrayos. </t>
  </si>
  <si>
    <t>Remiga</t>
  </si>
  <si>
    <t>Este</t>
  </si>
  <si>
    <t>Oeste</t>
  </si>
  <si>
    <t>Norte</t>
  </si>
  <si>
    <t>Lejos</t>
  </si>
  <si>
    <t>Database</t>
  </si>
  <si>
    <t>MTTO. DE LINEAS ELECTRICAS DE 13,8KV (INTERCONECTADOS CON MEREY-29 POR LOS M-450)</t>
  </si>
  <si>
    <t>MTTO. DE LINEAS ELECTRICAS DE 13,8KV (interconexion con Merey-20, poste nro. 157 de Merey-20)</t>
  </si>
  <si>
    <t>POSTE 64</t>
  </si>
  <si>
    <t>POSTE 189</t>
  </si>
  <si>
    <t>POSTE 183</t>
  </si>
  <si>
    <t>POSTE 242</t>
  </si>
  <si>
    <t>POSTE 262</t>
  </si>
  <si>
    <t>POSTE 328</t>
  </si>
  <si>
    <t>141A</t>
  </si>
  <si>
    <t>POSTE 141A</t>
  </si>
  <si>
    <t>POSTE 261</t>
  </si>
  <si>
    <t>POSTE 279</t>
  </si>
  <si>
    <t>POSTE 281</t>
  </si>
  <si>
    <t>ABRAZADERA 4-1/2"</t>
  </si>
  <si>
    <t>GUAYA 2/0</t>
  </si>
  <si>
    <t>TORNILLO 15/16"</t>
  </si>
  <si>
    <t>POSTE 295</t>
  </si>
  <si>
    <t>MTTO. DE LINEAS ELECTRICAS DE 13,8KV ( SE CORTO CABLE GUARDA PROXIMO A HACER CONTACTO CON CODUCTOR DE FASE A)</t>
  </si>
  <si>
    <t>POSTE 296</t>
  </si>
  <si>
    <t>POSTE 357</t>
  </si>
  <si>
    <t>Pase con Derivaciòn en 90°</t>
  </si>
  <si>
    <t>Suspensiòn en 45°</t>
  </si>
  <si>
    <t>Amarre con Derivaciòn en 90°</t>
  </si>
  <si>
    <t>Pase con Derivaciòn en 45°</t>
  </si>
  <si>
    <t>Amarre con Derivaciòn en 45°</t>
  </si>
  <si>
    <t>1 ST</t>
  </si>
  <si>
    <t xml:space="preserve">Contaminación. Vegetación rodiando el poste. Se debe podar. </t>
  </si>
  <si>
    <t xml:space="preserve">Contaminación. Dos cortacorrientes cerrados que dan hacia una derivación monofásica hacia finca. Dos cortacorrientes abiertos y sin conexión a la línea. Se deben retirar. </t>
  </si>
  <si>
    <t xml:space="preserve">Contaminación. Tres seccionadores cerrados. Derivación fuera de servicio. </t>
  </si>
  <si>
    <t xml:space="preserve">Contaminación. Palillos con corrosión. Tres cortacorrientes abiertos y sin carga conectada. Se recomienda retirarlos. </t>
  </si>
  <si>
    <t>Contaminación. Palillos con corrosión.</t>
  </si>
  <si>
    <t xml:space="preserve">Contaminación. Un pararrayos desprendido. Se recomienda instalar un nuevo juego de pararrayos. Aislador de la fase C inclinado. Se debe corregir esta irregularidad. </t>
  </si>
  <si>
    <t xml:space="preserve">Contaminación. Palillos con corrosión. Dos pararrayos despredidos. Se recomienda instalar un nuevo juego de pararrayos. </t>
  </si>
  <si>
    <t xml:space="preserve">Contaminación. Derivación monofásica hacia finca a traves de dos cortacorrientes cerrados. </t>
  </si>
  <si>
    <t>Contaminación.</t>
  </si>
  <si>
    <t>Contaminación. Dos cortacorrientes cerrados que dan hacia una derivación transformador.</t>
  </si>
  <si>
    <t xml:space="preserve">Contaminación. Tres cortacorrientes fuera de servicio. Se recomienda retirarlos. </t>
  </si>
  <si>
    <t xml:space="preserve">Contaminación. Tres cortacorrientes de línea cerrados. </t>
  </si>
  <si>
    <t xml:space="preserve">Contaminación. Palillos con cierto grado de corrrosión. Aislador de la fase C ligeramente inclinado. Corregir esta irregularidad. Poste sin PAT. </t>
  </si>
  <si>
    <t xml:space="preserve">Contaminación. Tres cortacorrientes de los cuales dos estan cerrados y uno esta abierto. </t>
  </si>
  <si>
    <t xml:space="preserve">Contaminación. Vegetación tocando el poste. Se debe podar. Cable de guarda cortado entre los postes 142 y 143. </t>
  </si>
  <si>
    <t xml:space="preserve">Contaminación. Tres cortacorrientes abiertos y sin carga conectada. Se recomienda retirarlos incluyendo los puentes. </t>
  </si>
  <si>
    <t xml:space="preserve">Contaminación. Dos cortacorrientes de línea abiertos. Se recomienda retirarlos. </t>
  </si>
  <si>
    <t xml:space="preserve">Aisladores y pararrayos muy contaminados. Palillos con cierto grado de corrosión en el acople al aislador. Pararrayos deteriorados. Se recomienda reemplazarlos. </t>
  </si>
  <si>
    <t xml:space="preserve">Aisladores y pararrayos muy contaminados. Palillos con cierto grado de corrosión en el acople al aislador. Árbol de mediana altura pegado del poste. Se debe podar. </t>
  </si>
  <si>
    <t xml:space="preserve">Contaminación. Árbol de mediana altura pegado del poste. Se debe podar. </t>
  </si>
  <si>
    <t xml:space="preserve">Aisladores y pararrayos muy contaminados. Palillos con cierto grado de corrosión en el acople al aislador. Árboles de mediana altura pegados del poste. Se deben podar. </t>
  </si>
  <si>
    <t xml:space="preserve">Aisladores y pararrayos muy contaminados. Palillos con cierto grado de corrosión en el acople al aisladores. Pararrayos deteriorados. Se recomienda reemplazarlos. Árbol de mediana altura recostado del poste. Se debe podar. </t>
  </si>
  <si>
    <t xml:space="preserve">Contaminación. Tres cortacorrientes, dos cerrados que derivan hacia un línea monofásica. Uno abierto y sin carga conectada. </t>
  </si>
  <si>
    <t>Aisladores muy contaminados. Palillos con cierto grado de corrosión en el acople al aislador. Árboles rescostados del poste. Se debe podar. Los aisladores de las fases B y C estan muy cercanos uno del otro en la cruceta. Se recomienda colocar separados de línea en el vano comprendido entre los postes 163 y 164. Poste sin PAT.</t>
  </si>
  <si>
    <t xml:space="preserve">Aisladores muy contaminados. Palillos con cierto grado de corrosión en el acople al aislador. Árboles rescostados del poste. Se deben podar. No se aprecia la PAT del poste debido a la vegetación. </t>
  </si>
  <si>
    <t xml:space="preserve">Aisladores muy contaminados. Vegetación muy cercana del poste. Se debe podar. </t>
  </si>
  <si>
    <t>Aisladores y pararrayos muy contaminados. Tres cortacorrientes de línea abiertos. Derivación monofásica, la cual tiene dos cortacorrientes, uno abierto y uno cerrado.</t>
  </si>
  <si>
    <t xml:space="preserve">Contaminación. Seccionador tripolar T-058 cerrados. Poste sin cable de guarda. Se debe corregir esta irregularidad. </t>
  </si>
  <si>
    <t xml:space="preserve">Contaminación. Palillos con cierto grado de corrosión en el acople al aislador. No se aprecia la PAT del poste debido a la vegetación. Vegetación enredada en el poste. Se debe podar. Poste sin cable de guarda. Se debe corregir esta irregularidad. </t>
  </si>
  <si>
    <t xml:space="preserve">Aisladores y pararrayos muy contaminados. Palillos con corrosión. Poste sin cable de guarda. Se debe corregir esta irregularidad. </t>
  </si>
  <si>
    <t xml:space="preserve">Aisladores y pararrayos muy contaminados. Poste sin cable de guarda. Se debe corregir esta irregularidad. No se aprecia la PAT del poste debido a la vegetación. Vegetación tocando el poste. Se debe podar. </t>
  </si>
  <si>
    <t xml:space="preserve">Aisladores y pararrayos muy contaminados. Poste sin cable de guarda. Se debe corregir esta irregularidad. No se aprecia la PAT del poste debido a la vegetación. Árboles de mediana altura debajo de la línea en el vano comprendido entre los postes 179 y 180. Se deben podar. </t>
  </si>
  <si>
    <t>Contaminación. Árboles recostados del poste. Se deben podar. Cable de guarda cortado desde el poste 136 hasta el poste 181. Corregir esta irregularidad.</t>
  </si>
  <si>
    <t xml:space="preserve">Aisladores y pararrayos muy contaminados. Cuatro cortacorrientes. Tres cerrados que dan hacia una derivación y uno abierto. No se aprecia la PAT del poste debido a la vegetación. Un banco de capacitores con sus pararrayos y sin conexión a la línea. </t>
  </si>
  <si>
    <t xml:space="preserve">NIVEL 3: Contaminación. Palillos con corrosión. Palillos de las fases B y C con pérdida de material. Se recomienda cambiar los tres palillos. </t>
  </si>
  <si>
    <t xml:space="preserve">NIVEL 3: Contaminación. Palillos con corrosión y pérdida de material. Se debe cambiar. Tres cortacorrientes abiertos y sin carga conectada. Se recomienda retirarlos. </t>
  </si>
  <si>
    <t>NIVEL 3: Contaminación. Palillos con corrosión y pérdida de material. Se debe cambiar. Tres cortacorrientes abiertos y sin carga conectada. Uno de ellos no tiene conexión a la línea. Se recomienda retirar los tres cortacorrientes.</t>
  </si>
  <si>
    <t xml:space="preserve">NIVEL 3: Contaminación. Palillos con corrosión y pérdida de material. Se debe cambiar. Aislador de la fase B ligeramente desacoplado. Corregir esta irregularidad. </t>
  </si>
  <si>
    <t>NIVEL 3: Contaminación. Palillos con corrosión y pérdida de material. Se deben cambiar.</t>
  </si>
  <si>
    <t>NIVEL 3: Contaminación. Palillos con corrosión y pérdida de material. Se deben cambiar. Aislador de la fase C inclinado y con amarre defectuoso del coductor al aislador. El conductor de la fase C esta a muy baja altura en el vano comprendido entre los postes 111 y 112. Corregir esta irregularidad. Poste sin PAT.</t>
  </si>
  <si>
    <t xml:space="preserve">NIVEL 3: Contaminación. Palillos con corrosión y pérdida de material. Se deben cambiar. El conductor de la fase C esta a muy baja altura en el vano comprendido entre los postes 112 y 113. Corregir esta irregularidad. Poste sin PAT. </t>
  </si>
  <si>
    <t>NIVEL 3: Contaminación. Palillos con corrosión y pérdida de material. Se deben cambiar. Poste sin PAT.</t>
  </si>
  <si>
    <t xml:space="preserve">NIVEL 3: Contaminación. Un pararrayos desprendido. Se recomienda instalar un nuevo juego de pararrayos. Palillos con corrosión y pérdida de material. Se deben cambiar. </t>
  </si>
  <si>
    <t>NIVEL 3: Contaminación. Palillos con corrosión. El de la fase A tiene pérdida de material. Se debe cambiar. Poste sin PAT.</t>
  </si>
  <si>
    <t xml:space="preserve">NIVEL 3: Contaminación. Palillos con corrosión y pérdida de material. Se deben cambiar. Pararrayos despredidos. Se recomienda instalar un nuevo juego de pararrayos. </t>
  </si>
  <si>
    <t xml:space="preserve">NIVEL 3: Contaminación. Palillos con corrosión y pérdida de material. Se deben cambiar. El aislador de la fase C inclinado y el de la fase A ligeramente desacoplado del palillo. Corregir estas irregularidades. Dos cortacorrientes fuera de servicio. Se recomienda retirarlos. Dos pararrayos desprendidos. Se recomienda instalar un nuevo juego de pararrayos. </t>
  </si>
  <si>
    <t xml:space="preserve">NIVEL 3: Contaminación. Palillos con corrosión. El de fase B tiene pérdida de material. Se debe cambiar. </t>
  </si>
  <si>
    <t xml:space="preserve">NIVEL 3: Contaminación. Palillos con corrosión. Aislador de la fase B con desgaste (degradación). Se recomienda reemplazar. Curceta ligeramente doblada. Corregir esta irreguaridad. </t>
  </si>
  <si>
    <t xml:space="preserve">NIVEL 3: Contaminación. Aislador de la fase A con la falda inferior rota. Se debe reemplazar. </t>
  </si>
  <si>
    <t>NIVEL 3: Contaminación. Palillos con cierto grado de corrosión. El de la fase A tiene pérdida de material. Se debe cambiar. Árbol pegado del poste. Se debe podar.</t>
  </si>
  <si>
    <t xml:space="preserve">NIVEL 3: Contaminación. Palillos con cierto grado de corrosión en el acople al aislador. Aisladores de espigas de las fases A y C con la falda inferior rota. Se deben reemplazar los tres aisladores. </t>
  </si>
  <si>
    <t>NIVEL 3: Contaminación. Palillos con cierto grado de corrosión en el acople al aislador. Aislador de la fase B con la falda inferior rota. Se debe reemplazar. Árbol de mediana altura pegado del poste. Se debe podar. Poste sin PAT.</t>
  </si>
  <si>
    <t>NIVEL 3: Aisladores y pararrayos muy contaminados. Palillos con cierto grado de corrosión. Palillo de la fase A con corrosión y pérdida de material. Se debe cambiar.</t>
  </si>
  <si>
    <t>NIVEL 3: Aisladores y pararrayos muy contaminados. Palillos con cierto grado de corrosión y pérdida de material. Se debe cambiar.</t>
  </si>
  <si>
    <t xml:space="preserve">NIVEL 3: Contaminación. Aisladores de las fases A y C estan rotos. Se deben reemplazar de inmediato los tres aisladores. Poste sin PAT. </t>
  </si>
  <si>
    <t xml:space="preserve">NIVEL 3: Aisladores y pararrayos muy contaminados. Palillos con cierto grado de corrosión en el acople al aislador. El de la fase C tiene pérdida de material. Se debe cambiar. Árboles rescostados del poste. Se deben podar. No se aprecia la PAT del poste debido a la vegetación. </t>
  </si>
  <si>
    <t xml:space="preserve">NIVEL 3: Contaminación. Palillos con cierto grado de corrosión en el acople al aislador. El de la fase C tiene pérdida de material. Se debe cambiar. Árboles recostados del poste. De deben podar. Poste sin PAT. </t>
  </si>
  <si>
    <t>NIVEL 3: Aisladores y pararrayos muy contaminados. Palillos con cierto grado de corrosión en el acople al aislador. El de la fase C tiene pérdida de material. Se debe cambiar. Tres cortacorrientes abiertos que derivan hacia un banco de transformadores. Árbol de mediana altura rescostado del poste. Se deben podar.</t>
  </si>
  <si>
    <t xml:space="preserve">NIVEL 3: Aisladores y pararrayos muy contaminados. Palillos con corrosión y pérdida de material. Se deben cambiar. Poste sin cable de guarda. Se debe corregir esta irregularidad. </t>
  </si>
  <si>
    <t xml:space="preserve">NIVEL 3: Aisladores muy contaminados. Aislador de la fase A con la falda inferior rota. Se debe reemplazar. No se aprecia la PAT del poste debido a la vegetación. Poste sin cable de guarda. Se debe corregir esta irregularidad. </t>
  </si>
  <si>
    <t>NIVEL 3: Contaminación. Aisladores de las fases A y C estan rotos. Se deben reemplazar los tres aisladores. Poste sin cable de guarda. Se debe corregir esta irregularidad.</t>
  </si>
  <si>
    <t xml:space="preserve">NIVEL 3: Contaminación. Palillos con corrosión. El de la fase A tiene pérdida de material. Se debe cambiar. Poste sin PAT. Árboles recostados del poste. Se debe podar. Poste sin cable de guarda. Se debe corregir esta irregularidad. </t>
  </si>
  <si>
    <t xml:space="preserve">NIVEL 3: Contaminación. Palillos con corrosión. El de la fase C tiene pérdida de material. Se debe cambiar. Poste sin cable de guarda. Se debe corregir esta irregularidad. No se aprecia la PAT del poste debido a la vegetación. Árboles recostados del poste. Se debe podar. </t>
  </si>
  <si>
    <t xml:space="preserve">NIVEL 3: Contaminación. Palillos con corrosión y pérdida de material. Se deben cambiar. El cable de guarda esta a la misma altura de la línea en el vano comprendido entre los postes 181 y 182. Se debe corregir esta irregularidad. </t>
  </si>
  <si>
    <t>NIVEL 3: Aisladores y pararrayos muy contaminados. Palillos con corrosión y pérdida de material. Se deben cambiar. Tres cortacorrientes cerrados que dan hacia una derivación hacia finca. Poste sin PAT. Árboles recostados del poste. Se deben podar.</t>
  </si>
  <si>
    <t>NIVEL 3: Contaminación. Tres seccionadores M-202 abiertos. Tres cortacorrientes. Dos cerrados y uno abierto. Un puente en la fase donde el cortacorrientes esta abierto. Seccionador de la fase A y cadena de aisladores de la fase A estan fogoneados. Cadena de aisladores de la fase C esta fogoneado. Se deben reemplazar estos aisladores.</t>
  </si>
  <si>
    <t xml:space="preserve">NIVEL 3: Contaminación. Tres cortacorrientes abiertos. Los de las fases B y C estan puenteados. El de la fase A esta fogoneado y continua conectado a la línea. </t>
  </si>
  <si>
    <t>10.1</t>
  </si>
  <si>
    <t>9 SM / (1REC)</t>
  </si>
  <si>
    <t>Contaminación. Seccionadores cerrados. Tornillería de los terminales de conexión de las copas terminales a los seccionadores, con corrosion.</t>
  </si>
  <si>
    <t>Contaminación. Herrajes con cierto grado de corrosión. Poste de interconexion con el circuito Sur de Bare.</t>
  </si>
  <si>
    <t>Contaminación. Pararrayos muy contaminados. Palillos con cierto grado de corrosión en el acople al aislador.</t>
  </si>
  <si>
    <t>Contaminación. Pararrayos muy contaminados. Aisladores de espiga fase A y B muy contaminados. Se recomienda reemplazarlos.</t>
  </si>
  <si>
    <t>Contaminación. Palillos con corrosión en el acople al aislador.</t>
  </si>
  <si>
    <t>Contaminación. Pallillos con corrosión en el acople al aislador.</t>
  </si>
  <si>
    <t>Contaminación. Perno roscado con cierto grado de corrosión.</t>
  </si>
  <si>
    <t>Contaminación. Herrajes (pernos roscados) con cierto grado de corrosión.</t>
  </si>
  <si>
    <t>Contaminación. Herrajes (pernos roscados) con  corrosión.</t>
  </si>
  <si>
    <t>Contaminación. Seccionadores M-550 cerrados.</t>
  </si>
  <si>
    <t>Contaminación. Palillos con cierto grado de corrosión en el acople al aislador. Derivación con tres seccionadores M-521 cerrados.</t>
  </si>
  <si>
    <t>Contaminación. Seccionadores M-1112 abiertos. Reconectador sin energia. Interconexión con otro circuito.</t>
  </si>
  <si>
    <t>Contaminación. Tres Seccionadores abiertos.</t>
  </si>
  <si>
    <t>NIVEL 3: Contaminación. Aislador de la fase C roto en la falda inferior. Se debe reemplazar.</t>
  </si>
  <si>
    <t>NIVEL 3: Contaminación. El aislador de la fase B esta roto en la falda infeior. Se debe reemplazar.</t>
  </si>
  <si>
    <t>10.2</t>
  </si>
  <si>
    <t>Amarre en 45° con Derivación en 45°</t>
  </si>
  <si>
    <t>Pase con Derivación en 45°/90°</t>
  </si>
  <si>
    <t>3SM (1REC)</t>
  </si>
  <si>
    <t>Contaminación. Seccionadores cerrados. Tornilleria de los terminales de conexión de las copas terminales a los seccionadores, con corrosión.</t>
  </si>
  <si>
    <t>Contaminación. Palillos con cierto grado de corrosión en el acople al aislador. Derivación con tres seccionadores M-521 cerrado.</t>
  </si>
  <si>
    <t>Contaminación. Seccionadores M-1112. Reconectador sin energia. ESTE POSTE PERTENECE AL CIRCUITO 10.1 DE BARE.</t>
  </si>
  <si>
    <t>Contaminación. Pallillos con corrosión. Tres secccionadores cerrados y tres seccionadores abiertos (derivación).</t>
  </si>
  <si>
    <t>Contaminación. Palillos con cierto grado de corrosión en el acople al aislador. Seccionadores de la derivación cerrados.</t>
  </si>
  <si>
    <t>Contaminación. Palillos con cierto grado de corrosión en el acople al aislador. Tres cortacorrientes abiertos.</t>
  </si>
  <si>
    <t>Contaminación. Tres cortacorrientes abiertos. Se recomienda retirarlos.</t>
  </si>
  <si>
    <t>Contaminación. Herrajes (pernos roscados) con corrosión.</t>
  </si>
  <si>
    <t>Contaminación. Seccionadores cerrados. Este poste sirve de soporte del circuito Este de Bare.</t>
  </si>
  <si>
    <t>Contaminación. Seccionadores abiertos. Herrajes (pernos roscados) con cierto grado de corrosión.</t>
  </si>
  <si>
    <t>Contaminación. Aislador de la fase C desacoplado del palillo con cierto grado de corrosión en el acople al aislador.</t>
  </si>
  <si>
    <t>Contaminación. Derivación monofásica con tres seccionadores (dos cerrados y uno abierto).</t>
  </si>
  <si>
    <t>Contaminación. Pararrayos desconectados de la línea. Se recomienda reemplazarlos.</t>
  </si>
  <si>
    <t>Contaminación. Palillos con cierto grado de corrosión en el acople al aislador. Derivación con tres cortacorrientes abiertos.</t>
  </si>
  <si>
    <t>Contaminación. Palillos con cierto grado de corrosión en el acople al aislador. Pararrayos desconectados de la línea. Se recomienda reemplazarlos.</t>
  </si>
  <si>
    <t>Contaminación. Palillos con corrosión en el acople al aislador. Derivación abierta. Tres corta corriente abiertos. Arbol cercano a la línea.</t>
  </si>
  <si>
    <t>Contaminación. Palillos con corrosión en el acople al aislador. Herrajes (pernos roscados) con corrosión.</t>
  </si>
  <si>
    <t>Contaminación. Palillos con cierto grado de corrosión en el acople al aislador. Derivación con seccionadores abiertos.</t>
  </si>
  <si>
    <t>Contaminación. Dos cortacorrientes abiertos y sin carga conectada. Se recomienda retirarlos.</t>
  </si>
  <si>
    <t>Contaminación. Seccionadores M-212 abiertos. Herrajes (pernos roscados) con corrosión.</t>
  </si>
  <si>
    <t>Contaminación. Seccionadores M-256 cerrados. Herrajes (pernos roscados) con corrosión.</t>
  </si>
  <si>
    <t>Contaminación. Derivación con tres seccionadores abiertos. Herrajes (pernos roscados) con corrosión.</t>
  </si>
  <si>
    <t>Contaminación. Seccionadores M-502 cerrados.</t>
  </si>
  <si>
    <t xml:space="preserve">Contaminación. Herrajes (pernos roscados) con corrosión. Cortacorrientes abiertos. Se recomienda retirarlos. </t>
  </si>
  <si>
    <t>Contaminación. Seccionadores M-1168 cerrado.</t>
  </si>
  <si>
    <t>Contaminación. Nueve seccionadores de los cuales tres estan abiertos y seis dañados.</t>
  </si>
  <si>
    <t>Contaminación. Tres cortacorrientes dañados. Se recomienda retirarlos. Herrajes (pernos roscados) con corrosión. .</t>
  </si>
  <si>
    <t>Contaminación. Derivacion monofásica.</t>
  </si>
  <si>
    <t>Contaminación. Seccionadores M-1149 cerrados. Herrajes (pernos rosacados) con corrosión</t>
  </si>
  <si>
    <t>Contaminación. Cortacorrientes dañados. Se recomienda retirarlos.</t>
  </si>
  <si>
    <t>Contaminación. Seccionadores de línea M-125 cerrados. Seccionadores de la derivación M-257 abiertos.</t>
  </si>
  <si>
    <t>Contaminación. Seccionadores M-1246 abiertos.</t>
  </si>
  <si>
    <t>Contaminación. El aislador de la fase B esta desacoplado del palillo. La cruceta presenta cierto grado de inclinación. Se deben corregir estas irregularidades.</t>
  </si>
  <si>
    <t>Contaminación. Árbol rozando la línea. Se debe podar.</t>
  </si>
  <si>
    <t xml:space="preserve">Contaminación. Palillos con corrosión en el acople al aislador. </t>
  </si>
  <si>
    <t>Contaminación. Palillos con corrosión en el acople al aislador. Cruceta inclinada hacia abajo. Se debe corregir esta irregularidad.</t>
  </si>
  <si>
    <t>Contaminación. Tres cortacorrientes sin carga asociada. Se recomienda retirar, incluyendo los puentes. Poste sin PAT.</t>
  </si>
  <si>
    <t>Contaminación. Palillos con corrosión en el acople al aislador. Cruceta desalíneada.</t>
  </si>
  <si>
    <t>Contaminación. Tres cortacorrientes dañados y sin carga asociada. Se deben retirar.</t>
  </si>
  <si>
    <t>Contaminación. Seccionadores M-068 cerrados.</t>
  </si>
  <si>
    <t>Contaminación. Derivación con tres seccionadores M-1167 cerrados.</t>
  </si>
  <si>
    <t>Contaminación. Palillos con cierto grado de corrosión en el acople al aislador. Cruceta desalíneada.</t>
  </si>
  <si>
    <t>Contaminación. Pararrayos dañados. Se deben reemplazar. Palillos con cierto grado de corrosión en el acople al aislador. Cruceta desalíneada.</t>
  </si>
  <si>
    <t>Contaminación. Poste sin PAT. Seccionadores de la derivación cerrados.</t>
  </si>
  <si>
    <t>Contaminación. Cortacorrientes abiertos y con carga asociada.</t>
  </si>
  <si>
    <t>Contaminación. Palillos con corrosión. Seccionadores M-790 cerrados.</t>
  </si>
  <si>
    <t>Contaminación. Tres cortacorrientes abiertos y sin carga asociada. Se recomienda retirarlos.</t>
  </si>
  <si>
    <t>Contaminación. Dos cortacorrientes cerrados alimentando un transformador monofásico.</t>
  </si>
  <si>
    <t>Contaminación. Palillos con cierto grado de corrosión en el acople al aislador. Seccionadores M-786 abiertos hacia la derivación.</t>
  </si>
  <si>
    <t>Contaminación. Tres seccionadores de línea cerrados.</t>
  </si>
  <si>
    <t>Contaminación. Seccionadores de línea cerrados.</t>
  </si>
  <si>
    <t>Contaminación. Tres cortacorrientes de línea cerrados.</t>
  </si>
  <si>
    <t>Contaminación. Cortacorrientes cerrados que derivan hacia un banco de transformadores operativos.</t>
  </si>
  <si>
    <t>Contaminación. Pallillos con cierto grado de corrosión en el acople al aislador.</t>
  </si>
  <si>
    <t>Contaminación. Cruceta ligeramente inclinada. Corregir esta irregularidad.</t>
  </si>
  <si>
    <t>Contaminación. Aislador de la fase A esta desacoplado del paillo. La cruceta desalíneada. Corregir esta irregularidad. Dos cortacorrientes cerrados que dan a una derivación monofásica.</t>
  </si>
  <si>
    <t>Contaminación. Palillos con cierto grado de corrosión en el acople al aislador. Dos cortacorrientes cerrados con derivación monofásica hacia finca.</t>
  </si>
  <si>
    <t>Contaminación. Tres cortacorrientes abiertos y sin carga asociada. Se recomienda retirarlos. Árbol de mediana altura pegado del poste. Se debe podar.</t>
  </si>
  <si>
    <t>Contaminación. Tres seccionadores cerrados.</t>
  </si>
  <si>
    <t>Contaminación. Palillos con cierto grado de corrosión en el acople al aislador. Árboles cercanos a la línea. Se deben podar.</t>
  </si>
  <si>
    <t>Contaminación. Palillos con cierto grado de corrosión en el acople al aislador. Tres cortacorrientes abiertos y sin carga asociada. Presencia de árbol cerca del poste. Se debe podar</t>
  </si>
  <si>
    <t>Contaminación. Árbol debajo de la línea en el vano comprendido entre los postes 285 y 286. Se debe podar.</t>
  </si>
  <si>
    <t>Contaminación. Tres cortacorrientes cerrados.</t>
  </si>
  <si>
    <t>Contaminación. Tres cortacorrientes cerrados que dan a un bajante.</t>
  </si>
  <si>
    <t>Aisladores muy contaminados. Dos Cortacorrientes cerrados que dan hacia una derivación monofásica de finca.</t>
  </si>
  <si>
    <t>Contaminación. Este poste sirve de soporte para otro circuito.</t>
  </si>
  <si>
    <t>Contaminación. Seccionadores M-843 abiertos. Palillos con cierto grado de corrosión en el acople al aislador. Este poste sirve de soporte para otro circuito.</t>
  </si>
  <si>
    <t>Doble terna una fuera de Servicio</t>
  </si>
  <si>
    <t>Amarre en 45°Derivación en 45°</t>
  </si>
  <si>
    <t>Pase con Derivación  en 45°</t>
  </si>
  <si>
    <t>Amarre en 90° con Derivación en 90°</t>
  </si>
  <si>
    <t>3 SM / 1 REC</t>
  </si>
  <si>
    <t>Contaminación. Seccionadores M-108 cerrados.</t>
  </si>
  <si>
    <t>Contaminación. Palillos con corrosión. Seccionadores M-690 cerrados que dan hacia una derivación. Presencia de nido de pajaros en el poste. Se debe retirar.</t>
  </si>
  <si>
    <t>Contaminación. Palillos con corrosíon. Dos cortacorriente cerrados que derivan hacia un transformador monofásico.</t>
  </si>
  <si>
    <t xml:space="preserve">Contaminación. Palillos con corrosíon. </t>
  </si>
  <si>
    <t>Contaminación. Palillos con corrosíon. Cortacorriente cerrados que derivan hacia un banco de transformadores. Herrajes (pernos roscados) con corrosíon.</t>
  </si>
  <si>
    <t>Contaminación. Tres cortacorrientes cerrados que derivan hacia un banco de transformadores monofásico.</t>
  </si>
  <si>
    <t>Contaminación. Palillos con corrosión. Cruceta en el poste sin uso. Se debe retirar.</t>
  </si>
  <si>
    <t>Contaminación. Palillos con cierto grado de corrosión en el acople al aislador. Seccionadores M-692 abiertos hacia una derivación.</t>
  </si>
  <si>
    <t>Contaminación. Seccionadores M-693 cerrados.</t>
  </si>
  <si>
    <t>Contaminación. Seccionadores abiertos que dan hacia una derivación.</t>
  </si>
  <si>
    <t>Aisladores muy contaminados. Pallillos con corrosión en el acople al aislador. Cortacorrientes abiertos y sin carga asociada. Se recomienda retirarlos.</t>
  </si>
  <si>
    <t>Contaminación. Seccionadores M-1128 abiertos que dan hacia una derivación. Nido de aves en el poste se debe retirar.</t>
  </si>
  <si>
    <t>Aisladores muy contaminados. Seccionadores abiertos.</t>
  </si>
  <si>
    <t>Contaminación. Palillos con cierto grado de corrosión en el acople al aislador. Derivación sin conexión a la línea.</t>
  </si>
  <si>
    <t>Contaminación. Palillos con corrosión en el acople al aislador. Seccionadores abiertos que dan hacia una derivación.</t>
  </si>
  <si>
    <t>Aisladores muy contaminados y palillos con corrosión.</t>
  </si>
  <si>
    <t>Contaminación. Palillos con corrosión. seccionadores cerrados. Presencia de nido de pajaros en el poste. Se debe retirar.</t>
  </si>
  <si>
    <t>Contaminación. Cortacorrientes abiertos y sin carga asociada. Se recomienda retirarlos.</t>
  </si>
  <si>
    <t>Contaminación. Palillos con corrosión en el acople al aislador. Derivación a través de tres puentes. Se recomienda colocar elementos de conexión.</t>
  </si>
  <si>
    <t xml:space="preserve">Contaminación. Palillos con corrosión. Cortacorrientes abiertos y sin carga asociada. </t>
  </si>
  <si>
    <t xml:space="preserve">Contaminación. Palillos con corrosión. Seccionadores cerrados. </t>
  </si>
  <si>
    <t>Contaminación. Palillos con corrosión. Árboles debajo de la línea. Se deben podar.</t>
  </si>
  <si>
    <t xml:space="preserve">Aisladores y pararrayos muy contaminados. Palillos con corrosión. Árboles de media altura debajo de la línea. Se deben podar.  </t>
  </si>
  <si>
    <t xml:space="preserve">Contaminación. Palillos con corrosión. Seccionadores abiertos hacia una derivación. </t>
  </si>
  <si>
    <t>Aisladores muy contaminados. Palillos con corrosión en el acople al aislador. Árboles de media altura debajo de la línea. Se debe podar.</t>
  </si>
  <si>
    <t>Contaminación. Árboles de media altura debajo de la línea. Se debe podar.</t>
  </si>
  <si>
    <t>Contaminación. Palillos con corrosión. Árbol de media altura pegado del poste. Se debe podar.</t>
  </si>
  <si>
    <t xml:space="preserve">Aisladores y pararrayos muy contaminados. Palillos con corrosión. </t>
  </si>
  <si>
    <t xml:space="preserve">Contaminacion. Pararrayos muy contaminados. Seccionadores cerrados.  </t>
  </si>
  <si>
    <t xml:space="preserve">Aisladores  muy contaminados. Palillos con corrosión en el acople al aislador. </t>
  </si>
  <si>
    <t>Aisladores y pararrayos muy contaminados. Palillos con corrosión en el acople al aislador. Seccionadores abiertos hacia la derivación.</t>
  </si>
  <si>
    <t>Aisladores muy contaminados. Palillos con corrosión en el acople al aislador. Cortacorrientes cerrados hacia la derivación.</t>
  </si>
  <si>
    <t xml:space="preserve">Contaminacion. Pararrayos muy contaminados. Palillos con corrosión.  </t>
  </si>
  <si>
    <t>Contaminación. Cruceta sin uso en el poste. Se  debe retirar.</t>
  </si>
  <si>
    <t>Contaminación. Seccionadores abiertos hacia una derivación.</t>
  </si>
  <si>
    <t>Aisladores muy contaminados. Palillos con corrosión en el acople al aislador. Derivación abierta.</t>
  </si>
  <si>
    <t>Aisladores muy contaminados. Palillos con corrosión en el acople al aislador. Seccionadores M-1232 abiertos hacia una derivación.</t>
  </si>
  <si>
    <t xml:space="preserve">Contaminación. Pararrayos muy contaminados. Palillos con corrosión. Seccionadores cerrados que van hacia una derivación. </t>
  </si>
  <si>
    <t>Aisladores muy contaminados. Palillos con corrosión. Cortacorrientes cerrados que dan hacia una derivación.</t>
  </si>
  <si>
    <t>Contaminación. Palillos con corrosión en el acople al aislador. Cortacorrientes cerrados que dan hacia una derivación.</t>
  </si>
  <si>
    <t xml:space="preserve">Contaminación. Pararrayos muy contaminados. Palillos con corrosión. </t>
  </si>
  <si>
    <t>Aisladores muy contaminados. Palillos con corrosión en el acople al aislador.</t>
  </si>
  <si>
    <t>Contaminación. Palillo con corrosión en el acople al aislador. Fase B puente cortado.</t>
  </si>
  <si>
    <t>Aisladores muy contaminados. Palillos con corrosión en el acople al aislador. Dos cortacorrientes, uno abierto y otro cerrado, que derivan hacia una red monofásica.</t>
  </si>
  <si>
    <t>Contaminación. Pararrayos muy contaminados. Cortacorrientes cerrados.</t>
  </si>
  <si>
    <t>Aisladores muy contaminados. Palillos con corrosión en el acople al aislador. Dos cortacorrientes cerrados, que dan  hacia una derivación  monofásica.</t>
  </si>
  <si>
    <t>Aisladores y pararrayos muy contaminados. Palillos con corrosión en el acople al aislador. Pararrayos de la fase C esta desconectado de la línea. Se debe corregir esta irregularidad.</t>
  </si>
  <si>
    <t>Aisladores muy contaminados. Palillos con corrosión en el acople al aislador. Tres cortacorrientes abiertos y sin carga asociada. Se recomienda retirarlos.</t>
  </si>
  <si>
    <t>Contaminación. Tres seccionadores cerrados. Árboles de mediana altura debajo de la línea. Se debe podar.</t>
  </si>
  <si>
    <t>Aisladores y pararrayos muy contaminados. Palillos con corrosión en el acople al aislador. Árboles de mediana altura debajo de la línea en el vano comprendido entre los  poste 125 y 126.</t>
  </si>
  <si>
    <t>Aisladores y pararrayos muy contaminados. Palillos con corrosión en el acople al aislador. Árboles de mediana altura debajo de la línea en el vano comprendido entre los poste 126 y 127.</t>
  </si>
  <si>
    <t>Aisladores muy contaminados. Palillos con corrosión en el acople al aislador. Árboles de mediana altura debajo de la línea en el vano comprendido entre los poste 127 y 128.</t>
  </si>
  <si>
    <t>Contaminación. Árbol recostado del poste. Se debe podar.</t>
  </si>
  <si>
    <t>Contaminación. Seccionadores M-127 abiertos. Árboles de media altura debajo de línea en el vano compredido entre los postes 131 y 132.</t>
  </si>
  <si>
    <t>Aisladores muy contaminados. Palillos con corrosión en el acople al aislador. Tres cortacorrientes que dan hacia una derivación, Dos cerrados fase (A y C) y uno abierto (fase B). El puente de conexión de la línea con el cortacorriente está suelto y colgando. s debe corregir esta irregularidad.</t>
  </si>
  <si>
    <t>Aisladores y pararrayos muy contaminados. Palillos con corrosión en el acople al aislador. Árboles de media altura rozando la línea del circuito.</t>
  </si>
  <si>
    <t>Aisladores muy contaminados. Palillos con corrosión en el acople al aislador. La cruceta esta desacoplada con respecto al poste. Se debe corregir esta irregularidad.</t>
  </si>
  <si>
    <t>Contaminación. Aislador de espiga muy contaminado y palillo con corosión en el acople. Herrajes (pernos roscados) con corrosión.</t>
  </si>
  <si>
    <t>Aisladores muy contaminados. Palillos con corrosión en el acople al aislador. Tres cortacorrientes desconectados de la línea y sin carga asociada. Se recomienda retirar.</t>
  </si>
  <si>
    <t>Contaminación. Tres cortacorrientes. Dos cerrados y uno abierto (fase B). La línea sigue con dos fases.</t>
  </si>
  <si>
    <t>Aisladores muy contaminados. Seccionadores de línea M-1070 cerrados.</t>
  </si>
  <si>
    <t>Aisladores y pararrayos muy contaminados. Palillos con corrosión en el acople al aislador. Tres cortacorrientes abiertos y sin carga asociada.</t>
  </si>
  <si>
    <t xml:space="preserve">Aisladores y pararrayos muy contaminados. Palillos con corrosión en el acople al aislador. Dos cortacorrientes cerrados que derivan hacia un transformador monofásico. </t>
  </si>
  <si>
    <t xml:space="preserve">Aisladores y pararrayos muy contaminados. Un cortacorriente cerrado que da hacia derivación monofásica hacia finca. </t>
  </si>
  <si>
    <t>Contaminación. Palillo con corrosión en el acople al aislador.</t>
  </si>
  <si>
    <t>Contaminación. Pararrayos muy contaminados. Palillos con corrosión.</t>
  </si>
  <si>
    <t>Aisladores y pararrayos muy contaminados. Palillos con corrosión en el acople al aislador. Cruceta desacolpada con respecto al poste. Corregir esta irregularidad.</t>
  </si>
  <si>
    <t>Aisladores y pararrayos muy contaminados. Palillo con corrosión en el acople al aislador. Los conductores esta a baja altura en el vano comprendido entre los postes 162 y 164. Corregir esta irregularidad.</t>
  </si>
  <si>
    <t>Aisladores y pararrayos muy contaminados. Palillos con corrosión en el acople al aislador. Tres seccionadores M-1133 abiertos hacia una derivación.</t>
  </si>
  <si>
    <t>Contaminación. Hay un puente cortado. La línea deriva con una sola fase.</t>
  </si>
  <si>
    <t>Aisladores y pararrayos muy contaminados. Palillos con corrosión en el acople al aislador. Un pararrayos colgando de la línea. Se deben reemplazar los tres pararrayos.Tres cortacorrientes abiertos que dan hacia una derivación.</t>
  </si>
  <si>
    <t>Aisladores muy contaminados. Tres seccionadores M-1135 cerrados.</t>
  </si>
  <si>
    <t xml:space="preserve">Contaminación. Aislador de espiga muy contaminado y palillo con corrosión en el acople. </t>
  </si>
  <si>
    <t>Contaminación. Dos cortacorrientes cerrados que dan hacia una derivación monofásica.</t>
  </si>
  <si>
    <t>Aisladores muy contaminados. Tres cortacorrientes abiertos y sin carga asociada.</t>
  </si>
  <si>
    <t>Aisladores y pararrayos muy contaminados. Palillos con corrosión en el acople al aislador. Árbol de media altura recostado del poste.</t>
  </si>
  <si>
    <t>Contaminación. Aislador de espiga muy contaminado y palillo con corrosión en el acople. Dos cortacorrientes abiertos que derivan hacia un transformador monofásico cuyos bushing estan desprendidos y colgando. Se recomienda cortar los puentes entre los cortacorrientes y el transformador</t>
  </si>
  <si>
    <t>Contaminación. Aisladores muy contaminados y palillo con corrosión en el acople al aislador.</t>
  </si>
  <si>
    <t>Aisladores muy contaminados. Palillos con corrosión en el acople al aislador. Tres seccionadores de línea cerrados.</t>
  </si>
  <si>
    <t>Contaminación. Aislador de espiga muy contaminado y palillo con corrosión en el acople. Tres seccionadores de línea M-151 cerrado.</t>
  </si>
  <si>
    <t>Contaminación. Aislador de espiga muy contaminado y palillo con corrosión.</t>
  </si>
  <si>
    <t>Aisladores y pararrayos muy contaminados. Palillos con corrosión en el acople al aislador. Árbol de mediana altura recostado del poste se debe podar.</t>
  </si>
  <si>
    <t>Contaminación. Aislador de espiga muy contaminado y palillo con corrosión. Árbol de media altura cerca del poste.</t>
  </si>
  <si>
    <t>Aisladores y pararrayos muy contaminados. Palillos con corrosión en el acople al aislador. Árbol de mediana altura recostado del poste. Se debe podar.</t>
  </si>
  <si>
    <t>Aisladores muy contaminados. Palillos con corrosión en el acople al aislador. Árbol de mediana altura recostado del poste. Se debe podar.</t>
  </si>
  <si>
    <t>Aisladores y pararrayos muy contaminados. Palillos con corrosión en el acople al aislador. Poste sin PAT.</t>
  </si>
  <si>
    <t>Contaminación. Palillos con corrosión en el acople al aislador. Árbol de mediana altura recostado del poste.</t>
  </si>
  <si>
    <t>Aisladores muy contaminados. Palillo con corrosión en el acople al aislador.</t>
  </si>
  <si>
    <t>Contaminación. Palillos con corrosión en el acople al aislador. Árbol de media altura recostado del poste. Se debe podar.</t>
  </si>
  <si>
    <t>Aisladores y pararrayos muy contaminados. Tres cortacorrientes abiertos y sin carga asociada.</t>
  </si>
  <si>
    <t>Contaminación. Tres seccionadores cerrados que dan hacia una derivación (caserio). Se recomienda reemplazar los seccionadores por tres cortacorriente.</t>
  </si>
  <si>
    <t>Contaminación. Palillos con corrosión. Árbol de mediana altura recostado del poste. Se debe podar.</t>
  </si>
  <si>
    <t>Aisladores muy contaminados. Palillo con corrosión en el acople al aislador. Árboles debajo de la línea en el vano comprendido entre los postes 224 y 225.</t>
  </si>
  <si>
    <t>Contaminación. Tres cortacorrientes. Dos cerrados y uno abierto que derivan hacia un banco de transformadores.</t>
  </si>
  <si>
    <t>Contaminación. Pararrayos muy contaminados.Tres seccionadores cerrados.</t>
  </si>
  <si>
    <t>Aisladores muy contaminados. Palillo con corrosión en el acople al aislador. Cruceta en el poste sin uso. Se debe retirar.</t>
  </si>
  <si>
    <t>Aisladores muy contaminados. Palillo con corrosión. Tres seccionadores cerrados. Árbol de media altura recostado del poste.</t>
  </si>
  <si>
    <t>Contaminación. Tres cortacorrientes abiertos  y sin carga asociada. Presencia de abejas.</t>
  </si>
  <si>
    <t>Contaminación. Dos cortacorrientes abiertos y sin carga asociada. Se recomienda retirarlos. Cruceta colgando del poste. Se debe retirar.</t>
  </si>
  <si>
    <t>Contaminación. Tres seccionadores abiertos.</t>
  </si>
  <si>
    <t>Contaminación. Árboles de media altura recostado del poste en el vano comprendido entre los postes 142 y 143.</t>
  </si>
  <si>
    <t>Aisladores muy contaminados. Palillos con corrosión en el acople al aislador. Cruceta desalíneada del poste.</t>
  </si>
  <si>
    <t>Contaminación. Poste de interconexión con el circuito Sur de Bare. Seccionadrores M-269 abiertos.</t>
  </si>
  <si>
    <t>Aisladores y pararrayos muy contaminados. Palillos con corrosión en el acople al aislador. Pararrayos desconectados de la línea.</t>
  </si>
  <si>
    <t xml:space="preserve">Aisladores muy contaminados. Palillos con corrosión en el acople al aislador. Vegetación abundante. </t>
  </si>
  <si>
    <t>Contaminación. Palillos con corrosión en el acople al aislador. Tramo con expesa vegetación.</t>
  </si>
  <si>
    <t>NIVEL 3: Contaminación. Seccionadores M-1055 cerrados. El de la fase B esta dañado. En su lugar esta colocado un puente. Poste doblado. Se debe reemplazar.</t>
  </si>
  <si>
    <t>NIVEL 3: Contaminación. Seccionadores abiertos que hacia una derivasión. El seccionador de la fase B esta dañado. Árboles cerca al poste. Se debe podar.</t>
  </si>
  <si>
    <t>NIVEL 3: Aisladores y pararrayos muy contaminados. Palillos con corrosión en el acople al aislador. Árboles rozando la línea en el vano comprendido entre los postes 188 y 189. Se deben podar de inmediato.</t>
  </si>
  <si>
    <t>NIVEL 3: Contaminación. Aislador de espiga con pérdida de masa. Se debe reemplazar. Tres cortacorrientes. Dos cerrados y uno abierto (fase B).</t>
  </si>
  <si>
    <t>NIVEL 3: Contaminación. Aislador de la fase A esta roto en la falda inferior. Se debe reemplazar.</t>
  </si>
  <si>
    <t>NIVEL 3: Contaminación. Aislador de la fase A presenta pérdida de masa en la falda inferior. Se deben reemplazar los tres aisladores.</t>
  </si>
  <si>
    <t>U.P. LIVIANO</t>
  </si>
  <si>
    <t>OFICINA</t>
  </si>
  <si>
    <t>Pase con Derivación en 45° Tx</t>
  </si>
  <si>
    <t>9 SM (1Rec)</t>
  </si>
  <si>
    <t>1St</t>
  </si>
  <si>
    <t xml:space="preserve">Contaminación. Palillos con corrosión. Aislador de la fase B esta inclinado. Se debe corregir esta irregularidad. No se aprecia la PAT del poste debido a la vegetación. </t>
  </si>
  <si>
    <t xml:space="preserve">Contaminación. Poste ligeramente pandeado. Dos retenidad sueltas. Se debe corregir esta irregularidad. </t>
  </si>
  <si>
    <t xml:space="preserve">Contaminación. Palillos con corrosión. Los aisladores estan inclinados. Se debe corregir esta irregularidad. Seccionadores de interconexión cerrados. Emplames en la línea en el vano comprendido entre los postes 4 y 5. </t>
  </si>
  <si>
    <t xml:space="preserve">Contaminación. Palillos con corrosión. Aislador de la fase B ligeramente inclinado. Corregir esta irregularidad. </t>
  </si>
  <si>
    <t>Contaminación. Palillos con corrosión. Poste sin PAT.</t>
  </si>
  <si>
    <t>Contaminación. Pararrayos sin conexión a la PAT.</t>
  </si>
  <si>
    <t xml:space="preserve">Contaminación. Palillos con cierto grado de corrosión en el acople al aislador. Poste sin PAT. Este poste sirve de soporte a otro circuito. Cable de guarda cortado entre los postes 12 y 15. Corregir esta irregularidad. </t>
  </si>
  <si>
    <t xml:space="preserve">Contaminación. Poste sin cable de guarda. Corregir esta irregularidad. Este poste sirve de soporte a otro circuito. </t>
  </si>
  <si>
    <t xml:space="preserve">Contaminación. Poste sin cable de guarda. Corregir esta irregularidad. Poste sin PAT. </t>
  </si>
  <si>
    <t xml:space="preserve">Aisladores muy contaminados. Poste sin PAT. Cable de guarda cortado entre los postes 12 y 15. Corregir esta irregularidad. </t>
  </si>
  <si>
    <t xml:space="preserve">Contaminación. Seccionadores M-221 cerrados. Poste sin PAT. </t>
  </si>
  <si>
    <t xml:space="preserve">Contaminación. Palillos con cierto grado de corrosión. Seccionadores M-215 cerrados. Poste sin PAT. </t>
  </si>
  <si>
    <t xml:space="preserve">Contaminación. Palillos con cierto grado de corrosión en el acople al aislador. Tres cortacorrientes de los cuales dos estan cerrados y uno esta abierto. Los mismo derivan hacia un banco de transformadores, de cuales dos estan dañados. </t>
  </si>
  <si>
    <t xml:space="preserve">Contaminación. Tres seccionadores abiertos y sin conexión a la línea. Poste sin PAT. </t>
  </si>
  <si>
    <t xml:space="preserve">Contaminación. Un palillo con corrosión. Esta estructura sirve de soprte a una línea de 69kV. </t>
  </si>
  <si>
    <t xml:space="preserve">Contaminación. Aisladores de vidrio y polimericos. Poste sin PAT. Esta estructura sirve de soprte a una línea de 69kV. </t>
  </si>
  <si>
    <t>Contaminación. Poste sin cable de guarda. Se debe corregir esta irregularidad. Poste sin PAT.</t>
  </si>
  <si>
    <t>Aisladores muy contaminados. Poste sin cable de guarda. Se debe corregir esta irregularidad. Poste sin PAT.</t>
  </si>
  <si>
    <t>Aisladores muy contaminados. Palillos con cierto grado de corrosión en el acople al aislador. Poste sin cable de guarda. Se debe corregir esta irregularidad. Poste sin PAT.</t>
  </si>
  <si>
    <t>Contaminación. Poste sin PAT. Poste sin cable de guarda. Se debe corregir esta irregularidad.</t>
  </si>
  <si>
    <t xml:space="preserve">Aisladores muy contaminados. Palillos con cierto grado de corrosión en el acople al aislador. Aisladores ligemente inclinados. Corregir esta irregularidad. Poste sin PAT. Esta estructura sirve de soprte a una línea de 69kV. </t>
  </si>
  <si>
    <t>Aisladores muy contaminados. Palillos con cierto grado de corrosión en el acople al isladores. Poste sin PAT. Esta estructura sirve de soprte a una línea de 69kV.</t>
  </si>
  <si>
    <t>Contaminación. Esta estructura sirve de soprte a una línea de 69kV.</t>
  </si>
  <si>
    <t>Aisladores muy contaminados. Palillos con corrosión. Poste sin PAT. Esta estructura sirve de soprte a una línea de 69kV.</t>
  </si>
  <si>
    <t>Aisladores muy contaminados. Palillos con corrosión. Dos cortacorrientes cerrados que dan hacia una derivación hacia finca. Esta estructura sirve de soprte a una línea de 69kV.</t>
  </si>
  <si>
    <t>Contaminación. Palillos con corrosión. Esta estructura sirve de soprte a una línea de 69kV.</t>
  </si>
  <si>
    <t xml:space="preserve">Contaminación. Palillos con corrosión. Poste sin PAT. Esta estructura sirve de soprte a una línea de 69kV. </t>
  </si>
  <si>
    <t>Aisladores muy contaminados. Palillos con corrosión. El aislador de la fase C esta inclinado. Se debe corregir esta irregularidad. Seccionadores M-219 cerrados que dan hacia una derivación hacia finca. Esta estructura sirve de soprte a una línea de 69kV.</t>
  </si>
  <si>
    <t>Contaminación. Poste sin PAT. Esta estructura sirve de soprte a una línea de 69kV.</t>
  </si>
  <si>
    <t xml:space="preserve">Contaminación. Palillos con cierto grado de corrosión en el acople al aislador. Aisladores ligeramente inclinado. Se debe corregir esta irregularidad. No se aprecia la PAT del poste debido a la vegetación. </t>
  </si>
  <si>
    <t xml:space="preserve">Contaminación. Palillos con corrosión. Dos cortacorrientes abiertos conectados a una derivación desmantelada. </t>
  </si>
  <si>
    <t xml:space="preserve">Contaminación. Seccionadores M-222 cerrados. No se aprecia la PAT del poste debido a la vegetación. </t>
  </si>
  <si>
    <t>Contaminación. Palillos con cierto grado de corrosión en el acople al aislador. No se aprecia la PAT del poste debido a la vegetación. Árbol de mediana altura pegado del poste. Se debe podar.</t>
  </si>
  <si>
    <t>Contaminación. No se aprecia la PAT del poste debido a la vegetación. Árboles de mediana altura muy cerca del poste. Se deben podar.</t>
  </si>
  <si>
    <t xml:space="preserve">Aisladores y pararrayos muy contaminados. Tres cortacorrientes abiertos y sin carga conectada. No se aprecia la PAT del poste debido a la vegetación. </t>
  </si>
  <si>
    <t>Contaminación. Una de las derivaciones solo tiene dos fases energizadas. Poste sin PAT. Una de las retenidas esta suelta. Se debe corregir esta irregularidad.</t>
  </si>
  <si>
    <t xml:space="preserve">Contaminación. Palillos con corrosión. Poste muy cercano a torre de línea de transmisión. Poste sin PAT. Árboles de mediana altura debejo de la línea y muy cercano a los conductores. Se deben podar. </t>
  </si>
  <si>
    <t>Contaminación. Dos pararrayos desprendidos. Se debe instalar un nuevo juego de pararrayos. Poste sin PAT. Dos cortacorrientes cerrados que derivan hacia una red monofásica hacia finca.</t>
  </si>
  <si>
    <t xml:space="preserve">Contaminación. Palillos con corrosión. Árboles de mediana altura debejo de la línea. Se deben podar. Poste sin PAT. </t>
  </si>
  <si>
    <t xml:space="preserve">Contaminación. Palillos con cierto grado de corrosión en el acople al aislador. Árboles de mediana altura debejo de la línea. Se deben podar. Poste sin PAT. </t>
  </si>
  <si>
    <t>Contaminación. Palillos con corrosión. Árboles de mediana altura debejo de la línea. Se deben podar. Poste sin PAT. Dos cortacorrientes cerrados que dan hacia una derivación monofásica hacia finca.</t>
  </si>
  <si>
    <t>Contaminación. Palillos con cierto grado de corrosión en el acople al aislador. Árboles de mediana altura debejo de la línea en el vano comprendido entre los postes 66 y 67. Se deben podar.</t>
  </si>
  <si>
    <t>Aisladores y pararrayos muy contaminados. Palilllos con corrosión. Dos cortacorrientes cerrados que dan hacia una derivación monofásica hacia finca. Árboles de mediana altura debejo de la línea. Se deben podar</t>
  </si>
  <si>
    <t>Contaminación. Palillos con corrosión. Árbol recostado del poste. Se deben podar. No se aprecia la PAT del poste debido a la vegetación. Árboles de mediana altura debejo de la línea. Se deben podar</t>
  </si>
  <si>
    <t xml:space="preserve">Contaminación. Árboles pegados del poste. Se deben podar. Árboles de mediana altura debejo de la línea. Se deben podar. No se aprecia la PAT del poste debido a la vegetación. </t>
  </si>
  <si>
    <t>Contaminación. Palillos con cierto grado de corrosión en el acople al aislador. Tres cortacorrientes. Uno abierto y sin conexión a la línea y dos cerrados que dan hacia una derivación monofásica hacia finca.</t>
  </si>
  <si>
    <t>Contaminación. Poste sin PAT. Árboles de mediana altura debajo de la línea. Se debe podar.</t>
  </si>
  <si>
    <t xml:space="preserve">Contaminación. Palillos con cierto grado de corrosión en el acople al aislador. Árboles de mediana altura debajo de la línea. Se debe podar. No se aprecia la PAT del poste debido a la vegetación. </t>
  </si>
  <si>
    <t xml:space="preserve">Contaminación. Árboles de mediana altura debajo de la línea. Se debe podar. No se aprecia la PAT del poste debido a la vegetación. </t>
  </si>
  <si>
    <t xml:space="preserve">Contaminación. Tres cortacorrientes cerrados que dan hacia un transformador trifasico. </t>
  </si>
  <si>
    <t xml:space="preserve">Contaminación. Seccionadores M-223 cerrados. Árbol cercano al poste y a la línea. Se debe podar. No se aprecia la PAT del poste. Este poste sirve de soporte a una línea de Corpoelec. </t>
  </si>
  <si>
    <t xml:space="preserve">Contaminación. Árbol rozado la línea en el vano comprendido entre los postes 85 y 86. Se debe podar de inmediato. No se aprecia la PAT del poste debido a la vegetación. </t>
  </si>
  <si>
    <t xml:space="preserve">Contaminación. Aisladores inclinados debido a que la cruceta esta ligeramente inclinada. Se debe corregir esta irregularidad. Poste sin PAT. Árboles debajo de la línea y muy cercanos a los conductores. Se deben podar. Poste con el cable de guarda cortado. Se debe corregir esta irregularidad. </t>
  </si>
  <si>
    <t>Contaminación. Seccionadores M-239 cerrados. Árbol debajo de la línea. Se debe podar. Poste sin cable de guarda. Se debe corregir esta irregularidad.</t>
  </si>
  <si>
    <t xml:space="preserve">Contaminación. Aisladores de las fases A y B ligeramente inclinados. Se debe corregir esta irregularidad. Poste sin cable de guarda. Se debe corregir esta irregularidad. </t>
  </si>
  <si>
    <t xml:space="preserve">Contaminación. Poste sin cable de guarda. Se debe corregir esta irregularidad. No se aprecia la PAT del poste debido a la vegetación. Árboles debajo de la línea. Se deben podar. </t>
  </si>
  <si>
    <t xml:space="preserve">Contaminación. Poste sin PAT. Árboles de mediana altura debajo de la línea. Se debe podar. </t>
  </si>
  <si>
    <t xml:space="preserve">Aisladores y pararrayos muy contaminados. No se aprecia la PAT del poste debido a la vegetación. Árboles de mediana altura debajo de línea. Se deben podar. </t>
  </si>
  <si>
    <t xml:space="preserve">Contaminación. No se aprecia la PAT del poste debido a la vegetación. Árboles de mediana altura muy cerca del poste. Se deben podar. </t>
  </si>
  <si>
    <t xml:space="preserve">Aisladores y pararrayos muy contaminados. Cable de guarda cortado entre los postes 94 y 95. Corregir esta irregularidad. No se aprecia la PAT del poste debido a la vegetación. Árboles debajo de la línea. Se deben podar. </t>
  </si>
  <si>
    <t xml:space="preserve">Contaminación. Aisladores inlcinados y desacoplados del palillo. Se debe corregir esta irregularidad. Poste sin cable de guarda se debe corregir esta irregularidad. No se aprecia la PAT del poste debido a la vegetación. </t>
  </si>
  <si>
    <t xml:space="preserve">Contaminación. Poste sin cable de guarda. Se debe corregir esta irregularidad. Poste sin PAT. </t>
  </si>
  <si>
    <t>Contaminación. Palillos con corrosión. Poste sin PAT. Este poste sirve de soporte a una línea de 69kV.</t>
  </si>
  <si>
    <t>Contaminación. Aisladores de vidrio. Estructura sin PAT. Este poste sirve de soporte de una línea de 69kV.</t>
  </si>
  <si>
    <t xml:space="preserve">Contaminación. Palillos con corrosión. Poste sin PAT. Tres cortacorrientes abiertos que derivan hacia una red subterránea. </t>
  </si>
  <si>
    <t>Contaminación. Poste sin PAT. Este poste sirve de soporte a una línea de 69kV.</t>
  </si>
  <si>
    <t>Aisladores y pararrayos muy contaminados. Palilllos con corrosión. No se aprecia la PAT del poste. Poste sin cable de guarda. Se debe corregir esta irregularidad.</t>
  </si>
  <si>
    <t>Contaminación. Tres cortacorrientes cerrados que dan hacia un transformadores activo. Poste sin cable de guarda. Se debe corregir esta irregularidad.</t>
  </si>
  <si>
    <t xml:space="preserve">Aisladores y pararrayos muy contaminados. Palillos con corrosión. No se aprecia la PAT del poste. </t>
  </si>
  <si>
    <t>Contaminación. Palillos con corrosión. Árbol pegado del poste. Se debe podar. No se aprecia la PAT del poste debido a la vegetación.</t>
  </si>
  <si>
    <t>Contaminación. Pararrayos muy contaminados. Se recomienda cambiar los pararrayos. Tres cortacorrientes cerrados que derivan hacia un banco de transformadores que esta activo. Poste sin PAT.</t>
  </si>
  <si>
    <t xml:space="preserve">Aisladores y pararrayos muy contaminados. Seccionador tripolar abierto. Tres cortacorrientes abiertos y sin carga conectada. No se aprecia la PAT del poste debido a la vegetación. </t>
  </si>
  <si>
    <t>Aisladores muy contaminados. Dos cortacorrientes cerrados que dan hacia una derivación monofásica hacia finca. Este poste sirve de soporte a una línea de 69kV.</t>
  </si>
  <si>
    <t>Aisladores y pararrayos muy contaminados. Poste sin PAT. Este poste sirve de soporte a una línea de 69kV.</t>
  </si>
  <si>
    <t>Contaminación. Palillos con cierto grado de corrosión en el acople al aislador. Cuatro cortacorrientes cerrados. Dos dan hacia una derivación monofásica y los otros dos hacia un transformador. Este poste sirve de soporte a una línea de 69kV.</t>
  </si>
  <si>
    <t xml:space="preserve">Contaminación. Palillos con corrosión. Derivación monofásica hacia finca. No se aprecia la PAT del poste debido a la vegetación. </t>
  </si>
  <si>
    <t xml:space="preserve">Contaminación. Palillos con corrosión. Árboles pegando del poste. Se deben podar. Poste sin PAT. </t>
  </si>
  <si>
    <t>Contaminación. Palillos con cierto grado de corrosión. Tres cortacorrientes cerrados que dan hacia una derivación.</t>
  </si>
  <si>
    <t xml:space="preserve">Contaminación. Palillos con corrosión. Dos cortacorrientes abiertos que dan hacia una derivación monofásica. No se aprecia la PAT del poste debido a la vegetación. </t>
  </si>
  <si>
    <t>Contaminación. Palillos con cierto grado de corrosión en el acople al aislador. No se aprecia la PAT del poste debido a la vegetación. Árboles de mediana altura cercanos al poste. Se debe podar.</t>
  </si>
  <si>
    <t xml:space="preserve">Contaminación. Dos cortacorrientes de los cuales uno esta desprendido y colgando de la línea. Se recomienda retirar los dos cortacorrientes y las dos cadenas asociadas. No se aprecia la PAT del poste debido a la vegetación. </t>
  </si>
  <si>
    <t xml:space="preserve">Contaminación. Palillos con cierto grado de corrosión en el acople al aislador. Dos cortacorrientes que dan hacia una derivación monofásica hacia finca. No se aprecia la PAT del poste debido a la vegetación. </t>
  </si>
  <si>
    <t xml:space="preserve">Contaminación. Palillos con cierto grado de corrosión en el acople al aislador. Aislador de la fase B inclinado. Se debe corregir esta irregularidad. No se aprecia la PAT del poste debido a la vegetación. </t>
  </si>
  <si>
    <t xml:space="preserve">Contaminación. Palillos con cierto grado de corrosión en el acople aislador. No se aprecia la PAT del poste debido a la vegetación. </t>
  </si>
  <si>
    <t xml:space="preserve">Contaminación. Palillos con cierto grado de corrosión en el acople aislador. Tres cortacorrientes. Uno abierto y dos cerrados que dan hacia una derivación monofásica hacia finca. No se aprecia la PAT del poste debido a la vegetación. </t>
  </si>
  <si>
    <t xml:space="preserve">Aisladores y pararrayos muy contaminados. Palillos con cierto grado de corrosión en el acople al aislador. No se aprecia la PAT del poste debido a la vegetación. </t>
  </si>
  <si>
    <t xml:space="preserve">Contaminación. Tres cortacorrientes abiertos y sin carga concetada. Se recomienda retirarlos junto con los puentes. No se aprecia la PAT del poste debido a la vegetación. </t>
  </si>
  <si>
    <t xml:space="preserve">Contaminación. Tres cortacorrientes abiertos y sin carga concetada. Se recomienda retirarlos. Árboles pegados del poste. Se debe podar. Poste sin PAT. </t>
  </si>
  <si>
    <t xml:space="preserve">Aisladores muy contaminados. Palillos con corrosión. Poste sin PAT. </t>
  </si>
  <si>
    <t>Contaminación. Aislador de espiga de la fase B desacoplado del palillo. Se debe corregir esta irregularidad. Poste sin PAT.</t>
  </si>
  <si>
    <t xml:space="preserve">Contaminación. Una retenida suelta. Se dede instalar una nueva. Poste sin PAT. Árbol cercano a línea. Se debe podar. </t>
  </si>
  <si>
    <t>Contaminación. Seccionadores M-524 cerrados. No se aprecia la PAT del poste debido a la vegetación. Árboles cercanos a la línea en el vano comprendido entre los postes 158 y 159.</t>
  </si>
  <si>
    <t>Aisladores muy contaminados. Palillos con corrosión. Poste sin cable de guarda. Se debe corregir esta irregularidad. Poste sin PAT.</t>
  </si>
  <si>
    <t xml:space="preserve">Aisladores y pararrayos muy contaminados. Árboles muy cercanos a la línea. Se deben podar de inmediato. Poste con el cable de guarda cortado entre los postes 163 y 166. Se debe corregir esta irregularidad. Poste sin PAT. </t>
  </si>
  <si>
    <t>Contaminación. Cruceta inclinada. Se debe corregir esta irregularidad. Poste sin PAT.</t>
  </si>
  <si>
    <t xml:space="preserve">Aisladores muy contaminados. Poste sin PAT. Dos retenidad que se deben retensar. </t>
  </si>
  <si>
    <t>Aisladores y pararrayos muy contaminados. Poste sin PAT.</t>
  </si>
  <si>
    <t>Contaminación. Poste sin PAT</t>
  </si>
  <si>
    <t xml:space="preserve">Contaminación. Tres cortacorrientes cerrados que dan hacia una derivación trifásica hacia un pozo de agua. Poste sin PAT. </t>
  </si>
  <si>
    <t xml:space="preserve">Contaminación. Tres cortacorrientes cerrados que derivan hacia un banco de tranformadores. </t>
  </si>
  <si>
    <t>Contaminación. Pararrayos muy contaminados. Se recomienda reemplazarlos. Poste sin PAT</t>
  </si>
  <si>
    <t xml:space="preserve">Aisladores y pararrayos muy contaminados. Bajante de PAT de los pararrayos sin conexión a tierra. Poste sin PAT. </t>
  </si>
  <si>
    <t>Aisladores muy contaminados. Palillos con cierto grado de corrosión. Poste sin PAT.</t>
  </si>
  <si>
    <t>Aisladores y pararrayos muy contaminados. Palillos con cierto grado de corrosión en el acople al aislador. Poste sin PAT.</t>
  </si>
  <si>
    <t>Contaminación. Pararrayos muy contaminados. Se recomienda reemplazarlos. Poste sin PAT. Árbol cercano a la línea en el vano comprendido entre los postes 199 y 200. Se debe podar.</t>
  </si>
  <si>
    <t xml:space="preserve">Contaminación. Pararrayos muy contaminados. Se recomienda reemplazarlos. Poste sin PAT. </t>
  </si>
  <si>
    <t>Contaminación. Un palillo con corrosión. Poste sin PAT.</t>
  </si>
  <si>
    <t xml:space="preserve">Aisladores muy contaminados. Palillos con corrosión. Cruceta ligeramente inclinada. Una de las pletinas ligeramente doblada. Se debe corregir esta irregularidad. Poste sin PAT. </t>
  </si>
  <si>
    <t>Contaminación. Pararrayos desconectados de la línea. Se recomienda instalar un nuevo juego de pararrayos. Seccionadores M-227 cerrados. Poste sin PAT.</t>
  </si>
  <si>
    <t xml:space="preserve">Contaminación. Cadenas de aisladores de 15kV. Tres seccionadores (uno abierto) que dan hacia una derivación. Poste sin PAT. </t>
  </si>
  <si>
    <t xml:space="preserve">Contaminación. Polimericos de 15kV. Tres cortacorrientes abierto y sin carga conectada. No se aprecia la PAT del poste. </t>
  </si>
  <si>
    <t xml:space="preserve">Aisladores muy contaminados. Un pararrayos muy contaminados. Dos cortacorrientes cerrados que dan hacia un transformador. Poste sin PAT. </t>
  </si>
  <si>
    <t xml:space="preserve">Aisladores muy contaminados. Palillos con corrosión. Aisladores inclinados. Se debe corregir esta irregularidad. </t>
  </si>
  <si>
    <t>Contaminación. Tres cortacorrientes cerrados que dan hacia un banco de transformadores. Poste sin PAT.</t>
  </si>
  <si>
    <t xml:space="preserve">Contaminación. Palillos con corrosión. Cruceta desplazada. Se debe corregir esta irregularidad. Poste sin PAT. </t>
  </si>
  <si>
    <t xml:space="preserve">Aisladores polimericos de 15kV. Tres cortacorrientes cerrados que dan hacia un banco de transformadores. Poste sin PAT. </t>
  </si>
  <si>
    <t xml:space="preserve">Aisladores muy contaminados. Poste sin PAT. Se recomienda instalar tres cortacorrientes para la derivación hacia la comunidad. </t>
  </si>
  <si>
    <t xml:space="preserve">Aisladores muy contaminados. Papagayo enredado entre la línea, el aislador y la curceta. Se debe limpiar la línea. </t>
  </si>
  <si>
    <t xml:space="preserve">Contaminación. Tres cortacorrientes cerrados que derivan hacia un banco de tranformadores, que alimenta un pozo de agua. </t>
  </si>
  <si>
    <t>Aisladores muy contaminados. Palillos con cierto grado de corrosión en el acople al aislador. Este poste sirve de soporte de una línea monofásica de Corpoelec.</t>
  </si>
  <si>
    <t>Aisladores muy contaminados. Poste sin PAT. Este poste sirve de soporte de una línea monofásica de Corpoelec.</t>
  </si>
  <si>
    <t>Aisladores y pararrayos muy contaminados. Un aislador de espiga desacoplado del palillo. Se debe corregir esta irregularidad. Poste sin PAT. Este poste sirve de soporte de una línea monofásica de Corpoelec.</t>
  </si>
  <si>
    <t xml:space="preserve">Aisladores muy contaminados. Palillos con cierto grado de corrosión en el acople al aislador. Poste sin PAT. </t>
  </si>
  <si>
    <t>Contaminación. Palillos con cierto grado de corrosión en el acople al aislador. No se aprecia la PAT del poste. Árboles cercanos a la línea. Se debe podar.</t>
  </si>
  <si>
    <t>Contaminación. Seccioandores M-250 cerrados. Poste sin PAT.</t>
  </si>
  <si>
    <t xml:space="preserve">Contaminación. Palillos con corrosión. No se aprecia la PAT del poste debido a la densa vegetación. Se debe realizar limpieza de la zona. </t>
  </si>
  <si>
    <t>Aisladores muy contaminados. No se aprecia la PAT del poste debido a la densa vegetación. Se debe realizar limpieza de la zona.</t>
  </si>
  <si>
    <t xml:space="preserve">Contaminación. Cable de guarda y conductores de la línea a mediana altura. Se debe corregir esta irregularidad. Poste sin PAT. </t>
  </si>
  <si>
    <t xml:space="preserve">Aisladores muy contaminados. Herajes (pernos roscados) con corrosión. Se debe cambiar. Poste sin cable de guarda. Se debe corregir esta irregularidad.  </t>
  </si>
  <si>
    <t xml:space="preserve">Contaminación. No se aprecia la PAT del poste. Árbol pegado del poste. Se debe podar. </t>
  </si>
  <si>
    <t>Contaminación. Pararrayos muy contaminados. Seccioandores cerrados. Poste sin PAT.</t>
  </si>
  <si>
    <t>Aisladores y pararrayos muy contaminados. Palillos con corrosión. Poste sin PAT. Herajes (pernos roscados), con corrosión. Se recomienda cambiarlos.</t>
  </si>
  <si>
    <t>Contaminación. Dos pararrayos dañados. Se deben reemplazar. Dos cortacorrientes cerrados que derivan hacia un transformador. Poste sin PAT.</t>
  </si>
  <si>
    <t xml:space="preserve">Aisladores y pararrayos muy contaminados. Los aisladores estan inclinados con respecto a la cruceta. Se debe corregir esta irregularidad. Poste sin PAT. </t>
  </si>
  <si>
    <t>Aisladores muy contaminados. Palillos con cierto grado de corrosión en el acople al aislador. Los aisladores estan inclinados. Se debe corregir esta irregularidad. Poste sin PAT.</t>
  </si>
  <si>
    <t>Aisladores y pararrayos muy contaminados. Palillos con cierto grado de corrosión en el acople al aislador. Aislador de la fase C ligeramente inclinado. Corregir esta irregularidad. Poste sin PAT.</t>
  </si>
  <si>
    <t xml:space="preserve">Aisladores muy contaminados. Palillos con corrosión. Seccioandores M-251 cerrados. Este poste sirve de soporte de otro Circuito. Poste sin PAT. Árbol cercano a la línea. Se debe podar. Hay emplames en las tres fases en el vano comprendido entre los postes 272 y 273. </t>
  </si>
  <si>
    <t>Aisladores y pararrayos muy contaminados. Palillos con corrosión. Este poste sirve de soporte de otro Circuito. Poste sin PAT.</t>
  </si>
  <si>
    <t>Aisladores muy contaminados. Palillos con corrosión. Este poste sirve de soporte de otro Circuito. Poste sin PAT.</t>
  </si>
  <si>
    <t xml:space="preserve">Contaminación. Seccionadores M-249 cerrados. Seccionadores con presencia de nino de aves. Poste sin PAT. Este poste sirve de soporte de otro circuito. </t>
  </si>
  <si>
    <t xml:space="preserve">Aisladores y pararrayos muy contaminados. Palillos con corrosión. Se recomienda cambiar los pararrayos. Este poste sirve de soporte de otro Circuito. Poste sin PAT. Árbol de elevada altura muy cercano a la línea. Se debe podar. </t>
  </si>
  <si>
    <t xml:space="preserve">Contaminación. No se aprecia la PAT del poste debido a la vegetación. Este poste sirve de soporte de otro Circuito. </t>
  </si>
  <si>
    <t xml:space="preserve">Aisladores y pararrayos muy contaminados. Palillos con corrosión. No se aprecia la PAT del poste debido a la vegetación. Este poste sirve de soporte de otro Circuito. </t>
  </si>
  <si>
    <t xml:space="preserve">Contaminación. Seccioandores M-248 cerrados que derivan hacia una red subterránea. Poste sin PAT. Este poste sirve de soporte de otro Circuito. </t>
  </si>
  <si>
    <t xml:space="preserve">Contaminación. Seccioandores M-247 cerrados que derivan hacia una red subterránea. Poste sin cable de guarda. Se debe corregir esta irregularidad. Poste sin PAT. Este poste sirve de soporte de otro Circuito. </t>
  </si>
  <si>
    <t>Contaminación. Palillos con corrosión. Tres cortacorrientes cerrados que derivan hacia una red subterránea hacia una urbanización. Poste sin PAT. Este poste sirve de soporte de otro Circuito. Poste sin cable de guarda. Se debe corregir esta irregularidad.</t>
  </si>
  <si>
    <t>Contaminación. Palillos con cierto grado de corrosión en el acople al aislador. Tres cortacorrientes cerrados que derivan hacia una comunidad. Poste sin PAT. Poste sin cable de guarda. Se debe corregir esta irregularidad.</t>
  </si>
  <si>
    <t>Contaminación. Palillos con corrosión. Poste sin PAT. Este poste sirve de soporte de otro Circuito. Poste sin cable de guarda. Se debe corregir esta irregularidad.</t>
  </si>
  <si>
    <t xml:space="preserve">Aisladores y pararrayos muy contaminados. Seccionadores M-244 cerrados. Este poste sirve de soporte de otro Circuito. Poste sin PAT. Derivación monofásica hacia escuela. </t>
  </si>
  <si>
    <t xml:space="preserve">Aisladores muy contaminados. Palillos con corrosión. Este poste sirve de soporte de otro Circuito. Poste sin PAT. Edificación muy cercana al poste. </t>
  </si>
  <si>
    <t>Contaminación. Palillos con corrosión. Este poste sirve de soporte de otro Circuito. Poste sin PAT.</t>
  </si>
  <si>
    <t>Aisladores y pararrayos muy contaminados. Palillos con corrosión. Los tres aisladores estan inclinados y desacoplados de los palillos. La cruceta esta torcida. Se deben corregir estas irregularidades. Este poste sirve de soporte de otro Circuito. Poste sin PAT. Cable de guarda cortado. corregir esta irregularidad.</t>
  </si>
  <si>
    <t>Aisladores muy contaminados. Palillos con cierto grado de corrosión en el acople al aislador. Este poste sirve de soporte de otro Circuito. Poste sin PAT. Poste sin cable de guarda. Corregir esta irregularidad.</t>
  </si>
  <si>
    <t>Aisladores muy contaminados. Palillos con corrosión. Este poste sirve de soporte de otro Circuito. Poste sin PAT. Poste sin cable de guarda. Corregir esta irregularidad.</t>
  </si>
  <si>
    <t xml:space="preserve">Aisladores muy contaminados. Palillos con corrosión. El aislador de la fase C esta ligeramente desacoplado del palillo. Este poste sirve de soporte de otro Circuito. Poste sin cable de guarda. Corregir esta irregularidad. </t>
  </si>
  <si>
    <t>Contaminación. Palillos con corrosión. Este poste sirve de soporte de otro Circuito. Poste sin PAT. Cable de guarda cortado. Corregir esta irregularidad.</t>
  </si>
  <si>
    <t>Aisladores y pararrayos muy contaminados. Palillos con corrosión. Se recomienda instalar un nuevo juego de pararrayos. Este poste sirve de soporte de otro Circuito. Poste sin PAT.</t>
  </si>
  <si>
    <t xml:space="preserve">Contaminación. Palillos con corrosión. Este poste sirve de soporte de otro Circuito. Poste sin PAT. </t>
  </si>
  <si>
    <t>Aisladores y pararrayos muy contaminados. Palillos con corrosión. Tres cortacorrientes cerrados que dan hacia una derivación. Árbol pegado del poste. Se debe podar. Este poste sirve de soporte de otro Circuito. Poste sin PAT.</t>
  </si>
  <si>
    <t xml:space="preserve">Aisladores polimericos y de vidrio contaminados. Tres cortacorrientes cerrados que derivan hacia un banco de transformadores. Poste sin PAT. </t>
  </si>
  <si>
    <t xml:space="preserve">Contaminación. Dos cortacorrientes abiertos y con conexión a un transformador. Dos pararrayos dañados. Poste sin PAT. </t>
  </si>
  <si>
    <t xml:space="preserve">Contaminación. Tres cortacorrientes cerrados que derivan hacia una red sudterránea hacia una casa. Pararrayos deteriorados. Se recomienda instalar un nuevo juego de pararrayos. Poste sin PAT. </t>
  </si>
  <si>
    <t xml:space="preserve">Contaminación. Seccionadores M-1694 abiertos. Poste sin PAT. </t>
  </si>
  <si>
    <t>Contaminación. Seccioandores M-1695 cerrados. Emplanes en la línea en el vano comprendido entre los postes 303 y 308. Este poste sirve de soporte de otro Circuito. Poste sin PAT.</t>
  </si>
  <si>
    <t xml:space="preserve">Aisladores y pararrayos muy contaminados. Los pararrayos presentan deterioro. Se recomienda cambiarlos. Tres cortacorrientes cerrados que derivan hacia un banco de transformadores que alimenta un pozo de agua. No se aprecia la PAT del poste debido a la vegetación. </t>
  </si>
  <si>
    <t xml:space="preserve">Aisladores y pararrayos muy contaminados. Tres cortacorrientes abiertos y sin carga conectada. Poste sin PAT. </t>
  </si>
  <si>
    <t xml:space="preserve">Aisladores muy contaminados. Palillos con cierto grado de corrosión en el acople al aislador. Poste sin PAT. Poste sin cable de guarda. </t>
  </si>
  <si>
    <t xml:space="preserve">Contaminación.  Poste sin PAT. Poste sin cable de guarda. </t>
  </si>
  <si>
    <t xml:space="preserve">Contaminación. Tres cadenas de aisladores de 15kV. Poste sin PAT. Poste sin cable de guarda. </t>
  </si>
  <si>
    <t xml:space="preserve">Aisladores y pararrayos muy contaminados. Poste sin PAT. Poste sin cable de guarda. </t>
  </si>
  <si>
    <t xml:space="preserve">Contaminación. Poste sin PAT. Poste sin cable de guarda. </t>
  </si>
  <si>
    <t xml:space="preserve">Aisladores y pararrayos muy contaminados. Tres cortacorrientes cerrados que derivan hacia un banco de transformadores que alimenta un pozo. Poste sin PAT. Poste sin cable de guarda. </t>
  </si>
  <si>
    <t xml:space="preserve">Aisladores y pararrayos muy contaminados. Un pararrayos desprendido. Se recomienda instalar un nuevo juego de pararrayos. Poste sin PAT. </t>
  </si>
  <si>
    <t xml:space="preserve">NIVEL 3: Aisladores y pararrayos muy contaminados. Uno de los pararrayos esta desconectado de la línea. Se recomienda cambiar los tres pararrayos. Cadenas de aisladores de las fases A y B fogoneados. Se deben cambiar de inmediato las tres cadenas de aisladores. Seccionadores M- 1073 cerrados. El de la fase B esta puenteado. Los seccionadores de las A y B estan fogoneados. Se deben cambiar los tres seccionadores de inmediato.  </t>
  </si>
  <si>
    <t xml:space="preserve">NIVEL 3: Contaminación. Palillos con corrosión. Una candena de aisladores sin el aisladores. Se debe reemplazar de inmediato. </t>
  </si>
  <si>
    <t>NIVEL 3: Contaminación. Palillos con corrosión. El palillo de la fase A tiene pérdida de material. Se recomienda cambiar los tres palillos.</t>
  </si>
  <si>
    <t>NIVEL 3: Contaminación. Palillos con corrosión y pérdida de material. Se deben cambiar. Tres cortacorrientes cerrados que derivan hacia un banco de transformador. Poste sin PAT.</t>
  </si>
  <si>
    <t xml:space="preserve">NIVEL 3: Contaminación. Palillos con corrosión y pérdida de material. Se deben cambiar. Esta estructura sirve de soprte a una línea de 69kV. </t>
  </si>
  <si>
    <t xml:space="preserve">NIVEL 3: Contaminación. Una cadena de aisladores de la fase C esta fogoneado. Se debe cambiar. Esta estructura sirve de soprte a una línea de 69kV. </t>
  </si>
  <si>
    <t>NIVEL 3: Contaminación. Palillos con corrosión y pérdida de material. Se deben cambiar. Este poste esta cercano a torre de línea de transmisón. Esta estructura sirve de soprte a una línea de 69kV.</t>
  </si>
  <si>
    <t>NIVEL 3: Aisladores muy contaminados. Palillos con corrosión y pérdida de material. Se deben cambiar. Esta estructura sirve de soprte a una línea de 69kV.</t>
  </si>
  <si>
    <t>NIVEL 3: Aisladores muy contaminados. Palillos con corrosión y pérdida de material. Se deben cambiar. Poste sin PAT. Esta estructura sirve de soprte a una línea de 69kV.</t>
  </si>
  <si>
    <t>NIVEL 3: Contaminación. Palillos con corrosión. El de la fase B tiene pérdida de material. Se debe cambiar. Poste sin PAT. Esta estructura sirve de soprte a una línea de 69kV.</t>
  </si>
  <si>
    <t>NIVEL 3: Contaminación. Palillos con corrosión y pérdida de material. Se deben cambiar. Dos cortacorrientes cerrados que dan hacia una derivación monofásica. Árbol debajo de la línea y rozando los conductores en el vano comprendido entre los postes 45 y 46. Se debe podar de inmediato. Esta estructura sirve de soprte a una línea de 69kV.</t>
  </si>
  <si>
    <t>NIVEL 3: Contaminación. Palillos con corrosión. Aislador de la fase B fogoneado, y el de la fase C con la falda inferior rota. Se deben reemplazar los tres aisladores. Árboles de mediana altura debejo de la línea. Se deben podar. Poste sin PAT.</t>
  </si>
  <si>
    <t>NIVEL 3: Contaminación. Palillos con corrosión. El de la fase B tiene pérdida de material. Se recomienda cambiar los tres palillos. Árboles de mediana altura debejo de la línea. Se deben podar. Poste sin PAT.</t>
  </si>
  <si>
    <t xml:space="preserve">NIVEL 3: Contaminación. Palillos con corrosión. El de la fase A tiene pérdida de material. Se recomienda cambiar los tres palillos. Árboles de mediana altura debejo de la línea. Se deben podar. </t>
  </si>
  <si>
    <t>NIVEL 3: Contaminación. Palilllos con corrosión y pérdida de material. Se deben cambiar. Tres cortacorrientes cerrados que dan hacia una derivación trifasica hacia finca. Árboles de mediana altura debejo de la línea. Se deben podar.</t>
  </si>
  <si>
    <t xml:space="preserve">NIVEL 3: Contaminación. Palillos con corrosión. Aislador de la fase C ligeramente fogoneado por la falda inferior. Se debe reemplzar. Poste sin PAT. Tres cortacorrientes, uno abierto y dos cerrados que dan hacia una derivación monofásica hacia finca. </t>
  </si>
  <si>
    <t>NIVEL 3: Contaminación. Palillos con corrosión. El de la fase A tiene pérdida de material. Se recomienda cambiar los tres palillos. Árbol de mediana altura pegado del poste. Se debe podar. Árboles de mediana altura debajo de la línea. Se debe podar.</t>
  </si>
  <si>
    <t>NIVEL 3: Contaminación. Palillos con corrosión. El de la fase A tiene pérdida de material. Se recomienda cambiar los tres palillos. Poste sin PAT. Árboles de mediana altura debajo de la línea y muy cercanos a los conductores. Se debe podar. Árbol de mediana altura pegando del poste. Se debe podar.</t>
  </si>
  <si>
    <t>NIVEL 3: Contaminación. Árboles rozando la línea. Se debe podar. Poste sin PAT. Este poste sirve de soporte a una línea de Corpoelec.</t>
  </si>
  <si>
    <t xml:space="preserve">NIVEL 3: Aisladores muy contaminados. Palillos con corrosión. El aislador de la fase A tiene segunda la falda inferior rota. Se deben reemplazar los tres aisladores. Este poste sirve de soporte para una línea de Corpoelec, la cual tiene un aislador roto (fase B). No se aprecia la PAT del poste debido a la vegetación. Árboles rosado la línea entres los postes 83 y 84. </t>
  </si>
  <si>
    <t>NIVEL 3: Contaminación. Palillos con corrosión y pérdida de material. Se deben cambiar. Aislador de la fase B con la falda inferior rota. Se debe reemplazar. Este poste sirve de soporte a una línea de 69kV.</t>
  </si>
  <si>
    <t>NIVEL 3: Contaminación. Palillos con corrosión y pérdida de material. Se deben cambiar. Poste sin PAT. Este poste sirve de soporte a una línea de 69kV.</t>
  </si>
  <si>
    <t>NIVEL 3: Contaminación. Palillos con corrosión y pérdida de material. Se deben cambiar. Tres cortacorrientes. Uno abierto y dos cerrados que dan hacia una derivación monofásica hacia finca. Este poste sirve de soporte a una línea de 69kV.</t>
  </si>
  <si>
    <t>NIVEL 3: Contaminación. Palillos con corrosión y pérdida de material. Se deben cambiar. Poste sin PAT. Derivación monofásica y sin conexión a la línea. Este poste sirve de soporte a una línea de 69kV.</t>
  </si>
  <si>
    <t>NIVEL 3: Contaminación. Palillos con corrosión y pérdida de material. Se deben cambiar. Seis cortacorrientes. Dos abiertos y cuatro cerrados que dan hacia derivaciones hacia fincas. Poste sin PAT. Este poste sirve de soporte a una línea de 69kV.</t>
  </si>
  <si>
    <t>NIVEL 3: Aisladores muy contaminados. Palillos con corrosión y pérdida de material. Se deben cambiar. Poste sin PAT. Este poste sirve de soporte a una línea de 69kV.</t>
  </si>
  <si>
    <t>NIVEL 3: Contaminación. Cadenas de aisladores de la fase C fogoneados. Se debe cambiar. Seccionadores M-038 de interconexión con el Circuito Norte de la S/E Guara Oeste abiertos. Seccioandor de la fase B fogoneados. Este poste sirve de soporte a una línea de 69kV.</t>
  </si>
  <si>
    <t>NIVEL 3: Aisladores de vidrio y pararrayos muy contaminados. Se recomienda cambiar los pararrayos. Seccionadores M-224 cerrados. El de la fase B esta fogoneados. Se debe reemplazar. Este poste sirve de soporte a una línea de 69kV.</t>
  </si>
  <si>
    <t>NIVEL 3: Contaminación. Seccionadores de línea cerrados. El de la fase C esta fogoneado y con partiduras. Se debe reemplazar. Este poste sirve de soporte a una línea de 69kV.</t>
  </si>
  <si>
    <t>NIVEL 3: Contaminación. Palillos con corrosión. El de la fase A tiene pérdida de material. Se debe cambiar. Poste sin cable de guarda. Se debe corregir esta irregularidad.</t>
  </si>
  <si>
    <t>NIVEL 3: Contaminación. Seccionadores cerrados. El de la fase B esta fogoneado. Se debe reemplazar. No se aprecia la PAT del poste debido a la vegetación. Poste sin cable de guarda. Corregir esta irregularidad.</t>
  </si>
  <si>
    <t>NIVEL 3: Contaminación. Árboles de elevada altura rozando la línea. Se deben podar de inmediato. Dos cortacorrientes cerrados que dan hacia una derivación monofásica hacia finca. Este poste sirve de soporte a una línea de 69kV.</t>
  </si>
  <si>
    <t>NIVEL 3: Contaminación. Palillos con corrosión. El de la fase A tiene pérdida de material. Se debe cambiar. Seccionadores M-872 cerrados que dan hacia una derivación. Poste sin PAT. Este poste sirve de soporte a una línea de 69kV.</t>
  </si>
  <si>
    <t>NIVEL 3: Contaminación. Aislador de la fase A con la segunda falda rota. Se debe reemplazar. Palillos con corrosión. Poste sin PAT.</t>
  </si>
  <si>
    <t xml:space="preserve">NIVEL 3: Aisladores muy contaminados. Palillos con corrosión y pérdida de material. Se deben cambiar. Poste sin PAT. Se recomienda colocar cortacorrientes para la derivación. </t>
  </si>
  <si>
    <t xml:space="preserve">NIVEL 3: Contaminación. Palillos con corrosión. El de la fase A tiene pérdida de material. Se recomienda cambiar los tres palillos. Tres cortacorrientes cerrados que dan hacia una derivación hacia finca. </t>
  </si>
  <si>
    <t>NIVEL 3: Contaminación. Palillos con corrosión. El de la fase B tiene pérdida de material. Se debe cambiar. Dos cortacorrientes cerrados que dan hacia una derivación monofásica hacia finca. Poste sin PAT.</t>
  </si>
  <si>
    <t>NIVEL 3: Contaminación. Árbol debajo de la línea y rozando los conducatores en el vano comprendido entre los postes 123 y 154. Se debe podar de inmediato. Derivación trifásica hacia finca. Se recomienda instalar tres cortacorrientes con sus fusibles para esta derivación. Este poste sirve de soporte a una línea de 69kV.</t>
  </si>
  <si>
    <t xml:space="preserve">NIVEL 3: Contaminación. Tres pararrayos despredidos y colgando de la línea. Se deben reemplazar. Árboles cercanos a la línea cuyas ramas estan rozando los conductores en los vanos comprendidos entre los postes 157 y 156 y entre los postes 157 y 158. Se deben podar de inmediato. </t>
  </si>
  <si>
    <t xml:space="preserve">NIVEL 3: Contaminación. Palillos con cierto grado de corrosión en el acople al aislador. Tres cortacorrientes cerrados que dan hacia una derivación trifásica hacia comunidad. Árboles debajo de la línea, y rozando la línea entre los postes 159 y 160. Se debe podar de inmediato. En el vano comprendido entre el poste 160 y 161 hay un árbol cuya ramas estan por encima de la línea. Se debe podar de inmediato. </t>
  </si>
  <si>
    <t>NIVEL 3: Aisladores muy contaminados. Palillos con corrosión. Dos cortacorrientes que dan hacia una derivación. Uno esta cerrados y sin conexión a la línea, y el otro esta partido y colgando de la línea. Corregir esta irregularidad. Poste sin PAT.</t>
  </si>
  <si>
    <t xml:space="preserve">NIVEL 3: Contaminación. Cable de guarda cortado entre los postes 143 y 164. Una parte de el cable de guarda esta en el suelo y esta muy cerca de los conductores. Se debe corregir esta irregularidad. El poste esa doblado. Se debe realiazar un trabajo de reparación o reemplazo de el poste. </t>
  </si>
  <si>
    <t>NIVEL 3: Contaminación. Palillos con corrosión. El de la fase A tiene pérdida de material. Se debe cambiar. Aislador de la fase B esta fogoneados y el de la fase C esta desacoplado del palillo. Se deben corregir estas irregularidades. Poste sin PAT.</t>
  </si>
  <si>
    <t>NIVEL 3: Aisladores muy contaminados. Palillos con cierto grado de corrosión. El de la fase A tiene pérdida de material. Se debe cambiar. El aislador de la fase A esta fogoneado. Se debe reemplazar.</t>
  </si>
  <si>
    <t xml:space="preserve">NIVEL 3: Contaminación. Pararrayos muy contaminados. Se recomienda reemplazarlos. Poste sin PAT. Árbol rozando la línea en el vano comprendido entre los postes 193 y 194. Se debe podar de inmediato. </t>
  </si>
  <si>
    <t xml:space="preserve">NIVEL 3: Aisladores y pararrayos muy contaminados. Poste sin PAT. Ramas de árbol rozando la línea. Se debe podar de inmediato. </t>
  </si>
  <si>
    <t xml:space="preserve">NIVEL 3: Aisladores y pararrayos muy contaminados. Palillos con corrosión y périda de material. Se deben cambiar. Poste sin PAT. </t>
  </si>
  <si>
    <t xml:space="preserve">NIVEL 3: Aisladores muy contaminados. Palillos con corrosión y périda de material. Se deben cambiar. Poste sin PAT. </t>
  </si>
  <si>
    <t xml:space="preserve">NIVEL 3: Aisladores y pararrayos muy contaminados. Palillos con corrosión y périda de material. Se deben cambiar. Se recomienda cambiar los pararrayos.  </t>
  </si>
  <si>
    <t xml:space="preserve">NIVEL 3: Contaminación. Cadenas de aisladores deterioradas. Se deben reemplazar. Poste sin PAT. Este poste sirve de soporte para una línea de Corpoelec.  </t>
  </si>
  <si>
    <t>NIVEL 3: Aisladores muy contaminados. Palillos con corrosión y pérdida de material. Se debe cambiar. Árbol debajo de la línea, y sus ramas muy cercanas a los conductores en el vano comprendido entre los postes 210 y 213. Poste sin PAT. Aisladores ligeramente inclinados. Se debe corregir esta irregularidad.</t>
  </si>
  <si>
    <t>NIVEL 3: Aisladores y pararrayos muy contaminados. Pararrayos dañados. Se debe instalar un nuevo juego de pararrayos. Poste inclinado debido a que le faltan dos retenidas. Se deben instalar nuevas retenidas</t>
  </si>
  <si>
    <t xml:space="preserve">NIVEL 3: Aisladores muy contaminados. Palillos con corrosión y pérdida de material. Se deben cambiar. Aisladores inclinados. Se debe corregir esta irregularidad. Poste sin PAT. </t>
  </si>
  <si>
    <t xml:space="preserve">NIVEL 3: Aisladores muy contaminados. Palillos con corrosión. Aisladores de la fase C con ligera partidura en la parte inferior de la primera falda. Poste sin PAT. </t>
  </si>
  <si>
    <t>NIVEL 3: Contaminación. Palillos con corrosión. Aislador de la fase A con la falda inferior rota. Se debe reemplazar. Poste sin PAT.</t>
  </si>
  <si>
    <t xml:space="preserve">NIVEL 3: Aisladores muy contaminados y desacoplados del palillo. Curceta inclinada. Se deben corregir estas irregularidades. El cable de guarda no esta sujetado del poste. Se debe corregir esta irregularidad. </t>
  </si>
  <si>
    <t>NIVEL 3: Contaminación. Palillos con corrosión. Aislador de la fase B fogoneado. Se debe reemplazar. Poste sin PAT.</t>
  </si>
  <si>
    <t>NIVEL 3: Contaminación. Palillos con cierto grado de corrosión en el acople al aislador. El aislador de la fase B tiene la falda inferior rota. Se debe reemplazar. Cruceta ligeramente inclinada debido a que una de las pletinas esta doblada. Se debe corregir esta irregularidad. No se aprecia la PAT del poste debido a la densa vegetación. Se debe realiazar limpieza de la zona.</t>
  </si>
  <si>
    <t xml:space="preserve">NIVEL 3: Aisladores muy contaminados. Palillos con corrosión. El aislador de la fase A presenta partidura. Se debe reemplazar. </t>
  </si>
  <si>
    <t xml:space="preserve">NIVEL 3: Contaminación. Retenidad sueltas. Se deben instalar dos nuevas retenidad. Los conductores estan a muy baja altura en el vano comprendido entre los postes 249 y 250. Se debe corregir esta irregularidad. No se aprecia la PAT del poste debido a la densa vegetación. Se debe realizar limpieza de la zona. Se recomienda cambiar las cadenas de aisladores por aisladores polimericos. </t>
  </si>
  <si>
    <t>NIVEL 3: Contaminación. Aislador de espiga fogoneado. Se debe reemplaza. Palillos con corrosión. Poste sin PAT. Cable de guarda cortada desde el poste 253 hasta el poste 256. Se debe corregir esta irregularidad.</t>
  </si>
  <si>
    <t xml:space="preserve">NIVEL 3: Aisladores muy contaminados. Palillos con corrosión. Aislador de la fase B con la falda superior rota. Se debe reemplazar de inmediato. Poste sin cable de guarda. Se debe corregir esta irregularidad. Poste sin PAT. </t>
  </si>
  <si>
    <t xml:space="preserve">NIVEL 3: Aisladores y pararrayos muy contaminados. Palillos con corrosión. Aislador de la fase A tiene pérdida de material. Se debe cambiar. Poste sin cable de guarda. Se debe corregir esta irregularidad. Poste sin PAT. </t>
  </si>
  <si>
    <t xml:space="preserve">NIVEL 3: Aisladores y pararrayos muy contaminados. Palillos con corrosión y pérdida de material. Se deben cambiar. Este poste sirve de soporte de otro Circuito. Poste sin PAT. </t>
  </si>
  <si>
    <t>NIVEL 3: Aisladores muy contaminados. Palillos con corrosión. El de la fase C tiene pérdida de material. Se recomienda cambiar los tres palillos. Este poste sirve de soporte de otro Circuito. Poste sin PAT.</t>
  </si>
  <si>
    <t>NIVEL 3: Aisladores y pararrayos muy contaminados. Palillos con corrosión. Aislador de la fase A con una de las faldas rotas. Se debe reemplzar de inmediato. Este poste sirve de soporte de otro Circuito. Poste sin PAT.</t>
  </si>
  <si>
    <t>NIVEL 3: Aisladores y pararrayos muy contaminados. Palillos con corrosión. El de la fase C tiene pérdida de material. Se recomienda cambiar los tres palillos. Este poste sirve de soporte de otro Circuito. Poste sin PAT.</t>
  </si>
  <si>
    <t>NIVEL 3: Aisladores muy contaminados. Palillos con corrosión y pérdida de material. Se deben cambiar. Este poste sirve de soporte de otro Circuito. Poste sin PAT. Poste sin cable de guarda. Se debe corregir esta irregularidad.</t>
  </si>
  <si>
    <t xml:space="preserve">NIVEL 3: Contaminación. Palillos con corrosión y pérdida de material. Se deben cambiar. Este poste sirve de soporte de otro Circuito. Poste sin PAT. </t>
  </si>
  <si>
    <t>NIVEL 3: Contaminación. Palillos con corrosión y pérdida de material. Se deben cambiar. Este poste sirve de soporte de otro Circuito. Poste sin PAT.</t>
  </si>
  <si>
    <t>NIVEL 3: Aisladores muy contaminados. Palillos con cierto grado de corrosión en el acople al aislador. Aislador de la fase C con la falda inferior rota. Se debe reemplazar. Pararrayos deteriorados. Se debe instalar un nuevo juego de pararrayos. Este poste sirve de soporte de otro circuito. Poste sin PAT.</t>
  </si>
  <si>
    <t>NIVEL 3: Contaminación. Palillos con cierto grado de corrosión en el acople al aislador. Pinos muy cercano a la línea. Se debe podar de inmediato. Este poste sirve de soporte de otro circuito. Poste sin PAT.</t>
  </si>
  <si>
    <t>NIVEL 3: Aisladores muy contaminados. Palillos con corrosión. Los aisladores de las fases A y C estan inclinados. Se debe corregir esta irregularidad. Poste sin PAT.</t>
  </si>
  <si>
    <t>MTTO. DE LINEAS ELECTRICAS DE 13,8KV (FASE A,B Y C)</t>
  </si>
  <si>
    <t>POSTE 360</t>
  </si>
  <si>
    <t>POSTE 319</t>
  </si>
  <si>
    <t>REEMPLAZO DEBIDO A DESCARGAS ELECTRICAS</t>
  </si>
  <si>
    <t>POSTE 320</t>
  </si>
  <si>
    <t>MTTO. DE LINEAS ELECTRICAS DE 13,8KV (POSTE  ANTERIOR Y SIGUIENTE POSEEN PARARRAYOS)</t>
  </si>
  <si>
    <t>ASIENTO DE CRUCETA</t>
  </si>
  <si>
    <t>HAMACA</t>
  </si>
  <si>
    <t>MTTO. DE LINEAS ELECTRICAS DE 13,8KV (FASE A,B Y C; BANCO DE TXS DEL POZO MDF 199)</t>
  </si>
  <si>
    <t>MTTO. DE LINEAS ELECTRICAS DE 13,8KV (FASE A,B Y C, BANCO DE TXS EN POZO MFD 19)</t>
  </si>
  <si>
    <t>POSTE 195-1</t>
  </si>
  <si>
    <t>MTTO. DE LINEAS ELECTRICAS DE 13,8KV (FASES B Y C)</t>
  </si>
  <si>
    <t>EJECUTADO POR PDVSA</t>
  </si>
  <si>
    <t>XX</t>
  </si>
  <si>
    <t>MTTO. DE LINEAS ELECTRICAS DE 13,8KV (RECUPERABLES SOLO 2 DE LOS 3)</t>
  </si>
  <si>
    <t>POSTE 110</t>
  </si>
  <si>
    <t>POSTE 115</t>
  </si>
  <si>
    <t>POSTE 114</t>
  </si>
  <si>
    <t xml:space="preserve">18-1 </t>
  </si>
  <si>
    <t>18-2</t>
  </si>
  <si>
    <t>19-1</t>
  </si>
  <si>
    <t>19-2</t>
  </si>
  <si>
    <t>19-3</t>
  </si>
  <si>
    <t>19-4</t>
  </si>
  <si>
    <t>19-5</t>
  </si>
  <si>
    <t>19-6</t>
  </si>
  <si>
    <t>19-7</t>
  </si>
  <si>
    <t>25-1</t>
  </si>
  <si>
    <t>25-2</t>
  </si>
  <si>
    <t>25-3</t>
  </si>
  <si>
    <t>25-4</t>
  </si>
  <si>
    <t>25-5</t>
  </si>
  <si>
    <t>25-6</t>
  </si>
  <si>
    <t>25-7</t>
  </si>
  <si>
    <t>25-8</t>
  </si>
  <si>
    <t>25-9</t>
  </si>
  <si>
    <t>25-10</t>
  </si>
  <si>
    <t>25-11</t>
  </si>
  <si>
    <t>25-12</t>
  </si>
  <si>
    <t>25-13</t>
  </si>
  <si>
    <t>25-14</t>
  </si>
  <si>
    <t>25-15</t>
  </si>
  <si>
    <t>28-1</t>
  </si>
  <si>
    <t>28-2</t>
  </si>
  <si>
    <t>31-1</t>
  </si>
  <si>
    <t>31-2</t>
  </si>
  <si>
    <t>31-3</t>
  </si>
  <si>
    <t>31-4</t>
  </si>
  <si>
    <t>31-5</t>
  </si>
  <si>
    <t>31-6</t>
  </si>
  <si>
    <t>31-7</t>
  </si>
  <si>
    <t>31-8</t>
  </si>
  <si>
    <t>31-9</t>
  </si>
  <si>
    <t>31-10</t>
  </si>
  <si>
    <t>31-11</t>
  </si>
  <si>
    <t>31-12</t>
  </si>
  <si>
    <t>31-13</t>
  </si>
  <si>
    <t>31-14</t>
  </si>
  <si>
    <t>37-1</t>
  </si>
  <si>
    <t>37-2</t>
  </si>
  <si>
    <t>37-3</t>
  </si>
  <si>
    <t>37-4</t>
  </si>
  <si>
    <t>37-5</t>
  </si>
  <si>
    <t>37-6</t>
  </si>
  <si>
    <t>37-7</t>
  </si>
  <si>
    <t>37-8</t>
  </si>
  <si>
    <t>37-9</t>
  </si>
  <si>
    <t>40-1</t>
  </si>
  <si>
    <t>40-2</t>
  </si>
  <si>
    <t>41-1</t>
  </si>
  <si>
    <t>41-2</t>
  </si>
  <si>
    <t>41-3</t>
  </si>
  <si>
    <t>43-1</t>
  </si>
  <si>
    <t>43-2</t>
  </si>
  <si>
    <t>43-3</t>
  </si>
  <si>
    <t>43-4</t>
  </si>
  <si>
    <t>65-1</t>
  </si>
  <si>
    <t>65-2</t>
  </si>
  <si>
    <t>65-3</t>
  </si>
  <si>
    <t>65-4</t>
  </si>
  <si>
    <t>65-5</t>
  </si>
  <si>
    <t>65-6</t>
  </si>
  <si>
    <t>73-1</t>
  </si>
  <si>
    <t>73-2</t>
  </si>
  <si>
    <t>73-3</t>
  </si>
  <si>
    <t>73-4</t>
  </si>
  <si>
    <t>73-5</t>
  </si>
  <si>
    <t>73-6</t>
  </si>
  <si>
    <t>73-7</t>
  </si>
  <si>
    <t>73-8</t>
  </si>
  <si>
    <t>74-1</t>
  </si>
  <si>
    <t>74-2</t>
  </si>
  <si>
    <t>74-3</t>
  </si>
  <si>
    <t>78-1</t>
  </si>
  <si>
    <t>78-2</t>
  </si>
  <si>
    <t>78-3</t>
  </si>
  <si>
    <t>81-1</t>
  </si>
  <si>
    <t>85-1</t>
  </si>
  <si>
    <t>85-2</t>
  </si>
  <si>
    <t>89-1</t>
  </si>
  <si>
    <t>89-2</t>
  </si>
  <si>
    <t>89-3</t>
  </si>
  <si>
    <t>92-1</t>
  </si>
  <si>
    <t>92-2</t>
  </si>
  <si>
    <t>92-3</t>
  </si>
  <si>
    <t>92-4</t>
  </si>
  <si>
    <t>92-5</t>
  </si>
  <si>
    <t>92-6</t>
  </si>
  <si>
    <t>102-1</t>
  </si>
  <si>
    <t>102-2</t>
  </si>
  <si>
    <t>102-3</t>
  </si>
  <si>
    <t>102-4</t>
  </si>
  <si>
    <t>102-5</t>
  </si>
  <si>
    <t>132-1</t>
  </si>
  <si>
    <t>132-2</t>
  </si>
  <si>
    <t>132-3</t>
  </si>
  <si>
    <t>132-4</t>
  </si>
  <si>
    <t>132-5</t>
  </si>
  <si>
    <t>132-6</t>
  </si>
  <si>
    <t>132-7</t>
  </si>
  <si>
    <t>165-1</t>
  </si>
  <si>
    <t>165-2</t>
  </si>
  <si>
    <t>165-3</t>
  </si>
  <si>
    <t>165-4</t>
  </si>
  <si>
    <t>165-5</t>
  </si>
  <si>
    <t>165-6</t>
  </si>
  <si>
    <t>165-7</t>
  </si>
  <si>
    <t>169-1</t>
  </si>
  <si>
    <t>169-2</t>
  </si>
  <si>
    <t>169-3</t>
  </si>
  <si>
    <t>169-4</t>
  </si>
  <si>
    <t>169-5</t>
  </si>
  <si>
    <t>169-6</t>
  </si>
  <si>
    <t>169-7</t>
  </si>
  <si>
    <t>169-8</t>
  </si>
  <si>
    <t>170-1</t>
  </si>
  <si>
    <t>170-2</t>
  </si>
  <si>
    <t>170-3</t>
  </si>
  <si>
    <t>170-4</t>
  </si>
  <si>
    <t>249</t>
  </si>
  <si>
    <t>364-1</t>
  </si>
  <si>
    <t>415-1</t>
  </si>
  <si>
    <t>415-2</t>
  </si>
  <si>
    <t>415-3</t>
  </si>
  <si>
    <t>415-4</t>
  </si>
  <si>
    <t>415-5</t>
  </si>
  <si>
    <t>415-6</t>
  </si>
  <si>
    <t>415-7</t>
  </si>
  <si>
    <t>415-8</t>
  </si>
  <si>
    <t>415-9</t>
  </si>
  <si>
    <t>415-10</t>
  </si>
  <si>
    <t>415-11</t>
  </si>
  <si>
    <t>415-12</t>
  </si>
  <si>
    <t>415-13</t>
  </si>
  <si>
    <t>415-14</t>
  </si>
  <si>
    <t>415-15</t>
  </si>
  <si>
    <t>415-16</t>
  </si>
  <si>
    <t>415-17</t>
  </si>
  <si>
    <t>415-18</t>
  </si>
  <si>
    <t>415-19</t>
  </si>
  <si>
    <t>415-20</t>
  </si>
  <si>
    <t>415-21</t>
  </si>
  <si>
    <t>415-22</t>
  </si>
  <si>
    <t>415-23</t>
  </si>
  <si>
    <t>415-24</t>
  </si>
  <si>
    <t>415-25</t>
  </si>
  <si>
    <t>Pase con Deivación en 90°</t>
  </si>
  <si>
    <t>Pase con Derivación en  45°</t>
  </si>
  <si>
    <t>Amare</t>
  </si>
  <si>
    <t>/</t>
  </si>
  <si>
    <t>Contaminación. Palillos con corrosión. Tres cortacorrientes abiertos y sin carga conectada. No se aprecia la PAT del poste debido a la vegetación. (Línea fría).</t>
  </si>
  <si>
    <t>Contaminación. Cortacorrientes abiertos y sin carga conectada. Poste inclinado. Se debe instalar retenida. (Línea Fría).</t>
  </si>
  <si>
    <t>Contaminación. Palillos con cierto grado de corrosión en el acople al aislador. Tres cortacorrientes abiertos y sin carga conectada. (Línea Fría).</t>
  </si>
  <si>
    <t>Contaminación. Palillos con cierto grado de corrosión en el acople al aislador. Poste sin PAT. (Línea Fría).</t>
  </si>
  <si>
    <t>Contaminación. Palillos con cierto grado de corrosión en el acople al aislador. Árboles de mediana altura pegados del poste. Se debe podar. Poste sin PAT. (Línea Fría).</t>
  </si>
  <si>
    <t>Contaminación. Palillos con cierto grado de corrosión en el acople al aislador. Cortacorrientes abiertos y sin carga conectada. (Línea Fría).</t>
  </si>
  <si>
    <t>Contaminación. Cortacorrientes deteriorados. Se deben retirar. (Línea Fría).</t>
  </si>
  <si>
    <t>Contaminación. Tres cortacorrientes sin conexión a la línea. Se recomienda retiarlos. (Línea Fría).</t>
  </si>
  <si>
    <t>Contaminación. Pararrayos con deterioro. Se deben reemplazar.  (Línea Fría).</t>
  </si>
  <si>
    <t>Contaminación. Pararrayos deteriorados. Se deben reemplazar. Tres cortacorrientes abiertos y sin carga conectada. Árbol de mediana altura debajo de la línea entre los postes 25-1 y 25-2.  (Línea Fría).</t>
  </si>
  <si>
    <t>Contaminación. Dos cortacorrientes abiertos y sin carga conectada. Poste sin PAT. (Línea Fría).</t>
  </si>
  <si>
    <t>Contaminación. Palillo con cierto grado de corrosión. Poste sin PAT.  (Línea Fría).</t>
  </si>
  <si>
    <t>Contaminación. Tres cortacorrientes abiertos y sin carga conectada. Poste sin PAT. (Línea Fría).</t>
  </si>
  <si>
    <t>Contaminación. Palillos con cierto grado de corrosión. El conductor de la fase C está fuera del asiento del aislador. Se debe corregir esta irregularidad. Poste sin PAT. La derivación está sin conexión a la línea. (Línea Fría).</t>
  </si>
  <si>
    <t>Contaminación. Palillos con cierto grado de corrosión en el acople al aislador. Tres cortacorrientes abiertos y sin carga conectada. Poste sin PAT. (Línea Fría).</t>
  </si>
  <si>
    <t>Contaminación. Palillos con cierto grado de corrosión en el acople al aislador. Derivación sin conexión a la línea. (Línea Fría).</t>
  </si>
  <si>
    <t>Contaminación. Pararrayos deteriorados. Se deben reemplazar. Tres cortacorrientes abiertos y sin carga conectada. Poste sin PAT. (Línea Fría).</t>
  </si>
  <si>
    <t>Contaminación. Pararrayos deteriorados. Se deben reemplazar. Dos cortacorrientes abiertos y sin carga conectada. Poste sin PAT. (Línea Fría).</t>
  </si>
  <si>
    <t>Contaminación. Pararrayos deteriorados. Se deben reemplazar.  (Línea Fría).</t>
  </si>
  <si>
    <t>Contaminación. Tres seccionadores abiertos. (Línea Fría).</t>
  </si>
  <si>
    <t>Contaminación. (Línea Fría).</t>
  </si>
  <si>
    <t>Contaminación. Palillos con cierto grado de corrosión en el acople al aislador. Tres cortacorrientes abiertos y sin carga conectada.  (Línea Fría).</t>
  </si>
  <si>
    <t>Contaminación. Pararrayos deteriorados. Se deben reemplzar. Tres cortacorrientes abiertos y sin carga conectada. (Línea Fría).</t>
  </si>
  <si>
    <t>Contaminación. Aisladores poliméricos deteriorados. Se deben reemplzar. Árboles de mediana altura pegado del postes. Se debe podar. Un cortacorrientes abierto y sin carga conectada. (Línea Fría).</t>
  </si>
  <si>
    <t>Contaminación. Palillos con corrosión. Dos cortacorrientes abiertos y sin carga conetada. Uno de ellos presenta deterioro. Se recomienda retirarlos junto con los puentes. (Línea Fría).</t>
  </si>
  <si>
    <t>Contaminación. Árboles de mediana altura pegados del postes. Se debe podar. (Línea Fría).</t>
  </si>
  <si>
    <t>Contaminación. Pararrayos deteriorados. Se deben reemplazar. Poste sin PAT. (Línea Fría).</t>
  </si>
  <si>
    <t>Aisladores muy contaminados. Puente abierto. (Línea Fría).</t>
  </si>
  <si>
    <t>Contaminación. Palillos con cierto grado de corrosión en el acople al aislador. (Línea Fría).</t>
  </si>
  <si>
    <t>Contaminación. Palillos con cierto grado de corrosión en el acople al aislador. Aislador de la fase A fogoneado. Se debe reemplazar. (Línea Fría).</t>
  </si>
  <si>
    <t>Contaminación. Palillo con cierto grado de corrosión en el acople al aislador. (Línea Fría).</t>
  </si>
  <si>
    <t>Contaminación. Pararrayos deteriorados. Se deben reemplazar. (Línea Fría).</t>
  </si>
  <si>
    <t>Aisladores y parraryos muy contaminados. Pararrayos deteriorados. Se debe reemplazar. (Línea Fría).</t>
  </si>
  <si>
    <t>Contaminación. Palillo con cierto grado de corrosión en el acople al aislador. Poste sin PAT. (Línea Fría).</t>
  </si>
  <si>
    <t>Contaminación. Pararrayos deteriorados. Se debe reemplazar. (Línea Fría).</t>
  </si>
  <si>
    <t>Contaminación. Palillo con cierto grado de corrosión en el acople al aislador. Poste sin PAT. Poste ligeramente inclinado. Se deben instalar dos retinas. (Línea Fría).</t>
  </si>
  <si>
    <t>Aisladores y pararrayos muy contaminados. Palillo con cierto grado de corrosión en el acople al aislador. Pararrayos deteriorados. Se deben reemplazar. (Línea Fría).</t>
  </si>
  <si>
    <t>Contaminación. Pararrayos deteriorados. Se deben reemplazar. Tres cortacorrientes abiertos y sin carga conectada. No se aprecia la PAT del poste debido a la vegetación. Árbol pegado del poste. Se debe podar. (Línea Fría).</t>
  </si>
  <si>
    <t>Contaminación. Tres cortacorrientes abiertos y sin carga conectada. No se aprecia la PAT del poste debido a la vegetación. (Línea Fría).</t>
  </si>
  <si>
    <t>Contaminación. Tres cortacorrientes abiertos y sin carga conectada. (Línea Fría).</t>
  </si>
  <si>
    <t>Contaminación. Tres cortacorrientes abiertos y sin carga conectada. Se recomienda cortar los puentes que están colgando. (Línea Fría).</t>
  </si>
  <si>
    <t>Aisladores muy contaminados. Palillos con cierto grado de corrosión en el acople al aislador. Aislador de la fase B ligeramente desacoplado del palillo. Se debe corregir esta irregulairdad. Poste sin PAT. (Línea Fría).</t>
  </si>
  <si>
    <t>Aisladores y pararrayos muy contaminados. Palillos con cierto grado de corrosión en el acople al aislador. Pararrayos deteriorados. Se deben reemplazar. (Línea Fría).</t>
  </si>
  <si>
    <t>Contaminación. Pararrayos deteriorados. Se deben reemplazar. Tres cortacorrientes abiertos y sin carga conectada. (Línea Fría).</t>
  </si>
  <si>
    <t>Contaminación. Poste sin PAT. (Línea Fría).</t>
  </si>
  <si>
    <t>Contaminación. Pararrayos dañados y uno con la base partida. Se deben reemplazar. Tres cortacorrientes abiertos y sin carga conectada. Árbol de mediana altura cerca del poste. (Línea Fría).</t>
  </si>
  <si>
    <t>Contaminación. Pararrayos deteriorados. Se deben reempazar. Palillos con cierto grado de corrosión en el acople al aislador. (Línea Fría).</t>
  </si>
  <si>
    <t>Contaminación. Pararrayos deteriorados. Se deben reempazar. (Línea Fría).</t>
  </si>
  <si>
    <t>Contaminación. Presencia de abejas. (Línea Fría).</t>
  </si>
  <si>
    <t>Contaminación. La continuación del circuito está parcialmente desmantelada. Se debe corregir esta irregularidad. (Línea Fría).</t>
  </si>
  <si>
    <t>Contaminación. Faltan los elementos del poste. Se deben instalar junto con los conductores de la línea. (Línea Fría).</t>
  </si>
  <si>
    <t>Aisladores y pararrayos muy contaminados. Pararrayos deteriorados. Se deben reemplazar. (Línea Fría).</t>
  </si>
  <si>
    <t>Aisladores muy contaminados. Palillos con cierto grado de corrosión en el acople al aislador. Poste sin PAT. (Línea Fría).</t>
  </si>
  <si>
    <t>Aisladores y pararrayos muy contaminados. Pararrayos deteriorados. Se deben reemplazar. Dos cortacorrientes cerrados que derivan hacia un transformador. (Línea Fría).</t>
  </si>
  <si>
    <t>Contaminación. Faltan los elementos del postes. Conductor de la fase B en contacto con las crucetas. Poste sin PAT. (Línea Fría).</t>
  </si>
  <si>
    <t xml:space="preserve">Contaminación. Palillos con corrosión. Aislador de la fase C inclinado. Se debe corregir esta irregularidad. No se aprecia la PAT del postes. </t>
  </si>
  <si>
    <t>Contaminación. Tres cortacorrientes, uno abierto y otro cerrado que deriva hacia un banco transformadores. No se aprecia la PAT del poste.</t>
  </si>
  <si>
    <t>Contaminación. Dos cortacorrientes, uno abierto y otro cerrado que derivan hacia un transformador. No se aprecia la PAT del poste.</t>
  </si>
  <si>
    <t>Contaminación. Aislador de espiga donde descansa el puentes de la fase C está roto. Se debe reemplazar. Poste sin PAT. (Línea Fría).</t>
  </si>
  <si>
    <t>Aisladores y pararrayos muy contaminados. Pararrayos deteriorados. Se deben reemplazar. Tres cortacorrientes abiertos y sin carga conectada. Poste sin PAT. (Línea Fría).</t>
  </si>
  <si>
    <t>Aisladores y pararrayos muy contaminados. Pararrayos deteriorados. Se deben reemplazar. Tres cortacorrientes abiertos y sin carga conectada. (Línea Fría).</t>
  </si>
  <si>
    <t>Aisladores y pararrayos muy contaminados. Pararrayos deteriorados. Se deben reemplazar. Tres cortacorrientes abiertos y sin carga conectada. No se aprecia la PAT del poste debido a la vegetación. (Línea Fría).</t>
  </si>
  <si>
    <t>Contaminación. Tres cortacorrientes abierto y sin carga conectada. (Línea Fría).</t>
  </si>
  <si>
    <t>Contaminación. Poste sin PAT.  (Línea Fría).</t>
  </si>
  <si>
    <t>Contaminación. Seccionadores M-1131 abiertos. (Línea Fría).</t>
  </si>
  <si>
    <t>Contaminación. Tres seccionadores abiertos. Poste sin PAT. (Línea Fría).</t>
  </si>
  <si>
    <t>Contaminación. Conductor colgando de los aisladores. Poste sin PAT. (Línea Fría).</t>
  </si>
  <si>
    <t>Contaminación. Árboles alrededor del poste. Se debe podar. (Línea Fría).</t>
  </si>
  <si>
    <t>Contaminación. Bajante del cable de guarda cortado. (Línea Fría).</t>
  </si>
  <si>
    <t>Contaminación. Una de las cadenas de aisladores está fogoneado. Se debe cambiar. Seccionadores M-1056 abiertos. Los tres seccionadores están fogoneados y con degradación. Se deben reemplazar. (Línea Fría).</t>
  </si>
  <si>
    <t>Contaminación. Dos cortacorrientes que dan hacia una derivación hacia finca. Solo uno está cerrado. (Línea Fría).</t>
  </si>
  <si>
    <t>Contaminación. La continuación de la línea está desmantelada. (Línea Fría).</t>
  </si>
  <si>
    <t>Contaminación. Poste parcialmente desmantelado. Árboles de mediana altura cercanos al poste. Se deben podar. Poste sin PAT. (Línea Fría).</t>
  </si>
  <si>
    <t>Contaminación. Poste sin elementos (desmantelado). Poste sin PAT. Árboles cercanos al poste. Se deben podar. (Línea Fría).</t>
  </si>
  <si>
    <t>Contaminación. Palillos con corrosión. Espesa vegetación en el área y cerca del poste. Se debe podar.</t>
  </si>
  <si>
    <t>Contaminación. Palillos con corrosión. Árbol de mediana altura cerca del poste. Se debe podar.</t>
  </si>
  <si>
    <t>Contaminación. Palillos con corrosión. Árboles de mediana altura rodeando el poste. Se debe podar. Poste sin PAT.</t>
  </si>
  <si>
    <t>Contaminación. Palillos con corrosión. Árboles de mediana altura cerca del poste. Se debe podar.</t>
  </si>
  <si>
    <t xml:space="preserve">Contaminación. Palillos con corrosión. Dos cortacorrientes, uno abierto y el otro cerrado, que dan hacia una derivación monofásica hacia finca. </t>
  </si>
  <si>
    <t xml:space="preserve">Contaminación. Dos cortacorrientes cerrados que dan hacia una derivación monofásica hacia finca. Poste sin PAT. </t>
  </si>
  <si>
    <t xml:space="preserve">Contaminación. Poste sin PAT. Bajante del PAT del cable de guarda cortado. </t>
  </si>
  <si>
    <t>Contaminación. Árboles alrededor del poste. Se debe podar. Una retenida suelta. Se debe corregir esta irregularidad.</t>
  </si>
  <si>
    <t>Contaminación. Palillos con corrosión. Árboles de mediana altura cercanos al poste. Se debe podar.</t>
  </si>
  <si>
    <t>Contaminación. Palillos con corrosión. Árboles de mediana altura rodeando al poste. Se debe podar.</t>
  </si>
  <si>
    <t xml:space="preserve">Contaminación. Tres cortacorrientes. Dos cerrados y uno abierto que dan hacia una derivación a finca. </t>
  </si>
  <si>
    <t>Contaminación. Palillos con corrosión. Árboles cerca del poste. Se debe podar.</t>
  </si>
  <si>
    <t>Contaminación. Palillos con corrosión. Dos cortacorrientes cerrados que dan hacia una derivación monofásica a finca.</t>
  </si>
  <si>
    <t>Contaminación. Árbol de mediana altura cerca del poste. Se debe podar.</t>
  </si>
  <si>
    <t>Contaminación. Palillos con corrosión. Un cortacorriente fuera de servicio. Se debe retirar. No se aprecia la PAT del poste debido a la vegetación.</t>
  </si>
  <si>
    <t xml:space="preserve">Contaminación. Palillos con corrosión. No se aprecia la PAT del poste debido a la vegetación. </t>
  </si>
  <si>
    <t>Contaminación. Palillos con corrosión. Tres seccionadores abiertos que dan hacia una derivación. Árbol de mediana altura cerca del poste. Se debe podar.</t>
  </si>
  <si>
    <t xml:space="preserve">Contaminación. Árboles de mediana altura pegados del postes. Se debe podar. No se aprecia la PAT del poste debido a la vegetación. </t>
  </si>
  <si>
    <t>Contaminación. Tres cortacorrientes abiertos y sin carga conectada. Árboles de mediana altura cerca del poste. Se debe podar.</t>
  </si>
  <si>
    <t xml:space="preserve">Contaminación. Palillos con corrosión. Poste con retenida suelta. Se debe corregir esta irregularidad. </t>
  </si>
  <si>
    <t xml:space="preserve">Contaminación. Tres seccionadores cerrados. Árboles de media altura cercanos al postes. Se debe podar. No se aprecia la PAT debido a la vegetación. </t>
  </si>
  <si>
    <t>Contaminación. Pararrayos muy contaminados. Árboles de mediana altura cerca del poste. Se debe podar. Poste sin PAT.</t>
  </si>
  <si>
    <t xml:space="preserve">Contaminación.  Árboles de mediana altura cerca del poste. Se debe podar. </t>
  </si>
  <si>
    <t>Contaminación. Poste con retenida suelta. Poste sin PAT.</t>
  </si>
  <si>
    <t>Contaminación. Poste con retenida suelta. Árboles de mediana altura cerca del poste. Se debe podar. Poste sin PAT.</t>
  </si>
  <si>
    <t>Contaminación. Árboles de mediana altura cerca del poste. Se debe podar.</t>
  </si>
  <si>
    <t xml:space="preserve">Contaminación. Palillos con corrosión. Árboles de mediana altura cerca del poste entre los postes 293 y 294. Se debe podar. Poste sin PAT. </t>
  </si>
  <si>
    <t>Contaminación. Palillos con corrosión. Árboles de mediana altura cerca del poste y debajo de la línea entre los postes 295 y 296. Se debe podar.</t>
  </si>
  <si>
    <t>Contaminación. Poste con retenida suelta. Se debe corregir esta irregularidad. Árboles de mediana altura cerca del poste. Se debe podar.</t>
  </si>
  <si>
    <t xml:space="preserve">Contaminación. Palillos con corrosión. Árboles de mediana altura debajo del postes. Se debe podar. Poste sin PAT. </t>
  </si>
  <si>
    <t xml:space="preserve">Contaminación. Seccionadores M-696 cerrados. Poste sin PAT. </t>
  </si>
  <si>
    <t>Contaminación. Tres cortacorrientes, dos cerrados y uno abierto (fase B) que dan hacia una derivación monofásica a finca. El bajante del cable de guarda está suelto. Se debe corregir esta irregularidad. Árbol cercano al poste. Se debe podar.</t>
  </si>
  <si>
    <t>Contaminación. Árboles cerca del poste. Se debe podar. Poste sin PAT.</t>
  </si>
  <si>
    <t xml:space="preserve">Contaminación. Palillos con corrosión. Tres cortacorrientes abiertos y sin carga conectada. </t>
  </si>
  <si>
    <t xml:space="preserve">Contaminación. Palillos con cierto grado de corrosión. Tres cortacorrientes abiertos y sin carga conectada. </t>
  </si>
  <si>
    <t xml:space="preserve">Contaminación. Dos cortacorrientes cerrados que dan hacia una derivación monofásica a finca. </t>
  </si>
  <si>
    <t xml:space="preserve">Contaminación. Seccionadores M-697 cerrados. </t>
  </si>
  <si>
    <t xml:space="preserve">Contaminación. Palillos con corrosión. Seccionadores M-577. Árboles cercanos al poste. Se deben podar. Poste sin PAT. </t>
  </si>
  <si>
    <t>Contaminación. Palillos con corrosión. Árboles cerca del poste. Se debe podar. Poste sin PAT.</t>
  </si>
  <si>
    <t>Aisladores y pararrayos muy contaminados. Palillos con corrosión.</t>
  </si>
  <si>
    <t xml:space="preserve">Contaminación. Dos cortacorrientes cerrados que derivan hacia un tranformador monofásico hacia finca. </t>
  </si>
  <si>
    <t xml:space="preserve">Contaminación. Pararrayos de la fase A despredido. El de la fase B está desconectado de la línea. Se debe instalar un nuevo juego de pararrayos. No se aprecia la PAT del poste debido a la vegetación. </t>
  </si>
  <si>
    <t xml:space="preserve">Contaminación. Palillos con corrosión. Árbol cercano al poste. Se debe podar. No se aprecia la PAT del poste debido a la vegetación. </t>
  </si>
  <si>
    <t>Contaminación. Tres cadenas de aisladores con los conductores caídos en el suelo. Poste sin PAT.</t>
  </si>
  <si>
    <t xml:space="preserve">Contaminación. Poste sin elementos (desmantelado). No se aprecia la PAT del poste. Solo tiene el cable de guarda. </t>
  </si>
  <si>
    <t xml:space="preserve">Contaminación. Poste sin elementos (desmantelado). Solo tiene el cable de guarda. </t>
  </si>
  <si>
    <t xml:space="preserve">Contaminación. Poste sin elementos (desmantelado). Solo tiene el cable de guarda. No se aprecia la PAT del poste debido a la vegetación. </t>
  </si>
  <si>
    <t>Contaminación. Poste sin elementos (desmantelado). Solo tiene el cable de guarda. Poste sin PAT.</t>
  </si>
  <si>
    <t>Contaminación. Seccionadores cerrados. Árboles cerca del poste. Se debe podar.</t>
  </si>
  <si>
    <t>Contaminación. Tres cortacorrientes abierto y sin carga conectada. Árbol cerca del poste. Se debe podar.</t>
  </si>
  <si>
    <t xml:space="preserve">Aisladores y pararrayos muy contaminados. Palillos con corrosión. Tres cortacorrientes abiertos y sin carga conectada. Árboles cercanos al poste. Se debe podar. </t>
  </si>
  <si>
    <t xml:space="preserve">Contaminación. Dos cortacorrientes abiertos y sin carga conectada. No se aprecia la PAT del poste debido a la vegetación. </t>
  </si>
  <si>
    <t xml:space="preserve">Contaminación. Tres cortacorrientes de línea cerrados. Seccionadores fuera de servicio y sin conexión a la línea. No se aprecia la PAT del poste debido a la vegetación. </t>
  </si>
  <si>
    <t xml:space="preserve">Contaminación. Cadenas de aisladores de la fase A está rota. Se debe cambiar. Seccionadores abiertos hacia la derivación. Árbol cerca del poste. Se debe podar. </t>
  </si>
  <si>
    <t>Contaminación. Pararrayos muy contaminados. (Línea Fría).</t>
  </si>
  <si>
    <t>Contaminación. Palillos con cierto grado de corrosión en el acople al aislador. Árboles cercanos al poste. Se debe podar.</t>
  </si>
  <si>
    <t>Contaminación. Árboles de mediana altura recostado del poste. Se debe podar.</t>
  </si>
  <si>
    <t>Contaminación. Seccionadores M-109 cerrados que dan hacia una derivación. Poste sin PAT. Árboles cerca del poste. Se debe podar.</t>
  </si>
  <si>
    <t>Contaminación. Seccionadores M-639 abiertos. Los conductores que van hacia la derivación se encuentran en el suelo. Corrgir esta irregularidad. Árbol cerca del poste. Se debe podar. Poste sin PAT.</t>
  </si>
  <si>
    <t>Contaminación. Poste sin elementos (desmantelado). Solo tiene el cable de guarda. (Línea Fría).</t>
  </si>
  <si>
    <t>Contaminación. Poste sin elementos (desmantelado). Solo tiene el cable de guarda. Poste sin PAT. (Línea Fría).</t>
  </si>
  <si>
    <t xml:space="preserve">Contaminación. Tres cortacorrientes abiertos y sin carga conectada. Árboles cerca del poste. Se debe podar. Poste sin PAT. </t>
  </si>
  <si>
    <t xml:space="preserve">Contaminación. Pararrayos muy contaminados. Tres cortacorrientes abiertos y sin carga conectada. Poste sin PAT. </t>
  </si>
  <si>
    <t>Contaminación. Dos cortacorrientes cerrados que dan hacia una derivación monofásica a finca. Árboles cerca del poste. Se debe podar. Poste sin PAT.</t>
  </si>
  <si>
    <t>Contaminación. Árboles cerca del poste. Se debe podar.</t>
  </si>
  <si>
    <t>Contaminación. Palillos con corrosión. Seccionadores M-718 abiertos que dan hacia una derivación. Los tres conductores se encuentran en el suelo. Corregir esta irregularidad. Árbol cercano al poste. Se debe podar. Poste sin PAT.</t>
  </si>
  <si>
    <t>Contaminación. Poste sin elementos (desmantelado). Solo tiene el cable de guarda. (Línea Fría)</t>
  </si>
  <si>
    <t>Contaminación. Poste sin elementos (desmantelado). Sin cable de guarda. (Línea Fría)</t>
  </si>
  <si>
    <t xml:space="preserve">Contaminación. Palillos con corrosión. Árboles cerca del poste. Se debe podar. Poste sin PAT. </t>
  </si>
  <si>
    <t xml:space="preserve">Contaminación. Palillos con corrosión. Árboles cerca del poste. Se debe podar. No se aprecia la PAT del poste debido a la vegetación. </t>
  </si>
  <si>
    <t xml:space="preserve">Contaminación. Palillos con corrosión. Falta un pararrayos. Se debe instalar uno nuevo. Árbol de mediana altura recostado del poste. Se debe podar. No se aprecia la PAT del poste debido a la vegetación. </t>
  </si>
  <si>
    <t xml:space="preserve">Contaminación. Palillos con corrosión. Árboles cercanos al poste. Se debe podar. No se aprecia la PAT del poste debido a la vegetación. </t>
  </si>
  <si>
    <t xml:space="preserve">Contaminación. Derivación monofásica hacia finca. Poste sin PAT. </t>
  </si>
  <si>
    <t>Contaminación. Continuación de la línea desmantelada. Derivación sin conexión a la línea. Corregir esta irregularidad. Poste sin PAT.</t>
  </si>
  <si>
    <t>Contaminación. Poste sin elementos (desmantelado). (Línea Fría).</t>
  </si>
  <si>
    <t>Contaminación. Poste sin elementos de soporte. Tres cortacorrientes colgando de la línea. Árboles cercanos al poste. Se debe podar. (Línea Fría).</t>
  </si>
  <si>
    <t>Contaminación. Dos cortacorrientes colgando de la línea. No se aprecia la PAT del poste debido a la vegetación. (Línea Fría).</t>
  </si>
  <si>
    <t>Contaminación. Poste con los conductores en el suelo. Poste sin PAT. (Línea Fría).</t>
  </si>
  <si>
    <t xml:space="preserve">Contaminación. Palillos con corrosión. Este poste tenia una derivación hacia finca ya desmantelada. </t>
  </si>
  <si>
    <t xml:space="preserve">Contaminación. Seccionadores M-719 cerrados. Árboles cerca del poste. Se debe podar. </t>
  </si>
  <si>
    <t>Contaminación. Palillos con corrosión. Tres cortacorrientes abiertos y sin carga conectada.</t>
  </si>
  <si>
    <t>Contaminación. Tres cortacorrientes abiertos y sin carga conectada. Poste sin PAT</t>
  </si>
  <si>
    <t>Contaminación. Tres cortacorrientes abiertos y sin carga conectada. Árbol cerca del poste. Se debe podar.</t>
  </si>
  <si>
    <t xml:space="preserve">Contaminación. Seccionadores M-176 abiertos hacia la derivación. </t>
  </si>
  <si>
    <t>Contaminación. Pararrayos muy contaminado. Tiene cable de guarda. (Línea Fría).</t>
  </si>
  <si>
    <t>Contaminación. Poste al que le faltan elementos (tres cadenas de aisladores). Árbol cerca del poste. Se debe podar. (Línea Fría).</t>
  </si>
  <si>
    <t>Contaminación. Poste sin elementos (desmantelado). Solo tiene el cable de guarda. Árbol cerca del poste. Se debe podar. (Línea Fría).</t>
  </si>
  <si>
    <t>Contaminación. Árbol cerca del poste. Se debe podar.</t>
  </si>
  <si>
    <t>Contaminación. Tres cortacorrientes, dos cerrados y uno abierto que dan hacia una derivación hacia DGCIM. Poste sin PAT.</t>
  </si>
  <si>
    <t>Contaminación. Palillos con corrosión. Árbol cercano al poste. Se debe podar.</t>
  </si>
  <si>
    <t xml:space="preserve">Contaminación. Retenida suelta desajustada. Se debe retensar. No se tuvo acceso al poste debido a las condiciones del terreno. </t>
  </si>
  <si>
    <t xml:space="preserve">Contaminación. Retenida suelta. Se debe corregir esta irregularidad. No se tuvo acceso al poste debido a las condiciones del terreno. </t>
  </si>
  <si>
    <t>Contaminación. Palillos con cierto grado de corrosión en el acople al aislador. Árbol cercano al poste. Se debe podar.</t>
  </si>
  <si>
    <t>Contaminación. Palillos con cierto grado de corrosión en el acople al aislador. Árbol pegado al poste. Se debe podar.</t>
  </si>
  <si>
    <t xml:space="preserve">Contaminación. Tres cortacorrientes cerrados que derivan hacia un banco de transformadores. Poste sin PAT. </t>
  </si>
  <si>
    <t xml:space="preserve">Contaminación. Tornillería de las mordaza con corrosión. </t>
  </si>
  <si>
    <t xml:space="preserve">Contaminación. Palillos con corrosión. Derivación monofásica hacia finca. Árbol cerca al poste. Se debe podar.  </t>
  </si>
  <si>
    <t>Contaminación. Palillos con corrosión. Tres cortacorrientes abiertos y sin carga conectada. Poste sin PAT.</t>
  </si>
  <si>
    <t>Contaminación. Seccionadores M-920 cerrados hacia una derivación. Poste sin PAT.</t>
  </si>
  <si>
    <t>Contaminación. Palillos con corrosión. Un cortacorriente abierto que da hacia una derivación monofásica hacia finca.</t>
  </si>
  <si>
    <t>Contaminación. Árbol cerca del poste. Se debe podar. Poste sin PAT.</t>
  </si>
  <si>
    <t xml:space="preserve">Contaminación. Palillos con cierto grado de corrosión en el acople al aislador. Árboles de mediana altura debajo de la líena. Se debe podar. </t>
  </si>
  <si>
    <t xml:space="preserve">Contaminación. Seccionadores M-196 cerrados. Árboles de mediana altura debajo del poste. Se debe podar. </t>
  </si>
  <si>
    <t xml:space="preserve">Contaminación. Derivación sin conexión al circuito. Poste sin PAT. </t>
  </si>
  <si>
    <t>Contaminación. Árbol de mediana altura muy cerca del poste. Se debe podar. Poste sin PAT. Una fase está desmantelada. Se debe corregir esta irregularidad. (Línea Fría).</t>
  </si>
  <si>
    <t>Contaminación. Árboles de mediana altura debajo del poste. Se debe podar. Poste sin elementos (desmantelado). Solo tiene el cable de guarda. Poste sin PAT. (Línea Fría).</t>
  </si>
  <si>
    <t>Contaminación. Palillos con cierto grado de corrosión en el acople al aislador. Poste sin PAT. Falta un fase. Corregir esta irregularidad. (Línea Fría).</t>
  </si>
  <si>
    <t>Contaminación. Solo dos aislador de espiga. Instalar el aislador faltante. Árboles cercanos al poste. Se debe podar. Falta una fase. Corregir esta irregularidad. (Línea Fría).</t>
  </si>
  <si>
    <t>Contaminación. Solo dos aislador de espiga. Instalar el aislador faltante. Árboles cercanos al poste. Se debe podar. Poste sin PAT. Falta una fase. Corregir esta irregularidad. (Línea Fría).</t>
  </si>
  <si>
    <t>Contaminación. Solo dos aislador de espiga y pararrayos. Instalar el aislador faltante. Se debe instalar un nuevo juego de pararrayos. Árboles cercanos al poste y cercanos a la línea. Se debe podar. Poste sin PAT. Falta una fase. Corregir esta irregularidad. (Línea Fría).</t>
  </si>
  <si>
    <t>Contaminación. Palillos con cierto grado de corrosión en el acople al aislador. Se recomienda instalar un nuevo juego de pararrayos. Árboles cercanos al poste y cercanos a la línea. Se debe podar. Falta una fase. Corregir esta irregularidad. (Línea Fría).</t>
  </si>
  <si>
    <t>Contaminación. Faltan dos cadenas de aislador. Correspondientes a la fase B. Se deben instalar dos nuevos aislador de amarre. Poste sin PAT. Falta una fase. Corregir esta irregularidad. (Línea Fría).</t>
  </si>
  <si>
    <t>Contaminación. Cadenas de aisladores de la fase B está dañada y el conductor está desmantelado. Corregir esta irregularidad. Se debe instalar el conductor de la fase B desde poste 448 hasta el poste 457. Tres cortacorrientes abiertos y sin carga conectada. (Línea Fría).</t>
  </si>
  <si>
    <t xml:space="preserve">Contaminación. Palillos con cierto grado de corrosión en el acople al aislador. No se tuvo acceso al poste debido a la espesa vegetación. Se debe podar. No se aprecia la PAT del poste debido a la vegetación. </t>
  </si>
  <si>
    <t>Contaminación. Aislador de la fase C ligeramente inclinado. Corregir esta irregularidad.</t>
  </si>
  <si>
    <t>Contaminación. Solo dos pararrayos. Se recomieda instalar un nuevo juego de pararrayos.</t>
  </si>
  <si>
    <t>Contaminación. Palillos con cierto grado de corrosión en el acople al aislador. Árboles de elevada altura muy cercanos al poste. Se debe podar. Poste sin PAT.</t>
  </si>
  <si>
    <t>Contaminación. Palillos con cierto grado de corrosión en el acople al aislador. Aislador de la fase B inclinado. Se debe corregir esta irregularidad. Poste sin PAT.</t>
  </si>
  <si>
    <t xml:space="preserve">Contaminación. Seccionadores M-266 cerrados. </t>
  </si>
  <si>
    <t xml:space="preserve">Contaminación. Palillos con cierto grado de corrosión en el acople al aislador. Aislador de espiga de la fase C presenta inclinación. Se debe corregir esta irregularidad. Tres cortacorrientes cerrados que dan hacia una derivación a finca. Poste sin PAT. </t>
  </si>
  <si>
    <t>Contaminación. Pararrayos de la fase A no está conectado a la línea. Se debe corregir esta irregularidad. Árbol de mediana altura rodiando el poste. Se debe podar. Poste sin PAT.</t>
  </si>
  <si>
    <t xml:space="preserve">Contaminación. Palillos con cierto grado de corrosión en el acople al aislador.  Árbol de mediana altura pegado al poste. Se debe podar. </t>
  </si>
  <si>
    <t>Contaminación. Palillos con cierto grado de corrosión en el acople al aislador. Dos cortacorrientes cerrados que dan hacia una derivación monofásica hacia finca.</t>
  </si>
  <si>
    <t>Contaminación. Palillos con cierto grado de corrosión en el acople al aislador. Dos cortacorrientes cerrados que dan hacia una derivación monofásica hacia finca. Poste sin PAT.</t>
  </si>
  <si>
    <t xml:space="preserve">Contaminación. Árboles de mediana altura cercanos al poste. Se debe podar. </t>
  </si>
  <si>
    <t xml:space="preserve">Contaminación. Palillos con cierto grado de corrosión en el acople al aislador. Árboles de mediana altura pegados del poste. Se debe podar. </t>
  </si>
  <si>
    <t>Contaminación. Palillos con cierto grado de corrosión en el acople al aislador. Árboles de mediana altura dejaba del poste. Se debe podar. Poste sin PAT.</t>
  </si>
  <si>
    <t xml:space="preserve">Contaminación. Palillos con cierto grado de corrosión en el acople al aislador. Árboles de mediana altura recostados del poste. Se debe podar. </t>
  </si>
  <si>
    <t>Contaminación. Palillos con cierto grado de corrosión en el acople al aislador. Árboles de mediana altura cercano al poste. Se debe podar. Poste sin PAT.</t>
  </si>
  <si>
    <t xml:space="preserve">Contaminación. Palillos con cierto grado de corrosión en el acople al aislador. Dos cortacorrientes cerrados que dan hacia una derivación monofásica hacia finca. </t>
  </si>
  <si>
    <t>Contaminación. Seccionadores M-936 cerrados, pero sin continuación de la línea trifásica. La línea que continua es monofásica y la conexión de las dos fases está hecha con permagrip. Se debe cambiar la conexión usando grapas a compresión.</t>
  </si>
  <si>
    <t xml:space="preserve">Contaminación. Palillos con cierto grado de corrosión en el acople al aislador. Tres cortacorrientes abiertos que van hacia un banco de capacitores que está fuera de servicio. Los cortacorrientes no tienen conexión a la línea. </t>
  </si>
  <si>
    <t>Aisladores y pararrayos muy contaminados. Palillos con corrosión. Se deben reemplazar los tres pararrayos.</t>
  </si>
  <si>
    <t xml:space="preserve">Aisladores y pararrayos muy contaminados. Tres cortacorrientes abiertos y sin carga conectada. Se recomienda retirarlos. </t>
  </si>
  <si>
    <t xml:space="preserve">Contaminación. Seccionadores cerrados. En otra cruceta hay 6 seccionadores que están parcialmente desmantelados que no tienen conexión a la línea. Se recomienda retirarlos. </t>
  </si>
  <si>
    <t xml:space="preserve">Contaminación. Palillos con cierto grado de corrosión en el acople al aislador. Vegetación rodeando el poste. Árbol de elevada altura cercano al poste. Se debe podar. </t>
  </si>
  <si>
    <t xml:space="preserve">Contaminación. Seccionadores M-509 cerrados. </t>
  </si>
  <si>
    <t>Contaminación. Palillos con cierto grado de corrosión en el acople al aislador. Árbol de mediana altura muy cercano al poste. Se debe podar. Poste sin PAT.</t>
  </si>
  <si>
    <t xml:space="preserve">Contaminación. Pararrayos de la fase B deteriorados. Se debe instalar un nuevo juego de pararrayos. No se aprecia la PAT del poste debido a la vegetación. Árbol de mediana altura muy cercano al poste. Se debe podar. No se tuvo acceso al poste debido a la vegetación. </t>
  </si>
  <si>
    <t xml:space="preserve">Contaminación. Pararrayos de la fase B deteriorados. Se debe instalar un nuevo juego de pararrayos. No se aprecia la PAT del poste debido a la vegetación. No se tuvo acceso al poste debido a la vegetación. </t>
  </si>
  <si>
    <t xml:space="preserve">Contaminación. Se debe mejorar la PAT de los pararrayos. No se aprecia la PAT del poste debido a la vegetación. </t>
  </si>
  <si>
    <t>Contaminación. No se tuvo acceso al poste debido a la vegetación. No se aprecia la PAT del poste debido a la vegetación.</t>
  </si>
  <si>
    <t xml:space="preserve">Contaminación. Tres cortacorrientes cerrados que dan hacia una derivación a finca. No se tuvo acceso al poste debido a la vegetación. No se aprecia la PAT del poste debido a la vegetación. </t>
  </si>
  <si>
    <t>Contaminación. Se debe mejorar la PAT de los pararrayos. Poste sin PAT.</t>
  </si>
  <si>
    <t>Contaminación. Palillos con cierto grado de corrosión en el acople al aislador. El aislador de las fases A y B ligeramente inclinados. Se debe corregir esta irregularidad. No se tuvo acceso al poste. No se aprecia la PAT.</t>
  </si>
  <si>
    <t xml:space="preserve">Contaminación. Palillos con cierto grado de corrosión. Pararrayos de la fase C tiene desprendido la conexión del PAT. Se recomienda instalar un nuevo juego de pararrayos. </t>
  </si>
  <si>
    <t xml:space="preserve">Contaminación. Palillos con cierto grado de corrosión en el acople al aislador. Espesa vegetación alrededor de poste. Se debe podar. </t>
  </si>
  <si>
    <t>Contaminación. Espesa vegetación alrededor del poste. Se debe podar. Poste sin PAT.</t>
  </si>
  <si>
    <t>Contaminación. Árboles debajo de las retenidas del poste. Se debe podar.</t>
  </si>
  <si>
    <t xml:space="preserve">Contaminación. Seccionadores T-021 cerrados. </t>
  </si>
  <si>
    <t>Contaminación. Tres cortacorrientes deteriorados. Se deben retirar junto con los puentes. Poste sin PAT.</t>
  </si>
  <si>
    <t xml:space="preserve">Contaminación. Palillos con cierto grado de corrosión. Tres cortacorrientes abiertos y sin carga conectada. Se recomienda retirarlos. </t>
  </si>
  <si>
    <t>Contaminación. Pararrayos presentan cierto grado de deterioro. Se recomienda retirarlos. Árbol de mediana altura recostado del poste. Se debe podar.</t>
  </si>
  <si>
    <t xml:space="preserve">Contaminación. No se continuo con la derivación por requerimiento del CLIENTE. </t>
  </si>
  <si>
    <t>Contaminación. Seccionadores M-623 cerrados.</t>
  </si>
  <si>
    <t xml:space="preserve">Contaminación. Pararrayos con cierto grado de deterioro. Se recomienda instalar un nuevo juego de pararrayos. Poste sin PAT. </t>
  </si>
  <si>
    <t xml:space="preserve">Contaminación. Pararrayos deteriorados y sin conexión a la línea. Se debe instalar un nuevo juego de pararrayos. Dos cortacorrientes abiertos y sin conexión a la línea. Se recomienda retirarlos. Un seccionador tripolar desmantelado. Se recomienda retirarlo. </t>
  </si>
  <si>
    <t>Contaminación. Árboles de mediana altura rodiando el poste. Se debe podar.</t>
  </si>
  <si>
    <t>Contaminación. Palillos con cierto grado de corrosión en el acople al aislador. Árbol de mediana altura recostado del poste. Se debe podar.</t>
  </si>
  <si>
    <t xml:space="preserve">Contaminación. Palillos con cierto grado de corrosión en el acople al aislador. Dos cortacorrientes cerrados que dan hacia una derivación a finca. La conexión a la línea está hecha con permagrip. Se deben cambiar el tipo de conexión por grapas a comprensión. </t>
  </si>
  <si>
    <t xml:space="preserve">Contaminación. No se tiene acceso al poste debido a la vegetación. No se aprecia la PAT del poste. </t>
  </si>
  <si>
    <t xml:space="preserve">Contaminación. Palillos con cierto grado de corrosión en el acople al aislador. Árbol de moriche debajo de la línea. Se debe podar. </t>
  </si>
  <si>
    <t>Contaminación. No se tuvo acceso al poste. No se aprecia la PAT del poste.</t>
  </si>
  <si>
    <t>Contaminación. Derivación hacia finca.</t>
  </si>
  <si>
    <t xml:space="preserve">Contaminación. Seccionadores abiertos. Poste de Interconexión con el Circuito Oeste de la S/E Miga. Poste ligeramente inclinado. Presencia de nido de aves en el seccionador de la fase A. Se debe limpiar. </t>
  </si>
  <si>
    <t xml:space="preserve">Contaminación. Palillos con cierto grado de corrosión en el acople al aislador. Seccionadores M-720 fuera de servicio (sin conexión a la línea). Se deben retirar. Árbol de mediana altura pegado del poste. Se debe podar.  </t>
  </si>
  <si>
    <t xml:space="preserve">Contaminación. Palillos con cierto grado de corrosión en el acople al aislador. Presencia de abejas. </t>
  </si>
  <si>
    <t xml:space="preserve">Contaminación. Seccionadores M-077 dañados y sin conexión a la línea. El circuito está abierto en este punto. No se continuo. Presencia de abejas. </t>
  </si>
  <si>
    <t xml:space="preserve">Contaminación. Palillos con cierto grado de corrosión en el acople al aislador. Tres cortacorrientes abiertos y sin conexión a la línea. Se recomienda retirarlos. Árboles de mediana altura pegado del poste. Se debe podar. </t>
  </si>
  <si>
    <t>Contaminación. Los pararrayos presentan deterioro. Se deben reemplazar. Árboles de mediana altura cercanos al poste. Se deben podar.</t>
  </si>
  <si>
    <t xml:space="preserve">Contaminación. Palillos con cierto grado de corrosión en el acople al aislador. No se tuvo acceso al poste debido a la espesa vegetación. Se debe podar. No se aprecia la PAT. Presencia de abejas. </t>
  </si>
  <si>
    <t xml:space="preserve">Aisladores y pararrayos muy contaminados. Los pararrayos presentan deterioro. Se deben reemplazar. No se tuvo acceso al poste debido a la vegetación. No se aprecia la PAT del poste. </t>
  </si>
  <si>
    <t xml:space="preserve">Contaminación. Poste sin PAT. Presencia de abejas. </t>
  </si>
  <si>
    <t xml:space="preserve">Contaminación. Los pararrayos presentan deterioro. Se deben reemplazar. Árboles de mediana altura pegados del poste. Se deben podar. No se aprecia la PAT del poste debido a la vegetación. </t>
  </si>
  <si>
    <t xml:space="preserve">Contaminación. Palillos con cierto grado de corrosión en el acople al aislador. Tres cortacorrientes sin conexión a la línea. Se recomienda retirarlos. Presencia de abejas. </t>
  </si>
  <si>
    <t xml:space="preserve">Contaminación. Los pararrayos presentan deterioro. Se deben reemplazar. Árboles de mediana altura pegados del poste. Se deben podar. Presencia de abejas. </t>
  </si>
  <si>
    <t>Contaminación. Palillos con cierto grado de corrosión en el acople al aislador. Árbol de mediana altura pegado del poste. Se debe podar.</t>
  </si>
  <si>
    <t xml:space="preserve">Contaminación. Palillos con cierto grado de corrosión en el acople al aislador. Pararrayos presentan deterioro. Se deben reemplazar. </t>
  </si>
  <si>
    <t xml:space="preserve">Contaminación. Pararrayos presentan deterioro. Se recomienda retirarlos. Presencia de abejas. No se tuvo acceso al poste debido a la vegetación. No se aprecia la PAT del poste. </t>
  </si>
  <si>
    <t xml:space="preserve">Contaminación. Palillos con cierto grado de corrosión en el acople al aislador. Presencia de abejas. Árboles de mediana altura debajo de la línea. Se deben podar. </t>
  </si>
  <si>
    <t xml:space="preserve">Contaminación. Palillos con cierto grado de corrosión en el acople al aislador. Presencia de abejas. No se tuvo acceso al poste debido a la vegetación. </t>
  </si>
  <si>
    <t>Contaminación. Palillos con cierto grado de corrosión en el acople al aislador. Presencia de abejas. Poste sin PAT.</t>
  </si>
  <si>
    <t xml:space="preserve">Contaminación. Árbol de mediana altura pegado del poste. Se debe podar. Espesa vegetación alrededor del poste. Se debe podar. Presencia de abejas. </t>
  </si>
  <si>
    <t>Contaminación. Palillos con cierto grado de corrosión en el acople al aislador. No se tuvo acceso al poste debido a la vegetación. No se aprecia la PAT del poste.</t>
  </si>
  <si>
    <t>Contaminación. Palillos con cierto grado de corrosión en el acople al aislador. Aislador de la fase C inclinado. Se debe corregir esta irregularidad. Espesa vegetación alrededor del poste. Se debe podar.</t>
  </si>
  <si>
    <t>Contaminación. Palillos con cierto grado de corrosión en el acople al aislador. Espesa vegetación alrededor del poste. Se debe podar.</t>
  </si>
  <si>
    <t xml:space="preserve">Contaminación. Palillos con cierto grado de corrosión en el acople al aislador. Árbol de mediana altura cercano al poste. Se debe podar. Presencia de abejas. </t>
  </si>
  <si>
    <t xml:space="preserve">Contaminación. Palillos con cierto grado de corrosión en el acople al aislador. Solo dos pararrayos instalados. Se debe instalar un nuevo juego de pararrayos. Árbol de mediana altura pegando del poste. Se debe podar. Presencia de abejas. </t>
  </si>
  <si>
    <t xml:space="preserve">Contaminación. Palillos con cierto grado de corrosión en el acople al aislador. No se tuvo acceso al poste debido a la vegetación. Se debe podar. </t>
  </si>
  <si>
    <t xml:space="preserve">Contaminación. Palillos con cierto grado de corrosión en el acople al aislador. Los pararrayos presentan deterioro. Se deben reemplazar. No se tuvo acceso al poste debido a la vegetación. No se aprecia la PAT del poste. </t>
  </si>
  <si>
    <t xml:space="preserve">Contaminación. Palillos con cierto grado de corrosión en el acople al aislador. No se tuvo acceso al poste debido a la vegetación. Se debe podar. No se aprecia la PAT del poste. </t>
  </si>
  <si>
    <t xml:space="preserve">Contaminación. No se tuvo acceso al poste debido a la vegetación. Se debe podar. No se aprecia la PAT del poste. Árbol de mediana altura pegando del poste. Se debe podar. No se continuo la derivación. </t>
  </si>
  <si>
    <t xml:space="preserve">Contaminación. Palillos con cierto grado de corrosión en el acople al aislador. Árbol de mediana altura pegando del poste. Se debe podar. </t>
  </si>
  <si>
    <t xml:space="preserve">Contaminación. Derivación hacia fundo Moquete. </t>
  </si>
  <si>
    <t>Contaminación. Pararrayos presentan deterioro. Se deben reemplazar. Poste sin PAT.</t>
  </si>
  <si>
    <t xml:space="preserve">Contaminación. Seccionadores M-054 cerrados. Dos cortacorrientes abiertos y sin carga conectada. Se recomienda retirarlos. Banco de capacitores fuera de servicio y sin conexión. </t>
  </si>
  <si>
    <t xml:space="preserve">Contaminación. Seccionadores M-047 dañados y sin conexión a la línea. No se continuo con la línea por estar desenergizada. </t>
  </si>
  <si>
    <t xml:space="preserve">Contaminación. Palillos con cierto grado de corrosión en el acople al aislador. Vegetación alrededor del poste. Se debe podar. </t>
  </si>
  <si>
    <t xml:space="preserve">Contaminación. Palillos con cierto grado de corrosión en el acople al aislador. Dos cortacorrientes fuera de servicio y sin conexión a la línea. Se recomienda retirarlos. Poste sin PAT. </t>
  </si>
  <si>
    <t xml:space="preserve">Contaminación. Palillos con cierto grado de corrosión en el acople al aislador. Poste sin PAT. Presencia de abejas. </t>
  </si>
  <si>
    <t xml:space="preserve">Contaminación. Un solo pararrayos. Se debe instalar un nuevo juego de pararrayos. Dos cortacorrientes cerrados que dan hacia una derivación monofásica a finca. </t>
  </si>
  <si>
    <t xml:space="preserve">Contaminación. Palillos con cierto grado de corrosión en el acople al aislador. Árboles de mediana altura pegando del poste. Se deben podar. Presencia de abejas. </t>
  </si>
  <si>
    <t xml:space="preserve">Contaminación. Palillos con cierto grado de corrosión en el acople al aislador. Árboles de mediana altura pegando del poste. Se deben podar. </t>
  </si>
  <si>
    <t>Norte de Bare</t>
  </si>
  <si>
    <t>NIVEL 3: Contaminación. Cadena de aislador de la fase C con uno de los plato roto. Se debe reemplazar la cadena.</t>
  </si>
  <si>
    <t>NIVEL 3: Contaminación. Aislador de la fase C tiene la falda inferior rota y esta desacoplado. Se deben reemplazar.</t>
  </si>
  <si>
    <t>NIVEL 3: Contaminación. Pararrayos dañados en la fase B y C. Se deben reemplazar los tres. Poste sin PAT. El aislador de la fase C esta roto en la falda inferior. Se deben reemplazar.</t>
  </si>
  <si>
    <t>NIVEL 3: Contaminación. Seccionadores M-067 cerrados. El de la fase C esta fogoneado. Se debe reemplazar.</t>
  </si>
  <si>
    <t>NIVEL 3: Contaminación. Cortacorrientes dañados y sin carga asociada. Los mismos permanecen conectados a la línea. Se deben retirar, incluyendo los puentes.</t>
  </si>
  <si>
    <t>NIVEL 3: Contaminación. Seccionadores M-501 cerrados. El de la fase C esta fogoneado. Se debe reemplazar. Las cadenas de aisladores de la derivación en la fase B y C estan fogoneados. Se deben cambiar las tres cadenas.</t>
  </si>
  <si>
    <t>NIVEL 3: Contaminación. Tres cortacorrientes cerrados. El de la fase C esta fogoneado. Se debe reemplazar.</t>
  </si>
  <si>
    <t>NIVEL 3: Contaminación. Pararrayos y cortacorrientes dañados. Ambos están conectados a la línea. Se deben retirar. Poste sin PAT.</t>
  </si>
  <si>
    <t>NIVEL 3: Contaminación. Aislador de la fase A con la falda inferior rota. Se debe reemplazar.</t>
  </si>
  <si>
    <t>NIVEL 3: Contaminación. Cadena de aisladores de la fase C esta rota. Se debe cambiar. Tres seccionadores cerrados. El seccionador de la fase B esta roto. Se debe reemplazar.</t>
  </si>
  <si>
    <t>NIVEL 3: Contaminación. Aislador de espiga fogoneado. Se debe reemplazar.</t>
  </si>
  <si>
    <t>NIVEL 3: Contaminación. Cadena de aisladores de la fase A y C estan rotas en la parte superior. Se deben cambiar. Derivación abierta.</t>
  </si>
  <si>
    <t>NIVEL 3: Contaminación. Aislador de espiga dañado en la falda superior. Se debe reemplazar. Tres cortacorrientes dañados y sin carga asociada. Se deben retirar.</t>
  </si>
  <si>
    <t>NIVEL 3: Contaminación. Tres cortacorrientes dañados y sin carga asociada. Los mismos permanecen conectados a la línea. Se deben retirar. Poste sin PAT.</t>
  </si>
  <si>
    <t>NIVEL 3: Contaminación. La cadena de aisladores de la fase C esta fogoneada. Se debe cambiar. Derivación con tres seccionadores, uno abierto y dos cerrados.</t>
  </si>
  <si>
    <t xml:space="preserve">NIVEL 3: Contaminación. Los aisladores de la fase  A y B estan rotos en la falda inferior. Se deben reemplazar los tres. </t>
  </si>
  <si>
    <t>NIVEL 3: Contaminación. Seccionadores M-789 cerrados. El de la fase C esta roto. Se deben reemplazar. La cadena de aisladores de la derivación de la fase B esta fogoneado. Se debe cambiar.</t>
  </si>
  <si>
    <t>NIVEL 3: Contaminación. Cadena de aisladores de la fase A esta rota en la parte superior. Se debe cambiar. Tres seccionadores M-791 cerrados el de la fase C está roto en la parte superior. Se debe reemplazar.</t>
  </si>
  <si>
    <t>NIVEL 3: Contaminación. Tres cortacorrientes dañados y sin carga asociada. Los mismos permanecen conectados a la línea. Se deben retirar junto con los puentes.</t>
  </si>
  <si>
    <t>NIVEL 3: Contaminación. Cortacorrientes dañados y sin carga asociada. Los mismos permanecen conectados a la línea. Se deben retirar.</t>
  </si>
  <si>
    <t>NIVEL 3: Contaminación. Seccionadores M-259 abiertos y fogoneados en las fases A, B y C. Se recomienda reemplaazar. Herrajes (pernos roscados) con corrosión.</t>
  </si>
  <si>
    <t>NIVEL 3: Contaminación. Palillos con corrosión en el acople al aislador. Seccionadores cerrados que sirven de puente a un reconectador dañado. Presencia de ramas secas tapando los elementos del poste. Se deben retirar. Presencia de abejas.</t>
  </si>
  <si>
    <t>NIVEL 3: Contaminación. Cadena de aisladores de la fase C tiene pérdida de material. Se recomienda cambiar. Palillos con corrosión en el acople al aislador.</t>
  </si>
  <si>
    <t>NIVEL 3: Contaminación. Palillos con cierto grado de corrosión en el acople al aislador. Seccionadores M-785 cerrados hacia la derivación. Los de la fase B y C tienen pérdida de masa.</t>
  </si>
  <si>
    <t>NIVEL 3: Contaminación. El aislador de la fase C está roto en la falda inferior. Se debe reemplazar.</t>
  </si>
  <si>
    <t>NIVEL 3: Contaminación. El aislador de la fase A esta roto en la falda inferior. Se debe reemplazar.</t>
  </si>
  <si>
    <t xml:space="preserve">NIVEL 3: Aisladores muy contaminados. Se recomienda reemplazar los tres aisladores. No se aprecia la PAT del poste. </t>
  </si>
  <si>
    <t xml:space="preserve">NIVEL 3: Contaminación. Aislador de cadena de la fase C está roto. Se debe cambiar. Árboles cerca del poste. Se debe podar. No se aprecia la PAT del poste debido a la vegetación. </t>
  </si>
  <si>
    <t xml:space="preserve">NIVEL 3: Contaminación. Aislador de la fase B rota en la falda superior. Se debe reemplazar. Poste sin PAT. </t>
  </si>
  <si>
    <t>NIVEL 3: Contaminación. Palillos con cierto grado de corrosión en el acople al aislador. Uno de los aisladores de espigas de la fase B tiene la segunda falda rota. Se debe reemplazar. Dos cortacorrientes abiertos y sin carga conectada. Pararrayos partidos y parte de ellos colgando. Se debe corregir esta irregularidad (se debe reemplazar). Seccionadores cerrados.</t>
  </si>
  <si>
    <t xml:space="preserve">NIVEL 3: Contaminación. Tres cortacorrientes abiertos y sin carga conectada. Uno de ellos está desprendido de la base y colgando de la línea. Vegetación aropando al poste y sus elementos. Especialmente los aisladores y la línea. Se debe hacer limpieza inmediata del poste (se debe podar). No se aprecia la PAT del poste debido a la vegetación. </t>
  </si>
  <si>
    <t xml:space="preserve">NIVEL 3: Contaminación. Un solo pararrayos. Se debe instalar un nuevo juego de pararrayos. </t>
  </si>
  <si>
    <t xml:space="preserve">NIVEL 3: Contaminación. Palillos con corrosión. Pararrayos de la fase B está desprendido de la base y colgando de línea. Se debe reemplazar los tres pararrayos. No se aprecia la PAT del poste debido a la vegetación. </t>
  </si>
  <si>
    <t xml:space="preserve">NIVEL 3: Contaminación. Aislador de la fase B rota en la parte superior. Se debe reemplazar los tres aisladores. Poste sin PAT. </t>
  </si>
  <si>
    <t>NIVEL 3: Contaminación. Aislador de espiga de la fase A roto. Se debe reemplazar. Dos cortacorrientes cerrados que dan hacia una derivación monofásica a finca. Poste sin PAT.</t>
  </si>
  <si>
    <t>NIVEL 3: Contaminación. Palillos con corrosión. Faltan dos pararrayos. Se recomienda instalar un nuevo juego de pararrayos. Poste sin PAT.</t>
  </si>
  <si>
    <t xml:space="preserve">NIVEL 3: Contaminación. Palillos con cierto grado de corrosión en el acople al aislador. Un solo pararrayos. Se debe instalar un nuevo juego de pararrayos. Árboles de mediana altura debajo del poste. Se debe podar. </t>
  </si>
  <si>
    <t>NIVEL 3: Contaminación. Palillos con cierto grado de corrosión en el acople al aislador. Árboles de mediana altura debajo del poste y muy cercanos a la línea. Se debe podar. Poste sin PAT.</t>
  </si>
  <si>
    <t>NIVEL 3: Contaminación. Palillos con cierto grado de corrosión en el acople al aislador. Árboles debajo de la línea y muy cercano a los conductores. Se debe podar. Poste sin PAT.</t>
  </si>
  <si>
    <t>NIVEL 3: Contaminación. Palillos con cierto grado de corrosión en el acople al aislador. Aisladores de las fase B y C con la falda inferior rota. Se debe reemplazar los tres aisladores. Poste sin PAT.</t>
  </si>
  <si>
    <t xml:space="preserve">NIVEL 3: Contaminación. Pararrayos de la fase B está desprendido de la base y colgando del conductor. Se debe instalar un nuevo juego de pararrayos. No se aprecia la PAT del poste debido a la vegetación. </t>
  </si>
  <si>
    <t>NIVEL 3: Contaminación. Palillos con cierto grado de corrosión en el acople al aislador. La cruceta presenta torsión en los extremos. Los aisladores de la fases A y C están inclinados y con amarre irregular del conductor al asiento del aislador. Corregir esta irregularidad. No se aprecia la PAT del poste debido a la vegetación. No se tuvo acceso al poste.</t>
  </si>
  <si>
    <t xml:space="preserve">NIVEL 3: Contaminación. Tres cortacorrientes de los cueles uno está abierto (fase B). El de la fase A está fogoneado. Se debe reemplazar. No se aprecia la PAT del poste debido a la vegetación. </t>
  </si>
  <si>
    <t>NIVEL 3: Contaminación. Uno de los aisladores de la cadena de la fase C tiene ligera partidura. Se debe cambiar el aislador de la fase C. Árboles de mediana altura rodiando el poste. Se debe podar.</t>
  </si>
  <si>
    <t>NIVEL 3: Contaminación. Palillos con cierto grado de corrosión en el acople al aislador. Aislador de la fase A con la falda inferior rota. Se debe reemplazar.</t>
  </si>
  <si>
    <t>NIVEL 3: Contaminación. Pararrayos de la fase C está partido y parte de el colgando de la línea. Se debe instalar un nuevo juego de pararrayos. Árboles cercanos al poste. Se debe podar.</t>
  </si>
  <si>
    <t>NIVEL 3: Contaminación. Una cedanas de aisladores de la fase C está rota. Se debe cambiar.</t>
  </si>
  <si>
    <t xml:space="preserve">NIVEL 3: Contaminación. Palillos con cierto grado de corrosión en el acople al aislador. Árbol de mediana altura recostado del poste. Se debe podar. Árboles de elevada altura cercana a la línea y los conductores. Se debe podar. </t>
  </si>
  <si>
    <t xml:space="preserve">NIVEL 3: Contaminación. Vegetación cercana al poste y a la línea. Se debe podar. Poste sin PAT. </t>
  </si>
  <si>
    <t xml:space="preserve">NIVEL 3: Contaminación. Una de las cadenas de aisladores de la fase A está fogoneado y con partidura. Se debe cambiar. No se tuvo acceso al poste debido a la espesa vegetación. Se debe podar. Presencia de abejas. No se aprecia la PAT del poste. </t>
  </si>
  <si>
    <t xml:space="preserve">NIVEL 3: Contaminación. Pararrayos de la fase A tiene despredendido el terminal de PAT. Se debe reemplazar. Poste sin PAT. Se recomienda colocar tres aisladores adicionales debido al pequeño ángulo. </t>
  </si>
  <si>
    <t>NIVEL 3: Contaminación. Palillos con cierto grado de corrosión en el acople al aislador. Los de la fase A y B tienen pérdida de material. Se deben cambiar los tres palillos. Espesa vegetación alrededor del poste. Se debe podar. No se tuvo acceso al poste debido a la vegetación. No se aprecia la PAT.</t>
  </si>
  <si>
    <t xml:space="preserve">NIVEL 3: Contaminación. Palillos con cierto grado de corrosión en el acople al aislador. Los tres aisladores están fogoneados. Se deben reemplazar. Árboles de mediana altura cercanos al poste. Se debe podar. Emplames irregulares en la fase B. Se deben mejorar estos emplames. </t>
  </si>
  <si>
    <t xml:space="preserve">NIVEL 3: Contaminación. Cadenas de aisladores de la fase A roto. Se debe cambiar. Seccionadores R-102 dañados. Se recomienda retirarlos. Tres cortacorrientes de línea cerrados que están sustituyendo a los seccionadores. El de la fase C presenta partidura. Se recomienda cambiarlo. </t>
  </si>
  <si>
    <t xml:space="preserve">NIVEL 3: Contaminación. Palillos con cierto grado de corrosión en el acople al aislador. Aislador de la fase B con la falda inferior rota. Se debe reemplazar. No se tuvo acceso al poste. Presencia de abejas. </t>
  </si>
  <si>
    <t xml:space="preserve">NIVEL 3: Contaminación. Seccionadores M-052 dañados y fuera de servicio, pero conectados a la línea. Se deben retirar. No se tuvo acceso al poste debido a la vegetación. No se aprecia la PAT del poste. </t>
  </si>
  <si>
    <t xml:space="preserve">NIVEL 3: Contaminación. Espesa vegetación alrededor del poste. Se debe podar. Un hilo del cable de guarda esta deshilachado. Se debe corregir esta irregularidad. </t>
  </si>
  <si>
    <t>NIVEL 3: Contaminación. Palillos con cierto grado de corrosión en el acople al aislador. Aislador de la fase A con la falda inferior rota. Se debe reemplazar. Presencia de abejas. No se tuvo acceso al poste debido a la vegetación. No se aprecia la PAT del poste.</t>
  </si>
  <si>
    <t>NIVEL 3: Contaminación. Palillos con cierto grado de corrosión en el acople al aislador. Palillos de las fases A y C con desgaste. Se recomienda cambiarlos. Árbol de mediana altura pegando del poste. Se debe podar. Presencia de abejas.</t>
  </si>
  <si>
    <t xml:space="preserve">NIVEL 3: Contaminación. Árboles cercanos y pegando del poste. Se debe podar. Árbol de elevada altura debajo de la línea y muy cercano a los conductores en el vano entre los postes 606 y 607. Se debe podar. </t>
  </si>
  <si>
    <t xml:space="preserve">NIVEL 3: Contaminación. Palillos con cierto grado de corrosión en el acople al aislador. Los tres aisladores están inclinados. Se debe corregir esta irregularidad. Conductor de la fase A está a muy baja altura entre los postes 610 y 611. Se debe corregir esta irregularidad. </t>
  </si>
  <si>
    <t xml:space="preserve">NIVEL 3: Contaminación. Una de las cadenas de aisladores de las fases de debajo está rota. Se debe cambiar. No se tuvo acceso al poste debido a la vegetación. No se aprecia la PAT del poste. </t>
  </si>
  <si>
    <t xml:space="preserve">NIVEL 3: Contaminación. Tres cortacorrientes abiertos y sin carga conectada, el de la fase C está desprendido de su base y fuera de la línea. Se deben retirar los tres cortacorrientes. No se tuvo acceso al poste debido a la vegetación. No se aprecia la PAT del poste. </t>
  </si>
  <si>
    <t>NIVEL 3: Contaminación. Árboles pegados del poste. Se debe podar. Árboles de mediana altura debajo de la línea y muy cerca de ella en el vano comprendido entre los postes 625 y 626. Se debe podar. Poste sin PAT.</t>
  </si>
  <si>
    <t xml:space="preserve">Efecto Corona </t>
  </si>
  <si>
    <t>Efecto Corona en Pararrayos fase A</t>
  </si>
  <si>
    <t>Efecto Corona en Fase A,B y C</t>
  </si>
  <si>
    <t>POSTE 250</t>
  </si>
  <si>
    <t>POSTE 231</t>
  </si>
  <si>
    <t>NIVEL 3: Contaminación. Palillos con corrosión (pérdida de material).</t>
  </si>
  <si>
    <t>POSTE 366</t>
  </si>
  <si>
    <t>POSTE 377</t>
  </si>
  <si>
    <t>POSTE 404</t>
  </si>
  <si>
    <t>Desintalacion de Puentes</t>
  </si>
  <si>
    <t>POSTE 385</t>
  </si>
  <si>
    <t>POSTE 386</t>
  </si>
  <si>
    <t>POSTE 414</t>
  </si>
  <si>
    <t>POSTE 411</t>
  </si>
  <si>
    <t>POSTE 387</t>
  </si>
  <si>
    <t>POSTE 49</t>
  </si>
  <si>
    <t>MTTO. DE LINEAS ELECTRICAS DE 13,8KV (COLOCADO COMO SEPRARADOR ENTRE POSTE 15 Y 14)</t>
  </si>
  <si>
    <t>16/09/2024</t>
  </si>
  <si>
    <t>17/09/2024</t>
  </si>
  <si>
    <t>18/09/2024</t>
  </si>
  <si>
    <t>POSTE 410</t>
  </si>
  <si>
    <t>POSTE 392</t>
  </si>
  <si>
    <t>POSTE 391</t>
  </si>
  <si>
    <t>17/09/2025</t>
  </si>
  <si>
    <t>POSTE 327</t>
  </si>
  <si>
    <t>POSTE X</t>
  </si>
  <si>
    <t>D-105</t>
  </si>
  <si>
    <t>POSTE 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</si>
</sst>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27" x14ac:knownFonts="1">
    <font>
      <sz val="11"/>
      <color theme="1"/>
      <name val="Calibri"/>
      <family val="2"/>
      <scheme val="minor"/>
    </font>
    <font>
      <sz val="11"/>
      <color theme="1"/>
      <name val="Arial"/>
      <family val="2"/>
    </font>
    <font>
      <b/>
      <sz val="11"/>
      <color theme="1"/>
      <name val="Arial"/>
      <family val="2"/>
    </font>
    <font>
      <sz val="12"/>
      <name val="Arial"/>
      <family val="2"/>
    </font>
    <font>
      <sz val="9"/>
      <color theme="1"/>
      <name val="Arial"/>
      <family val="2"/>
    </font>
    <font>
      <b/>
      <sz val="12"/>
      <color theme="1"/>
      <name val="Arial"/>
      <family val="2"/>
    </font>
    <font>
      <sz val="11"/>
      <color theme="0"/>
      <name val="Calibri"/>
      <family val="2"/>
      <scheme val="minor"/>
    </font>
    <font>
      <sz val="11"/>
      <name val="Calibri"/>
      <family val="2"/>
      <scheme val="minor"/>
    </font>
    <font>
      <b/>
      <sz val="16"/>
      <color theme="1"/>
      <name val="Arial"/>
      <family val="2"/>
    </font>
    <font>
      <b/>
      <sz val="14"/>
      <color theme="1"/>
      <name val="Arial"/>
      <family val="2"/>
    </font>
    <font>
      <b/>
      <sz val="8"/>
      <color theme="1"/>
      <name val="Arial"/>
      <family val="2"/>
    </font>
    <font>
      <sz val="36"/>
      <color theme="1"/>
      <name val="Calibri"/>
      <family val="2"/>
      <scheme val="minor"/>
    </font>
    <font>
      <b/>
      <sz val="36"/>
      <color theme="1"/>
      <name val="Calibri"/>
      <family val="2"/>
      <scheme val="minor"/>
    </font>
    <font>
      <b/>
      <sz val="28"/>
      <color theme="1"/>
      <name val="Calibri"/>
      <family val="2"/>
      <scheme val="minor"/>
    </font>
    <font>
      <b/>
      <sz val="14"/>
      <color theme="1"/>
      <name val="Calibri"/>
      <family val="2"/>
      <scheme val="minor"/>
    </font>
    <font>
      <sz val="14"/>
      <color theme="1"/>
      <name val="Calibri"/>
      <family val="2"/>
      <scheme val="minor"/>
    </font>
    <font>
      <b/>
      <sz val="11"/>
      <color theme="1"/>
      <name val="Calibri"/>
      <family val="2"/>
      <scheme val="minor"/>
    </font>
    <font>
      <sz val="10"/>
      <color theme="1"/>
      <name val="Arial"/>
      <family val="2"/>
    </font>
    <font>
      <b/>
      <sz val="18"/>
      <color theme="1"/>
      <name val="Arial"/>
      <family val="2"/>
    </font>
    <font>
      <b/>
      <sz val="11"/>
      <color theme="1" tint="4.9989318521683403E-2"/>
      <name val="Arial"/>
      <family val="2"/>
    </font>
    <font>
      <b/>
      <sz val="12"/>
      <color theme="1"/>
      <name val="Calibri"/>
      <family val="2"/>
      <scheme val="minor"/>
    </font>
    <font>
      <sz val="12"/>
      <color theme="1"/>
      <name val="Calibri"/>
      <family val="2"/>
      <scheme val="minor"/>
    </font>
    <font>
      <sz val="11"/>
      <color theme="4" tint="0.79998168889431442"/>
      <name val="Calibri"/>
      <family val="2"/>
      <scheme val="minor"/>
    </font>
    <font>
      <sz val="11"/>
      <color theme="1"/>
      <name val="Arial"/>
      <family val="2"/>
    </font>
    <font>
      <b/>
      <sz val="72"/>
      <color theme="1"/>
      <name val="Calibri"/>
      <family val="2"/>
      <scheme val="minor"/>
    </font>
    <font>
      <sz val="11"/>
      <color theme="1"/>
      <name val="Arial"/>
      <family val="2"/>
    </font>
    <font>
      <sz val="11"/>
      <color theme="1"/>
      <name val="Arial"/>
      <family val="2"/>
    </font>
  </fonts>
  <fills count="11">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rgb="FFFF5050"/>
        <bgColor indexed="64"/>
      </patternFill>
    </fill>
    <fill>
      <patternFill patternType="solid">
        <fgColor theme="5"/>
        <bgColor indexed="64"/>
      </patternFill>
    </fill>
    <fill>
      <patternFill patternType="solid">
        <fgColor rgb="FFFF0000"/>
        <bgColor indexed="64"/>
      </patternFill>
    </fill>
    <fill>
      <patternFill patternType="solid">
        <fgColor theme="4"/>
        <bgColor indexed="64"/>
      </patternFill>
    </fill>
    <fill>
      <patternFill patternType="solid">
        <fgColor rgb="FF00B050"/>
        <bgColor indexed="64"/>
      </patternFill>
    </fill>
  </fills>
  <borders count="9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right style="medium">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indexed="64"/>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style="medium">
        <color indexed="64"/>
      </right>
      <top style="thin">
        <color auto="1"/>
      </top>
      <bottom style="thin">
        <color auto="1"/>
      </bottom>
      <diagonal/>
    </border>
    <border>
      <left style="thin">
        <color auto="1"/>
      </left>
      <right/>
      <top style="thin">
        <color indexed="64"/>
      </top>
      <bottom style="thin">
        <color indexed="64"/>
      </bottom>
      <diagonal/>
    </border>
    <border>
      <left style="medium">
        <color indexed="64"/>
      </left>
      <right style="thin">
        <color auto="1"/>
      </right>
      <top style="thin">
        <color indexed="64"/>
      </top>
      <bottom/>
      <diagonal/>
    </border>
    <border>
      <left style="thin">
        <color auto="1"/>
      </left>
      <right style="thin">
        <color auto="1"/>
      </right>
      <top style="thin">
        <color indexed="64"/>
      </top>
      <bottom/>
      <diagonal/>
    </border>
    <border>
      <left style="thin">
        <color auto="1"/>
      </left>
      <right/>
      <top style="thin">
        <color indexed="64"/>
      </top>
      <bottom/>
      <diagonal/>
    </border>
    <border>
      <left style="thin">
        <color indexed="64"/>
      </left>
      <right style="thin">
        <color indexed="64"/>
      </right>
      <top style="thin">
        <color auto="1"/>
      </top>
      <bottom/>
      <diagonal/>
    </border>
    <border>
      <left style="thin">
        <color indexed="64"/>
      </left>
      <right style="medium">
        <color indexed="64"/>
      </right>
      <top style="thin">
        <color auto="1"/>
      </top>
      <bottom/>
      <diagonal/>
    </border>
    <border>
      <left style="medium">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top/>
      <bottom style="thin">
        <color indexed="64"/>
      </bottom>
      <diagonal/>
    </border>
    <border>
      <left style="thin">
        <color indexed="64"/>
      </left>
      <right style="thin">
        <color indexed="64"/>
      </right>
      <top/>
      <bottom style="thin">
        <color auto="1"/>
      </bottom>
      <diagonal/>
    </border>
    <border>
      <left style="thin">
        <color indexed="64"/>
      </left>
      <right style="medium">
        <color indexed="64"/>
      </right>
      <top/>
      <bottom style="thin">
        <color auto="1"/>
      </bottom>
      <diagonal/>
    </border>
    <border>
      <left style="medium">
        <color indexed="64"/>
      </left>
      <right style="thin">
        <color auto="1"/>
      </right>
      <top style="thin">
        <color indexed="64"/>
      </top>
      <bottom style="medium">
        <color indexed="64"/>
      </bottom>
      <diagonal/>
    </border>
    <border>
      <left style="thin">
        <color auto="1"/>
      </left>
      <right style="thin">
        <color auto="1"/>
      </right>
      <top style="thin">
        <color indexed="64"/>
      </top>
      <bottom style="medium">
        <color indexed="64"/>
      </bottom>
      <diagonal/>
    </border>
    <border>
      <left style="thin">
        <color auto="1"/>
      </left>
      <right/>
      <top style="thin">
        <color indexed="64"/>
      </top>
      <bottom style="medium">
        <color indexed="64"/>
      </bottom>
      <diagonal/>
    </border>
    <border>
      <left style="medium">
        <color indexed="64"/>
      </left>
      <right style="thin">
        <color indexed="64"/>
      </right>
      <top/>
      <bottom style="thin">
        <color auto="1"/>
      </bottom>
      <diagonal/>
    </border>
    <border>
      <left style="medium">
        <color indexed="64"/>
      </left>
      <right style="thin">
        <color indexed="64"/>
      </right>
      <top style="thin">
        <color auto="1"/>
      </top>
      <bottom/>
      <diagonal/>
    </border>
    <border>
      <left style="medium">
        <color indexed="64"/>
      </left>
      <right style="thin">
        <color indexed="64"/>
      </right>
      <top style="thin">
        <color auto="1"/>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style="medium">
        <color indexed="64"/>
      </right>
      <top style="thin">
        <color auto="1"/>
      </top>
      <bottom style="medium">
        <color indexed="64"/>
      </bottom>
      <diagonal/>
    </border>
  </borders>
  <cellStyleXfs count="1">
    <xf numFmtId="0" fontId="0" fillId="0" borderId="0"/>
  </cellStyleXfs>
  <cellXfs count="743">
    <xf numFmtId="0" fontId="0" fillId="0" borderId="0" xfId="0"/>
    <xf numFmtId="0" fontId="0" fillId="0" borderId="7" xfId="0" applyBorder="1"/>
    <xf numFmtId="0" fontId="0" fillId="0" borderId="11" xfId="0" applyBorder="1"/>
    <xf numFmtId="0" fontId="0" fillId="0" borderId="26" xfId="0" applyBorder="1"/>
    <xf numFmtId="0" fontId="0" fillId="0" borderId="28" xfId="0" applyBorder="1"/>
    <xf numFmtId="0" fontId="4" fillId="0" borderId="26" xfId="0" applyFont="1" applyBorder="1" applyAlignment="1">
      <alignment horizontal="center" vertical="center"/>
    </xf>
    <xf numFmtId="0" fontId="0" fillId="0" borderId="0" xfId="0" applyAlignment="1">
      <alignment horizontal="center"/>
    </xf>
    <xf numFmtId="0" fontId="1" fillId="0" borderId="26" xfId="0" applyFont="1" applyBorder="1" applyAlignment="1">
      <alignment horizontal="center" vertical="center"/>
    </xf>
    <xf numFmtId="0" fontId="1" fillId="0" borderId="43" xfId="0" applyFont="1" applyBorder="1" applyAlignment="1">
      <alignment horizontal="center" vertical="center"/>
    </xf>
    <xf numFmtId="0" fontId="0" fillId="0" borderId="0" xfId="0" applyAlignment="1">
      <alignment horizontal="right"/>
    </xf>
    <xf numFmtId="0" fontId="4" fillId="0" borderId="40" xfId="0" applyFont="1" applyBorder="1" applyAlignment="1">
      <alignment horizontal="center" vertical="center"/>
    </xf>
    <xf numFmtId="0" fontId="1" fillId="0" borderId="2" xfId="0" applyFont="1" applyBorder="1" applyAlignment="1">
      <alignment horizontal="center" vertical="center"/>
    </xf>
    <xf numFmtId="0" fontId="0" fillId="0" borderId="7" xfId="0" applyBorder="1" applyAlignment="1">
      <alignment horizontal="right"/>
    </xf>
    <xf numFmtId="0" fontId="0" fillId="0" borderId="6" xfId="0" applyBorder="1"/>
    <xf numFmtId="0" fontId="0" fillId="0" borderId="32" xfId="0" applyBorder="1"/>
    <xf numFmtId="0" fontId="0" fillId="0" borderId="26" xfId="0" applyBorder="1" applyAlignment="1">
      <alignment horizontal="center"/>
    </xf>
    <xf numFmtId="0" fontId="0" fillId="0" borderId="6" xfId="0" applyFill="1" applyBorder="1"/>
    <xf numFmtId="0" fontId="0" fillId="0" borderId="7" xfId="0" applyFill="1" applyBorder="1"/>
    <xf numFmtId="0" fontId="0" fillId="0" borderId="7" xfId="0" applyFill="1" applyBorder="1" applyAlignment="1">
      <alignment horizontal="center"/>
    </xf>
    <xf numFmtId="0" fontId="0" fillId="0" borderId="7" xfId="0" applyFill="1" applyBorder="1" applyAlignment="1">
      <alignment horizontal="right"/>
    </xf>
    <xf numFmtId="0" fontId="0" fillId="0" borderId="11" xfId="0" applyFill="1" applyBorder="1"/>
    <xf numFmtId="0" fontId="0" fillId="0" borderId="0" xfId="0" applyFill="1"/>
    <xf numFmtId="0" fontId="0" fillId="0" borderId="39" xfId="0" applyBorder="1"/>
    <xf numFmtId="0" fontId="0" fillId="0" borderId="40" xfId="0" applyBorder="1"/>
    <xf numFmtId="0" fontId="0" fillId="0" borderId="40" xfId="0" applyBorder="1" applyAlignment="1">
      <alignment horizontal="center"/>
    </xf>
    <xf numFmtId="0" fontId="0" fillId="0" borderId="40" xfId="0" applyBorder="1" applyAlignment="1">
      <alignment horizontal="right"/>
    </xf>
    <xf numFmtId="0" fontId="4" fillId="0" borderId="32" xfId="0" applyFont="1" applyBorder="1" applyAlignment="1">
      <alignment horizontal="center" vertical="center"/>
    </xf>
    <xf numFmtId="0" fontId="4" fillId="0" borderId="26" xfId="0" applyFont="1" applyBorder="1" applyAlignment="1">
      <alignment horizontal="center" vertical="center" wrapText="1"/>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0" fillId="0" borderId="18" xfId="0" applyBorder="1"/>
    <xf numFmtId="0" fontId="0" fillId="0" borderId="18" xfId="0" applyFill="1" applyBorder="1"/>
    <xf numFmtId="0" fontId="0" fillId="0" borderId="21" xfId="0" applyBorder="1"/>
    <xf numFmtId="0" fontId="0" fillId="0" borderId="35" xfId="0" applyBorder="1"/>
    <xf numFmtId="14" fontId="0" fillId="0" borderId="39" xfId="0" applyNumberFormat="1" applyBorder="1"/>
    <xf numFmtId="0" fontId="4" fillId="0" borderId="41" xfId="0" applyFont="1" applyBorder="1" applyAlignment="1">
      <alignment vertical="center" textRotation="90"/>
    </xf>
    <xf numFmtId="14" fontId="0" fillId="0" borderId="6" xfId="0" applyNumberFormat="1" applyBorder="1"/>
    <xf numFmtId="0" fontId="4" fillId="0" borderId="50" xfId="0" applyFont="1" applyBorder="1" applyAlignment="1">
      <alignment horizontal="center" vertical="center"/>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1" fillId="0" borderId="49" xfId="0" applyFont="1" applyBorder="1" applyAlignment="1">
      <alignment horizontal="center" vertical="center" wrapText="1"/>
    </xf>
    <xf numFmtId="14" fontId="1" fillId="0" borderId="42" xfId="0" applyNumberFormat="1" applyFont="1" applyBorder="1" applyAlignment="1">
      <alignment horizontal="center" vertical="center"/>
    </xf>
    <xf numFmtId="14" fontId="1" fillId="0" borderId="1" xfId="0" applyNumberFormat="1" applyFont="1" applyBorder="1" applyAlignment="1">
      <alignment horizontal="center" vertical="center"/>
    </xf>
    <xf numFmtId="0" fontId="1" fillId="0" borderId="29" xfId="0" applyFont="1" applyBorder="1" applyAlignment="1">
      <alignment horizontal="center" vertical="center" wrapText="1"/>
    </xf>
    <xf numFmtId="14" fontId="1" fillId="0" borderId="39" xfId="0" applyNumberFormat="1" applyFont="1" applyBorder="1" applyAlignment="1">
      <alignment horizontal="center" vertical="center"/>
    </xf>
    <xf numFmtId="14" fontId="1" fillId="0" borderId="51" xfId="0" applyNumberFormat="1" applyFont="1" applyBorder="1" applyAlignment="1">
      <alignment horizontal="center" vertical="center"/>
    </xf>
    <xf numFmtId="0" fontId="1" fillId="0" borderId="29" xfId="0" applyFont="1" applyBorder="1" applyAlignment="1">
      <alignment vertical="center"/>
    </xf>
    <xf numFmtId="0" fontId="1" fillId="0" borderId="7" xfId="0" applyFont="1" applyBorder="1" applyAlignment="1">
      <alignment horizontal="center" vertical="center" wrapText="1"/>
    </xf>
    <xf numFmtId="14" fontId="0" fillId="0" borderId="7" xfId="0" applyNumberFormat="1" applyBorder="1"/>
    <xf numFmtId="0" fontId="0" fillId="4" borderId="7" xfId="0" applyFill="1" applyBorder="1" applyAlignment="1">
      <alignment horizontal="right"/>
    </xf>
    <xf numFmtId="0" fontId="1" fillId="0" borderId="40" xfId="0" applyFont="1" applyBorder="1" applyAlignment="1">
      <alignment horizontal="center" vertical="center"/>
    </xf>
    <xf numFmtId="0" fontId="2" fillId="0" borderId="20" xfId="0" applyFont="1" applyBorder="1" applyAlignment="1">
      <alignment horizontal="center" vertical="center"/>
    </xf>
    <xf numFmtId="14" fontId="0" fillId="0" borderId="0" xfId="0" applyNumberFormat="1"/>
    <xf numFmtId="14" fontId="4" fillId="0" borderId="32" xfId="0" applyNumberFormat="1" applyFont="1" applyBorder="1" applyAlignment="1">
      <alignment horizontal="center" vertical="center"/>
    </xf>
    <xf numFmtId="14" fontId="0" fillId="0" borderId="0" xfId="0" applyNumberFormat="1" applyAlignment="1">
      <alignment horizontal="center"/>
    </xf>
    <xf numFmtId="14" fontId="0" fillId="0" borderId="39" xfId="0" applyNumberFormat="1" applyBorder="1" applyAlignment="1">
      <alignment horizontal="center"/>
    </xf>
    <xf numFmtId="14" fontId="0" fillId="0" borderId="6" xfId="0" applyNumberFormat="1" applyBorder="1" applyAlignment="1">
      <alignment horizontal="center"/>
    </xf>
    <xf numFmtId="0" fontId="1" fillId="0" borderId="21" xfId="0" applyFont="1" applyBorder="1" applyAlignment="1">
      <alignment horizontal="right" vertical="center"/>
    </xf>
    <xf numFmtId="14" fontId="0" fillId="0" borderId="32" xfId="0" applyNumberFormat="1" applyBorder="1"/>
    <xf numFmtId="0" fontId="0" fillId="0" borderId="16" xfId="0" applyBorder="1"/>
    <xf numFmtId="0" fontId="0" fillId="0" borderId="21" xfId="0" applyFill="1" applyBorder="1"/>
    <xf numFmtId="0" fontId="0" fillId="0" borderId="43" xfId="0" applyBorder="1" applyAlignment="1">
      <alignment horizontal="center"/>
    </xf>
    <xf numFmtId="14" fontId="0" fillId="0" borderId="32" xfId="0" applyNumberFormat="1" applyBorder="1" applyAlignment="1">
      <alignment horizontal="center"/>
    </xf>
    <xf numFmtId="0" fontId="1" fillId="0" borderId="21" xfId="0" applyFont="1" applyBorder="1" applyAlignment="1">
      <alignment horizontal="center" vertical="center"/>
    </xf>
    <xf numFmtId="0" fontId="2" fillId="0" borderId="20" xfId="0" applyFont="1" applyBorder="1" applyAlignment="1">
      <alignment horizontal="center" vertical="center"/>
    </xf>
    <xf numFmtId="0" fontId="0" fillId="5" borderId="7" xfId="0" applyFill="1" applyBorder="1" applyAlignment="1">
      <alignment horizontal="center"/>
    </xf>
    <xf numFmtId="0" fontId="0" fillId="5" borderId="7" xfId="0" applyFill="1" applyBorder="1"/>
    <xf numFmtId="0" fontId="2" fillId="0" borderId="20" xfId="0" applyFont="1" applyBorder="1" applyAlignment="1">
      <alignment horizontal="center" vertical="center"/>
    </xf>
    <xf numFmtId="0" fontId="0" fillId="0" borderId="7" xfId="0" applyBorder="1" applyAlignment="1">
      <alignment horizontal="center" vertical="center"/>
    </xf>
    <xf numFmtId="0" fontId="0" fillId="0" borderId="26" xfId="0" applyBorder="1" applyAlignment="1">
      <alignment horizontal="center" vertical="center"/>
    </xf>
    <xf numFmtId="0" fontId="6" fillId="0" borderId="7" xfId="0" applyNumberFormat="1" applyFont="1" applyBorder="1" applyAlignment="1">
      <alignment horizontal="center"/>
    </xf>
    <xf numFmtId="0" fontId="7" fillId="0" borderId="7" xfId="0" applyNumberFormat="1" applyFont="1" applyBorder="1" applyAlignment="1">
      <alignment horizontal="center"/>
    </xf>
    <xf numFmtId="0" fontId="2" fillId="0" borderId="20" xfId="0" applyFont="1" applyBorder="1" applyAlignment="1">
      <alignment horizontal="center" vertical="center"/>
    </xf>
    <xf numFmtId="0" fontId="1" fillId="0" borderId="21" xfId="0" applyFont="1" applyBorder="1" applyAlignment="1">
      <alignment horizontal="right" vertical="center"/>
    </xf>
    <xf numFmtId="0" fontId="9" fillId="0" borderId="6" xfId="0" applyFont="1" applyBorder="1" applyAlignment="1">
      <alignment vertical="center"/>
    </xf>
    <xf numFmtId="0" fontId="9" fillId="0" borderId="7" xfId="0" applyFont="1" applyBorder="1" applyAlignment="1">
      <alignment vertical="center"/>
    </xf>
    <xf numFmtId="0" fontId="8" fillId="0" borderId="20" xfId="0" applyFont="1" applyBorder="1" applyAlignment="1">
      <alignment vertical="center"/>
    </xf>
    <xf numFmtId="0" fontId="9" fillId="0" borderId="20" xfId="0" applyFont="1" applyBorder="1" applyAlignment="1">
      <alignment vertical="center"/>
    </xf>
    <xf numFmtId="0" fontId="9" fillId="0" borderId="22" xfId="0" applyFont="1" applyBorder="1" applyAlignment="1">
      <alignment vertical="center"/>
    </xf>
    <xf numFmtId="0" fontId="9" fillId="0" borderId="20" xfId="0" applyFont="1" applyBorder="1" applyAlignment="1"/>
    <xf numFmtId="0" fontId="9" fillId="0" borderId="22" xfId="0" applyFont="1" applyBorder="1" applyAlignment="1"/>
    <xf numFmtId="0" fontId="1" fillId="0" borderId="7" xfId="0" applyFont="1" applyBorder="1" applyAlignment="1">
      <alignment horizontal="center" vertical="center"/>
    </xf>
    <xf numFmtId="0" fontId="0" fillId="0" borderId="7" xfId="0" applyBorder="1" applyAlignment="1">
      <alignment horizontal="center"/>
    </xf>
    <xf numFmtId="0" fontId="0" fillId="0" borderId="1" xfId="0" applyBorder="1"/>
    <xf numFmtId="0" fontId="0" fillId="0" borderId="2" xfId="0" applyBorder="1"/>
    <xf numFmtId="0" fontId="0" fillId="0" borderId="2" xfId="0" applyBorder="1" applyAlignment="1">
      <alignment horizontal="center"/>
    </xf>
    <xf numFmtId="0" fontId="0" fillId="0" borderId="2" xfId="0" applyBorder="1" applyAlignment="1">
      <alignment horizontal="right"/>
    </xf>
    <xf numFmtId="0" fontId="0" fillId="0" borderId="49" xfId="0" applyBorder="1" applyAlignment="1"/>
    <xf numFmtId="14" fontId="0" fillId="0" borderId="1" xfId="0" applyNumberFormat="1" applyBorder="1"/>
    <xf numFmtId="0" fontId="4" fillId="0" borderId="29" xfId="0" applyFont="1" applyBorder="1" applyAlignment="1">
      <alignment vertical="center" textRotation="90"/>
    </xf>
    <xf numFmtId="0" fontId="0" fillId="0" borderId="42" xfId="0" applyBorder="1"/>
    <xf numFmtId="0" fontId="0" fillId="0" borderId="26" xfId="0" applyBorder="1" applyAlignment="1">
      <alignment horizontal="right"/>
    </xf>
    <xf numFmtId="0" fontId="0" fillId="0" borderId="27" xfId="0" applyBorder="1"/>
    <xf numFmtId="0" fontId="1" fillId="0" borderId="7" xfId="0" applyFont="1" applyBorder="1" applyAlignment="1">
      <alignment horizontal="left" vertical="center" wrapText="1"/>
    </xf>
    <xf numFmtId="14" fontId="0" fillId="0" borderId="21" xfId="0" applyNumberFormat="1" applyBorder="1"/>
    <xf numFmtId="0" fontId="0" fillId="0" borderId="53" xfId="0" applyBorder="1" applyAlignment="1">
      <alignment horizontal="center"/>
    </xf>
    <xf numFmtId="0" fontId="0" fillId="0" borderId="53" xfId="0" applyBorder="1"/>
    <xf numFmtId="0" fontId="0" fillId="0" borderId="8" xfId="0" applyBorder="1"/>
    <xf numFmtId="14" fontId="1" fillId="0" borderId="6" xfId="0" applyNumberFormat="1" applyFont="1" applyBorder="1" applyAlignment="1">
      <alignment horizontal="center" vertical="center"/>
    </xf>
    <xf numFmtId="0" fontId="0" fillId="0" borderId="10" xfId="0" applyBorder="1"/>
    <xf numFmtId="10" fontId="0" fillId="0" borderId="7" xfId="0" applyNumberFormat="1" applyBorder="1"/>
    <xf numFmtId="10" fontId="0" fillId="0" borderId="11" xfId="0" applyNumberFormat="1" applyBorder="1"/>
    <xf numFmtId="10" fontId="0" fillId="0" borderId="26" xfId="0" applyNumberFormat="1" applyBorder="1"/>
    <xf numFmtId="10" fontId="0" fillId="0" borderId="28" xfId="0" applyNumberFormat="1" applyBorder="1"/>
    <xf numFmtId="0" fontId="0" fillId="0" borderId="1" xfId="0" applyBorder="1" applyAlignment="1"/>
    <xf numFmtId="0" fontId="0" fillId="0" borderId="2" xfId="0" applyBorder="1" applyAlignment="1"/>
    <xf numFmtId="0" fontId="0" fillId="0" borderId="29" xfId="0" applyBorder="1" applyAlignment="1"/>
    <xf numFmtId="0" fontId="0" fillId="0" borderId="6" xfId="0" applyBorder="1" applyAlignment="1"/>
    <xf numFmtId="0" fontId="0" fillId="0" borderId="7" xfId="0" applyBorder="1" applyAlignment="1"/>
    <xf numFmtId="0" fontId="0" fillId="0" borderId="11" xfId="0" applyBorder="1" applyAlignment="1"/>
    <xf numFmtId="0" fontId="0" fillId="0" borderId="55" xfId="0" applyBorder="1"/>
    <xf numFmtId="0" fontId="1" fillId="0" borderId="53" xfId="0" applyFont="1" applyBorder="1" applyAlignment="1">
      <alignment horizontal="center" vertical="center"/>
    </xf>
    <xf numFmtId="0" fontId="0" fillId="0" borderId="54" xfId="0" applyBorder="1"/>
    <xf numFmtId="0" fontId="0" fillId="0" borderId="14" xfId="0" applyBorder="1" applyAlignment="1">
      <alignment horizontal="center"/>
    </xf>
    <xf numFmtId="0" fontId="10" fillId="5" borderId="7" xfId="0" applyFont="1" applyFill="1" applyBorder="1" applyAlignment="1">
      <alignment horizontal="center" vertical="center" wrapText="1"/>
    </xf>
    <xf numFmtId="0" fontId="1" fillId="4" borderId="7" xfId="0" applyFont="1" applyFill="1" applyBorder="1" applyAlignment="1">
      <alignment horizontal="center" vertical="center"/>
    </xf>
    <xf numFmtId="0" fontId="1" fillId="6" borderId="7" xfId="0" applyFont="1" applyFill="1" applyBorder="1" applyAlignment="1">
      <alignment horizontal="center" vertical="center"/>
    </xf>
    <xf numFmtId="0" fontId="0" fillId="0" borderId="7" xfId="0" applyBorder="1" applyAlignment="1">
      <alignment horizontal="left"/>
    </xf>
    <xf numFmtId="0" fontId="1" fillId="6" borderId="40" xfId="0" applyFont="1" applyFill="1" applyBorder="1" applyAlignment="1">
      <alignment horizontal="center" vertical="center"/>
    </xf>
    <xf numFmtId="0" fontId="0" fillId="6" borderId="7" xfId="0" applyFill="1" applyBorder="1"/>
    <xf numFmtId="0" fontId="0" fillId="6" borderId="7" xfId="0" applyFill="1" applyBorder="1" applyAlignment="1">
      <alignment horizontal="center"/>
    </xf>
    <xf numFmtId="0" fontId="9" fillId="0" borderId="20" xfId="0" applyFont="1" applyBorder="1" applyAlignment="1">
      <alignment horizontal="left" vertical="center"/>
    </xf>
    <xf numFmtId="0" fontId="0" fillId="0" borderId="49" xfId="0" applyBorder="1" applyAlignment="1">
      <alignment horizontal="center"/>
    </xf>
    <xf numFmtId="0" fontId="0" fillId="0" borderId="18" xfId="0" applyBorder="1" applyAlignment="1">
      <alignment horizontal="center"/>
    </xf>
    <xf numFmtId="0" fontId="1" fillId="0" borderId="18" xfId="0" applyFont="1" applyBorder="1" applyAlignment="1">
      <alignment horizontal="left"/>
    </xf>
    <xf numFmtId="0" fontId="1" fillId="0" borderId="21" xfId="0" applyFont="1" applyBorder="1" applyAlignment="1">
      <alignment horizontal="left" vertical="center"/>
    </xf>
    <xf numFmtId="0" fontId="1" fillId="0" borderId="49" xfId="0" applyFont="1" applyBorder="1" applyAlignment="1">
      <alignment horizontal="left"/>
    </xf>
    <xf numFmtId="0" fontId="1" fillId="0" borderId="4" xfId="0" applyFont="1" applyBorder="1" applyAlignment="1">
      <alignment horizontal="left"/>
    </xf>
    <xf numFmtId="0" fontId="1" fillId="0" borderId="7" xfId="0" applyFont="1" applyBorder="1" applyAlignment="1">
      <alignment horizontal="left"/>
    </xf>
    <xf numFmtId="0" fontId="1" fillId="0" borderId="7" xfId="0" applyFont="1" applyBorder="1" applyAlignment="1">
      <alignment horizontal="left" vertical="center"/>
    </xf>
    <xf numFmtId="0" fontId="1" fillId="0" borderId="49" xfId="0" applyFont="1" applyBorder="1" applyAlignment="1">
      <alignment horizontal="center" vertical="center"/>
    </xf>
    <xf numFmtId="0" fontId="0" fillId="0" borderId="21" xfId="0"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9" fillId="0" borderId="22" xfId="0" applyFont="1" applyBorder="1" applyAlignment="1">
      <alignment horizontal="left" vertical="center"/>
    </xf>
    <xf numFmtId="0" fontId="1" fillId="7" borderId="7" xfId="0" applyFont="1" applyFill="1" applyBorder="1" applyAlignment="1">
      <alignment horizontal="center" vertical="center"/>
    </xf>
    <xf numFmtId="0" fontId="0" fillId="0" borderId="6" xfId="0" applyBorder="1" applyAlignment="1">
      <alignment horizontal="center"/>
    </xf>
    <xf numFmtId="0" fontId="4" fillId="0" borderId="51" xfId="0" applyFont="1" applyBorder="1" applyAlignment="1">
      <alignment horizontal="center" vertical="center"/>
    </xf>
    <xf numFmtId="0" fontId="4" fillId="0" borderId="43" xfId="0" applyFont="1" applyBorder="1" applyAlignment="1">
      <alignment horizontal="center" vertical="center"/>
    </xf>
    <xf numFmtId="0" fontId="4" fillId="0" borderId="43" xfId="0" applyFont="1" applyBorder="1" applyAlignment="1">
      <alignment horizontal="center" vertical="center" wrapText="1"/>
    </xf>
    <xf numFmtId="0" fontId="4" fillId="0" borderId="52" xfId="0" applyFont="1" applyBorder="1" applyAlignment="1">
      <alignment horizontal="center" vertical="center"/>
    </xf>
    <xf numFmtId="14" fontId="4" fillId="0" borderId="51" xfId="0" applyNumberFormat="1" applyFont="1" applyBorder="1" applyAlignment="1">
      <alignment horizontal="center" vertical="center"/>
    </xf>
    <xf numFmtId="0" fontId="4" fillId="0" borderId="56" xfId="0" applyFont="1" applyBorder="1" applyAlignment="1">
      <alignment horizontal="center" vertical="center"/>
    </xf>
    <xf numFmtId="0" fontId="4" fillId="0" borderId="47" xfId="0" applyFont="1" applyBorder="1" applyAlignment="1">
      <alignment horizontal="center" vertical="center"/>
    </xf>
    <xf numFmtId="0" fontId="4" fillId="0" borderId="57" xfId="0" applyFont="1" applyBorder="1" applyAlignment="1">
      <alignment horizontal="center" vertical="center"/>
    </xf>
    <xf numFmtId="0" fontId="0" fillId="0" borderId="53" xfId="0" applyBorder="1" applyAlignment="1">
      <alignment horizontal="right"/>
    </xf>
    <xf numFmtId="14" fontId="0" fillId="0" borderId="55" xfId="0" applyNumberFormat="1" applyBorder="1"/>
    <xf numFmtId="0" fontId="4" fillId="0" borderId="58" xfId="0" applyFont="1" applyBorder="1" applyAlignment="1">
      <alignment horizontal="center" vertical="center"/>
    </xf>
    <xf numFmtId="0" fontId="4" fillId="0" borderId="59" xfId="0" applyFont="1" applyBorder="1" applyAlignment="1">
      <alignment horizontal="center" vertical="center"/>
    </xf>
    <xf numFmtId="0" fontId="4" fillId="0" borderId="60" xfId="0" applyFont="1" applyBorder="1" applyAlignment="1">
      <alignment horizontal="center" vertical="center"/>
    </xf>
    <xf numFmtId="0" fontId="4" fillId="0" borderId="48" xfId="0" applyFont="1" applyBorder="1" applyAlignment="1">
      <alignment horizontal="center" vertical="center" wrapText="1"/>
    </xf>
    <xf numFmtId="0" fontId="4" fillId="0" borderId="61" xfId="0" applyFont="1" applyBorder="1" applyAlignment="1">
      <alignment horizontal="center" vertical="center"/>
    </xf>
    <xf numFmtId="0" fontId="4" fillId="0" borderId="60" xfId="0" applyFont="1" applyBorder="1" applyAlignment="1">
      <alignment horizontal="center" vertical="center" wrapText="1"/>
    </xf>
    <xf numFmtId="0" fontId="4" fillId="0" borderId="62" xfId="0" applyFont="1" applyBorder="1" applyAlignment="1">
      <alignment horizontal="center" vertical="center"/>
    </xf>
    <xf numFmtId="14" fontId="4" fillId="0" borderId="61" xfId="0" applyNumberFormat="1" applyFont="1" applyBorder="1" applyAlignment="1">
      <alignment horizontal="center" vertical="center"/>
    </xf>
    <xf numFmtId="0" fontId="4" fillId="0" borderId="48" xfId="0" applyFont="1" applyBorder="1" applyAlignment="1">
      <alignment horizontal="center" vertical="center"/>
    </xf>
    <xf numFmtId="0" fontId="1" fillId="6" borderId="7" xfId="0" applyFont="1" applyFill="1" applyBorder="1" applyAlignment="1">
      <alignment horizontal="left" vertical="center"/>
    </xf>
    <xf numFmtId="0" fontId="0" fillId="0" borderId="0" xfId="0" applyAlignment="1">
      <alignment horizontal="left"/>
    </xf>
    <xf numFmtId="0" fontId="4" fillId="0" borderId="52" xfId="0" applyFont="1" applyBorder="1" applyAlignment="1">
      <alignment horizontal="left" vertical="center"/>
    </xf>
    <xf numFmtId="0" fontId="1" fillId="4" borderId="7" xfId="0" applyFont="1" applyFill="1" applyBorder="1" applyAlignment="1">
      <alignment horizontal="left" vertical="center"/>
    </xf>
    <xf numFmtId="0" fontId="0" fillId="4" borderId="7" xfId="0" applyFill="1" applyBorder="1" applyAlignment="1">
      <alignment horizontal="left"/>
    </xf>
    <xf numFmtId="0" fontId="4" fillId="0" borderId="40" xfId="0" applyFont="1" applyBorder="1" applyAlignment="1">
      <alignment horizontal="left" vertical="center"/>
    </xf>
    <xf numFmtId="0" fontId="1" fillId="6" borderId="40" xfId="0" applyFont="1" applyFill="1" applyBorder="1" applyAlignment="1">
      <alignment horizontal="left" vertical="center"/>
    </xf>
    <xf numFmtId="0" fontId="4" fillId="0" borderId="7" xfId="0" applyFont="1" applyBorder="1" applyAlignment="1">
      <alignment horizontal="left" vertical="center"/>
    </xf>
    <xf numFmtId="0" fontId="0" fillId="6" borderId="7" xfId="0" applyFill="1" applyBorder="1" applyAlignment="1">
      <alignment horizontal="left"/>
    </xf>
    <xf numFmtId="0" fontId="0" fillId="0" borderId="26" xfId="0" applyBorder="1" applyAlignment="1">
      <alignment horizontal="left"/>
    </xf>
    <xf numFmtId="0" fontId="9" fillId="0" borderId="22" xfId="0" applyFont="1" applyBorder="1" applyAlignment="1">
      <alignment horizontal="left"/>
    </xf>
    <xf numFmtId="0" fontId="1" fillId="0" borderId="40" xfId="0" applyFont="1" applyBorder="1" applyAlignment="1">
      <alignment horizontal="left" vertical="center"/>
    </xf>
    <xf numFmtId="0" fontId="9" fillId="0" borderId="20" xfId="0" applyFont="1" applyBorder="1" applyAlignment="1">
      <alignment horizontal="left"/>
    </xf>
    <xf numFmtId="0" fontId="0" fillId="0" borderId="53" xfId="0" applyBorder="1" applyAlignment="1">
      <alignment horizontal="left"/>
    </xf>
    <xf numFmtId="0" fontId="0" fillId="5" borderId="7" xfId="0" applyFill="1" applyBorder="1" applyAlignment="1">
      <alignment horizontal="left"/>
    </xf>
    <xf numFmtId="0" fontId="0" fillId="8" borderId="7" xfId="0" applyFill="1" applyBorder="1"/>
    <xf numFmtId="0" fontId="0" fillId="0" borderId="6" xfId="0" applyBorder="1" applyAlignment="1">
      <alignment horizontal="center"/>
    </xf>
    <xf numFmtId="0" fontId="0" fillId="0" borderId="45" xfId="0" applyBorder="1"/>
    <xf numFmtId="0" fontId="0" fillId="0" borderId="24" xfId="0" applyBorder="1"/>
    <xf numFmtId="0" fontId="0" fillId="0" borderId="44" xfId="0" applyBorder="1"/>
    <xf numFmtId="0" fontId="0" fillId="0" borderId="37" xfId="0" applyBorder="1"/>
    <xf numFmtId="10" fontId="0" fillId="0" borderId="0" xfId="0" applyNumberFormat="1"/>
    <xf numFmtId="10" fontId="0" fillId="0" borderId="0" xfId="0" applyNumberFormat="1" applyAlignment="1">
      <alignment horizontal="center"/>
    </xf>
    <xf numFmtId="10" fontId="0" fillId="0" borderId="5" xfId="0" applyNumberFormat="1" applyBorder="1" applyAlignment="1">
      <alignment horizontal="center"/>
    </xf>
    <xf numFmtId="10" fontId="0" fillId="0" borderId="47" xfId="0" applyNumberFormat="1" applyBorder="1" applyAlignment="1">
      <alignment horizontal="center"/>
    </xf>
    <xf numFmtId="0" fontId="0" fillId="0" borderId="37" xfId="0" applyBorder="1" applyAlignment="1">
      <alignment horizontal="center"/>
    </xf>
    <xf numFmtId="0" fontId="0" fillId="0" borderId="46" xfId="0" applyBorder="1" applyAlignment="1">
      <alignment horizontal="center"/>
    </xf>
    <xf numFmtId="10" fontId="0" fillId="0" borderId="11" xfId="0" applyNumberFormat="1" applyBorder="1" applyAlignment="1">
      <alignment horizontal="center"/>
    </xf>
    <xf numFmtId="0" fontId="0" fillId="0" borderId="32" xfId="0" applyBorder="1" applyAlignment="1">
      <alignment horizontal="center"/>
    </xf>
    <xf numFmtId="10" fontId="0" fillId="0" borderId="28" xfId="0" applyNumberFormat="1" applyBorder="1" applyAlignment="1">
      <alignment horizontal="center"/>
    </xf>
    <xf numFmtId="10" fontId="0" fillId="0" borderId="37" xfId="0" applyNumberFormat="1" applyBorder="1" applyAlignment="1">
      <alignment horizontal="center"/>
    </xf>
    <xf numFmtId="0" fontId="0" fillId="0" borderId="0" xfId="0" applyBorder="1"/>
    <xf numFmtId="0" fontId="0" fillId="0" borderId="0" xfId="0" applyBorder="1" applyAlignment="1">
      <alignment horizontal="center"/>
    </xf>
    <xf numFmtId="10" fontId="0" fillId="0" borderId="0" xfId="0" applyNumberFormat="1" applyBorder="1" applyAlignment="1">
      <alignment horizontal="center"/>
    </xf>
    <xf numFmtId="10" fontId="0" fillId="0" borderId="45" xfId="0" applyNumberFormat="1" applyBorder="1" applyAlignment="1">
      <alignment horizontal="center"/>
    </xf>
    <xf numFmtId="0" fontId="0" fillId="0" borderId="57" xfId="0" applyBorder="1"/>
    <xf numFmtId="0" fontId="0" fillId="0" borderId="46" xfId="0" applyBorder="1"/>
    <xf numFmtId="10" fontId="0" fillId="0" borderId="46" xfId="0" applyNumberFormat="1" applyBorder="1" applyAlignment="1">
      <alignment horizontal="center"/>
    </xf>
    <xf numFmtId="0" fontId="0" fillId="0" borderId="65" xfId="0" pivotButton="1" applyBorder="1"/>
    <xf numFmtId="0" fontId="0" fillId="0" borderId="63" xfId="0" applyBorder="1"/>
    <xf numFmtId="0" fontId="0" fillId="0" borderId="66" xfId="0" applyNumberFormat="1" applyBorder="1"/>
    <xf numFmtId="0" fontId="0" fillId="0" borderId="67" xfId="0" applyNumberFormat="1" applyBorder="1"/>
    <xf numFmtId="0" fontId="0" fillId="0" borderId="59" xfId="0" applyNumberFormat="1" applyBorder="1"/>
    <xf numFmtId="0" fontId="0" fillId="0" borderId="64" xfId="0" pivotButton="1" applyBorder="1"/>
    <xf numFmtId="0" fontId="0" fillId="0" borderId="64" xfId="0" applyBorder="1"/>
    <xf numFmtId="0" fontId="0" fillId="0" borderId="66" xfId="0" applyBorder="1" applyAlignment="1">
      <alignment horizontal="left"/>
    </xf>
    <xf numFmtId="0" fontId="0" fillId="0" borderId="59" xfId="0" applyBorder="1" applyAlignment="1">
      <alignment horizontal="left"/>
    </xf>
    <xf numFmtId="0" fontId="0" fillId="0" borderId="64" xfId="0" applyBorder="1" applyAlignment="1">
      <alignment horizontal="left"/>
    </xf>
    <xf numFmtId="0" fontId="0" fillId="0" borderId="5" xfId="0" applyBorder="1"/>
    <xf numFmtId="0" fontId="0" fillId="0" borderId="45" xfId="0" applyNumberFormat="1" applyBorder="1"/>
    <xf numFmtId="0" fontId="0" fillId="0" borderId="47" xfId="0" applyNumberFormat="1" applyBorder="1"/>
    <xf numFmtId="0" fontId="0" fillId="0" borderId="47" xfId="0" applyBorder="1"/>
    <xf numFmtId="0" fontId="0" fillId="0" borderId="57" xfId="0" pivotButton="1" applyBorder="1"/>
    <xf numFmtId="0" fontId="0" fillId="0" borderId="59" xfId="0" pivotButton="1" applyBorder="1"/>
    <xf numFmtId="0" fontId="0" fillId="0" borderId="59" xfId="0" applyBorder="1"/>
    <xf numFmtId="0" fontId="0" fillId="0" borderId="67" xfId="0" applyBorder="1" applyAlignment="1">
      <alignment horizontal="left"/>
    </xf>
    <xf numFmtId="0" fontId="0" fillId="0" borderId="46" xfId="0" pivotButton="1" applyBorder="1"/>
    <xf numFmtId="0" fontId="0" fillId="0" borderId="47" xfId="0" pivotButton="1" applyBorder="1"/>
    <xf numFmtId="0" fontId="0" fillId="0" borderId="45" xfId="0" applyBorder="1" applyAlignment="1">
      <alignment horizontal="left"/>
    </xf>
    <xf numFmtId="0" fontId="0" fillId="0" borderId="47" xfId="0" applyBorder="1" applyAlignment="1">
      <alignment horizontal="left"/>
    </xf>
    <xf numFmtId="0" fontId="0" fillId="9" borderId="6" xfId="0" applyFill="1" applyBorder="1" applyAlignment="1">
      <alignment horizontal="center"/>
    </xf>
    <xf numFmtId="10" fontId="0" fillId="9" borderId="11" xfId="0" applyNumberFormat="1" applyFill="1" applyBorder="1" applyAlignment="1">
      <alignment horizontal="center"/>
    </xf>
    <xf numFmtId="0" fontId="0" fillId="9" borderId="32" xfId="0" applyFill="1" applyBorder="1" applyAlignment="1">
      <alignment horizontal="center"/>
    </xf>
    <xf numFmtId="10" fontId="0" fillId="9" borderId="28" xfId="0" applyNumberFormat="1" applyFill="1" applyBorder="1" applyAlignment="1">
      <alignment horizontal="center"/>
    </xf>
    <xf numFmtId="0" fontId="0" fillId="4" borderId="6" xfId="0" applyFill="1" applyBorder="1" applyAlignment="1">
      <alignment horizontal="center"/>
    </xf>
    <xf numFmtId="10" fontId="0" fillId="4" borderId="11" xfId="0" applyNumberFormat="1" applyFill="1" applyBorder="1" applyAlignment="1">
      <alignment horizontal="center"/>
    </xf>
    <xf numFmtId="0" fontId="0" fillId="4" borderId="32" xfId="0" applyFill="1" applyBorder="1" applyAlignment="1">
      <alignment horizontal="center"/>
    </xf>
    <xf numFmtId="10" fontId="0" fillId="4" borderId="28" xfId="0" applyNumberFormat="1" applyFill="1" applyBorder="1" applyAlignment="1">
      <alignment horizontal="center"/>
    </xf>
    <xf numFmtId="0" fontId="0" fillId="7" borderId="6" xfId="0" applyFill="1" applyBorder="1" applyAlignment="1">
      <alignment horizontal="center"/>
    </xf>
    <xf numFmtId="10" fontId="0" fillId="7" borderId="11" xfId="0" applyNumberFormat="1" applyFill="1" applyBorder="1" applyAlignment="1">
      <alignment horizontal="center"/>
    </xf>
    <xf numFmtId="0" fontId="0" fillId="7" borderId="32" xfId="0" applyFill="1" applyBorder="1" applyAlignment="1">
      <alignment horizontal="center"/>
    </xf>
    <xf numFmtId="10" fontId="0" fillId="7" borderId="28" xfId="0" applyNumberFormat="1" applyFill="1" applyBorder="1" applyAlignment="1">
      <alignment horizontal="center"/>
    </xf>
    <xf numFmtId="0" fontId="4" fillId="0" borderId="7" xfId="0" applyFont="1" applyBorder="1" applyAlignment="1">
      <alignment horizontal="center" vertical="center"/>
    </xf>
    <xf numFmtId="0" fontId="13" fillId="0" borderId="0" xfId="0" applyFont="1" applyAlignment="1">
      <alignment vertical="center"/>
    </xf>
    <xf numFmtId="0" fontId="15" fillId="0" borderId="0" xfId="0" applyFont="1" applyAlignment="1"/>
    <xf numFmtId="0" fontId="2" fillId="0" borderId="20" xfId="0" applyFont="1" applyBorder="1" applyAlignment="1">
      <alignment horizontal="center" vertical="center"/>
    </xf>
    <xf numFmtId="0" fontId="1" fillId="0" borderId="21" xfId="0" applyFont="1" applyBorder="1" applyAlignment="1">
      <alignment horizontal="left" vertical="center"/>
    </xf>
    <xf numFmtId="0" fontId="0" fillId="0" borderId="0" xfId="0" applyBorder="1" applyAlignment="1">
      <alignment horizontal="left"/>
    </xf>
    <xf numFmtId="0" fontId="0" fillId="0" borderId="0" xfId="0" applyFont="1"/>
    <xf numFmtId="0" fontId="19" fillId="2" borderId="16" xfId="0" applyFont="1" applyFill="1" applyBorder="1" applyAlignment="1">
      <alignment horizontal="center" vertical="center"/>
    </xf>
    <xf numFmtId="0" fontId="0" fillId="5" borderId="0" xfId="0" applyFill="1"/>
    <xf numFmtId="0" fontId="0" fillId="5" borderId="18" xfId="0" applyFill="1" applyBorder="1"/>
    <xf numFmtId="14" fontId="0" fillId="0" borderId="7" xfId="0" applyNumberFormat="1" applyBorder="1"/>
    <xf numFmtId="2" fontId="0" fillId="0" borderId="0" xfId="0" applyNumberFormat="1"/>
    <xf numFmtId="0" fontId="20" fillId="0" borderId="0" xfId="0" applyFont="1" applyAlignment="1">
      <alignment vertical="center"/>
    </xf>
    <xf numFmtId="0" fontId="21" fillId="0" borderId="0" xfId="0" applyFont="1"/>
    <xf numFmtId="0" fontId="16" fillId="0" borderId="0" xfId="0" applyFont="1" applyAlignment="1">
      <alignment horizontal="left"/>
    </xf>
    <xf numFmtId="2" fontId="16" fillId="0" borderId="0" xfId="0" applyNumberFormat="1" applyFont="1" applyAlignment="1"/>
    <xf numFmtId="0" fontId="16" fillId="0" borderId="0" xfId="0" applyFont="1" applyAlignment="1"/>
    <xf numFmtId="0" fontId="0" fillId="0" borderId="0" xfId="0" applyNumberFormat="1" applyBorder="1"/>
    <xf numFmtId="0" fontId="14" fillId="0" borderId="0" xfId="0" applyFont="1" applyAlignment="1"/>
    <xf numFmtId="0" fontId="1" fillId="0" borderId="40" xfId="0" applyFont="1" applyBorder="1" applyAlignment="1">
      <alignment horizontal="center" vertical="center" wrapText="1"/>
    </xf>
    <xf numFmtId="0" fontId="23" fillId="0" borderId="40" xfId="0" applyFont="1" applyBorder="1" applyAlignment="1">
      <alignment horizontal="center" vertical="center"/>
    </xf>
    <xf numFmtId="0" fontId="9" fillId="0" borderId="22" xfId="0" applyFont="1" applyBorder="1" applyAlignment="1">
      <alignment horizontal="center"/>
    </xf>
    <xf numFmtId="0" fontId="9" fillId="0" borderId="20" xfId="0" applyFont="1" applyBorder="1" applyAlignment="1">
      <alignment horizontal="center"/>
    </xf>
    <xf numFmtId="0" fontId="0" fillId="8" borderId="7" xfId="0" applyFont="1" applyFill="1" applyBorder="1" applyAlignment="1">
      <alignment horizontal="left" vertical="center"/>
    </xf>
    <xf numFmtId="0" fontId="4" fillId="0" borderId="56" xfId="0" applyFont="1" applyBorder="1" applyAlignment="1">
      <alignment horizontal="left" vertical="center"/>
    </xf>
    <xf numFmtId="0" fontId="0" fillId="0" borderId="18" xfId="0" applyBorder="1" applyAlignment="1">
      <alignment horizontal="center"/>
    </xf>
    <xf numFmtId="0" fontId="0" fillId="0" borderId="18" xfId="0" applyBorder="1" applyAlignment="1">
      <alignment horizontal="right"/>
    </xf>
    <xf numFmtId="0" fontId="0" fillId="0" borderId="18" xfId="0" applyFill="1" applyBorder="1" applyAlignment="1">
      <alignment horizontal="center"/>
    </xf>
    <xf numFmtId="0" fontId="0" fillId="8" borderId="7" xfId="0" applyFill="1" applyBorder="1" applyAlignment="1">
      <alignment horizontal="left" wrapText="1"/>
    </xf>
    <xf numFmtId="0" fontId="23" fillId="0" borderId="7" xfId="0" applyFont="1" applyBorder="1" applyAlignment="1">
      <alignment horizontal="center" vertical="center"/>
    </xf>
    <xf numFmtId="0" fontId="0" fillId="0" borderId="39" xfId="0" applyBorder="1" applyAlignment="1">
      <alignment horizontal="center"/>
    </xf>
    <xf numFmtId="0" fontId="1" fillId="5" borderId="7" xfId="0" applyFont="1" applyFill="1" applyBorder="1" applyAlignment="1">
      <alignment horizontal="center" vertical="center"/>
    </xf>
    <xf numFmtId="0" fontId="1" fillId="5" borderId="7" xfId="0" applyFont="1" applyFill="1" applyBorder="1" applyAlignment="1">
      <alignment horizontal="left" vertical="center"/>
    </xf>
    <xf numFmtId="0" fontId="0" fillId="5" borderId="7" xfId="0" applyFill="1" applyBorder="1" applyAlignment="1">
      <alignment horizontal="right"/>
    </xf>
    <xf numFmtId="0" fontId="0" fillId="8" borderId="7" xfId="0" applyFill="1" applyBorder="1" applyAlignment="1">
      <alignment horizontal="left"/>
    </xf>
    <xf numFmtId="14" fontId="0" fillId="0" borderId="1" xfId="0" applyNumberFormat="1" applyBorder="1" applyAlignment="1">
      <alignment horizontal="center"/>
    </xf>
    <xf numFmtId="0" fontId="4" fillId="0" borderId="2" xfId="0" applyFont="1" applyBorder="1" applyAlignment="1">
      <alignment horizontal="center" vertical="center"/>
    </xf>
    <xf numFmtId="0" fontId="0" fillId="0" borderId="28" xfId="0" applyBorder="1" applyAlignment="1">
      <alignment horizontal="center"/>
    </xf>
    <xf numFmtId="0" fontId="1" fillId="8" borderId="7" xfId="0" applyFont="1" applyFill="1" applyBorder="1" applyAlignment="1">
      <alignment horizontal="center" vertical="center"/>
    </xf>
    <xf numFmtId="0" fontId="1" fillId="0" borderId="14" xfId="0" applyFont="1" applyBorder="1" applyAlignment="1">
      <alignment horizontal="left" vertical="center" wrapText="1"/>
    </xf>
    <xf numFmtId="0" fontId="2"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1" xfId="0" applyFont="1" applyBorder="1" applyAlignment="1">
      <alignment horizontal="left" vertical="center"/>
    </xf>
    <xf numFmtId="0" fontId="9" fillId="0" borderId="20" xfId="0" applyFont="1" applyBorder="1" applyAlignment="1">
      <alignment horizontal="center" vertical="center"/>
    </xf>
    <xf numFmtId="0" fontId="9" fillId="0" borderId="22" xfId="0" applyFont="1" applyBorder="1" applyAlignment="1">
      <alignment horizontal="center" vertical="center"/>
    </xf>
    <xf numFmtId="0" fontId="1" fillId="0" borderId="7" xfId="0" applyFont="1" applyBorder="1" applyAlignment="1">
      <alignment horizontal="left" vertical="center"/>
    </xf>
    <xf numFmtId="0" fontId="1" fillId="0" borderId="7" xfId="0" applyFont="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2" xfId="0" applyBorder="1" applyAlignment="1">
      <alignment horizontal="center"/>
    </xf>
    <xf numFmtId="0" fontId="0" fillId="0" borderId="29" xfId="0" applyBorder="1" applyAlignment="1">
      <alignment horizontal="center"/>
    </xf>
    <xf numFmtId="0" fontId="0" fillId="0" borderId="18" xfId="0" applyBorder="1" applyAlignment="1">
      <alignment horizontal="center"/>
    </xf>
    <xf numFmtId="0" fontId="0" fillId="0" borderId="27" xfId="0" applyBorder="1" applyAlignment="1">
      <alignment horizontal="center"/>
    </xf>
    <xf numFmtId="0" fontId="0" fillId="0" borderId="24" xfId="0" applyBorder="1" applyAlignment="1">
      <alignment horizontal="left"/>
    </xf>
    <xf numFmtId="0" fontId="0" fillId="0" borderId="46" xfId="0" applyBorder="1" applyAlignment="1">
      <alignment horizontal="left"/>
    </xf>
    <xf numFmtId="0" fontId="0" fillId="0" borderId="14" xfId="0" applyBorder="1"/>
    <xf numFmtId="0" fontId="1" fillId="0" borderId="29" xfId="0" applyFont="1" applyBorder="1" applyAlignment="1">
      <alignment horizontal="center" vertical="center"/>
    </xf>
    <xf numFmtId="0" fontId="1" fillId="0" borderId="32" xfId="0" applyFont="1" applyBorder="1" applyAlignment="1">
      <alignment horizontal="center" vertical="center"/>
    </xf>
    <xf numFmtId="0" fontId="4" fillId="0" borderId="67" xfId="0" applyFont="1" applyBorder="1" applyAlignment="1">
      <alignment horizontal="center" vertical="center"/>
    </xf>
    <xf numFmtId="0" fontId="0" fillId="0" borderId="46" xfId="0" applyNumberFormat="1" applyBorder="1"/>
    <xf numFmtId="0" fontId="1" fillId="0" borderId="69" xfId="0" applyFont="1" applyBorder="1" applyAlignment="1">
      <alignment horizontal="left"/>
    </xf>
    <xf numFmtId="0" fontId="1" fillId="0" borderId="11" xfId="0" applyFont="1" applyBorder="1" applyAlignment="1">
      <alignment horizontal="left"/>
    </xf>
    <xf numFmtId="14" fontId="1" fillId="5" borderId="6" xfId="0" applyNumberFormat="1" applyFont="1" applyFill="1" applyBorder="1" applyAlignment="1">
      <alignment horizontal="center" vertical="center"/>
    </xf>
    <xf numFmtId="0" fontId="0" fillId="5" borderId="6" xfId="0" applyFill="1" applyBorder="1" applyAlignment="1">
      <alignment horizontal="center"/>
    </xf>
    <xf numFmtId="14" fontId="0" fillId="5" borderId="6" xfId="0" applyNumberFormat="1" applyFill="1" applyBorder="1" applyAlignment="1">
      <alignment horizontal="center"/>
    </xf>
    <xf numFmtId="0" fontId="0" fillId="5" borderId="11" xfId="0" applyFill="1" applyBorder="1" applyAlignment="1">
      <alignment horizontal="left"/>
    </xf>
    <xf numFmtId="0" fontId="0" fillId="5" borderId="45" xfId="0" applyFill="1" applyBorder="1" applyAlignment="1">
      <alignment horizontal="left"/>
    </xf>
    <xf numFmtId="0" fontId="0" fillId="5" borderId="6" xfId="0" applyFill="1" applyBorder="1"/>
    <xf numFmtId="14" fontId="0" fillId="5" borderId="32" xfId="0" applyNumberFormat="1" applyFill="1" applyBorder="1" applyAlignment="1">
      <alignment horizontal="center"/>
    </xf>
    <xf numFmtId="0" fontId="0" fillId="5" borderId="26" xfId="0" applyFill="1" applyBorder="1" applyAlignment="1">
      <alignment horizontal="center"/>
    </xf>
    <xf numFmtId="0" fontId="0" fillId="5" borderId="28" xfId="0" applyFill="1" applyBorder="1" applyAlignment="1">
      <alignment horizontal="left"/>
    </xf>
    <xf numFmtId="0" fontId="0" fillId="5" borderId="11" xfId="0" applyFill="1" applyBorder="1"/>
    <xf numFmtId="0" fontId="0" fillId="5" borderId="0" xfId="0" applyFill="1" applyBorder="1" applyAlignment="1">
      <alignment horizontal="left"/>
    </xf>
    <xf numFmtId="0" fontId="0" fillId="5" borderId="26" xfId="0" applyFill="1" applyBorder="1" applyAlignment="1">
      <alignment horizontal="left"/>
    </xf>
    <xf numFmtId="0" fontId="0" fillId="5" borderId="28" xfId="0" applyFill="1" applyBorder="1"/>
    <xf numFmtId="14" fontId="0" fillId="5" borderId="6" xfId="0" applyNumberFormat="1" applyFill="1" applyBorder="1"/>
    <xf numFmtId="14" fontId="0" fillId="5" borderId="32" xfId="0" applyNumberFormat="1" applyFill="1" applyBorder="1"/>
    <xf numFmtId="0" fontId="0" fillId="5" borderId="11" xfId="0" applyFill="1" applyBorder="1" applyAlignment="1">
      <alignment horizontal="center"/>
    </xf>
    <xf numFmtId="0" fontId="0" fillId="5" borderId="32" xfId="0" applyFill="1" applyBorder="1"/>
    <xf numFmtId="0" fontId="0" fillId="5" borderId="26" xfId="0" applyFill="1" applyBorder="1"/>
    <xf numFmtId="0" fontId="23" fillId="0" borderId="6" xfId="0" applyFont="1" applyBorder="1" applyAlignment="1">
      <alignment horizontal="center" vertical="center"/>
    </xf>
    <xf numFmtId="0" fontId="1" fillId="0" borderId="55" xfId="0" applyFont="1" applyBorder="1" applyAlignment="1">
      <alignment horizontal="center" vertical="center"/>
    </xf>
    <xf numFmtId="0" fontId="0" fillId="0" borderId="54" xfId="0" applyBorder="1" applyAlignment="1">
      <alignment horizontal="center"/>
    </xf>
    <xf numFmtId="0" fontId="1" fillId="0" borderId="18" xfId="0" applyFont="1" applyBorder="1" applyAlignment="1">
      <alignment horizontal="left" vertical="center" wrapText="1"/>
    </xf>
    <xf numFmtId="0" fontId="0" fillId="8" borderId="11" xfId="0" applyFill="1" applyBorder="1" applyAlignment="1">
      <alignment horizontal="left"/>
    </xf>
    <xf numFmtId="0" fontId="0" fillId="0" borderId="11" xfId="0" applyBorder="1" applyAlignment="1">
      <alignment horizontal="left"/>
    </xf>
    <xf numFmtId="0" fontId="0" fillId="6" borderId="11" xfId="0" applyFill="1" applyBorder="1" applyAlignment="1">
      <alignment horizontal="left"/>
    </xf>
    <xf numFmtId="0" fontId="0" fillId="0" borderId="54" xfId="0" applyBorder="1" applyAlignment="1">
      <alignment horizontal="left"/>
    </xf>
    <xf numFmtId="0" fontId="0" fillId="0" borderId="28" xfId="0" applyBorder="1" applyAlignment="1">
      <alignment horizontal="left"/>
    </xf>
    <xf numFmtId="0" fontId="4" fillId="0" borderId="52" xfId="0" applyFont="1" applyBorder="1" applyAlignment="1">
      <alignment horizontal="center" vertical="center" wrapText="1"/>
    </xf>
    <xf numFmtId="0" fontId="1" fillId="0" borderId="49" xfId="0" applyFont="1" applyBorder="1" applyAlignment="1">
      <alignment horizontal="left" vertical="center" wrapText="1"/>
    </xf>
    <xf numFmtId="0" fontId="0" fillId="8" borderId="11" xfId="0" applyFont="1" applyFill="1" applyBorder="1" applyAlignment="1">
      <alignment horizontal="left" vertical="center"/>
    </xf>
    <xf numFmtId="0" fontId="0" fillId="10" borderId="11" xfId="0" applyFont="1" applyFill="1" applyBorder="1" applyAlignment="1">
      <alignment horizontal="left" vertical="center"/>
    </xf>
    <xf numFmtId="0" fontId="0" fillId="4" borderId="11" xfId="0" applyFont="1" applyFill="1" applyBorder="1" applyAlignment="1">
      <alignment horizontal="left" vertical="center"/>
    </xf>
    <xf numFmtId="0" fontId="0" fillId="4" borderId="28" xfId="0" applyFont="1" applyFill="1" applyBorder="1" applyAlignment="1">
      <alignment horizontal="left" vertical="center"/>
    </xf>
    <xf numFmtId="0" fontId="1" fillId="0" borderId="41" xfId="0" applyFont="1" applyBorder="1" applyAlignment="1">
      <alignment horizontal="center" vertical="center" wrapText="1"/>
    </xf>
    <xf numFmtId="0" fontId="1" fillId="0" borderId="41" xfId="0" applyFont="1" applyBorder="1" applyAlignment="1">
      <alignment vertical="center"/>
    </xf>
    <xf numFmtId="0" fontId="1" fillId="0" borderId="41" xfId="0" applyFont="1" applyBorder="1" applyAlignment="1">
      <alignment horizontal="center" vertical="center"/>
    </xf>
    <xf numFmtId="0" fontId="4" fillId="0" borderId="70" xfId="0" applyFont="1" applyBorder="1" applyAlignment="1">
      <alignment horizontal="center" vertical="center"/>
    </xf>
    <xf numFmtId="0" fontId="4" fillId="0" borderId="71" xfId="0" applyFont="1" applyBorder="1" applyAlignment="1">
      <alignment horizontal="center" vertical="center"/>
    </xf>
    <xf numFmtId="0" fontId="4" fillId="0" borderId="72" xfId="0" applyFont="1" applyBorder="1" applyAlignment="1">
      <alignment horizontal="center" vertical="center" wrapText="1"/>
    </xf>
    <xf numFmtId="0" fontId="4" fillId="0" borderId="71" xfId="0" applyFont="1" applyBorder="1" applyAlignment="1">
      <alignment horizontal="center" vertical="center" wrapText="1"/>
    </xf>
    <xf numFmtId="0" fontId="4" fillId="0" borderId="72" xfId="0" applyFont="1" applyBorder="1" applyAlignment="1">
      <alignment horizontal="center" vertical="center"/>
    </xf>
    <xf numFmtId="14" fontId="4" fillId="0" borderId="70" xfId="0" applyNumberFormat="1" applyFont="1" applyBorder="1" applyAlignment="1">
      <alignment horizontal="center" vertical="center"/>
    </xf>
    <xf numFmtId="0" fontId="4" fillId="0" borderId="73" xfId="0" applyFont="1" applyBorder="1" applyAlignment="1">
      <alignment horizontal="center" vertical="center"/>
    </xf>
    <xf numFmtId="0" fontId="4" fillId="0" borderId="63" xfId="0" applyFont="1" applyBorder="1" applyAlignment="1">
      <alignment horizontal="center" vertical="center"/>
    </xf>
    <xf numFmtId="0" fontId="4" fillId="0" borderId="64" xfId="0" applyFont="1" applyBorder="1" applyAlignment="1">
      <alignment horizontal="center" vertical="center"/>
    </xf>
    <xf numFmtId="0" fontId="1" fillId="0" borderId="41" xfId="0" applyFont="1" applyBorder="1" applyAlignment="1">
      <alignment horizontal="left" vertical="center" wrapText="1"/>
    </xf>
    <xf numFmtId="0" fontId="4" fillId="0" borderId="73" xfId="0" applyFont="1" applyBorder="1" applyAlignment="1">
      <alignment horizontal="left" vertical="center"/>
    </xf>
    <xf numFmtId="0" fontId="4" fillId="0" borderId="72" xfId="0" applyFont="1" applyBorder="1" applyAlignment="1">
      <alignment horizontal="left" vertical="center"/>
    </xf>
    <xf numFmtId="0" fontId="1" fillId="0" borderId="39" xfId="0" applyFont="1" applyBorder="1" applyAlignment="1">
      <alignment horizontal="center" vertical="center"/>
    </xf>
    <xf numFmtId="14" fontId="1" fillId="5" borderId="39" xfId="0" applyNumberFormat="1" applyFont="1" applyFill="1" applyBorder="1" applyAlignment="1">
      <alignment horizontal="center" vertical="center"/>
    </xf>
    <xf numFmtId="0" fontId="1" fillId="5" borderId="40" xfId="0" applyFont="1" applyFill="1" applyBorder="1" applyAlignment="1">
      <alignment horizontal="center" vertical="center"/>
    </xf>
    <xf numFmtId="0" fontId="1" fillId="5" borderId="41" xfId="0" applyFont="1" applyFill="1" applyBorder="1" applyAlignment="1">
      <alignment horizontal="left" vertical="center" wrapText="1"/>
    </xf>
    <xf numFmtId="0" fontId="1" fillId="5" borderId="40" xfId="0" applyFont="1" applyFill="1" applyBorder="1" applyAlignment="1">
      <alignment horizontal="left" vertical="center"/>
    </xf>
    <xf numFmtId="0" fontId="1" fillId="5" borderId="41" xfId="0" applyFont="1" applyFill="1" applyBorder="1" applyAlignment="1">
      <alignment horizontal="center" vertical="center" wrapText="1"/>
    </xf>
    <xf numFmtId="0" fontId="1" fillId="5" borderId="41" xfId="0" applyFont="1" applyFill="1" applyBorder="1" applyAlignment="1">
      <alignment vertical="center"/>
    </xf>
    <xf numFmtId="14" fontId="0" fillId="5" borderId="39" xfId="0" applyNumberFormat="1" applyFill="1" applyBorder="1" applyAlignment="1">
      <alignment horizontal="center"/>
    </xf>
    <xf numFmtId="0" fontId="1" fillId="5" borderId="41" xfId="0" applyFont="1" applyFill="1" applyBorder="1" applyAlignment="1">
      <alignment horizontal="center" vertical="center"/>
    </xf>
    <xf numFmtId="14" fontId="0" fillId="0" borderId="55" xfId="0" applyNumberFormat="1" applyBorder="1" applyAlignment="1">
      <alignment horizontal="center"/>
    </xf>
    <xf numFmtId="14" fontId="1" fillId="0" borderId="68" xfId="0" applyNumberFormat="1" applyFont="1" applyBorder="1" applyAlignment="1">
      <alignment horizontal="center" vertical="center"/>
    </xf>
    <xf numFmtId="0" fontId="0" fillId="5" borderId="11" xfId="0" applyFont="1" applyFill="1" applyBorder="1" applyAlignment="1">
      <alignment horizontal="left" vertical="center"/>
    </xf>
    <xf numFmtId="0" fontId="0" fillId="4" borderId="54" xfId="0" applyFont="1" applyFill="1" applyBorder="1" applyAlignment="1">
      <alignment horizontal="left" vertical="center"/>
    </xf>
    <xf numFmtId="0" fontId="0" fillId="10" borderId="28" xfId="0" applyFont="1" applyFill="1" applyBorder="1" applyAlignment="1">
      <alignment horizontal="left" vertical="center"/>
    </xf>
    <xf numFmtId="0" fontId="0" fillId="0" borderId="41" xfId="0" applyBorder="1" applyAlignment="1">
      <alignment horizontal="left"/>
    </xf>
    <xf numFmtId="0" fontId="0" fillId="0" borderId="11" xfId="0" applyFill="1" applyBorder="1" applyAlignment="1">
      <alignment horizontal="left"/>
    </xf>
    <xf numFmtId="0" fontId="1" fillId="4" borderId="29" xfId="0" applyFont="1" applyFill="1" applyBorder="1" applyAlignment="1">
      <alignment horizontal="left" vertical="center"/>
    </xf>
    <xf numFmtId="0" fontId="0" fillId="4" borderId="11" xfId="0" applyFill="1" applyBorder="1" applyAlignment="1">
      <alignment horizontal="left"/>
    </xf>
    <xf numFmtId="14" fontId="1" fillId="0" borderId="32" xfId="0" applyNumberFormat="1" applyFont="1" applyBorder="1" applyAlignment="1">
      <alignment horizontal="center" vertical="center"/>
    </xf>
    <xf numFmtId="0" fontId="0" fillId="0" borderId="49" xfId="0" applyBorder="1"/>
    <xf numFmtId="0" fontId="1" fillId="0" borderId="29" xfId="0" applyFont="1" applyBorder="1" applyAlignment="1">
      <alignment horizontal="left"/>
    </xf>
    <xf numFmtId="0" fontId="1" fillId="6" borderId="11" xfId="0" applyFont="1" applyFill="1" applyBorder="1" applyAlignment="1">
      <alignment horizontal="left" vertical="center"/>
    </xf>
    <xf numFmtId="0" fontId="1" fillId="4" borderId="11" xfId="0" applyFont="1" applyFill="1" applyBorder="1" applyAlignment="1">
      <alignment horizontal="left" vertical="center"/>
    </xf>
    <xf numFmtId="0" fontId="0" fillId="0" borderId="11" xfId="0" applyBorder="1" applyAlignment="1">
      <alignment horizontal="right"/>
    </xf>
    <xf numFmtId="0" fontId="1" fillId="0" borderId="11" xfId="0" applyFont="1" applyBorder="1" applyAlignment="1">
      <alignment horizontal="left" vertical="center"/>
    </xf>
    <xf numFmtId="0" fontId="0" fillId="8" borderId="11" xfId="0" applyFill="1" applyBorder="1"/>
    <xf numFmtId="0" fontId="0" fillId="4" borderId="11" xfId="0" applyFill="1" applyBorder="1"/>
    <xf numFmtId="0" fontId="1" fillId="0" borderId="29" xfId="0" applyFont="1" applyBorder="1" applyAlignment="1">
      <alignment horizontal="left" wrapText="1"/>
    </xf>
    <xf numFmtId="0" fontId="0" fillId="4" borderId="29" xfId="0" applyFont="1" applyFill="1" applyBorder="1" applyAlignment="1">
      <alignment horizontal="left" vertical="center"/>
    </xf>
    <xf numFmtId="0" fontId="0" fillId="4" borderId="41" xfId="0" applyFont="1" applyFill="1" applyBorder="1" applyAlignment="1">
      <alignment horizontal="left" vertical="center"/>
    </xf>
    <xf numFmtId="0" fontId="0" fillId="0" borderId="6" xfId="0" applyBorder="1" applyAlignment="1">
      <alignment horizontal="center"/>
    </xf>
    <xf numFmtId="0" fontId="2" fillId="0" borderId="20" xfId="0" applyFont="1" applyBorder="1" applyAlignment="1">
      <alignment horizontal="center" vertical="center"/>
    </xf>
    <xf numFmtId="0" fontId="1" fillId="0" borderId="21" xfId="0" applyFont="1" applyBorder="1" applyAlignment="1">
      <alignment horizontal="left" vertical="center"/>
    </xf>
    <xf numFmtId="0" fontId="9" fillId="0" borderId="32" xfId="0" applyFont="1" applyBorder="1" applyAlignment="1">
      <alignment horizontal="left" vertical="center"/>
    </xf>
    <xf numFmtId="0" fontId="9" fillId="0" borderId="26" xfId="0" applyFont="1" applyBorder="1" applyAlignment="1">
      <alignment horizontal="left" vertical="center"/>
    </xf>
    <xf numFmtId="0" fontId="9" fillId="0" borderId="27" xfId="0" applyFont="1" applyBorder="1" applyAlignment="1">
      <alignment horizontal="left" vertical="center"/>
    </xf>
    <xf numFmtId="0" fontId="9" fillId="0" borderId="34" xfId="0" applyFont="1" applyBorder="1" applyAlignment="1">
      <alignment horizontal="center" vertical="center"/>
    </xf>
    <xf numFmtId="0" fontId="9" fillId="0" borderId="36" xfId="0" applyFont="1" applyBorder="1" applyAlignment="1">
      <alignment horizontal="center" vertical="center"/>
    </xf>
    <xf numFmtId="0" fontId="9" fillId="0" borderId="34" xfId="0" applyFont="1" applyBorder="1" applyAlignment="1">
      <alignment horizontal="center"/>
    </xf>
    <xf numFmtId="0" fontId="9" fillId="0" borderId="36" xfId="0" applyFont="1" applyBorder="1" applyAlignment="1">
      <alignment horizontal="center"/>
    </xf>
    <xf numFmtId="0" fontId="9" fillId="0" borderId="6" xfId="0" applyFont="1" applyBorder="1" applyAlignment="1">
      <alignment horizontal="left"/>
    </xf>
    <xf numFmtId="0" fontId="9" fillId="0" borderId="7" xfId="0" applyFont="1" applyBorder="1" applyAlignment="1">
      <alignment horizontal="left"/>
    </xf>
    <xf numFmtId="0" fontId="9" fillId="0" borderId="18" xfId="0" applyFont="1" applyBorder="1" applyAlignment="1">
      <alignment horizontal="left"/>
    </xf>
    <xf numFmtId="0" fontId="8" fillId="0" borderId="20" xfId="0" applyFont="1" applyBorder="1" applyAlignment="1">
      <alignment horizontal="left" vertical="center"/>
    </xf>
    <xf numFmtId="0" fontId="8" fillId="0" borderId="22" xfId="0" applyFont="1" applyBorder="1" applyAlignment="1">
      <alignment horizontal="left" vertical="center"/>
    </xf>
    <xf numFmtId="0" fontId="1" fillId="0" borderId="7" xfId="0" applyFont="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2" xfId="0" applyBorder="1" applyAlignment="1">
      <alignment horizontal="center"/>
    </xf>
    <xf numFmtId="0" fontId="0" fillId="0" borderId="29" xfId="0" applyBorder="1" applyAlignment="1">
      <alignment horizontal="center"/>
    </xf>
    <xf numFmtId="0" fontId="0" fillId="0" borderId="18" xfId="0" applyBorder="1" applyAlignment="1">
      <alignment horizontal="center"/>
    </xf>
    <xf numFmtId="0" fontId="0" fillId="0" borderId="27" xfId="0" applyBorder="1" applyAlignment="1">
      <alignment horizontal="center"/>
    </xf>
    <xf numFmtId="14" fontId="1" fillId="0" borderId="21" xfId="0" applyNumberFormat="1" applyFont="1" applyBorder="1" applyAlignment="1">
      <alignment horizontal="center" vertical="center"/>
    </xf>
    <xf numFmtId="0" fontId="1" fillId="5" borderId="29" xfId="0" applyFont="1" applyFill="1" applyBorder="1" applyAlignment="1">
      <alignment horizontal="center" vertical="center" wrapText="1"/>
    </xf>
    <xf numFmtId="0" fontId="0" fillId="8" borderId="28" xfId="0" applyFont="1" applyFill="1" applyBorder="1" applyAlignment="1">
      <alignment horizontal="left" vertical="center"/>
    </xf>
    <xf numFmtId="0" fontId="1" fillId="0" borderId="60" xfId="0" applyFont="1" applyBorder="1" applyAlignment="1">
      <alignment horizontal="center" vertical="center"/>
    </xf>
    <xf numFmtId="0" fontId="4" fillId="0" borderId="12" xfId="0" applyFont="1" applyBorder="1" applyAlignment="1">
      <alignment horizontal="center" vertical="center"/>
    </xf>
    <xf numFmtId="0" fontId="0" fillId="0" borderId="53" xfId="0" applyBorder="1" applyAlignment="1">
      <alignment horizontal="center" vertical="center"/>
    </xf>
    <xf numFmtId="0" fontId="0" fillId="0" borderId="29" xfId="0" applyBorder="1"/>
    <xf numFmtId="0" fontId="0" fillId="0" borderId="29" xfId="0" applyBorder="1" applyAlignment="1">
      <alignment horizontal="left"/>
    </xf>
    <xf numFmtId="0" fontId="4" fillId="0" borderId="62" xfId="0" applyFont="1" applyBorder="1" applyAlignment="1">
      <alignment horizontal="left" vertical="center"/>
    </xf>
    <xf numFmtId="0" fontId="0" fillId="10" borderId="29" xfId="0" applyFont="1" applyFill="1" applyBorder="1" applyAlignment="1">
      <alignment horizontal="left" vertical="center"/>
    </xf>
    <xf numFmtId="0" fontId="0" fillId="0" borderId="74" xfId="0" pivotButton="1" applyBorder="1"/>
    <xf numFmtId="0" fontId="0" fillId="0" borderId="5" xfId="0" applyNumberFormat="1" applyBorder="1"/>
    <xf numFmtId="0" fontId="0" fillId="0" borderId="63" xfId="0" pivotButton="1" applyBorder="1"/>
    <xf numFmtId="0" fontId="0" fillId="0" borderId="5" xfId="0" applyBorder="1" applyAlignment="1">
      <alignment horizontal="left"/>
    </xf>
    <xf numFmtId="0" fontId="0" fillId="0" borderId="63" xfId="0" applyBorder="1" applyAlignment="1">
      <alignment horizontal="left"/>
    </xf>
    <xf numFmtId="10" fontId="0" fillId="0" borderId="0" xfId="0" applyNumberFormat="1" applyBorder="1"/>
    <xf numFmtId="0" fontId="13" fillId="0" borderId="0" xfId="0" applyFont="1" applyBorder="1" applyAlignment="1">
      <alignment vertical="center"/>
    </xf>
    <xf numFmtId="0" fontId="15" fillId="0" borderId="0" xfId="0" applyFont="1" applyBorder="1" applyAlignment="1"/>
    <xf numFmtId="0" fontId="0" fillId="8" borderId="29" xfId="0" applyFill="1" applyBorder="1" applyAlignment="1"/>
    <xf numFmtId="0" fontId="1" fillId="6" borderId="2" xfId="0" applyFont="1" applyFill="1" applyBorder="1" applyAlignment="1">
      <alignment horizontal="center" vertical="center"/>
    </xf>
    <xf numFmtId="0" fontId="9" fillId="0" borderId="34" xfId="0" applyFont="1" applyBorder="1" applyAlignment="1">
      <alignment horizontal="center" vertical="center"/>
    </xf>
    <xf numFmtId="0" fontId="8" fillId="0" borderId="20" xfId="0" applyFont="1" applyBorder="1" applyAlignment="1">
      <alignment horizontal="left" vertical="center"/>
    </xf>
    <xf numFmtId="0" fontId="8" fillId="0" borderId="22" xfId="0" applyFont="1" applyBorder="1" applyAlignment="1">
      <alignment vertical="center"/>
    </xf>
    <xf numFmtId="0" fontId="0" fillId="0" borderId="7" xfId="0" applyBorder="1" applyAlignment="1">
      <alignment horizontal="center"/>
    </xf>
    <xf numFmtId="0" fontId="0" fillId="0" borderId="11" xfId="0" applyBorder="1" applyAlignment="1">
      <alignment horizontal="center"/>
    </xf>
    <xf numFmtId="0" fontId="25" fillId="0" borderId="7" xfId="0" applyFont="1" applyBorder="1" applyAlignment="1">
      <alignment horizontal="center" vertical="center"/>
    </xf>
    <xf numFmtId="0" fontId="0" fillId="0" borderId="12" xfId="0" applyBorder="1" applyAlignment="1">
      <alignment horizontal="center" vertical="center"/>
    </xf>
    <xf numFmtId="0" fontId="2"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1" xfId="0" applyFont="1" applyBorder="1" applyAlignment="1">
      <alignment horizontal="left" vertical="center"/>
    </xf>
    <xf numFmtId="0" fontId="1" fillId="0" borderId="7" xfId="0" applyFont="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18" xfId="0" applyBorder="1" applyAlignment="1">
      <alignment horizontal="center"/>
    </xf>
    <xf numFmtId="0" fontId="0" fillId="0" borderId="23" xfId="0" applyBorder="1"/>
    <xf numFmtId="0" fontId="26" fillId="0" borderId="7" xfId="0" applyFont="1" applyBorder="1" applyAlignment="1">
      <alignment horizontal="center" vertical="center"/>
    </xf>
    <xf numFmtId="0" fontId="0" fillId="5" borderId="7" xfId="0" applyFont="1" applyFill="1" applyBorder="1" applyAlignment="1">
      <alignment horizontal="left" vertical="center"/>
    </xf>
    <xf numFmtId="0" fontId="0" fillId="8" borderId="54" xfId="0" applyFont="1" applyFill="1" applyBorder="1" applyAlignment="1">
      <alignment horizontal="left" vertical="center"/>
    </xf>
    <xf numFmtId="14" fontId="1" fillId="0" borderId="55" xfId="0" applyNumberFormat="1" applyFont="1" applyBorder="1" applyAlignment="1">
      <alignment horizontal="center" vertical="center"/>
    </xf>
    <xf numFmtId="14" fontId="26" fillId="0" borderId="6" xfId="0" applyNumberFormat="1" applyFont="1" applyBorder="1" applyAlignment="1">
      <alignment horizontal="center" vertical="center"/>
    </xf>
    <xf numFmtId="14" fontId="26" fillId="0" borderId="32" xfId="0" applyNumberFormat="1" applyFont="1" applyBorder="1" applyAlignment="1">
      <alignment horizontal="center" vertical="center"/>
    </xf>
    <xf numFmtId="0" fontId="26" fillId="0" borderId="26" xfId="0" applyFont="1" applyBorder="1" applyAlignment="1">
      <alignment horizontal="center" vertical="center"/>
    </xf>
    <xf numFmtId="0" fontId="0" fillId="0" borderId="35" xfId="0" applyBorder="1" applyAlignment="1">
      <alignment horizontal="center"/>
    </xf>
    <xf numFmtId="0" fontId="0" fillId="0" borderId="19" xfId="0" applyBorder="1"/>
    <xf numFmtId="0" fontId="1" fillId="0" borderId="29" xfId="0" applyFont="1" applyBorder="1" applyAlignment="1">
      <alignment horizontal="left" vertical="center" wrapText="1"/>
    </xf>
    <xf numFmtId="0" fontId="0" fillId="5" borderId="2" xfId="0" applyFont="1" applyFill="1" applyBorder="1" applyAlignment="1">
      <alignment horizontal="left" vertical="center"/>
    </xf>
    <xf numFmtId="0" fontId="0" fillId="8" borderId="29" xfId="0" applyFont="1" applyFill="1" applyBorder="1" applyAlignment="1">
      <alignment horizontal="left" vertical="center"/>
    </xf>
    <xf numFmtId="0" fontId="0" fillId="0" borderId="75" xfId="0" applyBorder="1"/>
    <xf numFmtId="0" fontId="0" fillId="0" borderId="76" xfId="0" applyBorder="1" applyAlignment="1">
      <alignment horizontal="center"/>
    </xf>
    <xf numFmtId="14" fontId="0" fillId="0" borderId="77" xfId="0" applyNumberFormat="1" applyBorder="1" applyAlignment="1">
      <alignment horizontal="center"/>
    </xf>
    <xf numFmtId="0" fontId="0" fillId="0" borderId="78" xfId="0" applyBorder="1" applyAlignment="1">
      <alignment horizontal="center"/>
    </xf>
    <xf numFmtId="0" fontId="0" fillId="0" borderId="78" xfId="0" applyBorder="1"/>
    <xf numFmtId="0" fontId="0" fillId="0" borderId="79" xfId="0" applyBorder="1"/>
    <xf numFmtId="0" fontId="0" fillId="0" borderId="80" xfId="0" applyBorder="1" applyAlignment="1">
      <alignment horizontal="center"/>
    </xf>
    <xf numFmtId="0" fontId="0" fillId="0" borderId="81" xfId="0" applyBorder="1"/>
    <xf numFmtId="0" fontId="0" fillId="0" borderId="82" xfId="0" applyBorder="1" applyAlignment="1">
      <alignment horizontal="center"/>
    </xf>
    <xf numFmtId="0" fontId="0" fillId="0" borderId="83" xfId="0" applyBorder="1" applyAlignment="1">
      <alignment horizontal="center"/>
    </xf>
    <xf numFmtId="0" fontId="0" fillId="0" borderId="84" xfId="0" applyBorder="1" applyAlignment="1">
      <alignment horizontal="center"/>
    </xf>
    <xf numFmtId="0" fontId="0" fillId="0" borderId="84" xfId="0" applyBorder="1"/>
    <xf numFmtId="0" fontId="0" fillId="0" borderId="85" xfId="0" applyBorder="1"/>
    <xf numFmtId="0" fontId="0" fillId="0" borderId="41" xfId="0" applyBorder="1"/>
    <xf numFmtId="0" fontId="0" fillId="0" borderId="86" xfId="0" applyBorder="1"/>
    <xf numFmtId="0" fontId="0" fillId="0" borderId="87" xfId="0" applyBorder="1" applyAlignment="1">
      <alignment horizontal="center"/>
    </xf>
    <xf numFmtId="0" fontId="0" fillId="0" borderId="88" xfId="0" applyBorder="1" applyAlignment="1">
      <alignment horizontal="center"/>
    </xf>
    <xf numFmtId="0" fontId="0" fillId="0" borderId="89" xfId="0" applyBorder="1" applyAlignment="1">
      <alignment horizontal="center"/>
    </xf>
    <xf numFmtId="0" fontId="0" fillId="0" borderId="89" xfId="0" applyBorder="1"/>
    <xf numFmtId="0" fontId="0" fillId="0" borderId="90" xfId="0" applyBorder="1"/>
    <xf numFmtId="0" fontId="0" fillId="0" borderId="41" xfId="0" applyBorder="1" applyAlignment="1">
      <alignment horizontal="center"/>
    </xf>
    <xf numFmtId="0" fontId="0" fillId="8" borderId="41" xfId="0" applyFont="1" applyFill="1" applyBorder="1" applyAlignment="1">
      <alignment horizontal="left" vertical="center"/>
    </xf>
    <xf numFmtId="0" fontId="0" fillId="0" borderId="91" xfId="0" applyBorder="1"/>
    <xf numFmtId="0" fontId="0" fillId="0" borderId="92" xfId="0" applyBorder="1" applyAlignment="1">
      <alignment horizontal="center"/>
    </xf>
    <xf numFmtId="0" fontId="0" fillId="0" borderId="93" xfId="0" applyBorder="1" applyAlignment="1">
      <alignment horizontal="center"/>
    </xf>
    <xf numFmtId="14" fontId="0" fillId="0" borderId="94" xfId="0" applyNumberFormat="1" applyBorder="1" applyAlignment="1">
      <alignment horizontal="center"/>
    </xf>
    <xf numFmtId="14" fontId="0" fillId="0" borderId="95" xfId="0" applyNumberFormat="1" applyBorder="1" applyAlignment="1">
      <alignment horizontal="center"/>
    </xf>
    <xf numFmtId="14" fontId="0" fillId="0" borderId="96" xfId="0" applyNumberFormat="1" applyBorder="1" applyAlignment="1">
      <alignment horizontal="center"/>
    </xf>
    <xf numFmtId="0" fontId="0" fillId="0" borderId="97" xfId="0" applyBorder="1" applyAlignment="1">
      <alignment horizontal="center"/>
    </xf>
    <xf numFmtId="0" fontId="0" fillId="0" borderId="97" xfId="0" applyBorder="1"/>
    <xf numFmtId="0" fontId="0" fillId="0" borderId="98" xfId="0" applyBorder="1"/>
    <xf numFmtId="0" fontId="0" fillId="0" borderId="88" xfId="0" applyBorder="1" applyAlignment="1">
      <alignment horizontal="left"/>
    </xf>
    <xf numFmtId="0" fontId="0" fillId="0" borderId="78" xfId="0" applyBorder="1" applyAlignment="1">
      <alignment horizontal="left"/>
    </xf>
    <xf numFmtId="0" fontId="0" fillId="0" borderId="78" xfId="0" applyNumberFormat="1" applyBorder="1"/>
    <xf numFmtId="0" fontId="0" fillId="0" borderId="78" xfId="0" applyBorder="1" applyAlignment="1">
      <alignment horizontal="center" vertical="center"/>
    </xf>
    <xf numFmtId="0" fontId="0" fillId="0" borderId="83" xfId="0" applyBorder="1"/>
    <xf numFmtId="0" fontId="17" fillId="0" borderId="78" xfId="0" applyFont="1" applyBorder="1" applyAlignment="1">
      <alignment vertical="center"/>
    </xf>
    <xf numFmtId="14" fontId="19" fillId="2" borderId="89" xfId="0" applyNumberFormat="1" applyFont="1" applyFill="1" applyBorder="1" applyAlignment="1">
      <alignment horizontal="center" vertical="center"/>
    </xf>
    <xf numFmtId="0" fontId="19" fillId="2" borderId="89" xfId="0" applyFont="1" applyFill="1" applyBorder="1" applyAlignment="1">
      <alignment horizontal="center" vertical="center"/>
    </xf>
    <xf numFmtId="0" fontId="19" fillId="2" borderId="89" xfId="0" applyNumberFormat="1" applyFont="1" applyFill="1" applyBorder="1" applyAlignment="1">
      <alignment horizontal="center" vertical="center"/>
    </xf>
    <xf numFmtId="2" fontId="19" fillId="2" borderId="89" xfId="0" applyNumberFormat="1" applyFont="1" applyFill="1" applyBorder="1" applyAlignment="1">
      <alignment horizontal="center" vertical="center"/>
    </xf>
    <xf numFmtId="0" fontId="19" fillId="2" borderId="88" xfId="0" applyFont="1" applyFill="1" applyBorder="1" applyAlignment="1">
      <alignment horizontal="center" vertical="center"/>
    </xf>
    <xf numFmtId="14" fontId="0" fillId="0" borderId="78" xfId="0" applyNumberFormat="1" applyBorder="1"/>
    <xf numFmtId="0" fontId="0" fillId="0" borderId="78" xfId="0" applyFill="1" applyBorder="1"/>
    <xf numFmtId="2" fontId="0" fillId="0" borderId="78" xfId="0" applyNumberFormat="1" applyBorder="1"/>
    <xf numFmtId="0" fontId="0" fillId="0" borderId="80" xfId="0" applyBorder="1"/>
    <xf numFmtId="0" fontId="0" fillId="0" borderId="84" xfId="0" applyFill="1" applyBorder="1"/>
    <xf numFmtId="14" fontId="0" fillId="5" borderId="78" xfId="0" applyNumberFormat="1" applyFill="1" applyBorder="1"/>
    <xf numFmtId="0" fontId="0" fillId="5" borderId="78" xfId="0" applyFill="1" applyBorder="1" applyAlignment="1">
      <alignment horizontal="center"/>
    </xf>
    <xf numFmtId="0" fontId="0" fillId="5" borderId="78" xfId="0" applyFill="1" applyBorder="1"/>
    <xf numFmtId="2" fontId="0" fillId="5" borderId="78" xfId="0" applyNumberFormat="1" applyFill="1" applyBorder="1"/>
    <xf numFmtId="0" fontId="0" fillId="5" borderId="80" xfId="0" applyFill="1" applyBorder="1"/>
    <xf numFmtId="14" fontId="0" fillId="0" borderId="84" xfId="0" applyNumberFormat="1" applyBorder="1"/>
    <xf numFmtId="2" fontId="0" fillId="0" borderId="84" xfId="0" applyNumberFormat="1" applyBorder="1"/>
    <xf numFmtId="2" fontId="0" fillId="5" borderId="84" xfId="0" applyNumberFormat="1" applyFill="1" applyBorder="1"/>
    <xf numFmtId="0" fontId="0" fillId="5" borderId="84" xfId="0" applyFill="1" applyBorder="1"/>
    <xf numFmtId="0" fontId="0" fillId="0" borderId="84" xfId="0" quotePrefix="1" applyBorder="1" applyAlignment="1">
      <alignment horizontal="center"/>
    </xf>
    <xf numFmtId="165" fontId="0" fillId="0" borderId="84" xfId="0" applyNumberFormat="1" applyBorder="1"/>
    <xf numFmtId="165" fontId="0" fillId="0" borderId="78" xfId="0" applyNumberFormat="1" applyBorder="1"/>
    <xf numFmtId="0" fontId="0" fillId="0" borderId="11" xfId="0" applyBorder="1" applyAlignment="1">
      <alignment horizontal="center"/>
    </xf>
    <xf numFmtId="0" fontId="0" fillId="0" borderId="77" xfId="0" applyBorder="1"/>
    <xf numFmtId="0" fontId="0" fillId="4" borderId="79" xfId="0" applyFont="1" applyFill="1" applyBorder="1" applyAlignment="1">
      <alignment horizontal="left" vertical="center"/>
    </xf>
    <xf numFmtId="14" fontId="0" fillId="0" borderId="77" xfId="0" applyNumberFormat="1" applyBorder="1"/>
    <xf numFmtId="0" fontId="0" fillId="0" borderId="79" xfId="0" applyBorder="1" applyAlignment="1">
      <alignment horizontal="center"/>
    </xf>
    <xf numFmtId="0" fontId="0" fillId="0" borderId="85" xfId="0" applyBorder="1" applyAlignment="1">
      <alignment horizontal="center"/>
    </xf>
    <xf numFmtId="0" fontId="1" fillId="0" borderId="78" xfId="0" applyFont="1" applyBorder="1" applyAlignment="1">
      <alignment horizontal="center" vertical="center"/>
    </xf>
    <xf numFmtId="0" fontId="1" fillId="0" borderId="77" xfId="0" applyFont="1" applyBorder="1" applyAlignment="1">
      <alignment horizontal="center" vertical="center"/>
    </xf>
    <xf numFmtId="0" fontId="1" fillId="0" borderId="96" xfId="0" applyFont="1" applyBorder="1" applyAlignment="1">
      <alignment horizontal="center" vertical="center"/>
    </xf>
    <xf numFmtId="0" fontId="1" fillId="0" borderId="97" xfId="0" applyFont="1" applyBorder="1" applyAlignment="1">
      <alignment horizontal="center" vertical="center"/>
    </xf>
    <xf numFmtId="0" fontId="0" fillId="10" borderId="79" xfId="0" applyFont="1" applyFill="1" applyBorder="1" applyAlignment="1">
      <alignment horizontal="left" vertical="center"/>
    </xf>
    <xf numFmtId="0" fontId="0" fillId="8" borderId="79" xfId="0" applyFont="1" applyFill="1" applyBorder="1" applyAlignment="1">
      <alignment horizontal="left" vertical="center"/>
    </xf>
    <xf numFmtId="0" fontId="0" fillId="0" borderId="78" xfId="0" applyBorder="1" applyAlignment="1">
      <alignment horizontal="right"/>
    </xf>
    <xf numFmtId="0" fontId="0" fillId="0" borderId="80" xfId="0" applyBorder="1" applyAlignment="1">
      <alignment horizontal="right"/>
    </xf>
    <xf numFmtId="0" fontId="0" fillId="0" borderId="96" xfId="0" applyBorder="1"/>
    <xf numFmtId="0" fontId="0" fillId="0" borderId="94" xfId="0" applyBorder="1" applyAlignment="1">
      <alignment horizontal="center"/>
    </xf>
    <xf numFmtId="14" fontId="1" fillId="0" borderId="77" xfId="0" applyNumberFormat="1" applyFont="1" applyBorder="1" applyAlignment="1">
      <alignment horizontal="center" vertical="center"/>
    </xf>
    <xf numFmtId="0" fontId="0" fillId="0" borderId="77" xfId="0" applyBorder="1" applyAlignment="1">
      <alignment horizontal="center"/>
    </xf>
    <xf numFmtId="0" fontId="0" fillId="5" borderId="78" xfId="0" applyFont="1" applyFill="1" applyBorder="1" applyAlignment="1">
      <alignment horizontal="left" vertical="center"/>
    </xf>
    <xf numFmtId="14" fontId="0" fillId="0" borderId="96" xfId="0" applyNumberFormat="1" applyBorder="1"/>
    <xf numFmtId="0" fontId="0" fillId="8" borderId="98" xfId="0" applyFont="1" applyFill="1" applyBorder="1" applyAlignment="1">
      <alignment horizontal="left" vertical="center"/>
    </xf>
    <xf numFmtId="10" fontId="0" fillId="0" borderId="79" xfId="0" applyNumberFormat="1" applyBorder="1" applyAlignment="1">
      <alignment horizontal="center"/>
    </xf>
    <xf numFmtId="0" fontId="0" fillId="0" borderId="96" xfId="0" applyBorder="1" applyAlignment="1">
      <alignment horizontal="center"/>
    </xf>
    <xf numFmtId="10" fontId="0" fillId="0" borderId="98" xfId="0" applyNumberFormat="1" applyBorder="1" applyAlignment="1">
      <alignment horizontal="center"/>
    </xf>
    <xf numFmtId="0" fontId="0" fillId="0" borderId="0" xfId="0" applyBorder="1" applyAlignment="1">
      <alignment vertical="center"/>
    </xf>
    <xf numFmtId="0" fontId="0" fillId="0" borderId="60" xfId="0" applyBorder="1" applyAlignment="1">
      <alignment horizontal="center" vertical="center"/>
    </xf>
    <xf numFmtId="0" fontId="1" fillId="0" borderId="7" xfId="0" applyFont="1" applyBorder="1" applyAlignment="1">
      <alignment horizontal="center" vertical="center"/>
    </xf>
    <xf numFmtId="0" fontId="0" fillId="0" borderId="7" xfId="0" applyBorder="1" applyAlignment="1">
      <alignment horizontal="center"/>
    </xf>
    <xf numFmtId="0" fontId="0" fillId="0" borderId="11" xfId="0" applyBorder="1" applyAlignment="1">
      <alignment horizontal="center"/>
    </xf>
    <xf numFmtId="0" fontId="0" fillId="0" borderId="18" xfId="0" applyBorder="1" applyAlignment="1">
      <alignment horizontal="center"/>
    </xf>
    <xf numFmtId="0" fontId="22" fillId="0" borderId="78" xfId="0" applyFont="1" applyBorder="1"/>
    <xf numFmtId="0" fontId="9" fillId="0" borderId="34" xfId="0" applyFont="1" applyBorder="1" applyAlignment="1">
      <alignment horizontal="center" vertical="center"/>
    </xf>
    <xf numFmtId="0" fontId="8" fillId="0" borderId="20" xfId="0" applyFont="1" applyBorder="1" applyAlignment="1">
      <alignment horizontal="left" vertical="center"/>
    </xf>
    <xf numFmtId="0" fontId="13" fillId="0" borderId="0" xfId="0" applyFont="1" applyAlignment="1">
      <alignment horizontal="center" vertical="center"/>
    </xf>
    <xf numFmtId="0" fontId="20" fillId="0" borderId="0" xfId="0" applyFont="1" applyAlignment="1">
      <alignment horizontal="center" vertical="center"/>
    </xf>
    <xf numFmtId="0" fontId="2" fillId="3" borderId="23"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24"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25" xfId="0" applyFont="1" applyFill="1" applyBorder="1" applyAlignment="1">
      <alignment horizontal="center" vertical="center"/>
    </xf>
    <xf numFmtId="0" fontId="2" fillId="3" borderId="15"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45" xfId="0" applyFont="1" applyFill="1" applyBorder="1" applyAlignment="1">
      <alignment horizontal="center" vertical="center"/>
    </xf>
    <xf numFmtId="0" fontId="1" fillId="2" borderId="30" xfId="0" applyFont="1" applyFill="1" applyBorder="1" applyAlignment="1">
      <alignment horizontal="center"/>
    </xf>
    <xf numFmtId="0" fontId="1" fillId="2" borderId="3" xfId="0" applyFont="1" applyFill="1" applyBorder="1" applyAlignment="1">
      <alignment horizontal="center"/>
    </xf>
    <xf numFmtId="0" fontId="1" fillId="2" borderId="31" xfId="0" applyFont="1" applyFill="1" applyBorder="1" applyAlignment="1">
      <alignment horizontal="center"/>
    </xf>
    <xf numFmtId="0" fontId="1" fillId="2" borderId="44"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17" xfId="0" applyFont="1" applyFill="1" applyBorder="1" applyAlignment="1">
      <alignment horizontal="center" vertical="center"/>
    </xf>
    <xf numFmtId="0" fontId="4" fillId="3" borderId="19" xfId="0" applyFont="1" applyFill="1" applyBorder="1" applyAlignment="1">
      <alignment horizontal="center"/>
    </xf>
    <xf numFmtId="0" fontId="4" fillId="3" borderId="20" xfId="0" applyFont="1" applyFill="1" applyBorder="1" applyAlignment="1">
      <alignment horizontal="center"/>
    </xf>
    <xf numFmtId="0" fontId="4" fillId="3" borderId="22" xfId="0" applyFont="1" applyFill="1" applyBorder="1" applyAlignment="1">
      <alignment horizontal="center"/>
    </xf>
    <xf numFmtId="0" fontId="1" fillId="0" borderId="44" xfId="0" applyFont="1" applyBorder="1" applyAlignment="1">
      <alignment horizontal="center"/>
    </xf>
    <xf numFmtId="0" fontId="1" fillId="0" borderId="37" xfId="0" applyFont="1" applyBorder="1" applyAlignment="1">
      <alignment horizontal="center"/>
    </xf>
    <xf numFmtId="0" fontId="1" fillId="0" borderId="38" xfId="0" applyFont="1" applyBorder="1" applyAlignment="1">
      <alignment horizontal="center"/>
    </xf>
    <xf numFmtId="0" fontId="1" fillId="0" borderId="24" xfId="0" applyFont="1" applyBorder="1" applyAlignment="1">
      <alignment horizontal="center"/>
    </xf>
    <xf numFmtId="0" fontId="1" fillId="0" borderId="0" xfId="0" applyFont="1" applyBorder="1" applyAlignment="1">
      <alignment horizontal="center"/>
    </xf>
    <xf numFmtId="0" fontId="1" fillId="0" borderId="12" xfId="0" applyFont="1" applyBorder="1" applyAlignment="1">
      <alignment horizontal="center"/>
    </xf>
    <xf numFmtId="0" fontId="1" fillId="0" borderId="25"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3" fillId="0" borderId="4" xfId="0" applyFont="1" applyBorder="1" applyAlignment="1">
      <alignment horizontal="center" vertical="center"/>
    </xf>
    <xf numFmtId="0" fontId="3" fillId="0" borderId="37"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1" fillId="0" borderId="54" xfId="0" applyFont="1" applyBorder="1" applyAlignment="1">
      <alignment horizontal="left" vertical="center" wrapText="1"/>
    </xf>
    <xf numFmtId="0" fontId="1" fillId="0" borderId="41" xfId="0" applyFont="1" applyBorder="1" applyAlignment="1">
      <alignment horizontal="left" vertical="center" wrapText="1"/>
    </xf>
    <xf numFmtId="0" fontId="1" fillId="0" borderId="19" xfId="0" applyFont="1" applyBorder="1" applyAlignment="1">
      <alignment horizontal="right"/>
    </xf>
    <xf numFmtId="0" fontId="1" fillId="0" borderId="20" xfId="0" applyFont="1" applyBorder="1" applyAlignment="1">
      <alignment horizontal="right"/>
    </xf>
    <xf numFmtId="0" fontId="1" fillId="0" borderId="21" xfId="0" applyFont="1" applyBorder="1" applyAlignment="1">
      <alignment horizontal="right"/>
    </xf>
    <xf numFmtId="0" fontId="1" fillId="0" borderId="18" xfId="0" applyFont="1" applyBorder="1" applyAlignment="1">
      <alignment horizontal="left" vertical="center"/>
    </xf>
    <xf numFmtId="0" fontId="1" fillId="0" borderId="20" xfId="0" applyFont="1" applyBorder="1" applyAlignment="1">
      <alignment horizontal="left" vertical="center"/>
    </xf>
    <xf numFmtId="0" fontId="1" fillId="0" borderId="20"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1" fillId="0" borderId="18"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left" vertic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2" xfId="0" applyFont="1" applyBorder="1" applyAlignment="1">
      <alignment horizontal="center"/>
    </xf>
    <xf numFmtId="0" fontId="1" fillId="0" borderId="21" xfId="0" applyFont="1" applyBorder="1" applyAlignment="1">
      <alignment horizontal="left" vertical="center"/>
    </xf>
    <xf numFmtId="0" fontId="9" fillId="0" borderId="32" xfId="0" applyFont="1" applyBorder="1" applyAlignment="1">
      <alignment horizontal="left" vertical="center"/>
    </xf>
    <xf numFmtId="0" fontId="9" fillId="0" borderId="26" xfId="0" applyFont="1" applyBorder="1" applyAlignment="1">
      <alignment horizontal="left" vertical="center"/>
    </xf>
    <xf numFmtId="0" fontId="9" fillId="0" borderId="27" xfId="0" applyFont="1" applyBorder="1" applyAlignment="1">
      <alignment horizontal="left" vertical="center"/>
    </xf>
    <xf numFmtId="0" fontId="9" fillId="0" borderId="34" xfId="0" applyFont="1" applyBorder="1" applyAlignment="1">
      <alignment horizontal="center" vertical="center"/>
    </xf>
    <xf numFmtId="0" fontId="9" fillId="0" borderId="36" xfId="0" applyFont="1" applyBorder="1" applyAlignment="1">
      <alignment horizontal="center" vertical="center"/>
    </xf>
    <xf numFmtId="0" fontId="9" fillId="0" borderId="34" xfId="0" applyFont="1" applyBorder="1" applyAlignment="1">
      <alignment horizontal="center"/>
    </xf>
    <xf numFmtId="0" fontId="9" fillId="0" borderId="36" xfId="0" applyFont="1" applyBorder="1" applyAlignment="1">
      <alignment horizont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29" xfId="0" applyFont="1" applyFill="1" applyBorder="1" applyAlignment="1">
      <alignment horizontal="center" vertical="center"/>
    </xf>
    <xf numFmtId="0" fontId="9" fillId="0" borderId="18" xfId="0" applyFont="1" applyBorder="1" applyAlignment="1">
      <alignment horizontal="center" vertical="center"/>
    </xf>
    <xf numFmtId="0" fontId="9" fillId="0" borderId="20" xfId="0" applyFont="1" applyBorder="1" applyAlignment="1">
      <alignment horizontal="center" vertical="center"/>
    </xf>
    <xf numFmtId="0" fontId="9" fillId="0" borderId="22" xfId="0" applyFont="1" applyBorder="1" applyAlignment="1">
      <alignment horizontal="center" vertical="center"/>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9" fillId="5" borderId="19" xfId="0" applyFont="1" applyFill="1" applyBorder="1" applyAlignment="1">
      <alignment horizontal="left" vertical="center" wrapText="1"/>
    </xf>
    <xf numFmtId="0" fontId="9" fillId="5" borderId="20" xfId="0" applyFont="1" applyFill="1" applyBorder="1" applyAlignment="1">
      <alignment horizontal="left" vertical="center" wrapText="1"/>
    </xf>
    <xf numFmtId="0" fontId="9" fillId="0" borderId="6" xfId="0" applyFont="1" applyBorder="1" applyAlignment="1">
      <alignment horizontal="left"/>
    </xf>
    <xf numFmtId="0" fontId="9" fillId="0" borderId="7" xfId="0" applyFont="1" applyBorder="1" applyAlignment="1">
      <alignment horizontal="left"/>
    </xf>
    <xf numFmtId="0" fontId="9" fillId="0" borderId="18" xfId="0" applyFont="1" applyBorder="1" applyAlignment="1">
      <alignment horizontal="left"/>
    </xf>
    <xf numFmtId="0" fontId="8" fillId="0" borderId="20" xfId="0" applyFont="1" applyBorder="1" applyAlignment="1">
      <alignment horizontal="left" vertical="center"/>
    </xf>
    <xf numFmtId="0" fontId="8" fillId="0" borderId="22" xfId="0" applyFont="1" applyBorder="1" applyAlignment="1">
      <alignment horizontal="left" vertical="center"/>
    </xf>
    <xf numFmtId="0" fontId="1" fillId="0" borderId="8" xfId="0" applyFont="1" applyBorder="1" applyAlignment="1">
      <alignment horizontal="left" vertical="center" wrapText="1"/>
    </xf>
    <xf numFmtId="0" fontId="1" fillId="0" borderId="14" xfId="0" applyFont="1" applyBorder="1" applyAlignment="1">
      <alignment horizontal="left" vertical="center" wrapText="1"/>
    </xf>
    <xf numFmtId="0" fontId="1" fillId="0" borderId="1" xfId="0" applyFont="1" applyBorder="1" applyAlignment="1">
      <alignment horizontal="center"/>
    </xf>
    <xf numFmtId="0" fontId="1" fillId="0" borderId="2"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2" borderId="24"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45" xfId="0" applyFont="1" applyFill="1" applyBorder="1" applyAlignment="1">
      <alignment horizontal="center" vertical="center"/>
    </xf>
    <xf numFmtId="0" fontId="4" fillId="3" borderId="23" xfId="0" applyFont="1" applyFill="1" applyBorder="1" applyAlignment="1">
      <alignment horizontal="center"/>
    </xf>
    <xf numFmtId="0" fontId="4" fillId="3" borderId="9" xfId="0" applyFont="1" applyFill="1" applyBorder="1" applyAlignment="1">
      <alignment horizontal="center"/>
    </xf>
    <xf numFmtId="0" fontId="4" fillId="3" borderId="13" xfId="0" applyFont="1" applyFill="1" applyBorder="1" applyAlignment="1">
      <alignment horizontal="center"/>
    </xf>
    <xf numFmtId="0" fontId="1" fillId="0" borderId="41" xfId="0" applyFont="1" applyBorder="1" applyAlignment="1">
      <alignment horizontal="left" vertical="center"/>
    </xf>
    <xf numFmtId="0" fontId="1" fillId="0" borderId="18" xfId="0" applyFont="1" applyBorder="1" applyAlignment="1">
      <alignment horizontal="center"/>
    </xf>
    <xf numFmtId="0" fontId="1" fillId="0" borderId="11" xfId="0" applyFont="1" applyBorder="1" applyAlignment="1">
      <alignment horizontal="center"/>
    </xf>
    <xf numFmtId="0" fontId="1" fillId="0" borderId="7" xfId="0" applyFont="1" applyBorder="1" applyAlignment="1">
      <alignment horizontal="left" vertical="center"/>
    </xf>
    <xf numFmtId="0" fontId="2" fillId="0" borderId="7" xfId="0" applyFont="1" applyBorder="1" applyAlignment="1">
      <alignment horizontal="left" vertical="center"/>
    </xf>
    <xf numFmtId="0" fontId="1" fillId="0" borderId="7" xfId="0" applyFont="1" applyBorder="1" applyAlignment="1">
      <alignment horizontal="center" vertical="center"/>
    </xf>
    <xf numFmtId="0" fontId="5" fillId="3" borderId="7"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53" xfId="0" applyFont="1" applyFill="1" applyBorder="1" applyAlignment="1">
      <alignment horizontal="center" vertical="center"/>
    </xf>
    <xf numFmtId="0" fontId="5" fillId="3" borderId="54" xfId="0" applyFont="1" applyFill="1" applyBorder="1" applyAlignment="1">
      <alignment horizontal="center" vertical="center"/>
    </xf>
    <xf numFmtId="0" fontId="2" fillId="0" borderId="20" xfId="0" applyFont="1" applyBorder="1" applyAlignment="1">
      <alignment horizontal="left" vertical="center"/>
    </xf>
    <xf numFmtId="0" fontId="5" fillId="3" borderId="52" xfId="0" applyFont="1" applyFill="1" applyBorder="1" applyAlignment="1">
      <alignment horizontal="center" vertical="center"/>
    </xf>
    <xf numFmtId="0" fontId="5" fillId="3" borderId="46" xfId="0" applyFont="1" applyFill="1" applyBorder="1" applyAlignment="1">
      <alignment horizontal="center" vertical="center"/>
    </xf>
    <xf numFmtId="0" fontId="5" fillId="3" borderId="9" xfId="0" applyFont="1" applyFill="1" applyBorder="1" applyAlignment="1">
      <alignment vertical="center"/>
    </xf>
    <xf numFmtId="0" fontId="5" fillId="3" borderId="0" xfId="0" applyFont="1" applyFill="1" applyBorder="1" applyAlignment="1">
      <alignment vertical="center"/>
    </xf>
    <xf numFmtId="0" fontId="1" fillId="2" borderId="3" xfId="0" applyFont="1" applyFill="1" applyBorder="1" applyAlignment="1"/>
    <xf numFmtId="0" fontId="4" fillId="3" borderId="20" xfId="0" applyFont="1" applyFill="1" applyBorder="1" applyAlignment="1"/>
    <xf numFmtId="0" fontId="3" fillId="0" borderId="37" xfId="0" applyFont="1" applyBorder="1" applyAlignment="1">
      <alignment vertical="center"/>
    </xf>
    <xf numFmtId="0" fontId="3" fillId="0" borderId="15" xfId="0" applyFont="1" applyBorder="1" applyAlignment="1">
      <alignment vertical="center"/>
    </xf>
    <xf numFmtId="0" fontId="3" fillId="0" borderId="9" xfId="0" applyFont="1" applyBorder="1" applyAlignment="1">
      <alignment vertical="center"/>
    </xf>
    <xf numFmtId="0" fontId="1" fillId="0" borderId="20" xfId="0" applyFont="1" applyBorder="1" applyAlignment="1">
      <alignment vertical="center"/>
    </xf>
    <xf numFmtId="0" fontId="1" fillId="0" borderId="20" xfId="0" applyFont="1" applyBorder="1" applyAlignment="1"/>
    <xf numFmtId="0" fontId="1" fillId="2" borderId="57" xfId="0" applyFont="1" applyFill="1" applyBorder="1" applyAlignment="1">
      <alignment horizontal="center" vertical="center"/>
    </xf>
    <xf numFmtId="0" fontId="1" fillId="2" borderId="46" xfId="0" applyFont="1" applyFill="1" applyBorder="1" applyAlignment="1">
      <alignment horizontal="center" vertical="center"/>
    </xf>
    <xf numFmtId="0" fontId="1" fillId="2" borderId="47" xfId="0" applyFont="1" applyFill="1" applyBorder="1" applyAlignment="1">
      <alignment horizontal="center" vertical="center"/>
    </xf>
    <xf numFmtId="0" fontId="1" fillId="0" borderId="14" xfId="0" applyFont="1" applyBorder="1" applyAlignment="1">
      <alignment horizontal="left" vertical="center"/>
    </xf>
    <xf numFmtId="0" fontId="9" fillId="0" borderId="33" xfId="0" applyFont="1" applyBorder="1" applyAlignment="1">
      <alignment horizontal="left" vertical="center"/>
    </xf>
    <xf numFmtId="0" fontId="9" fillId="0" borderId="34" xfId="0" applyFont="1" applyBorder="1" applyAlignment="1">
      <alignment horizontal="left" vertical="center"/>
    </xf>
    <xf numFmtId="0" fontId="9" fillId="0" borderId="19" xfId="0" applyFont="1" applyBorder="1" applyAlignment="1">
      <alignment horizontal="left"/>
    </xf>
    <xf numFmtId="0" fontId="9" fillId="0" borderId="20" xfId="0" applyFont="1" applyBorder="1" applyAlignment="1">
      <alignment horizontal="left"/>
    </xf>
    <xf numFmtId="14" fontId="3" fillId="0" borderId="37" xfId="0" applyNumberFormat="1" applyFont="1" applyBorder="1" applyAlignment="1">
      <alignment horizontal="center" vertical="center"/>
    </xf>
    <xf numFmtId="14" fontId="3" fillId="0" borderId="15" xfId="0" applyNumberFormat="1" applyFont="1" applyBorder="1" applyAlignment="1">
      <alignment horizontal="center" vertical="center"/>
    </xf>
    <xf numFmtId="14" fontId="3" fillId="0" borderId="9" xfId="0" applyNumberFormat="1" applyFont="1" applyBorder="1" applyAlignment="1">
      <alignment horizontal="center" vertical="center"/>
    </xf>
    <xf numFmtId="14" fontId="2" fillId="0" borderId="18" xfId="0" applyNumberFormat="1" applyFont="1" applyBorder="1" applyAlignment="1">
      <alignment horizontal="center" vertical="center"/>
    </xf>
    <xf numFmtId="14" fontId="1" fillId="0" borderId="7" xfId="0" applyNumberFormat="1" applyFont="1" applyBorder="1" applyAlignment="1">
      <alignment horizontal="center"/>
    </xf>
    <xf numFmtId="14" fontId="2" fillId="0" borderId="7" xfId="0" applyNumberFormat="1" applyFont="1" applyBorder="1" applyAlignment="1">
      <alignment horizontal="left" vertical="center"/>
    </xf>
    <xf numFmtId="14" fontId="5" fillId="3" borderId="9" xfId="0" applyNumberFormat="1" applyFont="1" applyFill="1" applyBorder="1" applyAlignment="1">
      <alignment horizontal="center" vertical="center"/>
    </xf>
    <xf numFmtId="14" fontId="5" fillId="3" borderId="0" xfId="0" applyNumberFormat="1" applyFont="1" applyFill="1" applyBorder="1" applyAlignment="1">
      <alignment horizontal="center" vertical="center"/>
    </xf>
    <xf numFmtId="14" fontId="1" fillId="2" borderId="44" xfId="0" applyNumberFormat="1" applyFont="1" applyFill="1" applyBorder="1" applyAlignment="1">
      <alignment horizontal="center" vertical="center"/>
    </xf>
    <xf numFmtId="14" fontId="1" fillId="2" borderId="24" xfId="0" applyNumberFormat="1" applyFont="1" applyFill="1" applyBorder="1" applyAlignment="1">
      <alignment horizontal="center" vertical="center"/>
    </xf>
    <xf numFmtId="0" fontId="2" fillId="0" borderId="7" xfId="0" applyFont="1" applyBorder="1" applyAlignment="1">
      <alignment horizontal="center" vertical="center"/>
    </xf>
    <xf numFmtId="0" fontId="0" fillId="0" borderId="30" xfId="0" applyBorder="1" applyAlignment="1">
      <alignment horizontal="center"/>
    </xf>
    <xf numFmtId="0" fontId="0" fillId="0" borderId="31" xfId="0" applyBorder="1" applyAlignment="1">
      <alignment horizontal="center"/>
    </xf>
    <xf numFmtId="0" fontId="11" fillId="0" borderId="66" xfId="0" applyFont="1" applyBorder="1" applyAlignment="1">
      <alignment horizontal="center" vertical="center" textRotation="90"/>
    </xf>
    <xf numFmtId="0" fontId="11" fillId="0" borderId="67" xfId="0" applyFont="1" applyBorder="1" applyAlignment="1">
      <alignment horizontal="center" vertical="center" textRotation="90"/>
    </xf>
    <xf numFmtId="0" fontId="11" fillId="0" borderId="59" xfId="0" applyFont="1" applyBorder="1" applyAlignment="1">
      <alignment horizontal="center" vertical="center" textRotation="90"/>
    </xf>
    <xf numFmtId="0" fontId="12" fillId="0" borderId="44" xfId="0" applyFont="1" applyBorder="1" applyAlignment="1">
      <alignment horizontal="center" vertical="center"/>
    </xf>
    <xf numFmtId="0" fontId="12" fillId="0" borderId="37" xfId="0" applyFont="1" applyBorder="1" applyAlignment="1">
      <alignment horizontal="center" vertical="center"/>
    </xf>
    <xf numFmtId="0" fontId="12" fillId="0" borderId="5" xfId="0" applyFont="1" applyBorder="1" applyAlignment="1">
      <alignment horizontal="center" vertical="center"/>
    </xf>
    <xf numFmtId="0" fontId="12" fillId="0" borderId="24" xfId="0" applyFont="1" applyBorder="1" applyAlignment="1">
      <alignment horizontal="center" vertical="center"/>
    </xf>
    <xf numFmtId="0" fontId="12" fillId="0" borderId="0" xfId="0" applyFont="1" applyBorder="1" applyAlignment="1">
      <alignment horizontal="center" vertical="center"/>
    </xf>
    <xf numFmtId="0" fontId="12" fillId="0" borderId="45" xfId="0" applyFont="1" applyBorder="1" applyAlignment="1">
      <alignment horizontal="center" vertical="center"/>
    </xf>
    <xf numFmtId="0" fontId="12" fillId="0" borderId="57" xfId="0" applyFont="1" applyBorder="1" applyAlignment="1">
      <alignment horizontal="center" vertical="center"/>
    </xf>
    <xf numFmtId="0" fontId="12" fillId="0" borderId="46" xfId="0" applyFont="1" applyBorder="1" applyAlignment="1">
      <alignment horizontal="center" vertical="center"/>
    </xf>
    <xf numFmtId="0" fontId="12" fillId="0" borderId="47" xfId="0" applyFont="1" applyBorder="1" applyAlignment="1">
      <alignment horizontal="center" vertical="center"/>
    </xf>
    <xf numFmtId="0" fontId="8" fillId="2" borderId="30"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31" xfId="0" applyFont="1" applyFill="1" applyBorder="1" applyAlignment="1">
      <alignment horizontal="center" vertical="center"/>
    </xf>
    <xf numFmtId="0" fontId="9" fillId="5" borderId="22" xfId="0" applyFont="1" applyFill="1" applyBorder="1" applyAlignment="1">
      <alignment horizontal="left" vertical="center" wrapText="1"/>
    </xf>
    <xf numFmtId="0" fontId="1" fillId="0" borderId="83" xfId="0" applyFont="1" applyBorder="1" applyAlignment="1">
      <alignment horizontal="center"/>
    </xf>
    <xf numFmtId="0" fontId="1" fillId="0" borderId="9" xfId="0" applyFont="1" applyBorder="1" applyAlignment="1">
      <alignment horizontal="center"/>
    </xf>
    <xf numFmtId="0" fontId="1" fillId="0" borderId="48" xfId="0" applyFont="1" applyBorder="1" applyAlignment="1">
      <alignment horizontal="center"/>
    </xf>
    <xf numFmtId="0" fontId="1" fillId="0" borderId="88" xfId="0" applyFont="1" applyBorder="1" applyAlignment="1">
      <alignment horizontal="center"/>
    </xf>
    <xf numFmtId="0" fontId="1" fillId="0" borderId="83"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88"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8" fillId="5" borderId="78" xfId="0" applyFont="1" applyFill="1" applyBorder="1" applyAlignment="1">
      <alignment horizontal="center" vertical="center"/>
    </xf>
    <xf numFmtId="0" fontId="17" fillId="0" borderId="78" xfId="0" applyFont="1" applyBorder="1" applyAlignment="1">
      <alignment horizontal="left" vertical="center" wrapText="1"/>
    </xf>
    <xf numFmtId="0" fontId="17" fillId="0" borderId="78" xfId="0" applyFont="1" applyBorder="1" applyAlignment="1">
      <alignment horizontal="left" vertical="center"/>
    </xf>
    <xf numFmtId="0" fontId="1" fillId="0" borderId="78" xfId="0" applyFont="1" applyBorder="1" applyAlignment="1">
      <alignment horizontal="center"/>
    </xf>
    <xf numFmtId="0" fontId="2" fillId="0" borderId="78" xfId="0" applyFont="1" applyBorder="1" applyAlignment="1">
      <alignment horizontal="left" vertical="center"/>
    </xf>
    <xf numFmtId="0" fontId="13" fillId="0" borderId="0" xfId="0" applyFont="1" applyAlignment="1">
      <alignment horizontal="center" vertical="center"/>
    </xf>
    <xf numFmtId="0" fontId="20" fillId="0" borderId="0" xfId="0" applyFont="1" applyAlignment="1">
      <alignment horizontal="center" vertical="center"/>
    </xf>
    <xf numFmtId="0" fontId="0" fillId="7" borderId="30" xfId="0" applyFill="1" applyBorder="1" applyAlignment="1">
      <alignment horizontal="center"/>
    </xf>
    <xf numFmtId="0" fontId="0" fillId="7" borderId="31" xfId="0" applyFill="1" applyBorder="1" applyAlignment="1">
      <alignment horizontal="center"/>
    </xf>
    <xf numFmtId="0" fontId="16" fillId="0" borderId="0" xfId="0" applyFont="1" applyBorder="1" applyAlignment="1">
      <alignment horizontal="left" vertical="center" wrapText="1"/>
    </xf>
    <xf numFmtId="0" fontId="24" fillId="0" borderId="0" xfId="0" applyFont="1" applyBorder="1" applyAlignment="1">
      <alignment horizontal="center" vertical="center" textRotation="90" wrapText="1"/>
    </xf>
    <xf numFmtId="0" fontId="0" fillId="9" borderId="30" xfId="0" applyFill="1" applyBorder="1" applyAlignment="1">
      <alignment horizontal="center"/>
    </xf>
    <xf numFmtId="0" fontId="0" fillId="9" borderId="31" xfId="0" applyFill="1" applyBorder="1" applyAlignment="1">
      <alignment horizontal="center"/>
    </xf>
    <xf numFmtId="0" fontId="0" fillId="4" borderId="30" xfId="0" applyFill="1" applyBorder="1" applyAlignment="1">
      <alignment horizontal="center"/>
    </xf>
    <xf numFmtId="0" fontId="0" fillId="4" borderId="31" xfId="0" applyFill="1" applyBorder="1" applyAlignment="1">
      <alignment horizontal="center"/>
    </xf>
    <xf numFmtId="0" fontId="13" fillId="0" borderId="0" xfId="0" applyFont="1" applyBorder="1" applyAlignment="1">
      <alignment horizontal="center" vertical="center"/>
    </xf>
    <xf numFmtId="0" fontId="15" fillId="0" borderId="0" xfId="0" applyFont="1" applyBorder="1" applyAlignment="1">
      <alignment horizontal="center"/>
    </xf>
    <xf numFmtId="0" fontId="15" fillId="0" borderId="0" xfId="0" applyFont="1" applyAlignment="1">
      <alignment horizontal="center"/>
    </xf>
    <xf numFmtId="0" fontId="16" fillId="0" borderId="0" xfId="0" applyFont="1" applyAlignment="1">
      <alignment horizontal="left" vertical="center" wrapText="1"/>
    </xf>
    <xf numFmtId="0" fontId="0" fillId="0" borderId="6"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29" xfId="0" applyBorder="1" applyAlignment="1">
      <alignment horizontal="center"/>
    </xf>
    <xf numFmtId="0" fontId="9" fillId="0" borderId="36" xfId="0" applyFont="1" applyBorder="1" applyAlignment="1">
      <alignment horizontal="left" vertical="center"/>
    </xf>
    <xf numFmtId="0" fontId="9" fillId="0" borderId="22" xfId="0" applyFont="1" applyBorder="1" applyAlignment="1">
      <alignment horizontal="left" vertical="center"/>
    </xf>
    <xf numFmtId="0" fontId="4" fillId="0" borderId="33" xfId="0" applyFont="1" applyBorder="1" applyAlignment="1">
      <alignment horizontal="center" vertical="center"/>
    </xf>
    <xf numFmtId="0" fontId="4" fillId="0" borderId="36" xfId="0" applyFont="1" applyBorder="1" applyAlignment="1">
      <alignment horizontal="center" vertical="center"/>
    </xf>
    <xf numFmtId="0" fontId="2" fillId="3" borderId="16"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1" fillId="0" borderId="49" xfId="0" applyFont="1" applyBorder="1" applyAlignment="1">
      <alignment horizontal="left" wrapText="1"/>
    </xf>
    <xf numFmtId="0" fontId="1" fillId="0" borderId="31" xfId="0" applyFont="1" applyBorder="1" applyAlignment="1">
      <alignment horizontal="left" wrapText="1"/>
    </xf>
    <xf numFmtId="0" fontId="1" fillId="0" borderId="18" xfId="0" applyFont="1" applyBorder="1" applyAlignment="1">
      <alignment horizontal="left"/>
    </xf>
    <xf numFmtId="0" fontId="1" fillId="0" borderId="22" xfId="0" applyFont="1" applyBorder="1" applyAlignment="1">
      <alignment horizontal="left"/>
    </xf>
    <xf numFmtId="0" fontId="1" fillId="0" borderId="13" xfId="0" applyFont="1" applyBorder="1" applyAlignment="1">
      <alignment horizontal="left" vertical="center" wrapText="1"/>
    </xf>
    <xf numFmtId="0" fontId="1" fillId="0" borderId="17" xfId="0" applyFont="1" applyBorder="1" applyAlignment="1">
      <alignment horizontal="left" vertical="center" wrapText="1"/>
    </xf>
    <xf numFmtId="0" fontId="1" fillId="2" borderId="18" xfId="0" applyFont="1" applyFill="1" applyBorder="1" applyAlignment="1">
      <alignment horizontal="center"/>
    </xf>
    <xf numFmtId="0" fontId="1" fillId="2" borderId="20" xfId="0" applyFont="1" applyFill="1" applyBorder="1" applyAlignment="1">
      <alignment horizontal="center"/>
    </xf>
    <xf numFmtId="0" fontId="4" fillId="3" borderId="18" xfId="0" applyFont="1" applyFill="1" applyBorder="1" applyAlignment="1">
      <alignment horizontal="center"/>
    </xf>
    <xf numFmtId="0" fontId="0" fillId="0" borderId="18" xfId="0" applyBorder="1" applyAlignment="1">
      <alignment horizontal="center"/>
    </xf>
    <xf numFmtId="0" fontId="0" fillId="0" borderId="22" xfId="0" applyBorder="1" applyAlignment="1">
      <alignment horizontal="center"/>
    </xf>
    <xf numFmtId="0" fontId="0" fillId="0" borderId="27" xfId="0" applyBorder="1" applyAlignment="1">
      <alignment horizontal="center"/>
    </xf>
    <xf numFmtId="0" fontId="0" fillId="0" borderId="36" xfId="0" applyBorder="1" applyAlignment="1">
      <alignment horizontal="center"/>
    </xf>
  </cellXfs>
  <cellStyles count="1">
    <cellStyle name="Normal" xfId="0" builtinId="0"/>
  </cellStyles>
  <dxfs count="977">
    <dxf>
      <alignment horizontal="center" readingOrder="0"/>
    </dxf>
    <dxf>
      <alignment horizontal="center" readingOrder="0"/>
    </dxf>
    <dxf>
      <alignment horizontal="general"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vertical style="thin">
          <color indexed="64"/>
        </vertical>
        <horizontal style="thin">
          <color indexed="64"/>
        </horizontal>
      </border>
    </dxf>
    <dxf>
      <alignment horizontal="center" vertical="center" readingOrder="0"/>
    </dxf>
    <dxf>
      <border>
        <right style="thin">
          <color indexed="64"/>
        </right>
        <vertical style="thin">
          <color indexed="64"/>
        </vertical>
        <horizontal style="thin">
          <color indexed="64"/>
        </horizontal>
      </border>
    </dxf>
    <dxf>
      <border>
        <right style="thin">
          <color indexed="64"/>
        </right>
        <vertical style="thin">
          <color indexed="64"/>
        </vertical>
        <horizontal style="thin">
          <color indexed="64"/>
        </horizontal>
      </border>
    </dxf>
    <dxf>
      <alignment vertical="center" readingOrder="0"/>
    </dxf>
    <dxf>
      <alignment horizontal="center" readingOrder="0"/>
    </dxf>
    <dxf>
      <border>
        <bottom style="thin">
          <color indexed="64"/>
        </bottom>
        <vertical style="thin">
          <color indexed="64"/>
        </vertical>
        <horizontal style="thin">
          <color indexed="64"/>
        </horizontal>
      </border>
    </dxf>
    <dxf>
      <border>
        <vertical style="thin">
          <color indexed="64"/>
        </vertical>
      </border>
    </dxf>
    <dxf>
      <alignment horizontal="center" readingOrder="0"/>
    </dxf>
    <dxf>
      <border>
        <bottom style="thin">
          <color indexed="64"/>
        </bottom>
        <vertical style="thin">
          <color indexed="64"/>
        </vertical>
        <horizontal style="thin">
          <color indexed="64"/>
        </horizontal>
      </border>
    </dxf>
    <dxf>
      <border>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alignment horizontal="center" readingOrder="0"/>
    </dxf>
    <dxf>
      <alignment horizontal="center"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color theme="4" tint="0.79998168889431442"/>
      </font>
    </dxf>
    <dxf>
      <alignment horizontal="center" readingOrder="0"/>
    </dxf>
    <dxf>
      <font>
        <color theme="4" tint="0.79998168889431442"/>
      </font>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border>
    </dxf>
    <dxf>
      <numFmt numFmtId="165"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tint="4.9989318521683403E-2"/>
        <name val="Arial"/>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numFmt numFmtId="166" formatCode="d/m/yyyy"/>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dxf>
    <dxf>
      <font>
        <b val="0"/>
      </font>
      <fill>
        <patternFill patternType="solid">
          <fgColor indexed="64"/>
          <bgColor rgb="FFFF0000"/>
        </patternFill>
      </fill>
      <alignment horizontal="left" vertical="center" textRotation="0" wrapText="0" indent="0" justifyLastLine="0" shrinkToFit="0" readingOrder="0"/>
      <border diagonalUp="0" diagonalDown="0">
        <left style="thin">
          <color auto="1"/>
        </left>
        <right style="medium">
          <color indexed="64"/>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medium">
          <color indexed="64"/>
        </left>
        <right style="thin">
          <color auto="1"/>
        </right>
        <top style="thin">
          <color auto="1"/>
        </top>
        <bottom style="thin">
          <color auto="1"/>
        </bottom>
        <vertical style="thin">
          <color auto="1"/>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outline="0">
        <top style="medium">
          <color rgb="FF000000"/>
        </top>
        <bottom style="thin">
          <color rgb="FF000000"/>
        </bottom>
      </border>
    </dxf>
    <dxf>
      <border outline="0">
        <bottom style="medium">
          <color rgb="FF000000"/>
        </bottom>
      </border>
    </dxf>
    <dxf>
      <border diagonalUp="0" diagonalDown="0">
        <left style="thin">
          <color auto="1"/>
        </left>
        <right style="thin">
          <color auto="1"/>
        </right>
        <top/>
        <bottom/>
        <vertical style="thin">
          <color auto="1"/>
        </vertical>
        <horizontal style="thin">
          <color auto="1"/>
        </horizontal>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d/m/yyyy"/>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dxf>
    <dxf>
      <font>
        <b val="0"/>
      </font>
      <fill>
        <patternFill patternType="solid">
          <fgColor indexed="64"/>
          <bgColor rgb="FFFFFF00"/>
        </patternFill>
      </fill>
      <alignment horizontal="left" vertical="center" textRotation="0" wrapText="0" indent="0" justifyLastLine="0" shrinkToFit="0" readingOrder="0"/>
      <border diagonalUp="0" diagonalDown="0">
        <left style="thin">
          <color auto="1"/>
        </left>
        <right style="medium">
          <color indexed="64"/>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border diagonalUp="0" diagonalDown="0">
        <left style="medium">
          <color indexed="64"/>
        </left>
        <right style="thin">
          <color auto="1"/>
        </right>
        <top style="thin">
          <color indexed="64"/>
        </top>
        <bottom style="thin">
          <color indexed="64"/>
        </bottom>
        <vertical style="thin">
          <color auto="1"/>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000000"/>
        </top>
        <bottom style="thin">
          <color rgb="FF000000"/>
        </bottom>
      </border>
    </dxf>
    <dxf>
      <border outline="0">
        <bottom style="medium">
          <color rgb="FF000000"/>
        </bottom>
      </border>
    </dxf>
    <dxf>
      <border diagonalUp="0" diagonalDown="0">
        <left style="thin">
          <color auto="1"/>
        </left>
        <right style="thin">
          <color auto="1"/>
        </right>
        <top/>
        <bottom/>
        <vertical style="thin">
          <color auto="1"/>
        </vertical>
        <horizontal style="thin">
          <color auto="1"/>
        </horizontal>
      </border>
    </dxf>
    <dxf>
      <fill>
        <patternFill>
          <fgColor indexed="64"/>
          <bgColor theme="0"/>
        </patternFill>
      </fill>
      <border diagonalUp="0" diagonalDown="0">
        <left style="thin">
          <color auto="1"/>
        </left>
        <right/>
        <top style="thin">
          <color auto="1"/>
        </top>
        <bottom style="thin">
          <color auto="1"/>
        </bottom>
        <vertical style="thin">
          <color auto="1"/>
        </vertical>
        <horizontal style="thin">
          <color auto="1"/>
        </horizontal>
      </border>
    </dxf>
    <dxf>
      <fill>
        <patternFill>
          <fgColor indexed="64"/>
          <bgColor theme="0"/>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fgColor indexed="64"/>
          <bgColor theme="0"/>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fgColor indexed="64"/>
          <bgColor theme="0"/>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fgColor indexed="64"/>
          <bgColor theme="0"/>
        </patternFill>
      </fill>
      <alignment horizontal="left"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6" formatCode="d/m/yyyy"/>
      <fill>
        <patternFill>
          <fgColor indexed="64"/>
          <bgColor theme="0"/>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fgColor indexed="64"/>
          <bgColor theme="0"/>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fgColor indexed="64"/>
          <bgColor theme="0"/>
        </patternFill>
      </fill>
      <alignment horizontal="left"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6" formatCode="d/m/yyyy"/>
      <fill>
        <patternFill>
          <fgColor indexed="64"/>
          <bgColor theme="0"/>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fgColor indexed="64"/>
          <bgColor theme="0"/>
        </patternFill>
      </fill>
      <alignment horizontal="left" vertical="bottom" textRotation="0" wrapText="0" indent="0" justifyLastLine="0" shrinkToFit="0" readingOrder="0"/>
      <border diagonalUp="0" diagonalDown="0">
        <left/>
        <right style="medium">
          <color indexed="64"/>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fill>
        <patternFill>
          <fgColor indexed="64"/>
          <bgColor theme="0"/>
        </patternFill>
      </fill>
      <border diagonalUp="0" diagonalDown="0">
        <left style="medium">
          <color indexed="64"/>
        </left>
        <right/>
        <top style="thin">
          <color auto="1"/>
        </top>
        <bottom style="thin">
          <color auto="1"/>
        </bottom>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outline="0">
        <top style="medium">
          <color rgb="FF000000"/>
        </top>
        <bottom style="thin">
          <color rgb="FF000000"/>
        </bottom>
      </border>
    </dxf>
    <dxf>
      <border>
        <bottom style="medium">
          <color indexed="64"/>
        </bottom>
      </border>
    </dxf>
    <dxf>
      <border diagonalUp="0" diagonalDown="0">
        <left style="thin">
          <color auto="1"/>
        </left>
        <right style="thin">
          <color auto="1"/>
        </right>
        <top/>
        <bottom/>
        <vertical style="thin">
          <color auto="1"/>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alignment horizontal="left"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yyyy"/>
      <border diagonalUp="0" diagonalDown="0">
        <left style="medium">
          <color indexed="64"/>
        </left>
        <right/>
        <top/>
        <bottom/>
        <vertical/>
        <horizontal/>
      </border>
    </dxf>
    <dxf>
      <border diagonalUp="0" diagonalDown="0">
        <left/>
        <right style="medium">
          <color indexed="64"/>
        </right>
        <top/>
        <bottom/>
        <vertical/>
        <horizontal/>
      </border>
    </dxf>
    <dxf>
      <alignment horizontal="left"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yyyy"/>
      <alignment horizontal="center" vertical="bottom" textRotation="0" wrapText="0" indent="0" justifyLastLine="0" shrinkToFit="0" readingOrder="0"/>
      <border diagonalUp="0" diagonalDown="0">
        <left style="medium">
          <color indexed="64"/>
        </left>
        <right/>
        <top/>
        <bottom/>
        <vertical/>
        <horizontal/>
      </border>
    </dxf>
    <dxf>
      <alignment horizontal="left" vertical="bottom" textRotation="0" wrapText="0" indent="0" justifyLastLine="0" shrinkToFit="0" readingOrder="0"/>
      <border diagonalUp="0" diagonalDown="0">
        <left/>
        <right style="medium">
          <color indexed="64"/>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border diagonalUp="0" diagonalDown="0">
        <left style="medium">
          <color indexed="64"/>
        </left>
        <right/>
        <top style="thin">
          <color auto="1"/>
        </top>
        <bottom style="thin">
          <color auto="1"/>
        </bottom>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outline="0">
        <top style="medium">
          <color indexed="64"/>
        </top>
        <bottom style="thin">
          <color indexed="64"/>
        </bottom>
      </border>
    </dxf>
    <dxf>
      <border diagonalUp="0" diagonalDown="0">
        <left style="thin">
          <color auto="1"/>
        </left>
        <right style="thin">
          <color auto="1"/>
        </right>
        <top/>
        <bottom/>
        <vertical style="thin">
          <color auto="1"/>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numFmt numFmtId="166" formatCode="d/m/yyyy"/>
      <alignment horizontal="center" vertical="bottom" textRotation="0" wrapText="0"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dxf>
    <dxf>
      <font>
        <b val="0"/>
      </font>
      <fill>
        <patternFill patternType="solid">
          <fgColor indexed="64"/>
          <bgColor rgb="FFFFFF00"/>
        </patternFill>
      </fill>
      <alignment horizontal="left" vertical="center" textRotation="0" wrapText="0" indent="0" justifyLastLine="0" shrinkToFit="0" readingOrder="0"/>
      <border diagonalUp="0" diagonalDown="0">
        <left style="thin">
          <color auto="1"/>
        </left>
        <right style="medium">
          <color indexed="64"/>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i val="0"/>
        <strike val="0"/>
        <condense val="0"/>
        <extend val="0"/>
        <outline val="0"/>
        <shadow val="0"/>
        <u val="none"/>
        <vertAlign val="baseline"/>
        <sz val="8"/>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i val="0"/>
        <strike val="0"/>
        <condense val="0"/>
        <extend val="0"/>
        <outline val="0"/>
        <shadow val="0"/>
        <u val="none"/>
        <vertAlign val="baseline"/>
        <sz val="8"/>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i val="0"/>
        <strike val="0"/>
        <condense val="0"/>
        <extend val="0"/>
        <outline val="0"/>
        <shadow val="0"/>
        <u val="none"/>
        <vertAlign val="baseline"/>
        <sz val="8"/>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i val="0"/>
        <strike val="0"/>
        <condense val="0"/>
        <extend val="0"/>
        <outline val="0"/>
        <shadow val="0"/>
        <u val="none"/>
        <vertAlign val="baseline"/>
        <sz val="8"/>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6" formatCode="d/m/yyyy"/>
      <alignment horizontal="center" vertical="bottom" textRotation="0" wrapText="0"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indexed="64"/>
        </left>
        <right style="medium">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outline="0">
        <left style="medium">
          <color indexed="64"/>
        </left>
        <top style="medium">
          <color indexed="64"/>
        </top>
      </border>
    </dxf>
    <dxf>
      <border>
        <bottom style="medium">
          <color indexed="64"/>
        </bottom>
      </border>
    </dxf>
    <dxf>
      <border diagonalUp="0" diagonalDown="0">
        <left style="thin">
          <color auto="1"/>
        </left>
        <right style="thin">
          <color auto="1"/>
        </right>
        <top/>
        <bottom/>
        <vertical style="thin">
          <color auto="1"/>
        </vertical>
        <horizontal/>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6" formatCode="d/m/yyyy"/>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font>
      <fill>
        <patternFill patternType="solid">
          <fgColor indexed="64"/>
          <bgColor rgb="FFFFFF00"/>
        </patternFill>
      </fill>
      <alignment horizontal="left" vertical="center" textRotation="0" wrapText="0" indent="0" justifyLastLine="0" shrinkToFit="0" readingOrder="0"/>
      <border diagonalUp="0" diagonalDown="0">
        <left/>
        <right style="medium">
          <color indexed="64"/>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border diagonalUp="0" diagonalDown="0">
        <left style="medium">
          <color indexed="64"/>
        </left>
        <right/>
        <top style="thin">
          <color auto="1"/>
        </top>
        <bottom style="thin">
          <color auto="1"/>
        </bottom>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outline="0">
        <top style="medium">
          <color indexed="64"/>
        </top>
        <bottom style="thin">
          <color indexed="64"/>
        </bottom>
      </border>
    </dxf>
    <dxf>
      <border outline="0">
        <bottom style="medium">
          <color indexed="64"/>
        </bottom>
      </border>
    </dxf>
    <dxf>
      <border diagonalUp="0" diagonalDown="0">
        <left style="thin">
          <color auto="1"/>
        </left>
        <right style="thin">
          <color auto="1"/>
        </right>
        <top/>
        <bottom/>
        <vertical style="thin">
          <color auto="1"/>
        </vertical>
        <horizontal style="thin">
          <color auto="1"/>
        </horizontal>
      </border>
    </dxf>
    <dxf>
      <alignment horizontal="center" vertical="bottom" textRotation="0" wrapText="0" indent="0" justifyLastLine="0" shrinkToFit="0" readingOrder="0"/>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yyyy"/>
      <alignment horizontal="center" vertical="bottom" textRotation="0" wrapText="0" indent="0" justifyLastLine="0" shrinkToFit="0" readingOrder="0"/>
      <border diagonalUp="0" diagonalDown="0">
        <left style="medium">
          <color indexed="64"/>
        </left>
        <right/>
        <top/>
        <bottom/>
        <vertical/>
        <horizontal/>
      </border>
    </dxf>
    <dxf>
      <font>
        <b val="0"/>
      </font>
      <alignment horizontal="left" vertical="center" textRotation="0" wrapText="0" indent="0" justifyLastLine="0" shrinkToFit="0" readingOrder="0"/>
      <border diagonalUp="0" diagonalDown="0">
        <left/>
        <right style="medium">
          <color indexed="64"/>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border diagonalUp="0" diagonalDown="0">
        <left style="medium">
          <color indexed="64"/>
        </left>
        <right/>
        <top style="thin">
          <color auto="1"/>
        </top>
        <bottom style="thin">
          <color auto="1"/>
        </bottom>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medium">
          <color indexed="64"/>
        </left>
        <right style="thin">
          <color auto="1"/>
        </right>
        <top style="thin">
          <color auto="1"/>
        </top>
        <bottom style="thin">
          <color auto="1"/>
        </bottom>
        <vertical style="thin">
          <color auto="1"/>
        </vertical>
        <horizontal style="thin">
          <color auto="1"/>
        </horizontal>
      </border>
    </dxf>
    <dxf>
      <border outline="0">
        <top style="medium">
          <color indexed="64"/>
        </top>
        <bottom style="thin">
          <color indexed="64"/>
        </bottom>
      </border>
    </dxf>
    <dxf>
      <border outline="0">
        <bottom style="medium">
          <color indexed="64"/>
        </bottom>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numFmt numFmtId="166" formatCode="d/m/yyyy"/>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font>
      <fill>
        <patternFill patternType="solid">
          <fgColor indexed="64"/>
          <bgColor rgb="FFFFFF00"/>
        </patternFill>
      </fill>
      <alignment horizontal="left"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medium">
          <color rgb="FF000000"/>
        </right>
        <top style="medium">
          <color rgb="FF000000"/>
        </top>
      </border>
    </dxf>
    <dxf>
      <border outline="0">
        <bottom style="medium">
          <color rgb="FF000000"/>
        </bottom>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numFmt numFmtId="166" formatCode="d/m/yyyy"/>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font>
      <fill>
        <patternFill patternType="solid">
          <fgColor indexed="64"/>
          <bgColor rgb="FF00B050"/>
        </patternFill>
      </fill>
      <alignment horizontal="left"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medium">
          <color rgb="FF000000"/>
        </right>
        <top style="medium">
          <color rgb="FF000000"/>
        </top>
      </border>
    </dxf>
    <dxf>
      <border outline="0">
        <bottom style="medium">
          <color rgb="FF000000"/>
        </bottom>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numFmt numFmtId="166" formatCode="d/m/yyyy"/>
      <alignment horizontal="center" vertical="center" textRotation="0" wrapText="0"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dxf>
    <dxf>
      <font>
        <b val="0"/>
      </font>
      <fill>
        <patternFill patternType="solid">
          <fgColor indexed="64"/>
          <bgColor rgb="FFFF0000"/>
        </patternFill>
      </fill>
      <alignment horizontal="left" vertical="center" textRotation="0" wrapText="0" indent="0" justifyLastLine="0" shrinkToFit="0" readingOrder="0"/>
      <border diagonalUp="0" diagonalDown="0">
        <left style="thin">
          <color auto="1"/>
        </left>
        <right style="medium">
          <color indexed="64"/>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alignment horizontal="center" vertical="bottom" textRotation="0" wrapText="0" indent="0" justifyLastLine="0" shrinkToFit="0" readingOrder="0"/>
      <border diagonalUp="0" diagonalDown="0">
        <left style="thin">
          <color auto="1"/>
        </left>
        <right style="thin">
          <color auto="1"/>
        </right>
        <top style="thin">
          <color indexed="64"/>
        </top>
        <bottom style="thin">
          <color indexed="64"/>
        </bottom>
        <vertical style="thin">
          <color auto="1"/>
        </vertical>
        <horizontal style="thin">
          <color indexed="64"/>
        </horizontal>
      </border>
    </dxf>
    <dxf>
      <border diagonalUp="0" diagonalDown="0">
        <left style="medium">
          <color indexed="64"/>
        </left>
        <right style="thin">
          <color auto="1"/>
        </right>
        <top style="thin">
          <color indexed="64"/>
        </top>
        <bottom style="thin">
          <color indexed="64"/>
        </bottom>
        <vertical style="thin">
          <color auto="1"/>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medium">
          <color rgb="FF000000"/>
        </right>
        <top style="medium">
          <color rgb="FF000000"/>
        </top>
      </border>
    </dxf>
    <dxf>
      <border outline="0">
        <bottom style="medium">
          <color rgb="FF000000"/>
        </bottom>
      </border>
    </dxf>
    <dxf>
      <alignment horizontal="center" vertical="bottom" textRotation="0" wrapText="0" indent="0" justifyLastLine="0" shrinkToFit="0" readingOrder="0"/>
      <border diagonalUp="0" diagonalDown="0">
        <left style="thin">
          <color indexed="64"/>
        </left>
        <right style="medium">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textRotation="0" wrapText="0"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numFmt numFmtId="166" formatCode="d/m/yyyy"/>
      <alignment horizontal="center" vertical="center" textRotation="0" wrapText="0"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dxf>
    <dxf>
      <font>
        <b val="0"/>
      </font>
      <fill>
        <patternFill patternType="solid">
          <fgColor indexed="64"/>
          <bgColor rgb="FFFFFF00"/>
        </patternFill>
      </fill>
      <alignment horizontal="left" vertical="center" textRotation="0" wrapText="0" indent="0" justifyLastLine="0" shrinkToFit="0" readingOrder="0"/>
      <border diagonalUp="0" diagonalDown="0">
        <left style="thin">
          <color auto="1"/>
        </left>
        <right style="medium">
          <color indexed="64"/>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medium">
          <color indexed="64"/>
        </left>
        <right style="thin">
          <color auto="1"/>
        </right>
        <top style="thin">
          <color auto="1"/>
        </top>
        <bottom style="thin">
          <color auto="1"/>
        </bottom>
        <vertical style="thin">
          <color auto="1"/>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outline="0">
        <left style="medium">
          <color rgb="FF000000"/>
        </left>
        <right style="medium">
          <color rgb="FF000000"/>
        </right>
        <top style="medium">
          <color rgb="FF000000"/>
        </top>
      </border>
    </dxf>
    <dxf>
      <border outline="0">
        <bottom style="medium">
          <color rgb="FF000000"/>
        </bottom>
      </border>
    </dxf>
    <dxf>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numFmt numFmtId="166" formatCode="d/m/yyyy"/>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font>
      <fill>
        <patternFill patternType="solid">
          <fgColor indexed="64"/>
          <bgColor rgb="FFFFFF00"/>
        </patternFill>
      </fill>
      <alignment horizontal="left"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rgb="FF000000"/>
        </left>
        <right style="medium">
          <color rgb="FF000000"/>
        </right>
        <top style="medium">
          <color rgb="FF000000"/>
        </top>
      </border>
    </dxf>
    <dxf>
      <border outline="0">
        <bottom style="medium">
          <color rgb="FF000000"/>
        </bottom>
      </border>
    </dxf>
    <dxf>
      <alignment horizontal="center" vertical="bottom" textRotation="0" wrapText="0" indent="0" justifyLastLine="0" shrinkToFit="0" readingOrder="0"/>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alignment horizontal="center" textRotation="0" wrapText="0" indent="0" justifyLastLine="0" shrinkToFit="0" readingOrder="0"/>
    </dxf>
    <dxf>
      <alignment horizontal="center" textRotation="0" wrapText="0" indent="0" justifyLastLine="0" shrinkToFit="0" readingOrder="0"/>
      <border diagonalUp="0" diagonalDown="0">
        <left style="medium">
          <color indexed="64"/>
        </left>
        <right/>
        <top/>
        <bottom/>
        <vertical/>
        <horizontal/>
      </border>
    </dxf>
    <dxf>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d/m/yyyy"/>
      <alignment horizontal="center" vertical="center" textRotation="0" wrapText="0" indent="0" justifyLastLine="0" shrinkToFit="0" readingOrder="0"/>
      <border diagonalUp="0" diagonalDown="0">
        <left style="medium">
          <color indexed="64"/>
        </left>
        <right/>
        <top/>
        <bottom/>
        <vertical/>
        <horizontal/>
      </border>
    </dxf>
    <dxf>
      <fill>
        <patternFill patternType="solid">
          <fgColor indexed="64"/>
          <bgColor rgb="FFFFFF00"/>
        </patternFill>
      </fill>
      <alignment horizontal="left" vertical="bottom" textRotation="0" wrapText="0" indent="0" justifyLastLine="0" shrinkToFit="0" readingOrder="0"/>
      <border diagonalUp="0" diagonalDown="0">
        <left/>
        <right style="medium">
          <color indexed="64"/>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border diagonalUp="0" diagonalDown="0">
        <left style="medium">
          <color indexed="64"/>
        </left>
        <right/>
        <top style="thin">
          <color auto="1"/>
        </top>
        <bottom style="thin">
          <color auto="1"/>
        </bottom>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outline="0">
        <left style="medium">
          <color rgb="FF000000"/>
        </left>
        <right style="medium">
          <color rgb="FF000000"/>
        </right>
        <top style="medium">
          <color rgb="FF000000"/>
        </top>
      </border>
    </dxf>
    <dxf>
      <border outline="0">
        <bottom style="medium">
          <color rgb="FF000000"/>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numFmt numFmtId="166" formatCode="d/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FFF0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outline="0">
        <left style="medium">
          <color rgb="FF000000"/>
        </left>
        <right style="medium">
          <color rgb="FF000000"/>
        </right>
        <top style="medium">
          <color rgb="FF000000"/>
        </top>
      </border>
    </dxf>
    <dxf>
      <border outline="0">
        <bottom style="medium">
          <color rgb="FF000000"/>
        </bottom>
      </border>
    </dxf>
    <dxf>
      <border diagonalUp="0" diagonalDown="0">
        <left style="thin">
          <color auto="1"/>
        </left>
        <right style="thin">
          <color auto="1"/>
        </right>
        <top/>
        <bottom/>
        <vertical style="thin">
          <color auto="1"/>
        </vertical>
        <horizontal style="thin">
          <color auto="1"/>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medium">
          <color indexed="64"/>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top/>
        <bottom/>
        <vertical/>
        <horizontal/>
      </border>
    </dxf>
    <dxf>
      <border diagonalUp="0" diagonalDown="0">
        <left/>
        <right style="medium">
          <color indexed="64"/>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yyyy"/>
      <border diagonalUp="0" diagonalDown="0">
        <left style="medium">
          <color indexed="64"/>
        </left>
        <right/>
        <top/>
        <bottom/>
        <vertical/>
        <horizontal/>
      </border>
    </dxf>
    <dxf>
      <border diagonalUp="0" diagonalDown="0">
        <left/>
        <right style="medium">
          <color indexed="64"/>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border diagonalUp="0" diagonalDown="0">
        <left style="medium">
          <color indexed="64"/>
        </left>
        <right/>
        <top style="thin">
          <color auto="1"/>
        </top>
        <bottom style="thin">
          <color auto="1"/>
        </bottom>
        <vertical/>
        <horizontal style="thin">
          <color auto="1"/>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right style="medium">
          <color indexed="64"/>
        </right>
        <top style="thin">
          <color indexed="64"/>
        </top>
        <bottom style="thin">
          <color indexed="64"/>
        </bottom>
      </border>
    </dxf>
    <dxf>
      <border outline="0">
        <bottom style="medium">
          <color indexed="64"/>
        </bottom>
      </border>
    </dxf>
    <dxf>
      <alignment horizontal="center" vertical="bottom" textRotation="0" wrapText="0" indent="0" justifyLastLine="0" shrinkToFit="0" readingOrder="0"/>
      <border diagonalUp="0" diagonalDown="0">
        <left style="thin">
          <color indexed="64"/>
        </left>
        <right style="medium">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numFmt numFmtId="166" formatCode="d/m/yyyy"/>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center"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numFmt numFmtId="166" formatCode="d/m/yyyy"/>
      <border diagonalUp="0" diagonalDown="0">
        <left style="medium">
          <color indexed="64"/>
        </left>
        <right style="thin">
          <color indexed="64"/>
        </right>
        <top style="thin">
          <color auto="1"/>
        </top>
        <bottom style="thin">
          <color auto="1"/>
        </bottom>
        <vertical style="thin">
          <color indexed="64"/>
        </vertical>
        <horizontal style="thin">
          <color auto="1"/>
        </horizontal>
      </border>
    </dxf>
    <dxf>
      <alignment horizontal="left" textRotation="0" indent="0" justifyLastLine="0" shrinkToFit="0" readingOrder="0"/>
      <border diagonalUp="0" diagonalDown="0">
        <left style="thin">
          <color auto="1"/>
        </left>
        <right style="medium">
          <color indexed="64"/>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medium">
          <color indexed="64"/>
        </left>
        <right style="thin">
          <color auto="1"/>
        </right>
        <top style="thin">
          <color auto="1"/>
        </top>
        <bottom style="thin">
          <color auto="1"/>
        </bottom>
        <vertical style="thin">
          <color auto="1"/>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outline="0">
        <right style="medium">
          <color indexed="64"/>
        </right>
        <top style="thin">
          <color indexed="64"/>
        </top>
      </border>
    </dxf>
    <dxf>
      <border outline="0">
        <bottom style="medium">
          <color indexed="64"/>
        </bottom>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numFmt numFmtId="166" formatCode="d/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FFFF00"/>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left/>
        <right style="thin">
          <color auto="1"/>
        </right>
        <top style="thin">
          <color auto="1"/>
        </top>
        <bottom style="thin">
          <color auto="1"/>
        </bottom>
        <vertical style="thin">
          <color auto="1"/>
        </vertical>
        <horizontal style="thin">
          <color auto="1"/>
        </horizontal>
      </border>
    </dxf>
    <dxf>
      <border outline="0">
        <left style="medium">
          <color indexed="64"/>
        </left>
        <right style="medium">
          <color indexed="64"/>
        </right>
        <top style="medium">
          <color indexed="64"/>
        </top>
      </border>
    </dxf>
    <dxf>
      <border outline="0">
        <bottom style="medium">
          <color indexed="64"/>
        </bottom>
      </border>
    </dxf>
    <dxf>
      <border diagonalUp="0" diagonalDown="0">
        <left style="thin">
          <color auto="1"/>
        </left>
        <right style="thin">
          <color auto="1"/>
        </right>
        <top/>
        <bottom/>
        <vertical style="thin">
          <color auto="1"/>
        </vertical>
        <horizontal style="thin">
          <color auto="1"/>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yyyy"/>
      <alignment horizontal="center"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dxf>
    <dxf>
      <alignment horizontal="center" vertical="bottom" textRotation="0" wrapText="0" indent="0" justifyLastLine="0" shrinkToFit="0" readingOrder="0"/>
    </dxf>
    <dxf>
      <numFmt numFmtId="166" formatCode="d/m/yyyy"/>
      <alignment horizontal="center"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left style="medium">
          <color indexed="64"/>
        </left>
        <right style="medium">
          <color indexed="64"/>
        </right>
        <top style="thin">
          <color indexed="64"/>
        </top>
      </border>
    </dxf>
    <dxf>
      <border outline="0">
        <bottom style="medium">
          <color indexed="64"/>
        </bottom>
      </border>
    </dxf>
    <dxf>
      <alignment horizontal="center" vertical="bottom" textRotation="0" wrapText="0" indent="0" justifyLastLine="0" shrinkToFit="0" readingOrder="0"/>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thin">
          <color indexed="64"/>
        </left>
        <right style="medium">
          <color indexed="64"/>
        </right>
        <top style="thin">
          <color indexed="64"/>
        </top>
        <bottom style="thin">
          <color indexed="64"/>
        </bottom>
        <vertical/>
        <horizontal/>
      </border>
    </dxf>
    <dxf>
      <alignment horizontal="lef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bottom style="thin">
          <color indexed="64"/>
        </bottom>
        <vertical/>
        <horizontal/>
      </border>
    </dxf>
    <dxf>
      <numFmt numFmtId="166" formatCode="d/m/yyyy"/>
      <border diagonalUp="0" diagonalDown="0">
        <left style="medium">
          <color indexed="64"/>
        </left>
        <right style="thin">
          <color indexed="64"/>
        </right>
        <top style="thin">
          <color indexed="64"/>
        </top>
        <bottom style="thin">
          <color indexed="64"/>
        </bottom>
        <vertical/>
        <horizontal/>
      </border>
    </dxf>
    <dxf>
      <border diagonalUp="0" diagonalDown="0">
        <left style="thin">
          <color indexed="64"/>
        </left>
        <right style="medium">
          <color indexed="64"/>
        </right>
        <top style="thin">
          <color indexed="64"/>
        </top>
        <bottom style="thin">
          <color indexed="64"/>
        </bottom>
        <vertical/>
        <horizontal/>
      </border>
    </dxf>
    <dxf>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6" formatCode="d/m/yyyy"/>
      <border diagonalUp="0" diagonalDown="0">
        <left style="medium">
          <color indexed="64"/>
        </left>
        <right style="thin">
          <color indexed="64"/>
        </right>
        <top style="thin">
          <color indexed="64"/>
        </top>
        <bottom style="thin">
          <color indexed="64"/>
        </bottom>
        <vertical/>
        <horizontal/>
      </border>
    </dxf>
    <dxf>
      <alignment horizontal="left" textRotation="0" indent="0" justifyLastLine="0" shrinkToFit="0" readingOrder="0"/>
      <border diagonalUp="0" diagonalDown="0">
        <left/>
        <right style="medium">
          <color indexed="64"/>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center"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alignment horizontal="right" vertical="bottom" textRotation="0" wrapText="0" indent="0" justifyLastLine="0" shrinkToFit="0" readingOrder="0"/>
      <border diagonalUp="0" diagonalDown="0">
        <left/>
        <right/>
        <top style="thin">
          <color auto="1"/>
        </top>
        <bottom style="thin">
          <color auto="1"/>
        </bottom>
        <vertical/>
        <horizontal style="thin">
          <color auto="1"/>
        </horizontal>
      </border>
    </dxf>
    <dxf>
      <border diagonalUp="0" diagonalDown="0">
        <left style="medium">
          <color indexed="64"/>
        </left>
        <right/>
        <top style="thin">
          <color auto="1"/>
        </top>
        <bottom style="thin">
          <color auto="1"/>
        </bottom>
        <vertical/>
        <horizontal style="thin">
          <color auto="1"/>
        </horizontal>
      </border>
    </dxf>
    <dxf>
      <border diagonalUp="0" diagonalDown="0">
        <left style="thin">
          <color indexed="64"/>
        </left>
        <right style="medium">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alignment horizontal="center" vertical="bottom" textRotation="0" wrapText="0" indent="0" justifyLastLine="0" shrinkToFit="0" readingOrder="0"/>
      <border diagonalUp="0" diagonalDown="0">
        <left style="thin">
          <color indexed="64"/>
        </left>
        <right style="thin">
          <color indexed="64"/>
        </right>
        <top style="thin">
          <color auto="1"/>
        </top>
        <bottom style="thin">
          <color auto="1"/>
        </bottom>
        <vertical style="thin">
          <color indexed="64"/>
        </vertical>
        <horizontal style="thin">
          <color auto="1"/>
        </horizontal>
      </border>
    </dxf>
    <dxf>
      <border diagonalUp="0" diagonalDown="0">
        <left style="medium">
          <color indexed="64"/>
        </left>
        <right style="thin">
          <color indexed="64"/>
        </right>
        <top style="thin">
          <color auto="1"/>
        </top>
        <bottom style="thin">
          <color auto="1"/>
        </bottom>
        <vertical style="thin">
          <color indexed="64"/>
        </vertical>
        <horizontal style="thin">
          <color auto="1"/>
        </horizontal>
      </border>
    </dxf>
    <dxf>
      <border outline="0">
        <right style="medium">
          <color indexed="64"/>
        </right>
        <top style="thin">
          <color indexed="64"/>
        </top>
      </border>
    </dxf>
    <dxf>
      <border outline="0">
        <bottom style="medium">
          <color indexed="64"/>
        </bottom>
      </border>
    </dxf>
    <dxf>
      <alignment horizontal="center" vertical="bottom" textRotation="0" wrapText="0" indent="0" justifyLastLine="0" shrinkToFit="0" readingOrder="0"/>
      <border diagonalUp="0" diagonalDown="0">
        <left style="thin">
          <color auto="1"/>
        </left>
        <right style="medium">
          <color indexed="64"/>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6" formatCode="d/m/yyyy"/>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6" formatCode="d/m/yyyy"/>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medium">
          <color indexed="64"/>
        </left>
        <right style="thin">
          <color auto="1"/>
        </right>
        <top style="thin">
          <color auto="1"/>
        </top>
        <bottom style="thin">
          <color auto="1"/>
        </bottom>
        <vertical style="thin">
          <color auto="1"/>
        </vertical>
        <horizontal style="thin">
          <color auto="1"/>
        </horizontal>
      </border>
    </dxf>
    <dxf>
      <border outline="0">
        <right style="medium">
          <color indexed="64"/>
        </right>
        <top style="thin">
          <color indexed="64"/>
        </top>
        <bottom style="thin">
          <color indexed="64"/>
        </bottom>
      </border>
    </dxf>
    <dxf>
      <border outline="0">
        <bottom style="medium">
          <color indexed="64"/>
        </bottom>
      </border>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9" Type="http://schemas.openxmlformats.org/officeDocument/2006/relationships/pivotCacheDefinition" Target="pivotCache/pivotCacheDefinition9.xml" /><Relationship Id="rId3" Type="http://schemas.openxmlformats.org/officeDocument/2006/relationships/worksheet" Target="worksheets/sheet3.xml" /><Relationship Id="rId21" Type="http://schemas.openxmlformats.org/officeDocument/2006/relationships/worksheet" Target="worksheets/sheet21.xml" /><Relationship Id="rId34" Type="http://schemas.openxmlformats.org/officeDocument/2006/relationships/pivotCacheDefinition" Target="pivotCache/pivotCacheDefinition4.xml" /><Relationship Id="rId42" Type="http://schemas.openxmlformats.org/officeDocument/2006/relationships/pivotCacheDefinition" Target="pivotCache/pivotCacheDefinition12.xml" /><Relationship Id="rId47" Type="http://schemas.openxmlformats.org/officeDocument/2006/relationships/pivotCacheDefinition" Target="pivotCache/pivotCacheDefinition17.xml" /><Relationship Id="rId50" Type="http://schemas.openxmlformats.org/officeDocument/2006/relationships/sharedStrings" Target="sharedStrings.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pivotCacheDefinition" Target="pivotCache/pivotCacheDefinition3.xml" /><Relationship Id="rId38" Type="http://schemas.openxmlformats.org/officeDocument/2006/relationships/pivotCacheDefinition" Target="pivotCache/pivotCacheDefinition8.xml" /><Relationship Id="rId46" Type="http://schemas.openxmlformats.org/officeDocument/2006/relationships/pivotCacheDefinition" Target="pivotCache/pivotCacheDefinition16.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externalLink" Target="externalLinks/externalLink1.xml" /><Relationship Id="rId41" Type="http://schemas.openxmlformats.org/officeDocument/2006/relationships/pivotCacheDefinition" Target="pivotCache/pivotCacheDefinition1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pivotCacheDefinition" Target="pivotCache/pivotCacheDefinition2.xml" /><Relationship Id="rId37" Type="http://schemas.openxmlformats.org/officeDocument/2006/relationships/pivotCacheDefinition" Target="pivotCache/pivotCacheDefinition7.xml" /><Relationship Id="rId40" Type="http://schemas.openxmlformats.org/officeDocument/2006/relationships/pivotCacheDefinition" Target="pivotCache/pivotCacheDefinition10.xml" /><Relationship Id="rId45" Type="http://schemas.openxmlformats.org/officeDocument/2006/relationships/pivotCacheDefinition" Target="pivotCache/pivotCacheDefinition15.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pivotCacheDefinition" Target="pivotCache/pivotCacheDefinition6.xml" /><Relationship Id="rId49" Type="http://schemas.openxmlformats.org/officeDocument/2006/relationships/styles" Target="styles.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pivotCacheDefinition" Target="pivotCache/pivotCacheDefinition1.xml" /><Relationship Id="rId44" Type="http://schemas.openxmlformats.org/officeDocument/2006/relationships/pivotCacheDefinition" Target="pivotCache/pivotCacheDefinition14.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externalLink" Target="externalLinks/externalLink2.xml" /><Relationship Id="rId35" Type="http://schemas.openxmlformats.org/officeDocument/2006/relationships/pivotCacheDefinition" Target="pivotCache/pivotCacheDefinition5.xml" /><Relationship Id="rId43" Type="http://schemas.openxmlformats.org/officeDocument/2006/relationships/pivotCacheDefinition" Target="pivotCache/pivotCacheDefinition13.xml" /><Relationship Id="rId48" Type="http://schemas.openxmlformats.org/officeDocument/2006/relationships/theme" Target="theme/theme1.xml" /><Relationship Id="rId8" Type="http://schemas.openxmlformats.org/officeDocument/2006/relationships/worksheet" Target="worksheets/sheet8.xml" /><Relationship Id="rId51" Type="http://schemas.openxmlformats.org/officeDocument/2006/relationships/calcChain" Target="calcChain.xml" /></Relationships>
</file>

<file path=xl/charts/_rels/chart2.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3.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4.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5.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6.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7.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8.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9.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10.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1.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2.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3.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4.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5.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_rels/chart16.xml.rels><?xml version="1.0" encoding="UTF-8" standalone="yes"?>
<Relationships xmlns="http://schemas.openxmlformats.org/package/2006/relationships"><Relationship Id="rId2" Type="http://schemas.microsoft.com/office/2011/relationships/chartColorStyle" Target="colors15.xml" /><Relationship Id="rId1" Type="http://schemas.microsoft.com/office/2011/relationships/chartStyle" Target="style15.xml" /></Relationships>
</file>

<file path=xl/charts/_rels/chart17.xml.rels><?xml version="1.0" encoding="UTF-8" standalone="yes"?>
<Relationships xmlns="http://schemas.openxmlformats.org/package/2006/relationships"><Relationship Id="rId2" Type="http://schemas.microsoft.com/office/2011/relationships/chartColorStyle" Target="colors16.xml" /><Relationship Id="rId1" Type="http://schemas.microsoft.com/office/2011/relationships/chartStyle" Target="style16.xml" /></Relationships>
</file>

<file path=xl/charts/_rels/chart18.xml.rels><?xml version="1.0" encoding="UTF-8" standalone="yes"?>
<Relationships xmlns="http://schemas.openxmlformats.org/package/2006/relationships"><Relationship Id="rId2" Type="http://schemas.microsoft.com/office/2011/relationships/chartColorStyle" Target="colors17.xml" /><Relationship Id="rId1" Type="http://schemas.microsoft.com/office/2011/relationships/chartStyle" Target="style17.xml" /></Relationships>
</file>

<file path=xl/charts/_rels/chart19.xml.rels><?xml version="1.0" encoding="UTF-8" standalone="yes"?>
<Relationships xmlns="http://schemas.openxmlformats.org/package/2006/relationships"><Relationship Id="rId2" Type="http://schemas.microsoft.com/office/2011/relationships/chartColorStyle" Target="colors18.xml" /><Relationship Id="rId1" Type="http://schemas.microsoft.com/office/2011/relationships/chartStyle" Target="style18.xml" /></Relationships>
</file>

<file path=xl/charts/_rels/chart20.xml.rels><?xml version="1.0" encoding="UTF-8" standalone="yes"?>
<Relationships xmlns="http://schemas.openxmlformats.org/package/2006/relationships"><Relationship Id="rId2" Type="http://schemas.microsoft.com/office/2011/relationships/chartColorStyle" Target="colors19.xml" /><Relationship Id="rId1" Type="http://schemas.microsoft.com/office/2011/relationships/chartStyle" Target="style19.xml" /></Relationships>
</file>

<file path=xl/charts/_rels/chart21.xml.rels><?xml version="1.0" encoding="UTF-8" standalone="yes"?>
<Relationships xmlns="http://schemas.openxmlformats.org/package/2006/relationships"><Relationship Id="rId2" Type="http://schemas.microsoft.com/office/2011/relationships/chartColorStyle" Target="colors20.xml" /><Relationship Id="rId1" Type="http://schemas.microsoft.com/office/2011/relationships/chartStyle" Target="style20.xml" /></Relationships>
</file>

<file path=xl/charts/_rels/chart22.xml.rels><?xml version="1.0" encoding="UTF-8" standalone="yes"?>
<Relationships xmlns="http://schemas.openxmlformats.org/package/2006/relationships"><Relationship Id="rId2" Type="http://schemas.microsoft.com/office/2011/relationships/chartColorStyle" Target="colors21.xml" /><Relationship Id="rId1" Type="http://schemas.microsoft.com/office/2011/relationships/chartStyle" Target="style21.xml" /></Relationships>
</file>

<file path=xl/charts/_rels/chart23.xml.rels><?xml version="1.0" encoding="UTF-8" standalone="yes"?>
<Relationships xmlns="http://schemas.openxmlformats.org/package/2006/relationships"><Relationship Id="rId2" Type="http://schemas.microsoft.com/office/2011/relationships/chartColorStyle" Target="colors22.xml" /><Relationship Id="rId1" Type="http://schemas.microsoft.com/office/2011/relationships/chartStyle" Target="style22.xml" /></Relationships>
</file>

<file path=xl/charts/_rels/chart24.xml.rels><?xml version="1.0" encoding="UTF-8" standalone="yes"?>
<Relationships xmlns="http://schemas.openxmlformats.org/package/2006/relationships"><Relationship Id="rId2" Type="http://schemas.microsoft.com/office/2011/relationships/chartColorStyle" Target="colors23.xml" /><Relationship Id="rId1" Type="http://schemas.microsoft.com/office/2011/relationships/chartStyle" Target="style23.xml" /></Relationships>
</file>

<file path=xl/charts/_rels/chart25.xml.rels><?xml version="1.0" encoding="UTF-8" standalone="yes"?>
<Relationships xmlns="http://schemas.openxmlformats.org/package/2006/relationships"><Relationship Id="rId2" Type="http://schemas.microsoft.com/office/2011/relationships/chartColorStyle" Target="colors24.xml" /><Relationship Id="rId1" Type="http://schemas.microsoft.com/office/2011/relationships/chartStyle" Target="style24.xml" /></Relationships>
</file>

<file path=xl/charts/_rels/chart26.xml.rels><?xml version="1.0" encoding="UTF-8" standalone="yes"?>
<Relationships xmlns="http://schemas.openxmlformats.org/package/2006/relationships"><Relationship Id="rId2" Type="http://schemas.microsoft.com/office/2011/relationships/chartColorStyle" Target="colors25.xml" /><Relationship Id="rId1" Type="http://schemas.microsoft.com/office/2011/relationships/chartStyle" Target="style25.xml" /></Relationships>
</file>

<file path=xl/charts/_rels/chart27.xml.rels><?xml version="1.0" encoding="UTF-8" standalone="yes"?>
<Relationships xmlns="http://schemas.openxmlformats.org/package/2006/relationships"><Relationship Id="rId2" Type="http://schemas.microsoft.com/office/2011/relationships/chartColorStyle" Target="colors26.xml" /><Relationship Id="rId1" Type="http://schemas.microsoft.com/office/2011/relationships/chartStyle" Target="style26.xml" /></Relationships>
</file>

<file path=xl/charts/_rels/chart28.xml.rels><?xml version="1.0" encoding="UTF-8" standalone="yes"?>
<Relationships xmlns="http://schemas.openxmlformats.org/package/2006/relationships"><Relationship Id="rId2" Type="http://schemas.microsoft.com/office/2011/relationships/chartColorStyle" Target="colors27.xml" /><Relationship Id="rId1" Type="http://schemas.microsoft.com/office/2011/relationships/chartStyle" Target="style27.xml" /></Relationships>
</file>

<file path=xl/charts/_rels/chart29.xml.rels><?xml version="1.0" encoding="UTF-8" standalone="yes"?>
<Relationships xmlns="http://schemas.openxmlformats.org/package/2006/relationships"><Relationship Id="rId2" Type="http://schemas.microsoft.com/office/2011/relationships/chartColorStyle" Target="colors28.xml" /><Relationship Id="rId1" Type="http://schemas.microsoft.com/office/2011/relationships/chartStyle" Target="style28.xml" /></Relationships>
</file>

<file path=xl/charts/_rels/chart30.xml.rels><?xml version="1.0" encoding="UTF-8" standalone="yes"?>
<Relationships xmlns="http://schemas.openxmlformats.org/package/2006/relationships"><Relationship Id="rId2" Type="http://schemas.microsoft.com/office/2011/relationships/chartColorStyle" Target="colors29.xml" /><Relationship Id="rId1" Type="http://schemas.microsoft.com/office/2011/relationships/chartStyle" Target="style29.xml" /></Relationships>
</file>

<file path=xl/charts/_rels/chart31.xml.rels><?xml version="1.0" encoding="UTF-8" standalone="yes"?>
<Relationships xmlns="http://schemas.openxmlformats.org/package/2006/relationships"><Relationship Id="rId2" Type="http://schemas.microsoft.com/office/2011/relationships/chartColorStyle" Target="colors30.xml" /><Relationship Id="rId1" Type="http://schemas.microsoft.com/office/2011/relationships/chartStyle" Target="style30.xml" /></Relationships>
</file>

<file path=xl/charts/_rels/chart32.xml.rels><?xml version="1.0" encoding="UTF-8" standalone="yes"?>
<Relationships xmlns="http://schemas.openxmlformats.org/package/2006/relationships"><Relationship Id="rId2" Type="http://schemas.microsoft.com/office/2011/relationships/chartColorStyle" Target="colors31.xml" /><Relationship Id="rId1" Type="http://schemas.microsoft.com/office/2011/relationships/chartStyle" Target="style31.xml" /></Relationships>
</file>

<file path=xl/charts/_rels/chart33.xml.rels><?xml version="1.0" encoding="UTF-8" standalone="yes"?>
<Relationships xmlns="http://schemas.openxmlformats.org/package/2006/relationships"><Relationship Id="rId2" Type="http://schemas.microsoft.com/office/2011/relationships/chartColorStyle" Target="colors32.xml" /><Relationship Id="rId1" Type="http://schemas.microsoft.com/office/2011/relationships/chartStyle" Target="style32.xml" /></Relationships>
</file>

<file path=xl/charts/_rels/chart34.xml.rels><?xml version="1.0" encoding="UTF-8" standalone="yes"?>
<Relationships xmlns="http://schemas.openxmlformats.org/package/2006/relationships"><Relationship Id="rId2" Type="http://schemas.microsoft.com/office/2011/relationships/chartColorStyle" Target="colors33.xml" /><Relationship Id="rId1" Type="http://schemas.microsoft.com/office/2011/relationships/chartStyle" Target="style33.xml" /></Relationships>
</file>

<file path=xl/charts/_rels/chart35.xml.rels><?xml version="1.0" encoding="UTF-8" standalone="yes"?>
<Relationships xmlns="http://schemas.openxmlformats.org/package/2006/relationships"><Relationship Id="rId2" Type="http://schemas.microsoft.com/office/2011/relationships/chartColorStyle" Target="colors34.xml" /><Relationship Id="rId1" Type="http://schemas.microsoft.com/office/2011/relationships/chartStyle" Target="style34.xml" /></Relationships>
</file>

<file path=xl/charts/_rels/chart36.xml.rels><?xml version="1.0" encoding="UTF-8" standalone="yes"?>
<Relationships xmlns="http://schemas.openxmlformats.org/package/2006/relationships"><Relationship Id="rId2" Type="http://schemas.microsoft.com/office/2011/relationships/chartColorStyle" Target="colors35.xml" /><Relationship Id="rId1" Type="http://schemas.microsoft.com/office/2011/relationships/chartStyle" Target="style35.xml" /></Relationships>
</file>

<file path=xl/charts/_rels/chart37.xml.rels><?xml version="1.0" encoding="UTF-8" standalone="yes"?>
<Relationships xmlns="http://schemas.openxmlformats.org/package/2006/relationships"><Relationship Id="rId2" Type="http://schemas.microsoft.com/office/2011/relationships/chartColorStyle" Target="colors36.xml" /><Relationship Id="rId1" Type="http://schemas.microsoft.com/office/2011/relationships/chartStyle" Target="style36.xml" /></Relationships>
</file>

<file path=xl/charts/_rels/chart38.xml.rels><?xml version="1.0" encoding="UTF-8" standalone="yes"?>
<Relationships xmlns="http://schemas.openxmlformats.org/package/2006/relationships"><Relationship Id="rId2" Type="http://schemas.microsoft.com/office/2011/relationships/chartColorStyle" Target="colors37.xml" /><Relationship Id="rId1" Type="http://schemas.microsoft.com/office/2011/relationships/chartStyle" Target="style37.xml" /></Relationships>
</file>

<file path=xl/charts/_rels/chart39.xml.rels><?xml version="1.0" encoding="UTF-8" standalone="yes"?>
<Relationships xmlns="http://schemas.openxmlformats.org/package/2006/relationships"><Relationship Id="rId2" Type="http://schemas.microsoft.com/office/2011/relationships/chartColorStyle" Target="colors38.xml" /><Relationship Id="rId1" Type="http://schemas.microsoft.com/office/2011/relationships/chartStyle" Target="style38.xml" /></Relationships>
</file>

<file path=xl/charts/_rels/chart40.xml.rels><?xml version="1.0" encoding="UTF-8" standalone="yes"?>
<Relationships xmlns="http://schemas.openxmlformats.org/package/2006/relationships"><Relationship Id="rId2" Type="http://schemas.microsoft.com/office/2011/relationships/chartColorStyle" Target="colors39.xml" /><Relationship Id="rId1" Type="http://schemas.microsoft.com/office/2011/relationships/chartStyle" Target="style39.xml" /></Relationships>
</file>

<file path=xl/charts/_rels/chart41.xml.rels><?xml version="1.0" encoding="UTF-8" standalone="yes"?>
<Relationships xmlns="http://schemas.openxmlformats.org/package/2006/relationships"><Relationship Id="rId2" Type="http://schemas.microsoft.com/office/2011/relationships/chartColorStyle" Target="colors40.xml" /><Relationship Id="rId1" Type="http://schemas.microsoft.com/office/2011/relationships/chartStyle" Target="style40.xml" /></Relationships>
</file>

<file path=xl/charts/_rels/chart42.xml.rels><?xml version="1.0" encoding="UTF-8" standalone="yes"?>
<Relationships xmlns="http://schemas.openxmlformats.org/package/2006/relationships"><Relationship Id="rId2" Type="http://schemas.microsoft.com/office/2011/relationships/chartColorStyle" Target="colors41.xml" /><Relationship Id="rId1" Type="http://schemas.microsoft.com/office/2011/relationships/chartStyle" Target="style41.xml" /></Relationships>
</file>

<file path=xl/charts/_rels/chart43.xml.rels><?xml version="1.0" encoding="UTF-8" standalone="yes"?>
<Relationships xmlns="http://schemas.openxmlformats.org/package/2006/relationships"><Relationship Id="rId2" Type="http://schemas.microsoft.com/office/2011/relationships/chartColorStyle" Target="colors42.xml" /><Relationship Id="rId1" Type="http://schemas.microsoft.com/office/2011/relationships/chartStyle" Target="style42.xml" /></Relationships>
</file>

<file path=xl/charts/_rels/chart44.xml.rels><?xml version="1.0" encoding="UTF-8" standalone="yes"?>
<Relationships xmlns="http://schemas.openxmlformats.org/package/2006/relationships"><Relationship Id="rId2" Type="http://schemas.microsoft.com/office/2011/relationships/chartColorStyle" Target="colors43.xml" /><Relationship Id="rId1" Type="http://schemas.microsoft.com/office/2011/relationships/chartStyle" Target="style43.xml" /></Relationships>
</file>

<file path=xl/charts/_rels/chart45.xml.rels><?xml version="1.0" encoding="UTF-8" standalone="yes"?>
<Relationships xmlns="http://schemas.openxmlformats.org/package/2006/relationships"><Relationship Id="rId2" Type="http://schemas.microsoft.com/office/2011/relationships/chartColorStyle" Target="colors44.xml" /><Relationship Id="rId1" Type="http://schemas.microsoft.com/office/2011/relationships/chartStyle" Target="style44.xml" /></Relationships>
</file>

<file path=xl/charts/_rels/chart46.xml.rels><?xml version="1.0" encoding="UTF-8" standalone="yes"?>
<Relationships xmlns="http://schemas.openxmlformats.org/package/2006/relationships"><Relationship Id="rId2" Type="http://schemas.microsoft.com/office/2011/relationships/chartColorStyle" Target="colors45.xml" /><Relationship Id="rId1" Type="http://schemas.microsoft.com/office/2011/relationships/chartStyle" Target="style45.xml" /></Relationships>
</file>

<file path=xl/charts/_rels/chart47.xml.rels><?xml version="1.0" encoding="UTF-8" standalone="yes"?>
<Relationships xmlns="http://schemas.openxmlformats.org/package/2006/relationships"><Relationship Id="rId2" Type="http://schemas.microsoft.com/office/2011/relationships/chartColorStyle" Target="colors46.xml" /><Relationship Id="rId1" Type="http://schemas.microsoft.com/office/2011/relationships/chartStyle" Target="style46.xml" /></Relationships>
</file>

<file path=xl/charts/_rels/chart48.xml.rels><?xml version="1.0" encoding="UTF-8" standalone="yes"?>
<Relationships xmlns="http://schemas.openxmlformats.org/package/2006/relationships"><Relationship Id="rId2" Type="http://schemas.microsoft.com/office/2011/relationships/chartColorStyle" Target="colors47.xml" /><Relationship Id="rId1" Type="http://schemas.microsoft.com/office/2011/relationships/chartStyle" Target="style47.xml" /></Relationships>
</file>

<file path=xl/charts/_rels/chart49.xml.rels><?xml version="1.0" encoding="UTF-8" standalone="yes"?>
<Relationships xmlns="http://schemas.openxmlformats.org/package/2006/relationships"><Relationship Id="rId2" Type="http://schemas.microsoft.com/office/2011/relationships/chartColorStyle" Target="colors48.xml" /><Relationship Id="rId1" Type="http://schemas.microsoft.com/office/2011/relationships/chartStyle" Target="style48.xml" /></Relationships>
</file>

<file path=xl/charts/_rels/chart50.xml.rels><?xml version="1.0" encoding="UTF-8" standalone="yes"?>
<Relationships xmlns="http://schemas.openxmlformats.org/package/2006/relationships"><Relationship Id="rId2" Type="http://schemas.microsoft.com/office/2011/relationships/chartColorStyle" Target="colors49.xml" /><Relationship Id="rId1" Type="http://schemas.microsoft.com/office/2011/relationships/chartStyle" Target="style49.xml" /></Relationships>
</file>

<file path=xl/charts/_rels/chart51.xml.rels><?xml version="1.0" encoding="UTF-8" standalone="yes"?>
<Relationships xmlns="http://schemas.openxmlformats.org/package/2006/relationships"><Relationship Id="rId2" Type="http://schemas.microsoft.com/office/2011/relationships/chartColorStyle" Target="colors50.xml" /><Relationship Id="rId1" Type="http://schemas.microsoft.com/office/2011/relationships/chartStyle" Target="style50.xml" /></Relationships>
</file>

<file path=xl/charts/_rels/chart52.xml.rels><?xml version="1.0" encoding="UTF-8" standalone="yes"?>
<Relationships xmlns="http://schemas.openxmlformats.org/package/2006/relationships"><Relationship Id="rId2" Type="http://schemas.microsoft.com/office/2011/relationships/chartColorStyle" Target="colors51.xml" /><Relationship Id="rId1" Type="http://schemas.microsoft.com/office/2011/relationships/chartStyle" Target="style51.xml" /></Relationships>
</file>

<file path=xl/charts/_rels/chart53.xml.rels><?xml version="1.0" encoding="UTF-8" standalone="yes"?>
<Relationships xmlns="http://schemas.openxmlformats.org/package/2006/relationships"><Relationship Id="rId2" Type="http://schemas.microsoft.com/office/2011/relationships/chartColorStyle" Target="colors52.xml" /><Relationship Id="rId1" Type="http://schemas.microsoft.com/office/2011/relationships/chartStyle" Target="style52.xml" /></Relationships>
</file>

<file path=xl/charts/_rels/chart54.xml.rels><?xml version="1.0" encoding="UTF-8" standalone="yes"?>
<Relationships xmlns="http://schemas.openxmlformats.org/package/2006/relationships"><Relationship Id="rId2" Type="http://schemas.microsoft.com/office/2011/relationships/chartColorStyle" Target="colors53.xml" /><Relationship Id="rId1" Type="http://schemas.microsoft.com/office/2011/relationships/chartStyle" Target="style53.xml" /></Relationships>
</file>

<file path=xl/charts/_rels/chart55.xml.rels><?xml version="1.0" encoding="UTF-8" standalone="yes"?>
<Relationships xmlns="http://schemas.openxmlformats.org/package/2006/relationships"><Relationship Id="rId2" Type="http://schemas.microsoft.com/office/2011/relationships/chartColorStyle" Target="colors54.xml" /><Relationship Id="rId1" Type="http://schemas.microsoft.com/office/2011/relationships/chartStyle" Target="style54.xml" /></Relationships>
</file>

<file path=xl/charts/_rels/chart56.xml.rels><?xml version="1.0" encoding="UTF-8" standalone="yes"?>
<Relationships xmlns="http://schemas.openxmlformats.org/package/2006/relationships"><Relationship Id="rId2" Type="http://schemas.microsoft.com/office/2011/relationships/chartColorStyle" Target="colors55.xml" /><Relationship Id="rId1" Type="http://schemas.microsoft.com/office/2011/relationships/chartStyle" Target="style55.xml" /></Relationships>
</file>

<file path=xl/charts/_rels/chart57.xml.rels><?xml version="1.0" encoding="UTF-8" standalone="yes"?>
<Relationships xmlns="http://schemas.openxmlformats.org/package/2006/relationships"><Relationship Id="rId2" Type="http://schemas.microsoft.com/office/2011/relationships/chartColorStyle" Target="colors56.xml" /><Relationship Id="rId1" Type="http://schemas.microsoft.com/office/2011/relationships/chartStyle" Target="style56.xml" /></Relationships>
</file>

<file path=xl/charts/_rels/chart58.xml.rels><?xml version="1.0" encoding="UTF-8" standalone="yes"?>
<Relationships xmlns="http://schemas.openxmlformats.org/package/2006/relationships"><Relationship Id="rId2" Type="http://schemas.microsoft.com/office/2011/relationships/chartColorStyle" Target="colors57.xml" /><Relationship Id="rId1" Type="http://schemas.microsoft.com/office/2011/relationships/chartStyle" Target="style57.xml" /></Relationships>
</file>

<file path=xl/charts/_rels/chart59.xml.rels><?xml version="1.0" encoding="UTF-8" standalone="yes"?>
<Relationships xmlns="http://schemas.openxmlformats.org/package/2006/relationships"><Relationship Id="rId2" Type="http://schemas.microsoft.com/office/2011/relationships/chartColorStyle" Target="colors58.xml" /><Relationship Id="rId1" Type="http://schemas.microsoft.com/office/2011/relationships/chartStyle" Target="style58.xml" /></Relationships>
</file>

<file path=xl/charts/_rels/chart60.xml.rels><?xml version="1.0" encoding="UTF-8" standalone="yes"?>
<Relationships xmlns="http://schemas.openxmlformats.org/package/2006/relationships"><Relationship Id="rId2" Type="http://schemas.microsoft.com/office/2011/relationships/chartColorStyle" Target="colors59.xml" /><Relationship Id="rId1" Type="http://schemas.microsoft.com/office/2011/relationships/chartStyle" Target="style59.xml" /></Relationships>
</file>

<file path=xl/charts/_rels/chart61.xml.rels><?xml version="1.0" encoding="UTF-8" standalone="yes"?>
<Relationships xmlns="http://schemas.openxmlformats.org/package/2006/relationships"><Relationship Id="rId2" Type="http://schemas.microsoft.com/office/2011/relationships/chartColorStyle" Target="colors60.xml" /><Relationship Id="rId1" Type="http://schemas.microsoft.com/office/2011/relationships/chartStyle" Target="style60.xml" /></Relationships>
</file>

<file path=xl/charts/_rels/chart62.xml.rels><?xml version="1.0" encoding="UTF-8" standalone="yes"?>
<Relationships xmlns="http://schemas.openxmlformats.org/package/2006/relationships"><Relationship Id="rId2" Type="http://schemas.microsoft.com/office/2011/relationships/chartColorStyle" Target="colors61.xml" /><Relationship Id="rId1" Type="http://schemas.microsoft.com/office/2011/relationships/chartStyle" Target="style61.xml" /></Relationships>
</file>

<file path=xl/charts/_rels/chart63.xml.rels><?xml version="1.0" encoding="UTF-8" standalone="yes"?>
<Relationships xmlns="http://schemas.openxmlformats.org/package/2006/relationships"><Relationship Id="rId2" Type="http://schemas.microsoft.com/office/2011/relationships/chartColorStyle" Target="colors62.xml" /><Relationship Id="rId1" Type="http://schemas.microsoft.com/office/2011/relationships/chartStyle" Target="style62.xml" /></Relationships>
</file>

<file path=xl/charts/_rels/chart64.xml.rels><?xml version="1.0" encoding="UTF-8" standalone="yes"?>
<Relationships xmlns="http://schemas.openxmlformats.org/package/2006/relationships"><Relationship Id="rId2" Type="http://schemas.microsoft.com/office/2011/relationships/chartColorStyle" Target="colors63.xml" /><Relationship Id="rId1" Type="http://schemas.microsoft.com/office/2011/relationships/chartStyle" Target="style63.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5665294924554183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8408779149519894E-2"/>
              <c:y val="-2.777777777777786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8408779149519894E-2"/>
              <c:y val="-2.777777777777786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5665294924554183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9087375551606743E-2"/>
              <c:y val="-2.777790157183786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4963691322778186E-2"/>
              <c:y val="-2.805352428548068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6618581100311444E-2"/>
              <c:y val="-4.353741869729872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9388344617030033E-2"/>
              <c:y val="-2.17687093486493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accent1"/>
          </a:solidFill>
          <a:ln>
            <a:noFill/>
          </a:ln>
          <a:effectLst/>
          <a:sp3d/>
        </c:spPr>
        <c:dLbl>
          <c:idx val="0"/>
          <c:layout>
            <c:manualLayout>
              <c:x val="1.1040827262236709E-2"/>
              <c:y val="-1.30612256091896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a:sp3d/>
        </c:spPr>
        <c:dLbl>
          <c:idx val="0"/>
          <c:layout>
            <c:manualLayout>
              <c:x val="1.2420930670016246E-2"/>
              <c:y val="-2.61224512183793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a:sp3d/>
        </c:spPr>
        <c:dLbl>
          <c:idx val="0"/>
          <c:layout>
            <c:manualLayout>
              <c:x val="1.3801034077795886E-2"/>
              <c:y val="-1.3061225609189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a:sp3d/>
        </c:spPr>
        <c:dLbl>
          <c:idx val="0"/>
          <c:layout>
            <c:manualLayout>
              <c:x val="9.6607238544571192E-3"/>
              <c:y val="-2.17687093486493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a:sp3d/>
        </c:spPr>
        <c:dLbl>
          <c:idx val="0"/>
          <c:layout>
            <c:manualLayout>
              <c:x val="9.6607781892369404E-3"/>
              <c:y val="-6.273159249935979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15:layout>
                <c:manualLayout>
                  <c:w val="2.2854512432829984E-2"/>
                  <c:h val="5.6533509585602625E-2"/>
                </c:manualLayout>
              </c15:layout>
            </c:ext>
          </c:extLst>
        </c:dLbl>
      </c:pivotFmt>
      <c:pivotFmt>
        <c:idx val="30"/>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AISLADOR DE ESPIGA 34,5KV</c:v>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A3E3-4D74-95F0-64228841F6FB}"/>
              </c:ext>
            </c:extLst>
          </c:dPt>
          <c:dLbls>
            <c:dLbl>
              <c:idx val="0"/>
              <c:layout>
                <c:manualLayout>
                  <c:x val="1.1040827262236709E-2"/>
                  <c:y val="-1.30612256091896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E3-4D74-95F0-64228841F6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
              <c:pt idx="0">
                <c:v>Total</c:v>
              </c:pt>
            </c:strLit>
          </c:cat>
          <c:val>
            <c:numLit>
              <c:formatCode>General</c:formatCode>
              <c:ptCount val="1"/>
              <c:pt idx="0">
                <c:v>466</c:v>
              </c:pt>
            </c:numLit>
          </c:val>
          <c:extLst>
            <c:ext xmlns:c16="http://schemas.microsoft.com/office/drawing/2014/chart" uri="{C3380CC4-5D6E-409C-BE32-E72D297353CC}">
              <c16:uniqueId val="{00000001-A3E3-4D74-95F0-64228841F6FB}"/>
            </c:ext>
          </c:extLst>
        </c:ser>
        <c:ser>
          <c:idx val="1"/>
          <c:order val="1"/>
          <c:tx>
            <c:v>AISLADOR POLIMERICO DE 34,5KV</c:v>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2-A3E3-4D74-95F0-64228841F6FB}"/>
              </c:ext>
            </c:extLst>
          </c:dPt>
          <c:dLbls>
            <c:dLbl>
              <c:idx val="0"/>
              <c:layout>
                <c:manualLayout>
                  <c:x val="1.2420930670016246E-2"/>
                  <c:y val="-2.61224512183793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E3-4D74-95F0-64228841F6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Lit>
              <c:ptCount val="1"/>
              <c:pt idx="0">
                <c:v>Total</c:v>
              </c:pt>
            </c:strLit>
          </c:cat>
          <c:val>
            <c:numLit>
              <c:formatCode>General</c:formatCode>
              <c:ptCount val="1"/>
              <c:pt idx="0">
                <c:v>331</c:v>
              </c:pt>
            </c:numLit>
          </c:val>
          <c:extLst>
            <c:ext xmlns:c16="http://schemas.microsoft.com/office/drawing/2014/chart" uri="{C3380CC4-5D6E-409C-BE32-E72D297353CC}">
              <c16:uniqueId val="{00000003-A3E3-4D74-95F0-64228841F6FB}"/>
            </c:ext>
          </c:extLst>
        </c:ser>
        <c:ser>
          <c:idx val="2"/>
          <c:order val="2"/>
          <c:tx>
            <c:v>CORTACORRIENTE 27KV</c:v>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4-A3E3-4D74-95F0-64228841F6FB}"/>
              </c:ext>
            </c:extLst>
          </c:dPt>
          <c:dLbls>
            <c:dLbl>
              <c:idx val="0"/>
              <c:layout>
                <c:manualLayout>
                  <c:x val="9.6607781892369404E-3"/>
                  <c:y val="-6.273159249935979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15:layout>
                    <c:manualLayout>
                      <c:w val="2.2854512432829984E-2"/>
                      <c:h val="5.6533509585602625E-2"/>
                    </c:manualLayout>
                  </c15:layout>
                </c:ext>
                <c:ext xmlns:c16="http://schemas.microsoft.com/office/drawing/2014/chart" uri="{C3380CC4-5D6E-409C-BE32-E72D297353CC}">
                  <c16:uniqueId val="{00000004-A3E3-4D74-95F0-64228841F6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Lit>
              <c:ptCount val="1"/>
              <c:pt idx="0">
                <c:v>Total</c:v>
              </c:pt>
            </c:strLit>
          </c:cat>
          <c:val>
            <c:numLit>
              <c:formatCode>General</c:formatCode>
              <c:ptCount val="1"/>
              <c:pt idx="0">
                <c:v>9</c:v>
              </c:pt>
            </c:numLit>
          </c:val>
          <c:extLst>
            <c:ext xmlns:c16="http://schemas.microsoft.com/office/drawing/2014/chart" uri="{C3380CC4-5D6E-409C-BE32-E72D297353CC}">
              <c16:uniqueId val="{00000005-A3E3-4D74-95F0-64228841F6FB}"/>
            </c:ext>
          </c:extLst>
        </c:ser>
        <c:ser>
          <c:idx val="3"/>
          <c:order val="3"/>
          <c:tx>
            <c:v>PARARRAYOS 15KV</c:v>
          </c:tx>
          <c:spPr>
            <a:solidFill>
              <a:schemeClr val="accent4"/>
            </a:solidFill>
            <a:ln>
              <a:noFill/>
            </a:ln>
            <a:effectLst/>
            <a:sp3d/>
          </c:spPr>
          <c:invertIfNegative val="0"/>
          <c:dPt>
            <c:idx val="0"/>
            <c:invertIfNegative val="0"/>
            <c:bubble3D val="0"/>
            <c:extLst>
              <c:ext xmlns:c16="http://schemas.microsoft.com/office/drawing/2014/chart" uri="{C3380CC4-5D6E-409C-BE32-E72D297353CC}">
                <c16:uniqueId val="{00000006-A3E3-4D74-95F0-64228841F6FB}"/>
              </c:ext>
            </c:extLst>
          </c:dPt>
          <c:dLbls>
            <c:dLbl>
              <c:idx val="0"/>
              <c:layout>
                <c:manualLayout>
                  <c:x val="1.3801034077795886E-2"/>
                  <c:y val="-1.30612256091896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E3-4D74-95F0-64228841F6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Lit>
              <c:ptCount val="1"/>
              <c:pt idx="0">
                <c:v>Total</c:v>
              </c:pt>
            </c:strLit>
          </c:cat>
          <c:val>
            <c:numLit>
              <c:formatCode>General</c:formatCode>
              <c:ptCount val="1"/>
              <c:pt idx="0">
                <c:v>114</c:v>
              </c:pt>
            </c:numLit>
          </c:val>
          <c:extLst>
            <c:ext xmlns:c16="http://schemas.microsoft.com/office/drawing/2014/chart" uri="{C3380CC4-5D6E-409C-BE32-E72D297353CC}">
              <c16:uniqueId val="{00000007-A3E3-4D74-95F0-64228841F6FB}"/>
            </c:ext>
          </c:extLst>
        </c:ser>
        <c:ser>
          <c:idx val="4"/>
          <c:order val="4"/>
          <c:tx>
            <c:v>SECCIONADOR MONOFASICO 27KV</c:v>
          </c:tx>
          <c:spPr>
            <a:solidFill>
              <a:schemeClr val="accent5"/>
            </a:solidFill>
            <a:ln>
              <a:noFill/>
            </a:ln>
            <a:effectLst/>
            <a:sp3d/>
          </c:spPr>
          <c:invertIfNegative val="0"/>
          <c:dPt>
            <c:idx val="0"/>
            <c:invertIfNegative val="0"/>
            <c:bubble3D val="0"/>
            <c:extLst>
              <c:ext xmlns:c16="http://schemas.microsoft.com/office/drawing/2014/chart" uri="{C3380CC4-5D6E-409C-BE32-E72D297353CC}">
                <c16:uniqueId val="{00000008-A3E3-4D74-95F0-64228841F6FB}"/>
              </c:ext>
            </c:extLst>
          </c:dPt>
          <c:dLbls>
            <c:dLbl>
              <c:idx val="0"/>
              <c:layout>
                <c:manualLayout>
                  <c:x val="9.6607238544571192E-3"/>
                  <c:y val="-2.17687093486493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8-A3E3-4D74-95F0-64228841F6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Lit>
              <c:ptCount val="1"/>
              <c:pt idx="0">
                <c:v>Total</c:v>
              </c:pt>
            </c:strLit>
          </c:cat>
          <c:val>
            <c:numLit>
              <c:formatCode>General</c:formatCode>
              <c:ptCount val="1"/>
              <c:pt idx="0">
                <c:v>12</c:v>
              </c:pt>
            </c:numLit>
          </c:val>
          <c:extLst>
            <c:ext xmlns:c16="http://schemas.microsoft.com/office/drawing/2014/chart" uri="{C3380CC4-5D6E-409C-BE32-E72D297353CC}">
              <c16:uniqueId val="{00000009-A3E3-4D74-95F0-64228841F6FB}"/>
            </c:ext>
          </c:extLst>
        </c:ser>
        <c:dLbls>
          <c:showLegendKey val="0"/>
          <c:showVal val="0"/>
          <c:showCatName val="0"/>
          <c:showSerName val="0"/>
          <c:showPercent val="0"/>
          <c:showBubbleSize val="0"/>
        </c:dLbls>
        <c:gapWidth val="150"/>
        <c:shape val="box"/>
        <c:axId val="504907936"/>
        <c:axId val="504902032"/>
        <c:axId val="0"/>
      </c:bar3DChart>
      <c:catAx>
        <c:axId val="504907936"/>
        <c:scaling>
          <c:orientation val="minMax"/>
        </c:scaling>
        <c:delete val="1"/>
        <c:axPos val="l"/>
        <c:numFmt formatCode="General" sourceLinked="1"/>
        <c:majorTickMark val="none"/>
        <c:minorTickMark val="none"/>
        <c:tickLblPos val="nextTo"/>
        <c:crossAx val="504902032"/>
        <c:crosses val="autoZero"/>
        <c:auto val="1"/>
        <c:lblAlgn val="ctr"/>
        <c:lblOffset val="100"/>
        <c:noMultiLvlLbl val="0"/>
      </c:catAx>
      <c:valAx>
        <c:axId val="50490203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50490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Materiales</a:t>
            </a:r>
            <a:r>
              <a:rPr lang="en-US" baseline="0"/>
              <a:t> Desintalados en U.P. Pesado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DE-4210-B882-EC847DB8D3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DE-4210-B882-EC847DB8D3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DE-4210-B882-EC847DB8D3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DE-4210-B882-EC847DB8D3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DE-4210-B882-EC847DB8D3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DE-4210-B882-EC847DB8D3F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5DE-4210-B882-EC847DB8D3F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s-V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AISLADOR DE ESPIGA 34,5KV</c:v>
              </c:pt>
              <c:pt idx="1">
                <c:v>AISLADOR POLIMERICO DE 34,5KV</c:v>
              </c:pt>
              <c:pt idx="2">
                <c:v>CRUCETA</c:v>
              </c:pt>
              <c:pt idx="3">
                <c:v>PARARRAYOS 15KV</c:v>
              </c:pt>
              <c:pt idx="4">
                <c:v>SECCIONADOR MONOFASICO (USADO)</c:v>
              </c:pt>
              <c:pt idx="5">
                <c:v>CORTACORRIENTE 27KV (USADO)</c:v>
              </c:pt>
              <c:pt idx="6">
                <c:v>ASIENTO DE CRUCETA</c:v>
              </c:pt>
            </c:strLit>
          </c:cat>
          <c:val>
            <c:numLit>
              <c:formatCode>General</c:formatCode>
              <c:ptCount val="7"/>
              <c:pt idx="0">
                <c:v>16</c:v>
              </c:pt>
              <c:pt idx="1">
                <c:v>3</c:v>
              </c:pt>
              <c:pt idx="2">
                <c:v>11</c:v>
              </c:pt>
              <c:pt idx="3">
                <c:v>74</c:v>
              </c:pt>
              <c:pt idx="4">
                <c:v>24</c:v>
              </c:pt>
              <c:pt idx="5">
                <c:v>81</c:v>
              </c:pt>
              <c:pt idx="6">
                <c:v>4</c:v>
              </c:pt>
            </c:numLit>
          </c:val>
          <c:extLst>
            <c:ext xmlns:c16="http://schemas.microsoft.com/office/drawing/2014/chart" uri="{C3380CC4-5D6E-409C-BE32-E72D297353CC}">
              <c16:uniqueId val="{0000000E-65DE-4210-B882-EC847DB8D3F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052963147204701"/>
          <c:y val="0.27063142786909949"/>
          <c:w val="0.33333333333333331"/>
          <c:h val="0.662761218291822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s-V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baseline="0">
                <a:effectLst/>
              </a:rPr>
              <a:t>Materiales Desintalados en U.P. Extrapesado</a:t>
            </a:r>
            <a:endParaRPr lang="en-US" sz="1400" baseline="0">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9B-425A-98C4-DCA3E70388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9B-425A-98C4-DCA3E70388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9B-425A-98C4-DCA3E70388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9B-425A-98C4-DCA3E703886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9B-425A-98C4-DCA3E703886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69B-425A-98C4-DCA3E703886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s-V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AISLADOR DE CADENA 34,5 KV</c:v>
              </c:pt>
              <c:pt idx="1">
                <c:v>AISLADOR POLIMERICO DE 34,5KV</c:v>
              </c:pt>
              <c:pt idx="2">
                <c:v>CRUCETA</c:v>
              </c:pt>
              <c:pt idx="3">
                <c:v>PARARRAYOS 15KV</c:v>
              </c:pt>
              <c:pt idx="4">
                <c:v>CORTACORRIENTE 27KV (USADO)</c:v>
              </c:pt>
              <c:pt idx="5">
                <c:v>RETENIDAS</c:v>
              </c:pt>
            </c:strLit>
          </c:cat>
          <c:val>
            <c:numLit>
              <c:formatCode>General</c:formatCode>
              <c:ptCount val="6"/>
              <c:pt idx="0">
                <c:v>5</c:v>
              </c:pt>
              <c:pt idx="1">
                <c:v>3</c:v>
              </c:pt>
              <c:pt idx="2">
                <c:v>8</c:v>
              </c:pt>
              <c:pt idx="3">
                <c:v>22</c:v>
              </c:pt>
              <c:pt idx="4">
                <c:v>10</c:v>
              </c:pt>
              <c:pt idx="5">
                <c:v>2</c:v>
              </c:pt>
            </c:numLit>
          </c:val>
          <c:extLst>
            <c:ext xmlns:c16="http://schemas.microsoft.com/office/drawing/2014/chart" uri="{C3380CC4-5D6E-409C-BE32-E72D297353CC}">
              <c16:uniqueId val="{0000000C-469B-425A-98C4-DCA3E703886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s-V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82"/>
              <c:pt idx="0">
                <c:v>26/11/2023</c:v>
              </c:pt>
              <c:pt idx="1">
                <c:v>27/11/2023</c:v>
              </c:pt>
              <c:pt idx="2">
                <c:v>30/11/2023</c:v>
              </c:pt>
              <c:pt idx="3">
                <c:v>1/12/2023</c:v>
              </c:pt>
              <c:pt idx="4">
                <c:v>3/12/2023</c:v>
              </c:pt>
              <c:pt idx="5">
                <c:v>4/12/2023</c:v>
              </c:pt>
              <c:pt idx="6">
                <c:v>5/12/2023</c:v>
              </c:pt>
              <c:pt idx="7">
                <c:v>6/12/2023</c:v>
              </c:pt>
              <c:pt idx="8">
                <c:v>7/12/2023</c:v>
              </c:pt>
              <c:pt idx="9">
                <c:v>9/12/2023</c:v>
              </c:pt>
              <c:pt idx="10">
                <c:v>10/12/2023</c:v>
              </c:pt>
              <c:pt idx="11">
                <c:v>11/12/2023</c:v>
              </c:pt>
              <c:pt idx="12">
                <c:v>12/12/2023</c:v>
              </c:pt>
              <c:pt idx="13">
                <c:v>13/12/2023</c:v>
              </c:pt>
              <c:pt idx="14">
                <c:v>14/12/2023</c:v>
              </c:pt>
              <c:pt idx="15">
                <c:v>15/12/2023</c:v>
              </c:pt>
              <c:pt idx="16">
                <c:v>16/12/2023</c:v>
              </c:pt>
              <c:pt idx="17">
                <c:v>17/12/2023</c:v>
              </c:pt>
              <c:pt idx="18">
                <c:v>6/1/2024</c:v>
              </c:pt>
              <c:pt idx="19">
                <c:v>8/1/2024</c:v>
              </c:pt>
              <c:pt idx="20">
                <c:v>9/1/2024</c:v>
              </c:pt>
              <c:pt idx="21">
                <c:v>10/1/2024</c:v>
              </c:pt>
              <c:pt idx="22">
                <c:v>11/1/2024</c:v>
              </c:pt>
              <c:pt idx="23">
                <c:v>12/1/2024</c:v>
              </c:pt>
              <c:pt idx="24">
                <c:v>13/1/2024</c:v>
              </c:pt>
              <c:pt idx="25">
                <c:v>14/1/2024</c:v>
              </c:pt>
              <c:pt idx="26">
                <c:v>15/1/2024</c:v>
              </c:pt>
              <c:pt idx="27">
                <c:v>16/1/2024</c:v>
              </c:pt>
              <c:pt idx="28">
                <c:v>17/1/2024</c:v>
              </c:pt>
              <c:pt idx="29">
                <c:v>19/1/2024</c:v>
              </c:pt>
              <c:pt idx="30">
                <c:v>20/1/2024</c:v>
              </c:pt>
              <c:pt idx="31">
                <c:v>24/1/2024</c:v>
              </c:pt>
              <c:pt idx="32">
                <c:v>5/2/2024</c:v>
              </c:pt>
              <c:pt idx="33">
                <c:v>6/2/2024</c:v>
              </c:pt>
              <c:pt idx="34">
                <c:v>7/2/2024</c:v>
              </c:pt>
              <c:pt idx="35">
                <c:v>8/2/2024</c:v>
              </c:pt>
              <c:pt idx="36">
                <c:v>9/2/2024</c:v>
              </c:pt>
              <c:pt idx="37">
                <c:v>10/2/2024</c:v>
              </c:pt>
              <c:pt idx="38">
                <c:v>11/2/2024</c:v>
              </c:pt>
              <c:pt idx="39">
                <c:v>12/2/2024</c:v>
              </c:pt>
              <c:pt idx="40">
                <c:v>13/2/2024</c:v>
              </c:pt>
              <c:pt idx="41">
                <c:v>14/2/2024</c:v>
              </c:pt>
              <c:pt idx="42">
                <c:v>15/2/2024</c:v>
              </c:pt>
              <c:pt idx="43">
                <c:v>16/2/2024</c:v>
              </c:pt>
              <c:pt idx="44">
                <c:v>17/2/2024</c:v>
              </c:pt>
              <c:pt idx="45">
                <c:v>18/2/2024</c:v>
              </c:pt>
              <c:pt idx="46">
                <c:v>19/2/2024</c:v>
              </c:pt>
              <c:pt idx="47">
                <c:v>21/2/2024</c:v>
              </c:pt>
              <c:pt idx="48">
                <c:v>22/2/2024</c:v>
              </c:pt>
              <c:pt idx="49">
                <c:v>23/2/2024</c:v>
              </c:pt>
              <c:pt idx="50">
                <c:v>24/2/2024</c:v>
              </c:pt>
              <c:pt idx="51">
                <c:v>25/2/2024</c:v>
              </c:pt>
              <c:pt idx="52">
                <c:v>26/2/2024</c:v>
              </c:pt>
              <c:pt idx="53">
                <c:v>27/2/2024</c:v>
              </c:pt>
              <c:pt idx="54">
                <c:v>28/2/2024</c:v>
              </c:pt>
              <c:pt idx="55">
                <c:v>29/2/2024</c:v>
              </c:pt>
              <c:pt idx="56">
                <c:v>1/3/2024</c:v>
              </c:pt>
              <c:pt idx="57">
                <c:v>4/3/2024</c:v>
              </c:pt>
              <c:pt idx="58">
                <c:v>5/3/2024</c:v>
              </c:pt>
              <c:pt idx="59">
                <c:v>6/3/2024</c:v>
              </c:pt>
              <c:pt idx="60">
                <c:v>7/3/2024</c:v>
              </c:pt>
              <c:pt idx="61">
                <c:v>8/3/2024</c:v>
              </c:pt>
              <c:pt idx="62">
                <c:v>9/3/2024</c:v>
              </c:pt>
              <c:pt idx="63">
                <c:v>10/3/2024</c:v>
              </c:pt>
              <c:pt idx="64">
                <c:v>12/3/2024</c:v>
              </c:pt>
              <c:pt idx="65">
                <c:v>13/3/2024</c:v>
              </c:pt>
              <c:pt idx="66">
                <c:v>14/3/2024</c:v>
              </c:pt>
              <c:pt idx="67">
                <c:v>15/3/2024</c:v>
              </c:pt>
              <c:pt idx="68">
                <c:v>16/3/2024</c:v>
              </c:pt>
              <c:pt idx="69">
                <c:v>17/3/2024</c:v>
              </c:pt>
              <c:pt idx="70">
                <c:v>18/3/2024</c:v>
              </c:pt>
              <c:pt idx="71">
                <c:v>19/3/2024</c:v>
              </c:pt>
              <c:pt idx="72">
                <c:v>21/3/2024</c:v>
              </c:pt>
              <c:pt idx="73">
                <c:v>22/3/2024</c:v>
              </c:pt>
              <c:pt idx="74">
                <c:v>23/3/2024</c:v>
              </c:pt>
              <c:pt idx="75">
                <c:v>24/3/2024</c:v>
              </c:pt>
              <c:pt idx="76">
                <c:v>25/3/2024</c:v>
              </c:pt>
              <c:pt idx="77">
                <c:v>20/3/2024</c:v>
              </c:pt>
              <c:pt idx="78">
                <c:v>26/3/2024</c:v>
              </c:pt>
              <c:pt idx="79">
                <c:v>27/3/2024</c:v>
              </c:pt>
              <c:pt idx="80">
                <c:v>1/4/2024</c:v>
              </c:pt>
              <c:pt idx="81">
                <c:v>2/4/2024</c:v>
              </c:pt>
              <c:pt idx="82">
                <c:v>3/4/2024</c:v>
              </c:pt>
              <c:pt idx="83">
                <c:v>6/4/2024</c:v>
              </c:pt>
              <c:pt idx="84">
                <c:v>5/4/2024</c:v>
              </c:pt>
              <c:pt idx="85">
                <c:v>7/4/2024</c:v>
              </c:pt>
              <c:pt idx="86">
                <c:v>4/4/2024</c:v>
              </c:pt>
              <c:pt idx="87">
                <c:v>8/4/2024</c:v>
              </c:pt>
              <c:pt idx="88">
                <c:v>9/4/2024</c:v>
              </c:pt>
              <c:pt idx="89">
                <c:v>10/4/2024</c:v>
              </c:pt>
              <c:pt idx="90">
                <c:v>11/4/2024</c:v>
              </c:pt>
              <c:pt idx="91">
                <c:v>12/4/2024</c:v>
              </c:pt>
              <c:pt idx="92">
                <c:v>13/4/2024</c:v>
              </c:pt>
              <c:pt idx="93">
                <c:v>14/4/2024</c:v>
              </c:pt>
              <c:pt idx="94">
                <c:v>15/4/2024</c:v>
              </c:pt>
              <c:pt idx="95">
                <c:v>16/4/2024</c:v>
              </c:pt>
              <c:pt idx="96">
                <c:v>17/4/2024</c:v>
              </c:pt>
              <c:pt idx="97">
                <c:v>18/4/2024</c:v>
              </c:pt>
              <c:pt idx="98">
                <c:v>19/4/2024</c:v>
              </c:pt>
              <c:pt idx="99">
                <c:v>21/4/2024</c:v>
              </c:pt>
              <c:pt idx="100">
                <c:v>20/4/2024</c:v>
              </c:pt>
              <c:pt idx="101">
                <c:v>22/4/2024</c:v>
              </c:pt>
              <c:pt idx="102">
                <c:v>23/4/2024</c:v>
              </c:pt>
              <c:pt idx="103">
                <c:v>24/4/2024</c:v>
              </c:pt>
              <c:pt idx="104">
                <c:v>25/4/2024</c:v>
              </c:pt>
              <c:pt idx="105">
                <c:v>26/4/2024</c:v>
              </c:pt>
              <c:pt idx="106">
                <c:v>27/4/2024</c:v>
              </c:pt>
              <c:pt idx="107">
                <c:v>30/4/2024</c:v>
              </c:pt>
              <c:pt idx="108">
                <c:v>2/5/2024</c:v>
              </c:pt>
              <c:pt idx="109">
                <c:v>3/5/2024</c:v>
              </c:pt>
              <c:pt idx="110">
                <c:v>4/5/2024</c:v>
              </c:pt>
              <c:pt idx="111">
                <c:v>5/5/2024</c:v>
              </c:pt>
              <c:pt idx="112">
                <c:v>6/5/2024</c:v>
              </c:pt>
              <c:pt idx="113">
                <c:v>7/5/2024</c:v>
              </c:pt>
              <c:pt idx="114">
                <c:v>8/5/2024</c:v>
              </c:pt>
              <c:pt idx="115">
                <c:v>9/5/2024</c:v>
              </c:pt>
              <c:pt idx="116">
                <c:v>10/5/2024</c:v>
              </c:pt>
              <c:pt idx="117">
                <c:v>11/5/2024</c:v>
              </c:pt>
              <c:pt idx="118">
                <c:v>12/5/2024</c:v>
              </c:pt>
              <c:pt idx="119">
                <c:v>13/5/2024</c:v>
              </c:pt>
              <c:pt idx="120">
                <c:v>14/5/2024</c:v>
              </c:pt>
              <c:pt idx="121">
                <c:v>20/6/2024</c:v>
              </c:pt>
              <c:pt idx="122">
                <c:v>21/6/2024</c:v>
              </c:pt>
              <c:pt idx="123">
                <c:v>23/6/2024</c:v>
              </c:pt>
              <c:pt idx="124">
                <c:v>27/6/2024</c:v>
              </c:pt>
              <c:pt idx="125">
                <c:v>28/6/2024</c:v>
              </c:pt>
              <c:pt idx="126">
                <c:v>29/6/2024</c:v>
              </c:pt>
              <c:pt idx="127">
                <c:v>30/6/2024</c:v>
              </c:pt>
              <c:pt idx="128">
                <c:v>1/7/2024</c:v>
              </c:pt>
              <c:pt idx="129">
                <c:v>2/7/2024</c:v>
              </c:pt>
              <c:pt idx="130">
                <c:v>3/7/2024</c:v>
              </c:pt>
              <c:pt idx="131">
                <c:v>4/7/2024</c:v>
              </c:pt>
              <c:pt idx="132">
                <c:v>5/7/2024</c:v>
              </c:pt>
              <c:pt idx="133">
                <c:v>6/7/2024</c:v>
              </c:pt>
              <c:pt idx="134">
                <c:v>10/7/2024</c:v>
              </c:pt>
              <c:pt idx="135">
                <c:v>12/7/2024</c:v>
              </c:pt>
              <c:pt idx="136">
                <c:v>13/7/2024</c:v>
              </c:pt>
              <c:pt idx="137">
                <c:v>15/7/2024</c:v>
              </c:pt>
              <c:pt idx="138">
                <c:v>17/7/2024</c:v>
              </c:pt>
              <c:pt idx="139">
                <c:v>14/7/2024</c:v>
              </c:pt>
              <c:pt idx="140">
                <c:v>18/7/2024</c:v>
              </c:pt>
              <c:pt idx="141">
                <c:v>20/7/2024</c:v>
              </c:pt>
              <c:pt idx="142">
                <c:v>21/7/2024</c:v>
              </c:pt>
              <c:pt idx="143">
                <c:v>22/7/2024</c:v>
              </c:pt>
              <c:pt idx="144">
                <c:v>23/7/2024</c:v>
              </c:pt>
              <c:pt idx="145">
                <c:v>24/7/2024</c:v>
              </c:pt>
              <c:pt idx="146">
                <c:v>25/7/2024</c:v>
              </c:pt>
              <c:pt idx="147">
                <c:v>26/7/2024</c:v>
              </c:pt>
              <c:pt idx="148">
                <c:v>27/7/2024</c:v>
              </c:pt>
              <c:pt idx="149">
                <c:v>28/7/2024</c:v>
              </c:pt>
              <c:pt idx="150">
                <c:v>30/7/2024</c:v>
              </c:pt>
              <c:pt idx="151">
                <c:v>31/7/2024</c:v>
              </c:pt>
              <c:pt idx="152">
                <c:v>1/8/2024</c:v>
              </c:pt>
              <c:pt idx="153">
                <c:v>2/8/2024</c:v>
              </c:pt>
              <c:pt idx="154">
                <c:v>10/8/2024</c:v>
              </c:pt>
              <c:pt idx="155">
                <c:v>11/8/2024</c:v>
              </c:pt>
              <c:pt idx="156">
                <c:v>12/8/2024</c:v>
              </c:pt>
              <c:pt idx="157">
                <c:v>13/8/2024</c:v>
              </c:pt>
              <c:pt idx="158">
                <c:v>14/8/2024</c:v>
              </c:pt>
              <c:pt idx="159">
                <c:v>15/8/2024</c:v>
              </c:pt>
              <c:pt idx="160">
                <c:v>16/8/2024</c:v>
              </c:pt>
              <c:pt idx="161">
                <c:v>4/9/2024</c:v>
              </c:pt>
              <c:pt idx="162">
                <c:v>5/9/2024</c:v>
              </c:pt>
              <c:pt idx="163">
                <c:v>6/9/2024</c:v>
              </c:pt>
              <c:pt idx="164">
                <c:v>7/9/2024</c:v>
              </c:pt>
              <c:pt idx="165">
                <c:v>8/9/2024</c:v>
              </c:pt>
              <c:pt idx="166">
                <c:v>9/9/2024</c:v>
              </c:pt>
              <c:pt idx="167">
                <c:v>10/9/2024</c:v>
              </c:pt>
              <c:pt idx="168">
                <c:v>11/9/2024</c:v>
              </c:pt>
              <c:pt idx="169">
                <c:v>12/9/2024</c:v>
              </c:pt>
              <c:pt idx="170">
                <c:v>13/9/2024</c:v>
              </c:pt>
              <c:pt idx="171">
                <c:v>14/9/2024</c:v>
              </c:pt>
              <c:pt idx="172">
                <c:v>15/9/2024</c:v>
              </c:pt>
              <c:pt idx="173">
                <c:v>16/09/2024</c:v>
              </c:pt>
              <c:pt idx="174">
                <c:v>17/09/2025</c:v>
              </c:pt>
              <c:pt idx="175">
                <c:v>18/09/2024</c:v>
              </c:pt>
              <c:pt idx="176">
                <c:v>23/9/2024</c:v>
              </c:pt>
              <c:pt idx="177">
                <c:v>24/9/2024</c:v>
              </c:pt>
              <c:pt idx="178">
                <c:v>29/9/2024</c:v>
              </c:pt>
              <c:pt idx="179">
                <c:v>30/9/2024</c:v>
              </c:pt>
              <c:pt idx="180">
                <c:v>1/10/2024</c:v>
              </c:pt>
              <c:pt idx="181">
                <c:v>2/10/2024</c:v>
              </c:pt>
            </c:strLit>
          </c:cat>
          <c:val>
            <c:numLit>
              <c:formatCode>General</c:formatCode>
              <c:ptCount val="182"/>
              <c:pt idx="0">
                <c:v>2</c:v>
              </c:pt>
              <c:pt idx="1">
                <c:v>2</c:v>
              </c:pt>
              <c:pt idx="2">
                <c:v>6</c:v>
              </c:pt>
              <c:pt idx="3">
                <c:v>1</c:v>
              </c:pt>
              <c:pt idx="4">
                <c:v>2</c:v>
              </c:pt>
              <c:pt idx="5">
                <c:v>2</c:v>
              </c:pt>
              <c:pt idx="6">
                <c:v>15</c:v>
              </c:pt>
              <c:pt idx="7">
                <c:v>4</c:v>
              </c:pt>
              <c:pt idx="8">
                <c:v>7</c:v>
              </c:pt>
              <c:pt idx="9">
                <c:v>6</c:v>
              </c:pt>
              <c:pt idx="10">
                <c:v>2</c:v>
              </c:pt>
              <c:pt idx="11">
                <c:v>2</c:v>
              </c:pt>
              <c:pt idx="12">
                <c:v>6</c:v>
              </c:pt>
              <c:pt idx="13">
                <c:v>3</c:v>
              </c:pt>
              <c:pt idx="14">
                <c:v>3</c:v>
              </c:pt>
              <c:pt idx="15">
                <c:v>8</c:v>
              </c:pt>
              <c:pt idx="16">
                <c:v>15</c:v>
              </c:pt>
              <c:pt idx="17">
                <c:v>1</c:v>
              </c:pt>
              <c:pt idx="18">
                <c:v>5</c:v>
              </c:pt>
              <c:pt idx="19">
                <c:v>23</c:v>
              </c:pt>
              <c:pt idx="20">
                <c:v>25</c:v>
              </c:pt>
              <c:pt idx="21">
                <c:v>7</c:v>
              </c:pt>
              <c:pt idx="22">
                <c:v>20</c:v>
              </c:pt>
              <c:pt idx="23">
                <c:v>32</c:v>
              </c:pt>
              <c:pt idx="24">
                <c:v>23</c:v>
              </c:pt>
              <c:pt idx="25">
                <c:v>9</c:v>
              </c:pt>
              <c:pt idx="26">
                <c:v>15</c:v>
              </c:pt>
              <c:pt idx="27">
                <c:v>13</c:v>
              </c:pt>
              <c:pt idx="28">
                <c:v>5</c:v>
              </c:pt>
              <c:pt idx="29">
                <c:v>2</c:v>
              </c:pt>
              <c:pt idx="30">
                <c:v>1</c:v>
              </c:pt>
              <c:pt idx="31">
                <c:v>5</c:v>
              </c:pt>
              <c:pt idx="32">
                <c:v>10</c:v>
              </c:pt>
              <c:pt idx="33">
                <c:v>8</c:v>
              </c:pt>
              <c:pt idx="34">
                <c:v>3</c:v>
              </c:pt>
              <c:pt idx="35">
                <c:v>5</c:v>
              </c:pt>
              <c:pt idx="36">
                <c:v>6</c:v>
              </c:pt>
              <c:pt idx="37">
                <c:v>9</c:v>
              </c:pt>
              <c:pt idx="38">
                <c:v>10</c:v>
              </c:pt>
              <c:pt idx="39">
                <c:v>8</c:v>
              </c:pt>
              <c:pt idx="40">
                <c:v>3</c:v>
              </c:pt>
              <c:pt idx="41">
                <c:v>5</c:v>
              </c:pt>
              <c:pt idx="42">
                <c:v>8</c:v>
              </c:pt>
              <c:pt idx="43">
                <c:v>9</c:v>
              </c:pt>
              <c:pt idx="44">
                <c:v>4</c:v>
              </c:pt>
              <c:pt idx="45">
                <c:v>9</c:v>
              </c:pt>
              <c:pt idx="46">
                <c:v>9</c:v>
              </c:pt>
              <c:pt idx="47">
                <c:v>17</c:v>
              </c:pt>
              <c:pt idx="48">
                <c:v>7</c:v>
              </c:pt>
              <c:pt idx="49">
                <c:v>19</c:v>
              </c:pt>
              <c:pt idx="50">
                <c:v>15</c:v>
              </c:pt>
              <c:pt idx="51">
                <c:v>6</c:v>
              </c:pt>
              <c:pt idx="52">
                <c:v>22</c:v>
              </c:pt>
              <c:pt idx="53">
                <c:v>16</c:v>
              </c:pt>
              <c:pt idx="54">
                <c:v>26</c:v>
              </c:pt>
              <c:pt idx="55">
                <c:v>18</c:v>
              </c:pt>
              <c:pt idx="56">
                <c:v>16</c:v>
              </c:pt>
              <c:pt idx="57">
                <c:v>16</c:v>
              </c:pt>
              <c:pt idx="58">
                <c:v>12</c:v>
              </c:pt>
              <c:pt idx="59">
                <c:v>20</c:v>
              </c:pt>
              <c:pt idx="60">
                <c:v>20</c:v>
              </c:pt>
              <c:pt idx="61">
                <c:v>19</c:v>
              </c:pt>
              <c:pt idx="62">
                <c:v>9</c:v>
              </c:pt>
              <c:pt idx="63">
                <c:v>9</c:v>
              </c:pt>
              <c:pt idx="64">
                <c:v>9</c:v>
              </c:pt>
              <c:pt idx="65">
                <c:v>12</c:v>
              </c:pt>
              <c:pt idx="66">
                <c:v>6</c:v>
              </c:pt>
              <c:pt idx="67">
                <c:v>9</c:v>
              </c:pt>
              <c:pt idx="68">
                <c:v>21</c:v>
              </c:pt>
              <c:pt idx="69">
                <c:v>17</c:v>
              </c:pt>
              <c:pt idx="70">
                <c:v>19</c:v>
              </c:pt>
              <c:pt idx="71">
                <c:v>25</c:v>
              </c:pt>
              <c:pt idx="72">
                <c:v>23</c:v>
              </c:pt>
              <c:pt idx="73">
                <c:v>31</c:v>
              </c:pt>
              <c:pt idx="74">
                <c:v>15</c:v>
              </c:pt>
              <c:pt idx="75">
                <c:v>20</c:v>
              </c:pt>
              <c:pt idx="76">
                <c:v>24</c:v>
              </c:pt>
              <c:pt idx="77">
                <c:v>8</c:v>
              </c:pt>
              <c:pt idx="78">
                <c:v>26</c:v>
              </c:pt>
              <c:pt idx="79">
                <c:v>21</c:v>
              </c:pt>
              <c:pt idx="80">
                <c:v>15</c:v>
              </c:pt>
              <c:pt idx="81">
                <c:v>3</c:v>
              </c:pt>
              <c:pt idx="82">
                <c:v>16</c:v>
              </c:pt>
              <c:pt idx="83">
                <c:v>31</c:v>
              </c:pt>
              <c:pt idx="84">
                <c:v>29</c:v>
              </c:pt>
              <c:pt idx="85">
                <c:v>8</c:v>
              </c:pt>
              <c:pt idx="86">
                <c:v>29</c:v>
              </c:pt>
              <c:pt idx="87">
                <c:v>22</c:v>
              </c:pt>
              <c:pt idx="88">
                <c:v>24</c:v>
              </c:pt>
              <c:pt idx="89">
                <c:v>11</c:v>
              </c:pt>
              <c:pt idx="90">
                <c:v>7</c:v>
              </c:pt>
              <c:pt idx="91">
                <c:v>19</c:v>
              </c:pt>
              <c:pt idx="92">
                <c:v>19</c:v>
              </c:pt>
              <c:pt idx="93">
                <c:v>18</c:v>
              </c:pt>
              <c:pt idx="94">
                <c:v>40</c:v>
              </c:pt>
              <c:pt idx="95">
                <c:v>20</c:v>
              </c:pt>
              <c:pt idx="96">
                <c:v>17</c:v>
              </c:pt>
              <c:pt idx="97">
                <c:v>27</c:v>
              </c:pt>
              <c:pt idx="98">
                <c:v>3</c:v>
              </c:pt>
              <c:pt idx="99">
                <c:v>10</c:v>
              </c:pt>
              <c:pt idx="100">
                <c:v>16</c:v>
              </c:pt>
              <c:pt idx="101">
                <c:v>22</c:v>
              </c:pt>
              <c:pt idx="102">
                <c:v>48</c:v>
              </c:pt>
              <c:pt idx="103">
                <c:v>41</c:v>
              </c:pt>
              <c:pt idx="104">
                <c:v>40</c:v>
              </c:pt>
              <c:pt idx="105">
                <c:v>42</c:v>
              </c:pt>
              <c:pt idx="106">
                <c:v>12</c:v>
              </c:pt>
              <c:pt idx="107">
                <c:v>12</c:v>
              </c:pt>
              <c:pt idx="108">
                <c:v>24</c:v>
              </c:pt>
              <c:pt idx="109">
                <c:v>18</c:v>
              </c:pt>
              <c:pt idx="110">
                <c:v>9</c:v>
              </c:pt>
              <c:pt idx="111">
                <c:v>15</c:v>
              </c:pt>
              <c:pt idx="112">
                <c:v>24</c:v>
              </c:pt>
              <c:pt idx="113">
                <c:v>24</c:v>
              </c:pt>
              <c:pt idx="114">
                <c:v>21</c:v>
              </c:pt>
              <c:pt idx="115">
                <c:v>30</c:v>
              </c:pt>
              <c:pt idx="116">
                <c:v>24</c:v>
              </c:pt>
              <c:pt idx="117">
                <c:v>28</c:v>
              </c:pt>
              <c:pt idx="118">
                <c:v>5</c:v>
              </c:pt>
              <c:pt idx="119">
                <c:v>23</c:v>
              </c:pt>
              <c:pt idx="120">
                <c:v>26</c:v>
              </c:pt>
              <c:pt idx="121">
                <c:v>6</c:v>
              </c:pt>
              <c:pt idx="122">
                <c:v>4</c:v>
              </c:pt>
              <c:pt idx="123">
                <c:v>9</c:v>
              </c:pt>
              <c:pt idx="124">
                <c:v>11</c:v>
              </c:pt>
              <c:pt idx="125">
                <c:v>8</c:v>
              </c:pt>
              <c:pt idx="126">
                <c:v>3</c:v>
              </c:pt>
              <c:pt idx="127">
                <c:v>8</c:v>
              </c:pt>
              <c:pt idx="128">
                <c:v>9</c:v>
              </c:pt>
              <c:pt idx="129">
                <c:v>12</c:v>
              </c:pt>
              <c:pt idx="130">
                <c:v>6</c:v>
              </c:pt>
              <c:pt idx="131">
                <c:v>6</c:v>
              </c:pt>
              <c:pt idx="132">
                <c:v>12</c:v>
              </c:pt>
              <c:pt idx="133">
                <c:v>7</c:v>
              </c:pt>
              <c:pt idx="134">
                <c:v>10</c:v>
              </c:pt>
              <c:pt idx="135">
                <c:v>3</c:v>
              </c:pt>
              <c:pt idx="136">
                <c:v>2</c:v>
              </c:pt>
              <c:pt idx="137">
                <c:v>3</c:v>
              </c:pt>
              <c:pt idx="138">
                <c:v>13</c:v>
              </c:pt>
              <c:pt idx="139">
                <c:v>1</c:v>
              </c:pt>
              <c:pt idx="140">
                <c:v>12</c:v>
              </c:pt>
              <c:pt idx="141">
                <c:v>3</c:v>
              </c:pt>
              <c:pt idx="142">
                <c:v>6</c:v>
              </c:pt>
              <c:pt idx="143">
                <c:v>13</c:v>
              </c:pt>
              <c:pt idx="144">
                <c:v>4</c:v>
              </c:pt>
              <c:pt idx="145">
                <c:v>3</c:v>
              </c:pt>
              <c:pt idx="146">
                <c:v>3</c:v>
              </c:pt>
              <c:pt idx="147">
                <c:v>1</c:v>
              </c:pt>
              <c:pt idx="148">
                <c:v>2</c:v>
              </c:pt>
              <c:pt idx="149">
                <c:v>1</c:v>
              </c:pt>
              <c:pt idx="150">
                <c:v>12</c:v>
              </c:pt>
              <c:pt idx="151">
                <c:v>16</c:v>
              </c:pt>
              <c:pt idx="152">
                <c:v>5</c:v>
              </c:pt>
              <c:pt idx="153">
                <c:v>1</c:v>
              </c:pt>
              <c:pt idx="154">
                <c:v>12</c:v>
              </c:pt>
              <c:pt idx="155">
                <c:v>15</c:v>
              </c:pt>
              <c:pt idx="156">
                <c:v>6</c:v>
              </c:pt>
              <c:pt idx="157">
                <c:v>17</c:v>
              </c:pt>
              <c:pt idx="158">
                <c:v>13</c:v>
              </c:pt>
              <c:pt idx="159">
                <c:v>19</c:v>
              </c:pt>
              <c:pt idx="160">
                <c:v>9</c:v>
              </c:pt>
              <c:pt idx="161">
                <c:v>4</c:v>
              </c:pt>
              <c:pt idx="162">
                <c:v>14</c:v>
              </c:pt>
              <c:pt idx="163">
                <c:v>9</c:v>
              </c:pt>
              <c:pt idx="164">
                <c:v>6</c:v>
              </c:pt>
              <c:pt idx="165">
                <c:v>9</c:v>
              </c:pt>
              <c:pt idx="166">
                <c:v>9</c:v>
              </c:pt>
              <c:pt idx="167">
                <c:v>12</c:v>
              </c:pt>
              <c:pt idx="168">
                <c:v>13</c:v>
              </c:pt>
              <c:pt idx="169">
                <c:v>9</c:v>
              </c:pt>
              <c:pt idx="170">
                <c:v>18</c:v>
              </c:pt>
              <c:pt idx="171">
                <c:v>6</c:v>
              </c:pt>
              <c:pt idx="172">
                <c:v>7</c:v>
              </c:pt>
              <c:pt idx="173">
                <c:v>12</c:v>
              </c:pt>
              <c:pt idx="174">
                <c:v>3</c:v>
              </c:pt>
              <c:pt idx="175">
                <c:v>3</c:v>
              </c:pt>
              <c:pt idx="176">
                <c:v>3</c:v>
              </c:pt>
              <c:pt idx="177">
                <c:v>18</c:v>
              </c:pt>
              <c:pt idx="178">
                <c:v>3</c:v>
              </c:pt>
              <c:pt idx="179">
                <c:v>4</c:v>
              </c:pt>
              <c:pt idx="180">
                <c:v>6</c:v>
              </c:pt>
              <c:pt idx="181">
                <c:v>6</c:v>
              </c:pt>
            </c:numLit>
          </c:val>
          <c:smooth val="0"/>
          <c:extLst>
            <c:ext xmlns:c16="http://schemas.microsoft.com/office/drawing/2014/chart" uri="{C3380CC4-5D6E-409C-BE32-E72D297353CC}">
              <c16:uniqueId val="{00000000-2D98-4CF0-B57F-6689ED012E9B}"/>
            </c:ext>
          </c:extLst>
        </c:ser>
        <c:dLbls>
          <c:showLegendKey val="0"/>
          <c:showVal val="0"/>
          <c:showCatName val="0"/>
          <c:showSerName val="0"/>
          <c:showPercent val="0"/>
          <c:showBubbleSize val="0"/>
        </c:dLbls>
        <c:marker val="1"/>
        <c:smooth val="0"/>
        <c:axId val="401016088"/>
        <c:axId val="401016416"/>
      </c:lineChart>
      <c:catAx>
        <c:axId val="401016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401016416"/>
        <c:crosses val="autoZero"/>
        <c:auto val="1"/>
        <c:lblAlgn val="ctr"/>
        <c:lblOffset val="100"/>
        <c:noMultiLvlLbl val="0"/>
      </c:catAx>
      <c:valAx>
        <c:axId val="40101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4010160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F6-498C-B9A4-6FB676472FD6}"/>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D3F6-498C-B9A4-6FB676472FD6}"/>
              </c:ext>
            </c:extLst>
          </c:dPt>
          <c:val>
            <c:numRef>
              <c:f>([2]TABLAS!$N$24,[2]TABLAS!$P$24)</c:f>
              <c:numCache>
                <c:formatCode>0.00%</c:formatCode>
                <c:ptCount val="2"/>
                <c:pt idx="0">
                  <c:v>0.54701986754966891</c:v>
                </c:pt>
                <c:pt idx="1">
                  <c:v>0.45298013245033109</c:v>
                </c:pt>
              </c:numCache>
            </c:numRef>
          </c:val>
          <c:extLst>
            <c:ext xmlns:c16="http://schemas.microsoft.com/office/drawing/2014/chart" uri="{C3380CC4-5D6E-409C-BE32-E72D297353CC}">
              <c16:uniqueId val="{00000004-D3F6-498C-B9A4-6FB676472FD6}"/>
            </c:ext>
          </c:extLst>
        </c:ser>
        <c:dLbls>
          <c:showLegendKey val="0"/>
          <c:showVal val="0"/>
          <c:showCatName val="0"/>
          <c:showSerName val="0"/>
          <c:showPercent val="0"/>
          <c:showBubbleSize val="0"/>
          <c:showLeaderLines val="1"/>
        </c:dLbls>
        <c:firstSliceAng val="0"/>
        <c:holeSize val="53"/>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AE-41CD-A894-172F57F56BA8}"/>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3DAE-41CD-A894-172F57F56BA8}"/>
              </c:ext>
            </c:extLst>
          </c:dPt>
          <c:val>
            <c:numRef>
              <c:f>([2]TABLAS!$N$32,[2]TABLAS!$P$32)</c:f>
              <c:numCache>
                <c:formatCode>0.00%</c:formatCode>
                <c:ptCount val="2"/>
                <c:pt idx="0">
                  <c:v>0.31906218144750254</c:v>
                </c:pt>
                <c:pt idx="1">
                  <c:v>0.68093781855249746</c:v>
                </c:pt>
              </c:numCache>
            </c:numRef>
          </c:val>
          <c:extLst>
            <c:ext xmlns:c16="http://schemas.microsoft.com/office/drawing/2014/chart" uri="{C3380CC4-5D6E-409C-BE32-E72D297353CC}">
              <c16:uniqueId val="{00000004-3DAE-41CD-A894-172F57F56BA8}"/>
            </c:ext>
          </c:extLst>
        </c:ser>
        <c:dLbls>
          <c:showLegendKey val="0"/>
          <c:showVal val="0"/>
          <c:showCatName val="0"/>
          <c:showSerName val="0"/>
          <c:showPercent val="0"/>
          <c:showBubbleSize val="0"/>
          <c:showLeaderLines val="1"/>
        </c:dLbls>
        <c:firstSliceAng val="0"/>
        <c:holeSize val="53"/>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73-4B8A-BFCC-F9A7ABD43647}"/>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D073-4B8A-BFCC-F9A7ABD43647}"/>
              </c:ext>
            </c:extLst>
          </c:dPt>
          <c:val>
            <c:numRef>
              <c:f>([2]TABLAS!$N$40,[2]TABLAS!$P$40)</c:f>
              <c:numCache>
                <c:formatCode>0.00%</c:formatCode>
                <c:ptCount val="2"/>
                <c:pt idx="0">
                  <c:v>0.33333333333333331</c:v>
                </c:pt>
                <c:pt idx="1">
                  <c:v>0.66666666666666674</c:v>
                </c:pt>
              </c:numCache>
            </c:numRef>
          </c:val>
          <c:extLst>
            <c:ext xmlns:c16="http://schemas.microsoft.com/office/drawing/2014/chart" uri="{C3380CC4-5D6E-409C-BE32-E72D297353CC}">
              <c16:uniqueId val="{00000004-D073-4B8A-BFCC-F9A7ABD43647}"/>
            </c:ext>
          </c:extLst>
        </c:ser>
        <c:dLbls>
          <c:showLegendKey val="0"/>
          <c:showVal val="0"/>
          <c:showCatName val="0"/>
          <c:showSerName val="0"/>
          <c:showPercent val="0"/>
          <c:showBubbleSize val="0"/>
          <c:showLeaderLines val="1"/>
        </c:dLbls>
        <c:firstSliceAng val="0"/>
        <c:holeSize val="53"/>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C4-449A-A60F-607E878522FD}"/>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EEC4-449A-A60F-607E878522FD}"/>
              </c:ext>
            </c:extLst>
          </c:dPt>
          <c:val>
            <c:numRef>
              <c:f>([2]TABLAS!$N$49,[2]TABLAS!$P$49)</c:f>
              <c:numCache>
                <c:formatCode>0.00%</c:formatCode>
                <c:ptCount val="2"/>
                <c:pt idx="0">
                  <c:v>4.5454545454545456E-2</c:v>
                </c:pt>
                <c:pt idx="1">
                  <c:v>0.95454545454545459</c:v>
                </c:pt>
              </c:numCache>
            </c:numRef>
          </c:val>
          <c:extLst>
            <c:ext xmlns:c16="http://schemas.microsoft.com/office/drawing/2014/chart" uri="{C3380CC4-5D6E-409C-BE32-E72D297353CC}">
              <c16:uniqueId val="{00000004-EEC4-449A-A60F-607E878522FD}"/>
            </c:ext>
          </c:extLst>
        </c:ser>
        <c:dLbls>
          <c:showLegendKey val="0"/>
          <c:showVal val="0"/>
          <c:showCatName val="0"/>
          <c:showSerName val="0"/>
          <c:showPercent val="0"/>
          <c:showBubbleSize val="0"/>
          <c:showLeaderLines val="1"/>
        </c:dLbls>
        <c:firstSliceAng val="0"/>
        <c:holeSize val="53"/>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AISLADOR DE ESPIGA 34,5KV</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c:v>
              </c:pt>
            </c:strLit>
          </c:cat>
          <c:val>
            <c:numLit>
              <c:formatCode>General</c:formatCode>
              <c:ptCount val="1"/>
              <c:pt idx="0">
                <c:v>328</c:v>
              </c:pt>
            </c:numLit>
          </c:val>
          <c:extLst>
            <c:ext xmlns:c16="http://schemas.microsoft.com/office/drawing/2014/chart" uri="{C3380CC4-5D6E-409C-BE32-E72D297353CC}">
              <c16:uniqueId val="{00000000-3012-4D94-96F1-81DD01F79A1D}"/>
            </c:ext>
          </c:extLst>
        </c:ser>
        <c:ser>
          <c:idx val="1"/>
          <c:order val="1"/>
          <c:tx>
            <c:v>AISLADOR POLIMERICO DE 34,5KV</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c:v>
              </c:pt>
            </c:strLit>
          </c:cat>
          <c:val>
            <c:numLit>
              <c:formatCode>General</c:formatCode>
              <c:ptCount val="1"/>
              <c:pt idx="0">
                <c:v>329</c:v>
              </c:pt>
            </c:numLit>
          </c:val>
          <c:extLst>
            <c:ext xmlns:c16="http://schemas.microsoft.com/office/drawing/2014/chart" uri="{C3380CC4-5D6E-409C-BE32-E72D297353CC}">
              <c16:uniqueId val="{00000001-3012-4D94-96F1-81DD01F79A1D}"/>
            </c:ext>
          </c:extLst>
        </c:ser>
        <c:ser>
          <c:idx val="2"/>
          <c:order val="2"/>
          <c:tx>
            <c:v>ANCLA DE RETENIDA</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c:v>
              </c:pt>
            </c:strLit>
          </c:cat>
          <c:val>
            <c:numLit>
              <c:formatCode>General</c:formatCode>
              <c:ptCount val="1"/>
              <c:pt idx="0">
                <c:v>2</c:v>
              </c:pt>
            </c:numLit>
          </c:val>
          <c:extLst>
            <c:ext xmlns:c16="http://schemas.microsoft.com/office/drawing/2014/chart" uri="{C3380CC4-5D6E-409C-BE32-E72D297353CC}">
              <c16:uniqueId val="{00000002-3012-4D94-96F1-81DD01F79A1D}"/>
            </c:ext>
          </c:extLst>
        </c:ser>
        <c:ser>
          <c:idx val="3"/>
          <c:order val="3"/>
          <c:tx>
            <c:v>CONECTOR AUTOMATICO DE LINEA 2/0-2/0</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c:v>
              </c:pt>
            </c:strLit>
          </c:cat>
          <c:val>
            <c:numLit>
              <c:formatCode>General</c:formatCode>
              <c:ptCount val="1"/>
              <c:pt idx="0">
                <c:v>1</c:v>
              </c:pt>
            </c:numLit>
          </c:val>
          <c:extLst>
            <c:ext xmlns:c16="http://schemas.microsoft.com/office/drawing/2014/chart" uri="{C3380CC4-5D6E-409C-BE32-E72D297353CC}">
              <c16:uniqueId val="{00000003-3012-4D94-96F1-81DD01F79A1D}"/>
            </c:ext>
          </c:extLst>
        </c:ser>
        <c:ser>
          <c:idx val="4"/>
          <c:order val="4"/>
          <c:tx>
            <c:v>CORTACORRIENTE 27KV</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c:v>
              </c:pt>
            </c:strLit>
          </c:cat>
          <c:val>
            <c:numLit>
              <c:formatCode>General</c:formatCode>
              <c:ptCount val="1"/>
              <c:pt idx="0">
                <c:v>48</c:v>
              </c:pt>
            </c:numLit>
          </c:val>
          <c:extLst>
            <c:ext xmlns:c16="http://schemas.microsoft.com/office/drawing/2014/chart" uri="{C3380CC4-5D6E-409C-BE32-E72D297353CC}">
              <c16:uniqueId val="{00000004-3012-4D94-96F1-81DD01F79A1D}"/>
            </c:ext>
          </c:extLst>
        </c:ser>
        <c:ser>
          <c:idx val="5"/>
          <c:order val="5"/>
          <c:tx>
            <c:v>PARARRAYOS 15KV</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c:v>
              </c:pt>
            </c:strLit>
          </c:cat>
          <c:val>
            <c:numLit>
              <c:formatCode>General</c:formatCode>
              <c:ptCount val="1"/>
              <c:pt idx="0">
                <c:v>244</c:v>
              </c:pt>
            </c:numLit>
          </c:val>
          <c:extLst>
            <c:ext xmlns:c16="http://schemas.microsoft.com/office/drawing/2014/chart" uri="{C3380CC4-5D6E-409C-BE32-E72D297353CC}">
              <c16:uniqueId val="{00000005-3012-4D94-96F1-81DD01F79A1D}"/>
            </c:ext>
          </c:extLst>
        </c:ser>
        <c:ser>
          <c:idx val="6"/>
          <c:order val="6"/>
          <c:tx>
            <c:v>SECCIONADOR MONOFASICO 27KV</c:v>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c:v>
              </c:pt>
            </c:strLit>
          </c:cat>
          <c:val>
            <c:numLit>
              <c:formatCode>General</c:formatCode>
              <c:ptCount val="1"/>
              <c:pt idx="0">
                <c:v>66</c:v>
              </c:pt>
            </c:numLit>
          </c:val>
          <c:extLst>
            <c:ext xmlns:c16="http://schemas.microsoft.com/office/drawing/2014/chart" uri="{C3380CC4-5D6E-409C-BE32-E72D297353CC}">
              <c16:uniqueId val="{00000006-3012-4D94-96F1-81DD01F79A1D}"/>
            </c:ext>
          </c:extLst>
        </c:ser>
        <c:ser>
          <c:idx val="7"/>
          <c:order val="7"/>
          <c:tx>
            <c:v>SECCIONADOR MONOFASICO 36KV</c:v>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c:v>
              </c:pt>
            </c:strLit>
          </c:cat>
          <c:val>
            <c:numLit>
              <c:formatCode>General</c:formatCode>
              <c:ptCount val="1"/>
              <c:pt idx="0">
                <c:v>27</c:v>
              </c:pt>
            </c:numLit>
          </c:val>
          <c:extLst>
            <c:ext xmlns:c16="http://schemas.microsoft.com/office/drawing/2014/chart" uri="{C3380CC4-5D6E-409C-BE32-E72D297353CC}">
              <c16:uniqueId val="{00000007-3012-4D94-96F1-81DD01F79A1D}"/>
            </c:ext>
          </c:extLst>
        </c:ser>
        <c:ser>
          <c:idx val="8"/>
          <c:order val="8"/>
          <c:tx>
            <c:v>AISLADOR POLIMERICO DE 69KV</c:v>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V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1"/>
              <c:pt idx="0">
                <c:v>Total</c:v>
              </c:pt>
            </c:strLit>
          </c:cat>
          <c:val>
            <c:numLit>
              <c:formatCode>General</c:formatCode>
              <c:ptCount val="1"/>
              <c:pt idx="0">
                <c:v>24</c:v>
              </c:pt>
            </c:numLit>
          </c:val>
          <c:extLst>
            <c:ext xmlns:c16="http://schemas.microsoft.com/office/drawing/2014/chart" uri="{C3380CC4-5D6E-409C-BE32-E72D297353CC}">
              <c16:uniqueId val="{00000008-3012-4D94-96F1-81DD01F79A1D}"/>
            </c:ext>
          </c:extLst>
        </c:ser>
        <c:dLbls>
          <c:showLegendKey val="0"/>
          <c:showVal val="1"/>
          <c:showCatName val="0"/>
          <c:showSerName val="0"/>
          <c:showPercent val="0"/>
          <c:showBubbleSize val="0"/>
        </c:dLbls>
        <c:gapWidth val="150"/>
        <c:shape val="box"/>
        <c:axId val="758069727"/>
        <c:axId val="758072223"/>
        <c:axId val="0"/>
      </c:bar3DChart>
      <c:catAx>
        <c:axId val="758069727"/>
        <c:scaling>
          <c:orientation val="minMax"/>
        </c:scaling>
        <c:delete val="1"/>
        <c:axPos val="l"/>
        <c:numFmt formatCode="General" sourceLinked="1"/>
        <c:majorTickMark val="none"/>
        <c:minorTickMark val="none"/>
        <c:tickLblPos val="nextTo"/>
        <c:crossAx val="758072223"/>
        <c:crosses val="autoZero"/>
        <c:auto val="1"/>
        <c:lblAlgn val="ctr"/>
        <c:lblOffset val="100"/>
        <c:noMultiLvlLbl val="0"/>
      </c:catAx>
      <c:valAx>
        <c:axId val="75807222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VE"/>
          </a:p>
        </c:txPr>
        <c:crossAx val="758069727"/>
        <c:crosses val="autoZero"/>
        <c:crossBetween val="between"/>
      </c:valAx>
      <c:spPr>
        <a:noFill/>
        <a:ln>
          <a:noFill/>
        </a:ln>
        <a:effectLst/>
      </c:spPr>
    </c:plotArea>
    <c:legend>
      <c:legendPos val="r"/>
      <c:layout>
        <c:manualLayout>
          <c:xMode val="edge"/>
          <c:yMode val="edge"/>
          <c:x val="0.74628951508724972"/>
          <c:y val="9.4792356761759775E-2"/>
          <c:w val="0.24541555373618615"/>
          <c:h val="0.870275454644042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VE"/>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VE"/>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7-BD6D-4A79-B239-D408715175D0}"/>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2-BD6D-4A79-B239-D408715175D0}"/>
              </c:ext>
            </c:extLst>
          </c:dPt>
          <c:val>
            <c:numRef>
              <c:f>('Indicadores U.P. Pesado'!$K$21,'Indicadores U.P. Pesado'!$M$21)</c:f>
              <c:numCache>
                <c:formatCode>0.00%</c:formatCode>
                <c:ptCount val="2"/>
                <c:pt idx="0">
                  <c:v>0.92307692307692313</c:v>
                </c:pt>
                <c:pt idx="1">
                  <c:v>7.6923076923076872E-2</c:v>
                </c:pt>
              </c:numCache>
            </c:numRef>
          </c:val>
          <c:extLst>
            <c:ext xmlns:c16="http://schemas.microsoft.com/office/drawing/2014/chart" uri="{C3380CC4-5D6E-409C-BE32-E72D297353CC}">
              <c16:uniqueId val="{00000000-BD6D-4A79-B239-D408715175D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435D-49DE-BF34-478942815C1C}"/>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435D-49DE-BF34-478942815C1C}"/>
              </c:ext>
            </c:extLst>
          </c:dPt>
          <c:val>
            <c:numRef>
              <c:f>('Indicadores U.P. Pesado'!$K$24,'Indicadores U.P. Pesado'!$M$24)</c:f>
              <c:numCache>
                <c:formatCode>0.00%</c:formatCode>
                <c:ptCount val="2"/>
                <c:pt idx="0">
                  <c:v>0.92307692307692313</c:v>
                </c:pt>
                <c:pt idx="1">
                  <c:v>7.6923076923076872E-2</c:v>
                </c:pt>
              </c:numCache>
            </c:numRef>
          </c:val>
          <c:extLst>
            <c:ext xmlns:c16="http://schemas.microsoft.com/office/drawing/2014/chart" uri="{C3380CC4-5D6E-409C-BE32-E72D297353CC}">
              <c16:uniqueId val="{00000004-435D-49DE-BF34-478942815C1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ABD3-48DE-83BF-D9195013A899}"/>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ABD3-48DE-83BF-D9195013A899}"/>
              </c:ext>
            </c:extLst>
          </c:dPt>
          <c:val>
            <c:numRef>
              <c:f>('Indicadores U.P. Pesado'!$K$18,'Indicadores U.P. Pesado'!$M$18)</c:f>
              <c:numCache>
                <c:formatCode>0.00%</c:formatCode>
                <c:ptCount val="2"/>
                <c:pt idx="0">
                  <c:v>0.79347826086956519</c:v>
                </c:pt>
                <c:pt idx="1">
                  <c:v>0.20652173913043481</c:v>
                </c:pt>
              </c:numCache>
            </c:numRef>
          </c:val>
          <c:extLst>
            <c:ext xmlns:c16="http://schemas.microsoft.com/office/drawing/2014/chart" uri="{C3380CC4-5D6E-409C-BE32-E72D297353CC}">
              <c16:uniqueId val="{00000004-ABD3-48DE-83BF-D9195013A89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D7C7-46CC-8666-6BF39183682D}"/>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D7C7-46CC-8666-6BF39183682D}"/>
              </c:ext>
            </c:extLst>
          </c:dPt>
          <c:val>
            <c:numRef>
              <c:f>('Indicadores U.P. Pesado'!$W$21,'Indicadores U.P. Pesado'!$Y$21)</c:f>
              <c:numCache>
                <c:formatCode>0.00%</c:formatCode>
                <c:ptCount val="2"/>
                <c:pt idx="0">
                  <c:v>0.3235294117647059</c:v>
                </c:pt>
                <c:pt idx="1">
                  <c:v>0.67647058823529416</c:v>
                </c:pt>
              </c:numCache>
            </c:numRef>
          </c:val>
          <c:extLst>
            <c:ext xmlns:c16="http://schemas.microsoft.com/office/drawing/2014/chart" uri="{C3380CC4-5D6E-409C-BE32-E72D297353CC}">
              <c16:uniqueId val="{00000004-D7C7-46CC-8666-6BF39183682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FC4D-4BCD-A7F2-4147BD23B4E7}"/>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FC4D-4BCD-A7F2-4147BD23B4E7}"/>
              </c:ext>
            </c:extLst>
          </c:dPt>
          <c:val>
            <c:numRef>
              <c:f>('Indicadores U.P. Pesado'!$W$24,'Indicadores U.P. Pesado'!$Y$24)</c:f>
              <c:numCache>
                <c:formatCode>0.00%</c:formatCode>
                <c:ptCount val="2"/>
                <c:pt idx="0">
                  <c:v>0.63636363636363635</c:v>
                </c:pt>
                <c:pt idx="1">
                  <c:v>0.36363636363636365</c:v>
                </c:pt>
              </c:numCache>
            </c:numRef>
          </c:val>
          <c:extLst>
            <c:ext xmlns:c16="http://schemas.microsoft.com/office/drawing/2014/chart" uri="{C3380CC4-5D6E-409C-BE32-E72D297353CC}">
              <c16:uniqueId val="{00000004-FC4D-4BCD-A7F2-4147BD23B4E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CDD7-45A6-9C57-EB099122863C}"/>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CDD7-45A6-9C57-EB099122863C}"/>
              </c:ext>
            </c:extLst>
          </c:dPt>
          <c:val>
            <c:numRef>
              <c:f>('Indicadores U.P. Pesado'!$W$18,'Indicadores U.P. Pesado'!$Y$18)</c:f>
              <c:numCache>
                <c:formatCode>0.00%</c:formatCode>
                <c:ptCount val="2"/>
                <c:pt idx="0">
                  <c:v>0.36363636363636365</c:v>
                </c:pt>
                <c:pt idx="1">
                  <c:v>0.63636363636363635</c:v>
                </c:pt>
              </c:numCache>
            </c:numRef>
          </c:val>
          <c:extLst>
            <c:ext xmlns:c16="http://schemas.microsoft.com/office/drawing/2014/chart" uri="{C3380CC4-5D6E-409C-BE32-E72D297353CC}">
              <c16:uniqueId val="{00000004-CDD7-45A6-9C57-EB099122863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6D84-46A6-8DDD-7233D8675173}"/>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6D84-46A6-8DDD-7233D8675173}"/>
              </c:ext>
            </c:extLst>
          </c:dPt>
          <c:val>
            <c:numRef>
              <c:f>('Indicadores U.P. Pesado'!$K$46,'Indicadores U.P. Pesado'!$M$46)</c:f>
              <c:numCache>
                <c:formatCode>0.00%</c:formatCode>
                <c:ptCount val="2"/>
                <c:pt idx="0">
                  <c:v>0.83333333333333337</c:v>
                </c:pt>
                <c:pt idx="1">
                  <c:v>0.16666666666666663</c:v>
                </c:pt>
              </c:numCache>
            </c:numRef>
          </c:val>
          <c:extLst>
            <c:ext xmlns:c16="http://schemas.microsoft.com/office/drawing/2014/chart" uri="{C3380CC4-5D6E-409C-BE32-E72D297353CC}">
              <c16:uniqueId val="{00000004-6D84-46A6-8DDD-7233D867517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0CF7-4DEC-9E47-254F2C5925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F7-4DEC-9E47-254F2C5925F4}"/>
              </c:ext>
            </c:extLst>
          </c:dPt>
          <c:val>
            <c:numRef>
              <c:f>('Indicadores U.P. Pesado'!$K$49,'Indicadores U.P. Pesado'!$M$49)</c:f>
              <c:numCache>
                <c:formatCode>0.00%</c:formatCode>
                <c:ptCount val="2"/>
                <c:pt idx="0">
                  <c:v>1</c:v>
                </c:pt>
                <c:pt idx="1">
                  <c:v>0</c:v>
                </c:pt>
              </c:numCache>
            </c:numRef>
          </c:val>
          <c:extLst>
            <c:ext xmlns:c16="http://schemas.microsoft.com/office/drawing/2014/chart" uri="{C3380CC4-5D6E-409C-BE32-E72D297353CC}">
              <c16:uniqueId val="{00000004-0CF7-4DEC-9E47-254F2C5925F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FD04-4638-AD2A-D76DE55B9B41}"/>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FD04-4638-AD2A-D76DE55B9B41}"/>
              </c:ext>
            </c:extLst>
          </c:dPt>
          <c:val>
            <c:numRef>
              <c:f>('Indicadores U.P. Pesado'!$K$43,'Indicadores U.P. Pesado'!$M$43)</c:f>
              <c:numCache>
                <c:formatCode>0.00%</c:formatCode>
                <c:ptCount val="2"/>
                <c:pt idx="0">
                  <c:v>1</c:v>
                </c:pt>
                <c:pt idx="1">
                  <c:v>0</c:v>
                </c:pt>
              </c:numCache>
            </c:numRef>
          </c:val>
          <c:extLst>
            <c:ext xmlns:c16="http://schemas.microsoft.com/office/drawing/2014/chart" uri="{C3380CC4-5D6E-409C-BE32-E72D297353CC}">
              <c16:uniqueId val="{00000004-FD04-4638-AD2A-D76DE55B9B4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9242-46B2-AE68-EB7EFE00F262}"/>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9242-46B2-AE68-EB7EFE00F262}"/>
              </c:ext>
            </c:extLst>
          </c:dPt>
          <c:val>
            <c:numRef>
              <c:f>('Indicadores U.P. Pesado'!$W$46,'Indicadores U.P. Pesado'!$Y$46)</c:f>
              <c:numCache>
                <c:formatCode>0.00%</c:formatCode>
                <c:ptCount val="2"/>
                <c:pt idx="0">
                  <c:v>0.26829268292682928</c:v>
                </c:pt>
                <c:pt idx="1">
                  <c:v>0.73170731707317072</c:v>
                </c:pt>
              </c:numCache>
            </c:numRef>
          </c:val>
          <c:extLst>
            <c:ext xmlns:c16="http://schemas.microsoft.com/office/drawing/2014/chart" uri="{C3380CC4-5D6E-409C-BE32-E72D297353CC}">
              <c16:uniqueId val="{00000004-9242-46B2-AE68-EB7EFE00F26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2819-46F4-B896-DC6CE92AAE42}"/>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2819-46F4-B896-DC6CE92AAE42}"/>
              </c:ext>
            </c:extLst>
          </c:dPt>
          <c:val>
            <c:numRef>
              <c:f>('Indicadores U.P. Pesado'!$W$49,'Indicadores U.P. Pesado'!$Y$49)</c:f>
              <c:numCache>
                <c:formatCode>0.00%</c:formatCode>
                <c:ptCount val="2"/>
                <c:pt idx="0">
                  <c:v>0.52941176470588236</c:v>
                </c:pt>
                <c:pt idx="1">
                  <c:v>0.47058823529411764</c:v>
                </c:pt>
              </c:numCache>
            </c:numRef>
          </c:val>
          <c:extLst>
            <c:ext xmlns:c16="http://schemas.microsoft.com/office/drawing/2014/chart" uri="{C3380CC4-5D6E-409C-BE32-E72D297353CC}">
              <c16:uniqueId val="{00000004-2819-46F4-B896-DC6CE92AAE4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85DF-4A83-826F-B9DB65CE2AAB}"/>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85DF-4A83-826F-B9DB65CE2AAB}"/>
              </c:ext>
            </c:extLst>
          </c:dPt>
          <c:val>
            <c:numRef>
              <c:f>('Indicadores U.P. Pesado'!$W$43,'Indicadores U.P. Pesado'!$Y$43)</c:f>
              <c:numCache>
                <c:formatCode>0.00%</c:formatCode>
                <c:ptCount val="2"/>
                <c:pt idx="0">
                  <c:v>0.53846153846153844</c:v>
                </c:pt>
                <c:pt idx="1">
                  <c:v>0.46153846153846156</c:v>
                </c:pt>
              </c:numCache>
            </c:numRef>
          </c:val>
          <c:extLst>
            <c:ext xmlns:c16="http://schemas.microsoft.com/office/drawing/2014/chart" uri="{C3380CC4-5D6E-409C-BE32-E72D297353CC}">
              <c16:uniqueId val="{00000004-85DF-4A83-826F-B9DB65CE2AAB}"/>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66-494A-A73C-5A2352EDA00D}"/>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A966-494A-A73C-5A2352EDA00D}"/>
              </c:ext>
            </c:extLst>
          </c:dPt>
          <c:cat>
            <c:numRef>
              <c:f>('Indicadores U.P. Pesado'!$H$71,'Indicadores U.P. Pesado'!$L$71)</c:f>
              <c:numCache>
                <c:formatCode>General</c:formatCode>
                <c:ptCount val="2"/>
                <c:pt idx="0">
                  <c:v>5</c:v>
                </c:pt>
                <c:pt idx="1">
                  <c:v>5</c:v>
                </c:pt>
              </c:numCache>
            </c:numRef>
          </c:cat>
          <c:val>
            <c:numRef>
              <c:f>('Indicadores U.P. Pesado'!$J$71,'Indicadores U.P. Pesado'!$L$71)</c:f>
              <c:numCache>
                <c:formatCode>General</c:formatCode>
                <c:ptCount val="2"/>
                <c:pt idx="0">
                  <c:v>0</c:v>
                </c:pt>
                <c:pt idx="1">
                  <c:v>5</c:v>
                </c:pt>
              </c:numCache>
            </c:numRef>
          </c:val>
          <c:extLst>
            <c:ext xmlns:c16="http://schemas.microsoft.com/office/drawing/2014/chart" uri="{C3380CC4-5D6E-409C-BE32-E72D297353CC}">
              <c16:uniqueId val="{00000004-A966-494A-A73C-5A2352EDA00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28-409D-8B9E-2BD1C3CA2891}"/>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8828-409D-8B9E-2BD1C3CA2891}"/>
              </c:ext>
            </c:extLst>
          </c:dPt>
          <c:val>
            <c:numRef>
              <c:f>('Indicadores U.P. Pesado'!$J$74,'Indicadores U.P. Pesado'!$L$74)</c:f>
              <c:numCache>
                <c:formatCode>General</c:formatCode>
                <c:ptCount val="2"/>
                <c:pt idx="0">
                  <c:v>0</c:v>
                </c:pt>
                <c:pt idx="1">
                  <c:v>3</c:v>
                </c:pt>
              </c:numCache>
            </c:numRef>
          </c:val>
          <c:extLst>
            <c:ext xmlns:c16="http://schemas.microsoft.com/office/drawing/2014/chart" uri="{C3380CC4-5D6E-409C-BE32-E72D297353CC}">
              <c16:uniqueId val="{00000004-8828-409D-8B9E-2BD1C3CA289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90-4332-A7E6-A7BCDF919438}"/>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4C90-4332-A7E6-A7BCDF919438}"/>
              </c:ext>
            </c:extLst>
          </c:dPt>
          <c:val>
            <c:numRef>
              <c:f>('Indicadores U.P. Pesado'!$K$68,'Indicadores U.P. Pesado'!$M$68)</c:f>
              <c:numCache>
                <c:formatCode>0.00%</c:formatCode>
                <c:ptCount val="2"/>
                <c:pt idx="0">
                  <c:v>5.7692307692307696E-2</c:v>
                </c:pt>
                <c:pt idx="1">
                  <c:v>0.94230769230769229</c:v>
                </c:pt>
              </c:numCache>
            </c:numRef>
          </c:val>
          <c:extLst>
            <c:ext xmlns:c16="http://schemas.microsoft.com/office/drawing/2014/chart" uri="{C3380CC4-5D6E-409C-BE32-E72D297353CC}">
              <c16:uniqueId val="{00000004-4C90-4332-A7E6-A7BCDF91943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5718-48BB-8D22-5BDFC5D2A9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18-48BB-8D22-5BDFC5D2A992}"/>
              </c:ext>
            </c:extLst>
          </c:dPt>
          <c:val>
            <c:numRef>
              <c:f>('Indicadores U.P. Pesado'!$K$96,'Indicadores U.P. Pesado'!$M$96)</c:f>
              <c:numCache>
                <c:formatCode>0.00%</c:formatCode>
                <c:ptCount val="2"/>
                <c:pt idx="0">
                  <c:v>1</c:v>
                </c:pt>
                <c:pt idx="1">
                  <c:v>0</c:v>
                </c:pt>
              </c:numCache>
            </c:numRef>
          </c:val>
          <c:extLst>
            <c:ext xmlns:c16="http://schemas.microsoft.com/office/drawing/2014/chart" uri="{C3380CC4-5D6E-409C-BE32-E72D297353CC}">
              <c16:uniqueId val="{00000004-5718-48BB-8D22-5BDFC5D2A992}"/>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8F-4D9D-92C6-D19440239D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8F-4D9D-92C6-D19440239DA4}"/>
              </c:ext>
            </c:extLst>
          </c:dPt>
          <c:val>
            <c:numRef>
              <c:f>('Indicadores U.P. Pesado'!$K$99,'Indicadores U.P. Pesado'!$M$99)</c:f>
              <c:numCache>
                <c:formatCode>0.00%</c:formatCode>
                <c:ptCount val="2"/>
                <c:pt idx="0">
                  <c:v>0</c:v>
                </c:pt>
                <c:pt idx="1">
                  <c:v>0</c:v>
                </c:pt>
              </c:numCache>
            </c:numRef>
          </c:val>
          <c:extLst>
            <c:ext xmlns:c16="http://schemas.microsoft.com/office/drawing/2014/chart" uri="{C3380CC4-5D6E-409C-BE32-E72D297353CC}">
              <c16:uniqueId val="{00000004-C78F-4D9D-92C6-D19440239DA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3774-40E3-A551-C7866CC85EC8}"/>
              </c:ext>
            </c:extLst>
          </c:dPt>
          <c:dPt>
            <c:idx val="1"/>
            <c:bubble3D val="0"/>
            <c:spPr>
              <a:solidFill>
                <a:schemeClr val="bg1">
                  <a:lumMod val="85000"/>
                </a:schemeClr>
              </a:solidFill>
              <a:ln w="19050">
                <a:solidFill>
                  <a:schemeClr val="bg1">
                    <a:lumMod val="85000"/>
                  </a:schemeClr>
                </a:solidFill>
              </a:ln>
              <a:effectLst/>
            </c:spPr>
            <c:extLst>
              <c:ext xmlns:c16="http://schemas.microsoft.com/office/drawing/2014/chart" uri="{C3380CC4-5D6E-409C-BE32-E72D297353CC}">
                <c16:uniqueId val="{00000003-3774-40E3-A551-C7866CC85EC8}"/>
              </c:ext>
            </c:extLst>
          </c:dPt>
          <c:val>
            <c:numRef>
              <c:f>('Indicadores U.P. Pesado'!$K$93,'Indicadores U.P. Pesado'!$M$93)</c:f>
              <c:numCache>
                <c:formatCode>0.00%</c:formatCode>
                <c:ptCount val="2"/>
                <c:pt idx="0">
                  <c:v>0.1</c:v>
                </c:pt>
                <c:pt idx="1">
                  <c:v>0.9</c:v>
                </c:pt>
              </c:numCache>
            </c:numRef>
          </c:val>
          <c:extLst>
            <c:ext xmlns:c16="http://schemas.microsoft.com/office/drawing/2014/chart" uri="{C3380CC4-5D6E-409C-BE32-E72D297353CC}">
              <c16:uniqueId val="{00000004-3774-40E3-A551-C7866CC85EC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1"/>
        </c:dLbls>
        <c:firstSliceAng val="0"/>
        <c:holeSize val="60"/>
        <c:extLst>
          <c:ext xmlns:c15="http://schemas.microsoft.com/office/drawing/2012/chart" uri="{02D57815-91ED-43cb-92C2-25804820EDAC}">
            <c15:filteredPieSeries>
              <c15: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7F06-4D83-ABB5-8BB55FBB9875}"/>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7F06-4D83-ABB5-8BB55FBB9875}"/>
                    </c:ext>
                  </c:extLst>
                </c:dPt>
                <c:val>
                  <c:numRef>
                    <c:extLst>
                      <c:ext uri="{02D57815-91ED-43cb-92C2-25804820EDAC}">
                        <c15:formulaRef>
                          <c15:sqref>('Indicadores U.P. Pesado'!$K$21,'Indicadores U.P. Pesado'!$M$21)</c15:sqref>
                        </c15:formulaRef>
                      </c:ext>
                    </c:extLst>
                    <c:numCache>
                      <c:formatCode>0.00%</c:formatCode>
                      <c:ptCount val="2"/>
                      <c:pt idx="0">
                        <c:v>0.92307692307692313</c:v>
                      </c:pt>
                      <c:pt idx="1">
                        <c:v>7.6923076923076872E-2</c:v>
                      </c:pt>
                    </c:numCache>
                  </c:numRef>
                </c:val>
                <c:extLst>
                  <c:ext xmlns:c16="http://schemas.microsoft.com/office/drawing/2014/chart" uri="{C3380CC4-5D6E-409C-BE32-E72D297353CC}">
                    <c16:uniqueId val="{00000004-7F06-4D83-ABB5-8BB55FBB9875}"/>
                  </c:ext>
                </c:extLst>
              </c15:ser>
            </c15:filteredPieSeries>
          </c:ext>
        </c:extLst>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1"/>
        </c:dLbls>
        <c:firstSliceAng val="0"/>
        <c:holeSize val="60"/>
        <c:extLst>
          <c:ext xmlns:c15="http://schemas.microsoft.com/office/drawing/2012/chart" uri="{02D57815-91ED-43cb-92C2-25804820EDAC}">
            <c15:filteredPieSeries>
              <c15: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3CA8-4354-A5E4-152ABEAA9706}"/>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3CA8-4354-A5E4-152ABEAA9706}"/>
                    </c:ext>
                  </c:extLst>
                </c:dPt>
                <c:val>
                  <c:numRef>
                    <c:extLst>
                      <c:ext uri="{02D57815-91ED-43cb-92C2-25804820EDAC}">
                        <c15:formulaRef>
                          <c15:sqref>('Indicadores U.P. Pesado'!$K$24,'Indicadores U.P. Pesado'!$M$24)</c15:sqref>
                        </c15:formulaRef>
                      </c:ext>
                    </c:extLst>
                    <c:numCache>
                      <c:formatCode>0.00%</c:formatCode>
                      <c:ptCount val="2"/>
                      <c:pt idx="0">
                        <c:v>0.92307692307692313</c:v>
                      </c:pt>
                      <c:pt idx="1">
                        <c:v>7.6923076923076872E-2</c:v>
                      </c:pt>
                    </c:numCache>
                  </c:numRef>
                </c:val>
                <c:extLst>
                  <c:ext xmlns:c16="http://schemas.microsoft.com/office/drawing/2014/chart" uri="{C3380CC4-5D6E-409C-BE32-E72D297353CC}">
                    <c16:uniqueId val="{00000004-3CA8-4354-A5E4-152ABEAA9706}"/>
                  </c:ext>
                </c:extLst>
              </c15:ser>
            </c15:filteredPieSeries>
          </c:ext>
        </c:extLst>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a:ln>
              <a:solidFill>
                <a:schemeClr val="accent1"/>
              </a:solidFill>
            </a:ln>
          </c:spPr>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137F-4C17-9D7F-25326E2E4F25}"/>
              </c:ext>
            </c:extLst>
          </c:dPt>
          <c:dPt>
            <c:idx val="1"/>
            <c:bubble3D val="0"/>
            <c:spPr>
              <a:solidFill>
                <a:schemeClr val="bg1">
                  <a:lumMod val="85000"/>
                </a:schemeClr>
              </a:solidFill>
              <a:ln w="19050">
                <a:solidFill>
                  <a:schemeClr val="bg1">
                    <a:lumMod val="85000"/>
                  </a:schemeClr>
                </a:solidFill>
              </a:ln>
              <a:effectLst/>
            </c:spPr>
            <c:extLst>
              <c:ext xmlns:c16="http://schemas.microsoft.com/office/drawing/2014/chart" uri="{C3380CC4-5D6E-409C-BE32-E72D297353CC}">
                <c16:uniqueId val="{00000003-137F-4C17-9D7F-25326E2E4F25}"/>
              </c:ext>
            </c:extLst>
          </c:dPt>
          <c:val>
            <c:numRef>
              <c:f>('Indicadores U.P. Pesado'!$W$93,'Indicadores U.P. Pesado'!$Y$93)</c:f>
              <c:numCache>
                <c:formatCode>0.00%</c:formatCode>
                <c:ptCount val="2"/>
                <c:pt idx="0">
                  <c:v>0</c:v>
                </c:pt>
                <c:pt idx="1">
                  <c:v>1</c:v>
                </c:pt>
              </c:numCache>
            </c:numRef>
          </c:val>
          <c:extLst>
            <c:ext xmlns:c16="http://schemas.microsoft.com/office/drawing/2014/chart" uri="{C3380CC4-5D6E-409C-BE32-E72D297353CC}">
              <c16:uniqueId val="{00000004-137F-4C17-9D7F-25326E2E4F2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AF-410A-89C2-2323C1447F71}"/>
              </c:ext>
            </c:extLst>
          </c:dPt>
          <c:cat>
            <c:numRef>
              <c:f>('Indicadores U.P. Pesado'!$K$121,'Indicadores U.P. Pesado'!$M$121)</c:f>
              <c:numCache>
                <c:formatCode>General</c:formatCode>
                <c:ptCount val="2"/>
                <c:pt idx="0" formatCode="0.00%">
                  <c:v>0</c:v>
                </c:pt>
                <c:pt idx="1">
                  <c:v>0</c:v>
                </c:pt>
              </c:numCache>
            </c:numRef>
          </c:cat>
          <c:val>
            <c:numRef>
              <c:f>'Indicadores U.P. Pesado'!$K$121</c:f>
              <c:numCache>
                <c:formatCode>0.00%</c:formatCode>
                <c:ptCount val="1"/>
                <c:pt idx="0">
                  <c:v>0</c:v>
                </c:pt>
              </c:numCache>
            </c:numRef>
          </c:val>
          <c:extLst>
            <c:ext xmlns:c16="http://schemas.microsoft.com/office/drawing/2014/chart" uri="{C3380CC4-5D6E-409C-BE32-E72D297353CC}">
              <c16:uniqueId val="{00000004-2BAF-410A-89C2-2323C1447F7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2655-4F15-A28D-9E82715769D6}"/>
              </c:ext>
            </c:extLst>
          </c:dPt>
          <c:dPt>
            <c:idx val="1"/>
            <c:bubble3D val="0"/>
            <c:spPr>
              <a:solidFill>
                <a:schemeClr val="bg1">
                  <a:lumMod val="85000"/>
                </a:schemeClr>
              </a:solidFill>
              <a:ln w="19050">
                <a:solidFill>
                  <a:schemeClr val="bg1">
                    <a:lumMod val="85000"/>
                  </a:schemeClr>
                </a:solidFill>
              </a:ln>
              <a:effectLst/>
            </c:spPr>
            <c:extLst>
              <c:ext xmlns:c16="http://schemas.microsoft.com/office/drawing/2014/chart" uri="{C3380CC4-5D6E-409C-BE32-E72D297353CC}">
                <c16:uniqueId val="{00000003-2655-4F15-A28D-9E82715769D6}"/>
              </c:ext>
            </c:extLst>
          </c:dPt>
          <c:val>
            <c:numRef>
              <c:f>('Indicadores U.P. Pesado'!$K$118,'Indicadores U.P. Pesado'!$M$118)</c:f>
              <c:numCache>
                <c:formatCode>0.00%</c:formatCode>
                <c:ptCount val="2"/>
                <c:pt idx="0">
                  <c:v>1.7857142857142856E-2</c:v>
                </c:pt>
                <c:pt idx="1">
                  <c:v>0.9821428571428571</c:v>
                </c:pt>
              </c:numCache>
            </c:numRef>
          </c:val>
          <c:extLst>
            <c:ext xmlns:c16="http://schemas.microsoft.com/office/drawing/2014/chart" uri="{C3380CC4-5D6E-409C-BE32-E72D297353CC}">
              <c16:uniqueId val="{00000004-2655-4F15-A28D-9E82715769D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6F-4BEE-AE32-83531D7FD5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6F-4BEE-AE32-83531D7FD5D5}"/>
              </c:ext>
            </c:extLst>
          </c:dPt>
          <c:val>
            <c:numRef>
              <c:f>('Indicadores U.P. Pesado'!$W$121,'Indicadores U.P. Pesado'!$Y$121)</c:f>
              <c:numCache>
                <c:formatCode>0.00%</c:formatCode>
                <c:ptCount val="2"/>
                <c:pt idx="0">
                  <c:v>0</c:v>
                </c:pt>
                <c:pt idx="1">
                  <c:v>0</c:v>
                </c:pt>
              </c:numCache>
            </c:numRef>
          </c:val>
          <c:extLst>
            <c:ext xmlns:c16="http://schemas.microsoft.com/office/drawing/2014/chart" uri="{C3380CC4-5D6E-409C-BE32-E72D297353CC}">
              <c16:uniqueId val="{00000004-976F-4BEE-AE32-83531D7FD5D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3"/>
          <c:order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9E-4811-A009-0496CE480F36}"/>
              </c:ext>
            </c:extLst>
          </c:dPt>
          <c:val>
            <c:numRef>
              <c:f>'Indicadores U.P. Pesado'!$Y$124</c:f>
              <c:numCache>
                <c:formatCode>0.00%</c:formatCode>
                <c:ptCount val="1"/>
                <c:pt idx="0">
                  <c:v>0</c:v>
                </c:pt>
              </c:numCache>
            </c:numRef>
          </c:val>
          <c:extLst>
            <c:ext xmlns:c16="http://schemas.microsoft.com/office/drawing/2014/chart" uri="{C3380CC4-5D6E-409C-BE32-E72D297353CC}">
              <c16:uniqueId val="{00000009-87CC-4E15-B9C0-2A3BA221B8EB}"/>
            </c:ext>
          </c:extLst>
        </c:ser>
        <c:dLbls>
          <c:showLegendKey val="0"/>
          <c:showVal val="0"/>
          <c:showCatName val="0"/>
          <c:showSerName val="0"/>
          <c:showPercent val="0"/>
          <c:showBubbleSize val="0"/>
          <c:showLeaderLines val="1"/>
        </c:dLbls>
        <c:firstSliceAng val="0"/>
        <c:holeSize val="60"/>
        <c:extLst>
          <c:ext xmlns:c15="http://schemas.microsoft.com/office/drawing/2012/chart" uri="{02D57815-91ED-43cb-92C2-25804820EDAC}">
            <c15:filteredPieSeries>
              <c15: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AF6C-45EC-9E42-FB272BA4E6E6}"/>
                    </c:ext>
                  </c:extLst>
                </c:dPt>
                <c:val>
                  <c:numRef>
                    <c:extLst>
                      <c:ext uri="{02D57815-91ED-43cb-92C2-25804820EDAC}">
                        <c15:formulaRef>
                          <c15:sqref>'Indicadores U.P. Pesado'!$K$24</c15:sqref>
                        </c15:formulaRef>
                      </c:ext>
                    </c:extLst>
                    <c:numCache>
                      <c:formatCode>0.00%</c:formatCode>
                      <c:ptCount val="1"/>
                      <c:pt idx="0">
                        <c:v>0.92307692307692313</c:v>
                      </c:pt>
                    </c:numCache>
                  </c:numRef>
                </c:val>
                <c:extLst>
                  <c:ext xmlns:c16="http://schemas.microsoft.com/office/drawing/2014/chart" uri="{C3380CC4-5D6E-409C-BE32-E72D297353CC}">
                    <c16:uniqueId val="{00000004-AF6C-45EC-9E42-FB272BA4E6E6}"/>
                  </c:ext>
                </c:extLst>
              </c15:ser>
            </c15:filteredPieSeries>
            <c15:filteredPieSeries>
              <c15:ser>
                <c:idx val="1"/>
                <c:order val="1"/>
                <c:dPt>
                  <c:idx val="0"/>
                  <c:bubble3D val="0"/>
                  <c:spPr>
                    <a:solidFill>
                      <a:schemeClr val="bg2"/>
                    </a:solidFill>
                    <a:ln w="19050">
                      <a:solidFill>
                        <a:schemeClr val="bg2"/>
                      </a:solidFill>
                    </a:ln>
                    <a:effectLst/>
                  </c:spPr>
                  <c:extLst xmlns:c15="http://schemas.microsoft.com/office/drawing/2012/chart">
                    <c:ext xmlns:c16="http://schemas.microsoft.com/office/drawing/2014/chart" uri="{C3380CC4-5D6E-409C-BE32-E72D297353CC}">
                      <c16:uniqueId val="{00000005-4C9E-4811-A009-0496CE480F36}"/>
                    </c:ext>
                  </c:extLst>
                </c:dPt>
                <c:val>
                  <c:numRef>
                    <c:extLst xmlns:c15="http://schemas.microsoft.com/office/drawing/2012/chart">
                      <c:ext xmlns:c15="http://schemas.microsoft.com/office/drawing/2012/chart" uri="{02D57815-91ED-43cb-92C2-25804820EDAC}">
                        <c15:formulaRef>
                          <c15:sqref>'Indicadores U.P. Pesado'!$M$24</c15:sqref>
                        </c15:formulaRef>
                      </c:ext>
                    </c:extLst>
                    <c:numCache>
                      <c:formatCode>0.00%</c:formatCode>
                      <c:ptCount val="1"/>
                      <c:pt idx="0">
                        <c:v>7.6923076923076872E-2</c:v>
                      </c:pt>
                    </c:numCache>
                  </c:numRef>
                </c:val>
                <c:extLst xmlns:c15="http://schemas.microsoft.com/office/drawing/2012/chart">
                  <c:ext xmlns:c16="http://schemas.microsoft.com/office/drawing/2014/chart" uri="{C3380CC4-5D6E-409C-BE32-E72D297353CC}">
                    <c16:uniqueId val="{00000007-87CC-4E15-B9C0-2A3BA221B8EB}"/>
                  </c:ext>
                </c:extLst>
              </c15:ser>
            </c15:filteredPieSeries>
            <c15:filteredPieSeries>
              <c15:ser>
                <c:idx val="2"/>
                <c:order val="2"/>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07-4C9E-4811-A009-0496CE480F36}"/>
                    </c:ext>
                  </c:extLst>
                </c:dPt>
                <c:val>
                  <c:numRef>
                    <c:extLst xmlns:c15="http://schemas.microsoft.com/office/drawing/2012/chart">
                      <c:ext xmlns:c15="http://schemas.microsoft.com/office/drawing/2012/chart" uri="{02D57815-91ED-43cb-92C2-25804820EDAC}">
                        <c15:formulaRef>
                          <c15:sqref>'Indicadores U.P. Pesado'!$W$124</c15:sqref>
                        </c15:formulaRef>
                      </c:ext>
                    </c:extLst>
                    <c:numCache>
                      <c:formatCode>0.00%</c:formatCode>
                      <c:ptCount val="1"/>
                      <c:pt idx="0">
                        <c:v>0</c:v>
                      </c:pt>
                    </c:numCache>
                  </c:numRef>
                </c:val>
                <c:extLst xmlns:c15="http://schemas.microsoft.com/office/drawing/2012/chart">
                  <c:ext xmlns:c16="http://schemas.microsoft.com/office/drawing/2014/chart" uri="{C3380CC4-5D6E-409C-BE32-E72D297353CC}">
                    <c16:uniqueId val="{00000008-87CC-4E15-B9C0-2A3BA221B8EB}"/>
                  </c:ext>
                </c:extLst>
              </c15:ser>
            </c15:filteredPieSeries>
          </c:ext>
        </c:extLst>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AD4F-42F8-898A-FB2F1D1B9B79}"/>
              </c:ext>
            </c:extLst>
          </c:dPt>
          <c:dPt>
            <c:idx val="1"/>
            <c:bubble3D val="0"/>
            <c:spPr>
              <a:solidFill>
                <a:schemeClr val="bg1">
                  <a:lumMod val="85000"/>
                </a:schemeClr>
              </a:solidFill>
              <a:ln w="19050">
                <a:solidFill>
                  <a:schemeClr val="bg1">
                    <a:lumMod val="85000"/>
                  </a:schemeClr>
                </a:solidFill>
              </a:ln>
              <a:effectLst/>
            </c:spPr>
            <c:extLst>
              <c:ext xmlns:c16="http://schemas.microsoft.com/office/drawing/2014/chart" uri="{C3380CC4-5D6E-409C-BE32-E72D297353CC}">
                <c16:uniqueId val="{00000003-AD4F-42F8-898A-FB2F1D1B9B79}"/>
              </c:ext>
            </c:extLst>
          </c:dPt>
          <c:val>
            <c:numRef>
              <c:f>('Indicadores U.P. Pesado'!$W$118,'Indicadores U.P. Pesado'!$Y$118)</c:f>
              <c:numCache>
                <c:formatCode>0.00%</c:formatCode>
                <c:ptCount val="2"/>
                <c:pt idx="0">
                  <c:v>0</c:v>
                </c:pt>
                <c:pt idx="1">
                  <c:v>1</c:v>
                </c:pt>
              </c:numCache>
            </c:numRef>
          </c:val>
          <c:extLst>
            <c:ext xmlns:c16="http://schemas.microsoft.com/office/drawing/2014/chart" uri="{C3380CC4-5D6E-409C-BE32-E72D297353CC}">
              <c16:uniqueId val="{00000004-AD4F-42F8-898A-FB2F1D1B9B7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1"/>
        </c:dLbls>
        <c:firstSliceAng val="0"/>
        <c:holeSize val="60"/>
        <c:extLst>
          <c:ext xmlns:c15="http://schemas.microsoft.com/office/drawing/2012/chart" uri="{02D57815-91ED-43cb-92C2-25804820EDAC}">
            <c15:filteredPieSeries>
              <c15: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966F-4650-B2E9-5432B4BE89DD}"/>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966F-4650-B2E9-5432B4BE89DD}"/>
                    </c:ext>
                  </c:extLst>
                </c:dPt>
                <c:val>
                  <c:numRef>
                    <c:extLst>
                      <c:ext uri="{02D57815-91ED-43cb-92C2-25804820EDAC}">
                        <c15:formulaRef>
                          <c15:sqref>('Indicadores U.P. Pesado'!$K$21,'Indicadores U.P. Pesado'!$M$21)</c15:sqref>
                        </c15:formulaRef>
                      </c:ext>
                    </c:extLst>
                    <c:numCache>
                      <c:formatCode>0.00%</c:formatCode>
                      <c:ptCount val="2"/>
                      <c:pt idx="0">
                        <c:v>0.92307692307692313</c:v>
                      </c:pt>
                      <c:pt idx="1">
                        <c:v>7.6923076923076872E-2</c:v>
                      </c:pt>
                    </c:numCache>
                  </c:numRef>
                </c:val>
                <c:extLst>
                  <c:ext xmlns:c16="http://schemas.microsoft.com/office/drawing/2014/chart" uri="{C3380CC4-5D6E-409C-BE32-E72D297353CC}">
                    <c16:uniqueId val="{00000004-966F-4650-B2E9-5432B4BE89DD}"/>
                  </c:ext>
                </c:extLst>
              </c15:ser>
            </c15:filteredPieSeries>
          </c:ext>
        </c:extLst>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1"/>
        </c:dLbls>
        <c:firstSliceAng val="0"/>
        <c:holeSize val="60"/>
        <c:extLst>
          <c:ext xmlns:c15="http://schemas.microsoft.com/office/drawing/2012/chart" uri="{02D57815-91ED-43cb-92C2-25804820EDAC}">
            <c15:filteredPieSeries>
              <c15: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F4AE-4E15-8869-12B2AF10F5D9}"/>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F4AE-4E15-8869-12B2AF10F5D9}"/>
                    </c:ext>
                  </c:extLst>
                </c:dPt>
                <c:val>
                  <c:numRef>
                    <c:extLst>
                      <c:ext uri="{02D57815-91ED-43cb-92C2-25804820EDAC}">
                        <c15:formulaRef>
                          <c15:sqref>('Indicadores U.P. Pesado'!$K$24,'Indicadores U.P. Pesado'!$M$24)</c15:sqref>
                        </c15:formulaRef>
                      </c:ext>
                    </c:extLst>
                    <c:numCache>
                      <c:formatCode>0.00%</c:formatCode>
                      <c:ptCount val="2"/>
                      <c:pt idx="0">
                        <c:v>0.92307692307692313</c:v>
                      </c:pt>
                      <c:pt idx="1">
                        <c:v>7.6923076923076872E-2</c:v>
                      </c:pt>
                    </c:numCache>
                  </c:numRef>
                </c:val>
                <c:extLst>
                  <c:ext xmlns:c16="http://schemas.microsoft.com/office/drawing/2014/chart" uri="{C3380CC4-5D6E-409C-BE32-E72D297353CC}">
                    <c16:uniqueId val="{00000004-F4AE-4E15-8869-12B2AF10F5D9}"/>
                  </c:ext>
                </c:extLst>
              </c15:ser>
            </c15:filteredPieSeries>
          </c:ext>
        </c:extLst>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2D29-4696-ABBB-F786B00BF933}"/>
              </c:ext>
            </c:extLst>
          </c:dPt>
          <c:dPt>
            <c:idx val="1"/>
            <c:bubble3D val="0"/>
            <c:spPr>
              <a:solidFill>
                <a:schemeClr val="bg1">
                  <a:lumMod val="85000"/>
                </a:schemeClr>
              </a:solidFill>
              <a:ln w="19050">
                <a:solidFill>
                  <a:schemeClr val="bg1">
                    <a:lumMod val="85000"/>
                  </a:schemeClr>
                </a:solidFill>
              </a:ln>
              <a:effectLst/>
            </c:spPr>
            <c:extLst>
              <c:ext xmlns:c16="http://schemas.microsoft.com/office/drawing/2014/chart" uri="{C3380CC4-5D6E-409C-BE32-E72D297353CC}">
                <c16:uniqueId val="{00000003-2D29-4696-ABBB-F786B00BF933}"/>
              </c:ext>
            </c:extLst>
          </c:dPt>
          <c:val>
            <c:numRef>
              <c:f>('Indicadores U.P. Pesado'!$K$143,'Indicadores U.P. Pesado'!$M$143)</c:f>
              <c:numCache>
                <c:formatCode>0.00%</c:formatCode>
                <c:ptCount val="2"/>
                <c:pt idx="0">
                  <c:v>0</c:v>
                </c:pt>
                <c:pt idx="1">
                  <c:v>1</c:v>
                </c:pt>
              </c:numCache>
            </c:numRef>
          </c:val>
          <c:extLst>
            <c:ext xmlns:c16="http://schemas.microsoft.com/office/drawing/2014/chart" uri="{C3380CC4-5D6E-409C-BE32-E72D297353CC}">
              <c16:uniqueId val="{00000004-2D29-4696-ABBB-F786B00BF93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AA97-4A38-BBC3-8F14F04C7DD8}"/>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AA97-4A38-BBC3-8F14F04C7DD8}"/>
              </c:ext>
            </c:extLst>
          </c:dPt>
          <c:val>
            <c:numRef>
              <c:f>('Indicadores U.P. Extrapesado'!$J$21,'Indicadores U.P. Extrapesado'!$L$21)</c:f>
              <c:numCache>
                <c:formatCode>0.00%</c:formatCode>
                <c:ptCount val="2"/>
                <c:pt idx="0">
                  <c:v>0</c:v>
                </c:pt>
                <c:pt idx="1">
                  <c:v>1</c:v>
                </c:pt>
              </c:numCache>
            </c:numRef>
          </c:val>
          <c:extLst>
            <c:ext xmlns:c16="http://schemas.microsoft.com/office/drawing/2014/chart" uri="{C3380CC4-5D6E-409C-BE32-E72D297353CC}">
              <c16:uniqueId val="{00000004-AA97-4A38-BBC3-8F14F04C7DD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B0A2-41BC-92D4-FF392A5B59CC}"/>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B0A2-41BC-92D4-FF392A5B59CC}"/>
              </c:ext>
            </c:extLst>
          </c:dPt>
          <c:val>
            <c:numRef>
              <c:f>('Indicadores U.P. Extrapesado'!$J$24,'Indicadores U.P. Extrapesado'!$L$24)</c:f>
              <c:numCache>
                <c:formatCode>0.00%</c:formatCode>
                <c:ptCount val="2"/>
                <c:pt idx="0">
                  <c:v>0</c:v>
                </c:pt>
                <c:pt idx="1">
                  <c:v>0</c:v>
                </c:pt>
              </c:numCache>
            </c:numRef>
          </c:val>
          <c:extLst>
            <c:ext xmlns:c16="http://schemas.microsoft.com/office/drawing/2014/chart" uri="{C3380CC4-5D6E-409C-BE32-E72D297353CC}">
              <c16:uniqueId val="{00000004-B0A2-41BC-92D4-FF392A5B59C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AFF9-4D08-8D54-D89D8C47DD7F}"/>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AFF9-4D08-8D54-D89D8C47DD7F}"/>
              </c:ext>
            </c:extLst>
          </c:dPt>
          <c:val>
            <c:numRef>
              <c:f>('Indicadores U.P. Extrapesado'!$J$18,'Indicadores U.P. Extrapesado'!$L$18)</c:f>
              <c:numCache>
                <c:formatCode>0.00%</c:formatCode>
                <c:ptCount val="2"/>
                <c:pt idx="0">
                  <c:v>0.15094339622641509</c:v>
                </c:pt>
                <c:pt idx="1">
                  <c:v>0.84905660377358494</c:v>
                </c:pt>
              </c:numCache>
            </c:numRef>
          </c:val>
          <c:extLst>
            <c:ext xmlns:c16="http://schemas.microsoft.com/office/drawing/2014/chart" uri="{C3380CC4-5D6E-409C-BE32-E72D297353CC}">
              <c16:uniqueId val="{00000004-AFF9-4D08-8D54-D89D8C47DD7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1CE6-416C-9C73-28E09855F1CC}"/>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1CE6-416C-9C73-28E09855F1CC}"/>
              </c:ext>
            </c:extLst>
          </c:dPt>
          <c:val>
            <c:numRef>
              <c:f>('Indicadores U.P. Extrapesado'!$V$21,'Indicadores U.P. Extrapesado'!$X$21)</c:f>
              <c:numCache>
                <c:formatCode>0.00%</c:formatCode>
                <c:ptCount val="2"/>
                <c:pt idx="0">
                  <c:v>0.66666666666666663</c:v>
                </c:pt>
                <c:pt idx="1">
                  <c:v>0.33333333333333337</c:v>
                </c:pt>
              </c:numCache>
            </c:numRef>
          </c:val>
          <c:extLst>
            <c:ext xmlns:c16="http://schemas.microsoft.com/office/drawing/2014/chart" uri="{C3380CC4-5D6E-409C-BE32-E72D297353CC}">
              <c16:uniqueId val="{00000004-1CE6-416C-9C73-28E09855F1C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01ED-404C-ADFF-739EA910380C}"/>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01ED-404C-ADFF-739EA910380C}"/>
              </c:ext>
            </c:extLst>
          </c:dPt>
          <c:val>
            <c:numRef>
              <c:f>('Indicadores U.P. Extrapesado'!$V$24,'Indicadores U.P. Extrapesado'!$X$24)</c:f>
              <c:numCache>
                <c:formatCode>0.00%</c:formatCode>
                <c:ptCount val="2"/>
                <c:pt idx="0">
                  <c:v>0.63636363636363635</c:v>
                </c:pt>
                <c:pt idx="1">
                  <c:v>0.36363636363636365</c:v>
                </c:pt>
              </c:numCache>
            </c:numRef>
          </c:val>
          <c:extLst>
            <c:ext xmlns:c16="http://schemas.microsoft.com/office/drawing/2014/chart" uri="{C3380CC4-5D6E-409C-BE32-E72D297353CC}">
              <c16:uniqueId val="{00000004-01ED-404C-ADFF-739EA910380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2EA3-4FA9-847E-1E52930AAD79}"/>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2EA3-4FA9-847E-1E52930AAD79}"/>
              </c:ext>
            </c:extLst>
          </c:dPt>
          <c:val>
            <c:numRef>
              <c:f>('Indicadores U.P. Extrapesado'!$V$18,'Indicadores U.P. Extrapesado'!$X$18)</c:f>
              <c:numCache>
                <c:formatCode>0.00%</c:formatCode>
                <c:ptCount val="2"/>
                <c:pt idx="0">
                  <c:v>0.83333333333333337</c:v>
                </c:pt>
                <c:pt idx="1">
                  <c:v>0.16666666666666663</c:v>
                </c:pt>
              </c:numCache>
            </c:numRef>
          </c:val>
          <c:extLst>
            <c:ext xmlns:c16="http://schemas.microsoft.com/office/drawing/2014/chart" uri="{C3380CC4-5D6E-409C-BE32-E72D297353CC}">
              <c16:uniqueId val="{00000004-2EA3-4FA9-847E-1E52930AAD7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3092-4960-B2EB-07FFDAAF2165}"/>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3092-4960-B2EB-07FFDAAF2165}"/>
              </c:ext>
            </c:extLst>
          </c:dPt>
          <c:val>
            <c:numRef>
              <c:f>('Indicadores U.P. Extrapesado'!$J$46,'Indicadores U.P. Extrapesado'!$L$46)</c:f>
              <c:numCache>
                <c:formatCode>0.00%</c:formatCode>
                <c:ptCount val="2"/>
                <c:pt idx="0">
                  <c:v>0</c:v>
                </c:pt>
                <c:pt idx="1">
                  <c:v>1</c:v>
                </c:pt>
              </c:numCache>
            </c:numRef>
          </c:val>
          <c:extLst>
            <c:ext xmlns:c16="http://schemas.microsoft.com/office/drawing/2014/chart" uri="{C3380CC4-5D6E-409C-BE32-E72D297353CC}">
              <c16:uniqueId val="{00000004-3092-4960-B2EB-07FFDAAF216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DD70-4D10-B7BF-ECA30BCA7600}"/>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DD70-4D10-B7BF-ECA30BCA7600}"/>
              </c:ext>
            </c:extLst>
          </c:dPt>
          <c:val>
            <c:numRef>
              <c:f>('Indicadores U.P. Extrapesado'!$J$49,'Indicadores U.P. Extrapesado'!$L$49)</c:f>
              <c:numCache>
                <c:formatCode>0.00%</c:formatCode>
                <c:ptCount val="2"/>
                <c:pt idx="0">
                  <c:v>0.14285714285714285</c:v>
                </c:pt>
                <c:pt idx="1">
                  <c:v>0.85714285714285721</c:v>
                </c:pt>
              </c:numCache>
            </c:numRef>
          </c:val>
          <c:extLst>
            <c:ext xmlns:c16="http://schemas.microsoft.com/office/drawing/2014/chart" uri="{C3380CC4-5D6E-409C-BE32-E72D297353CC}">
              <c16:uniqueId val="{00000004-DD70-4D10-B7BF-ECA30BCA760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0587-4852-BB6C-9075A1C16571}"/>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0587-4852-BB6C-9075A1C16571}"/>
              </c:ext>
            </c:extLst>
          </c:dPt>
          <c:val>
            <c:numRef>
              <c:f>('Indicadores U.P. Extrapesado'!$J$43,'Indicadores U.P. Extrapesado'!$L$43)</c:f>
              <c:numCache>
                <c:formatCode>0.00%</c:formatCode>
                <c:ptCount val="2"/>
                <c:pt idx="0">
                  <c:v>0.1111111111111111</c:v>
                </c:pt>
                <c:pt idx="1">
                  <c:v>0.88888888888888884</c:v>
                </c:pt>
              </c:numCache>
            </c:numRef>
          </c:val>
          <c:extLst>
            <c:ext xmlns:c16="http://schemas.microsoft.com/office/drawing/2014/chart" uri="{C3380CC4-5D6E-409C-BE32-E72D297353CC}">
              <c16:uniqueId val="{00000004-0587-4852-BB6C-9075A1C1657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8C5C-406B-930D-33BD5178854A}"/>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8C5C-406B-930D-33BD5178854A}"/>
              </c:ext>
            </c:extLst>
          </c:dPt>
          <c:val>
            <c:numRef>
              <c:f>('Indicadores U.P. Extrapesado'!$V$46,'Indicadores U.P. Extrapesado'!$X$46)</c:f>
              <c:numCache>
                <c:formatCode>0.00%</c:formatCode>
                <c:ptCount val="2"/>
                <c:pt idx="0">
                  <c:v>0</c:v>
                </c:pt>
                <c:pt idx="1">
                  <c:v>0</c:v>
                </c:pt>
              </c:numCache>
            </c:numRef>
          </c:val>
          <c:extLst>
            <c:ext xmlns:c16="http://schemas.microsoft.com/office/drawing/2014/chart" uri="{C3380CC4-5D6E-409C-BE32-E72D297353CC}">
              <c16:uniqueId val="{00000004-8C5C-406B-930D-33BD5178854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339B-46BF-A1B0-3E6748F17407}"/>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339B-46BF-A1B0-3E6748F17407}"/>
              </c:ext>
            </c:extLst>
          </c:dPt>
          <c:val>
            <c:numRef>
              <c:f>('Indicadores U.P. Extrapesado'!$V$49,'Indicadores U.P. Extrapesado'!$X$49)</c:f>
              <c:numCache>
                <c:formatCode>0.00%</c:formatCode>
                <c:ptCount val="2"/>
                <c:pt idx="0">
                  <c:v>0</c:v>
                </c:pt>
                <c:pt idx="1">
                  <c:v>0</c:v>
                </c:pt>
              </c:numCache>
            </c:numRef>
          </c:val>
          <c:extLst>
            <c:ext xmlns:c16="http://schemas.microsoft.com/office/drawing/2014/chart" uri="{C3380CC4-5D6E-409C-BE32-E72D297353CC}">
              <c16:uniqueId val="{00000004-339B-46BF-A1B0-3E6748F1740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86D7-4E00-BBDA-E5B34C4D4B2F}"/>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86D7-4E00-BBDA-E5B34C4D4B2F}"/>
              </c:ext>
            </c:extLst>
          </c:dPt>
          <c:val>
            <c:numRef>
              <c:f>('Indicadores U.P. Extrapesado'!$V$43,'Indicadores U.P. Extrapesado'!$X$43)</c:f>
              <c:numCache>
                <c:formatCode>0.00%</c:formatCode>
                <c:ptCount val="2"/>
                <c:pt idx="0">
                  <c:v>0</c:v>
                </c:pt>
                <c:pt idx="1">
                  <c:v>0</c:v>
                </c:pt>
              </c:numCache>
            </c:numRef>
          </c:val>
          <c:extLst>
            <c:ext xmlns:c16="http://schemas.microsoft.com/office/drawing/2014/chart" uri="{C3380CC4-5D6E-409C-BE32-E72D297353CC}">
              <c16:uniqueId val="{00000004-86D7-4E00-BBDA-E5B34C4D4B2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54-4159-A863-F9F1BA54B9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54-4159-A863-F9F1BA54B970}"/>
              </c:ext>
            </c:extLst>
          </c:dPt>
          <c:val>
            <c:numRef>
              <c:f>('Indicadores U.P. Extrapesado'!$J$73,'Indicadores U.P. Extrapesado'!$L$73)</c:f>
              <c:numCache>
                <c:formatCode>0.00%</c:formatCode>
                <c:ptCount val="2"/>
                <c:pt idx="0">
                  <c:v>0</c:v>
                </c:pt>
                <c:pt idx="1">
                  <c:v>0</c:v>
                </c:pt>
              </c:numCache>
            </c:numRef>
          </c:val>
          <c:extLst>
            <c:ext xmlns:c16="http://schemas.microsoft.com/office/drawing/2014/chart" uri="{C3380CC4-5D6E-409C-BE32-E72D297353CC}">
              <c16:uniqueId val="{00000004-F054-4159-A863-F9F1BA54B970}"/>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41-4849-A20B-528BE5E1B8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41-4849-A20B-528BE5E1B8F6}"/>
              </c:ext>
            </c:extLst>
          </c:dPt>
          <c:val>
            <c:numRef>
              <c:f>('Indicadores U.P. Extrapesado'!$J$76,'Indicadores U.P. Extrapesado'!$L$76)</c:f>
              <c:numCache>
                <c:formatCode>0.00%</c:formatCode>
                <c:ptCount val="2"/>
                <c:pt idx="0">
                  <c:v>0</c:v>
                </c:pt>
                <c:pt idx="1">
                  <c:v>0</c:v>
                </c:pt>
              </c:numCache>
            </c:numRef>
          </c:val>
          <c:extLst>
            <c:ext xmlns:c16="http://schemas.microsoft.com/office/drawing/2014/chart" uri="{C3380CC4-5D6E-409C-BE32-E72D297353CC}">
              <c16:uniqueId val="{00000004-2041-4849-A20B-528BE5E1B8F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tx2">
                <a:lumMod val="20000"/>
                <a:lumOff val="80000"/>
              </a:schemeClr>
            </a:solidFill>
          </c:spPr>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1-D7EA-4186-B8C2-374E82C482D5}"/>
              </c:ext>
            </c:extLst>
          </c:dPt>
          <c:dPt>
            <c:idx val="1"/>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3-D7EA-4186-B8C2-374E82C482D5}"/>
              </c:ext>
            </c:extLst>
          </c:dPt>
          <c:val>
            <c:numRef>
              <c:f>('Indicadores U.P. Extrapesado'!$J$70,'Indicadores U.P. Extrapesado'!$L$70)</c:f>
              <c:numCache>
                <c:formatCode>0.00%</c:formatCode>
                <c:ptCount val="2"/>
                <c:pt idx="0">
                  <c:v>0</c:v>
                </c:pt>
                <c:pt idx="1">
                  <c:v>1</c:v>
                </c:pt>
              </c:numCache>
            </c:numRef>
          </c:val>
          <c:extLst>
            <c:ext xmlns:c16="http://schemas.microsoft.com/office/drawing/2014/chart" uri="{C3380CC4-5D6E-409C-BE32-E72D297353CC}">
              <c16:uniqueId val="{00000004-D7EA-4186-B8C2-374E82C482D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FFFF00"/>
              </a:solidFill>
              <a:ln w="19050">
                <a:solidFill>
                  <a:srgbClr val="FFFF00"/>
                </a:solidFill>
              </a:ln>
              <a:effectLst/>
            </c:spPr>
            <c:extLst>
              <c:ext xmlns:c16="http://schemas.microsoft.com/office/drawing/2014/chart" uri="{C3380CC4-5D6E-409C-BE32-E72D297353CC}">
                <c16:uniqueId val="{00000001-72F0-41DB-AAC8-13C64BE6AB25}"/>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72F0-41DB-AAC8-13C64BE6AB25}"/>
              </c:ext>
            </c:extLst>
          </c:dPt>
          <c:val>
            <c:numRef>
              <c:f>('Indicadores U.P. Extrapesado'!$V$21,'Indicadores U.P. Extrapesado'!$X$21)</c:f>
              <c:numCache>
                <c:formatCode>0.00%</c:formatCode>
                <c:ptCount val="2"/>
                <c:pt idx="0">
                  <c:v>0.66666666666666663</c:v>
                </c:pt>
                <c:pt idx="1">
                  <c:v>0.33333333333333337</c:v>
                </c:pt>
              </c:numCache>
            </c:numRef>
          </c:val>
          <c:extLst>
            <c:ext xmlns:c16="http://schemas.microsoft.com/office/drawing/2014/chart" uri="{C3380CC4-5D6E-409C-BE32-E72D297353CC}">
              <c16:uniqueId val="{00000004-72F0-41DB-AAC8-13C64BE6AB25}"/>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solidFill>
              <a:ln w="19050">
                <a:solidFill>
                  <a:schemeClr val="accent2"/>
                </a:solidFill>
              </a:ln>
              <a:effectLst/>
            </c:spPr>
            <c:extLst>
              <c:ext xmlns:c16="http://schemas.microsoft.com/office/drawing/2014/chart" uri="{C3380CC4-5D6E-409C-BE32-E72D297353CC}">
                <c16:uniqueId val="{00000001-F0DF-4CC7-87A0-078D0301325D}"/>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F0DF-4CC7-87A0-078D0301325D}"/>
              </c:ext>
            </c:extLst>
          </c:dPt>
          <c:val>
            <c:numRef>
              <c:f>('Indicadores U.P. Extrapesado'!$V$24,'Indicadores U.P. Extrapesado'!$X$24)</c:f>
              <c:numCache>
                <c:formatCode>0.00%</c:formatCode>
                <c:ptCount val="2"/>
                <c:pt idx="0">
                  <c:v>0.63636363636363635</c:v>
                </c:pt>
                <c:pt idx="1">
                  <c:v>0.36363636363636365</c:v>
                </c:pt>
              </c:numCache>
            </c:numRef>
          </c:val>
          <c:extLst>
            <c:ext xmlns:c16="http://schemas.microsoft.com/office/drawing/2014/chart" uri="{C3380CC4-5D6E-409C-BE32-E72D297353CC}">
              <c16:uniqueId val="{00000004-F0DF-4CC7-87A0-078D0301325D}"/>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4522-4192-8D71-8A99F1AB016F}"/>
              </c:ext>
            </c:extLst>
          </c:dPt>
          <c:dPt>
            <c:idx val="1"/>
            <c:bubble3D val="0"/>
            <c:spPr>
              <a:solidFill>
                <a:schemeClr val="bg2"/>
              </a:solidFill>
              <a:ln w="19050">
                <a:solidFill>
                  <a:schemeClr val="bg2"/>
                </a:solidFill>
              </a:ln>
              <a:effectLst/>
            </c:spPr>
            <c:extLst>
              <c:ext xmlns:c16="http://schemas.microsoft.com/office/drawing/2014/chart" uri="{C3380CC4-5D6E-409C-BE32-E72D297353CC}">
                <c16:uniqueId val="{00000003-4522-4192-8D71-8A99F1AB016F}"/>
              </c:ext>
            </c:extLst>
          </c:dPt>
          <c:val>
            <c:numRef>
              <c:f>('Indicadores U.P. Extrapesado'!$V$18,'Indicadores U.P. Extrapesado'!$X$18)</c:f>
              <c:numCache>
                <c:formatCode>0.00%</c:formatCode>
                <c:ptCount val="2"/>
                <c:pt idx="0">
                  <c:v>0.83333333333333337</c:v>
                </c:pt>
                <c:pt idx="1">
                  <c:v>0.16666666666666663</c:v>
                </c:pt>
              </c:numCache>
            </c:numRef>
          </c:val>
          <c:extLst>
            <c:ext xmlns:c16="http://schemas.microsoft.com/office/drawing/2014/chart" uri="{C3380CC4-5D6E-409C-BE32-E72D297353CC}">
              <c16:uniqueId val="{00000004-4522-4192-8D71-8A99F1AB016F}"/>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70-43F9-AF5B-3DE7E3E67F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70-43F9-AF5B-3DE7E3E67FAA}"/>
              </c:ext>
            </c:extLst>
          </c:dPt>
          <c:val>
            <c:numRef>
              <c:f>('Indicadores U.P. Extrapesado'!$V$73,'Indicadores U.P. Extrapesado'!$X$73)</c:f>
              <c:numCache>
                <c:formatCode>0.00%</c:formatCode>
                <c:ptCount val="2"/>
                <c:pt idx="0">
                  <c:v>0</c:v>
                </c:pt>
                <c:pt idx="1">
                  <c:v>0</c:v>
                </c:pt>
              </c:numCache>
            </c:numRef>
          </c:val>
          <c:extLst>
            <c:ext xmlns:c16="http://schemas.microsoft.com/office/drawing/2014/chart" uri="{C3380CC4-5D6E-409C-BE32-E72D297353CC}">
              <c16:uniqueId val="{00000004-2D70-43F9-AF5B-3DE7E3E67FAA}"/>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C4-463F-98CC-09A0B67B28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C4-463F-98CC-09A0B67B28B8}"/>
              </c:ext>
            </c:extLst>
          </c:dPt>
          <c:val>
            <c:numRef>
              <c:f>('Indicadores U.P. Extrapesado'!$V$76,'Indicadores U.P. Extrapesado'!$X$76)</c:f>
              <c:numCache>
                <c:formatCode>0.00%</c:formatCode>
                <c:ptCount val="2"/>
                <c:pt idx="0">
                  <c:v>0</c:v>
                </c:pt>
                <c:pt idx="1">
                  <c:v>0</c:v>
                </c:pt>
              </c:numCache>
            </c:numRef>
          </c:val>
          <c:extLst>
            <c:ext xmlns:c16="http://schemas.microsoft.com/office/drawing/2014/chart" uri="{C3380CC4-5D6E-409C-BE32-E72D297353CC}">
              <c16:uniqueId val="{00000004-9CC4-463F-98CC-09A0B67B28B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7C5C-4FF2-950C-01FDF5629083}"/>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7C5C-4FF2-950C-01FDF5629083}"/>
              </c:ext>
            </c:extLst>
          </c:dPt>
          <c:val>
            <c:numRef>
              <c:f>('Indicadores U.P. Extrapesado'!$V$70,'Indicadores U.P. Extrapesado'!$X$70)</c:f>
              <c:numCache>
                <c:formatCode>0.00%</c:formatCode>
                <c:ptCount val="2"/>
                <c:pt idx="0">
                  <c:v>6.8965517241379309E-2</c:v>
                </c:pt>
                <c:pt idx="1">
                  <c:v>0.93103448275862066</c:v>
                </c:pt>
              </c:numCache>
            </c:numRef>
          </c:val>
          <c:extLst>
            <c:ext xmlns:c16="http://schemas.microsoft.com/office/drawing/2014/chart" uri="{C3380CC4-5D6E-409C-BE32-E72D297353CC}">
              <c16:uniqueId val="{00000004-7C5C-4FF2-950C-01FDF562908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0C-49AC-8BCE-3F97C0AB0A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0C-49AC-8BCE-3F97C0AB0A86}"/>
              </c:ext>
            </c:extLst>
          </c:dPt>
          <c:val>
            <c:numRef>
              <c:f>('Indicadores U.P. Extrapesado'!$J$99,'Indicadores U.P. Extrapesado'!$L$99)</c:f>
              <c:numCache>
                <c:formatCode>0.00%</c:formatCode>
                <c:ptCount val="2"/>
                <c:pt idx="0">
                  <c:v>0</c:v>
                </c:pt>
                <c:pt idx="1">
                  <c:v>0</c:v>
                </c:pt>
              </c:numCache>
            </c:numRef>
          </c:val>
          <c:extLst>
            <c:ext xmlns:c16="http://schemas.microsoft.com/office/drawing/2014/chart" uri="{C3380CC4-5D6E-409C-BE32-E72D297353CC}">
              <c16:uniqueId val="{00000004-710C-49AC-8BCE-3F97C0AB0A8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0A-4C18-986E-A4434B7820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0A-4C18-986E-A4434B782057}"/>
              </c:ext>
            </c:extLst>
          </c:dPt>
          <c:val>
            <c:numRef>
              <c:f>('Indicadores U.P. Extrapesado'!$J$102,'Indicadores U.P. Extrapesado'!$L$102)</c:f>
              <c:numCache>
                <c:formatCode>0.00%</c:formatCode>
                <c:ptCount val="2"/>
                <c:pt idx="0">
                  <c:v>0</c:v>
                </c:pt>
                <c:pt idx="1">
                  <c:v>0</c:v>
                </c:pt>
              </c:numCache>
            </c:numRef>
          </c:val>
          <c:extLst>
            <c:ext xmlns:c16="http://schemas.microsoft.com/office/drawing/2014/chart" uri="{C3380CC4-5D6E-409C-BE32-E72D297353CC}">
              <c16:uniqueId val="{00000004-4A0A-4C18-986E-A4434B78205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3F-4A31-A594-CB28078E547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553F-4A31-A594-CB28078E547C}"/>
              </c:ext>
            </c:extLst>
          </c:dPt>
          <c:val>
            <c:numRef>
              <c:f>('Indicadores U.P. Extrapesado'!$J$96,'Indicadores U.P. Extrapesado'!$L$96)</c:f>
              <c:numCache>
                <c:formatCode>0.00%</c:formatCode>
                <c:ptCount val="2"/>
                <c:pt idx="0">
                  <c:v>0</c:v>
                </c:pt>
                <c:pt idx="1">
                  <c:v>1</c:v>
                </c:pt>
              </c:numCache>
            </c:numRef>
          </c:val>
          <c:extLst>
            <c:ext xmlns:c16="http://schemas.microsoft.com/office/drawing/2014/chart" uri="{C3380CC4-5D6E-409C-BE32-E72D297353CC}">
              <c16:uniqueId val="{00000004-553F-4A31-A594-CB28078E547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V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1.png" /></Relationships>
</file>

<file path=xl/drawings/_rels/drawing3.xml.rels><?xml version="1.0" encoding="UTF-8" standalone="yes"?>
<Relationships xmlns="http://schemas.openxmlformats.org/package/2006/relationships"><Relationship Id="rId1" Type="http://schemas.openxmlformats.org/officeDocument/2006/relationships/image" Target="../media/image1.png" /></Relationships>
</file>

<file path=xl/drawings/_rels/drawing4.xml.rels><?xml version="1.0" encoding="UTF-8" standalone="yes"?>
<Relationships xmlns="http://schemas.openxmlformats.org/package/2006/relationships"><Relationship Id="rId1" Type="http://schemas.openxmlformats.org/officeDocument/2006/relationships/image" Target="../media/image1.png" /></Relationships>
</file>

<file path=xl/drawings/_rels/drawing5.xml.rels><?xml version="1.0" encoding="UTF-8" standalone="yes"?>
<Relationships xmlns="http://schemas.openxmlformats.org/package/2006/relationships"><Relationship Id="rId1" Type="http://schemas.openxmlformats.org/officeDocument/2006/relationships/image" Target="../media/image1.png" /></Relationships>
</file>

<file path=xl/drawings/_rels/drawing6.xml.rels><?xml version="1.0" encoding="UTF-8" standalone="yes"?>
<Relationships xmlns="http://schemas.openxmlformats.org/package/2006/relationships"><Relationship Id="rId1" Type="http://schemas.openxmlformats.org/officeDocument/2006/relationships/image" Target="../media/image1.png" /></Relationships>
</file>

<file path=xl/drawings/_rels/drawing7.xml.rels><?xml version="1.0" encoding="UTF-8" standalone="yes"?>
<Relationships xmlns="http://schemas.openxmlformats.org/package/2006/relationships"><Relationship Id="rId1" Type="http://schemas.openxmlformats.org/officeDocument/2006/relationships/image" Target="../media/image1.png" /></Relationships>
</file>

<file path=xl/drawings/_rels/drawing8.xml.rels><?xml version="1.0" encoding="UTF-8" standalone="yes"?>
<Relationships xmlns="http://schemas.openxmlformats.org/package/2006/relationships"><Relationship Id="rId1" Type="http://schemas.openxmlformats.org/officeDocument/2006/relationships/image" Target="../media/image1.png" /></Relationships>
</file>

<file path=xl/drawings/_rels/drawing9.xml.rels><?xml version="1.0" encoding="UTF-8" standalone="yes"?>
<Relationships xmlns="http://schemas.openxmlformats.org/package/2006/relationships"><Relationship Id="rId1" Type="http://schemas.openxmlformats.org/officeDocument/2006/relationships/image" Target="../media/image1.png" /></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 /></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 /></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 /></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 /></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 /></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 /></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 /></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 /></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 /></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 /></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 /></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 /></Relationships>
</file>

<file path=xl/drawings/_rels/drawing22.xml.rels><?xml version="1.0" encoding="UTF-8" standalone="yes"?>
<Relationships xmlns="http://schemas.openxmlformats.org/package/2006/relationships"><Relationship Id="rId8" Type="http://schemas.openxmlformats.org/officeDocument/2006/relationships/chart" Target="../charts/chart7.xml" /><Relationship Id="rId3" Type="http://schemas.openxmlformats.org/officeDocument/2006/relationships/chart" Target="../charts/chart3.xml" /><Relationship Id="rId7" Type="http://schemas.openxmlformats.org/officeDocument/2006/relationships/chart" Target="../charts/chart6.xml"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chart" Target="../charts/chart5.xml" /><Relationship Id="rId11" Type="http://schemas.openxmlformats.org/officeDocument/2006/relationships/chart" Target="../charts/chart10.xml" /><Relationship Id="rId5" Type="http://schemas.openxmlformats.org/officeDocument/2006/relationships/image" Target="../media/image3.png" /><Relationship Id="rId10" Type="http://schemas.openxmlformats.org/officeDocument/2006/relationships/chart" Target="../charts/chart9.xml" /><Relationship Id="rId4" Type="http://schemas.openxmlformats.org/officeDocument/2006/relationships/chart" Target="../charts/chart4.xml" /><Relationship Id="rId9" Type="http://schemas.openxmlformats.org/officeDocument/2006/relationships/chart" Target="../charts/chart8.xml" /></Relationships>
</file>

<file path=xl/drawings/_rels/drawing23.xml.rels><?xml version="1.0" encoding="UTF-8" standalone="yes"?>
<Relationships xmlns="http://schemas.openxmlformats.org/package/2006/relationships"><Relationship Id="rId8" Type="http://schemas.openxmlformats.org/officeDocument/2006/relationships/chart" Target="../charts/chart18.xml" /><Relationship Id="rId13" Type="http://schemas.openxmlformats.org/officeDocument/2006/relationships/image" Target="../media/image3.png" /><Relationship Id="rId18" Type="http://schemas.openxmlformats.org/officeDocument/2006/relationships/chart" Target="../charts/chart27.xml" /><Relationship Id="rId26" Type="http://schemas.openxmlformats.org/officeDocument/2006/relationships/chart" Target="../charts/chart35.xml" /><Relationship Id="rId3" Type="http://schemas.openxmlformats.org/officeDocument/2006/relationships/chart" Target="../charts/chart13.xml" /><Relationship Id="rId21" Type="http://schemas.openxmlformats.org/officeDocument/2006/relationships/chart" Target="../charts/chart30.xml" /><Relationship Id="rId7" Type="http://schemas.openxmlformats.org/officeDocument/2006/relationships/chart" Target="../charts/chart17.xml" /><Relationship Id="rId12" Type="http://schemas.openxmlformats.org/officeDocument/2006/relationships/chart" Target="../charts/chart22.xml" /><Relationship Id="rId17" Type="http://schemas.openxmlformats.org/officeDocument/2006/relationships/chart" Target="../charts/chart26.xml" /><Relationship Id="rId25" Type="http://schemas.openxmlformats.org/officeDocument/2006/relationships/chart" Target="../charts/chart34.xml" /><Relationship Id="rId2" Type="http://schemas.openxmlformats.org/officeDocument/2006/relationships/chart" Target="../charts/chart12.xml" /><Relationship Id="rId16" Type="http://schemas.openxmlformats.org/officeDocument/2006/relationships/chart" Target="../charts/chart25.xml" /><Relationship Id="rId20" Type="http://schemas.openxmlformats.org/officeDocument/2006/relationships/chart" Target="../charts/chart29.xml" /><Relationship Id="rId29" Type="http://schemas.openxmlformats.org/officeDocument/2006/relationships/chart" Target="../charts/chart38.xml" /><Relationship Id="rId1" Type="http://schemas.openxmlformats.org/officeDocument/2006/relationships/chart" Target="../charts/chart11.xml" /><Relationship Id="rId6" Type="http://schemas.openxmlformats.org/officeDocument/2006/relationships/chart" Target="../charts/chart16.xml" /><Relationship Id="rId11" Type="http://schemas.openxmlformats.org/officeDocument/2006/relationships/chart" Target="../charts/chart21.xml" /><Relationship Id="rId24" Type="http://schemas.openxmlformats.org/officeDocument/2006/relationships/chart" Target="../charts/chart33.xml" /><Relationship Id="rId5" Type="http://schemas.openxmlformats.org/officeDocument/2006/relationships/chart" Target="../charts/chart15.xml" /><Relationship Id="rId15" Type="http://schemas.openxmlformats.org/officeDocument/2006/relationships/chart" Target="../charts/chart24.xml" /><Relationship Id="rId23" Type="http://schemas.openxmlformats.org/officeDocument/2006/relationships/chart" Target="../charts/chart32.xml" /><Relationship Id="rId28" Type="http://schemas.openxmlformats.org/officeDocument/2006/relationships/chart" Target="../charts/chart37.xml" /><Relationship Id="rId10" Type="http://schemas.openxmlformats.org/officeDocument/2006/relationships/chart" Target="../charts/chart20.xml" /><Relationship Id="rId19" Type="http://schemas.openxmlformats.org/officeDocument/2006/relationships/chart" Target="../charts/chart28.xml" /><Relationship Id="rId31" Type="http://schemas.openxmlformats.org/officeDocument/2006/relationships/chart" Target="../charts/chart40.xml" /><Relationship Id="rId4" Type="http://schemas.openxmlformats.org/officeDocument/2006/relationships/chart" Target="../charts/chart14.xml" /><Relationship Id="rId9" Type="http://schemas.openxmlformats.org/officeDocument/2006/relationships/chart" Target="../charts/chart19.xml" /><Relationship Id="rId14" Type="http://schemas.openxmlformats.org/officeDocument/2006/relationships/chart" Target="../charts/chart23.xml" /><Relationship Id="rId22" Type="http://schemas.openxmlformats.org/officeDocument/2006/relationships/chart" Target="../charts/chart31.xml" /><Relationship Id="rId27" Type="http://schemas.openxmlformats.org/officeDocument/2006/relationships/chart" Target="../charts/chart36.xml" /><Relationship Id="rId30" Type="http://schemas.openxmlformats.org/officeDocument/2006/relationships/chart" Target="../charts/chart39.xml" /></Relationships>
</file>

<file path=xl/drawings/_rels/drawing24.xml.rels><?xml version="1.0" encoding="UTF-8" standalone="yes"?>
<Relationships xmlns="http://schemas.openxmlformats.org/package/2006/relationships"><Relationship Id="rId8" Type="http://schemas.openxmlformats.org/officeDocument/2006/relationships/chart" Target="../charts/chart48.xml" /><Relationship Id="rId13" Type="http://schemas.openxmlformats.org/officeDocument/2006/relationships/image" Target="../media/image3.png" /><Relationship Id="rId18" Type="http://schemas.openxmlformats.org/officeDocument/2006/relationships/chart" Target="../charts/chart57.xml" /><Relationship Id="rId3" Type="http://schemas.openxmlformats.org/officeDocument/2006/relationships/chart" Target="../charts/chart43.xml" /><Relationship Id="rId21" Type="http://schemas.openxmlformats.org/officeDocument/2006/relationships/chart" Target="../charts/chart60.xml" /><Relationship Id="rId7" Type="http://schemas.openxmlformats.org/officeDocument/2006/relationships/chart" Target="../charts/chart47.xml" /><Relationship Id="rId12" Type="http://schemas.openxmlformats.org/officeDocument/2006/relationships/chart" Target="../charts/chart52.xml" /><Relationship Id="rId17" Type="http://schemas.openxmlformats.org/officeDocument/2006/relationships/chart" Target="../charts/chart56.xml" /><Relationship Id="rId25" Type="http://schemas.openxmlformats.org/officeDocument/2006/relationships/chart" Target="../charts/chart64.xml" /><Relationship Id="rId2" Type="http://schemas.openxmlformats.org/officeDocument/2006/relationships/chart" Target="../charts/chart42.xml" /><Relationship Id="rId16" Type="http://schemas.openxmlformats.org/officeDocument/2006/relationships/chart" Target="../charts/chart55.xml" /><Relationship Id="rId20" Type="http://schemas.openxmlformats.org/officeDocument/2006/relationships/chart" Target="../charts/chart59.xml" /><Relationship Id="rId1" Type="http://schemas.openxmlformats.org/officeDocument/2006/relationships/chart" Target="../charts/chart41.xml" /><Relationship Id="rId6" Type="http://schemas.openxmlformats.org/officeDocument/2006/relationships/chart" Target="../charts/chart46.xml" /><Relationship Id="rId11" Type="http://schemas.openxmlformats.org/officeDocument/2006/relationships/chart" Target="../charts/chart51.xml" /><Relationship Id="rId24" Type="http://schemas.openxmlformats.org/officeDocument/2006/relationships/chart" Target="../charts/chart63.xml" /><Relationship Id="rId5" Type="http://schemas.openxmlformats.org/officeDocument/2006/relationships/chart" Target="../charts/chart45.xml" /><Relationship Id="rId15" Type="http://schemas.openxmlformats.org/officeDocument/2006/relationships/chart" Target="../charts/chart54.xml" /><Relationship Id="rId23" Type="http://schemas.openxmlformats.org/officeDocument/2006/relationships/chart" Target="../charts/chart62.xml" /><Relationship Id="rId10" Type="http://schemas.openxmlformats.org/officeDocument/2006/relationships/chart" Target="../charts/chart50.xml" /><Relationship Id="rId19" Type="http://schemas.openxmlformats.org/officeDocument/2006/relationships/chart" Target="../charts/chart58.xml" /><Relationship Id="rId4" Type="http://schemas.openxmlformats.org/officeDocument/2006/relationships/chart" Target="../charts/chart44.xml" /><Relationship Id="rId9" Type="http://schemas.openxmlformats.org/officeDocument/2006/relationships/chart" Target="../charts/chart49.xml" /><Relationship Id="rId14" Type="http://schemas.openxmlformats.org/officeDocument/2006/relationships/chart" Target="../charts/chart53.xml" /><Relationship Id="rId22" Type="http://schemas.openxmlformats.org/officeDocument/2006/relationships/chart" Target="../charts/chart61.xml" /></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8875" y="435883"/>
          <a:ext cx="194175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8875" y="435883"/>
          <a:ext cx="194175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8875" y="435883"/>
          <a:ext cx="194175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245383"/>
          <a:ext cx="1589329"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5" name="Imagen 12" descr="cuentascorreo">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245383"/>
          <a:ext cx="190365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58875" y="435883"/>
          <a:ext cx="194175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435883"/>
          <a:ext cx="196080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435883"/>
          <a:ext cx="196080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435883"/>
          <a:ext cx="196080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435883"/>
          <a:ext cx="196080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435883"/>
          <a:ext cx="196080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435883"/>
          <a:ext cx="196080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435883"/>
          <a:ext cx="196080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245383"/>
          <a:ext cx="1856029"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245383"/>
          <a:ext cx="2065579"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245383"/>
          <a:ext cx="2065579"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245383"/>
          <a:ext cx="2427529"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435883"/>
          <a:ext cx="196080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435883"/>
          <a:ext cx="196080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900" y="435883"/>
          <a:ext cx="196080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oneCellAnchor>
    <xdr:from>
      <xdr:col>1</xdr:col>
      <xdr:colOff>301625</xdr:colOff>
      <xdr:row>0</xdr:row>
      <xdr:rowOff>127001</xdr:rowOff>
    </xdr:from>
    <xdr:ext cx="2314088" cy="1524000"/>
    <xdr:pic>
      <xdr:nvPicPr>
        <xdr:cNvPr id="2" name="Imagen 1">
          <a:extLst>
            <a:ext uri="{FF2B5EF4-FFF2-40B4-BE49-F238E27FC236}">
              <a16:creationId xmlns:a16="http://schemas.microsoft.com/office/drawing/2014/main" id="{00000000-0008-0000-15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8310" b="20423"/>
        <a:stretch/>
      </xdr:blipFill>
      <xdr:spPr>
        <a:xfrm>
          <a:off x="482600" y="127001"/>
          <a:ext cx="2314088" cy="1524000"/>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twoCellAnchor>
    <xdr:from>
      <xdr:col>0</xdr:col>
      <xdr:colOff>742950</xdr:colOff>
      <xdr:row>7</xdr:row>
      <xdr:rowOff>142875</xdr:rowOff>
    </xdr:from>
    <xdr:to>
      <xdr:col>5</xdr:col>
      <xdr:colOff>9524</xdr:colOff>
      <xdr:row>10</xdr:row>
      <xdr:rowOff>28575</xdr:rowOff>
    </xdr:to>
    <xdr:sp macro="" textlink="">
      <xdr:nvSpPr>
        <xdr:cNvPr id="2" name="Rectángulo 1">
          <a:extLst>
            <a:ext uri="{FF2B5EF4-FFF2-40B4-BE49-F238E27FC236}">
              <a16:creationId xmlns:a16="http://schemas.microsoft.com/office/drawing/2014/main" id="{00000000-0008-0000-1600-000002000000}"/>
            </a:ext>
          </a:extLst>
        </xdr:cNvPr>
        <xdr:cNvSpPr/>
      </xdr:nvSpPr>
      <xdr:spPr>
        <a:xfrm>
          <a:off x="133350" y="1743075"/>
          <a:ext cx="5648324" cy="4572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t>Materiales</a:t>
          </a:r>
          <a:r>
            <a:rPr lang="en-US" sz="1400" b="1" baseline="0"/>
            <a:t> Reemplazados e Instalados (Nuevos) </a:t>
          </a:r>
          <a:endParaRPr lang="en-US" sz="1400" b="1"/>
        </a:p>
      </xdr:txBody>
    </xdr:sp>
    <xdr:clientData/>
  </xdr:twoCellAnchor>
  <xdr:twoCellAnchor>
    <xdr:from>
      <xdr:col>7</xdr:col>
      <xdr:colOff>238125</xdr:colOff>
      <xdr:row>5</xdr:row>
      <xdr:rowOff>0</xdr:rowOff>
    </xdr:from>
    <xdr:to>
      <xdr:col>18</xdr:col>
      <xdr:colOff>0</xdr:colOff>
      <xdr:row>6</xdr:row>
      <xdr:rowOff>130969</xdr:rowOff>
    </xdr:to>
    <xdr:sp macro="" textlink="">
      <xdr:nvSpPr>
        <xdr:cNvPr id="3" name="Rectángulo 2">
          <a:extLst>
            <a:ext uri="{FF2B5EF4-FFF2-40B4-BE49-F238E27FC236}">
              <a16:creationId xmlns:a16="http://schemas.microsoft.com/office/drawing/2014/main" id="{00000000-0008-0000-1600-000003000000}"/>
            </a:ext>
          </a:extLst>
        </xdr:cNvPr>
        <xdr:cNvSpPr/>
      </xdr:nvSpPr>
      <xdr:spPr>
        <a:xfrm>
          <a:off x="7439025" y="1219200"/>
          <a:ext cx="8858250" cy="321469"/>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a:solidFill>
                <a:schemeClr val="dk1"/>
              </a:solidFill>
              <a:latin typeface="+mn-lt"/>
              <a:ea typeface="+mn-ea"/>
              <a:cs typeface="+mn-cs"/>
            </a:rPr>
            <a:t>U.P.</a:t>
          </a:r>
          <a:r>
            <a:rPr lang="en-US" sz="1400" b="1" baseline="0">
              <a:solidFill>
                <a:schemeClr val="dk1"/>
              </a:solidFill>
              <a:latin typeface="+mn-lt"/>
              <a:ea typeface="+mn-ea"/>
              <a:cs typeface="+mn-cs"/>
            </a:rPr>
            <a:t> Pesado (Frente Nro.1)</a:t>
          </a:r>
          <a:endParaRPr lang="en-US" sz="1400" b="1">
            <a:solidFill>
              <a:schemeClr val="dk1"/>
            </a:solidFill>
            <a:latin typeface="+mn-lt"/>
            <a:ea typeface="+mn-ea"/>
            <a:cs typeface="+mn-cs"/>
          </a:endParaRPr>
        </a:p>
      </xdr:txBody>
    </xdr:sp>
    <xdr:clientData/>
  </xdr:twoCellAnchor>
  <xdr:twoCellAnchor>
    <xdr:from>
      <xdr:col>6</xdr:col>
      <xdr:colOff>142875</xdr:colOff>
      <xdr:row>28</xdr:row>
      <xdr:rowOff>178592</xdr:rowOff>
    </xdr:from>
    <xdr:to>
      <xdr:col>18</xdr:col>
      <xdr:colOff>0</xdr:colOff>
      <xdr:row>44</xdr:row>
      <xdr:rowOff>47623</xdr:rowOff>
    </xdr:to>
    <xdr:graphicFrame macro="">
      <xdr:nvGraphicFramePr>
        <xdr:cNvPr id="4" name="Gráfico 3">
          <a:extLst>
            <a:ext uri="{FF2B5EF4-FFF2-40B4-BE49-F238E27FC236}">
              <a16:creationId xmlns:a16="http://schemas.microsoft.com/office/drawing/2014/main" id="{00000000-0008-0000-1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235747</xdr:colOff>
      <xdr:row>26</xdr:row>
      <xdr:rowOff>188099</xdr:rowOff>
    </xdr:from>
    <xdr:to>
      <xdr:col>18</xdr:col>
      <xdr:colOff>0</xdr:colOff>
      <xdr:row>28</xdr:row>
      <xdr:rowOff>152380</xdr:rowOff>
    </xdr:to>
    <xdr:sp macro="" textlink="">
      <xdr:nvSpPr>
        <xdr:cNvPr id="5" name="Rectángulo 4">
          <a:extLst>
            <a:ext uri="{FF2B5EF4-FFF2-40B4-BE49-F238E27FC236}">
              <a16:creationId xmlns:a16="http://schemas.microsoft.com/office/drawing/2014/main" id="{00000000-0008-0000-1600-000005000000}"/>
            </a:ext>
          </a:extLst>
        </xdr:cNvPr>
        <xdr:cNvSpPr/>
      </xdr:nvSpPr>
      <xdr:spPr>
        <a:xfrm>
          <a:off x="7436647" y="5407799"/>
          <a:ext cx="8860628" cy="345281"/>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a:solidFill>
                <a:schemeClr val="dk1"/>
              </a:solidFill>
              <a:latin typeface="+mn-lt"/>
              <a:ea typeface="+mn-ea"/>
              <a:cs typeface="+mn-cs"/>
            </a:rPr>
            <a:t>U.P.</a:t>
          </a:r>
          <a:r>
            <a:rPr lang="en-US" sz="1400" b="1" baseline="0">
              <a:solidFill>
                <a:schemeClr val="dk1"/>
              </a:solidFill>
              <a:latin typeface="+mn-lt"/>
              <a:ea typeface="+mn-ea"/>
              <a:cs typeface="+mn-cs"/>
            </a:rPr>
            <a:t> Extrapesado (Frente Nro.2)</a:t>
          </a:r>
          <a:endParaRPr lang="en-US" sz="1400" b="1">
            <a:solidFill>
              <a:schemeClr val="dk1"/>
            </a:solidFill>
            <a:latin typeface="+mn-lt"/>
            <a:ea typeface="+mn-ea"/>
            <a:cs typeface="+mn-cs"/>
          </a:endParaRPr>
        </a:p>
      </xdr:txBody>
    </xdr:sp>
    <xdr:clientData/>
  </xdr:twoCellAnchor>
  <xdr:twoCellAnchor>
    <xdr:from>
      <xdr:col>5</xdr:col>
      <xdr:colOff>9524</xdr:colOff>
      <xdr:row>5</xdr:row>
      <xdr:rowOff>148829</xdr:rowOff>
    </xdr:from>
    <xdr:to>
      <xdr:col>7</xdr:col>
      <xdr:colOff>238125</xdr:colOff>
      <xdr:row>8</xdr:row>
      <xdr:rowOff>180975</xdr:rowOff>
    </xdr:to>
    <xdr:cxnSp macro="">
      <xdr:nvCxnSpPr>
        <xdr:cNvPr id="6" name="Conector angular 5">
          <a:extLst>
            <a:ext uri="{FF2B5EF4-FFF2-40B4-BE49-F238E27FC236}">
              <a16:creationId xmlns:a16="http://schemas.microsoft.com/office/drawing/2014/main" id="{00000000-0008-0000-1600-000006000000}"/>
            </a:ext>
          </a:extLst>
        </xdr:cNvPr>
        <xdr:cNvCxnSpPr>
          <a:stCxn id="2" idx="3"/>
          <a:endCxn id="3" idx="1"/>
        </xdr:cNvCxnSpPr>
      </xdr:nvCxnSpPr>
      <xdr:spPr>
        <a:xfrm flipV="1">
          <a:off x="5781674" y="1368029"/>
          <a:ext cx="1657351" cy="603646"/>
        </a:xfrm>
        <a:prstGeom prst="bentConnector3">
          <a:avLst>
            <a:gd name="adj1" fmla="val 41422"/>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580268</xdr:colOff>
      <xdr:row>8</xdr:row>
      <xdr:rowOff>184813</xdr:rowOff>
    </xdr:from>
    <xdr:to>
      <xdr:col>5</xdr:col>
      <xdr:colOff>597328</xdr:colOff>
      <xdr:row>27</xdr:row>
      <xdr:rowOff>174151</xdr:rowOff>
    </xdr:to>
    <xdr:cxnSp macro="">
      <xdr:nvCxnSpPr>
        <xdr:cNvPr id="7" name="Conector recto 6">
          <a:extLst>
            <a:ext uri="{FF2B5EF4-FFF2-40B4-BE49-F238E27FC236}">
              <a16:creationId xmlns:a16="http://schemas.microsoft.com/office/drawing/2014/main" id="{00000000-0008-0000-1600-000007000000}"/>
            </a:ext>
          </a:extLst>
        </xdr:cNvPr>
        <xdr:cNvCxnSpPr/>
      </xdr:nvCxnSpPr>
      <xdr:spPr>
        <a:xfrm>
          <a:off x="6352418" y="1975513"/>
          <a:ext cx="17060" cy="360883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550334</xdr:colOff>
      <xdr:row>27</xdr:row>
      <xdr:rowOff>166687</xdr:rowOff>
    </xdr:from>
    <xdr:to>
      <xdr:col>7</xdr:col>
      <xdr:colOff>215904</xdr:colOff>
      <xdr:row>27</xdr:row>
      <xdr:rowOff>169334</xdr:rowOff>
    </xdr:to>
    <xdr:cxnSp macro="">
      <xdr:nvCxnSpPr>
        <xdr:cNvPr id="8" name="Conector recto de flecha 7">
          <a:extLst>
            <a:ext uri="{FF2B5EF4-FFF2-40B4-BE49-F238E27FC236}">
              <a16:creationId xmlns:a16="http://schemas.microsoft.com/office/drawing/2014/main" id="{00000000-0008-0000-1600-000008000000}"/>
            </a:ext>
          </a:extLst>
        </xdr:cNvPr>
        <xdr:cNvCxnSpPr/>
      </xdr:nvCxnSpPr>
      <xdr:spPr>
        <a:xfrm flipV="1">
          <a:off x="6322484" y="5576887"/>
          <a:ext cx="1094320" cy="2647"/>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312965</xdr:colOff>
      <xdr:row>28</xdr:row>
      <xdr:rowOff>40821</xdr:rowOff>
    </xdr:from>
    <xdr:to>
      <xdr:col>4</xdr:col>
      <xdr:colOff>547688</xdr:colOff>
      <xdr:row>44</xdr:row>
      <xdr:rowOff>145596</xdr:rowOff>
    </xdr:to>
    <xdr:graphicFrame macro="">
      <xdr:nvGraphicFramePr>
        <xdr:cNvPr id="9" name="Gráfico 8">
          <a:extLst>
            <a:ext uri="{FF2B5EF4-FFF2-40B4-BE49-F238E27FC236}">
              <a16:creationId xmlns:a16="http://schemas.microsoft.com/office/drawing/2014/main" id="{00000000-0008-0000-16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108181</xdr:colOff>
      <xdr:row>26</xdr:row>
      <xdr:rowOff>65635</xdr:rowOff>
    </xdr:from>
    <xdr:to>
      <xdr:col>5</xdr:col>
      <xdr:colOff>11229</xdr:colOff>
      <xdr:row>28</xdr:row>
      <xdr:rowOff>29916</xdr:rowOff>
    </xdr:to>
    <xdr:sp macro="" textlink="">
      <xdr:nvSpPr>
        <xdr:cNvPr id="10" name="Rectángulo 9">
          <a:extLst>
            <a:ext uri="{FF2B5EF4-FFF2-40B4-BE49-F238E27FC236}">
              <a16:creationId xmlns:a16="http://schemas.microsoft.com/office/drawing/2014/main" id="{00000000-0008-0000-1600-00000A000000}"/>
            </a:ext>
          </a:extLst>
        </xdr:cNvPr>
        <xdr:cNvSpPr/>
      </xdr:nvSpPr>
      <xdr:spPr>
        <a:xfrm>
          <a:off x="241531" y="5285335"/>
          <a:ext cx="5541848" cy="345281"/>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a:solidFill>
                <a:schemeClr val="dk1"/>
              </a:solidFill>
              <a:latin typeface="+mn-lt"/>
              <a:ea typeface="+mn-ea"/>
              <a:cs typeface="+mn-cs"/>
            </a:rPr>
            <a:t>Desintalaciones</a:t>
          </a:r>
          <a:r>
            <a:rPr lang="en-US" sz="1400" b="1" baseline="0">
              <a:solidFill>
                <a:schemeClr val="dk1"/>
              </a:solidFill>
              <a:latin typeface="+mn-lt"/>
              <a:ea typeface="+mn-ea"/>
              <a:cs typeface="+mn-cs"/>
            </a:rPr>
            <a:t> Ejecutadas en Frente Nro. 1</a:t>
          </a:r>
          <a:endParaRPr lang="en-US" sz="1400" b="1">
            <a:solidFill>
              <a:schemeClr val="dk1"/>
            </a:solidFill>
            <a:latin typeface="+mn-lt"/>
            <a:ea typeface="+mn-ea"/>
            <a:cs typeface="+mn-cs"/>
          </a:endParaRPr>
        </a:p>
      </xdr:txBody>
    </xdr:sp>
    <xdr:clientData/>
  </xdr:twoCellAnchor>
  <xdr:twoCellAnchor>
    <xdr:from>
      <xdr:col>1</xdr:col>
      <xdr:colOff>312964</xdr:colOff>
      <xdr:row>47</xdr:row>
      <xdr:rowOff>68034</xdr:rowOff>
    </xdr:from>
    <xdr:to>
      <xdr:col>4</xdr:col>
      <xdr:colOff>557893</xdr:colOff>
      <xdr:row>65</xdr:row>
      <xdr:rowOff>95249</xdr:rowOff>
    </xdr:to>
    <xdr:graphicFrame macro="">
      <xdr:nvGraphicFramePr>
        <xdr:cNvPr id="11" name="Gráfico 10">
          <a:extLst>
            <a:ext uri="{FF2B5EF4-FFF2-40B4-BE49-F238E27FC236}">
              <a16:creationId xmlns:a16="http://schemas.microsoft.com/office/drawing/2014/main" id="{00000000-0008-0000-1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110902</xdr:colOff>
      <xdr:row>45</xdr:row>
      <xdr:rowOff>109172</xdr:rowOff>
    </xdr:from>
    <xdr:to>
      <xdr:col>5</xdr:col>
      <xdr:colOff>13950</xdr:colOff>
      <xdr:row>47</xdr:row>
      <xdr:rowOff>73453</xdr:rowOff>
    </xdr:to>
    <xdr:sp macro="" textlink="">
      <xdr:nvSpPr>
        <xdr:cNvPr id="12" name="Rectángulo 11">
          <a:extLst>
            <a:ext uri="{FF2B5EF4-FFF2-40B4-BE49-F238E27FC236}">
              <a16:creationId xmlns:a16="http://schemas.microsoft.com/office/drawing/2014/main" id="{00000000-0008-0000-1600-00000C000000}"/>
            </a:ext>
          </a:extLst>
        </xdr:cNvPr>
        <xdr:cNvSpPr/>
      </xdr:nvSpPr>
      <xdr:spPr>
        <a:xfrm>
          <a:off x="244252" y="8948372"/>
          <a:ext cx="5541848" cy="345281"/>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a:solidFill>
                <a:schemeClr val="dk1"/>
              </a:solidFill>
              <a:latin typeface="+mn-lt"/>
              <a:ea typeface="+mn-ea"/>
              <a:cs typeface="+mn-cs"/>
            </a:rPr>
            <a:t>Desintalaciones</a:t>
          </a:r>
          <a:r>
            <a:rPr lang="en-US" sz="1400" b="1" baseline="0">
              <a:solidFill>
                <a:schemeClr val="dk1"/>
              </a:solidFill>
              <a:latin typeface="+mn-lt"/>
              <a:ea typeface="+mn-ea"/>
              <a:cs typeface="+mn-cs"/>
            </a:rPr>
            <a:t> Ejecutadas en Frente Nro. 2</a:t>
          </a:r>
          <a:endParaRPr lang="en-US" sz="1400" b="1">
            <a:solidFill>
              <a:schemeClr val="dk1"/>
            </a:solidFill>
            <a:latin typeface="+mn-lt"/>
            <a:ea typeface="+mn-ea"/>
            <a:cs typeface="+mn-cs"/>
          </a:endParaRPr>
        </a:p>
      </xdr:txBody>
    </xdr:sp>
    <xdr:clientData/>
  </xdr:twoCellAnchor>
  <xdr:twoCellAnchor>
    <xdr:from>
      <xdr:col>5</xdr:col>
      <xdr:colOff>122464</xdr:colOff>
      <xdr:row>49</xdr:row>
      <xdr:rowOff>27215</xdr:rowOff>
    </xdr:from>
    <xdr:to>
      <xdr:col>21</xdr:col>
      <xdr:colOff>687916</xdr:colOff>
      <xdr:row>69</xdr:row>
      <xdr:rowOff>103415</xdr:rowOff>
    </xdr:to>
    <xdr:graphicFrame macro="">
      <xdr:nvGraphicFramePr>
        <xdr:cNvPr id="13" name="Gráfico 12">
          <a:extLst>
            <a:ext uri="{FF2B5EF4-FFF2-40B4-BE49-F238E27FC236}">
              <a16:creationId xmlns:a16="http://schemas.microsoft.com/office/drawing/2014/main" id="{00000000-0008-0000-16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372159</xdr:colOff>
      <xdr:row>47</xdr:row>
      <xdr:rowOff>71072</xdr:rowOff>
    </xdr:from>
    <xdr:to>
      <xdr:col>18</xdr:col>
      <xdr:colOff>125529</xdr:colOff>
      <xdr:row>49</xdr:row>
      <xdr:rowOff>35353</xdr:rowOff>
    </xdr:to>
    <xdr:sp macro="" textlink="">
      <xdr:nvSpPr>
        <xdr:cNvPr id="14" name="Rectángulo 13">
          <a:extLst>
            <a:ext uri="{FF2B5EF4-FFF2-40B4-BE49-F238E27FC236}">
              <a16:creationId xmlns:a16="http://schemas.microsoft.com/office/drawing/2014/main" id="{00000000-0008-0000-1600-00000E000000}"/>
            </a:ext>
          </a:extLst>
        </xdr:cNvPr>
        <xdr:cNvSpPr/>
      </xdr:nvSpPr>
      <xdr:spPr>
        <a:xfrm>
          <a:off x="8287434" y="9291272"/>
          <a:ext cx="8135370" cy="345281"/>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a:solidFill>
                <a:schemeClr val="dk1"/>
              </a:solidFill>
              <a:latin typeface="+mn-lt"/>
              <a:ea typeface="+mn-ea"/>
              <a:cs typeface="+mn-cs"/>
            </a:rPr>
            <a:t>Elementos</a:t>
          </a:r>
          <a:r>
            <a:rPr lang="en-US" sz="1400" b="1" baseline="0">
              <a:solidFill>
                <a:schemeClr val="dk1"/>
              </a:solidFill>
              <a:latin typeface="+mn-lt"/>
              <a:ea typeface="+mn-ea"/>
              <a:cs typeface="+mn-cs"/>
            </a:rPr>
            <a:t> Instalados, Reemplazados y Desintalados</a:t>
          </a:r>
          <a:endParaRPr lang="en-US" sz="1400" b="1">
            <a:solidFill>
              <a:schemeClr val="dk1"/>
            </a:solidFill>
            <a:latin typeface="+mn-lt"/>
            <a:ea typeface="+mn-ea"/>
            <a:cs typeface="+mn-cs"/>
          </a:endParaRPr>
        </a:p>
      </xdr:txBody>
    </xdr:sp>
    <xdr:clientData/>
  </xdr:twoCellAnchor>
  <xdr:twoCellAnchor>
    <xdr:from>
      <xdr:col>19</xdr:col>
      <xdr:colOff>370114</xdr:colOff>
      <xdr:row>0</xdr:row>
      <xdr:rowOff>0</xdr:rowOff>
    </xdr:from>
    <xdr:to>
      <xdr:col>19</xdr:col>
      <xdr:colOff>778328</xdr:colOff>
      <xdr:row>37</xdr:row>
      <xdr:rowOff>81643</xdr:rowOff>
    </xdr:to>
    <xdr:sp macro="" textlink="">
      <xdr:nvSpPr>
        <xdr:cNvPr id="15" name="Rectángulo 14">
          <a:extLst>
            <a:ext uri="{FF2B5EF4-FFF2-40B4-BE49-F238E27FC236}">
              <a16:creationId xmlns:a16="http://schemas.microsoft.com/office/drawing/2014/main" id="{00000000-0008-0000-1600-00000F000000}"/>
            </a:ext>
          </a:extLst>
        </xdr:cNvPr>
        <xdr:cNvSpPr/>
      </xdr:nvSpPr>
      <xdr:spPr>
        <a:xfrm>
          <a:off x="17781814" y="0"/>
          <a:ext cx="408214" cy="7396843"/>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3500000" scaled="1"/>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903514</xdr:colOff>
      <xdr:row>0</xdr:row>
      <xdr:rowOff>0</xdr:rowOff>
    </xdr:from>
    <xdr:to>
      <xdr:col>20</xdr:col>
      <xdr:colOff>332014</xdr:colOff>
      <xdr:row>39</xdr:row>
      <xdr:rowOff>95250</xdr:rowOff>
    </xdr:to>
    <xdr:sp macro="" textlink="">
      <xdr:nvSpPr>
        <xdr:cNvPr id="16" name="Rectángulo 15">
          <a:extLst>
            <a:ext uri="{FF2B5EF4-FFF2-40B4-BE49-F238E27FC236}">
              <a16:creationId xmlns:a16="http://schemas.microsoft.com/office/drawing/2014/main" id="{00000000-0008-0000-1600-000010000000}"/>
            </a:ext>
          </a:extLst>
        </xdr:cNvPr>
        <xdr:cNvSpPr/>
      </xdr:nvSpPr>
      <xdr:spPr>
        <a:xfrm>
          <a:off x="18315214" y="0"/>
          <a:ext cx="409575" cy="7791450"/>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3500000" scaled="1"/>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470807</xdr:colOff>
      <xdr:row>0</xdr:row>
      <xdr:rowOff>0</xdr:rowOff>
    </xdr:from>
    <xdr:to>
      <xdr:col>21</xdr:col>
      <xdr:colOff>117021</xdr:colOff>
      <xdr:row>41</xdr:row>
      <xdr:rowOff>95250</xdr:rowOff>
    </xdr:to>
    <xdr:sp macro="" textlink="">
      <xdr:nvSpPr>
        <xdr:cNvPr id="17" name="Rectángulo 16">
          <a:extLst>
            <a:ext uri="{FF2B5EF4-FFF2-40B4-BE49-F238E27FC236}">
              <a16:creationId xmlns:a16="http://schemas.microsoft.com/office/drawing/2014/main" id="{00000000-0008-0000-1600-000011000000}"/>
            </a:ext>
          </a:extLst>
        </xdr:cNvPr>
        <xdr:cNvSpPr/>
      </xdr:nvSpPr>
      <xdr:spPr>
        <a:xfrm>
          <a:off x="18863582" y="0"/>
          <a:ext cx="436789" cy="8172450"/>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3500000" scaled="1"/>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21</xdr:col>
      <xdr:colOff>242207</xdr:colOff>
      <xdr:row>0</xdr:row>
      <xdr:rowOff>0</xdr:rowOff>
    </xdr:from>
    <xdr:to>
      <xdr:col>21</xdr:col>
      <xdr:colOff>650421</xdr:colOff>
      <xdr:row>43</xdr:row>
      <xdr:rowOff>95250</xdr:rowOff>
    </xdr:to>
    <xdr:sp macro="" textlink="">
      <xdr:nvSpPr>
        <xdr:cNvPr id="18" name="Rectángulo 17">
          <a:extLst>
            <a:ext uri="{FF2B5EF4-FFF2-40B4-BE49-F238E27FC236}">
              <a16:creationId xmlns:a16="http://schemas.microsoft.com/office/drawing/2014/main" id="{00000000-0008-0000-1600-000012000000}"/>
            </a:ext>
          </a:extLst>
        </xdr:cNvPr>
        <xdr:cNvSpPr/>
      </xdr:nvSpPr>
      <xdr:spPr>
        <a:xfrm>
          <a:off x="19425557" y="0"/>
          <a:ext cx="408214" cy="8553450"/>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3500000" scaled="1"/>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544286</xdr:colOff>
      <xdr:row>0</xdr:row>
      <xdr:rowOff>131533</xdr:rowOff>
    </xdr:from>
    <xdr:to>
      <xdr:col>1</xdr:col>
      <xdr:colOff>2258786</xdr:colOff>
      <xdr:row>4</xdr:row>
      <xdr:rowOff>0</xdr:rowOff>
    </xdr:to>
    <xdr:pic>
      <xdr:nvPicPr>
        <xdr:cNvPr id="19" name="Imagen 12" descr="cuentascorreo">
          <a:extLst>
            <a:ext uri="{FF2B5EF4-FFF2-40B4-BE49-F238E27FC236}">
              <a16:creationId xmlns:a16="http://schemas.microsoft.com/office/drawing/2014/main" id="{00000000-0008-0000-1600-000013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7636" y="131533"/>
          <a:ext cx="1714500" cy="8971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113626</xdr:colOff>
      <xdr:row>66</xdr:row>
      <xdr:rowOff>3022</xdr:rowOff>
    </xdr:from>
    <xdr:to>
      <xdr:col>5</xdr:col>
      <xdr:colOff>16674</xdr:colOff>
      <xdr:row>69</xdr:row>
      <xdr:rowOff>108850</xdr:rowOff>
    </xdr:to>
    <xdr:sp macro="" textlink="">
      <xdr:nvSpPr>
        <xdr:cNvPr id="20" name="Rectángulo 19">
          <a:extLst>
            <a:ext uri="{FF2B5EF4-FFF2-40B4-BE49-F238E27FC236}">
              <a16:creationId xmlns:a16="http://schemas.microsoft.com/office/drawing/2014/main" id="{00000000-0008-0000-1600-000014000000}"/>
            </a:ext>
          </a:extLst>
        </xdr:cNvPr>
        <xdr:cNvSpPr/>
      </xdr:nvSpPr>
      <xdr:spPr>
        <a:xfrm>
          <a:off x="246976" y="12842722"/>
          <a:ext cx="5541848" cy="677328"/>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dk1"/>
              </a:solidFill>
              <a:latin typeface="+mn-lt"/>
              <a:ea typeface="+mn-ea"/>
              <a:cs typeface="+mn-cs"/>
            </a:rPr>
            <a:t>Reemplazos</a:t>
          </a:r>
          <a:r>
            <a:rPr lang="en-US" sz="2000" b="1" baseline="0">
              <a:solidFill>
                <a:schemeClr val="dk1"/>
              </a:solidFill>
              <a:latin typeface="+mn-lt"/>
              <a:ea typeface="+mn-ea"/>
              <a:cs typeface="+mn-cs"/>
            </a:rPr>
            <a:t> e Instalaciones X Circuito</a:t>
          </a:r>
          <a:endParaRPr lang="en-US" sz="2000" b="1">
            <a:solidFill>
              <a:schemeClr val="dk1"/>
            </a:solidFill>
            <a:latin typeface="+mn-lt"/>
            <a:ea typeface="+mn-ea"/>
            <a:cs typeface="+mn-cs"/>
          </a:endParaRPr>
        </a:p>
      </xdr:txBody>
    </xdr:sp>
    <xdr:clientData/>
  </xdr:twoCellAnchor>
  <xdr:twoCellAnchor>
    <xdr:from>
      <xdr:col>0</xdr:col>
      <xdr:colOff>137582</xdr:colOff>
      <xdr:row>73</xdr:row>
      <xdr:rowOff>141807</xdr:rowOff>
    </xdr:from>
    <xdr:to>
      <xdr:col>8</xdr:col>
      <xdr:colOff>0</xdr:colOff>
      <xdr:row>77</xdr:row>
      <xdr:rowOff>57135</xdr:rowOff>
    </xdr:to>
    <xdr:sp macro="" textlink="">
      <xdr:nvSpPr>
        <xdr:cNvPr id="21" name="Rectángulo 20">
          <a:extLst>
            <a:ext uri="{FF2B5EF4-FFF2-40B4-BE49-F238E27FC236}">
              <a16:creationId xmlns:a16="http://schemas.microsoft.com/office/drawing/2014/main" id="{00000000-0008-0000-1600-000015000000}"/>
            </a:ext>
          </a:extLst>
        </xdr:cNvPr>
        <xdr:cNvSpPr/>
      </xdr:nvSpPr>
      <xdr:spPr>
        <a:xfrm>
          <a:off x="137582" y="14315007"/>
          <a:ext cx="7777693" cy="677328"/>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1">
              <a:solidFill>
                <a:schemeClr val="dk1"/>
              </a:solidFill>
              <a:latin typeface="+mn-lt"/>
              <a:ea typeface="+mn-ea"/>
              <a:cs typeface="+mn-cs"/>
            </a:rPr>
            <a:t>U.P.</a:t>
          </a:r>
          <a:r>
            <a:rPr lang="en-US" sz="1800" b="1" baseline="0">
              <a:solidFill>
                <a:schemeClr val="dk1"/>
              </a:solidFill>
              <a:latin typeface="+mn-lt"/>
              <a:ea typeface="+mn-ea"/>
              <a:cs typeface="+mn-cs"/>
            </a:rPr>
            <a:t> Pesado (Frente Nro. 1)</a:t>
          </a:r>
          <a:endParaRPr lang="en-US" sz="1800" b="1">
            <a:solidFill>
              <a:schemeClr val="dk1"/>
            </a:solidFill>
            <a:latin typeface="+mn-lt"/>
            <a:ea typeface="+mn-ea"/>
            <a:cs typeface="+mn-cs"/>
          </a:endParaRPr>
        </a:p>
      </xdr:txBody>
    </xdr:sp>
    <xdr:clientData/>
  </xdr:twoCellAnchor>
  <xdr:twoCellAnchor>
    <xdr:from>
      <xdr:col>16</xdr:col>
      <xdr:colOff>2695</xdr:colOff>
      <xdr:row>74</xdr:row>
      <xdr:rowOff>161536</xdr:rowOff>
    </xdr:from>
    <xdr:to>
      <xdr:col>19</xdr:col>
      <xdr:colOff>21166</xdr:colOff>
      <xdr:row>79</xdr:row>
      <xdr:rowOff>0</xdr:rowOff>
    </xdr:to>
    <xdr:sp macro="" textlink="">
      <xdr:nvSpPr>
        <xdr:cNvPr id="22" name="Rectángulo 21">
          <a:extLst>
            <a:ext uri="{FF2B5EF4-FFF2-40B4-BE49-F238E27FC236}">
              <a16:creationId xmlns:a16="http://schemas.microsoft.com/office/drawing/2014/main" id="{00000000-0008-0000-1600-000016000000}"/>
            </a:ext>
          </a:extLst>
        </xdr:cNvPr>
        <xdr:cNvSpPr/>
      </xdr:nvSpPr>
      <xdr:spPr>
        <a:xfrm>
          <a:off x="12337570" y="14525236"/>
          <a:ext cx="5095296" cy="790964"/>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1">
              <a:solidFill>
                <a:schemeClr val="dk1"/>
              </a:solidFill>
              <a:latin typeface="+mn-lt"/>
              <a:ea typeface="+mn-ea"/>
              <a:cs typeface="+mn-cs"/>
            </a:rPr>
            <a:t>U.P.</a:t>
          </a:r>
          <a:r>
            <a:rPr lang="en-US" sz="1800" b="1" baseline="0">
              <a:solidFill>
                <a:schemeClr val="dk1"/>
              </a:solidFill>
              <a:latin typeface="+mn-lt"/>
              <a:ea typeface="+mn-ea"/>
              <a:cs typeface="+mn-cs"/>
            </a:rPr>
            <a:t> Extrapesado (Frente Nro. 2)</a:t>
          </a:r>
          <a:endParaRPr lang="en-US" sz="1800" b="1">
            <a:solidFill>
              <a:schemeClr val="dk1"/>
            </a:solidFill>
            <a:latin typeface="+mn-lt"/>
            <a:ea typeface="+mn-ea"/>
            <a:cs typeface="+mn-cs"/>
          </a:endParaRPr>
        </a:p>
      </xdr:txBody>
    </xdr:sp>
    <xdr:clientData/>
  </xdr:twoCellAnchor>
  <xdr:twoCellAnchor>
    <xdr:from>
      <xdr:col>1</xdr:col>
      <xdr:colOff>2490107</xdr:colOff>
      <xdr:row>69</xdr:row>
      <xdr:rowOff>123734</xdr:rowOff>
    </xdr:from>
    <xdr:to>
      <xdr:col>1</xdr:col>
      <xdr:colOff>2494025</xdr:colOff>
      <xdr:row>73</xdr:row>
      <xdr:rowOff>110134</xdr:rowOff>
    </xdr:to>
    <xdr:cxnSp macro="">
      <xdr:nvCxnSpPr>
        <xdr:cNvPr id="23" name="Conector angular 22">
          <a:extLst>
            <a:ext uri="{FF2B5EF4-FFF2-40B4-BE49-F238E27FC236}">
              <a16:creationId xmlns:a16="http://schemas.microsoft.com/office/drawing/2014/main" id="{00000000-0008-0000-1600-000017000000}"/>
            </a:ext>
          </a:extLst>
        </xdr:cNvPr>
        <xdr:cNvCxnSpPr/>
      </xdr:nvCxnSpPr>
      <xdr:spPr>
        <a:xfrm rot="5400000">
          <a:off x="2251216" y="13907175"/>
          <a:ext cx="748400" cy="3918"/>
        </a:xfrm>
        <a:prstGeom prst="bentConnector3">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2498987</xdr:colOff>
      <xdr:row>69</xdr:row>
      <xdr:rowOff>108849</xdr:rowOff>
    </xdr:from>
    <xdr:to>
      <xdr:col>17</xdr:col>
      <xdr:colOff>577974</xdr:colOff>
      <xdr:row>74</xdr:row>
      <xdr:rowOff>161535</xdr:rowOff>
    </xdr:to>
    <xdr:cxnSp macro="">
      <xdr:nvCxnSpPr>
        <xdr:cNvPr id="24" name="Conector angular 23">
          <a:extLst>
            <a:ext uri="{FF2B5EF4-FFF2-40B4-BE49-F238E27FC236}">
              <a16:creationId xmlns:a16="http://schemas.microsoft.com/office/drawing/2014/main" id="{00000000-0008-0000-1600-000018000000}"/>
            </a:ext>
          </a:extLst>
        </xdr:cNvPr>
        <xdr:cNvCxnSpPr/>
      </xdr:nvCxnSpPr>
      <xdr:spPr>
        <a:xfrm rot="16200000" flipH="1">
          <a:off x="8260600" y="7891786"/>
          <a:ext cx="1005186" cy="12261712"/>
        </a:xfrm>
        <a:prstGeom prst="bentConnector3">
          <a:avLst>
            <a:gd name="adj1" fmla="val 50000"/>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925739</xdr:colOff>
      <xdr:row>0</xdr:row>
      <xdr:rowOff>1</xdr:rowOff>
    </xdr:from>
    <xdr:to>
      <xdr:col>19</xdr:col>
      <xdr:colOff>222703</xdr:colOff>
      <xdr:row>35</xdr:row>
      <xdr:rowOff>127001</xdr:rowOff>
    </xdr:to>
    <xdr:sp macro="" textlink="">
      <xdr:nvSpPr>
        <xdr:cNvPr id="25" name="Rectángulo 24">
          <a:extLst>
            <a:ext uri="{FF2B5EF4-FFF2-40B4-BE49-F238E27FC236}">
              <a16:creationId xmlns:a16="http://schemas.microsoft.com/office/drawing/2014/main" id="{00000000-0008-0000-1600-000019000000}"/>
            </a:ext>
          </a:extLst>
        </xdr:cNvPr>
        <xdr:cNvSpPr/>
      </xdr:nvSpPr>
      <xdr:spPr>
        <a:xfrm>
          <a:off x="17223014" y="1"/>
          <a:ext cx="411389" cy="7061200"/>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3500000" scaled="1"/>
          <a:tileRect/>
        </a:gra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xdr:col>
      <xdr:colOff>279400</xdr:colOff>
      <xdr:row>95</xdr:row>
      <xdr:rowOff>169332</xdr:rowOff>
    </xdr:from>
    <xdr:to>
      <xdr:col>8</xdr:col>
      <xdr:colOff>279401</xdr:colOff>
      <xdr:row>99</xdr:row>
      <xdr:rowOff>82525</xdr:rowOff>
    </xdr:to>
    <xdr:sp macro="" textlink="">
      <xdr:nvSpPr>
        <xdr:cNvPr id="26" name="Rectángulo 25">
          <a:extLst>
            <a:ext uri="{FF2B5EF4-FFF2-40B4-BE49-F238E27FC236}">
              <a16:creationId xmlns:a16="http://schemas.microsoft.com/office/drawing/2014/main" id="{00000000-0008-0000-1600-00001A000000}"/>
            </a:ext>
          </a:extLst>
        </xdr:cNvPr>
        <xdr:cNvSpPr/>
      </xdr:nvSpPr>
      <xdr:spPr>
        <a:xfrm>
          <a:off x="412750" y="18581157"/>
          <a:ext cx="7781926" cy="675193"/>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1">
              <a:solidFill>
                <a:schemeClr val="dk1"/>
              </a:solidFill>
              <a:latin typeface="+mn-lt"/>
              <a:ea typeface="+mn-ea"/>
              <a:cs typeface="+mn-cs"/>
            </a:rPr>
            <a:t>Miscelaneos</a:t>
          </a:r>
          <a:r>
            <a:rPr lang="en-US" sz="1800" b="1" baseline="0">
              <a:solidFill>
                <a:schemeClr val="dk1"/>
              </a:solidFill>
              <a:latin typeface="+mn-lt"/>
              <a:ea typeface="+mn-ea"/>
              <a:cs typeface="+mn-cs"/>
            </a:rPr>
            <a:t>, </a:t>
          </a:r>
          <a:r>
            <a:rPr lang="en-US" sz="1800" b="1">
              <a:solidFill>
                <a:schemeClr val="dk1"/>
              </a:solidFill>
              <a:latin typeface="+mn-lt"/>
              <a:ea typeface="+mn-ea"/>
              <a:cs typeface="+mn-cs"/>
            </a:rPr>
            <a:t>U.P.</a:t>
          </a:r>
          <a:r>
            <a:rPr lang="en-US" sz="1800" b="1" baseline="0">
              <a:solidFill>
                <a:schemeClr val="dk1"/>
              </a:solidFill>
              <a:latin typeface="+mn-lt"/>
              <a:ea typeface="+mn-ea"/>
              <a:cs typeface="+mn-cs"/>
            </a:rPr>
            <a:t> Pesado (Frente Nro. 1)</a:t>
          </a:r>
          <a:endParaRPr lang="en-US" sz="1800" b="1">
            <a:solidFill>
              <a:schemeClr val="dk1"/>
            </a:solidFill>
            <a:latin typeface="+mn-lt"/>
            <a:ea typeface="+mn-ea"/>
            <a:cs typeface="+mn-cs"/>
          </a:endParaRPr>
        </a:p>
      </xdr:txBody>
    </xdr:sp>
    <xdr:clientData/>
  </xdr:twoCellAnchor>
  <xdr:twoCellAnchor>
    <xdr:from>
      <xdr:col>16</xdr:col>
      <xdr:colOff>1428751</xdr:colOff>
      <xdr:row>1</xdr:row>
      <xdr:rowOff>21166</xdr:rowOff>
    </xdr:from>
    <xdr:to>
      <xdr:col>18</xdr:col>
      <xdr:colOff>402168</xdr:colOff>
      <xdr:row>3</xdr:row>
      <xdr:rowOff>105834</xdr:rowOff>
    </xdr:to>
    <xdr:grpSp>
      <xdr:nvGrpSpPr>
        <xdr:cNvPr id="27" name="Group 787">
          <a:extLst>
            <a:ext uri="{FF2B5EF4-FFF2-40B4-BE49-F238E27FC236}">
              <a16:creationId xmlns:a16="http://schemas.microsoft.com/office/drawing/2014/main" id="{00000000-0008-0000-1600-00001B000000}"/>
            </a:ext>
          </a:extLst>
        </xdr:cNvPr>
        <xdr:cNvGrpSpPr>
          <a:grpSpLocks/>
        </xdr:cNvGrpSpPr>
      </xdr:nvGrpSpPr>
      <xdr:grpSpPr bwMode="auto">
        <a:xfrm>
          <a:off x="14580307" y="211666"/>
          <a:ext cx="3178527" cy="740834"/>
          <a:chOff x="240" y="78"/>
          <a:chExt cx="1259" cy="341"/>
        </a:xfrm>
      </xdr:grpSpPr>
      <xdr:sp macro="" textlink="">
        <xdr:nvSpPr>
          <xdr:cNvPr id="28" name="Freeform 788">
            <a:extLst>
              <a:ext uri="{FF2B5EF4-FFF2-40B4-BE49-F238E27FC236}">
                <a16:creationId xmlns:a16="http://schemas.microsoft.com/office/drawing/2014/main" id="{00000000-0008-0000-1600-00001C000000}"/>
              </a:ext>
            </a:extLst>
          </xdr:cNvPr>
          <xdr:cNvSpPr>
            <a:spLocks noEditPoints="1"/>
          </xdr:cNvSpPr>
        </xdr:nvSpPr>
        <xdr:spPr bwMode="auto">
          <a:xfrm>
            <a:off x="677" y="165"/>
            <a:ext cx="150" cy="164"/>
          </a:xfrm>
          <a:custGeom>
            <a:avLst/>
            <a:gdLst>
              <a:gd name="T0" fmla="*/ 53 w 150"/>
              <a:gd name="T1" fmla="*/ 76 h 164"/>
              <a:gd name="T2" fmla="*/ 53 w 150"/>
              <a:gd name="T3" fmla="*/ 41 h 164"/>
              <a:gd name="T4" fmla="*/ 70 w 150"/>
              <a:gd name="T5" fmla="*/ 41 h 164"/>
              <a:gd name="T6" fmla="*/ 75 w 150"/>
              <a:gd name="T7" fmla="*/ 41 h 164"/>
              <a:gd name="T8" fmla="*/ 78 w 150"/>
              <a:gd name="T9" fmla="*/ 41 h 164"/>
              <a:gd name="T10" fmla="*/ 83 w 150"/>
              <a:gd name="T11" fmla="*/ 41 h 164"/>
              <a:gd name="T12" fmla="*/ 86 w 150"/>
              <a:gd name="T13" fmla="*/ 43 h 164"/>
              <a:gd name="T14" fmla="*/ 91 w 150"/>
              <a:gd name="T15" fmla="*/ 44 h 164"/>
              <a:gd name="T16" fmla="*/ 96 w 150"/>
              <a:gd name="T17" fmla="*/ 49 h 164"/>
              <a:gd name="T18" fmla="*/ 97 w 150"/>
              <a:gd name="T19" fmla="*/ 51 h 164"/>
              <a:gd name="T20" fmla="*/ 97 w 150"/>
              <a:gd name="T21" fmla="*/ 57 h 164"/>
              <a:gd name="T22" fmla="*/ 97 w 150"/>
              <a:gd name="T23" fmla="*/ 61 h 164"/>
              <a:gd name="T24" fmla="*/ 96 w 150"/>
              <a:gd name="T25" fmla="*/ 66 h 164"/>
              <a:gd name="T26" fmla="*/ 96 w 150"/>
              <a:gd name="T27" fmla="*/ 69 h 164"/>
              <a:gd name="T28" fmla="*/ 91 w 150"/>
              <a:gd name="T29" fmla="*/ 71 h 164"/>
              <a:gd name="T30" fmla="*/ 89 w 150"/>
              <a:gd name="T31" fmla="*/ 74 h 164"/>
              <a:gd name="T32" fmla="*/ 85 w 150"/>
              <a:gd name="T33" fmla="*/ 76 h 164"/>
              <a:gd name="T34" fmla="*/ 81 w 150"/>
              <a:gd name="T35" fmla="*/ 76 h 164"/>
              <a:gd name="T36" fmla="*/ 76 w 150"/>
              <a:gd name="T37" fmla="*/ 76 h 164"/>
              <a:gd name="T38" fmla="*/ 53 w 150"/>
              <a:gd name="T39" fmla="*/ 76 h 164"/>
              <a:gd name="T40" fmla="*/ 53 w 150"/>
              <a:gd name="T41" fmla="*/ 76 h 164"/>
              <a:gd name="T42" fmla="*/ 53 w 150"/>
              <a:gd name="T43" fmla="*/ 164 h 164"/>
              <a:gd name="T44" fmla="*/ 53 w 150"/>
              <a:gd name="T45" fmla="*/ 114 h 164"/>
              <a:gd name="T46" fmla="*/ 81 w 150"/>
              <a:gd name="T47" fmla="*/ 114 h 164"/>
              <a:gd name="T48" fmla="*/ 97 w 150"/>
              <a:gd name="T49" fmla="*/ 114 h 164"/>
              <a:gd name="T50" fmla="*/ 113 w 150"/>
              <a:gd name="T51" fmla="*/ 109 h 164"/>
              <a:gd name="T52" fmla="*/ 123 w 150"/>
              <a:gd name="T53" fmla="*/ 105 h 164"/>
              <a:gd name="T54" fmla="*/ 134 w 150"/>
              <a:gd name="T55" fmla="*/ 99 h 164"/>
              <a:gd name="T56" fmla="*/ 140 w 150"/>
              <a:gd name="T57" fmla="*/ 90 h 164"/>
              <a:gd name="T58" fmla="*/ 147 w 150"/>
              <a:gd name="T59" fmla="*/ 80 h 164"/>
              <a:gd name="T60" fmla="*/ 149 w 150"/>
              <a:gd name="T61" fmla="*/ 69 h 164"/>
              <a:gd name="T62" fmla="*/ 150 w 150"/>
              <a:gd name="T63" fmla="*/ 57 h 164"/>
              <a:gd name="T64" fmla="*/ 149 w 150"/>
              <a:gd name="T65" fmla="*/ 44 h 164"/>
              <a:gd name="T66" fmla="*/ 147 w 150"/>
              <a:gd name="T67" fmla="*/ 34 h 164"/>
              <a:gd name="T68" fmla="*/ 140 w 150"/>
              <a:gd name="T69" fmla="*/ 24 h 164"/>
              <a:gd name="T70" fmla="*/ 132 w 150"/>
              <a:gd name="T71" fmla="*/ 17 h 164"/>
              <a:gd name="T72" fmla="*/ 123 w 150"/>
              <a:gd name="T73" fmla="*/ 11 h 164"/>
              <a:gd name="T74" fmla="*/ 110 w 150"/>
              <a:gd name="T75" fmla="*/ 5 h 164"/>
              <a:gd name="T76" fmla="*/ 96 w 150"/>
              <a:gd name="T77" fmla="*/ 3 h 164"/>
              <a:gd name="T78" fmla="*/ 78 w 150"/>
              <a:gd name="T79" fmla="*/ 0 h 164"/>
              <a:gd name="T80" fmla="*/ 0 w 150"/>
              <a:gd name="T81" fmla="*/ 0 h 164"/>
              <a:gd name="T82" fmla="*/ 0 w 150"/>
              <a:gd name="T83" fmla="*/ 164 h 164"/>
              <a:gd name="T84" fmla="*/ 53 w 150"/>
              <a:gd name="T85" fmla="*/ 164 h 164"/>
              <a:gd name="T86" fmla="*/ 53 w 150"/>
              <a:gd name="T87" fmla="*/ 164 h 164"/>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150" h="164">
                <a:moveTo>
                  <a:pt x="53" y="76"/>
                </a:moveTo>
                <a:lnTo>
                  <a:pt x="53" y="41"/>
                </a:lnTo>
                <a:lnTo>
                  <a:pt x="70" y="41"/>
                </a:lnTo>
                <a:lnTo>
                  <a:pt x="75" y="41"/>
                </a:lnTo>
                <a:lnTo>
                  <a:pt x="78" y="41"/>
                </a:lnTo>
                <a:lnTo>
                  <a:pt x="83" y="41"/>
                </a:lnTo>
                <a:lnTo>
                  <a:pt x="86" y="43"/>
                </a:lnTo>
                <a:lnTo>
                  <a:pt x="91" y="44"/>
                </a:lnTo>
                <a:lnTo>
                  <a:pt x="96" y="49"/>
                </a:lnTo>
                <a:lnTo>
                  <a:pt x="97" y="51"/>
                </a:lnTo>
                <a:lnTo>
                  <a:pt x="97" y="57"/>
                </a:lnTo>
                <a:lnTo>
                  <a:pt x="97" y="61"/>
                </a:lnTo>
                <a:lnTo>
                  <a:pt x="96" y="66"/>
                </a:lnTo>
                <a:lnTo>
                  <a:pt x="96" y="69"/>
                </a:lnTo>
                <a:lnTo>
                  <a:pt x="91" y="71"/>
                </a:lnTo>
                <a:lnTo>
                  <a:pt x="89" y="74"/>
                </a:lnTo>
                <a:lnTo>
                  <a:pt x="85" y="76"/>
                </a:lnTo>
                <a:lnTo>
                  <a:pt x="81" y="76"/>
                </a:lnTo>
                <a:lnTo>
                  <a:pt x="76" y="76"/>
                </a:lnTo>
                <a:lnTo>
                  <a:pt x="53" y="76"/>
                </a:lnTo>
                <a:close/>
                <a:moveTo>
                  <a:pt x="53" y="164"/>
                </a:moveTo>
                <a:lnTo>
                  <a:pt x="53" y="114"/>
                </a:lnTo>
                <a:lnTo>
                  <a:pt x="81" y="114"/>
                </a:lnTo>
                <a:lnTo>
                  <a:pt x="97" y="114"/>
                </a:lnTo>
                <a:lnTo>
                  <a:pt x="113" y="109"/>
                </a:lnTo>
                <a:lnTo>
                  <a:pt x="123" y="105"/>
                </a:lnTo>
                <a:lnTo>
                  <a:pt x="134" y="99"/>
                </a:lnTo>
                <a:lnTo>
                  <a:pt x="140" y="90"/>
                </a:lnTo>
                <a:lnTo>
                  <a:pt x="147" y="80"/>
                </a:lnTo>
                <a:lnTo>
                  <a:pt x="149" y="69"/>
                </a:lnTo>
                <a:lnTo>
                  <a:pt x="150" y="57"/>
                </a:lnTo>
                <a:lnTo>
                  <a:pt x="149" y="44"/>
                </a:lnTo>
                <a:lnTo>
                  <a:pt x="147" y="34"/>
                </a:lnTo>
                <a:lnTo>
                  <a:pt x="140" y="24"/>
                </a:lnTo>
                <a:lnTo>
                  <a:pt x="132" y="17"/>
                </a:lnTo>
                <a:lnTo>
                  <a:pt x="123" y="11"/>
                </a:lnTo>
                <a:lnTo>
                  <a:pt x="110" y="5"/>
                </a:lnTo>
                <a:lnTo>
                  <a:pt x="96" y="3"/>
                </a:lnTo>
                <a:lnTo>
                  <a:pt x="78" y="0"/>
                </a:lnTo>
                <a:lnTo>
                  <a:pt x="0" y="0"/>
                </a:lnTo>
                <a:lnTo>
                  <a:pt x="0" y="164"/>
                </a:lnTo>
                <a:lnTo>
                  <a:pt x="53"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29" name="Freeform 789">
            <a:extLst>
              <a:ext uri="{FF2B5EF4-FFF2-40B4-BE49-F238E27FC236}">
                <a16:creationId xmlns:a16="http://schemas.microsoft.com/office/drawing/2014/main" id="{00000000-0008-0000-1600-00001D000000}"/>
              </a:ext>
            </a:extLst>
          </xdr:cNvPr>
          <xdr:cNvSpPr>
            <a:spLocks noEditPoints="1"/>
          </xdr:cNvSpPr>
        </xdr:nvSpPr>
        <xdr:spPr bwMode="auto">
          <a:xfrm>
            <a:off x="845" y="165"/>
            <a:ext cx="160" cy="164"/>
          </a:xfrm>
          <a:custGeom>
            <a:avLst/>
            <a:gdLst>
              <a:gd name="T0" fmla="*/ 54 w 160"/>
              <a:gd name="T1" fmla="*/ 41 h 164"/>
              <a:gd name="T2" fmla="*/ 64 w 160"/>
              <a:gd name="T3" fmla="*/ 41 h 164"/>
              <a:gd name="T4" fmla="*/ 75 w 160"/>
              <a:gd name="T5" fmla="*/ 41 h 164"/>
              <a:gd name="T6" fmla="*/ 83 w 160"/>
              <a:gd name="T7" fmla="*/ 43 h 164"/>
              <a:gd name="T8" fmla="*/ 89 w 160"/>
              <a:gd name="T9" fmla="*/ 44 h 164"/>
              <a:gd name="T10" fmla="*/ 96 w 160"/>
              <a:gd name="T11" fmla="*/ 49 h 164"/>
              <a:gd name="T12" fmla="*/ 100 w 160"/>
              <a:gd name="T13" fmla="*/ 55 h 164"/>
              <a:gd name="T14" fmla="*/ 102 w 160"/>
              <a:gd name="T15" fmla="*/ 61 h 164"/>
              <a:gd name="T16" fmla="*/ 104 w 160"/>
              <a:gd name="T17" fmla="*/ 71 h 164"/>
              <a:gd name="T18" fmla="*/ 104 w 160"/>
              <a:gd name="T19" fmla="*/ 82 h 164"/>
              <a:gd name="T20" fmla="*/ 104 w 160"/>
              <a:gd name="T21" fmla="*/ 93 h 164"/>
              <a:gd name="T22" fmla="*/ 102 w 160"/>
              <a:gd name="T23" fmla="*/ 103 h 164"/>
              <a:gd name="T24" fmla="*/ 97 w 160"/>
              <a:gd name="T25" fmla="*/ 109 h 164"/>
              <a:gd name="T26" fmla="*/ 94 w 160"/>
              <a:gd name="T27" fmla="*/ 115 h 164"/>
              <a:gd name="T28" fmla="*/ 89 w 160"/>
              <a:gd name="T29" fmla="*/ 120 h 164"/>
              <a:gd name="T30" fmla="*/ 83 w 160"/>
              <a:gd name="T31" fmla="*/ 124 h 164"/>
              <a:gd name="T32" fmla="*/ 75 w 160"/>
              <a:gd name="T33" fmla="*/ 126 h 164"/>
              <a:gd name="T34" fmla="*/ 67 w 160"/>
              <a:gd name="T35" fmla="*/ 126 h 164"/>
              <a:gd name="T36" fmla="*/ 54 w 160"/>
              <a:gd name="T37" fmla="*/ 126 h 164"/>
              <a:gd name="T38" fmla="*/ 54 w 160"/>
              <a:gd name="T39" fmla="*/ 41 h 164"/>
              <a:gd name="T40" fmla="*/ 54 w 160"/>
              <a:gd name="T41" fmla="*/ 41 h 164"/>
              <a:gd name="T42" fmla="*/ 70 w 160"/>
              <a:gd name="T43" fmla="*/ 164 h 164"/>
              <a:gd name="T44" fmla="*/ 89 w 160"/>
              <a:gd name="T45" fmla="*/ 164 h 164"/>
              <a:gd name="T46" fmla="*/ 107 w 160"/>
              <a:gd name="T47" fmla="*/ 159 h 164"/>
              <a:gd name="T48" fmla="*/ 121 w 160"/>
              <a:gd name="T49" fmla="*/ 153 h 164"/>
              <a:gd name="T50" fmla="*/ 134 w 160"/>
              <a:gd name="T51" fmla="*/ 145 h 164"/>
              <a:gd name="T52" fmla="*/ 145 w 160"/>
              <a:gd name="T53" fmla="*/ 134 h 164"/>
              <a:gd name="T54" fmla="*/ 153 w 160"/>
              <a:gd name="T55" fmla="*/ 120 h 164"/>
              <a:gd name="T56" fmla="*/ 158 w 160"/>
              <a:gd name="T57" fmla="*/ 101 h 164"/>
              <a:gd name="T58" fmla="*/ 160 w 160"/>
              <a:gd name="T59" fmla="*/ 80 h 164"/>
              <a:gd name="T60" fmla="*/ 158 w 160"/>
              <a:gd name="T61" fmla="*/ 61 h 164"/>
              <a:gd name="T62" fmla="*/ 153 w 160"/>
              <a:gd name="T63" fmla="*/ 44 h 164"/>
              <a:gd name="T64" fmla="*/ 145 w 160"/>
              <a:gd name="T65" fmla="*/ 32 h 164"/>
              <a:gd name="T66" fmla="*/ 136 w 160"/>
              <a:gd name="T67" fmla="*/ 22 h 164"/>
              <a:gd name="T68" fmla="*/ 123 w 160"/>
              <a:gd name="T69" fmla="*/ 13 h 164"/>
              <a:gd name="T70" fmla="*/ 108 w 160"/>
              <a:gd name="T71" fmla="*/ 8 h 164"/>
              <a:gd name="T72" fmla="*/ 91 w 160"/>
              <a:gd name="T73" fmla="*/ 3 h 164"/>
              <a:gd name="T74" fmla="*/ 72 w 160"/>
              <a:gd name="T75" fmla="*/ 0 h 164"/>
              <a:gd name="T76" fmla="*/ 0 w 160"/>
              <a:gd name="T77" fmla="*/ 0 h 164"/>
              <a:gd name="T78" fmla="*/ 0 w 160"/>
              <a:gd name="T79" fmla="*/ 164 h 164"/>
              <a:gd name="T80" fmla="*/ 70 w 160"/>
              <a:gd name="T81" fmla="*/ 164 h 164"/>
              <a:gd name="T82" fmla="*/ 70 w 160"/>
              <a:gd name="T83" fmla="*/ 164 h 164"/>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Lst>
            <a:ahLst/>
            <a:cxnLst>
              <a:cxn ang="T84">
                <a:pos x="T0" y="T1"/>
              </a:cxn>
              <a:cxn ang="T85">
                <a:pos x="T2" y="T3"/>
              </a:cxn>
              <a:cxn ang="T86">
                <a:pos x="T4" y="T5"/>
              </a:cxn>
              <a:cxn ang="T87">
                <a:pos x="T6" y="T7"/>
              </a:cxn>
              <a:cxn ang="T88">
                <a:pos x="T8" y="T9"/>
              </a:cxn>
              <a:cxn ang="T89">
                <a:pos x="T10" y="T11"/>
              </a:cxn>
              <a:cxn ang="T90">
                <a:pos x="T12" y="T13"/>
              </a:cxn>
              <a:cxn ang="T91">
                <a:pos x="T14" y="T15"/>
              </a:cxn>
              <a:cxn ang="T92">
                <a:pos x="T16" y="T17"/>
              </a:cxn>
              <a:cxn ang="T93">
                <a:pos x="T18" y="T19"/>
              </a:cxn>
              <a:cxn ang="T94">
                <a:pos x="T20" y="T21"/>
              </a:cxn>
              <a:cxn ang="T95">
                <a:pos x="T22" y="T23"/>
              </a:cxn>
              <a:cxn ang="T96">
                <a:pos x="T24" y="T25"/>
              </a:cxn>
              <a:cxn ang="T97">
                <a:pos x="T26" y="T27"/>
              </a:cxn>
              <a:cxn ang="T98">
                <a:pos x="T28" y="T29"/>
              </a:cxn>
              <a:cxn ang="T99">
                <a:pos x="T30" y="T31"/>
              </a:cxn>
              <a:cxn ang="T100">
                <a:pos x="T32" y="T33"/>
              </a:cxn>
              <a:cxn ang="T101">
                <a:pos x="T34" y="T35"/>
              </a:cxn>
              <a:cxn ang="T102">
                <a:pos x="T36" y="T37"/>
              </a:cxn>
              <a:cxn ang="T103">
                <a:pos x="T38" y="T39"/>
              </a:cxn>
              <a:cxn ang="T104">
                <a:pos x="T40" y="T41"/>
              </a:cxn>
              <a:cxn ang="T105">
                <a:pos x="T42" y="T43"/>
              </a:cxn>
              <a:cxn ang="T106">
                <a:pos x="T44" y="T45"/>
              </a:cxn>
              <a:cxn ang="T107">
                <a:pos x="T46" y="T47"/>
              </a:cxn>
              <a:cxn ang="T108">
                <a:pos x="T48" y="T49"/>
              </a:cxn>
              <a:cxn ang="T109">
                <a:pos x="T50" y="T51"/>
              </a:cxn>
              <a:cxn ang="T110">
                <a:pos x="T52" y="T53"/>
              </a:cxn>
              <a:cxn ang="T111">
                <a:pos x="T54" y="T55"/>
              </a:cxn>
              <a:cxn ang="T112">
                <a:pos x="T56" y="T57"/>
              </a:cxn>
              <a:cxn ang="T113">
                <a:pos x="T58" y="T59"/>
              </a:cxn>
              <a:cxn ang="T114">
                <a:pos x="T60" y="T61"/>
              </a:cxn>
              <a:cxn ang="T115">
                <a:pos x="T62" y="T63"/>
              </a:cxn>
              <a:cxn ang="T116">
                <a:pos x="T64" y="T65"/>
              </a:cxn>
              <a:cxn ang="T117">
                <a:pos x="T66" y="T67"/>
              </a:cxn>
              <a:cxn ang="T118">
                <a:pos x="T68" y="T69"/>
              </a:cxn>
              <a:cxn ang="T119">
                <a:pos x="T70" y="T71"/>
              </a:cxn>
              <a:cxn ang="T120">
                <a:pos x="T72" y="T73"/>
              </a:cxn>
              <a:cxn ang="T121">
                <a:pos x="T74" y="T75"/>
              </a:cxn>
              <a:cxn ang="T122">
                <a:pos x="T76" y="T77"/>
              </a:cxn>
              <a:cxn ang="T123">
                <a:pos x="T78" y="T79"/>
              </a:cxn>
              <a:cxn ang="T124">
                <a:pos x="T80" y="T81"/>
              </a:cxn>
              <a:cxn ang="T125">
                <a:pos x="T82" y="T83"/>
              </a:cxn>
            </a:cxnLst>
            <a:rect l="0" t="0" r="r" b="b"/>
            <a:pathLst>
              <a:path w="160" h="164">
                <a:moveTo>
                  <a:pt x="54" y="41"/>
                </a:moveTo>
                <a:lnTo>
                  <a:pt x="64" y="41"/>
                </a:lnTo>
                <a:lnTo>
                  <a:pt x="75" y="41"/>
                </a:lnTo>
                <a:lnTo>
                  <a:pt x="83" y="43"/>
                </a:lnTo>
                <a:lnTo>
                  <a:pt x="89" y="44"/>
                </a:lnTo>
                <a:lnTo>
                  <a:pt x="96" y="49"/>
                </a:lnTo>
                <a:lnTo>
                  <a:pt x="100" y="55"/>
                </a:lnTo>
                <a:lnTo>
                  <a:pt x="102" y="61"/>
                </a:lnTo>
                <a:lnTo>
                  <a:pt x="104" y="71"/>
                </a:lnTo>
                <a:lnTo>
                  <a:pt x="104" y="82"/>
                </a:lnTo>
                <a:lnTo>
                  <a:pt x="104" y="93"/>
                </a:lnTo>
                <a:lnTo>
                  <a:pt x="102" y="103"/>
                </a:lnTo>
                <a:lnTo>
                  <a:pt x="97" y="109"/>
                </a:lnTo>
                <a:lnTo>
                  <a:pt x="94" y="115"/>
                </a:lnTo>
                <a:lnTo>
                  <a:pt x="89" y="120"/>
                </a:lnTo>
                <a:lnTo>
                  <a:pt x="83" y="124"/>
                </a:lnTo>
                <a:lnTo>
                  <a:pt x="75" y="126"/>
                </a:lnTo>
                <a:lnTo>
                  <a:pt x="67" y="126"/>
                </a:lnTo>
                <a:lnTo>
                  <a:pt x="54" y="126"/>
                </a:lnTo>
                <a:lnTo>
                  <a:pt x="54" y="41"/>
                </a:lnTo>
                <a:close/>
                <a:moveTo>
                  <a:pt x="70" y="164"/>
                </a:moveTo>
                <a:lnTo>
                  <a:pt x="89" y="164"/>
                </a:lnTo>
                <a:lnTo>
                  <a:pt x="107" y="159"/>
                </a:lnTo>
                <a:lnTo>
                  <a:pt x="121" y="153"/>
                </a:lnTo>
                <a:lnTo>
                  <a:pt x="134" y="145"/>
                </a:lnTo>
                <a:lnTo>
                  <a:pt x="145" y="134"/>
                </a:lnTo>
                <a:lnTo>
                  <a:pt x="153" y="120"/>
                </a:lnTo>
                <a:lnTo>
                  <a:pt x="158" y="101"/>
                </a:lnTo>
                <a:lnTo>
                  <a:pt x="160" y="80"/>
                </a:lnTo>
                <a:lnTo>
                  <a:pt x="158" y="61"/>
                </a:lnTo>
                <a:lnTo>
                  <a:pt x="153" y="44"/>
                </a:lnTo>
                <a:lnTo>
                  <a:pt x="145" y="32"/>
                </a:lnTo>
                <a:lnTo>
                  <a:pt x="136" y="22"/>
                </a:lnTo>
                <a:lnTo>
                  <a:pt x="123" y="13"/>
                </a:lnTo>
                <a:lnTo>
                  <a:pt x="108" y="8"/>
                </a:lnTo>
                <a:lnTo>
                  <a:pt x="91" y="3"/>
                </a:lnTo>
                <a:lnTo>
                  <a:pt x="72" y="0"/>
                </a:lnTo>
                <a:lnTo>
                  <a:pt x="0" y="0"/>
                </a:lnTo>
                <a:lnTo>
                  <a:pt x="0" y="164"/>
                </a:lnTo>
                <a:lnTo>
                  <a:pt x="70"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30" name="Freeform 790">
            <a:extLst>
              <a:ext uri="{FF2B5EF4-FFF2-40B4-BE49-F238E27FC236}">
                <a16:creationId xmlns:a16="http://schemas.microsoft.com/office/drawing/2014/main" id="{00000000-0008-0000-1600-00001E000000}"/>
              </a:ext>
            </a:extLst>
          </xdr:cNvPr>
          <xdr:cNvSpPr>
            <a:spLocks/>
          </xdr:cNvSpPr>
        </xdr:nvSpPr>
        <xdr:spPr bwMode="auto">
          <a:xfrm>
            <a:off x="1003" y="165"/>
            <a:ext cx="168" cy="164"/>
          </a:xfrm>
          <a:custGeom>
            <a:avLst/>
            <a:gdLst>
              <a:gd name="T0" fmla="*/ 57 w 168"/>
              <a:gd name="T1" fmla="*/ 164 h 164"/>
              <a:gd name="T2" fmla="*/ 110 w 168"/>
              <a:gd name="T3" fmla="*/ 164 h 164"/>
              <a:gd name="T4" fmla="*/ 168 w 168"/>
              <a:gd name="T5" fmla="*/ 0 h 164"/>
              <a:gd name="T6" fmla="*/ 115 w 168"/>
              <a:gd name="T7" fmla="*/ 0 h 164"/>
              <a:gd name="T8" fmla="*/ 83 w 168"/>
              <a:gd name="T9" fmla="*/ 109 h 164"/>
              <a:gd name="T10" fmla="*/ 55 w 168"/>
              <a:gd name="T11" fmla="*/ 0 h 164"/>
              <a:gd name="T12" fmla="*/ 0 w 168"/>
              <a:gd name="T13" fmla="*/ 0 h 164"/>
              <a:gd name="T14" fmla="*/ 57 w 168"/>
              <a:gd name="T15" fmla="*/ 164 h 164"/>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168" h="164">
                <a:moveTo>
                  <a:pt x="57" y="164"/>
                </a:moveTo>
                <a:lnTo>
                  <a:pt x="110" y="164"/>
                </a:lnTo>
                <a:lnTo>
                  <a:pt x="168" y="0"/>
                </a:lnTo>
                <a:lnTo>
                  <a:pt x="115" y="0"/>
                </a:lnTo>
                <a:lnTo>
                  <a:pt x="83" y="109"/>
                </a:lnTo>
                <a:lnTo>
                  <a:pt x="55" y="0"/>
                </a:lnTo>
                <a:lnTo>
                  <a:pt x="0" y="0"/>
                </a:lnTo>
                <a:lnTo>
                  <a:pt x="57"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31" name="Freeform 791">
            <a:extLst>
              <a:ext uri="{FF2B5EF4-FFF2-40B4-BE49-F238E27FC236}">
                <a16:creationId xmlns:a16="http://schemas.microsoft.com/office/drawing/2014/main" id="{00000000-0008-0000-1600-00001F000000}"/>
              </a:ext>
            </a:extLst>
          </xdr:cNvPr>
          <xdr:cNvSpPr>
            <a:spLocks/>
          </xdr:cNvSpPr>
        </xdr:nvSpPr>
        <xdr:spPr bwMode="auto">
          <a:xfrm>
            <a:off x="1173" y="162"/>
            <a:ext cx="151" cy="170"/>
          </a:xfrm>
          <a:custGeom>
            <a:avLst/>
            <a:gdLst>
              <a:gd name="T0" fmla="*/ 142 w 151"/>
              <a:gd name="T1" fmla="*/ 41 h 170"/>
              <a:gd name="T2" fmla="*/ 134 w 151"/>
              <a:gd name="T3" fmla="*/ 22 h 170"/>
              <a:gd name="T4" fmla="*/ 118 w 151"/>
              <a:gd name="T5" fmla="*/ 11 h 170"/>
              <a:gd name="T6" fmla="*/ 91 w 151"/>
              <a:gd name="T7" fmla="*/ 1 h 170"/>
              <a:gd name="T8" fmla="*/ 60 w 151"/>
              <a:gd name="T9" fmla="*/ 1 h 170"/>
              <a:gd name="T10" fmla="*/ 35 w 151"/>
              <a:gd name="T11" fmla="*/ 8 h 170"/>
              <a:gd name="T12" fmla="*/ 15 w 151"/>
              <a:gd name="T13" fmla="*/ 20 h 170"/>
              <a:gd name="T14" fmla="*/ 4 w 151"/>
              <a:gd name="T15" fmla="*/ 41 h 170"/>
              <a:gd name="T16" fmla="*/ 4 w 151"/>
              <a:gd name="T17" fmla="*/ 63 h 170"/>
              <a:gd name="T18" fmla="*/ 11 w 151"/>
              <a:gd name="T19" fmla="*/ 79 h 170"/>
              <a:gd name="T20" fmla="*/ 32 w 151"/>
              <a:gd name="T21" fmla="*/ 96 h 170"/>
              <a:gd name="T22" fmla="*/ 68 w 151"/>
              <a:gd name="T23" fmla="*/ 106 h 170"/>
              <a:gd name="T24" fmla="*/ 89 w 151"/>
              <a:gd name="T25" fmla="*/ 112 h 170"/>
              <a:gd name="T26" fmla="*/ 97 w 151"/>
              <a:gd name="T27" fmla="*/ 118 h 170"/>
              <a:gd name="T28" fmla="*/ 97 w 151"/>
              <a:gd name="T29" fmla="*/ 125 h 170"/>
              <a:gd name="T30" fmla="*/ 94 w 151"/>
              <a:gd name="T31" fmla="*/ 129 h 170"/>
              <a:gd name="T32" fmla="*/ 89 w 151"/>
              <a:gd name="T33" fmla="*/ 134 h 170"/>
              <a:gd name="T34" fmla="*/ 81 w 151"/>
              <a:gd name="T35" fmla="*/ 134 h 170"/>
              <a:gd name="T36" fmla="*/ 75 w 151"/>
              <a:gd name="T37" fmla="*/ 134 h 170"/>
              <a:gd name="T38" fmla="*/ 70 w 151"/>
              <a:gd name="T39" fmla="*/ 134 h 170"/>
              <a:gd name="T40" fmla="*/ 65 w 151"/>
              <a:gd name="T41" fmla="*/ 134 h 170"/>
              <a:gd name="T42" fmla="*/ 62 w 151"/>
              <a:gd name="T43" fmla="*/ 131 h 170"/>
              <a:gd name="T44" fmla="*/ 57 w 151"/>
              <a:gd name="T45" fmla="*/ 129 h 170"/>
              <a:gd name="T46" fmla="*/ 56 w 151"/>
              <a:gd name="T47" fmla="*/ 127 h 170"/>
              <a:gd name="T48" fmla="*/ 52 w 151"/>
              <a:gd name="T49" fmla="*/ 123 h 170"/>
              <a:gd name="T50" fmla="*/ 51 w 151"/>
              <a:gd name="T51" fmla="*/ 118 h 170"/>
              <a:gd name="T52" fmla="*/ 0 w 151"/>
              <a:gd name="T53" fmla="*/ 117 h 170"/>
              <a:gd name="T54" fmla="*/ 4 w 151"/>
              <a:gd name="T55" fmla="*/ 137 h 170"/>
              <a:gd name="T56" fmla="*/ 19 w 151"/>
              <a:gd name="T57" fmla="*/ 156 h 170"/>
              <a:gd name="T58" fmla="*/ 43 w 151"/>
              <a:gd name="T59" fmla="*/ 167 h 170"/>
              <a:gd name="T60" fmla="*/ 73 w 151"/>
              <a:gd name="T61" fmla="*/ 170 h 170"/>
              <a:gd name="T62" fmla="*/ 105 w 151"/>
              <a:gd name="T63" fmla="*/ 169 h 170"/>
              <a:gd name="T64" fmla="*/ 128 w 151"/>
              <a:gd name="T65" fmla="*/ 159 h 170"/>
              <a:gd name="T66" fmla="*/ 145 w 151"/>
              <a:gd name="T67" fmla="*/ 140 h 170"/>
              <a:gd name="T68" fmla="*/ 151 w 151"/>
              <a:gd name="T69" fmla="*/ 117 h 170"/>
              <a:gd name="T70" fmla="*/ 147 w 151"/>
              <a:gd name="T71" fmla="*/ 98 h 170"/>
              <a:gd name="T72" fmla="*/ 136 w 151"/>
              <a:gd name="T73" fmla="*/ 83 h 170"/>
              <a:gd name="T74" fmla="*/ 102 w 151"/>
              <a:gd name="T75" fmla="*/ 69 h 170"/>
              <a:gd name="T76" fmla="*/ 70 w 151"/>
              <a:gd name="T77" fmla="*/ 60 h 170"/>
              <a:gd name="T78" fmla="*/ 60 w 151"/>
              <a:gd name="T79" fmla="*/ 54 h 170"/>
              <a:gd name="T80" fmla="*/ 56 w 151"/>
              <a:gd name="T81" fmla="*/ 47 h 170"/>
              <a:gd name="T82" fmla="*/ 56 w 151"/>
              <a:gd name="T83" fmla="*/ 44 h 170"/>
              <a:gd name="T84" fmla="*/ 60 w 151"/>
              <a:gd name="T85" fmla="*/ 41 h 170"/>
              <a:gd name="T86" fmla="*/ 64 w 151"/>
              <a:gd name="T87" fmla="*/ 39 h 170"/>
              <a:gd name="T88" fmla="*/ 73 w 151"/>
              <a:gd name="T89" fmla="*/ 37 h 170"/>
              <a:gd name="T90" fmla="*/ 76 w 151"/>
              <a:gd name="T91" fmla="*/ 37 h 170"/>
              <a:gd name="T92" fmla="*/ 81 w 151"/>
              <a:gd name="T93" fmla="*/ 39 h 170"/>
              <a:gd name="T94" fmla="*/ 86 w 151"/>
              <a:gd name="T95" fmla="*/ 39 h 170"/>
              <a:gd name="T96" fmla="*/ 89 w 151"/>
              <a:gd name="T97" fmla="*/ 44 h 170"/>
              <a:gd name="T98" fmla="*/ 91 w 151"/>
              <a:gd name="T99" fmla="*/ 47 h 170"/>
              <a:gd name="T100" fmla="*/ 94 w 151"/>
              <a:gd name="T101" fmla="*/ 50 h 170"/>
              <a:gd name="T102" fmla="*/ 145 w 151"/>
              <a:gd name="T103" fmla="*/ 52 h 170"/>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Lst>
            <a:ahLst/>
            <a:cxnLst>
              <a:cxn ang="T104">
                <a:pos x="T0" y="T1"/>
              </a:cxn>
              <a:cxn ang="T105">
                <a:pos x="T2" y="T3"/>
              </a:cxn>
              <a:cxn ang="T106">
                <a:pos x="T4" y="T5"/>
              </a:cxn>
              <a:cxn ang="T107">
                <a:pos x="T6" y="T7"/>
              </a:cxn>
              <a:cxn ang="T108">
                <a:pos x="T8" y="T9"/>
              </a:cxn>
              <a:cxn ang="T109">
                <a:pos x="T10" y="T11"/>
              </a:cxn>
              <a:cxn ang="T110">
                <a:pos x="T12" y="T13"/>
              </a:cxn>
              <a:cxn ang="T111">
                <a:pos x="T14" y="T15"/>
              </a:cxn>
              <a:cxn ang="T112">
                <a:pos x="T16" y="T17"/>
              </a:cxn>
              <a:cxn ang="T113">
                <a:pos x="T18" y="T19"/>
              </a:cxn>
              <a:cxn ang="T114">
                <a:pos x="T20" y="T21"/>
              </a:cxn>
              <a:cxn ang="T115">
                <a:pos x="T22" y="T23"/>
              </a:cxn>
              <a:cxn ang="T116">
                <a:pos x="T24" y="T25"/>
              </a:cxn>
              <a:cxn ang="T117">
                <a:pos x="T26" y="T27"/>
              </a:cxn>
              <a:cxn ang="T118">
                <a:pos x="T28" y="T29"/>
              </a:cxn>
              <a:cxn ang="T119">
                <a:pos x="T30" y="T31"/>
              </a:cxn>
              <a:cxn ang="T120">
                <a:pos x="T32" y="T33"/>
              </a:cxn>
              <a:cxn ang="T121">
                <a:pos x="T34" y="T35"/>
              </a:cxn>
              <a:cxn ang="T122">
                <a:pos x="T36" y="T37"/>
              </a:cxn>
              <a:cxn ang="T123">
                <a:pos x="T38" y="T39"/>
              </a:cxn>
              <a:cxn ang="T124">
                <a:pos x="T40" y="T41"/>
              </a:cxn>
              <a:cxn ang="T125">
                <a:pos x="T42" y="T43"/>
              </a:cxn>
              <a:cxn ang="T126">
                <a:pos x="T44" y="T45"/>
              </a:cxn>
              <a:cxn ang="T127">
                <a:pos x="T46" y="T47"/>
              </a:cxn>
              <a:cxn ang="T128">
                <a:pos x="T48" y="T49"/>
              </a:cxn>
              <a:cxn ang="T129">
                <a:pos x="T50" y="T51"/>
              </a:cxn>
              <a:cxn ang="T130">
                <a:pos x="T52" y="T53"/>
              </a:cxn>
              <a:cxn ang="T131">
                <a:pos x="T54" y="T55"/>
              </a:cxn>
              <a:cxn ang="T132">
                <a:pos x="T56" y="T57"/>
              </a:cxn>
              <a:cxn ang="T133">
                <a:pos x="T58" y="T59"/>
              </a:cxn>
              <a:cxn ang="T134">
                <a:pos x="T60" y="T61"/>
              </a:cxn>
              <a:cxn ang="T135">
                <a:pos x="T62" y="T63"/>
              </a:cxn>
              <a:cxn ang="T136">
                <a:pos x="T64" y="T65"/>
              </a:cxn>
              <a:cxn ang="T137">
                <a:pos x="T66" y="T67"/>
              </a:cxn>
              <a:cxn ang="T138">
                <a:pos x="T68" y="T69"/>
              </a:cxn>
              <a:cxn ang="T139">
                <a:pos x="T70" y="T71"/>
              </a:cxn>
              <a:cxn ang="T140">
                <a:pos x="T72" y="T73"/>
              </a:cxn>
              <a:cxn ang="T141">
                <a:pos x="T74" y="T75"/>
              </a:cxn>
              <a:cxn ang="T142">
                <a:pos x="T76" y="T77"/>
              </a:cxn>
              <a:cxn ang="T143">
                <a:pos x="T78" y="T79"/>
              </a:cxn>
              <a:cxn ang="T144">
                <a:pos x="T80" y="T81"/>
              </a:cxn>
              <a:cxn ang="T145">
                <a:pos x="T82" y="T83"/>
              </a:cxn>
              <a:cxn ang="T146">
                <a:pos x="T84" y="T85"/>
              </a:cxn>
              <a:cxn ang="T147">
                <a:pos x="T86" y="T87"/>
              </a:cxn>
              <a:cxn ang="T148">
                <a:pos x="T88" y="T89"/>
              </a:cxn>
              <a:cxn ang="T149">
                <a:pos x="T90" y="T91"/>
              </a:cxn>
              <a:cxn ang="T150">
                <a:pos x="T92" y="T93"/>
              </a:cxn>
              <a:cxn ang="T151">
                <a:pos x="T94" y="T95"/>
              </a:cxn>
              <a:cxn ang="T152">
                <a:pos x="T96" y="T97"/>
              </a:cxn>
              <a:cxn ang="T153">
                <a:pos x="T98" y="T99"/>
              </a:cxn>
              <a:cxn ang="T154">
                <a:pos x="T100" y="T101"/>
              </a:cxn>
              <a:cxn ang="T155">
                <a:pos x="T102" y="T103"/>
              </a:cxn>
            </a:cxnLst>
            <a:rect l="0" t="0" r="r" b="b"/>
            <a:pathLst>
              <a:path w="151" h="170">
                <a:moveTo>
                  <a:pt x="145" y="52"/>
                </a:moveTo>
                <a:lnTo>
                  <a:pt x="142" y="41"/>
                </a:lnTo>
                <a:lnTo>
                  <a:pt x="140" y="33"/>
                </a:lnTo>
                <a:lnTo>
                  <a:pt x="134" y="22"/>
                </a:lnTo>
                <a:lnTo>
                  <a:pt x="126" y="16"/>
                </a:lnTo>
                <a:lnTo>
                  <a:pt x="118" y="11"/>
                </a:lnTo>
                <a:lnTo>
                  <a:pt x="105" y="3"/>
                </a:lnTo>
                <a:lnTo>
                  <a:pt x="91" y="1"/>
                </a:lnTo>
                <a:lnTo>
                  <a:pt x="75" y="0"/>
                </a:lnTo>
                <a:lnTo>
                  <a:pt x="60" y="1"/>
                </a:lnTo>
                <a:lnTo>
                  <a:pt x="46" y="3"/>
                </a:lnTo>
                <a:lnTo>
                  <a:pt x="35" y="8"/>
                </a:lnTo>
                <a:lnTo>
                  <a:pt x="23" y="14"/>
                </a:lnTo>
                <a:lnTo>
                  <a:pt x="15" y="20"/>
                </a:lnTo>
                <a:lnTo>
                  <a:pt x="9" y="28"/>
                </a:lnTo>
                <a:lnTo>
                  <a:pt x="4" y="41"/>
                </a:lnTo>
                <a:lnTo>
                  <a:pt x="3" y="52"/>
                </a:lnTo>
                <a:lnTo>
                  <a:pt x="4" y="63"/>
                </a:lnTo>
                <a:lnTo>
                  <a:pt x="6" y="72"/>
                </a:lnTo>
                <a:lnTo>
                  <a:pt x="11" y="79"/>
                </a:lnTo>
                <a:lnTo>
                  <a:pt x="17" y="85"/>
                </a:lnTo>
                <a:lnTo>
                  <a:pt x="32" y="96"/>
                </a:lnTo>
                <a:lnTo>
                  <a:pt x="51" y="102"/>
                </a:lnTo>
                <a:lnTo>
                  <a:pt x="68" y="106"/>
                </a:lnTo>
                <a:lnTo>
                  <a:pt x="83" y="110"/>
                </a:lnTo>
                <a:lnTo>
                  <a:pt x="89" y="112"/>
                </a:lnTo>
                <a:lnTo>
                  <a:pt x="94" y="115"/>
                </a:lnTo>
                <a:lnTo>
                  <a:pt x="97" y="118"/>
                </a:lnTo>
                <a:lnTo>
                  <a:pt x="97" y="123"/>
                </a:lnTo>
                <a:lnTo>
                  <a:pt x="97" y="125"/>
                </a:lnTo>
                <a:lnTo>
                  <a:pt x="96" y="127"/>
                </a:lnTo>
                <a:lnTo>
                  <a:pt x="94" y="129"/>
                </a:lnTo>
                <a:lnTo>
                  <a:pt x="91" y="131"/>
                </a:lnTo>
                <a:lnTo>
                  <a:pt x="89" y="134"/>
                </a:lnTo>
                <a:lnTo>
                  <a:pt x="86" y="134"/>
                </a:lnTo>
                <a:lnTo>
                  <a:pt x="81" y="134"/>
                </a:lnTo>
                <a:lnTo>
                  <a:pt x="76" y="135"/>
                </a:lnTo>
                <a:lnTo>
                  <a:pt x="75" y="134"/>
                </a:lnTo>
                <a:lnTo>
                  <a:pt x="73" y="134"/>
                </a:lnTo>
                <a:lnTo>
                  <a:pt x="70" y="134"/>
                </a:lnTo>
                <a:lnTo>
                  <a:pt x="68" y="134"/>
                </a:lnTo>
                <a:lnTo>
                  <a:pt x="65" y="134"/>
                </a:lnTo>
                <a:lnTo>
                  <a:pt x="64" y="131"/>
                </a:lnTo>
                <a:lnTo>
                  <a:pt x="62" y="131"/>
                </a:lnTo>
                <a:lnTo>
                  <a:pt x="60" y="131"/>
                </a:lnTo>
                <a:lnTo>
                  <a:pt x="57" y="129"/>
                </a:lnTo>
                <a:lnTo>
                  <a:pt x="57" y="127"/>
                </a:lnTo>
                <a:lnTo>
                  <a:pt x="56" y="127"/>
                </a:lnTo>
                <a:lnTo>
                  <a:pt x="56" y="125"/>
                </a:lnTo>
                <a:lnTo>
                  <a:pt x="52" y="123"/>
                </a:lnTo>
                <a:lnTo>
                  <a:pt x="52" y="121"/>
                </a:lnTo>
                <a:lnTo>
                  <a:pt x="51" y="118"/>
                </a:lnTo>
                <a:lnTo>
                  <a:pt x="51" y="117"/>
                </a:lnTo>
                <a:lnTo>
                  <a:pt x="0" y="117"/>
                </a:lnTo>
                <a:lnTo>
                  <a:pt x="0" y="129"/>
                </a:lnTo>
                <a:lnTo>
                  <a:pt x="4" y="137"/>
                </a:lnTo>
                <a:lnTo>
                  <a:pt x="11" y="148"/>
                </a:lnTo>
                <a:lnTo>
                  <a:pt x="19" y="156"/>
                </a:lnTo>
                <a:lnTo>
                  <a:pt x="30" y="162"/>
                </a:lnTo>
                <a:lnTo>
                  <a:pt x="43" y="167"/>
                </a:lnTo>
                <a:lnTo>
                  <a:pt x="57" y="170"/>
                </a:lnTo>
                <a:lnTo>
                  <a:pt x="73" y="170"/>
                </a:lnTo>
                <a:lnTo>
                  <a:pt x="89" y="170"/>
                </a:lnTo>
                <a:lnTo>
                  <a:pt x="105" y="169"/>
                </a:lnTo>
                <a:lnTo>
                  <a:pt x="118" y="164"/>
                </a:lnTo>
                <a:lnTo>
                  <a:pt x="128" y="159"/>
                </a:lnTo>
                <a:lnTo>
                  <a:pt x="139" y="150"/>
                </a:lnTo>
                <a:lnTo>
                  <a:pt x="145" y="140"/>
                </a:lnTo>
                <a:lnTo>
                  <a:pt x="150" y="129"/>
                </a:lnTo>
                <a:lnTo>
                  <a:pt x="151" y="117"/>
                </a:lnTo>
                <a:lnTo>
                  <a:pt x="150" y="106"/>
                </a:lnTo>
                <a:lnTo>
                  <a:pt x="147" y="98"/>
                </a:lnTo>
                <a:lnTo>
                  <a:pt x="142" y="90"/>
                </a:lnTo>
                <a:lnTo>
                  <a:pt x="136" y="83"/>
                </a:lnTo>
                <a:lnTo>
                  <a:pt x="119" y="74"/>
                </a:lnTo>
                <a:lnTo>
                  <a:pt x="102" y="69"/>
                </a:lnTo>
                <a:lnTo>
                  <a:pt x="86" y="64"/>
                </a:lnTo>
                <a:lnTo>
                  <a:pt x="70" y="60"/>
                </a:lnTo>
                <a:lnTo>
                  <a:pt x="64" y="58"/>
                </a:lnTo>
                <a:lnTo>
                  <a:pt x="60" y="54"/>
                </a:lnTo>
                <a:lnTo>
                  <a:pt x="56" y="52"/>
                </a:lnTo>
                <a:lnTo>
                  <a:pt x="56" y="47"/>
                </a:lnTo>
                <a:lnTo>
                  <a:pt x="56" y="46"/>
                </a:lnTo>
                <a:lnTo>
                  <a:pt x="56" y="44"/>
                </a:lnTo>
                <a:lnTo>
                  <a:pt x="57" y="41"/>
                </a:lnTo>
                <a:lnTo>
                  <a:pt x="60" y="41"/>
                </a:lnTo>
                <a:lnTo>
                  <a:pt x="62" y="39"/>
                </a:lnTo>
                <a:lnTo>
                  <a:pt x="64" y="39"/>
                </a:lnTo>
                <a:lnTo>
                  <a:pt x="68" y="37"/>
                </a:lnTo>
                <a:lnTo>
                  <a:pt x="73" y="37"/>
                </a:lnTo>
                <a:lnTo>
                  <a:pt x="75" y="37"/>
                </a:lnTo>
                <a:lnTo>
                  <a:pt x="76" y="37"/>
                </a:lnTo>
                <a:lnTo>
                  <a:pt x="78" y="39"/>
                </a:lnTo>
                <a:lnTo>
                  <a:pt x="81" y="39"/>
                </a:lnTo>
                <a:lnTo>
                  <a:pt x="83" y="39"/>
                </a:lnTo>
                <a:lnTo>
                  <a:pt x="86" y="39"/>
                </a:lnTo>
                <a:lnTo>
                  <a:pt x="88" y="41"/>
                </a:lnTo>
                <a:lnTo>
                  <a:pt x="89" y="44"/>
                </a:lnTo>
                <a:lnTo>
                  <a:pt x="91" y="46"/>
                </a:lnTo>
                <a:lnTo>
                  <a:pt x="91" y="47"/>
                </a:lnTo>
                <a:lnTo>
                  <a:pt x="94" y="47"/>
                </a:lnTo>
                <a:lnTo>
                  <a:pt x="94" y="50"/>
                </a:lnTo>
                <a:lnTo>
                  <a:pt x="94" y="52"/>
                </a:lnTo>
                <a:lnTo>
                  <a:pt x="145" y="52"/>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32" name="Freeform 792">
            <a:extLst>
              <a:ext uri="{FF2B5EF4-FFF2-40B4-BE49-F238E27FC236}">
                <a16:creationId xmlns:a16="http://schemas.microsoft.com/office/drawing/2014/main" id="{00000000-0008-0000-1600-000020000000}"/>
              </a:ext>
            </a:extLst>
          </xdr:cNvPr>
          <xdr:cNvSpPr>
            <a:spLocks noEditPoints="1"/>
          </xdr:cNvSpPr>
        </xdr:nvSpPr>
        <xdr:spPr bwMode="auto">
          <a:xfrm>
            <a:off x="1324" y="165"/>
            <a:ext cx="175" cy="164"/>
          </a:xfrm>
          <a:custGeom>
            <a:avLst/>
            <a:gdLst>
              <a:gd name="T0" fmla="*/ 105 w 175"/>
              <a:gd name="T1" fmla="*/ 109 h 164"/>
              <a:gd name="T2" fmla="*/ 71 w 175"/>
              <a:gd name="T3" fmla="*/ 109 h 164"/>
              <a:gd name="T4" fmla="*/ 87 w 175"/>
              <a:gd name="T5" fmla="*/ 51 h 164"/>
              <a:gd name="T6" fmla="*/ 105 w 175"/>
              <a:gd name="T7" fmla="*/ 109 h 164"/>
              <a:gd name="T8" fmla="*/ 105 w 175"/>
              <a:gd name="T9" fmla="*/ 109 h 164"/>
              <a:gd name="T10" fmla="*/ 53 w 175"/>
              <a:gd name="T11" fmla="*/ 164 h 164"/>
              <a:gd name="T12" fmla="*/ 60 w 175"/>
              <a:gd name="T13" fmla="*/ 143 h 164"/>
              <a:gd name="T14" fmla="*/ 113 w 175"/>
              <a:gd name="T15" fmla="*/ 143 h 164"/>
              <a:gd name="T16" fmla="*/ 122 w 175"/>
              <a:gd name="T17" fmla="*/ 164 h 164"/>
              <a:gd name="T18" fmla="*/ 175 w 175"/>
              <a:gd name="T19" fmla="*/ 164 h 164"/>
              <a:gd name="T20" fmla="*/ 115 w 175"/>
              <a:gd name="T21" fmla="*/ 3 h 164"/>
              <a:gd name="T22" fmla="*/ 60 w 175"/>
              <a:gd name="T23" fmla="*/ 0 h 164"/>
              <a:gd name="T24" fmla="*/ 0 w 175"/>
              <a:gd name="T25" fmla="*/ 164 h 164"/>
              <a:gd name="T26" fmla="*/ 53 w 175"/>
              <a:gd name="T27" fmla="*/ 164 h 164"/>
              <a:gd name="T28" fmla="*/ 53 w 175"/>
              <a:gd name="T29" fmla="*/ 164 h 164"/>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175" h="164">
                <a:moveTo>
                  <a:pt x="105" y="109"/>
                </a:moveTo>
                <a:lnTo>
                  <a:pt x="71" y="109"/>
                </a:lnTo>
                <a:lnTo>
                  <a:pt x="87" y="51"/>
                </a:lnTo>
                <a:lnTo>
                  <a:pt x="105" y="109"/>
                </a:lnTo>
                <a:close/>
                <a:moveTo>
                  <a:pt x="53" y="164"/>
                </a:moveTo>
                <a:lnTo>
                  <a:pt x="60" y="143"/>
                </a:lnTo>
                <a:lnTo>
                  <a:pt x="113" y="143"/>
                </a:lnTo>
                <a:lnTo>
                  <a:pt x="122" y="164"/>
                </a:lnTo>
                <a:lnTo>
                  <a:pt x="175" y="164"/>
                </a:lnTo>
                <a:lnTo>
                  <a:pt x="115" y="3"/>
                </a:lnTo>
                <a:lnTo>
                  <a:pt x="60" y="0"/>
                </a:lnTo>
                <a:lnTo>
                  <a:pt x="0" y="164"/>
                </a:lnTo>
                <a:lnTo>
                  <a:pt x="53"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33" name="Freeform 793">
            <a:extLst>
              <a:ext uri="{FF2B5EF4-FFF2-40B4-BE49-F238E27FC236}">
                <a16:creationId xmlns:a16="http://schemas.microsoft.com/office/drawing/2014/main" id="{00000000-0008-0000-1600-000021000000}"/>
              </a:ext>
            </a:extLst>
          </xdr:cNvPr>
          <xdr:cNvSpPr>
            <a:spLocks/>
          </xdr:cNvSpPr>
        </xdr:nvSpPr>
        <xdr:spPr bwMode="auto">
          <a:xfrm>
            <a:off x="240" y="189"/>
            <a:ext cx="72" cy="119"/>
          </a:xfrm>
          <a:custGeom>
            <a:avLst/>
            <a:gdLst>
              <a:gd name="T0" fmla="*/ 11 w 72"/>
              <a:gd name="T1" fmla="*/ 0 h 119"/>
              <a:gd name="T2" fmla="*/ 72 w 72"/>
              <a:gd name="T3" fmla="*/ 58 h 119"/>
              <a:gd name="T4" fmla="*/ 11 w 72"/>
              <a:gd name="T5" fmla="*/ 119 h 119"/>
              <a:gd name="T6" fmla="*/ 8 w 72"/>
              <a:gd name="T7" fmla="*/ 113 h 119"/>
              <a:gd name="T8" fmla="*/ 6 w 72"/>
              <a:gd name="T9" fmla="*/ 104 h 119"/>
              <a:gd name="T10" fmla="*/ 5 w 72"/>
              <a:gd name="T11" fmla="*/ 98 h 119"/>
              <a:gd name="T12" fmla="*/ 2 w 72"/>
              <a:gd name="T13" fmla="*/ 90 h 119"/>
              <a:gd name="T14" fmla="*/ 2 w 72"/>
              <a:gd name="T15" fmla="*/ 83 h 119"/>
              <a:gd name="T16" fmla="*/ 0 w 72"/>
              <a:gd name="T17" fmla="*/ 75 h 119"/>
              <a:gd name="T18" fmla="*/ 0 w 72"/>
              <a:gd name="T19" fmla="*/ 66 h 119"/>
              <a:gd name="T20" fmla="*/ 0 w 72"/>
              <a:gd name="T21" fmla="*/ 58 h 119"/>
              <a:gd name="T22" fmla="*/ 0 w 72"/>
              <a:gd name="T23" fmla="*/ 52 h 119"/>
              <a:gd name="T24" fmla="*/ 0 w 72"/>
              <a:gd name="T25" fmla="*/ 44 h 119"/>
              <a:gd name="T26" fmla="*/ 2 w 72"/>
              <a:gd name="T27" fmla="*/ 36 h 119"/>
              <a:gd name="T28" fmla="*/ 2 w 72"/>
              <a:gd name="T29" fmla="*/ 29 h 119"/>
              <a:gd name="T30" fmla="*/ 5 w 72"/>
              <a:gd name="T31" fmla="*/ 20 h 119"/>
              <a:gd name="T32" fmla="*/ 6 w 72"/>
              <a:gd name="T33" fmla="*/ 14 h 119"/>
              <a:gd name="T34" fmla="*/ 8 w 72"/>
              <a:gd name="T35" fmla="*/ 6 h 119"/>
              <a:gd name="T36" fmla="*/ 11 w 72"/>
              <a:gd name="T37" fmla="*/ 0 h 119"/>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72" h="119">
                <a:moveTo>
                  <a:pt x="11" y="0"/>
                </a:moveTo>
                <a:lnTo>
                  <a:pt x="72" y="58"/>
                </a:lnTo>
                <a:lnTo>
                  <a:pt x="11" y="119"/>
                </a:lnTo>
                <a:lnTo>
                  <a:pt x="8" y="113"/>
                </a:lnTo>
                <a:lnTo>
                  <a:pt x="6" y="104"/>
                </a:lnTo>
                <a:lnTo>
                  <a:pt x="5" y="98"/>
                </a:lnTo>
                <a:lnTo>
                  <a:pt x="2" y="90"/>
                </a:lnTo>
                <a:lnTo>
                  <a:pt x="2" y="83"/>
                </a:lnTo>
                <a:lnTo>
                  <a:pt x="0" y="75"/>
                </a:lnTo>
                <a:lnTo>
                  <a:pt x="0" y="66"/>
                </a:lnTo>
                <a:lnTo>
                  <a:pt x="0" y="58"/>
                </a:lnTo>
                <a:lnTo>
                  <a:pt x="0" y="52"/>
                </a:lnTo>
                <a:lnTo>
                  <a:pt x="0" y="44"/>
                </a:lnTo>
                <a:lnTo>
                  <a:pt x="2" y="36"/>
                </a:lnTo>
                <a:lnTo>
                  <a:pt x="2" y="29"/>
                </a:lnTo>
                <a:lnTo>
                  <a:pt x="5" y="20"/>
                </a:lnTo>
                <a:lnTo>
                  <a:pt x="6" y="14"/>
                </a:lnTo>
                <a:lnTo>
                  <a:pt x="8" y="6"/>
                </a:lnTo>
                <a:lnTo>
                  <a:pt x="11" y="0"/>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34" name="Freeform 794">
            <a:extLst>
              <a:ext uri="{FF2B5EF4-FFF2-40B4-BE49-F238E27FC236}">
                <a16:creationId xmlns:a16="http://schemas.microsoft.com/office/drawing/2014/main" id="{00000000-0008-0000-1600-000022000000}"/>
              </a:ext>
            </a:extLst>
          </xdr:cNvPr>
          <xdr:cNvSpPr>
            <a:spLocks/>
          </xdr:cNvSpPr>
        </xdr:nvSpPr>
        <xdr:spPr bwMode="auto">
          <a:xfrm>
            <a:off x="291" y="98"/>
            <a:ext cx="250" cy="149"/>
          </a:xfrm>
          <a:custGeom>
            <a:avLst/>
            <a:gdLst>
              <a:gd name="T0" fmla="*/ 250 w 250"/>
              <a:gd name="T1" fmla="*/ 28 h 149"/>
              <a:gd name="T2" fmla="*/ 123 w 250"/>
              <a:gd name="T3" fmla="*/ 149 h 149"/>
              <a:gd name="T4" fmla="*/ 0 w 250"/>
              <a:gd name="T5" fmla="*/ 28 h 149"/>
              <a:gd name="T6" fmla="*/ 5 w 250"/>
              <a:gd name="T7" fmla="*/ 24 h 149"/>
              <a:gd name="T8" fmla="*/ 8 w 250"/>
              <a:gd name="T9" fmla="*/ 21 h 149"/>
              <a:gd name="T10" fmla="*/ 13 w 250"/>
              <a:gd name="T11" fmla="*/ 18 h 149"/>
              <a:gd name="T12" fmla="*/ 17 w 250"/>
              <a:gd name="T13" fmla="*/ 13 h 149"/>
              <a:gd name="T14" fmla="*/ 21 w 250"/>
              <a:gd name="T15" fmla="*/ 12 h 149"/>
              <a:gd name="T16" fmla="*/ 26 w 250"/>
              <a:gd name="T17" fmla="*/ 7 h 149"/>
              <a:gd name="T18" fmla="*/ 30 w 250"/>
              <a:gd name="T19" fmla="*/ 5 h 149"/>
              <a:gd name="T20" fmla="*/ 37 w 250"/>
              <a:gd name="T21" fmla="*/ 0 h 149"/>
              <a:gd name="T22" fmla="*/ 123 w 250"/>
              <a:gd name="T23" fmla="*/ 89 h 149"/>
              <a:gd name="T24" fmla="*/ 213 w 250"/>
              <a:gd name="T25" fmla="*/ 0 h 149"/>
              <a:gd name="T26" fmla="*/ 218 w 250"/>
              <a:gd name="T27" fmla="*/ 5 h 149"/>
              <a:gd name="T28" fmla="*/ 221 w 250"/>
              <a:gd name="T29" fmla="*/ 7 h 149"/>
              <a:gd name="T30" fmla="*/ 227 w 250"/>
              <a:gd name="T31" fmla="*/ 12 h 149"/>
              <a:gd name="T32" fmla="*/ 232 w 250"/>
              <a:gd name="T33" fmla="*/ 13 h 149"/>
              <a:gd name="T34" fmla="*/ 237 w 250"/>
              <a:gd name="T35" fmla="*/ 18 h 149"/>
              <a:gd name="T36" fmla="*/ 240 w 250"/>
              <a:gd name="T37" fmla="*/ 21 h 149"/>
              <a:gd name="T38" fmla="*/ 245 w 250"/>
              <a:gd name="T39" fmla="*/ 24 h 149"/>
              <a:gd name="T40" fmla="*/ 250 w 250"/>
              <a:gd name="T41" fmla="*/ 28 h 149"/>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250" h="149">
                <a:moveTo>
                  <a:pt x="250" y="28"/>
                </a:moveTo>
                <a:lnTo>
                  <a:pt x="123" y="149"/>
                </a:lnTo>
                <a:lnTo>
                  <a:pt x="0" y="28"/>
                </a:lnTo>
                <a:lnTo>
                  <a:pt x="5" y="24"/>
                </a:lnTo>
                <a:lnTo>
                  <a:pt x="8" y="21"/>
                </a:lnTo>
                <a:lnTo>
                  <a:pt x="13" y="18"/>
                </a:lnTo>
                <a:lnTo>
                  <a:pt x="17" y="13"/>
                </a:lnTo>
                <a:lnTo>
                  <a:pt x="21" y="12"/>
                </a:lnTo>
                <a:lnTo>
                  <a:pt x="26" y="7"/>
                </a:lnTo>
                <a:lnTo>
                  <a:pt x="30" y="5"/>
                </a:lnTo>
                <a:lnTo>
                  <a:pt x="37" y="0"/>
                </a:lnTo>
                <a:lnTo>
                  <a:pt x="123" y="89"/>
                </a:lnTo>
                <a:lnTo>
                  <a:pt x="213" y="0"/>
                </a:lnTo>
                <a:lnTo>
                  <a:pt x="218" y="5"/>
                </a:lnTo>
                <a:lnTo>
                  <a:pt x="221" y="7"/>
                </a:lnTo>
                <a:lnTo>
                  <a:pt x="227" y="12"/>
                </a:lnTo>
                <a:lnTo>
                  <a:pt x="232" y="13"/>
                </a:lnTo>
                <a:lnTo>
                  <a:pt x="237" y="18"/>
                </a:lnTo>
                <a:lnTo>
                  <a:pt x="240" y="21"/>
                </a:lnTo>
                <a:lnTo>
                  <a:pt x="245" y="24"/>
                </a:lnTo>
                <a:lnTo>
                  <a:pt x="250" y="28"/>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35" name="Freeform 795">
            <a:extLst>
              <a:ext uri="{FF2B5EF4-FFF2-40B4-BE49-F238E27FC236}">
                <a16:creationId xmlns:a16="http://schemas.microsoft.com/office/drawing/2014/main" id="{00000000-0008-0000-1600-000023000000}"/>
              </a:ext>
            </a:extLst>
          </xdr:cNvPr>
          <xdr:cNvSpPr>
            <a:spLocks/>
          </xdr:cNvSpPr>
        </xdr:nvSpPr>
        <xdr:spPr bwMode="auto">
          <a:xfrm>
            <a:off x="341" y="78"/>
            <a:ext cx="150" cy="87"/>
          </a:xfrm>
          <a:custGeom>
            <a:avLst/>
            <a:gdLst>
              <a:gd name="T0" fmla="*/ 150 w 150"/>
              <a:gd name="T1" fmla="*/ 14 h 87"/>
              <a:gd name="T2" fmla="*/ 73 w 150"/>
              <a:gd name="T3" fmla="*/ 87 h 87"/>
              <a:gd name="T4" fmla="*/ 0 w 150"/>
              <a:gd name="T5" fmla="*/ 14 h 87"/>
              <a:gd name="T6" fmla="*/ 6 w 150"/>
              <a:gd name="T7" fmla="*/ 12 h 87"/>
              <a:gd name="T8" fmla="*/ 9 w 150"/>
              <a:gd name="T9" fmla="*/ 10 h 87"/>
              <a:gd name="T10" fmla="*/ 16 w 150"/>
              <a:gd name="T11" fmla="*/ 8 h 87"/>
              <a:gd name="T12" fmla="*/ 22 w 150"/>
              <a:gd name="T13" fmla="*/ 6 h 87"/>
              <a:gd name="T14" fmla="*/ 29 w 150"/>
              <a:gd name="T15" fmla="*/ 3 h 87"/>
              <a:gd name="T16" fmla="*/ 33 w 150"/>
              <a:gd name="T17" fmla="*/ 2 h 87"/>
              <a:gd name="T18" fmla="*/ 40 w 150"/>
              <a:gd name="T19" fmla="*/ 2 h 87"/>
              <a:gd name="T20" fmla="*/ 46 w 150"/>
              <a:gd name="T21" fmla="*/ 0 h 87"/>
              <a:gd name="T22" fmla="*/ 73 w 150"/>
              <a:gd name="T23" fmla="*/ 27 h 87"/>
              <a:gd name="T24" fmla="*/ 102 w 150"/>
              <a:gd name="T25" fmla="*/ 0 h 87"/>
              <a:gd name="T26" fmla="*/ 107 w 150"/>
              <a:gd name="T27" fmla="*/ 2 h 87"/>
              <a:gd name="T28" fmla="*/ 115 w 150"/>
              <a:gd name="T29" fmla="*/ 2 h 87"/>
              <a:gd name="T30" fmla="*/ 120 w 150"/>
              <a:gd name="T31" fmla="*/ 3 h 87"/>
              <a:gd name="T32" fmla="*/ 126 w 150"/>
              <a:gd name="T33" fmla="*/ 6 h 87"/>
              <a:gd name="T34" fmla="*/ 131 w 150"/>
              <a:gd name="T35" fmla="*/ 8 h 87"/>
              <a:gd name="T36" fmla="*/ 137 w 150"/>
              <a:gd name="T37" fmla="*/ 10 h 87"/>
              <a:gd name="T38" fmla="*/ 144 w 150"/>
              <a:gd name="T39" fmla="*/ 12 h 87"/>
              <a:gd name="T40" fmla="*/ 150 w 150"/>
              <a:gd name="T41" fmla="*/ 14 h 87"/>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150" h="87">
                <a:moveTo>
                  <a:pt x="150" y="14"/>
                </a:moveTo>
                <a:lnTo>
                  <a:pt x="73" y="87"/>
                </a:lnTo>
                <a:lnTo>
                  <a:pt x="0" y="14"/>
                </a:lnTo>
                <a:lnTo>
                  <a:pt x="6" y="12"/>
                </a:lnTo>
                <a:lnTo>
                  <a:pt x="9" y="10"/>
                </a:lnTo>
                <a:lnTo>
                  <a:pt x="16" y="8"/>
                </a:lnTo>
                <a:lnTo>
                  <a:pt x="22" y="6"/>
                </a:lnTo>
                <a:lnTo>
                  <a:pt x="29" y="3"/>
                </a:lnTo>
                <a:lnTo>
                  <a:pt x="33" y="2"/>
                </a:lnTo>
                <a:lnTo>
                  <a:pt x="40" y="2"/>
                </a:lnTo>
                <a:lnTo>
                  <a:pt x="46" y="0"/>
                </a:lnTo>
                <a:lnTo>
                  <a:pt x="73" y="27"/>
                </a:lnTo>
                <a:lnTo>
                  <a:pt x="102" y="0"/>
                </a:lnTo>
                <a:lnTo>
                  <a:pt x="107" y="2"/>
                </a:lnTo>
                <a:lnTo>
                  <a:pt x="115" y="2"/>
                </a:lnTo>
                <a:lnTo>
                  <a:pt x="120" y="3"/>
                </a:lnTo>
                <a:lnTo>
                  <a:pt x="126" y="6"/>
                </a:lnTo>
                <a:lnTo>
                  <a:pt x="131" y="8"/>
                </a:lnTo>
                <a:lnTo>
                  <a:pt x="137" y="10"/>
                </a:lnTo>
                <a:lnTo>
                  <a:pt x="144" y="12"/>
                </a:lnTo>
                <a:lnTo>
                  <a:pt x="150" y="1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36" name="Freeform 796">
            <a:extLst>
              <a:ext uri="{FF2B5EF4-FFF2-40B4-BE49-F238E27FC236}">
                <a16:creationId xmlns:a16="http://schemas.microsoft.com/office/drawing/2014/main" id="{00000000-0008-0000-1600-000024000000}"/>
              </a:ext>
            </a:extLst>
          </xdr:cNvPr>
          <xdr:cNvSpPr>
            <a:spLocks/>
          </xdr:cNvSpPr>
        </xdr:nvSpPr>
        <xdr:spPr bwMode="auto">
          <a:xfrm>
            <a:off x="291" y="250"/>
            <a:ext cx="250" cy="148"/>
          </a:xfrm>
          <a:custGeom>
            <a:avLst/>
            <a:gdLst>
              <a:gd name="T0" fmla="*/ 250 w 250"/>
              <a:gd name="T1" fmla="*/ 120 h 148"/>
              <a:gd name="T2" fmla="*/ 123 w 250"/>
              <a:gd name="T3" fmla="*/ 0 h 148"/>
              <a:gd name="T4" fmla="*/ 0 w 250"/>
              <a:gd name="T5" fmla="*/ 120 h 148"/>
              <a:gd name="T6" fmla="*/ 5 w 250"/>
              <a:gd name="T7" fmla="*/ 125 h 148"/>
              <a:gd name="T8" fmla="*/ 8 w 250"/>
              <a:gd name="T9" fmla="*/ 126 h 148"/>
              <a:gd name="T10" fmla="*/ 13 w 250"/>
              <a:gd name="T11" fmla="*/ 131 h 148"/>
              <a:gd name="T12" fmla="*/ 17 w 250"/>
              <a:gd name="T13" fmla="*/ 136 h 148"/>
              <a:gd name="T14" fmla="*/ 21 w 250"/>
              <a:gd name="T15" fmla="*/ 137 h 148"/>
              <a:gd name="T16" fmla="*/ 26 w 250"/>
              <a:gd name="T17" fmla="*/ 142 h 148"/>
              <a:gd name="T18" fmla="*/ 30 w 250"/>
              <a:gd name="T19" fmla="*/ 144 h 148"/>
              <a:gd name="T20" fmla="*/ 37 w 250"/>
              <a:gd name="T21" fmla="*/ 148 h 148"/>
              <a:gd name="T22" fmla="*/ 123 w 250"/>
              <a:gd name="T23" fmla="*/ 60 h 148"/>
              <a:gd name="T24" fmla="*/ 213 w 250"/>
              <a:gd name="T25" fmla="*/ 148 h 148"/>
              <a:gd name="T26" fmla="*/ 218 w 250"/>
              <a:gd name="T27" fmla="*/ 144 h 148"/>
              <a:gd name="T28" fmla="*/ 221 w 250"/>
              <a:gd name="T29" fmla="*/ 142 h 148"/>
              <a:gd name="T30" fmla="*/ 227 w 250"/>
              <a:gd name="T31" fmla="*/ 137 h 148"/>
              <a:gd name="T32" fmla="*/ 232 w 250"/>
              <a:gd name="T33" fmla="*/ 136 h 148"/>
              <a:gd name="T34" fmla="*/ 237 w 250"/>
              <a:gd name="T35" fmla="*/ 131 h 148"/>
              <a:gd name="T36" fmla="*/ 240 w 250"/>
              <a:gd name="T37" fmla="*/ 126 h 148"/>
              <a:gd name="T38" fmla="*/ 245 w 250"/>
              <a:gd name="T39" fmla="*/ 125 h 148"/>
              <a:gd name="T40" fmla="*/ 250 w 250"/>
              <a:gd name="T41" fmla="*/ 120 h 14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250" h="148">
                <a:moveTo>
                  <a:pt x="250" y="120"/>
                </a:moveTo>
                <a:lnTo>
                  <a:pt x="123" y="0"/>
                </a:lnTo>
                <a:lnTo>
                  <a:pt x="0" y="120"/>
                </a:lnTo>
                <a:lnTo>
                  <a:pt x="5" y="125"/>
                </a:lnTo>
                <a:lnTo>
                  <a:pt x="8" y="126"/>
                </a:lnTo>
                <a:lnTo>
                  <a:pt x="13" y="131"/>
                </a:lnTo>
                <a:lnTo>
                  <a:pt x="17" y="136"/>
                </a:lnTo>
                <a:lnTo>
                  <a:pt x="21" y="137"/>
                </a:lnTo>
                <a:lnTo>
                  <a:pt x="26" y="142"/>
                </a:lnTo>
                <a:lnTo>
                  <a:pt x="30" y="144"/>
                </a:lnTo>
                <a:lnTo>
                  <a:pt x="37" y="148"/>
                </a:lnTo>
                <a:lnTo>
                  <a:pt x="123" y="60"/>
                </a:lnTo>
                <a:lnTo>
                  <a:pt x="213" y="148"/>
                </a:lnTo>
                <a:lnTo>
                  <a:pt x="218" y="144"/>
                </a:lnTo>
                <a:lnTo>
                  <a:pt x="221" y="142"/>
                </a:lnTo>
                <a:lnTo>
                  <a:pt x="227" y="137"/>
                </a:lnTo>
                <a:lnTo>
                  <a:pt x="232" y="136"/>
                </a:lnTo>
                <a:lnTo>
                  <a:pt x="237" y="131"/>
                </a:lnTo>
                <a:lnTo>
                  <a:pt x="240" y="126"/>
                </a:lnTo>
                <a:lnTo>
                  <a:pt x="245" y="125"/>
                </a:lnTo>
                <a:lnTo>
                  <a:pt x="250" y="120"/>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37" name="Freeform 797">
            <a:extLst>
              <a:ext uri="{FF2B5EF4-FFF2-40B4-BE49-F238E27FC236}">
                <a16:creationId xmlns:a16="http://schemas.microsoft.com/office/drawing/2014/main" id="{00000000-0008-0000-1600-000025000000}"/>
              </a:ext>
            </a:extLst>
          </xdr:cNvPr>
          <xdr:cNvSpPr>
            <a:spLocks/>
          </xdr:cNvSpPr>
        </xdr:nvSpPr>
        <xdr:spPr bwMode="auto">
          <a:xfrm>
            <a:off x="341" y="331"/>
            <a:ext cx="150" cy="88"/>
          </a:xfrm>
          <a:custGeom>
            <a:avLst/>
            <a:gdLst>
              <a:gd name="T0" fmla="*/ 150 w 150"/>
              <a:gd name="T1" fmla="*/ 72 h 88"/>
              <a:gd name="T2" fmla="*/ 73 w 150"/>
              <a:gd name="T3" fmla="*/ 0 h 88"/>
              <a:gd name="T4" fmla="*/ 0 w 150"/>
              <a:gd name="T5" fmla="*/ 72 h 88"/>
              <a:gd name="T6" fmla="*/ 6 w 150"/>
              <a:gd name="T7" fmla="*/ 75 h 88"/>
              <a:gd name="T8" fmla="*/ 9 w 150"/>
              <a:gd name="T9" fmla="*/ 77 h 88"/>
              <a:gd name="T10" fmla="*/ 16 w 150"/>
              <a:gd name="T11" fmla="*/ 80 h 88"/>
              <a:gd name="T12" fmla="*/ 22 w 150"/>
              <a:gd name="T13" fmla="*/ 81 h 88"/>
              <a:gd name="T14" fmla="*/ 29 w 150"/>
              <a:gd name="T15" fmla="*/ 84 h 88"/>
              <a:gd name="T16" fmla="*/ 33 w 150"/>
              <a:gd name="T17" fmla="*/ 85 h 88"/>
              <a:gd name="T18" fmla="*/ 40 w 150"/>
              <a:gd name="T19" fmla="*/ 85 h 88"/>
              <a:gd name="T20" fmla="*/ 46 w 150"/>
              <a:gd name="T21" fmla="*/ 88 h 88"/>
              <a:gd name="T22" fmla="*/ 73 w 150"/>
              <a:gd name="T23" fmla="*/ 61 h 88"/>
              <a:gd name="T24" fmla="*/ 102 w 150"/>
              <a:gd name="T25" fmla="*/ 88 h 88"/>
              <a:gd name="T26" fmla="*/ 107 w 150"/>
              <a:gd name="T27" fmla="*/ 85 h 88"/>
              <a:gd name="T28" fmla="*/ 115 w 150"/>
              <a:gd name="T29" fmla="*/ 85 h 88"/>
              <a:gd name="T30" fmla="*/ 120 w 150"/>
              <a:gd name="T31" fmla="*/ 84 h 88"/>
              <a:gd name="T32" fmla="*/ 126 w 150"/>
              <a:gd name="T33" fmla="*/ 81 h 88"/>
              <a:gd name="T34" fmla="*/ 131 w 150"/>
              <a:gd name="T35" fmla="*/ 80 h 88"/>
              <a:gd name="T36" fmla="*/ 137 w 150"/>
              <a:gd name="T37" fmla="*/ 77 h 88"/>
              <a:gd name="T38" fmla="*/ 144 w 150"/>
              <a:gd name="T39" fmla="*/ 75 h 88"/>
              <a:gd name="T40" fmla="*/ 150 w 150"/>
              <a:gd name="T41" fmla="*/ 72 h 8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150" h="88">
                <a:moveTo>
                  <a:pt x="150" y="72"/>
                </a:moveTo>
                <a:lnTo>
                  <a:pt x="73" y="0"/>
                </a:lnTo>
                <a:lnTo>
                  <a:pt x="0" y="72"/>
                </a:lnTo>
                <a:lnTo>
                  <a:pt x="6" y="75"/>
                </a:lnTo>
                <a:lnTo>
                  <a:pt x="9" y="77"/>
                </a:lnTo>
                <a:lnTo>
                  <a:pt x="16" y="80"/>
                </a:lnTo>
                <a:lnTo>
                  <a:pt x="22" y="81"/>
                </a:lnTo>
                <a:lnTo>
                  <a:pt x="29" y="84"/>
                </a:lnTo>
                <a:lnTo>
                  <a:pt x="33" y="85"/>
                </a:lnTo>
                <a:lnTo>
                  <a:pt x="40" y="85"/>
                </a:lnTo>
                <a:lnTo>
                  <a:pt x="46" y="88"/>
                </a:lnTo>
                <a:lnTo>
                  <a:pt x="73" y="61"/>
                </a:lnTo>
                <a:lnTo>
                  <a:pt x="102" y="88"/>
                </a:lnTo>
                <a:lnTo>
                  <a:pt x="107" y="85"/>
                </a:lnTo>
                <a:lnTo>
                  <a:pt x="115" y="85"/>
                </a:lnTo>
                <a:lnTo>
                  <a:pt x="120" y="84"/>
                </a:lnTo>
                <a:lnTo>
                  <a:pt x="126" y="81"/>
                </a:lnTo>
                <a:lnTo>
                  <a:pt x="131" y="80"/>
                </a:lnTo>
                <a:lnTo>
                  <a:pt x="137" y="77"/>
                </a:lnTo>
                <a:lnTo>
                  <a:pt x="144" y="75"/>
                </a:lnTo>
                <a:lnTo>
                  <a:pt x="150" y="72"/>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38" name="Freeform 798">
            <a:extLst>
              <a:ext uri="{FF2B5EF4-FFF2-40B4-BE49-F238E27FC236}">
                <a16:creationId xmlns:a16="http://schemas.microsoft.com/office/drawing/2014/main" id="{00000000-0008-0000-1600-000026000000}"/>
              </a:ext>
            </a:extLst>
          </xdr:cNvPr>
          <xdr:cNvSpPr>
            <a:spLocks/>
          </xdr:cNvSpPr>
        </xdr:nvSpPr>
        <xdr:spPr bwMode="auto">
          <a:xfrm>
            <a:off x="258" y="137"/>
            <a:ext cx="137" cy="223"/>
          </a:xfrm>
          <a:custGeom>
            <a:avLst/>
            <a:gdLst>
              <a:gd name="T0" fmla="*/ 25 w 137"/>
              <a:gd name="T1" fmla="*/ 223 h 223"/>
              <a:gd name="T2" fmla="*/ 20 w 137"/>
              <a:gd name="T3" fmla="*/ 219 h 223"/>
              <a:gd name="T4" fmla="*/ 16 w 137"/>
              <a:gd name="T5" fmla="*/ 213 h 223"/>
              <a:gd name="T6" fmla="*/ 14 w 137"/>
              <a:gd name="T7" fmla="*/ 208 h 223"/>
              <a:gd name="T8" fmla="*/ 9 w 137"/>
              <a:gd name="T9" fmla="*/ 204 h 223"/>
              <a:gd name="T10" fmla="*/ 8 w 137"/>
              <a:gd name="T11" fmla="*/ 200 h 223"/>
              <a:gd name="T12" fmla="*/ 3 w 137"/>
              <a:gd name="T13" fmla="*/ 194 h 223"/>
              <a:gd name="T14" fmla="*/ 1 w 137"/>
              <a:gd name="T15" fmla="*/ 189 h 223"/>
              <a:gd name="T16" fmla="*/ 0 w 137"/>
              <a:gd name="T17" fmla="*/ 186 h 223"/>
              <a:gd name="T18" fmla="*/ 73 w 137"/>
              <a:gd name="T19" fmla="*/ 110 h 223"/>
              <a:gd name="T20" fmla="*/ 0 w 137"/>
              <a:gd name="T21" fmla="*/ 37 h 223"/>
              <a:gd name="T22" fmla="*/ 1 w 137"/>
              <a:gd name="T23" fmla="*/ 33 h 223"/>
              <a:gd name="T24" fmla="*/ 3 w 137"/>
              <a:gd name="T25" fmla="*/ 28 h 223"/>
              <a:gd name="T26" fmla="*/ 8 w 137"/>
              <a:gd name="T27" fmla="*/ 23 h 223"/>
              <a:gd name="T28" fmla="*/ 9 w 137"/>
              <a:gd name="T29" fmla="*/ 18 h 223"/>
              <a:gd name="T30" fmla="*/ 14 w 137"/>
              <a:gd name="T31" fmla="*/ 14 h 223"/>
              <a:gd name="T32" fmla="*/ 16 w 137"/>
              <a:gd name="T33" fmla="*/ 9 h 223"/>
              <a:gd name="T34" fmla="*/ 20 w 137"/>
              <a:gd name="T35" fmla="*/ 4 h 223"/>
              <a:gd name="T36" fmla="*/ 22 w 137"/>
              <a:gd name="T37" fmla="*/ 0 h 223"/>
              <a:gd name="T38" fmla="*/ 137 w 137"/>
              <a:gd name="T39" fmla="*/ 110 h 223"/>
              <a:gd name="T40" fmla="*/ 25 w 137"/>
              <a:gd name="T41" fmla="*/ 221 h 223"/>
              <a:gd name="T42" fmla="*/ 25 w 137"/>
              <a:gd name="T43" fmla="*/ 223 h 223"/>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37" h="223">
                <a:moveTo>
                  <a:pt x="25" y="223"/>
                </a:moveTo>
                <a:lnTo>
                  <a:pt x="20" y="219"/>
                </a:lnTo>
                <a:lnTo>
                  <a:pt x="16" y="213"/>
                </a:lnTo>
                <a:lnTo>
                  <a:pt x="14" y="208"/>
                </a:lnTo>
                <a:lnTo>
                  <a:pt x="9" y="204"/>
                </a:lnTo>
                <a:lnTo>
                  <a:pt x="8" y="200"/>
                </a:lnTo>
                <a:lnTo>
                  <a:pt x="3" y="194"/>
                </a:lnTo>
                <a:lnTo>
                  <a:pt x="1" y="189"/>
                </a:lnTo>
                <a:lnTo>
                  <a:pt x="0" y="186"/>
                </a:lnTo>
                <a:lnTo>
                  <a:pt x="73" y="110"/>
                </a:lnTo>
                <a:lnTo>
                  <a:pt x="0" y="37"/>
                </a:lnTo>
                <a:lnTo>
                  <a:pt x="1" y="33"/>
                </a:lnTo>
                <a:lnTo>
                  <a:pt x="3" y="28"/>
                </a:lnTo>
                <a:lnTo>
                  <a:pt x="8" y="23"/>
                </a:lnTo>
                <a:lnTo>
                  <a:pt x="9" y="18"/>
                </a:lnTo>
                <a:lnTo>
                  <a:pt x="14" y="14"/>
                </a:lnTo>
                <a:lnTo>
                  <a:pt x="16" y="9"/>
                </a:lnTo>
                <a:lnTo>
                  <a:pt x="20" y="4"/>
                </a:lnTo>
                <a:lnTo>
                  <a:pt x="22" y="0"/>
                </a:lnTo>
                <a:lnTo>
                  <a:pt x="137" y="110"/>
                </a:lnTo>
                <a:lnTo>
                  <a:pt x="25" y="221"/>
                </a:lnTo>
                <a:lnTo>
                  <a:pt x="25" y="223"/>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39" name="Freeform 799">
            <a:extLst>
              <a:ext uri="{FF2B5EF4-FFF2-40B4-BE49-F238E27FC236}">
                <a16:creationId xmlns:a16="http://schemas.microsoft.com/office/drawing/2014/main" id="{00000000-0008-0000-1600-000027000000}"/>
              </a:ext>
            </a:extLst>
          </xdr:cNvPr>
          <xdr:cNvSpPr>
            <a:spLocks/>
          </xdr:cNvSpPr>
        </xdr:nvSpPr>
        <xdr:spPr bwMode="auto">
          <a:xfrm>
            <a:off x="521" y="189"/>
            <a:ext cx="71" cy="119"/>
          </a:xfrm>
          <a:custGeom>
            <a:avLst/>
            <a:gdLst>
              <a:gd name="T0" fmla="*/ 60 w 71"/>
              <a:gd name="T1" fmla="*/ 0 h 119"/>
              <a:gd name="T2" fmla="*/ 0 w 71"/>
              <a:gd name="T3" fmla="*/ 58 h 119"/>
              <a:gd name="T4" fmla="*/ 60 w 71"/>
              <a:gd name="T5" fmla="*/ 119 h 119"/>
              <a:gd name="T6" fmla="*/ 62 w 71"/>
              <a:gd name="T7" fmla="*/ 113 h 119"/>
              <a:gd name="T8" fmla="*/ 64 w 71"/>
              <a:gd name="T9" fmla="*/ 104 h 119"/>
              <a:gd name="T10" fmla="*/ 66 w 71"/>
              <a:gd name="T11" fmla="*/ 98 h 119"/>
              <a:gd name="T12" fmla="*/ 68 w 71"/>
              <a:gd name="T13" fmla="*/ 90 h 119"/>
              <a:gd name="T14" fmla="*/ 71 w 71"/>
              <a:gd name="T15" fmla="*/ 83 h 119"/>
              <a:gd name="T16" fmla="*/ 71 w 71"/>
              <a:gd name="T17" fmla="*/ 75 h 119"/>
              <a:gd name="T18" fmla="*/ 71 w 71"/>
              <a:gd name="T19" fmla="*/ 66 h 119"/>
              <a:gd name="T20" fmla="*/ 71 w 71"/>
              <a:gd name="T21" fmla="*/ 58 h 119"/>
              <a:gd name="T22" fmla="*/ 71 w 71"/>
              <a:gd name="T23" fmla="*/ 52 h 119"/>
              <a:gd name="T24" fmla="*/ 71 w 71"/>
              <a:gd name="T25" fmla="*/ 44 h 119"/>
              <a:gd name="T26" fmla="*/ 71 w 71"/>
              <a:gd name="T27" fmla="*/ 36 h 119"/>
              <a:gd name="T28" fmla="*/ 68 w 71"/>
              <a:gd name="T29" fmla="*/ 29 h 119"/>
              <a:gd name="T30" fmla="*/ 66 w 71"/>
              <a:gd name="T31" fmla="*/ 20 h 119"/>
              <a:gd name="T32" fmla="*/ 64 w 71"/>
              <a:gd name="T33" fmla="*/ 14 h 119"/>
              <a:gd name="T34" fmla="*/ 62 w 71"/>
              <a:gd name="T35" fmla="*/ 6 h 119"/>
              <a:gd name="T36" fmla="*/ 60 w 71"/>
              <a:gd name="T37" fmla="*/ 0 h 119"/>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71" h="119">
                <a:moveTo>
                  <a:pt x="60" y="0"/>
                </a:moveTo>
                <a:lnTo>
                  <a:pt x="0" y="58"/>
                </a:lnTo>
                <a:lnTo>
                  <a:pt x="60" y="119"/>
                </a:lnTo>
                <a:lnTo>
                  <a:pt x="62" y="113"/>
                </a:lnTo>
                <a:lnTo>
                  <a:pt x="64" y="104"/>
                </a:lnTo>
                <a:lnTo>
                  <a:pt x="66" y="98"/>
                </a:lnTo>
                <a:lnTo>
                  <a:pt x="68" y="90"/>
                </a:lnTo>
                <a:lnTo>
                  <a:pt x="71" y="83"/>
                </a:lnTo>
                <a:lnTo>
                  <a:pt x="71" y="75"/>
                </a:lnTo>
                <a:lnTo>
                  <a:pt x="71" y="66"/>
                </a:lnTo>
                <a:lnTo>
                  <a:pt x="71" y="58"/>
                </a:lnTo>
                <a:lnTo>
                  <a:pt x="71" y="52"/>
                </a:lnTo>
                <a:lnTo>
                  <a:pt x="71" y="44"/>
                </a:lnTo>
                <a:lnTo>
                  <a:pt x="71" y="36"/>
                </a:lnTo>
                <a:lnTo>
                  <a:pt x="68" y="29"/>
                </a:lnTo>
                <a:lnTo>
                  <a:pt x="66" y="20"/>
                </a:lnTo>
                <a:lnTo>
                  <a:pt x="64" y="14"/>
                </a:lnTo>
                <a:lnTo>
                  <a:pt x="62" y="6"/>
                </a:lnTo>
                <a:lnTo>
                  <a:pt x="60" y="0"/>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40" name="Freeform 800">
            <a:extLst>
              <a:ext uri="{FF2B5EF4-FFF2-40B4-BE49-F238E27FC236}">
                <a16:creationId xmlns:a16="http://schemas.microsoft.com/office/drawing/2014/main" id="{00000000-0008-0000-1600-000028000000}"/>
              </a:ext>
            </a:extLst>
          </xdr:cNvPr>
          <xdr:cNvSpPr>
            <a:spLocks/>
          </xdr:cNvSpPr>
        </xdr:nvSpPr>
        <xdr:spPr bwMode="auto">
          <a:xfrm>
            <a:off x="438" y="137"/>
            <a:ext cx="136" cy="223"/>
          </a:xfrm>
          <a:custGeom>
            <a:avLst/>
            <a:gdLst>
              <a:gd name="T0" fmla="*/ 112 w 136"/>
              <a:gd name="T1" fmla="*/ 223 h 223"/>
              <a:gd name="T2" fmla="*/ 116 w 136"/>
              <a:gd name="T3" fmla="*/ 219 h 223"/>
              <a:gd name="T4" fmla="*/ 119 w 136"/>
              <a:gd name="T5" fmla="*/ 213 h 223"/>
              <a:gd name="T6" fmla="*/ 124 w 136"/>
              <a:gd name="T7" fmla="*/ 208 h 223"/>
              <a:gd name="T8" fmla="*/ 125 w 136"/>
              <a:gd name="T9" fmla="*/ 204 h 223"/>
              <a:gd name="T10" fmla="*/ 130 w 136"/>
              <a:gd name="T11" fmla="*/ 200 h 223"/>
              <a:gd name="T12" fmla="*/ 132 w 136"/>
              <a:gd name="T13" fmla="*/ 194 h 223"/>
              <a:gd name="T14" fmla="*/ 134 w 136"/>
              <a:gd name="T15" fmla="*/ 189 h 223"/>
              <a:gd name="T16" fmla="*/ 136 w 136"/>
              <a:gd name="T17" fmla="*/ 186 h 223"/>
              <a:gd name="T18" fmla="*/ 63 w 136"/>
              <a:gd name="T19" fmla="*/ 110 h 223"/>
              <a:gd name="T20" fmla="*/ 136 w 136"/>
              <a:gd name="T21" fmla="*/ 37 h 223"/>
              <a:gd name="T22" fmla="*/ 134 w 136"/>
              <a:gd name="T23" fmla="*/ 33 h 223"/>
              <a:gd name="T24" fmla="*/ 132 w 136"/>
              <a:gd name="T25" fmla="*/ 28 h 223"/>
              <a:gd name="T26" fmla="*/ 130 w 136"/>
              <a:gd name="T27" fmla="*/ 23 h 223"/>
              <a:gd name="T28" fmla="*/ 125 w 136"/>
              <a:gd name="T29" fmla="*/ 18 h 223"/>
              <a:gd name="T30" fmla="*/ 124 w 136"/>
              <a:gd name="T31" fmla="*/ 14 h 223"/>
              <a:gd name="T32" fmla="*/ 119 w 136"/>
              <a:gd name="T33" fmla="*/ 9 h 223"/>
              <a:gd name="T34" fmla="*/ 117 w 136"/>
              <a:gd name="T35" fmla="*/ 4 h 223"/>
              <a:gd name="T36" fmla="*/ 112 w 136"/>
              <a:gd name="T37" fmla="*/ 0 h 223"/>
              <a:gd name="T38" fmla="*/ 0 w 136"/>
              <a:gd name="T39" fmla="*/ 110 h 223"/>
              <a:gd name="T40" fmla="*/ 112 w 136"/>
              <a:gd name="T41" fmla="*/ 221 h 223"/>
              <a:gd name="T42" fmla="*/ 112 w 136"/>
              <a:gd name="T43" fmla="*/ 223 h 223"/>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36" h="223">
                <a:moveTo>
                  <a:pt x="112" y="223"/>
                </a:moveTo>
                <a:lnTo>
                  <a:pt x="116" y="219"/>
                </a:lnTo>
                <a:lnTo>
                  <a:pt x="119" y="213"/>
                </a:lnTo>
                <a:lnTo>
                  <a:pt x="124" y="208"/>
                </a:lnTo>
                <a:lnTo>
                  <a:pt x="125" y="204"/>
                </a:lnTo>
                <a:lnTo>
                  <a:pt x="130" y="200"/>
                </a:lnTo>
                <a:lnTo>
                  <a:pt x="132" y="194"/>
                </a:lnTo>
                <a:lnTo>
                  <a:pt x="134" y="189"/>
                </a:lnTo>
                <a:lnTo>
                  <a:pt x="136" y="186"/>
                </a:lnTo>
                <a:lnTo>
                  <a:pt x="63" y="110"/>
                </a:lnTo>
                <a:lnTo>
                  <a:pt x="136" y="37"/>
                </a:lnTo>
                <a:lnTo>
                  <a:pt x="134" y="33"/>
                </a:lnTo>
                <a:lnTo>
                  <a:pt x="132" y="28"/>
                </a:lnTo>
                <a:lnTo>
                  <a:pt x="130" y="23"/>
                </a:lnTo>
                <a:lnTo>
                  <a:pt x="125" y="18"/>
                </a:lnTo>
                <a:lnTo>
                  <a:pt x="124" y="14"/>
                </a:lnTo>
                <a:lnTo>
                  <a:pt x="119" y="9"/>
                </a:lnTo>
                <a:lnTo>
                  <a:pt x="117" y="4"/>
                </a:lnTo>
                <a:lnTo>
                  <a:pt x="112" y="0"/>
                </a:lnTo>
                <a:lnTo>
                  <a:pt x="0" y="110"/>
                </a:lnTo>
                <a:lnTo>
                  <a:pt x="112" y="221"/>
                </a:lnTo>
                <a:lnTo>
                  <a:pt x="112" y="223"/>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grpSp>
    <xdr:clientData/>
  </xdr:twoCellAnchor>
  <xdr:twoCellAnchor>
    <xdr:from>
      <xdr:col>16</xdr:col>
      <xdr:colOff>0</xdr:colOff>
      <xdr:row>97</xdr:row>
      <xdr:rowOff>0</xdr:rowOff>
    </xdr:from>
    <xdr:to>
      <xdr:col>16</xdr:col>
      <xdr:colOff>1796825</xdr:colOff>
      <xdr:row>106</xdr:row>
      <xdr:rowOff>88675</xdr:rowOff>
    </xdr:to>
    <xdr:graphicFrame macro="">
      <xdr:nvGraphicFramePr>
        <xdr:cNvPr id="41" name="Gráfico 40">
          <a:extLst>
            <a:ext uri="{FF2B5EF4-FFF2-40B4-BE49-F238E27FC236}">
              <a16:creationId xmlns:a16="http://schemas.microsoft.com/office/drawing/2014/main" id="{00000000-0008-0000-1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338667</xdr:colOff>
      <xdr:row>96</xdr:row>
      <xdr:rowOff>31745</xdr:rowOff>
    </xdr:from>
    <xdr:to>
      <xdr:col>17</xdr:col>
      <xdr:colOff>509172</xdr:colOff>
      <xdr:row>109</xdr:row>
      <xdr:rowOff>75245</xdr:rowOff>
    </xdr:to>
    <xdr:grpSp>
      <xdr:nvGrpSpPr>
        <xdr:cNvPr id="42" name="Grupo 41">
          <a:extLst>
            <a:ext uri="{FF2B5EF4-FFF2-40B4-BE49-F238E27FC236}">
              <a16:creationId xmlns:a16="http://schemas.microsoft.com/office/drawing/2014/main" id="{00000000-0008-0000-1600-00002A000000}"/>
            </a:ext>
          </a:extLst>
        </xdr:cNvPr>
        <xdr:cNvGrpSpPr/>
      </xdr:nvGrpSpPr>
      <xdr:grpSpPr>
        <a:xfrm>
          <a:off x="13059833" y="18644301"/>
          <a:ext cx="2703452" cy="2520000"/>
          <a:chOff x="11493500" y="17399000"/>
          <a:chExt cx="2520000" cy="2520000"/>
        </a:xfrm>
      </xdr:grpSpPr>
      <xdr:graphicFrame macro="">
        <xdr:nvGraphicFramePr>
          <xdr:cNvPr id="43" name="Gráfico 42">
            <a:extLst>
              <a:ext uri="{FF2B5EF4-FFF2-40B4-BE49-F238E27FC236}">
                <a16:creationId xmlns:a16="http://schemas.microsoft.com/office/drawing/2014/main" id="{00000000-0008-0000-1600-00002B000000}"/>
              </a:ext>
            </a:extLst>
          </xdr:cNvPr>
          <xdr:cNvGraphicFramePr>
            <a:graphicFrameLocks/>
          </xdr:cNvGraphicFramePr>
        </xdr:nvGraphicFramePr>
        <xdr:xfrm>
          <a:off x="11493500" y="17399000"/>
          <a:ext cx="2520000" cy="2520000"/>
        </xdr:xfrm>
        <a:graphic>
          <a:graphicData uri="http://schemas.openxmlformats.org/drawingml/2006/chart">
            <c:chart xmlns:c="http://schemas.openxmlformats.org/drawingml/2006/chart" xmlns:r="http://schemas.openxmlformats.org/officeDocument/2006/relationships" r:id="rId7"/>
          </a:graphicData>
        </a:graphic>
      </xdr:graphicFrame>
      <xdr:sp macro="" textlink="[2]TABLAS!N24">
        <xdr:nvSpPr>
          <xdr:cNvPr id="44" name="Elipse 43">
            <a:extLst>
              <a:ext uri="{FF2B5EF4-FFF2-40B4-BE49-F238E27FC236}">
                <a16:creationId xmlns:a16="http://schemas.microsoft.com/office/drawing/2014/main" id="{00000000-0008-0000-1600-00002C000000}"/>
              </a:ext>
            </a:extLst>
          </xdr:cNvPr>
          <xdr:cNvSpPr/>
        </xdr:nvSpPr>
        <xdr:spPr>
          <a:xfrm>
            <a:off x="12213167" y="18108085"/>
            <a:ext cx="1079500" cy="1079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60357AB-A22E-464A-AAC8-B3B64F8A3F67}" type="TxLink">
              <a:rPr lang="en-US" sz="1400" b="1" i="0" u="none" strike="noStrike">
                <a:solidFill>
                  <a:srgbClr val="000000"/>
                </a:solidFill>
                <a:latin typeface="Calibri"/>
                <a:ea typeface="Calibri"/>
                <a:cs typeface="Calibri"/>
              </a:rPr>
              <a:pPr algn="ctr"/>
              <a:t>0.547019867549669</a:t>
            </a:fld>
            <a:endParaRPr lang="es-VE" sz="1400" b="1"/>
          </a:p>
        </xdr:txBody>
      </xdr:sp>
    </xdr:grpSp>
    <xdr:clientData/>
  </xdr:twoCellAnchor>
  <xdr:twoCellAnchor>
    <xdr:from>
      <xdr:col>17</xdr:col>
      <xdr:colOff>618072</xdr:colOff>
      <xdr:row>96</xdr:row>
      <xdr:rowOff>35977</xdr:rowOff>
    </xdr:from>
    <xdr:to>
      <xdr:col>19</xdr:col>
      <xdr:colOff>47738</xdr:colOff>
      <xdr:row>109</xdr:row>
      <xdr:rowOff>79477</xdr:rowOff>
    </xdr:to>
    <xdr:grpSp>
      <xdr:nvGrpSpPr>
        <xdr:cNvPr id="45" name="Grupo 44">
          <a:extLst>
            <a:ext uri="{FF2B5EF4-FFF2-40B4-BE49-F238E27FC236}">
              <a16:creationId xmlns:a16="http://schemas.microsoft.com/office/drawing/2014/main" id="{00000000-0008-0000-1600-00002D000000}"/>
            </a:ext>
          </a:extLst>
        </xdr:cNvPr>
        <xdr:cNvGrpSpPr/>
      </xdr:nvGrpSpPr>
      <xdr:grpSpPr>
        <a:xfrm>
          <a:off x="15872185" y="18648533"/>
          <a:ext cx="2710497" cy="2520000"/>
          <a:chOff x="11493500" y="17399000"/>
          <a:chExt cx="2520000" cy="2520000"/>
        </a:xfrm>
      </xdr:grpSpPr>
      <xdr:graphicFrame macro="">
        <xdr:nvGraphicFramePr>
          <xdr:cNvPr id="46" name="Gráfico 45">
            <a:extLst>
              <a:ext uri="{FF2B5EF4-FFF2-40B4-BE49-F238E27FC236}">
                <a16:creationId xmlns:a16="http://schemas.microsoft.com/office/drawing/2014/main" id="{00000000-0008-0000-1600-00002E000000}"/>
              </a:ext>
            </a:extLst>
          </xdr:cNvPr>
          <xdr:cNvGraphicFramePr>
            <a:graphicFrameLocks/>
          </xdr:cNvGraphicFramePr>
        </xdr:nvGraphicFramePr>
        <xdr:xfrm>
          <a:off x="11493500" y="17399000"/>
          <a:ext cx="2520000" cy="2520000"/>
        </xdr:xfrm>
        <a:graphic>
          <a:graphicData uri="http://schemas.openxmlformats.org/drawingml/2006/chart">
            <c:chart xmlns:c="http://schemas.openxmlformats.org/drawingml/2006/chart" xmlns:r="http://schemas.openxmlformats.org/officeDocument/2006/relationships" r:id="rId8"/>
          </a:graphicData>
        </a:graphic>
      </xdr:graphicFrame>
      <xdr:sp macro="" textlink="[2]TABLAS!N32">
        <xdr:nvSpPr>
          <xdr:cNvPr id="47" name="Elipse 46">
            <a:extLst>
              <a:ext uri="{FF2B5EF4-FFF2-40B4-BE49-F238E27FC236}">
                <a16:creationId xmlns:a16="http://schemas.microsoft.com/office/drawing/2014/main" id="{00000000-0008-0000-1600-00002F000000}"/>
              </a:ext>
            </a:extLst>
          </xdr:cNvPr>
          <xdr:cNvSpPr/>
        </xdr:nvSpPr>
        <xdr:spPr>
          <a:xfrm>
            <a:off x="12213167" y="18108085"/>
            <a:ext cx="1079500" cy="1079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B8C4A05-976B-4C04-A2A1-C53230E6BD9E}" type="TxLink">
              <a:rPr lang="en-US" sz="1400" b="1" i="0" u="none" strike="noStrike">
                <a:solidFill>
                  <a:srgbClr val="000000"/>
                </a:solidFill>
                <a:latin typeface="Calibri"/>
                <a:ea typeface="Calibri"/>
                <a:cs typeface="Calibri"/>
              </a:rPr>
              <a:pPr marL="0" indent="0" algn="ctr"/>
              <a:t>0.319062181447503</a:t>
            </a:fld>
            <a:endParaRPr lang="es-VE" sz="1400" b="1" i="0" u="none" strike="noStrike">
              <a:solidFill>
                <a:srgbClr val="000000"/>
              </a:solidFill>
              <a:latin typeface="Calibri"/>
              <a:ea typeface="Calibri"/>
              <a:cs typeface="Calibri"/>
            </a:endParaRPr>
          </a:p>
        </xdr:txBody>
      </xdr:sp>
    </xdr:grpSp>
    <xdr:clientData/>
  </xdr:twoCellAnchor>
  <xdr:twoCellAnchor>
    <xdr:from>
      <xdr:col>15</xdr:col>
      <xdr:colOff>341739</xdr:colOff>
      <xdr:row>112</xdr:row>
      <xdr:rowOff>124883</xdr:rowOff>
    </xdr:from>
    <xdr:to>
      <xdr:col>17</xdr:col>
      <xdr:colOff>517637</xdr:colOff>
      <xdr:row>125</xdr:row>
      <xdr:rowOff>168383</xdr:rowOff>
    </xdr:to>
    <xdr:grpSp>
      <xdr:nvGrpSpPr>
        <xdr:cNvPr id="48" name="Grupo 47">
          <a:extLst>
            <a:ext uri="{FF2B5EF4-FFF2-40B4-BE49-F238E27FC236}">
              <a16:creationId xmlns:a16="http://schemas.microsoft.com/office/drawing/2014/main" id="{00000000-0008-0000-1600-000030000000}"/>
            </a:ext>
          </a:extLst>
        </xdr:cNvPr>
        <xdr:cNvGrpSpPr/>
      </xdr:nvGrpSpPr>
      <xdr:grpSpPr>
        <a:xfrm>
          <a:off x="13062905" y="21785439"/>
          <a:ext cx="2708845" cy="2520000"/>
          <a:chOff x="11493500" y="17399000"/>
          <a:chExt cx="2520000" cy="2520000"/>
        </a:xfrm>
      </xdr:grpSpPr>
      <xdr:graphicFrame macro="">
        <xdr:nvGraphicFramePr>
          <xdr:cNvPr id="49" name="Gráfico 48">
            <a:extLst>
              <a:ext uri="{FF2B5EF4-FFF2-40B4-BE49-F238E27FC236}">
                <a16:creationId xmlns:a16="http://schemas.microsoft.com/office/drawing/2014/main" id="{00000000-0008-0000-1600-000031000000}"/>
              </a:ext>
            </a:extLst>
          </xdr:cNvPr>
          <xdr:cNvGraphicFramePr>
            <a:graphicFrameLocks/>
          </xdr:cNvGraphicFramePr>
        </xdr:nvGraphicFramePr>
        <xdr:xfrm>
          <a:off x="11493500" y="17399000"/>
          <a:ext cx="2520000" cy="2520000"/>
        </xdr:xfrm>
        <a:graphic>
          <a:graphicData uri="http://schemas.openxmlformats.org/drawingml/2006/chart">
            <c:chart xmlns:c="http://schemas.openxmlformats.org/drawingml/2006/chart" xmlns:r="http://schemas.openxmlformats.org/officeDocument/2006/relationships" r:id="rId9"/>
          </a:graphicData>
        </a:graphic>
      </xdr:graphicFrame>
      <xdr:sp macro="" textlink="[2]TABLAS!N40">
        <xdr:nvSpPr>
          <xdr:cNvPr id="50" name="Elipse 49">
            <a:extLst>
              <a:ext uri="{FF2B5EF4-FFF2-40B4-BE49-F238E27FC236}">
                <a16:creationId xmlns:a16="http://schemas.microsoft.com/office/drawing/2014/main" id="{00000000-0008-0000-1600-000032000000}"/>
              </a:ext>
            </a:extLst>
          </xdr:cNvPr>
          <xdr:cNvSpPr/>
        </xdr:nvSpPr>
        <xdr:spPr>
          <a:xfrm>
            <a:off x="12213167" y="18108085"/>
            <a:ext cx="1079500" cy="1079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F7B0929-EA5F-480D-A069-4AEF5597D875}" type="TxLink">
              <a:rPr lang="en-US" sz="1400" b="1" i="0" u="none" strike="noStrike">
                <a:solidFill>
                  <a:srgbClr val="000000"/>
                </a:solidFill>
                <a:latin typeface="Calibri"/>
                <a:ea typeface="Calibri"/>
                <a:cs typeface="Calibri"/>
              </a:rPr>
              <a:pPr marL="0" indent="0" algn="ctr"/>
              <a:t>0.333333333333333</a:t>
            </a:fld>
            <a:endParaRPr lang="es-VE" sz="1400" b="1" i="0" u="none" strike="noStrike">
              <a:solidFill>
                <a:srgbClr val="000000"/>
              </a:solidFill>
              <a:latin typeface="Calibri"/>
              <a:ea typeface="Calibri"/>
              <a:cs typeface="Calibri"/>
            </a:endParaRPr>
          </a:p>
        </xdr:txBody>
      </xdr:sp>
    </xdr:grpSp>
    <xdr:clientData/>
  </xdr:twoCellAnchor>
  <xdr:twoCellAnchor>
    <xdr:from>
      <xdr:col>17</xdr:col>
      <xdr:colOff>626538</xdr:colOff>
      <xdr:row>112</xdr:row>
      <xdr:rowOff>118533</xdr:rowOff>
    </xdr:from>
    <xdr:to>
      <xdr:col>19</xdr:col>
      <xdr:colOff>56204</xdr:colOff>
      <xdr:row>125</xdr:row>
      <xdr:rowOff>162033</xdr:rowOff>
    </xdr:to>
    <xdr:grpSp>
      <xdr:nvGrpSpPr>
        <xdr:cNvPr id="51" name="Grupo 50">
          <a:extLst>
            <a:ext uri="{FF2B5EF4-FFF2-40B4-BE49-F238E27FC236}">
              <a16:creationId xmlns:a16="http://schemas.microsoft.com/office/drawing/2014/main" id="{00000000-0008-0000-1600-000033000000}"/>
            </a:ext>
          </a:extLst>
        </xdr:cNvPr>
        <xdr:cNvGrpSpPr/>
      </xdr:nvGrpSpPr>
      <xdr:grpSpPr>
        <a:xfrm>
          <a:off x="15880651" y="21779089"/>
          <a:ext cx="2710497" cy="2520000"/>
          <a:chOff x="11493500" y="17399000"/>
          <a:chExt cx="2520000" cy="2520000"/>
        </a:xfrm>
      </xdr:grpSpPr>
      <xdr:graphicFrame macro="">
        <xdr:nvGraphicFramePr>
          <xdr:cNvPr id="52" name="Gráfico 51">
            <a:extLst>
              <a:ext uri="{FF2B5EF4-FFF2-40B4-BE49-F238E27FC236}">
                <a16:creationId xmlns:a16="http://schemas.microsoft.com/office/drawing/2014/main" id="{00000000-0008-0000-1600-000034000000}"/>
              </a:ext>
            </a:extLst>
          </xdr:cNvPr>
          <xdr:cNvGraphicFramePr>
            <a:graphicFrameLocks/>
          </xdr:cNvGraphicFramePr>
        </xdr:nvGraphicFramePr>
        <xdr:xfrm>
          <a:off x="11493500" y="17399000"/>
          <a:ext cx="2520000" cy="2520000"/>
        </xdr:xfrm>
        <a:graphic>
          <a:graphicData uri="http://schemas.openxmlformats.org/drawingml/2006/chart">
            <c:chart xmlns:c="http://schemas.openxmlformats.org/drawingml/2006/chart" xmlns:r="http://schemas.openxmlformats.org/officeDocument/2006/relationships" r:id="rId10"/>
          </a:graphicData>
        </a:graphic>
      </xdr:graphicFrame>
      <xdr:sp macro="" textlink="[2]TABLAS!N49">
        <xdr:nvSpPr>
          <xdr:cNvPr id="53" name="Elipse 52">
            <a:extLst>
              <a:ext uri="{FF2B5EF4-FFF2-40B4-BE49-F238E27FC236}">
                <a16:creationId xmlns:a16="http://schemas.microsoft.com/office/drawing/2014/main" id="{00000000-0008-0000-1600-000035000000}"/>
              </a:ext>
            </a:extLst>
          </xdr:cNvPr>
          <xdr:cNvSpPr/>
        </xdr:nvSpPr>
        <xdr:spPr>
          <a:xfrm>
            <a:off x="12213167" y="18108085"/>
            <a:ext cx="1079500" cy="1079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29F0B18-5E19-44E6-A64A-152B40A45FAA}" type="TxLink">
              <a:rPr lang="en-US" sz="1400" b="1" i="0" u="none" strike="noStrike">
                <a:solidFill>
                  <a:srgbClr val="000000"/>
                </a:solidFill>
                <a:latin typeface="Calibri"/>
                <a:ea typeface="Calibri"/>
                <a:cs typeface="Calibri"/>
              </a:rPr>
              <a:pPr marL="0" indent="0" algn="ctr"/>
              <a:t>0.0454545454545455</a:t>
            </a:fld>
            <a:endParaRPr lang="es-VE" sz="1400" b="1" i="0" u="none" strike="noStrike">
              <a:solidFill>
                <a:srgbClr val="000000"/>
              </a:solidFill>
              <a:latin typeface="Calibri"/>
              <a:ea typeface="Calibri"/>
              <a:cs typeface="Calibri"/>
            </a:endParaRPr>
          </a:p>
        </xdr:txBody>
      </xdr:sp>
    </xdr:grpSp>
    <xdr:clientData/>
  </xdr:twoCellAnchor>
  <xdr:twoCellAnchor>
    <xdr:from>
      <xdr:col>16</xdr:col>
      <xdr:colOff>179917</xdr:colOff>
      <xdr:row>93</xdr:row>
      <xdr:rowOff>52919</xdr:rowOff>
    </xdr:from>
    <xdr:to>
      <xdr:col>17</xdr:col>
      <xdr:colOff>296334</xdr:colOff>
      <xdr:row>96</xdr:row>
      <xdr:rowOff>3</xdr:rowOff>
    </xdr:to>
    <xdr:sp macro="" textlink="">
      <xdr:nvSpPr>
        <xdr:cNvPr id="54" name="CuadroTexto 53">
          <a:extLst>
            <a:ext uri="{FF2B5EF4-FFF2-40B4-BE49-F238E27FC236}">
              <a16:creationId xmlns:a16="http://schemas.microsoft.com/office/drawing/2014/main" id="{00000000-0008-0000-1600-000036000000}"/>
            </a:ext>
          </a:extLst>
        </xdr:cNvPr>
        <xdr:cNvSpPr txBox="1"/>
      </xdr:nvSpPr>
      <xdr:spPr>
        <a:xfrm>
          <a:off x="12514792" y="18083744"/>
          <a:ext cx="2097617" cy="518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VE" sz="1100" b="1">
              <a:solidFill>
                <a:schemeClr val="dk1"/>
              </a:solidFill>
              <a:effectLst/>
              <a:latin typeface="+mn-lt"/>
              <a:ea typeface="+mn-ea"/>
              <a:cs typeface="+mn-cs"/>
            </a:rPr>
            <a:t>AISLADO</a:t>
          </a:r>
          <a:r>
            <a:rPr lang="es-VE" sz="1100" b="1" baseline="0">
              <a:solidFill>
                <a:schemeClr val="dk1"/>
              </a:solidFill>
              <a:effectLst/>
              <a:latin typeface="+mn-lt"/>
              <a:ea typeface="+mn-ea"/>
              <a:cs typeface="+mn-cs"/>
            </a:rPr>
            <a:t>R DE ESPIGA DE 34,KV</a:t>
          </a:r>
          <a:endParaRPr lang="es-VE" sz="1200">
            <a:effectLst/>
          </a:endParaRPr>
        </a:p>
      </xdr:txBody>
    </xdr:sp>
    <xdr:clientData/>
  </xdr:twoCellAnchor>
  <xdr:twoCellAnchor>
    <xdr:from>
      <xdr:col>17</xdr:col>
      <xdr:colOff>829736</xdr:colOff>
      <xdr:row>93</xdr:row>
      <xdr:rowOff>57153</xdr:rowOff>
    </xdr:from>
    <xdr:to>
      <xdr:col>18</xdr:col>
      <xdr:colOff>946152</xdr:colOff>
      <xdr:row>96</xdr:row>
      <xdr:rowOff>4237</xdr:rowOff>
    </xdr:to>
    <xdr:sp macro="" textlink="">
      <xdr:nvSpPr>
        <xdr:cNvPr id="55" name="CuadroTexto 54">
          <a:extLst>
            <a:ext uri="{FF2B5EF4-FFF2-40B4-BE49-F238E27FC236}">
              <a16:creationId xmlns:a16="http://schemas.microsoft.com/office/drawing/2014/main" id="{00000000-0008-0000-1600-000037000000}"/>
            </a:ext>
          </a:extLst>
        </xdr:cNvPr>
        <xdr:cNvSpPr txBox="1"/>
      </xdr:nvSpPr>
      <xdr:spPr>
        <a:xfrm>
          <a:off x="15145811" y="18087978"/>
          <a:ext cx="2097616" cy="518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VE" sz="1100" b="1">
              <a:solidFill>
                <a:schemeClr val="dk1"/>
              </a:solidFill>
              <a:effectLst/>
              <a:latin typeface="+mn-lt"/>
              <a:ea typeface="+mn-ea"/>
              <a:cs typeface="+mn-cs"/>
            </a:rPr>
            <a:t>AISLADOR POLIMERICO DE 34,5KV</a:t>
          </a:r>
          <a:endParaRPr lang="es-VE" sz="1200">
            <a:effectLst/>
          </a:endParaRPr>
        </a:p>
      </xdr:txBody>
    </xdr:sp>
    <xdr:clientData/>
  </xdr:twoCellAnchor>
  <xdr:twoCellAnchor>
    <xdr:from>
      <xdr:col>16</xdr:col>
      <xdr:colOff>190502</xdr:colOff>
      <xdr:row>109</xdr:row>
      <xdr:rowOff>148170</xdr:rowOff>
    </xdr:from>
    <xdr:to>
      <xdr:col>17</xdr:col>
      <xdr:colOff>306919</xdr:colOff>
      <xdr:row>112</xdr:row>
      <xdr:rowOff>95254</xdr:rowOff>
    </xdr:to>
    <xdr:sp macro="" textlink="">
      <xdr:nvSpPr>
        <xdr:cNvPr id="56" name="CuadroTexto 55">
          <a:extLst>
            <a:ext uri="{FF2B5EF4-FFF2-40B4-BE49-F238E27FC236}">
              <a16:creationId xmlns:a16="http://schemas.microsoft.com/office/drawing/2014/main" id="{00000000-0008-0000-1600-000038000000}"/>
            </a:ext>
          </a:extLst>
        </xdr:cNvPr>
        <xdr:cNvSpPr txBox="1"/>
      </xdr:nvSpPr>
      <xdr:spPr>
        <a:xfrm>
          <a:off x="12525377" y="21226995"/>
          <a:ext cx="2097617" cy="518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VE" sz="1100" b="1">
              <a:solidFill>
                <a:schemeClr val="dk1"/>
              </a:solidFill>
              <a:effectLst/>
              <a:latin typeface="+mn-lt"/>
              <a:ea typeface="+mn-ea"/>
              <a:cs typeface="+mn-cs"/>
            </a:rPr>
            <a:t>PARARRAYOS DE 15KV</a:t>
          </a:r>
          <a:endParaRPr lang="es-VE" sz="1200">
            <a:effectLst/>
          </a:endParaRPr>
        </a:p>
      </xdr:txBody>
    </xdr:sp>
    <xdr:clientData/>
  </xdr:twoCellAnchor>
  <xdr:twoCellAnchor>
    <xdr:from>
      <xdr:col>17</xdr:col>
      <xdr:colOff>819139</xdr:colOff>
      <xdr:row>109</xdr:row>
      <xdr:rowOff>152405</xdr:rowOff>
    </xdr:from>
    <xdr:to>
      <xdr:col>18</xdr:col>
      <xdr:colOff>935555</xdr:colOff>
      <xdr:row>112</xdr:row>
      <xdr:rowOff>99489</xdr:rowOff>
    </xdr:to>
    <xdr:sp macro="" textlink="">
      <xdr:nvSpPr>
        <xdr:cNvPr id="57" name="CuadroTexto 56">
          <a:extLst>
            <a:ext uri="{FF2B5EF4-FFF2-40B4-BE49-F238E27FC236}">
              <a16:creationId xmlns:a16="http://schemas.microsoft.com/office/drawing/2014/main" id="{00000000-0008-0000-1600-000039000000}"/>
            </a:ext>
          </a:extLst>
        </xdr:cNvPr>
        <xdr:cNvSpPr txBox="1"/>
      </xdr:nvSpPr>
      <xdr:spPr>
        <a:xfrm>
          <a:off x="15135214" y="21231230"/>
          <a:ext cx="2097616" cy="518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VE" sz="1100" b="1">
              <a:solidFill>
                <a:schemeClr val="dk1"/>
              </a:solidFill>
              <a:effectLst/>
              <a:latin typeface="+mn-lt"/>
              <a:ea typeface="+mn-ea"/>
              <a:cs typeface="+mn-cs"/>
            </a:rPr>
            <a:t>SECCIONADOR MONOFASICO 27KV</a:t>
          </a:r>
          <a:endParaRPr lang="es-VE" sz="1200">
            <a:effectLst/>
          </a:endParaRPr>
        </a:p>
      </xdr:txBody>
    </xdr:sp>
    <xdr:clientData/>
  </xdr:twoCellAnchor>
  <xdr:twoCellAnchor>
    <xdr:from>
      <xdr:col>16</xdr:col>
      <xdr:colOff>5338</xdr:colOff>
      <xdr:row>88</xdr:row>
      <xdr:rowOff>141684</xdr:rowOff>
    </xdr:from>
    <xdr:to>
      <xdr:col>19</xdr:col>
      <xdr:colOff>23809</xdr:colOff>
      <xdr:row>92</xdr:row>
      <xdr:rowOff>117731</xdr:rowOff>
    </xdr:to>
    <xdr:sp macro="" textlink="">
      <xdr:nvSpPr>
        <xdr:cNvPr id="58" name="Rectángulo 57">
          <a:extLst>
            <a:ext uri="{FF2B5EF4-FFF2-40B4-BE49-F238E27FC236}">
              <a16:creationId xmlns:a16="http://schemas.microsoft.com/office/drawing/2014/main" id="{00000000-0008-0000-1600-00003A000000}"/>
            </a:ext>
          </a:extLst>
        </xdr:cNvPr>
        <xdr:cNvSpPr/>
      </xdr:nvSpPr>
      <xdr:spPr>
        <a:xfrm>
          <a:off x="12340213" y="17172384"/>
          <a:ext cx="5095296" cy="785672"/>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800" b="1">
              <a:solidFill>
                <a:schemeClr val="dk1"/>
              </a:solidFill>
              <a:latin typeface="+mn-lt"/>
              <a:ea typeface="+mn-ea"/>
              <a:cs typeface="+mn-cs"/>
            </a:rPr>
            <a:t>Avance</a:t>
          </a:r>
          <a:r>
            <a:rPr lang="en-US" sz="1800" b="1" baseline="0">
              <a:solidFill>
                <a:schemeClr val="dk1"/>
              </a:solidFill>
              <a:latin typeface="+mn-lt"/>
              <a:ea typeface="+mn-ea"/>
              <a:cs typeface="+mn-cs"/>
            </a:rPr>
            <a:t> de "Barrido" en Circuito Patriota          (Frente Nro. 2)</a:t>
          </a:r>
        </a:p>
      </xdr:txBody>
    </xdr:sp>
    <xdr:clientData/>
  </xdr:twoCellAnchor>
  <xdr:twoCellAnchor>
    <xdr:from>
      <xdr:col>6</xdr:col>
      <xdr:colOff>529167</xdr:colOff>
      <xdr:row>7</xdr:row>
      <xdr:rowOff>1</xdr:rowOff>
    </xdr:from>
    <xdr:to>
      <xdr:col>18</xdr:col>
      <xdr:colOff>370416</xdr:colOff>
      <xdr:row>26</xdr:row>
      <xdr:rowOff>105833</xdr:rowOff>
    </xdr:to>
    <xdr:graphicFrame macro="">
      <xdr:nvGraphicFramePr>
        <xdr:cNvPr id="59" name="Gráfico 58">
          <a:extLst>
            <a:ext uri="{FF2B5EF4-FFF2-40B4-BE49-F238E27FC236}">
              <a16:creationId xmlns:a16="http://schemas.microsoft.com/office/drawing/2014/main" id="{00000000-0008-0000-16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xdr:col>
      <xdr:colOff>204787</xdr:colOff>
      <xdr:row>15</xdr:row>
      <xdr:rowOff>172896</xdr:rowOff>
    </xdr:from>
    <xdr:to>
      <xdr:col>3</xdr:col>
      <xdr:colOff>483734</xdr:colOff>
      <xdr:row>25</xdr:row>
      <xdr:rowOff>35180</xdr:rowOff>
    </xdr:to>
    <xdr:grpSp>
      <xdr:nvGrpSpPr>
        <xdr:cNvPr id="13" name="Grupo 12">
          <a:extLst>
            <a:ext uri="{FF2B5EF4-FFF2-40B4-BE49-F238E27FC236}">
              <a16:creationId xmlns:a16="http://schemas.microsoft.com/office/drawing/2014/main" id="{00000000-0008-0000-1700-00000D000000}"/>
            </a:ext>
          </a:extLst>
        </xdr:cNvPr>
        <xdr:cNvGrpSpPr/>
      </xdr:nvGrpSpPr>
      <xdr:grpSpPr>
        <a:xfrm>
          <a:off x="359266" y="3143657"/>
          <a:ext cx="1799976" cy="1799218"/>
          <a:chOff x="2481262" y="371475"/>
          <a:chExt cx="1800000" cy="1800000"/>
        </a:xfrm>
      </xdr:grpSpPr>
      <xdr:graphicFrame macro="">
        <xdr:nvGraphicFramePr>
          <xdr:cNvPr id="7" name="Gráfico 6">
            <a:extLst>
              <a:ext uri="{FF2B5EF4-FFF2-40B4-BE49-F238E27FC236}">
                <a16:creationId xmlns:a16="http://schemas.microsoft.com/office/drawing/2014/main" id="{00000000-0008-0000-1700-000007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Elipse 9">
            <a:extLst>
              <a:ext uri="{FF2B5EF4-FFF2-40B4-BE49-F238E27FC236}">
                <a16:creationId xmlns:a16="http://schemas.microsoft.com/office/drawing/2014/main" id="{00000000-0008-0000-1700-00000A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21">
        <xdr:nvSpPr>
          <xdr:cNvPr id="12" name="Rectángulo 11">
            <a:extLst>
              <a:ext uri="{FF2B5EF4-FFF2-40B4-BE49-F238E27FC236}">
                <a16:creationId xmlns:a16="http://schemas.microsoft.com/office/drawing/2014/main" id="{00000000-0008-0000-1700-00000C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52BBF0E-86DD-4536-9E64-8458C5ABD408}" type="TxLink">
              <a:rPr lang="en-US" sz="1400" b="1" i="0" u="none" strike="noStrike">
                <a:solidFill>
                  <a:srgbClr val="000000"/>
                </a:solidFill>
                <a:latin typeface="Calibri"/>
                <a:ea typeface="Calibri"/>
                <a:cs typeface="Calibri"/>
              </a:rPr>
              <a:pPr algn="ctr"/>
              <a:t>92.31%</a:t>
            </a:fld>
            <a:endParaRPr lang="es-VE" sz="1400" b="1"/>
          </a:p>
        </xdr:txBody>
      </xdr:sp>
    </xdr:grpSp>
    <xdr:clientData/>
  </xdr:twoCellAnchor>
  <xdr:twoCellAnchor>
    <xdr:from>
      <xdr:col>3</xdr:col>
      <xdr:colOff>384004</xdr:colOff>
      <xdr:row>21</xdr:row>
      <xdr:rowOff>64964</xdr:rowOff>
    </xdr:from>
    <xdr:to>
      <xdr:col>6</xdr:col>
      <xdr:colOff>28350</xdr:colOff>
      <xdr:row>30</xdr:row>
      <xdr:rowOff>133125</xdr:rowOff>
    </xdr:to>
    <xdr:grpSp>
      <xdr:nvGrpSpPr>
        <xdr:cNvPr id="14" name="Grupo 13">
          <a:extLst>
            <a:ext uri="{FF2B5EF4-FFF2-40B4-BE49-F238E27FC236}">
              <a16:creationId xmlns:a16="http://schemas.microsoft.com/office/drawing/2014/main" id="{00000000-0008-0000-1700-00000E000000}"/>
            </a:ext>
          </a:extLst>
        </xdr:cNvPr>
        <xdr:cNvGrpSpPr/>
      </xdr:nvGrpSpPr>
      <xdr:grpSpPr>
        <a:xfrm>
          <a:off x="2059512" y="4200261"/>
          <a:ext cx="1830827" cy="1791203"/>
          <a:chOff x="2481262" y="371475"/>
          <a:chExt cx="1800000" cy="1800000"/>
        </a:xfrm>
      </xdr:grpSpPr>
      <xdr:graphicFrame macro="">
        <xdr:nvGraphicFramePr>
          <xdr:cNvPr id="15" name="Gráfico 14">
            <a:extLst>
              <a:ext uri="{FF2B5EF4-FFF2-40B4-BE49-F238E27FC236}">
                <a16:creationId xmlns:a16="http://schemas.microsoft.com/office/drawing/2014/main" id="{00000000-0008-0000-1700-00000F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6" name="Elipse 15">
            <a:extLst>
              <a:ext uri="{FF2B5EF4-FFF2-40B4-BE49-F238E27FC236}">
                <a16:creationId xmlns:a16="http://schemas.microsoft.com/office/drawing/2014/main" id="{00000000-0008-0000-1700-000010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24">
        <xdr:nvSpPr>
          <xdr:cNvPr id="17" name="Rectángulo 16">
            <a:extLst>
              <a:ext uri="{FF2B5EF4-FFF2-40B4-BE49-F238E27FC236}">
                <a16:creationId xmlns:a16="http://schemas.microsoft.com/office/drawing/2014/main" id="{00000000-0008-0000-1700-000011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47CF4D1-11B0-4025-9B23-EC426A6D42B8}" type="TxLink">
              <a:rPr lang="en-US" sz="1400" b="1" i="0" u="none" strike="noStrike">
                <a:solidFill>
                  <a:srgbClr val="000000"/>
                </a:solidFill>
                <a:latin typeface="Calibri"/>
                <a:ea typeface="Calibri"/>
                <a:cs typeface="Calibri"/>
              </a:rPr>
              <a:pPr algn="ctr"/>
              <a:t>92.31%</a:t>
            </a:fld>
            <a:endParaRPr lang="es-VE" sz="1800" b="1"/>
          </a:p>
        </xdr:txBody>
      </xdr:sp>
    </xdr:grpSp>
    <xdr:clientData/>
  </xdr:twoCellAnchor>
  <xdr:twoCellAnchor>
    <xdr:from>
      <xdr:col>3</xdr:col>
      <xdr:colOff>374483</xdr:colOff>
      <xdr:row>10</xdr:row>
      <xdr:rowOff>122921</xdr:rowOff>
    </xdr:from>
    <xdr:to>
      <xdr:col>6</xdr:col>
      <xdr:colOff>22466</xdr:colOff>
      <xdr:row>20</xdr:row>
      <xdr:rowOff>22170</xdr:rowOff>
    </xdr:to>
    <xdr:grpSp>
      <xdr:nvGrpSpPr>
        <xdr:cNvPr id="20" name="Grupo 19">
          <a:extLst>
            <a:ext uri="{FF2B5EF4-FFF2-40B4-BE49-F238E27FC236}">
              <a16:creationId xmlns:a16="http://schemas.microsoft.com/office/drawing/2014/main" id="{00000000-0008-0000-1700-000014000000}"/>
            </a:ext>
          </a:extLst>
        </xdr:cNvPr>
        <xdr:cNvGrpSpPr/>
      </xdr:nvGrpSpPr>
      <xdr:grpSpPr>
        <a:xfrm>
          <a:off x="2049991" y="2119271"/>
          <a:ext cx="1834464" cy="1836186"/>
          <a:chOff x="2481262" y="371475"/>
          <a:chExt cx="1800000" cy="1800000"/>
        </a:xfrm>
      </xdr:grpSpPr>
      <xdr:graphicFrame macro="">
        <xdr:nvGraphicFramePr>
          <xdr:cNvPr id="21" name="Gráfico 20">
            <a:extLst>
              <a:ext uri="{FF2B5EF4-FFF2-40B4-BE49-F238E27FC236}">
                <a16:creationId xmlns:a16="http://schemas.microsoft.com/office/drawing/2014/main" id="{00000000-0008-0000-1700-000015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2" name="Elipse 21">
            <a:extLst>
              <a:ext uri="{FF2B5EF4-FFF2-40B4-BE49-F238E27FC236}">
                <a16:creationId xmlns:a16="http://schemas.microsoft.com/office/drawing/2014/main" id="{00000000-0008-0000-1700-000016000000}"/>
              </a:ext>
            </a:extLst>
          </xdr:cNvPr>
          <xdr:cNvSpPr/>
        </xdr:nvSpPr>
        <xdr:spPr>
          <a:xfrm>
            <a:off x="2952750" y="838200"/>
            <a:ext cx="847725" cy="847725"/>
          </a:xfrm>
          <a:prstGeom prst="ellips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18">
        <xdr:nvSpPr>
          <xdr:cNvPr id="23" name="Rectángulo 22">
            <a:extLst>
              <a:ext uri="{FF2B5EF4-FFF2-40B4-BE49-F238E27FC236}">
                <a16:creationId xmlns:a16="http://schemas.microsoft.com/office/drawing/2014/main" id="{00000000-0008-0000-1700-000017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4004726-CA7D-41AE-BFCF-F105F3E5AC7D}" type="TxLink">
              <a:rPr lang="en-US" sz="1400" b="1" i="0" u="none" strike="noStrike">
                <a:solidFill>
                  <a:srgbClr val="000000"/>
                </a:solidFill>
                <a:latin typeface="Calibri"/>
                <a:ea typeface="Calibri"/>
                <a:cs typeface="Calibri"/>
              </a:rPr>
              <a:pPr algn="ctr"/>
              <a:t>79.35%</a:t>
            </a:fld>
            <a:endParaRPr lang="es-VE" sz="1800" b="1"/>
          </a:p>
        </xdr:txBody>
      </xdr:sp>
    </xdr:grpSp>
    <xdr:clientData/>
  </xdr:twoCellAnchor>
  <xdr:twoCellAnchor>
    <xdr:from>
      <xdr:col>1</xdr:col>
      <xdr:colOff>276185</xdr:colOff>
      <xdr:row>14</xdr:row>
      <xdr:rowOff>49123</xdr:rowOff>
    </xdr:from>
    <xdr:to>
      <xdr:col>3</xdr:col>
      <xdr:colOff>412563</xdr:colOff>
      <xdr:row>16</xdr:row>
      <xdr:rowOff>76797</xdr:rowOff>
    </xdr:to>
    <xdr:sp macro="" textlink="">
      <xdr:nvSpPr>
        <xdr:cNvPr id="26" name="Rectángulo 25">
          <a:extLst>
            <a:ext uri="{FF2B5EF4-FFF2-40B4-BE49-F238E27FC236}">
              <a16:creationId xmlns:a16="http://schemas.microsoft.com/office/drawing/2014/main" id="{00000000-0008-0000-1700-00001A000000}"/>
            </a:ext>
          </a:extLst>
        </xdr:cNvPr>
        <xdr:cNvSpPr/>
      </xdr:nvSpPr>
      <xdr:spPr>
        <a:xfrm>
          <a:off x="276185" y="3335248"/>
          <a:ext cx="1660378" cy="42058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3</xdr:col>
      <xdr:colOff>450641</xdr:colOff>
      <xdr:row>8</xdr:row>
      <xdr:rowOff>150288</xdr:rowOff>
    </xdr:from>
    <xdr:to>
      <xdr:col>5</xdr:col>
      <xdr:colOff>712434</xdr:colOff>
      <xdr:row>10</xdr:row>
      <xdr:rowOff>200050</xdr:rowOff>
    </xdr:to>
    <xdr:sp macro="" textlink="">
      <xdr:nvSpPr>
        <xdr:cNvPr id="28" name="Rectángulo 27">
          <a:extLst>
            <a:ext uri="{FF2B5EF4-FFF2-40B4-BE49-F238E27FC236}">
              <a16:creationId xmlns:a16="http://schemas.microsoft.com/office/drawing/2014/main" id="{00000000-0008-0000-1700-00001C000000}"/>
            </a:ext>
          </a:extLst>
        </xdr:cNvPr>
        <xdr:cNvSpPr/>
      </xdr:nvSpPr>
      <xdr:spPr>
        <a:xfrm>
          <a:off x="1974641" y="1780121"/>
          <a:ext cx="1648210" cy="430762"/>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3</xdr:col>
      <xdr:colOff>450641</xdr:colOff>
      <xdr:row>19</xdr:row>
      <xdr:rowOff>124059</xdr:rowOff>
    </xdr:from>
    <xdr:to>
      <xdr:col>5</xdr:col>
      <xdr:colOff>712434</xdr:colOff>
      <xdr:row>21</xdr:row>
      <xdr:rowOff>151733</xdr:rowOff>
    </xdr:to>
    <xdr:sp macro="" textlink="">
      <xdr:nvSpPr>
        <xdr:cNvPr id="29" name="Rectángulo 28">
          <a:extLst>
            <a:ext uri="{FF2B5EF4-FFF2-40B4-BE49-F238E27FC236}">
              <a16:creationId xmlns:a16="http://schemas.microsoft.com/office/drawing/2014/main" id="{00000000-0008-0000-1700-00001D000000}"/>
            </a:ext>
          </a:extLst>
        </xdr:cNvPr>
        <xdr:cNvSpPr/>
      </xdr:nvSpPr>
      <xdr:spPr>
        <a:xfrm>
          <a:off x="1974641" y="3881142"/>
          <a:ext cx="1648210" cy="419258"/>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13</xdr:col>
      <xdr:colOff>485775</xdr:colOff>
      <xdr:row>15</xdr:row>
      <xdr:rowOff>190499</xdr:rowOff>
    </xdr:from>
    <xdr:to>
      <xdr:col>16</xdr:col>
      <xdr:colOff>218850</xdr:colOff>
      <xdr:row>25</xdr:row>
      <xdr:rowOff>56924</xdr:rowOff>
    </xdr:to>
    <xdr:graphicFrame macro="">
      <xdr:nvGraphicFramePr>
        <xdr:cNvPr id="19" name="Gráfico 18">
          <a:extLst>
            <a:ext uri="{FF2B5EF4-FFF2-40B4-BE49-F238E27FC236}">
              <a16:creationId xmlns:a16="http://schemas.microsoft.com/office/drawing/2014/main" id="{00000000-0008-0000-17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194431</xdr:colOff>
      <xdr:row>18</xdr:row>
      <xdr:rowOff>75963</xdr:rowOff>
    </xdr:from>
    <xdr:to>
      <xdr:col>15</xdr:col>
      <xdr:colOff>278661</xdr:colOff>
      <xdr:row>22</xdr:row>
      <xdr:rowOff>152600</xdr:rowOff>
    </xdr:to>
    <xdr:sp macro="" textlink="">
      <xdr:nvSpPr>
        <xdr:cNvPr id="24" name="Elipse 23">
          <a:extLst>
            <a:ext uri="{FF2B5EF4-FFF2-40B4-BE49-F238E27FC236}">
              <a16:creationId xmlns:a16="http://schemas.microsoft.com/office/drawing/2014/main" id="{00000000-0008-0000-1700-000018000000}"/>
            </a:ext>
          </a:extLst>
        </xdr:cNvPr>
        <xdr:cNvSpPr/>
      </xdr:nvSpPr>
      <xdr:spPr>
        <a:xfrm>
          <a:off x="9846431" y="4478630"/>
          <a:ext cx="846230" cy="849220"/>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clientData/>
  </xdr:twoCellAnchor>
  <xdr:twoCellAnchor>
    <xdr:from>
      <xdr:col>14</xdr:col>
      <xdr:colOff>241972</xdr:colOff>
      <xdr:row>19</xdr:row>
      <xdr:rowOff>162175</xdr:rowOff>
    </xdr:from>
    <xdr:to>
      <xdr:col>15</xdr:col>
      <xdr:colOff>250136</xdr:colOff>
      <xdr:row>21</xdr:row>
      <xdr:rowOff>75930</xdr:rowOff>
    </xdr:to>
    <xdr:sp macro="" textlink="$W$21">
      <xdr:nvSpPr>
        <xdr:cNvPr id="25" name="Rectángulo 24">
          <a:extLst>
            <a:ext uri="{FF2B5EF4-FFF2-40B4-BE49-F238E27FC236}">
              <a16:creationId xmlns:a16="http://schemas.microsoft.com/office/drawing/2014/main" id="{00000000-0008-0000-1700-000019000000}"/>
            </a:ext>
          </a:extLst>
        </xdr:cNvPr>
        <xdr:cNvSpPr/>
      </xdr:nvSpPr>
      <xdr:spPr>
        <a:xfrm>
          <a:off x="9893972" y="4755342"/>
          <a:ext cx="770164" cy="305338"/>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948CA66-5B2C-4F1D-B9B6-66095C0A35EE}" type="TxLink">
            <a:rPr lang="en-US" sz="1400" b="1" i="0" u="none" strike="noStrike">
              <a:solidFill>
                <a:srgbClr val="000000"/>
              </a:solidFill>
              <a:latin typeface="Calibri"/>
              <a:ea typeface="Calibri"/>
              <a:cs typeface="Calibri"/>
            </a:rPr>
            <a:pPr algn="ctr"/>
            <a:t>32.35%</a:t>
          </a:fld>
          <a:endParaRPr lang="es-VE" sz="1400" b="1"/>
        </a:p>
      </xdr:txBody>
    </xdr:sp>
    <xdr:clientData/>
  </xdr:twoCellAnchor>
  <xdr:twoCellAnchor>
    <xdr:from>
      <xdr:col>16</xdr:col>
      <xdr:colOff>119063</xdr:colOff>
      <xdr:row>21</xdr:row>
      <xdr:rowOff>85724</xdr:rowOff>
    </xdr:from>
    <xdr:to>
      <xdr:col>18</xdr:col>
      <xdr:colOff>680813</xdr:colOff>
      <xdr:row>30</xdr:row>
      <xdr:rowOff>152174</xdr:rowOff>
    </xdr:to>
    <xdr:graphicFrame macro="">
      <xdr:nvGraphicFramePr>
        <xdr:cNvPr id="30" name="Gráfico 29">
          <a:extLst>
            <a:ext uri="{FF2B5EF4-FFF2-40B4-BE49-F238E27FC236}">
              <a16:creationId xmlns:a16="http://schemas.microsoft.com/office/drawing/2014/main" id="{00000000-0008-0000-1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590551</xdr:colOff>
      <xdr:row>23</xdr:row>
      <xdr:rowOff>169254</xdr:rowOff>
    </xdr:from>
    <xdr:to>
      <xdr:col>18</xdr:col>
      <xdr:colOff>200026</xdr:colOff>
      <xdr:row>28</xdr:row>
      <xdr:rowOff>49908</xdr:rowOff>
    </xdr:to>
    <xdr:sp macro="" textlink="">
      <xdr:nvSpPr>
        <xdr:cNvPr id="31" name="Elipse 30">
          <a:extLst>
            <a:ext uri="{FF2B5EF4-FFF2-40B4-BE49-F238E27FC236}">
              <a16:creationId xmlns:a16="http://schemas.microsoft.com/office/drawing/2014/main" id="{00000000-0008-0000-1700-00001F000000}"/>
            </a:ext>
          </a:extLst>
        </xdr:cNvPr>
        <xdr:cNvSpPr/>
      </xdr:nvSpPr>
      <xdr:spPr>
        <a:xfrm>
          <a:off x="11544301" y="5535004"/>
          <a:ext cx="847725" cy="843737"/>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clientData/>
  </xdr:twoCellAnchor>
  <xdr:twoCellAnchor>
    <xdr:from>
      <xdr:col>16</xdr:col>
      <xdr:colOff>638176</xdr:colOff>
      <xdr:row>25</xdr:row>
      <xdr:rowOff>52596</xdr:rowOff>
    </xdr:from>
    <xdr:to>
      <xdr:col>18</xdr:col>
      <xdr:colOff>171451</xdr:colOff>
      <xdr:row>26</xdr:row>
      <xdr:rowOff>165462</xdr:rowOff>
    </xdr:to>
    <xdr:sp macro="" textlink="$W$24">
      <xdr:nvSpPr>
        <xdr:cNvPr id="32" name="Rectángulo 31">
          <a:extLst>
            <a:ext uri="{FF2B5EF4-FFF2-40B4-BE49-F238E27FC236}">
              <a16:creationId xmlns:a16="http://schemas.microsoft.com/office/drawing/2014/main" id="{00000000-0008-0000-1700-000020000000}"/>
            </a:ext>
          </a:extLst>
        </xdr:cNvPr>
        <xdr:cNvSpPr/>
      </xdr:nvSpPr>
      <xdr:spPr>
        <a:xfrm>
          <a:off x="11591926" y="5809929"/>
          <a:ext cx="771525" cy="303366"/>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75E56FA-0BA5-4682-BA76-1D85E7001B63}" type="TxLink">
            <a:rPr lang="en-US" sz="1400" b="1" i="0" u="none" strike="noStrike">
              <a:solidFill>
                <a:srgbClr val="000000"/>
              </a:solidFill>
              <a:latin typeface="Calibri"/>
              <a:ea typeface="Calibri"/>
              <a:cs typeface="Calibri"/>
            </a:rPr>
            <a:pPr algn="ctr"/>
            <a:t>63.64%</a:t>
          </a:fld>
          <a:endParaRPr lang="es-VE" sz="1400" b="1" i="0"/>
        </a:p>
      </xdr:txBody>
    </xdr:sp>
    <xdr:clientData/>
  </xdr:twoCellAnchor>
  <xdr:twoCellAnchor>
    <xdr:from>
      <xdr:col>16</xdr:col>
      <xdr:colOff>109538</xdr:colOff>
      <xdr:row>10</xdr:row>
      <xdr:rowOff>141820</xdr:rowOff>
    </xdr:from>
    <xdr:to>
      <xdr:col>18</xdr:col>
      <xdr:colOff>667688</xdr:colOff>
      <xdr:row>20</xdr:row>
      <xdr:rowOff>41069</xdr:rowOff>
    </xdr:to>
    <xdr:grpSp>
      <xdr:nvGrpSpPr>
        <xdr:cNvPr id="33" name="Grupo 32">
          <a:extLst>
            <a:ext uri="{FF2B5EF4-FFF2-40B4-BE49-F238E27FC236}">
              <a16:creationId xmlns:a16="http://schemas.microsoft.com/office/drawing/2014/main" id="{00000000-0008-0000-1700-000021000000}"/>
            </a:ext>
          </a:extLst>
        </xdr:cNvPr>
        <xdr:cNvGrpSpPr/>
      </xdr:nvGrpSpPr>
      <xdr:grpSpPr>
        <a:xfrm>
          <a:off x="11600438" y="2138170"/>
          <a:ext cx="1823695" cy="1836186"/>
          <a:chOff x="2481262" y="371475"/>
          <a:chExt cx="1800000" cy="1800000"/>
        </a:xfrm>
      </xdr:grpSpPr>
      <xdr:graphicFrame macro="">
        <xdr:nvGraphicFramePr>
          <xdr:cNvPr id="34" name="Gráfico 33">
            <a:extLst>
              <a:ext uri="{FF2B5EF4-FFF2-40B4-BE49-F238E27FC236}">
                <a16:creationId xmlns:a16="http://schemas.microsoft.com/office/drawing/2014/main" id="{00000000-0008-0000-1700-000022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5" name="Elipse 34">
            <a:extLst>
              <a:ext uri="{FF2B5EF4-FFF2-40B4-BE49-F238E27FC236}">
                <a16:creationId xmlns:a16="http://schemas.microsoft.com/office/drawing/2014/main" id="{00000000-0008-0000-1700-000023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W$18">
        <xdr:nvSpPr>
          <xdr:cNvPr id="36" name="Rectángulo 35">
            <a:extLst>
              <a:ext uri="{FF2B5EF4-FFF2-40B4-BE49-F238E27FC236}">
                <a16:creationId xmlns:a16="http://schemas.microsoft.com/office/drawing/2014/main" id="{00000000-0008-0000-1700-000024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1E6CF4D-1CBC-4CB4-9661-B5FBFDBF2774}" type="TxLink">
              <a:rPr lang="en-US" sz="1400" b="1" i="0" u="none" strike="noStrike">
                <a:solidFill>
                  <a:srgbClr val="000000"/>
                </a:solidFill>
                <a:latin typeface="Calibri"/>
                <a:ea typeface="Calibri"/>
                <a:cs typeface="Calibri"/>
              </a:rPr>
              <a:pPr algn="ctr"/>
              <a:t>36.36%</a:t>
            </a:fld>
            <a:endParaRPr lang="es-VE" sz="2400" b="1"/>
          </a:p>
        </xdr:txBody>
      </xdr:sp>
    </xdr:grpSp>
    <xdr:clientData/>
  </xdr:twoCellAnchor>
  <xdr:twoCellAnchor>
    <xdr:from>
      <xdr:col>13</xdr:col>
      <xdr:colOff>557213</xdr:colOff>
      <xdr:row>14</xdr:row>
      <xdr:rowOff>66675</xdr:rowOff>
    </xdr:from>
    <xdr:to>
      <xdr:col>16</xdr:col>
      <xdr:colOff>147638</xdr:colOff>
      <xdr:row>16</xdr:row>
      <xdr:rowOff>95250</xdr:rowOff>
    </xdr:to>
    <xdr:sp macro="" textlink="">
      <xdr:nvSpPr>
        <xdr:cNvPr id="37" name="Rectángulo 36">
          <a:extLst>
            <a:ext uri="{FF2B5EF4-FFF2-40B4-BE49-F238E27FC236}">
              <a16:creationId xmlns:a16="http://schemas.microsoft.com/office/drawing/2014/main" id="{00000000-0008-0000-1700-000025000000}"/>
            </a:ext>
          </a:extLst>
        </xdr:cNvPr>
        <xdr:cNvSpPr/>
      </xdr:nvSpPr>
      <xdr:spPr>
        <a:xfrm>
          <a:off x="9053513" y="3686175"/>
          <a:ext cx="1657350" cy="4191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16</xdr:col>
      <xdr:colOff>185738</xdr:colOff>
      <xdr:row>8</xdr:row>
      <xdr:rowOff>169337</xdr:rowOff>
    </xdr:from>
    <xdr:to>
      <xdr:col>18</xdr:col>
      <xdr:colOff>604838</xdr:colOff>
      <xdr:row>11</xdr:row>
      <xdr:rowOff>16937</xdr:rowOff>
    </xdr:to>
    <xdr:sp macro="" textlink="">
      <xdr:nvSpPr>
        <xdr:cNvPr id="38" name="Rectángulo 37">
          <a:extLst>
            <a:ext uri="{FF2B5EF4-FFF2-40B4-BE49-F238E27FC236}">
              <a16:creationId xmlns:a16="http://schemas.microsoft.com/office/drawing/2014/main" id="{00000000-0008-0000-1700-000026000000}"/>
            </a:ext>
          </a:extLst>
        </xdr:cNvPr>
        <xdr:cNvSpPr/>
      </xdr:nvSpPr>
      <xdr:spPr>
        <a:xfrm>
          <a:off x="11139488" y="1799170"/>
          <a:ext cx="1657350" cy="429684"/>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16</xdr:col>
      <xdr:colOff>185738</xdr:colOff>
      <xdr:row>19</xdr:row>
      <xdr:rowOff>142875</xdr:rowOff>
    </xdr:from>
    <xdr:to>
      <xdr:col>18</xdr:col>
      <xdr:colOff>604838</xdr:colOff>
      <xdr:row>21</xdr:row>
      <xdr:rowOff>171450</xdr:rowOff>
    </xdr:to>
    <xdr:sp macro="" textlink="">
      <xdr:nvSpPr>
        <xdr:cNvPr id="39" name="Rectángulo 38">
          <a:extLst>
            <a:ext uri="{FF2B5EF4-FFF2-40B4-BE49-F238E27FC236}">
              <a16:creationId xmlns:a16="http://schemas.microsoft.com/office/drawing/2014/main" id="{00000000-0008-0000-1700-000027000000}"/>
            </a:ext>
          </a:extLst>
        </xdr:cNvPr>
        <xdr:cNvSpPr/>
      </xdr:nvSpPr>
      <xdr:spPr>
        <a:xfrm>
          <a:off x="11139488" y="3899958"/>
          <a:ext cx="1657350" cy="420159"/>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xdr:col>
      <xdr:colOff>188513</xdr:colOff>
      <xdr:row>33</xdr:row>
      <xdr:rowOff>119464</xdr:rowOff>
    </xdr:from>
    <xdr:to>
      <xdr:col>6</xdr:col>
      <xdr:colOff>12076</xdr:colOff>
      <xdr:row>56</xdr:row>
      <xdr:rowOff>27559</xdr:rowOff>
    </xdr:to>
    <xdr:grpSp>
      <xdr:nvGrpSpPr>
        <xdr:cNvPr id="2" name="Grupo 1">
          <a:extLst>
            <a:ext uri="{FF2B5EF4-FFF2-40B4-BE49-F238E27FC236}">
              <a16:creationId xmlns:a16="http://schemas.microsoft.com/office/drawing/2014/main" id="{00000000-0008-0000-1700-000002000000}"/>
            </a:ext>
          </a:extLst>
        </xdr:cNvPr>
        <xdr:cNvGrpSpPr/>
      </xdr:nvGrpSpPr>
      <xdr:grpSpPr>
        <a:xfrm>
          <a:off x="342992" y="6548190"/>
          <a:ext cx="3531073" cy="4352351"/>
          <a:chOff x="188513" y="6564714"/>
          <a:chExt cx="3495980" cy="4353095"/>
        </a:xfrm>
      </xdr:grpSpPr>
      <xdr:grpSp>
        <xdr:nvGrpSpPr>
          <xdr:cNvPr id="41" name="Grupo 40">
            <a:extLst>
              <a:ext uri="{FF2B5EF4-FFF2-40B4-BE49-F238E27FC236}">
                <a16:creationId xmlns:a16="http://schemas.microsoft.com/office/drawing/2014/main" id="{00000000-0008-0000-1700-000029000000}"/>
              </a:ext>
            </a:extLst>
          </xdr:cNvPr>
          <xdr:cNvGrpSpPr/>
        </xdr:nvGrpSpPr>
        <xdr:grpSpPr>
          <a:xfrm>
            <a:off x="188513" y="8036566"/>
            <a:ext cx="1799543" cy="1832254"/>
            <a:chOff x="2481262" y="371475"/>
            <a:chExt cx="1800000" cy="1800000"/>
          </a:xfrm>
        </xdr:grpSpPr>
        <xdr:graphicFrame macro="">
          <xdr:nvGraphicFramePr>
            <xdr:cNvPr id="53" name="Gráfico 52">
              <a:extLst>
                <a:ext uri="{FF2B5EF4-FFF2-40B4-BE49-F238E27FC236}">
                  <a16:creationId xmlns:a16="http://schemas.microsoft.com/office/drawing/2014/main" id="{00000000-0008-0000-1700-000035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54" name="Elipse 53">
              <a:extLst>
                <a:ext uri="{FF2B5EF4-FFF2-40B4-BE49-F238E27FC236}">
                  <a16:creationId xmlns:a16="http://schemas.microsoft.com/office/drawing/2014/main" id="{00000000-0008-0000-1700-000036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46">
          <xdr:nvSpPr>
            <xdr:cNvPr id="55" name="Rectángulo 54">
              <a:extLst>
                <a:ext uri="{FF2B5EF4-FFF2-40B4-BE49-F238E27FC236}">
                  <a16:creationId xmlns:a16="http://schemas.microsoft.com/office/drawing/2014/main" id="{00000000-0008-0000-1700-000037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3FB0B04-3D7E-4D1A-92C9-C9DD524B5683}" type="TxLink">
                <a:rPr lang="en-US" sz="1400" b="1" i="0" u="none" strike="noStrike">
                  <a:solidFill>
                    <a:srgbClr val="000000"/>
                  </a:solidFill>
                  <a:latin typeface="Calibri"/>
                  <a:ea typeface="Calibri"/>
                  <a:cs typeface="Calibri"/>
                </a:rPr>
                <a:pPr algn="ctr"/>
                <a:t>83.33%</a:t>
              </a:fld>
              <a:endParaRPr lang="es-VE" sz="1800" b="1"/>
            </a:p>
          </xdr:txBody>
        </xdr:sp>
      </xdr:grpSp>
      <xdr:grpSp>
        <xdr:nvGrpSpPr>
          <xdr:cNvPr id="42" name="Grupo 41">
            <a:extLst>
              <a:ext uri="{FF2B5EF4-FFF2-40B4-BE49-F238E27FC236}">
                <a16:creationId xmlns:a16="http://schemas.microsoft.com/office/drawing/2014/main" id="{00000000-0008-0000-1700-00002A000000}"/>
              </a:ext>
            </a:extLst>
          </xdr:cNvPr>
          <xdr:cNvGrpSpPr/>
        </xdr:nvGrpSpPr>
        <xdr:grpSpPr>
          <a:xfrm>
            <a:off x="1888514" y="9115147"/>
            <a:ext cx="1795979" cy="1802662"/>
            <a:chOff x="2481262" y="371475"/>
            <a:chExt cx="1800000" cy="1800000"/>
          </a:xfrm>
        </xdr:grpSpPr>
        <xdr:graphicFrame macro="">
          <xdr:nvGraphicFramePr>
            <xdr:cNvPr id="50" name="Gráfico 49">
              <a:extLst>
                <a:ext uri="{FF2B5EF4-FFF2-40B4-BE49-F238E27FC236}">
                  <a16:creationId xmlns:a16="http://schemas.microsoft.com/office/drawing/2014/main" id="{00000000-0008-0000-1700-000032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51" name="Elipse 50">
              <a:extLst>
                <a:ext uri="{FF2B5EF4-FFF2-40B4-BE49-F238E27FC236}">
                  <a16:creationId xmlns:a16="http://schemas.microsoft.com/office/drawing/2014/main" id="{00000000-0008-0000-1700-000033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49">
          <xdr:nvSpPr>
            <xdr:cNvPr id="52" name="Rectángulo 51">
              <a:extLst>
                <a:ext uri="{FF2B5EF4-FFF2-40B4-BE49-F238E27FC236}">
                  <a16:creationId xmlns:a16="http://schemas.microsoft.com/office/drawing/2014/main" id="{00000000-0008-0000-1700-000034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84B1C61-27AD-421C-BA71-7F65F439D8DD}" type="TxLink">
                <a:rPr lang="en-US" sz="1200" b="1" i="0" u="none" strike="noStrike">
                  <a:solidFill>
                    <a:srgbClr val="000000"/>
                  </a:solidFill>
                  <a:latin typeface="Calibri"/>
                  <a:ea typeface="Calibri"/>
                  <a:cs typeface="Calibri"/>
                </a:rPr>
                <a:pPr algn="ctr"/>
                <a:t>100.00%</a:t>
              </a:fld>
              <a:endParaRPr lang="es-VE" sz="2000" b="1"/>
            </a:p>
          </xdr:txBody>
        </xdr:sp>
      </xdr:grpSp>
      <xdr:grpSp>
        <xdr:nvGrpSpPr>
          <xdr:cNvPr id="43" name="Grupo 42">
            <a:extLst>
              <a:ext uri="{FF2B5EF4-FFF2-40B4-BE49-F238E27FC236}">
                <a16:creationId xmlns:a16="http://schemas.microsoft.com/office/drawing/2014/main" id="{00000000-0008-0000-1700-00002B000000}"/>
              </a:ext>
            </a:extLst>
          </xdr:cNvPr>
          <xdr:cNvGrpSpPr/>
        </xdr:nvGrpSpPr>
        <xdr:grpSpPr>
          <a:xfrm>
            <a:off x="1879012" y="6907289"/>
            <a:ext cx="1795979" cy="1834814"/>
            <a:chOff x="2481262" y="371475"/>
            <a:chExt cx="1800000" cy="1800000"/>
          </a:xfrm>
        </xdr:grpSpPr>
        <xdr:graphicFrame macro="">
          <xdr:nvGraphicFramePr>
            <xdr:cNvPr id="47" name="Gráfico 46">
              <a:extLst>
                <a:ext uri="{FF2B5EF4-FFF2-40B4-BE49-F238E27FC236}">
                  <a16:creationId xmlns:a16="http://schemas.microsoft.com/office/drawing/2014/main" id="{00000000-0008-0000-1700-00002F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8" name="Elipse 47">
              <a:extLst>
                <a:ext uri="{FF2B5EF4-FFF2-40B4-BE49-F238E27FC236}">
                  <a16:creationId xmlns:a16="http://schemas.microsoft.com/office/drawing/2014/main" id="{00000000-0008-0000-1700-000030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43">
          <xdr:nvSpPr>
            <xdr:cNvPr id="49" name="Rectángulo 48">
              <a:extLst>
                <a:ext uri="{FF2B5EF4-FFF2-40B4-BE49-F238E27FC236}">
                  <a16:creationId xmlns:a16="http://schemas.microsoft.com/office/drawing/2014/main" id="{00000000-0008-0000-1700-000031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4F3859D-6A30-4C26-8866-C210A6792770}" type="TxLink">
                <a:rPr lang="en-US" sz="1200" b="1" i="0" u="none" strike="noStrike">
                  <a:solidFill>
                    <a:srgbClr val="000000"/>
                  </a:solidFill>
                  <a:latin typeface="Calibri"/>
                  <a:ea typeface="Calibri"/>
                  <a:cs typeface="Calibri"/>
                </a:rPr>
                <a:pPr algn="ctr"/>
                <a:t>100.00%</a:t>
              </a:fld>
              <a:endParaRPr lang="es-VE" sz="1200" b="1"/>
            </a:p>
          </xdr:txBody>
        </xdr:sp>
      </xdr:grpSp>
      <xdr:sp macro="" textlink="">
        <xdr:nvSpPr>
          <xdr:cNvPr id="44" name="Rectángulo 43">
            <a:extLst>
              <a:ext uri="{FF2B5EF4-FFF2-40B4-BE49-F238E27FC236}">
                <a16:creationId xmlns:a16="http://schemas.microsoft.com/office/drawing/2014/main" id="{00000000-0008-0000-1700-00002C000000}"/>
              </a:ext>
            </a:extLst>
          </xdr:cNvPr>
          <xdr:cNvSpPr/>
        </xdr:nvSpPr>
        <xdr:spPr>
          <a:xfrm>
            <a:off x="259776" y="7700257"/>
            <a:ext cx="1657243" cy="43058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sp macro="" textlink="">
        <xdr:nvSpPr>
          <xdr:cNvPr id="45" name="Rectángulo 44">
            <a:extLst>
              <a:ext uri="{FF2B5EF4-FFF2-40B4-BE49-F238E27FC236}">
                <a16:creationId xmlns:a16="http://schemas.microsoft.com/office/drawing/2014/main" id="{00000000-0008-0000-1700-00002D000000}"/>
              </a:ext>
            </a:extLst>
          </xdr:cNvPr>
          <xdr:cNvSpPr/>
        </xdr:nvSpPr>
        <xdr:spPr>
          <a:xfrm>
            <a:off x="1955025" y="6564714"/>
            <a:ext cx="1651699" cy="419595"/>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sp macro="" textlink="">
        <xdr:nvSpPr>
          <xdr:cNvPr id="46" name="Rectángulo 45">
            <a:extLst>
              <a:ext uri="{FF2B5EF4-FFF2-40B4-BE49-F238E27FC236}">
                <a16:creationId xmlns:a16="http://schemas.microsoft.com/office/drawing/2014/main" id="{00000000-0008-0000-1700-00002E000000}"/>
              </a:ext>
            </a:extLst>
          </xdr:cNvPr>
          <xdr:cNvSpPr/>
        </xdr:nvSpPr>
        <xdr:spPr>
          <a:xfrm>
            <a:off x="1955025" y="8771214"/>
            <a:ext cx="1651699" cy="430581"/>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grpSp>
    <xdr:clientData/>
  </xdr:twoCellAnchor>
  <xdr:twoCellAnchor>
    <xdr:from>
      <xdr:col>13</xdr:col>
      <xdr:colOff>489761</xdr:colOff>
      <xdr:row>41</xdr:row>
      <xdr:rowOff>68906</xdr:rowOff>
    </xdr:from>
    <xdr:to>
      <xdr:col>16</xdr:col>
      <xdr:colOff>223851</xdr:colOff>
      <xdr:row>50</xdr:row>
      <xdr:rowOff>154910</xdr:rowOff>
    </xdr:to>
    <xdr:grpSp>
      <xdr:nvGrpSpPr>
        <xdr:cNvPr id="57" name="Grupo 56">
          <a:extLst>
            <a:ext uri="{FF2B5EF4-FFF2-40B4-BE49-F238E27FC236}">
              <a16:creationId xmlns:a16="http://schemas.microsoft.com/office/drawing/2014/main" id="{00000000-0008-0000-1700-000039000000}"/>
            </a:ext>
          </a:extLst>
        </xdr:cNvPr>
        <xdr:cNvGrpSpPr/>
      </xdr:nvGrpSpPr>
      <xdr:grpSpPr>
        <a:xfrm>
          <a:off x="9877364" y="8054309"/>
          <a:ext cx="1837387" cy="1832812"/>
          <a:chOff x="2481262" y="371475"/>
          <a:chExt cx="1800000" cy="1800000"/>
        </a:xfrm>
      </xdr:grpSpPr>
      <xdr:graphicFrame macro="">
        <xdr:nvGraphicFramePr>
          <xdr:cNvPr id="69" name="Gráfico 68">
            <a:extLst>
              <a:ext uri="{FF2B5EF4-FFF2-40B4-BE49-F238E27FC236}">
                <a16:creationId xmlns:a16="http://schemas.microsoft.com/office/drawing/2014/main" id="{00000000-0008-0000-1700-000045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70" name="Elipse 69">
            <a:extLst>
              <a:ext uri="{FF2B5EF4-FFF2-40B4-BE49-F238E27FC236}">
                <a16:creationId xmlns:a16="http://schemas.microsoft.com/office/drawing/2014/main" id="{00000000-0008-0000-1700-000046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W$46">
        <xdr:nvSpPr>
          <xdr:cNvPr id="71" name="Rectángulo 70">
            <a:extLst>
              <a:ext uri="{FF2B5EF4-FFF2-40B4-BE49-F238E27FC236}">
                <a16:creationId xmlns:a16="http://schemas.microsoft.com/office/drawing/2014/main" id="{00000000-0008-0000-1700-000047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252CA2A-349B-4EC9-B216-F2FB88FD34B4}" type="TxLink">
              <a:rPr lang="en-US" sz="1400" b="1" i="0" u="none" strike="noStrike">
                <a:solidFill>
                  <a:srgbClr val="000000"/>
                </a:solidFill>
                <a:latin typeface="Calibri"/>
                <a:ea typeface="Calibri"/>
                <a:cs typeface="Calibri"/>
              </a:rPr>
              <a:pPr algn="ctr"/>
              <a:t>26.83%</a:t>
            </a:fld>
            <a:endParaRPr lang="es-VE" sz="1800" b="1"/>
          </a:p>
        </xdr:txBody>
      </xdr:sp>
    </xdr:grpSp>
    <xdr:clientData/>
  </xdr:twoCellAnchor>
  <xdr:twoCellAnchor>
    <xdr:from>
      <xdr:col>16</xdr:col>
      <xdr:colOff>124403</xdr:colOff>
      <xdr:row>46</xdr:row>
      <xdr:rowOff>173820</xdr:rowOff>
    </xdr:from>
    <xdr:to>
      <xdr:col>18</xdr:col>
      <xdr:colOff>680433</xdr:colOff>
      <xdr:row>56</xdr:row>
      <xdr:rowOff>60899</xdr:rowOff>
    </xdr:to>
    <xdr:grpSp>
      <xdr:nvGrpSpPr>
        <xdr:cNvPr id="58" name="Grupo 57">
          <a:extLst>
            <a:ext uri="{FF2B5EF4-FFF2-40B4-BE49-F238E27FC236}">
              <a16:creationId xmlns:a16="http://schemas.microsoft.com/office/drawing/2014/main" id="{00000000-0008-0000-1700-00003A000000}"/>
            </a:ext>
          </a:extLst>
        </xdr:cNvPr>
        <xdr:cNvGrpSpPr/>
      </xdr:nvGrpSpPr>
      <xdr:grpSpPr>
        <a:xfrm>
          <a:off x="11615303" y="9133633"/>
          <a:ext cx="1821575" cy="1800248"/>
          <a:chOff x="2481262" y="371475"/>
          <a:chExt cx="1800000" cy="1800000"/>
        </a:xfrm>
      </xdr:grpSpPr>
      <xdr:graphicFrame macro="">
        <xdr:nvGraphicFramePr>
          <xdr:cNvPr id="66" name="Gráfico 65">
            <a:extLst>
              <a:ext uri="{FF2B5EF4-FFF2-40B4-BE49-F238E27FC236}">
                <a16:creationId xmlns:a16="http://schemas.microsoft.com/office/drawing/2014/main" id="{00000000-0008-0000-1700-000042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67" name="Elipse 66">
            <a:extLst>
              <a:ext uri="{FF2B5EF4-FFF2-40B4-BE49-F238E27FC236}">
                <a16:creationId xmlns:a16="http://schemas.microsoft.com/office/drawing/2014/main" id="{00000000-0008-0000-1700-000043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24">
        <xdr:nvSpPr>
          <xdr:cNvPr id="68" name="Rectángulo 67">
            <a:extLst>
              <a:ext uri="{FF2B5EF4-FFF2-40B4-BE49-F238E27FC236}">
                <a16:creationId xmlns:a16="http://schemas.microsoft.com/office/drawing/2014/main" id="{00000000-0008-0000-1700-000044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47CF4D1-11B0-4025-9B23-EC426A6D42B8}" type="TxLink">
              <a:rPr lang="en-US" sz="1400" b="1" i="0" u="none" strike="noStrike">
                <a:solidFill>
                  <a:srgbClr val="000000"/>
                </a:solidFill>
                <a:latin typeface="Calibri"/>
                <a:ea typeface="Calibri"/>
                <a:cs typeface="Calibri"/>
              </a:rPr>
              <a:pPr algn="ctr"/>
              <a:t>92.31%</a:t>
            </a:fld>
            <a:endParaRPr lang="es-VE" sz="1800" b="1"/>
          </a:p>
        </xdr:txBody>
      </xdr:sp>
    </xdr:grpSp>
    <xdr:clientData/>
  </xdr:twoCellAnchor>
  <xdr:twoCellAnchor>
    <xdr:from>
      <xdr:col>16</xdr:col>
      <xdr:colOff>114910</xdr:colOff>
      <xdr:row>35</xdr:row>
      <xdr:rowOff>114379</xdr:rowOff>
    </xdr:from>
    <xdr:to>
      <xdr:col>18</xdr:col>
      <xdr:colOff>670940</xdr:colOff>
      <xdr:row>45</xdr:row>
      <xdr:rowOff>1860</xdr:rowOff>
    </xdr:to>
    <xdr:grpSp>
      <xdr:nvGrpSpPr>
        <xdr:cNvPr id="59" name="Grupo 58">
          <a:extLst>
            <a:ext uri="{FF2B5EF4-FFF2-40B4-BE49-F238E27FC236}">
              <a16:creationId xmlns:a16="http://schemas.microsoft.com/office/drawing/2014/main" id="{00000000-0008-0000-1700-00003B000000}"/>
            </a:ext>
          </a:extLst>
        </xdr:cNvPr>
        <xdr:cNvGrpSpPr/>
      </xdr:nvGrpSpPr>
      <xdr:grpSpPr>
        <a:xfrm>
          <a:off x="11605810" y="6923361"/>
          <a:ext cx="1821575" cy="1836299"/>
          <a:chOff x="2481262" y="371475"/>
          <a:chExt cx="1800000" cy="1800000"/>
        </a:xfrm>
      </xdr:grpSpPr>
      <xdr:graphicFrame macro="">
        <xdr:nvGraphicFramePr>
          <xdr:cNvPr id="63" name="Gráfico 62">
            <a:extLst>
              <a:ext uri="{FF2B5EF4-FFF2-40B4-BE49-F238E27FC236}">
                <a16:creationId xmlns:a16="http://schemas.microsoft.com/office/drawing/2014/main" id="{00000000-0008-0000-1700-00003F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64" name="Elipse 63">
            <a:extLst>
              <a:ext uri="{FF2B5EF4-FFF2-40B4-BE49-F238E27FC236}">
                <a16:creationId xmlns:a16="http://schemas.microsoft.com/office/drawing/2014/main" id="{00000000-0008-0000-1700-000040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W$43">
        <xdr:nvSpPr>
          <xdr:cNvPr id="65" name="Rectángulo 64">
            <a:extLst>
              <a:ext uri="{FF2B5EF4-FFF2-40B4-BE49-F238E27FC236}">
                <a16:creationId xmlns:a16="http://schemas.microsoft.com/office/drawing/2014/main" id="{00000000-0008-0000-1700-000041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9B11341-C326-4CCC-9005-7F28EB67099B}" type="TxLink">
              <a:rPr lang="en-US" sz="1400" b="1" i="0" u="none" strike="noStrike">
                <a:solidFill>
                  <a:srgbClr val="000000"/>
                </a:solidFill>
                <a:latin typeface="Calibri"/>
                <a:ea typeface="Calibri"/>
                <a:cs typeface="Calibri"/>
              </a:rPr>
              <a:pPr algn="ctr"/>
              <a:t>53.85%</a:t>
            </a:fld>
            <a:endParaRPr lang="es-VE" sz="2400" b="1"/>
          </a:p>
        </xdr:txBody>
      </xdr:sp>
    </xdr:grpSp>
    <xdr:clientData/>
  </xdr:twoCellAnchor>
  <xdr:twoCellAnchor>
    <xdr:from>
      <xdr:col>13</xdr:col>
      <xdr:colOff>560956</xdr:colOff>
      <xdr:row>39</xdr:row>
      <xdr:rowOff>124180</xdr:rowOff>
    </xdr:from>
    <xdr:to>
      <xdr:col>16</xdr:col>
      <xdr:colOff>152881</xdr:colOff>
      <xdr:row>41</xdr:row>
      <xdr:rowOff>163177</xdr:rowOff>
    </xdr:to>
    <xdr:sp macro="" textlink="">
      <xdr:nvSpPr>
        <xdr:cNvPr id="60" name="Rectángulo 59">
          <a:extLst>
            <a:ext uri="{FF2B5EF4-FFF2-40B4-BE49-F238E27FC236}">
              <a16:creationId xmlns:a16="http://schemas.microsoft.com/office/drawing/2014/main" id="{00000000-0008-0000-1700-00003C000000}"/>
            </a:ext>
          </a:extLst>
        </xdr:cNvPr>
        <xdr:cNvSpPr/>
      </xdr:nvSpPr>
      <xdr:spPr>
        <a:xfrm>
          <a:off x="9450956" y="8548513"/>
          <a:ext cx="1655675" cy="419997"/>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16</xdr:col>
      <xdr:colOff>190851</xdr:colOff>
      <xdr:row>33</xdr:row>
      <xdr:rowOff>152804</xdr:rowOff>
    </xdr:from>
    <xdr:to>
      <xdr:col>18</xdr:col>
      <xdr:colOff>602737</xdr:colOff>
      <xdr:row>36</xdr:row>
      <xdr:rowOff>899</xdr:rowOff>
    </xdr:to>
    <xdr:sp macro="" textlink="">
      <xdr:nvSpPr>
        <xdr:cNvPr id="61" name="Rectángulo 60">
          <a:extLst>
            <a:ext uri="{FF2B5EF4-FFF2-40B4-BE49-F238E27FC236}">
              <a16:creationId xmlns:a16="http://schemas.microsoft.com/office/drawing/2014/main" id="{00000000-0008-0000-1700-00003D000000}"/>
            </a:ext>
          </a:extLst>
        </xdr:cNvPr>
        <xdr:cNvSpPr/>
      </xdr:nvSpPr>
      <xdr:spPr>
        <a:xfrm>
          <a:off x="11144601" y="7434137"/>
          <a:ext cx="1650136" cy="419595"/>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16</xdr:col>
      <xdr:colOff>190851</xdr:colOff>
      <xdr:row>45</xdr:row>
      <xdr:rowOff>30971</xdr:rowOff>
    </xdr:from>
    <xdr:to>
      <xdr:col>18</xdr:col>
      <xdr:colOff>602737</xdr:colOff>
      <xdr:row>47</xdr:row>
      <xdr:rowOff>69968</xdr:rowOff>
    </xdr:to>
    <xdr:sp macro="" textlink="">
      <xdr:nvSpPr>
        <xdr:cNvPr id="62" name="Rectángulo 61">
          <a:extLst>
            <a:ext uri="{FF2B5EF4-FFF2-40B4-BE49-F238E27FC236}">
              <a16:creationId xmlns:a16="http://schemas.microsoft.com/office/drawing/2014/main" id="{00000000-0008-0000-1700-00003E000000}"/>
            </a:ext>
          </a:extLst>
        </xdr:cNvPr>
        <xdr:cNvSpPr/>
      </xdr:nvSpPr>
      <xdr:spPr>
        <a:xfrm>
          <a:off x="11144601" y="9598304"/>
          <a:ext cx="1650136" cy="419997"/>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2</xdr:col>
      <xdr:colOff>84669</xdr:colOff>
      <xdr:row>1</xdr:row>
      <xdr:rowOff>95250</xdr:rowOff>
    </xdr:from>
    <xdr:to>
      <xdr:col>5</xdr:col>
      <xdr:colOff>186531</xdr:colOff>
      <xdr:row>6</xdr:row>
      <xdr:rowOff>63500</xdr:rowOff>
    </xdr:to>
    <xdr:pic>
      <xdr:nvPicPr>
        <xdr:cNvPr id="75" name="Imagen 12" descr="cuentascorreo">
          <a:extLst>
            <a:ext uri="{FF2B5EF4-FFF2-40B4-BE49-F238E27FC236}">
              <a16:creationId xmlns:a16="http://schemas.microsoft.com/office/drawing/2014/main" id="{00000000-0008-0000-1700-00004B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46669" y="285750"/>
          <a:ext cx="2250279" cy="9736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21</xdr:col>
      <xdr:colOff>232834</xdr:colOff>
      <xdr:row>2</xdr:row>
      <xdr:rowOff>116417</xdr:rowOff>
    </xdr:from>
    <xdr:to>
      <xdr:col>25</xdr:col>
      <xdr:colOff>10584</xdr:colOff>
      <xdr:row>6</xdr:row>
      <xdr:rowOff>88900</xdr:rowOff>
    </xdr:to>
    <xdr:grpSp>
      <xdr:nvGrpSpPr>
        <xdr:cNvPr id="87" name="Group 787">
          <a:extLst>
            <a:ext uri="{FF2B5EF4-FFF2-40B4-BE49-F238E27FC236}">
              <a16:creationId xmlns:a16="http://schemas.microsoft.com/office/drawing/2014/main" id="{00000000-0008-0000-1700-000057000000}"/>
            </a:ext>
          </a:extLst>
        </xdr:cNvPr>
        <xdr:cNvGrpSpPr>
          <a:grpSpLocks/>
        </xdr:cNvGrpSpPr>
      </xdr:nvGrpSpPr>
      <xdr:grpSpPr bwMode="auto">
        <a:xfrm>
          <a:off x="15544131" y="496675"/>
          <a:ext cx="3366429" cy="780530"/>
          <a:chOff x="240" y="78"/>
          <a:chExt cx="1259" cy="341"/>
        </a:xfrm>
      </xdr:grpSpPr>
      <xdr:sp macro="" textlink="">
        <xdr:nvSpPr>
          <xdr:cNvPr id="88" name="Freeform 788">
            <a:extLst>
              <a:ext uri="{FF2B5EF4-FFF2-40B4-BE49-F238E27FC236}">
                <a16:creationId xmlns:a16="http://schemas.microsoft.com/office/drawing/2014/main" id="{00000000-0008-0000-1700-000058000000}"/>
              </a:ext>
            </a:extLst>
          </xdr:cNvPr>
          <xdr:cNvSpPr>
            <a:spLocks noEditPoints="1"/>
          </xdr:cNvSpPr>
        </xdr:nvSpPr>
        <xdr:spPr bwMode="auto">
          <a:xfrm>
            <a:off x="677" y="165"/>
            <a:ext cx="150" cy="164"/>
          </a:xfrm>
          <a:custGeom>
            <a:avLst/>
            <a:gdLst>
              <a:gd name="T0" fmla="*/ 53 w 150"/>
              <a:gd name="T1" fmla="*/ 76 h 164"/>
              <a:gd name="T2" fmla="*/ 53 w 150"/>
              <a:gd name="T3" fmla="*/ 41 h 164"/>
              <a:gd name="T4" fmla="*/ 70 w 150"/>
              <a:gd name="T5" fmla="*/ 41 h 164"/>
              <a:gd name="T6" fmla="*/ 75 w 150"/>
              <a:gd name="T7" fmla="*/ 41 h 164"/>
              <a:gd name="T8" fmla="*/ 78 w 150"/>
              <a:gd name="T9" fmla="*/ 41 h 164"/>
              <a:gd name="T10" fmla="*/ 83 w 150"/>
              <a:gd name="T11" fmla="*/ 41 h 164"/>
              <a:gd name="T12" fmla="*/ 86 w 150"/>
              <a:gd name="T13" fmla="*/ 43 h 164"/>
              <a:gd name="T14" fmla="*/ 91 w 150"/>
              <a:gd name="T15" fmla="*/ 44 h 164"/>
              <a:gd name="T16" fmla="*/ 96 w 150"/>
              <a:gd name="T17" fmla="*/ 49 h 164"/>
              <a:gd name="T18" fmla="*/ 97 w 150"/>
              <a:gd name="T19" fmla="*/ 51 h 164"/>
              <a:gd name="T20" fmla="*/ 97 w 150"/>
              <a:gd name="T21" fmla="*/ 57 h 164"/>
              <a:gd name="T22" fmla="*/ 97 w 150"/>
              <a:gd name="T23" fmla="*/ 61 h 164"/>
              <a:gd name="T24" fmla="*/ 96 w 150"/>
              <a:gd name="T25" fmla="*/ 66 h 164"/>
              <a:gd name="T26" fmla="*/ 96 w 150"/>
              <a:gd name="T27" fmla="*/ 69 h 164"/>
              <a:gd name="T28" fmla="*/ 91 w 150"/>
              <a:gd name="T29" fmla="*/ 71 h 164"/>
              <a:gd name="T30" fmla="*/ 89 w 150"/>
              <a:gd name="T31" fmla="*/ 74 h 164"/>
              <a:gd name="T32" fmla="*/ 85 w 150"/>
              <a:gd name="T33" fmla="*/ 76 h 164"/>
              <a:gd name="T34" fmla="*/ 81 w 150"/>
              <a:gd name="T35" fmla="*/ 76 h 164"/>
              <a:gd name="T36" fmla="*/ 76 w 150"/>
              <a:gd name="T37" fmla="*/ 76 h 164"/>
              <a:gd name="T38" fmla="*/ 53 w 150"/>
              <a:gd name="T39" fmla="*/ 76 h 164"/>
              <a:gd name="T40" fmla="*/ 53 w 150"/>
              <a:gd name="T41" fmla="*/ 76 h 164"/>
              <a:gd name="T42" fmla="*/ 53 w 150"/>
              <a:gd name="T43" fmla="*/ 164 h 164"/>
              <a:gd name="T44" fmla="*/ 53 w 150"/>
              <a:gd name="T45" fmla="*/ 114 h 164"/>
              <a:gd name="T46" fmla="*/ 81 w 150"/>
              <a:gd name="T47" fmla="*/ 114 h 164"/>
              <a:gd name="T48" fmla="*/ 97 w 150"/>
              <a:gd name="T49" fmla="*/ 114 h 164"/>
              <a:gd name="T50" fmla="*/ 113 w 150"/>
              <a:gd name="T51" fmla="*/ 109 h 164"/>
              <a:gd name="T52" fmla="*/ 123 w 150"/>
              <a:gd name="T53" fmla="*/ 105 h 164"/>
              <a:gd name="T54" fmla="*/ 134 w 150"/>
              <a:gd name="T55" fmla="*/ 99 h 164"/>
              <a:gd name="T56" fmla="*/ 140 w 150"/>
              <a:gd name="T57" fmla="*/ 90 h 164"/>
              <a:gd name="T58" fmla="*/ 147 w 150"/>
              <a:gd name="T59" fmla="*/ 80 h 164"/>
              <a:gd name="T60" fmla="*/ 149 w 150"/>
              <a:gd name="T61" fmla="*/ 69 h 164"/>
              <a:gd name="T62" fmla="*/ 150 w 150"/>
              <a:gd name="T63" fmla="*/ 57 h 164"/>
              <a:gd name="T64" fmla="*/ 149 w 150"/>
              <a:gd name="T65" fmla="*/ 44 h 164"/>
              <a:gd name="T66" fmla="*/ 147 w 150"/>
              <a:gd name="T67" fmla="*/ 34 h 164"/>
              <a:gd name="T68" fmla="*/ 140 w 150"/>
              <a:gd name="T69" fmla="*/ 24 h 164"/>
              <a:gd name="T70" fmla="*/ 132 w 150"/>
              <a:gd name="T71" fmla="*/ 17 h 164"/>
              <a:gd name="T72" fmla="*/ 123 w 150"/>
              <a:gd name="T73" fmla="*/ 11 h 164"/>
              <a:gd name="T74" fmla="*/ 110 w 150"/>
              <a:gd name="T75" fmla="*/ 5 h 164"/>
              <a:gd name="T76" fmla="*/ 96 w 150"/>
              <a:gd name="T77" fmla="*/ 3 h 164"/>
              <a:gd name="T78" fmla="*/ 78 w 150"/>
              <a:gd name="T79" fmla="*/ 0 h 164"/>
              <a:gd name="T80" fmla="*/ 0 w 150"/>
              <a:gd name="T81" fmla="*/ 0 h 164"/>
              <a:gd name="T82" fmla="*/ 0 w 150"/>
              <a:gd name="T83" fmla="*/ 164 h 164"/>
              <a:gd name="T84" fmla="*/ 53 w 150"/>
              <a:gd name="T85" fmla="*/ 164 h 164"/>
              <a:gd name="T86" fmla="*/ 53 w 150"/>
              <a:gd name="T87" fmla="*/ 164 h 164"/>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150" h="164">
                <a:moveTo>
                  <a:pt x="53" y="76"/>
                </a:moveTo>
                <a:lnTo>
                  <a:pt x="53" y="41"/>
                </a:lnTo>
                <a:lnTo>
                  <a:pt x="70" y="41"/>
                </a:lnTo>
                <a:lnTo>
                  <a:pt x="75" y="41"/>
                </a:lnTo>
                <a:lnTo>
                  <a:pt x="78" y="41"/>
                </a:lnTo>
                <a:lnTo>
                  <a:pt x="83" y="41"/>
                </a:lnTo>
                <a:lnTo>
                  <a:pt x="86" y="43"/>
                </a:lnTo>
                <a:lnTo>
                  <a:pt x="91" y="44"/>
                </a:lnTo>
                <a:lnTo>
                  <a:pt x="96" y="49"/>
                </a:lnTo>
                <a:lnTo>
                  <a:pt x="97" y="51"/>
                </a:lnTo>
                <a:lnTo>
                  <a:pt x="97" y="57"/>
                </a:lnTo>
                <a:lnTo>
                  <a:pt x="97" y="61"/>
                </a:lnTo>
                <a:lnTo>
                  <a:pt x="96" y="66"/>
                </a:lnTo>
                <a:lnTo>
                  <a:pt x="96" y="69"/>
                </a:lnTo>
                <a:lnTo>
                  <a:pt x="91" y="71"/>
                </a:lnTo>
                <a:lnTo>
                  <a:pt x="89" y="74"/>
                </a:lnTo>
                <a:lnTo>
                  <a:pt x="85" y="76"/>
                </a:lnTo>
                <a:lnTo>
                  <a:pt x="81" y="76"/>
                </a:lnTo>
                <a:lnTo>
                  <a:pt x="76" y="76"/>
                </a:lnTo>
                <a:lnTo>
                  <a:pt x="53" y="76"/>
                </a:lnTo>
                <a:close/>
                <a:moveTo>
                  <a:pt x="53" y="164"/>
                </a:moveTo>
                <a:lnTo>
                  <a:pt x="53" y="114"/>
                </a:lnTo>
                <a:lnTo>
                  <a:pt x="81" y="114"/>
                </a:lnTo>
                <a:lnTo>
                  <a:pt x="97" y="114"/>
                </a:lnTo>
                <a:lnTo>
                  <a:pt x="113" y="109"/>
                </a:lnTo>
                <a:lnTo>
                  <a:pt x="123" y="105"/>
                </a:lnTo>
                <a:lnTo>
                  <a:pt x="134" y="99"/>
                </a:lnTo>
                <a:lnTo>
                  <a:pt x="140" y="90"/>
                </a:lnTo>
                <a:lnTo>
                  <a:pt x="147" y="80"/>
                </a:lnTo>
                <a:lnTo>
                  <a:pt x="149" y="69"/>
                </a:lnTo>
                <a:lnTo>
                  <a:pt x="150" y="57"/>
                </a:lnTo>
                <a:lnTo>
                  <a:pt x="149" y="44"/>
                </a:lnTo>
                <a:lnTo>
                  <a:pt x="147" y="34"/>
                </a:lnTo>
                <a:lnTo>
                  <a:pt x="140" y="24"/>
                </a:lnTo>
                <a:lnTo>
                  <a:pt x="132" y="17"/>
                </a:lnTo>
                <a:lnTo>
                  <a:pt x="123" y="11"/>
                </a:lnTo>
                <a:lnTo>
                  <a:pt x="110" y="5"/>
                </a:lnTo>
                <a:lnTo>
                  <a:pt x="96" y="3"/>
                </a:lnTo>
                <a:lnTo>
                  <a:pt x="78" y="0"/>
                </a:lnTo>
                <a:lnTo>
                  <a:pt x="0" y="0"/>
                </a:lnTo>
                <a:lnTo>
                  <a:pt x="0" y="164"/>
                </a:lnTo>
                <a:lnTo>
                  <a:pt x="53"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89" name="Freeform 789">
            <a:extLst>
              <a:ext uri="{FF2B5EF4-FFF2-40B4-BE49-F238E27FC236}">
                <a16:creationId xmlns:a16="http://schemas.microsoft.com/office/drawing/2014/main" id="{00000000-0008-0000-1700-000059000000}"/>
              </a:ext>
            </a:extLst>
          </xdr:cNvPr>
          <xdr:cNvSpPr>
            <a:spLocks noEditPoints="1"/>
          </xdr:cNvSpPr>
        </xdr:nvSpPr>
        <xdr:spPr bwMode="auto">
          <a:xfrm>
            <a:off x="845" y="165"/>
            <a:ext cx="160" cy="164"/>
          </a:xfrm>
          <a:custGeom>
            <a:avLst/>
            <a:gdLst>
              <a:gd name="T0" fmla="*/ 54 w 160"/>
              <a:gd name="T1" fmla="*/ 41 h 164"/>
              <a:gd name="T2" fmla="*/ 64 w 160"/>
              <a:gd name="T3" fmla="*/ 41 h 164"/>
              <a:gd name="T4" fmla="*/ 75 w 160"/>
              <a:gd name="T5" fmla="*/ 41 h 164"/>
              <a:gd name="T6" fmla="*/ 83 w 160"/>
              <a:gd name="T7" fmla="*/ 43 h 164"/>
              <a:gd name="T8" fmla="*/ 89 w 160"/>
              <a:gd name="T9" fmla="*/ 44 h 164"/>
              <a:gd name="T10" fmla="*/ 96 w 160"/>
              <a:gd name="T11" fmla="*/ 49 h 164"/>
              <a:gd name="T12" fmla="*/ 100 w 160"/>
              <a:gd name="T13" fmla="*/ 55 h 164"/>
              <a:gd name="T14" fmla="*/ 102 w 160"/>
              <a:gd name="T15" fmla="*/ 61 h 164"/>
              <a:gd name="T16" fmla="*/ 104 w 160"/>
              <a:gd name="T17" fmla="*/ 71 h 164"/>
              <a:gd name="T18" fmla="*/ 104 w 160"/>
              <a:gd name="T19" fmla="*/ 82 h 164"/>
              <a:gd name="T20" fmla="*/ 104 w 160"/>
              <a:gd name="T21" fmla="*/ 93 h 164"/>
              <a:gd name="T22" fmla="*/ 102 w 160"/>
              <a:gd name="T23" fmla="*/ 103 h 164"/>
              <a:gd name="T24" fmla="*/ 97 w 160"/>
              <a:gd name="T25" fmla="*/ 109 h 164"/>
              <a:gd name="T26" fmla="*/ 94 w 160"/>
              <a:gd name="T27" fmla="*/ 115 h 164"/>
              <a:gd name="T28" fmla="*/ 89 w 160"/>
              <a:gd name="T29" fmla="*/ 120 h 164"/>
              <a:gd name="T30" fmla="*/ 83 w 160"/>
              <a:gd name="T31" fmla="*/ 124 h 164"/>
              <a:gd name="T32" fmla="*/ 75 w 160"/>
              <a:gd name="T33" fmla="*/ 126 h 164"/>
              <a:gd name="T34" fmla="*/ 67 w 160"/>
              <a:gd name="T35" fmla="*/ 126 h 164"/>
              <a:gd name="T36" fmla="*/ 54 w 160"/>
              <a:gd name="T37" fmla="*/ 126 h 164"/>
              <a:gd name="T38" fmla="*/ 54 w 160"/>
              <a:gd name="T39" fmla="*/ 41 h 164"/>
              <a:gd name="T40" fmla="*/ 54 w 160"/>
              <a:gd name="T41" fmla="*/ 41 h 164"/>
              <a:gd name="T42" fmla="*/ 70 w 160"/>
              <a:gd name="T43" fmla="*/ 164 h 164"/>
              <a:gd name="T44" fmla="*/ 89 w 160"/>
              <a:gd name="T45" fmla="*/ 164 h 164"/>
              <a:gd name="T46" fmla="*/ 107 w 160"/>
              <a:gd name="T47" fmla="*/ 159 h 164"/>
              <a:gd name="T48" fmla="*/ 121 w 160"/>
              <a:gd name="T49" fmla="*/ 153 h 164"/>
              <a:gd name="T50" fmla="*/ 134 w 160"/>
              <a:gd name="T51" fmla="*/ 145 h 164"/>
              <a:gd name="T52" fmla="*/ 145 w 160"/>
              <a:gd name="T53" fmla="*/ 134 h 164"/>
              <a:gd name="T54" fmla="*/ 153 w 160"/>
              <a:gd name="T55" fmla="*/ 120 h 164"/>
              <a:gd name="T56" fmla="*/ 158 w 160"/>
              <a:gd name="T57" fmla="*/ 101 h 164"/>
              <a:gd name="T58" fmla="*/ 160 w 160"/>
              <a:gd name="T59" fmla="*/ 80 h 164"/>
              <a:gd name="T60" fmla="*/ 158 w 160"/>
              <a:gd name="T61" fmla="*/ 61 h 164"/>
              <a:gd name="T62" fmla="*/ 153 w 160"/>
              <a:gd name="T63" fmla="*/ 44 h 164"/>
              <a:gd name="T64" fmla="*/ 145 w 160"/>
              <a:gd name="T65" fmla="*/ 32 h 164"/>
              <a:gd name="T66" fmla="*/ 136 w 160"/>
              <a:gd name="T67" fmla="*/ 22 h 164"/>
              <a:gd name="T68" fmla="*/ 123 w 160"/>
              <a:gd name="T69" fmla="*/ 13 h 164"/>
              <a:gd name="T70" fmla="*/ 108 w 160"/>
              <a:gd name="T71" fmla="*/ 8 h 164"/>
              <a:gd name="T72" fmla="*/ 91 w 160"/>
              <a:gd name="T73" fmla="*/ 3 h 164"/>
              <a:gd name="T74" fmla="*/ 72 w 160"/>
              <a:gd name="T75" fmla="*/ 0 h 164"/>
              <a:gd name="T76" fmla="*/ 0 w 160"/>
              <a:gd name="T77" fmla="*/ 0 h 164"/>
              <a:gd name="T78" fmla="*/ 0 w 160"/>
              <a:gd name="T79" fmla="*/ 164 h 164"/>
              <a:gd name="T80" fmla="*/ 70 w 160"/>
              <a:gd name="T81" fmla="*/ 164 h 164"/>
              <a:gd name="T82" fmla="*/ 70 w 160"/>
              <a:gd name="T83" fmla="*/ 164 h 164"/>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Lst>
            <a:ahLst/>
            <a:cxnLst>
              <a:cxn ang="T84">
                <a:pos x="T0" y="T1"/>
              </a:cxn>
              <a:cxn ang="T85">
                <a:pos x="T2" y="T3"/>
              </a:cxn>
              <a:cxn ang="T86">
                <a:pos x="T4" y="T5"/>
              </a:cxn>
              <a:cxn ang="T87">
                <a:pos x="T6" y="T7"/>
              </a:cxn>
              <a:cxn ang="T88">
                <a:pos x="T8" y="T9"/>
              </a:cxn>
              <a:cxn ang="T89">
                <a:pos x="T10" y="T11"/>
              </a:cxn>
              <a:cxn ang="T90">
                <a:pos x="T12" y="T13"/>
              </a:cxn>
              <a:cxn ang="T91">
                <a:pos x="T14" y="T15"/>
              </a:cxn>
              <a:cxn ang="T92">
                <a:pos x="T16" y="T17"/>
              </a:cxn>
              <a:cxn ang="T93">
                <a:pos x="T18" y="T19"/>
              </a:cxn>
              <a:cxn ang="T94">
                <a:pos x="T20" y="T21"/>
              </a:cxn>
              <a:cxn ang="T95">
                <a:pos x="T22" y="T23"/>
              </a:cxn>
              <a:cxn ang="T96">
                <a:pos x="T24" y="T25"/>
              </a:cxn>
              <a:cxn ang="T97">
                <a:pos x="T26" y="T27"/>
              </a:cxn>
              <a:cxn ang="T98">
                <a:pos x="T28" y="T29"/>
              </a:cxn>
              <a:cxn ang="T99">
                <a:pos x="T30" y="T31"/>
              </a:cxn>
              <a:cxn ang="T100">
                <a:pos x="T32" y="T33"/>
              </a:cxn>
              <a:cxn ang="T101">
                <a:pos x="T34" y="T35"/>
              </a:cxn>
              <a:cxn ang="T102">
                <a:pos x="T36" y="T37"/>
              </a:cxn>
              <a:cxn ang="T103">
                <a:pos x="T38" y="T39"/>
              </a:cxn>
              <a:cxn ang="T104">
                <a:pos x="T40" y="T41"/>
              </a:cxn>
              <a:cxn ang="T105">
                <a:pos x="T42" y="T43"/>
              </a:cxn>
              <a:cxn ang="T106">
                <a:pos x="T44" y="T45"/>
              </a:cxn>
              <a:cxn ang="T107">
                <a:pos x="T46" y="T47"/>
              </a:cxn>
              <a:cxn ang="T108">
                <a:pos x="T48" y="T49"/>
              </a:cxn>
              <a:cxn ang="T109">
                <a:pos x="T50" y="T51"/>
              </a:cxn>
              <a:cxn ang="T110">
                <a:pos x="T52" y="T53"/>
              </a:cxn>
              <a:cxn ang="T111">
                <a:pos x="T54" y="T55"/>
              </a:cxn>
              <a:cxn ang="T112">
                <a:pos x="T56" y="T57"/>
              </a:cxn>
              <a:cxn ang="T113">
                <a:pos x="T58" y="T59"/>
              </a:cxn>
              <a:cxn ang="T114">
                <a:pos x="T60" y="T61"/>
              </a:cxn>
              <a:cxn ang="T115">
                <a:pos x="T62" y="T63"/>
              </a:cxn>
              <a:cxn ang="T116">
                <a:pos x="T64" y="T65"/>
              </a:cxn>
              <a:cxn ang="T117">
                <a:pos x="T66" y="T67"/>
              </a:cxn>
              <a:cxn ang="T118">
                <a:pos x="T68" y="T69"/>
              </a:cxn>
              <a:cxn ang="T119">
                <a:pos x="T70" y="T71"/>
              </a:cxn>
              <a:cxn ang="T120">
                <a:pos x="T72" y="T73"/>
              </a:cxn>
              <a:cxn ang="T121">
                <a:pos x="T74" y="T75"/>
              </a:cxn>
              <a:cxn ang="T122">
                <a:pos x="T76" y="T77"/>
              </a:cxn>
              <a:cxn ang="T123">
                <a:pos x="T78" y="T79"/>
              </a:cxn>
              <a:cxn ang="T124">
                <a:pos x="T80" y="T81"/>
              </a:cxn>
              <a:cxn ang="T125">
                <a:pos x="T82" y="T83"/>
              </a:cxn>
            </a:cxnLst>
            <a:rect l="0" t="0" r="r" b="b"/>
            <a:pathLst>
              <a:path w="160" h="164">
                <a:moveTo>
                  <a:pt x="54" y="41"/>
                </a:moveTo>
                <a:lnTo>
                  <a:pt x="64" y="41"/>
                </a:lnTo>
                <a:lnTo>
                  <a:pt x="75" y="41"/>
                </a:lnTo>
                <a:lnTo>
                  <a:pt x="83" y="43"/>
                </a:lnTo>
                <a:lnTo>
                  <a:pt x="89" y="44"/>
                </a:lnTo>
                <a:lnTo>
                  <a:pt x="96" y="49"/>
                </a:lnTo>
                <a:lnTo>
                  <a:pt x="100" y="55"/>
                </a:lnTo>
                <a:lnTo>
                  <a:pt x="102" y="61"/>
                </a:lnTo>
                <a:lnTo>
                  <a:pt x="104" y="71"/>
                </a:lnTo>
                <a:lnTo>
                  <a:pt x="104" y="82"/>
                </a:lnTo>
                <a:lnTo>
                  <a:pt x="104" y="93"/>
                </a:lnTo>
                <a:lnTo>
                  <a:pt x="102" y="103"/>
                </a:lnTo>
                <a:lnTo>
                  <a:pt x="97" y="109"/>
                </a:lnTo>
                <a:lnTo>
                  <a:pt x="94" y="115"/>
                </a:lnTo>
                <a:lnTo>
                  <a:pt x="89" y="120"/>
                </a:lnTo>
                <a:lnTo>
                  <a:pt x="83" y="124"/>
                </a:lnTo>
                <a:lnTo>
                  <a:pt x="75" y="126"/>
                </a:lnTo>
                <a:lnTo>
                  <a:pt x="67" y="126"/>
                </a:lnTo>
                <a:lnTo>
                  <a:pt x="54" y="126"/>
                </a:lnTo>
                <a:lnTo>
                  <a:pt x="54" y="41"/>
                </a:lnTo>
                <a:close/>
                <a:moveTo>
                  <a:pt x="70" y="164"/>
                </a:moveTo>
                <a:lnTo>
                  <a:pt x="89" y="164"/>
                </a:lnTo>
                <a:lnTo>
                  <a:pt x="107" y="159"/>
                </a:lnTo>
                <a:lnTo>
                  <a:pt x="121" y="153"/>
                </a:lnTo>
                <a:lnTo>
                  <a:pt x="134" y="145"/>
                </a:lnTo>
                <a:lnTo>
                  <a:pt x="145" y="134"/>
                </a:lnTo>
                <a:lnTo>
                  <a:pt x="153" y="120"/>
                </a:lnTo>
                <a:lnTo>
                  <a:pt x="158" y="101"/>
                </a:lnTo>
                <a:lnTo>
                  <a:pt x="160" y="80"/>
                </a:lnTo>
                <a:lnTo>
                  <a:pt x="158" y="61"/>
                </a:lnTo>
                <a:lnTo>
                  <a:pt x="153" y="44"/>
                </a:lnTo>
                <a:lnTo>
                  <a:pt x="145" y="32"/>
                </a:lnTo>
                <a:lnTo>
                  <a:pt x="136" y="22"/>
                </a:lnTo>
                <a:lnTo>
                  <a:pt x="123" y="13"/>
                </a:lnTo>
                <a:lnTo>
                  <a:pt x="108" y="8"/>
                </a:lnTo>
                <a:lnTo>
                  <a:pt x="91" y="3"/>
                </a:lnTo>
                <a:lnTo>
                  <a:pt x="72" y="0"/>
                </a:lnTo>
                <a:lnTo>
                  <a:pt x="0" y="0"/>
                </a:lnTo>
                <a:lnTo>
                  <a:pt x="0" y="164"/>
                </a:lnTo>
                <a:lnTo>
                  <a:pt x="70"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90" name="Freeform 790">
            <a:extLst>
              <a:ext uri="{FF2B5EF4-FFF2-40B4-BE49-F238E27FC236}">
                <a16:creationId xmlns:a16="http://schemas.microsoft.com/office/drawing/2014/main" id="{00000000-0008-0000-1700-00005A000000}"/>
              </a:ext>
            </a:extLst>
          </xdr:cNvPr>
          <xdr:cNvSpPr>
            <a:spLocks/>
          </xdr:cNvSpPr>
        </xdr:nvSpPr>
        <xdr:spPr bwMode="auto">
          <a:xfrm>
            <a:off x="1003" y="165"/>
            <a:ext cx="168" cy="164"/>
          </a:xfrm>
          <a:custGeom>
            <a:avLst/>
            <a:gdLst>
              <a:gd name="T0" fmla="*/ 57 w 168"/>
              <a:gd name="T1" fmla="*/ 164 h 164"/>
              <a:gd name="T2" fmla="*/ 110 w 168"/>
              <a:gd name="T3" fmla="*/ 164 h 164"/>
              <a:gd name="T4" fmla="*/ 168 w 168"/>
              <a:gd name="T5" fmla="*/ 0 h 164"/>
              <a:gd name="T6" fmla="*/ 115 w 168"/>
              <a:gd name="T7" fmla="*/ 0 h 164"/>
              <a:gd name="T8" fmla="*/ 83 w 168"/>
              <a:gd name="T9" fmla="*/ 109 h 164"/>
              <a:gd name="T10" fmla="*/ 55 w 168"/>
              <a:gd name="T11" fmla="*/ 0 h 164"/>
              <a:gd name="T12" fmla="*/ 0 w 168"/>
              <a:gd name="T13" fmla="*/ 0 h 164"/>
              <a:gd name="T14" fmla="*/ 57 w 168"/>
              <a:gd name="T15" fmla="*/ 164 h 164"/>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168" h="164">
                <a:moveTo>
                  <a:pt x="57" y="164"/>
                </a:moveTo>
                <a:lnTo>
                  <a:pt x="110" y="164"/>
                </a:lnTo>
                <a:lnTo>
                  <a:pt x="168" y="0"/>
                </a:lnTo>
                <a:lnTo>
                  <a:pt x="115" y="0"/>
                </a:lnTo>
                <a:lnTo>
                  <a:pt x="83" y="109"/>
                </a:lnTo>
                <a:lnTo>
                  <a:pt x="55" y="0"/>
                </a:lnTo>
                <a:lnTo>
                  <a:pt x="0" y="0"/>
                </a:lnTo>
                <a:lnTo>
                  <a:pt x="57"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91" name="Freeform 791">
            <a:extLst>
              <a:ext uri="{FF2B5EF4-FFF2-40B4-BE49-F238E27FC236}">
                <a16:creationId xmlns:a16="http://schemas.microsoft.com/office/drawing/2014/main" id="{00000000-0008-0000-1700-00005B000000}"/>
              </a:ext>
            </a:extLst>
          </xdr:cNvPr>
          <xdr:cNvSpPr>
            <a:spLocks/>
          </xdr:cNvSpPr>
        </xdr:nvSpPr>
        <xdr:spPr bwMode="auto">
          <a:xfrm>
            <a:off x="1173" y="162"/>
            <a:ext cx="151" cy="170"/>
          </a:xfrm>
          <a:custGeom>
            <a:avLst/>
            <a:gdLst>
              <a:gd name="T0" fmla="*/ 142 w 151"/>
              <a:gd name="T1" fmla="*/ 41 h 170"/>
              <a:gd name="T2" fmla="*/ 134 w 151"/>
              <a:gd name="T3" fmla="*/ 22 h 170"/>
              <a:gd name="T4" fmla="*/ 118 w 151"/>
              <a:gd name="T5" fmla="*/ 11 h 170"/>
              <a:gd name="T6" fmla="*/ 91 w 151"/>
              <a:gd name="T7" fmla="*/ 1 h 170"/>
              <a:gd name="T8" fmla="*/ 60 w 151"/>
              <a:gd name="T9" fmla="*/ 1 h 170"/>
              <a:gd name="T10" fmla="*/ 35 w 151"/>
              <a:gd name="T11" fmla="*/ 8 h 170"/>
              <a:gd name="T12" fmla="*/ 15 w 151"/>
              <a:gd name="T13" fmla="*/ 20 h 170"/>
              <a:gd name="T14" fmla="*/ 4 w 151"/>
              <a:gd name="T15" fmla="*/ 41 h 170"/>
              <a:gd name="T16" fmla="*/ 4 w 151"/>
              <a:gd name="T17" fmla="*/ 63 h 170"/>
              <a:gd name="T18" fmla="*/ 11 w 151"/>
              <a:gd name="T19" fmla="*/ 79 h 170"/>
              <a:gd name="T20" fmla="*/ 32 w 151"/>
              <a:gd name="T21" fmla="*/ 96 h 170"/>
              <a:gd name="T22" fmla="*/ 68 w 151"/>
              <a:gd name="T23" fmla="*/ 106 h 170"/>
              <a:gd name="T24" fmla="*/ 89 w 151"/>
              <a:gd name="T25" fmla="*/ 112 h 170"/>
              <a:gd name="T26" fmla="*/ 97 w 151"/>
              <a:gd name="T27" fmla="*/ 118 h 170"/>
              <a:gd name="T28" fmla="*/ 97 w 151"/>
              <a:gd name="T29" fmla="*/ 125 h 170"/>
              <a:gd name="T30" fmla="*/ 94 w 151"/>
              <a:gd name="T31" fmla="*/ 129 h 170"/>
              <a:gd name="T32" fmla="*/ 89 w 151"/>
              <a:gd name="T33" fmla="*/ 134 h 170"/>
              <a:gd name="T34" fmla="*/ 81 w 151"/>
              <a:gd name="T35" fmla="*/ 134 h 170"/>
              <a:gd name="T36" fmla="*/ 75 w 151"/>
              <a:gd name="T37" fmla="*/ 134 h 170"/>
              <a:gd name="T38" fmla="*/ 70 w 151"/>
              <a:gd name="T39" fmla="*/ 134 h 170"/>
              <a:gd name="T40" fmla="*/ 65 w 151"/>
              <a:gd name="T41" fmla="*/ 134 h 170"/>
              <a:gd name="T42" fmla="*/ 62 w 151"/>
              <a:gd name="T43" fmla="*/ 131 h 170"/>
              <a:gd name="T44" fmla="*/ 57 w 151"/>
              <a:gd name="T45" fmla="*/ 129 h 170"/>
              <a:gd name="T46" fmla="*/ 56 w 151"/>
              <a:gd name="T47" fmla="*/ 127 h 170"/>
              <a:gd name="T48" fmla="*/ 52 w 151"/>
              <a:gd name="T49" fmla="*/ 123 h 170"/>
              <a:gd name="T50" fmla="*/ 51 w 151"/>
              <a:gd name="T51" fmla="*/ 118 h 170"/>
              <a:gd name="T52" fmla="*/ 0 w 151"/>
              <a:gd name="T53" fmla="*/ 117 h 170"/>
              <a:gd name="T54" fmla="*/ 4 w 151"/>
              <a:gd name="T55" fmla="*/ 137 h 170"/>
              <a:gd name="T56" fmla="*/ 19 w 151"/>
              <a:gd name="T57" fmla="*/ 156 h 170"/>
              <a:gd name="T58" fmla="*/ 43 w 151"/>
              <a:gd name="T59" fmla="*/ 167 h 170"/>
              <a:gd name="T60" fmla="*/ 73 w 151"/>
              <a:gd name="T61" fmla="*/ 170 h 170"/>
              <a:gd name="T62" fmla="*/ 105 w 151"/>
              <a:gd name="T63" fmla="*/ 169 h 170"/>
              <a:gd name="T64" fmla="*/ 128 w 151"/>
              <a:gd name="T65" fmla="*/ 159 h 170"/>
              <a:gd name="T66" fmla="*/ 145 w 151"/>
              <a:gd name="T67" fmla="*/ 140 h 170"/>
              <a:gd name="T68" fmla="*/ 151 w 151"/>
              <a:gd name="T69" fmla="*/ 117 h 170"/>
              <a:gd name="T70" fmla="*/ 147 w 151"/>
              <a:gd name="T71" fmla="*/ 98 h 170"/>
              <a:gd name="T72" fmla="*/ 136 w 151"/>
              <a:gd name="T73" fmla="*/ 83 h 170"/>
              <a:gd name="T74" fmla="*/ 102 w 151"/>
              <a:gd name="T75" fmla="*/ 69 h 170"/>
              <a:gd name="T76" fmla="*/ 70 w 151"/>
              <a:gd name="T77" fmla="*/ 60 h 170"/>
              <a:gd name="T78" fmla="*/ 60 w 151"/>
              <a:gd name="T79" fmla="*/ 54 h 170"/>
              <a:gd name="T80" fmla="*/ 56 w 151"/>
              <a:gd name="T81" fmla="*/ 47 h 170"/>
              <a:gd name="T82" fmla="*/ 56 w 151"/>
              <a:gd name="T83" fmla="*/ 44 h 170"/>
              <a:gd name="T84" fmla="*/ 60 w 151"/>
              <a:gd name="T85" fmla="*/ 41 h 170"/>
              <a:gd name="T86" fmla="*/ 64 w 151"/>
              <a:gd name="T87" fmla="*/ 39 h 170"/>
              <a:gd name="T88" fmla="*/ 73 w 151"/>
              <a:gd name="T89" fmla="*/ 37 h 170"/>
              <a:gd name="T90" fmla="*/ 76 w 151"/>
              <a:gd name="T91" fmla="*/ 37 h 170"/>
              <a:gd name="T92" fmla="*/ 81 w 151"/>
              <a:gd name="T93" fmla="*/ 39 h 170"/>
              <a:gd name="T94" fmla="*/ 86 w 151"/>
              <a:gd name="T95" fmla="*/ 39 h 170"/>
              <a:gd name="T96" fmla="*/ 89 w 151"/>
              <a:gd name="T97" fmla="*/ 44 h 170"/>
              <a:gd name="T98" fmla="*/ 91 w 151"/>
              <a:gd name="T99" fmla="*/ 47 h 170"/>
              <a:gd name="T100" fmla="*/ 94 w 151"/>
              <a:gd name="T101" fmla="*/ 50 h 170"/>
              <a:gd name="T102" fmla="*/ 145 w 151"/>
              <a:gd name="T103" fmla="*/ 52 h 170"/>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Lst>
            <a:ahLst/>
            <a:cxnLst>
              <a:cxn ang="T104">
                <a:pos x="T0" y="T1"/>
              </a:cxn>
              <a:cxn ang="T105">
                <a:pos x="T2" y="T3"/>
              </a:cxn>
              <a:cxn ang="T106">
                <a:pos x="T4" y="T5"/>
              </a:cxn>
              <a:cxn ang="T107">
                <a:pos x="T6" y="T7"/>
              </a:cxn>
              <a:cxn ang="T108">
                <a:pos x="T8" y="T9"/>
              </a:cxn>
              <a:cxn ang="T109">
                <a:pos x="T10" y="T11"/>
              </a:cxn>
              <a:cxn ang="T110">
                <a:pos x="T12" y="T13"/>
              </a:cxn>
              <a:cxn ang="T111">
                <a:pos x="T14" y="T15"/>
              </a:cxn>
              <a:cxn ang="T112">
                <a:pos x="T16" y="T17"/>
              </a:cxn>
              <a:cxn ang="T113">
                <a:pos x="T18" y="T19"/>
              </a:cxn>
              <a:cxn ang="T114">
                <a:pos x="T20" y="T21"/>
              </a:cxn>
              <a:cxn ang="T115">
                <a:pos x="T22" y="T23"/>
              </a:cxn>
              <a:cxn ang="T116">
                <a:pos x="T24" y="T25"/>
              </a:cxn>
              <a:cxn ang="T117">
                <a:pos x="T26" y="T27"/>
              </a:cxn>
              <a:cxn ang="T118">
                <a:pos x="T28" y="T29"/>
              </a:cxn>
              <a:cxn ang="T119">
                <a:pos x="T30" y="T31"/>
              </a:cxn>
              <a:cxn ang="T120">
                <a:pos x="T32" y="T33"/>
              </a:cxn>
              <a:cxn ang="T121">
                <a:pos x="T34" y="T35"/>
              </a:cxn>
              <a:cxn ang="T122">
                <a:pos x="T36" y="T37"/>
              </a:cxn>
              <a:cxn ang="T123">
                <a:pos x="T38" y="T39"/>
              </a:cxn>
              <a:cxn ang="T124">
                <a:pos x="T40" y="T41"/>
              </a:cxn>
              <a:cxn ang="T125">
                <a:pos x="T42" y="T43"/>
              </a:cxn>
              <a:cxn ang="T126">
                <a:pos x="T44" y="T45"/>
              </a:cxn>
              <a:cxn ang="T127">
                <a:pos x="T46" y="T47"/>
              </a:cxn>
              <a:cxn ang="T128">
                <a:pos x="T48" y="T49"/>
              </a:cxn>
              <a:cxn ang="T129">
                <a:pos x="T50" y="T51"/>
              </a:cxn>
              <a:cxn ang="T130">
                <a:pos x="T52" y="T53"/>
              </a:cxn>
              <a:cxn ang="T131">
                <a:pos x="T54" y="T55"/>
              </a:cxn>
              <a:cxn ang="T132">
                <a:pos x="T56" y="T57"/>
              </a:cxn>
              <a:cxn ang="T133">
                <a:pos x="T58" y="T59"/>
              </a:cxn>
              <a:cxn ang="T134">
                <a:pos x="T60" y="T61"/>
              </a:cxn>
              <a:cxn ang="T135">
                <a:pos x="T62" y="T63"/>
              </a:cxn>
              <a:cxn ang="T136">
                <a:pos x="T64" y="T65"/>
              </a:cxn>
              <a:cxn ang="T137">
                <a:pos x="T66" y="T67"/>
              </a:cxn>
              <a:cxn ang="T138">
                <a:pos x="T68" y="T69"/>
              </a:cxn>
              <a:cxn ang="T139">
                <a:pos x="T70" y="T71"/>
              </a:cxn>
              <a:cxn ang="T140">
                <a:pos x="T72" y="T73"/>
              </a:cxn>
              <a:cxn ang="T141">
                <a:pos x="T74" y="T75"/>
              </a:cxn>
              <a:cxn ang="T142">
                <a:pos x="T76" y="T77"/>
              </a:cxn>
              <a:cxn ang="T143">
                <a:pos x="T78" y="T79"/>
              </a:cxn>
              <a:cxn ang="T144">
                <a:pos x="T80" y="T81"/>
              </a:cxn>
              <a:cxn ang="T145">
                <a:pos x="T82" y="T83"/>
              </a:cxn>
              <a:cxn ang="T146">
                <a:pos x="T84" y="T85"/>
              </a:cxn>
              <a:cxn ang="T147">
                <a:pos x="T86" y="T87"/>
              </a:cxn>
              <a:cxn ang="T148">
                <a:pos x="T88" y="T89"/>
              </a:cxn>
              <a:cxn ang="T149">
                <a:pos x="T90" y="T91"/>
              </a:cxn>
              <a:cxn ang="T150">
                <a:pos x="T92" y="T93"/>
              </a:cxn>
              <a:cxn ang="T151">
                <a:pos x="T94" y="T95"/>
              </a:cxn>
              <a:cxn ang="T152">
                <a:pos x="T96" y="T97"/>
              </a:cxn>
              <a:cxn ang="T153">
                <a:pos x="T98" y="T99"/>
              </a:cxn>
              <a:cxn ang="T154">
                <a:pos x="T100" y="T101"/>
              </a:cxn>
              <a:cxn ang="T155">
                <a:pos x="T102" y="T103"/>
              </a:cxn>
            </a:cxnLst>
            <a:rect l="0" t="0" r="r" b="b"/>
            <a:pathLst>
              <a:path w="151" h="170">
                <a:moveTo>
                  <a:pt x="145" y="52"/>
                </a:moveTo>
                <a:lnTo>
                  <a:pt x="142" y="41"/>
                </a:lnTo>
                <a:lnTo>
                  <a:pt x="140" y="33"/>
                </a:lnTo>
                <a:lnTo>
                  <a:pt x="134" y="22"/>
                </a:lnTo>
                <a:lnTo>
                  <a:pt x="126" y="16"/>
                </a:lnTo>
                <a:lnTo>
                  <a:pt x="118" y="11"/>
                </a:lnTo>
                <a:lnTo>
                  <a:pt x="105" y="3"/>
                </a:lnTo>
                <a:lnTo>
                  <a:pt x="91" y="1"/>
                </a:lnTo>
                <a:lnTo>
                  <a:pt x="75" y="0"/>
                </a:lnTo>
                <a:lnTo>
                  <a:pt x="60" y="1"/>
                </a:lnTo>
                <a:lnTo>
                  <a:pt x="46" y="3"/>
                </a:lnTo>
                <a:lnTo>
                  <a:pt x="35" y="8"/>
                </a:lnTo>
                <a:lnTo>
                  <a:pt x="23" y="14"/>
                </a:lnTo>
                <a:lnTo>
                  <a:pt x="15" y="20"/>
                </a:lnTo>
                <a:lnTo>
                  <a:pt x="9" y="28"/>
                </a:lnTo>
                <a:lnTo>
                  <a:pt x="4" y="41"/>
                </a:lnTo>
                <a:lnTo>
                  <a:pt x="3" y="52"/>
                </a:lnTo>
                <a:lnTo>
                  <a:pt x="4" y="63"/>
                </a:lnTo>
                <a:lnTo>
                  <a:pt x="6" y="72"/>
                </a:lnTo>
                <a:lnTo>
                  <a:pt x="11" y="79"/>
                </a:lnTo>
                <a:lnTo>
                  <a:pt x="17" y="85"/>
                </a:lnTo>
                <a:lnTo>
                  <a:pt x="32" y="96"/>
                </a:lnTo>
                <a:lnTo>
                  <a:pt x="51" y="102"/>
                </a:lnTo>
                <a:lnTo>
                  <a:pt x="68" y="106"/>
                </a:lnTo>
                <a:lnTo>
                  <a:pt x="83" y="110"/>
                </a:lnTo>
                <a:lnTo>
                  <a:pt x="89" y="112"/>
                </a:lnTo>
                <a:lnTo>
                  <a:pt x="94" y="115"/>
                </a:lnTo>
                <a:lnTo>
                  <a:pt x="97" y="118"/>
                </a:lnTo>
                <a:lnTo>
                  <a:pt x="97" y="123"/>
                </a:lnTo>
                <a:lnTo>
                  <a:pt x="97" y="125"/>
                </a:lnTo>
                <a:lnTo>
                  <a:pt x="96" y="127"/>
                </a:lnTo>
                <a:lnTo>
                  <a:pt x="94" y="129"/>
                </a:lnTo>
                <a:lnTo>
                  <a:pt x="91" y="131"/>
                </a:lnTo>
                <a:lnTo>
                  <a:pt x="89" y="134"/>
                </a:lnTo>
                <a:lnTo>
                  <a:pt x="86" y="134"/>
                </a:lnTo>
                <a:lnTo>
                  <a:pt x="81" y="134"/>
                </a:lnTo>
                <a:lnTo>
                  <a:pt x="76" y="135"/>
                </a:lnTo>
                <a:lnTo>
                  <a:pt x="75" y="134"/>
                </a:lnTo>
                <a:lnTo>
                  <a:pt x="73" y="134"/>
                </a:lnTo>
                <a:lnTo>
                  <a:pt x="70" y="134"/>
                </a:lnTo>
                <a:lnTo>
                  <a:pt x="68" y="134"/>
                </a:lnTo>
                <a:lnTo>
                  <a:pt x="65" y="134"/>
                </a:lnTo>
                <a:lnTo>
                  <a:pt x="64" y="131"/>
                </a:lnTo>
                <a:lnTo>
                  <a:pt x="62" y="131"/>
                </a:lnTo>
                <a:lnTo>
                  <a:pt x="60" y="131"/>
                </a:lnTo>
                <a:lnTo>
                  <a:pt x="57" y="129"/>
                </a:lnTo>
                <a:lnTo>
                  <a:pt x="57" y="127"/>
                </a:lnTo>
                <a:lnTo>
                  <a:pt x="56" y="127"/>
                </a:lnTo>
                <a:lnTo>
                  <a:pt x="56" y="125"/>
                </a:lnTo>
                <a:lnTo>
                  <a:pt x="52" y="123"/>
                </a:lnTo>
                <a:lnTo>
                  <a:pt x="52" y="121"/>
                </a:lnTo>
                <a:lnTo>
                  <a:pt x="51" y="118"/>
                </a:lnTo>
                <a:lnTo>
                  <a:pt x="51" y="117"/>
                </a:lnTo>
                <a:lnTo>
                  <a:pt x="0" y="117"/>
                </a:lnTo>
                <a:lnTo>
                  <a:pt x="0" y="129"/>
                </a:lnTo>
                <a:lnTo>
                  <a:pt x="4" y="137"/>
                </a:lnTo>
                <a:lnTo>
                  <a:pt x="11" y="148"/>
                </a:lnTo>
                <a:lnTo>
                  <a:pt x="19" y="156"/>
                </a:lnTo>
                <a:lnTo>
                  <a:pt x="30" y="162"/>
                </a:lnTo>
                <a:lnTo>
                  <a:pt x="43" y="167"/>
                </a:lnTo>
                <a:lnTo>
                  <a:pt x="57" y="170"/>
                </a:lnTo>
                <a:lnTo>
                  <a:pt x="73" y="170"/>
                </a:lnTo>
                <a:lnTo>
                  <a:pt x="89" y="170"/>
                </a:lnTo>
                <a:lnTo>
                  <a:pt x="105" y="169"/>
                </a:lnTo>
                <a:lnTo>
                  <a:pt x="118" y="164"/>
                </a:lnTo>
                <a:lnTo>
                  <a:pt x="128" y="159"/>
                </a:lnTo>
                <a:lnTo>
                  <a:pt x="139" y="150"/>
                </a:lnTo>
                <a:lnTo>
                  <a:pt x="145" y="140"/>
                </a:lnTo>
                <a:lnTo>
                  <a:pt x="150" y="129"/>
                </a:lnTo>
                <a:lnTo>
                  <a:pt x="151" y="117"/>
                </a:lnTo>
                <a:lnTo>
                  <a:pt x="150" y="106"/>
                </a:lnTo>
                <a:lnTo>
                  <a:pt x="147" y="98"/>
                </a:lnTo>
                <a:lnTo>
                  <a:pt x="142" y="90"/>
                </a:lnTo>
                <a:lnTo>
                  <a:pt x="136" y="83"/>
                </a:lnTo>
                <a:lnTo>
                  <a:pt x="119" y="74"/>
                </a:lnTo>
                <a:lnTo>
                  <a:pt x="102" y="69"/>
                </a:lnTo>
                <a:lnTo>
                  <a:pt x="86" y="64"/>
                </a:lnTo>
                <a:lnTo>
                  <a:pt x="70" y="60"/>
                </a:lnTo>
                <a:lnTo>
                  <a:pt x="64" y="58"/>
                </a:lnTo>
                <a:lnTo>
                  <a:pt x="60" y="54"/>
                </a:lnTo>
                <a:lnTo>
                  <a:pt x="56" y="52"/>
                </a:lnTo>
                <a:lnTo>
                  <a:pt x="56" y="47"/>
                </a:lnTo>
                <a:lnTo>
                  <a:pt x="56" y="46"/>
                </a:lnTo>
                <a:lnTo>
                  <a:pt x="56" y="44"/>
                </a:lnTo>
                <a:lnTo>
                  <a:pt x="57" y="41"/>
                </a:lnTo>
                <a:lnTo>
                  <a:pt x="60" y="41"/>
                </a:lnTo>
                <a:lnTo>
                  <a:pt x="62" y="39"/>
                </a:lnTo>
                <a:lnTo>
                  <a:pt x="64" y="39"/>
                </a:lnTo>
                <a:lnTo>
                  <a:pt x="68" y="37"/>
                </a:lnTo>
                <a:lnTo>
                  <a:pt x="73" y="37"/>
                </a:lnTo>
                <a:lnTo>
                  <a:pt x="75" y="37"/>
                </a:lnTo>
                <a:lnTo>
                  <a:pt x="76" y="37"/>
                </a:lnTo>
                <a:lnTo>
                  <a:pt x="78" y="39"/>
                </a:lnTo>
                <a:lnTo>
                  <a:pt x="81" y="39"/>
                </a:lnTo>
                <a:lnTo>
                  <a:pt x="83" y="39"/>
                </a:lnTo>
                <a:lnTo>
                  <a:pt x="86" y="39"/>
                </a:lnTo>
                <a:lnTo>
                  <a:pt x="88" y="41"/>
                </a:lnTo>
                <a:lnTo>
                  <a:pt x="89" y="44"/>
                </a:lnTo>
                <a:lnTo>
                  <a:pt x="91" y="46"/>
                </a:lnTo>
                <a:lnTo>
                  <a:pt x="91" y="47"/>
                </a:lnTo>
                <a:lnTo>
                  <a:pt x="94" y="47"/>
                </a:lnTo>
                <a:lnTo>
                  <a:pt x="94" y="50"/>
                </a:lnTo>
                <a:lnTo>
                  <a:pt x="94" y="52"/>
                </a:lnTo>
                <a:lnTo>
                  <a:pt x="145" y="52"/>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92" name="Freeform 792">
            <a:extLst>
              <a:ext uri="{FF2B5EF4-FFF2-40B4-BE49-F238E27FC236}">
                <a16:creationId xmlns:a16="http://schemas.microsoft.com/office/drawing/2014/main" id="{00000000-0008-0000-1700-00005C000000}"/>
              </a:ext>
            </a:extLst>
          </xdr:cNvPr>
          <xdr:cNvSpPr>
            <a:spLocks noEditPoints="1"/>
          </xdr:cNvSpPr>
        </xdr:nvSpPr>
        <xdr:spPr bwMode="auto">
          <a:xfrm>
            <a:off x="1324" y="165"/>
            <a:ext cx="175" cy="164"/>
          </a:xfrm>
          <a:custGeom>
            <a:avLst/>
            <a:gdLst>
              <a:gd name="T0" fmla="*/ 105 w 175"/>
              <a:gd name="T1" fmla="*/ 109 h 164"/>
              <a:gd name="T2" fmla="*/ 71 w 175"/>
              <a:gd name="T3" fmla="*/ 109 h 164"/>
              <a:gd name="T4" fmla="*/ 87 w 175"/>
              <a:gd name="T5" fmla="*/ 51 h 164"/>
              <a:gd name="T6" fmla="*/ 105 w 175"/>
              <a:gd name="T7" fmla="*/ 109 h 164"/>
              <a:gd name="T8" fmla="*/ 105 w 175"/>
              <a:gd name="T9" fmla="*/ 109 h 164"/>
              <a:gd name="T10" fmla="*/ 53 w 175"/>
              <a:gd name="T11" fmla="*/ 164 h 164"/>
              <a:gd name="T12" fmla="*/ 60 w 175"/>
              <a:gd name="T13" fmla="*/ 143 h 164"/>
              <a:gd name="T14" fmla="*/ 113 w 175"/>
              <a:gd name="T15" fmla="*/ 143 h 164"/>
              <a:gd name="T16" fmla="*/ 122 w 175"/>
              <a:gd name="T17" fmla="*/ 164 h 164"/>
              <a:gd name="T18" fmla="*/ 175 w 175"/>
              <a:gd name="T19" fmla="*/ 164 h 164"/>
              <a:gd name="T20" fmla="*/ 115 w 175"/>
              <a:gd name="T21" fmla="*/ 3 h 164"/>
              <a:gd name="T22" fmla="*/ 60 w 175"/>
              <a:gd name="T23" fmla="*/ 0 h 164"/>
              <a:gd name="T24" fmla="*/ 0 w 175"/>
              <a:gd name="T25" fmla="*/ 164 h 164"/>
              <a:gd name="T26" fmla="*/ 53 w 175"/>
              <a:gd name="T27" fmla="*/ 164 h 164"/>
              <a:gd name="T28" fmla="*/ 53 w 175"/>
              <a:gd name="T29" fmla="*/ 164 h 164"/>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175" h="164">
                <a:moveTo>
                  <a:pt x="105" y="109"/>
                </a:moveTo>
                <a:lnTo>
                  <a:pt x="71" y="109"/>
                </a:lnTo>
                <a:lnTo>
                  <a:pt x="87" y="51"/>
                </a:lnTo>
                <a:lnTo>
                  <a:pt x="105" y="109"/>
                </a:lnTo>
                <a:close/>
                <a:moveTo>
                  <a:pt x="53" y="164"/>
                </a:moveTo>
                <a:lnTo>
                  <a:pt x="60" y="143"/>
                </a:lnTo>
                <a:lnTo>
                  <a:pt x="113" y="143"/>
                </a:lnTo>
                <a:lnTo>
                  <a:pt x="122" y="164"/>
                </a:lnTo>
                <a:lnTo>
                  <a:pt x="175" y="164"/>
                </a:lnTo>
                <a:lnTo>
                  <a:pt x="115" y="3"/>
                </a:lnTo>
                <a:lnTo>
                  <a:pt x="60" y="0"/>
                </a:lnTo>
                <a:lnTo>
                  <a:pt x="0" y="164"/>
                </a:lnTo>
                <a:lnTo>
                  <a:pt x="53"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93" name="Freeform 793">
            <a:extLst>
              <a:ext uri="{FF2B5EF4-FFF2-40B4-BE49-F238E27FC236}">
                <a16:creationId xmlns:a16="http://schemas.microsoft.com/office/drawing/2014/main" id="{00000000-0008-0000-1700-00005D000000}"/>
              </a:ext>
            </a:extLst>
          </xdr:cNvPr>
          <xdr:cNvSpPr>
            <a:spLocks/>
          </xdr:cNvSpPr>
        </xdr:nvSpPr>
        <xdr:spPr bwMode="auto">
          <a:xfrm>
            <a:off x="240" y="189"/>
            <a:ext cx="72" cy="119"/>
          </a:xfrm>
          <a:custGeom>
            <a:avLst/>
            <a:gdLst>
              <a:gd name="T0" fmla="*/ 11 w 72"/>
              <a:gd name="T1" fmla="*/ 0 h 119"/>
              <a:gd name="T2" fmla="*/ 72 w 72"/>
              <a:gd name="T3" fmla="*/ 58 h 119"/>
              <a:gd name="T4" fmla="*/ 11 w 72"/>
              <a:gd name="T5" fmla="*/ 119 h 119"/>
              <a:gd name="T6" fmla="*/ 8 w 72"/>
              <a:gd name="T7" fmla="*/ 113 h 119"/>
              <a:gd name="T8" fmla="*/ 6 w 72"/>
              <a:gd name="T9" fmla="*/ 104 h 119"/>
              <a:gd name="T10" fmla="*/ 5 w 72"/>
              <a:gd name="T11" fmla="*/ 98 h 119"/>
              <a:gd name="T12" fmla="*/ 2 w 72"/>
              <a:gd name="T13" fmla="*/ 90 h 119"/>
              <a:gd name="T14" fmla="*/ 2 w 72"/>
              <a:gd name="T15" fmla="*/ 83 h 119"/>
              <a:gd name="T16" fmla="*/ 0 w 72"/>
              <a:gd name="T17" fmla="*/ 75 h 119"/>
              <a:gd name="T18" fmla="*/ 0 w 72"/>
              <a:gd name="T19" fmla="*/ 66 h 119"/>
              <a:gd name="T20" fmla="*/ 0 w 72"/>
              <a:gd name="T21" fmla="*/ 58 h 119"/>
              <a:gd name="T22" fmla="*/ 0 w 72"/>
              <a:gd name="T23" fmla="*/ 52 h 119"/>
              <a:gd name="T24" fmla="*/ 0 w 72"/>
              <a:gd name="T25" fmla="*/ 44 h 119"/>
              <a:gd name="T26" fmla="*/ 2 w 72"/>
              <a:gd name="T27" fmla="*/ 36 h 119"/>
              <a:gd name="T28" fmla="*/ 2 w 72"/>
              <a:gd name="T29" fmla="*/ 29 h 119"/>
              <a:gd name="T30" fmla="*/ 5 w 72"/>
              <a:gd name="T31" fmla="*/ 20 h 119"/>
              <a:gd name="T32" fmla="*/ 6 w 72"/>
              <a:gd name="T33" fmla="*/ 14 h 119"/>
              <a:gd name="T34" fmla="*/ 8 w 72"/>
              <a:gd name="T35" fmla="*/ 6 h 119"/>
              <a:gd name="T36" fmla="*/ 11 w 72"/>
              <a:gd name="T37" fmla="*/ 0 h 119"/>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72" h="119">
                <a:moveTo>
                  <a:pt x="11" y="0"/>
                </a:moveTo>
                <a:lnTo>
                  <a:pt x="72" y="58"/>
                </a:lnTo>
                <a:lnTo>
                  <a:pt x="11" y="119"/>
                </a:lnTo>
                <a:lnTo>
                  <a:pt x="8" y="113"/>
                </a:lnTo>
                <a:lnTo>
                  <a:pt x="6" y="104"/>
                </a:lnTo>
                <a:lnTo>
                  <a:pt x="5" y="98"/>
                </a:lnTo>
                <a:lnTo>
                  <a:pt x="2" y="90"/>
                </a:lnTo>
                <a:lnTo>
                  <a:pt x="2" y="83"/>
                </a:lnTo>
                <a:lnTo>
                  <a:pt x="0" y="75"/>
                </a:lnTo>
                <a:lnTo>
                  <a:pt x="0" y="66"/>
                </a:lnTo>
                <a:lnTo>
                  <a:pt x="0" y="58"/>
                </a:lnTo>
                <a:lnTo>
                  <a:pt x="0" y="52"/>
                </a:lnTo>
                <a:lnTo>
                  <a:pt x="0" y="44"/>
                </a:lnTo>
                <a:lnTo>
                  <a:pt x="2" y="36"/>
                </a:lnTo>
                <a:lnTo>
                  <a:pt x="2" y="29"/>
                </a:lnTo>
                <a:lnTo>
                  <a:pt x="5" y="20"/>
                </a:lnTo>
                <a:lnTo>
                  <a:pt x="6" y="14"/>
                </a:lnTo>
                <a:lnTo>
                  <a:pt x="8" y="6"/>
                </a:lnTo>
                <a:lnTo>
                  <a:pt x="11" y="0"/>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94" name="Freeform 794">
            <a:extLst>
              <a:ext uri="{FF2B5EF4-FFF2-40B4-BE49-F238E27FC236}">
                <a16:creationId xmlns:a16="http://schemas.microsoft.com/office/drawing/2014/main" id="{00000000-0008-0000-1700-00005E000000}"/>
              </a:ext>
            </a:extLst>
          </xdr:cNvPr>
          <xdr:cNvSpPr>
            <a:spLocks/>
          </xdr:cNvSpPr>
        </xdr:nvSpPr>
        <xdr:spPr bwMode="auto">
          <a:xfrm>
            <a:off x="291" y="98"/>
            <a:ext cx="250" cy="149"/>
          </a:xfrm>
          <a:custGeom>
            <a:avLst/>
            <a:gdLst>
              <a:gd name="T0" fmla="*/ 250 w 250"/>
              <a:gd name="T1" fmla="*/ 28 h 149"/>
              <a:gd name="T2" fmla="*/ 123 w 250"/>
              <a:gd name="T3" fmla="*/ 149 h 149"/>
              <a:gd name="T4" fmla="*/ 0 w 250"/>
              <a:gd name="T5" fmla="*/ 28 h 149"/>
              <a:gd name="T6" fmla="*/ 5 w 250"/>
              <a:gd name="T7" fmla="*/ 24 h 149"/>
              <a:gd name="T8" fmla="*/ 8 w 250"/>
              <a:gd name="T9" fmla="*/ 21 h 149"/>
              <a:gd name="T10" fmla="*/ 13 w 250"/>
              <a:gd name="T11" fmla="*/ 18 h 149"/>
              <a:gd name="T12" fmla="*/ 17 w 250"/>
              <a:gd name="T13" fmla="*/ 13 h 149"/>
              <a:gd name="T14" fmla="*/ 21 w 250"/>
              <a:gd name="T15" fmla="*/ 12 h 149"/>
              <a:gd name="T16" fmla="*/ 26 w 250"/>
              <a:gd name="T17" fmla="*/ 7 h 149"/>
              <a:gd name="T18" fmla="*/ 30 w 250"/>
              <a:gd name="T19" fmla="*/ 5 h 149"/>
              <a:gd name="T20" fmla="*/ 37 w 250"/>
              <a:gd name="T21" fmla="*/ 0 h 149"/>
              <a:gd name="T22" fmla="*/ 123 w 250"/>
              <a:gd name="T23" fmla="*/ 89 h 149"/>
              <a:gd name="T24" fmla="*/ 213 w 250"/>
              <a:gd name="T25" fmla="*/ 0 h 149"/>
              <a:gd name="T26" fmla="*/ 218 w 250"/>
              <a:gd name="T27" fmla="*/ 5 h 149"/>
              <a:gd name="T28" fmla="*/ 221 w 250"/>
              <a:gd name="T29" fmla="*/ 7 h 149"/>
              <a:gd name="T30" fmla="*/ 227 w 250"/>
              <a:gd name="T31" fmla="*/ 12 h 149"/>
              <a:gd name="T32" fmla="*/ 232 w 250"/>
              <a:gd name="T33" fmla="*/ 13 h 149"/>
              <a:gd name="T34" fmla="*/ 237 w 250"/>
              <a:gd name="T35" fmla="*/ 18 h 149"/>
              <a:gd name="T36" fmla="*/ 240 w 250"/>
              <a:gd name="T37" fmla="*/ 21 h 149"/>
              <a:gd name="T38" fmla="*/ 245 w 250"/>
              <a:gd name="T39" fmla="*/ 24 h 149"/>
              <a:gd name="T40" fmla="*/ 250 w 250"/>
              <a:gd name="T41" fmla="*/ 28 h 149"/>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250" h="149">
                <a:moveTo>
                  <a:pt x="250" y="28"/>
                </a:moveTo>
                <a:lnTo>
                  <a:pt x="123" y="149"/>
                </a:lnTo>
                <a:lnTo>
                  <a:pt x="0" y="28"/>
                </a:lnTo>
                <a:lnTo>
                  <a:pt x="5" y="24"/>
                </a:lnTo>
                <a:lnTo>
                  <a:pt x="8" y="21"/>
                </a:lnTo>
                <a:lnTo>
                  <a:pt x="13" y="18"/>
                </a:lnTo>
                <a:lnTo>
                  <a:pt x="17" y="13"/>
                </a:lnTo>
                <a:lnTo>
                  <a:pt x="21" y="12"/>
                </a:lnTo>
                <a:lnTo>
                  <a:pt x="26" y="7"/>
                </a:lnTo>
                <a:lnTo>
                  <a:pt x="30" y="5"/>
                </a:lnTo>
                <a:lnTo>
                  <a:pt x="37" y="0"/>
                </a:lnTo>
                <a:lnTo>
                  <a:pt x="123" y="89"/>
                </a:lnTo>
                <a:lnTo>
                  <a:pt x="213" y="0"/>
                </a:lnTo>
                <a:lnTo>
                  <a:pt x="218" y="5"/>
                </a:lnTo>
                <a:lnTo>
                  <a:pt x="221" y="7"/>
                </a:lnTo>
                <a:lnTo>
                  <a:pt x="227" y="12"/>
                </a:lnTo>
                <a:lnTo>
                  <a:pt x="232" y="13"/>
                </a:lnTo>
                <a:lnTo>
                  <a:pt x="237" y="18"/>
                </a:lnTo>
                <a:lnTo>
                  <a:pt x="240" y="21"/>
                </a:lnTo>
                <a:lnTo>
                  <a:pt x="245" y="24"/>
                </a:lnTo>
                <a:lnTo>
                  <a:pt x="250" y="28"/>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95" name="Freeform 795">
            <a:extLst>
              <a:ext uri="{FF2B5EF4-FFF2-40B4-BE49-F238E27FC236}">
                <a16:creationId xmlns:a16="http://schemas.microsoft.com/office/drawing/2014/main" id="{00000000-0008-0000-1700-00005F000000}"/>
              </a:ext>
            </a:extLst>
          </xdr:cNvPr>
          <xdr:cNvSpPr>
            <a:spLocks/>
          </xdr:cNvSpPr>
        </xdr:nvSpPr>
        <xdr:spPr bwMode="auto">
          <a:xfrm>
            <a:off x="341" y="78"/>
            <a:ext cx="150" cy="87"/>
          </a:xfrm>
          <a:custGeom>
            <a:avLst/>
            <a:gdLst>
              <a:gd name="T0" fmla="*/ 150 w 150"/>
              <a:gd name="T1" fmla="*/ 14 h 87"/>
              <a:gd name="T2" fmla="*/ 73 w 150"/>
              <a:gd name="T3" fmla="*/ 87 h 87"/>
              <a:gd name="T4" fmla="*/ 0 w 150"/>
              <a:gd name="T5" fmla="*/ 14 h 87"/>
              <a:gd name="T6" fmla="*/ 6 w 150"/>
              <a:gd name="T7" fmla="*/ 12 h 87"/>
              <a:gd name="T8" fmla="*/ 9 w 150"/>
              <a:gd name="T9" fmla="*/ 10 h 87"/>
              <a:gd name="T10" fmla="*/ 16 w 150"/>
              <a:gd name="T11" fmla="*/ 8 h 87"/>
              <a:gd name="T12" fmla="*/ 22 w 150"/>
              <a:gd name="T13" fmla="*/ 6 h 87"/>
              <a:gd name="T14" fmla="*/ 29 w 150"/>
              <a:gd name="T15" fmla="*/ 3 h 87"/>
              <a:gd name="T16" fmla="*/ 33 w 150"/>
              <a:gd name="T17" fmla="*/ 2 h 87"/>
              <a:gd name="T18" fmla="*/ 40 w 150"/>
              <a:gd name="T19" fmla="*/ 2 h 87"/>
              <a:gd name="T20" fmla="*/ 46 w 150"/>
              <a:gd name="T21" fmla="*/ 0 h 87"/>
              <a:gd name="T22" fmla="*/ 73 w 150"/>
              <a:gd name="T23" fmla="*/ 27 h 87"/>
              <a:gd name="T24" fmla="*/ 102 w 150"/>
              <a:gd name="T25" fmla="*/ 0 h 87"/>
              <a:gd name="T26" fmla="*/ 107 w 150"/>
              <a:gd name="T27" fmla="*/ 2 h 87"/>
              <a:gd name="T28" fmla="*/ 115 w 150"/>
              <a:gd name="T29" fmla="*/ 2 h 87"/>
              <a:gd name="T30" fmla="*/ 120 w 150"/>
              <a:gd name="T31" fmla="*/ 3 h 87"/>
              <a:gd name="T32" fmla="*/ 126 w 150"/>
              <a:gd name="T33" fmla="*/ 6 h 87"/>
              <a:gd name="T34" fmla="*/ 131 w 150"/>
              <a:gd name="T35" fmla="*/ 8 h 87"/>
              <a:gd name="T36" fmla="*/ 137 w 150"/>
              <a:gd name="T37" fmla="*/ 10 h 87"/>
              <a:gd name="T38" fmla="*/ 144 w 150"/>
              <a:gd name="T39" fmla="*/ 12 h 87"/>
              <a:gd name="T40" fmla="*/ 150 w 150"/>
              <a:gd name="T41" fmla="*/ 14 h 87"/>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150" h="87">
                <a:moveTo>
                  <a:pt x="150" y="14"/>
                </a:moveTo>
                <a:lnTo>
                  <a:pt x="73" y="87"/>
                </a:lnTo>
                <a:lnTo>
                  <a:pt x="0" y="14"/>
                </a:lnTo>
                <a:lnTo>
                  <a:pt x="6" y="12"/>
                </a:lnTo>
                <a:lnTo>
                  <a:pt x="9" y="10"/>
                </a:lnTo>
                <a:lnTo>
                  <a:pt x="16" y="8"/>
                </a:lnTo>
                <a:lnTo>
                  <a:pt x="22" y="6"/>
                </a:lnTo>
                <a:lnTo>
                  <a:pt x="29" y="3"/>
                </a:lnTo>
                <a:lnTo>
                  <a:pt x="33" y="2"/>
                </a:lnTo>
                <a:lnTo>
                  <a:pt x="40" y="2"/>
                </a:lnTo>
                <a:lnTo>
                  <a:pt x="46" y="0"/>
                </a:lnTo>
                <a:lnTo>
                  <a:pt x="73" y="27"/>
                </a:lnTo>
                <a:lnTo>
                  <a:pt x="102" y="0"/>
                </a:lnTo>
                <a:lnTo>
                  <a:pt x="107" y="2"/>
                </a:lnTo>
                <a:lnTo>
                  <a:pt x="115" y="2"/>
                </a:lnTo>
                <a:lnTo>
                  <a:pt x="120" y="3"/>
                </a:lnTo>
                <a:lnTo>
                  <a:pt x="126" y="6"/>
                </a:lnTo>
                <a:lnTo>
                  <a:pt x="131" y="8"/>
                </a:lnTo>
                <a:lnTo>
                  <a:pt x="137" y="10"/>
                </a:lnTo>
                <a:lnTo>
                  <a:pt x="144" y="12"/>
                </a:lnTo>
                <a:lnTo>
                  <a:pt x="150" y="1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96" name="Freeform 796">
            <a:extLst>
              <a:ext uri="{FF2B5EF4-FFF2-40B4-BE49-F238E27FC236}">
                <a16:creationId xmlns:a16="http://schemas.microsoft.com/office/drawing/2014/main" id="{00000000-0008-0000-1700-000060000000}"/>
              </a:ext>
            </a:extLst>
          </xdr:cNvPr>
          <xdr:cNvSpPr>
            <a:spLocks/>
          </xdr:cNvSpPr>
        </xdr:nvSpPr>
        <xdr:spPr bwMode="auto">
          <a:xfrm>
            <a:off x="291" y="250"/>
            <a:ext cx="250" cy="148"/>
          </a:xfrm>
          <a:custGeom>
            <a:avLst/>
            <a:gdLst>
              <a:gd name="T0" fmla="*/ 250 w 250"/>
              <a:gd name="T1" fmla="*/ 120 h 148"/>
              <a:gd name="T2" fmla="*/ 123 w 250"/>
              <a:gd name="T3" fmla="*/ 0 h 148"/>
              <a:gd name="T4" fmla="*/ 0 w 250"/>
              <a:gd name="T5" fmla="*/ 120 h 148"/>
              <a:gd name="T6" fmla="*/ 5 w 250"/>
              <a:gd name="T7" fmla="*/ 125 h 148"/>
              <a:gd name="T8" fmla="*/ 8 w 250"/>
              <a:gd name="T9" fmla="*/ 126 h 148"/>
              <a:gd name="T10" fmla="*/ 13 w 250"/>
              <a:gd name="T11" fmla="*/ 131 h 148"/>
              <a:gd name="T12" fmla="*/ 17 w 250"/>
              <a:gd name="T13" fmla="*/ 136 h 148"/>
              <a:gd name="T14" fmla="*/ 21 w 250"/>
              <a:gd name="T15" fmla="*/ 137 h 148"/>
              <a:gd name="T16" fmla="*/ 26 w 250"/>
              <a:gd name="T17" fmla="*/ 142 h 148"/>
              <a:gd name="T18" fmla="*/ 30 w 250"/>
              <a:gd name="T19" fmla="*/ 144 h 148"/>
              <a:gd name="T20" fmla="*/ 37 w 250"/>
              <a:gd name="T21" fmla="*/ 148 h 148"/>
              <a:gd name="T22" fmla="*/ 123 w 250"/>
              <a:gd name="T23" fmla="*/ 60 h 148"/>
              <a:gd name="T24" fmla="*/ 213 w 250"/>
              <a:gd name="T25" fmla="*/ 148 h 148"/>
              <a:gd name="T26" fmla="*/ 218 w 250"/>
              <a:gd name="T27" fmla="*/ 144 h 148"/>
              <a:gd name="T28" fmla="*/ 221 w 250"/>
              <a:gd name="T29" fmla="*/ 142 h 148"/>
              <a:gd name="T30" fmla="*/ 227 w 250"/>
              <a:gd name="T31" fmla="*/ 137 h 148"/>
              <a:gd name="T32" fmla="*/ 232 w 250"/>
              <a:gd name="T33" fmla="*/ 136 h 148"/>
              <a:gd name="T34" fmla="*/ 237 w 250"/>
              <a:gd name="T35" fmla="*/ 131 h 148"/>
              <a:gd name="T36" fmla="*/ 240 w 250"/>
              <a:gd name="T37" fmla="*/ 126 h 148"/>
              <a:gd name="T38" fmla="*/ 245 w 250"/>
              <a:gd name="T39" fmla="*/ 125 h 148"/>
              <a:gd name="T40" fmla="*/ 250 w 250"/>
              <a:gd name="T41" fmla="*/ 120 h 14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250" h="148">
                <a:moveTo>
                  <a:pt x="250" y="120"/>
                </a:moveTo>
                <a:lnTo>
                  <a:pt x="123" y="0"/>
                </a:lnTo>
                <a:lnTo>
                  <a:pt x="0" y="120"/>
                </a:lnTo>
                <a:lnTo>
                  <a:pt x="5" y="125"/>
                </a:lnTo>
                <a:lnTo>
                  <a:pt x="8" y="126"/>
                </a:lnTo>
                <a:lnTo>
                  <a:pt x="13" y="131"/>
                </a:lnTo>
                <a:lnTo>
                  <a:pt x="17" y="136"/>
                </a:lnTo>
                <a:lnTo>
                  <a:pt x="21" y="137"/>
                </a:lnTo>
                <a:lnTo>
                  <a:pt x="26" y="142"/>
                </a:lnTo>
                <a:lnTo>
                  <a:pt x="30" y="144"/>
                </a:lnTo>
                <a:lnTo>
                  <a:pt x="37" y="148"/>
                </a:lnTo>
                <a:lnTo>
                  <a:pt x="123" y="60"/>
                </a:lnTo>
                <a:lnTo>
                  <a:pt x="213" y="148"/>
                </a:lnTo>
                <a:lnTo>
                  <a:pt x="218" y="144"/>
                </a:lnTo>
                <a:lnTo>
                  <a:pt x="221" y="142"/>
                </a:lnTo>
                <a:lnTo>
                  <a:pt x="227" y="137"/>
                </a:lnTo>
                <a:lnTo>
                  <a:pt x="232" y="136"/>
                </a:lnTo>
                <a:lnTo>
                  <a:pt x="237" y="131"/>
                </a:lnTo>
                <a:lnTo>
                  <a:pt x="240" y="126"/>
                </a:lnTo>
                <a:lnTo>
                  <a:pt x="245" y="125"/>
                </a:lnTo>
                <a:lnTo>
                  <a:pt x="250" y="120"/>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97" name="Freeform 797">
            <a:extLst>
              <a:ext uri="{FF2B5EF4-FFF2-40B4-BE49-F238E27FC236}">
                <a16:creationId xmlns:a16="http://schemas.microsoft.com/office/drawing/2014/main" id="{00000000-0008-0000-1700-000061000000}"/>
              </a:ext>
            </a:extLst>
          </xdr:cNvPr>
          <xdr:cNvSpPr>
            <a:spLocks/>
          </xdr:cNvSpPr>
        </xdr:nvSpPr>
        <xdr:spPr bwMode="auto">
          <a:xfrm>
            <a:off x="341" y="331"/>
            <a:ext cx="150" cy="88"/>
          </a:xfrm>
          <a:custGeom>
            <a:avLst/>
            <a:gdLst>
              <a:gd name="T0" fmla="*/ 150 w 150"/>
              <a:gd name="T1" fmla="*/ 72 h 88"/>
              <a:gd name="T2" fmla="*/ 73 w 150"/>
              <a:gd name="T3" fmla="*/ 0 h 88"/>
              <a:gd name="T4" fmla="*/ 0 w 150"/>
              <a:gd name="T5" fmla="*/ 72 h 88"/>
              <a:gd name="T6" fmla="*/ 6 w 150"/>
              <a:gd name="T7" fmla="*/ 75 h 88"/>
              <a:gd name="T8" fmla="*/ 9 w 150"/>
              <a:gd name="T9" fmla="*/ 77 h 88"/>
              <a:gd name="T10" fmla="*/ 16 w 150"/>
              <a:gd name="T11" fmla="*/ 80 h 88"/>
              <a:gd name="T12" fmla="*/ 22 w 150"/>
              <a:gd name="T13" fmla="*/ 81 h 88"/>
              <a:gd name="T14" fmla="*/ 29 w 150"/>
              <a:gd name="T15" fmla="*/ 84 h 88"/>
              <a:gd name="T16" fmla="*/ 33 w 150"/>
              <a:gd name="T17" fmla="*/ 85 h 88"/>
              <a:gd name="T18" fmla="*/ 40 w 150"/>
              <a:gd name="T19" fmla="*/ 85 h 88"/>
              <a:gd name="T20" fmla="*/ 46 w 150"/>
              <a:gd name="T21" fmla="*/ 88 h 88"/>
              <a:gd name="T22" fmla="*/ 73 w 150"/>
              <a:gd name="T23" fmla="*/ 61 h 88"/>
              <a:gd name="T24" fmla="*/ 102 w 150"/>
              <a:gd name="T25" fmla="*/ 88 h 88"/>
              <a:gd name="T26" fmla="*/ 107 w 150"/>
              <a:gd name="T27" fmla="*/ 85 h 88"/>
              <a:gd name="T28" fmla="*/ 115 w 150"/>
              <a:gd name="T29" fmla="*/ 85 h 88"/>
              <a:gd name="T30" fmla="*/ 120 w 150"/>
              <a:gd name="T31" fmla="*/ 84 h 88"/>
              <a:gd name="T32" fmla="*/ 126 w 150"/>
              <a:gd name="T33" fmla="*/ 81 h 88"/>
              <a:gd name="T34" fmla="*/ 131 w 150"/>
              <a:gd name="T35" fmla="*/ 80 h 88"/>
              <a:gd name="T36" fmla="*/ 137 w 150"/>
              <a:gd name="T37" fmla="*/ 77 h 88"/>
              <a:gd name="T38" fmla="*/ 144 w 150"/>
              <a:gd name="T39" fmla="*/ 75 h 88"/>
              <a:gd name="T40" fmla="*/ 150 w 150"/>
              <a:gd name="T41" fmla="*/ 72 h 8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150" h="88">
                <a:moveTo>
                  <a:pt x="150" y="72"/>
                </a:moveTo>
                <a:lnTo>
                  <a:pt x="73" y="0"/>
                </a:lnTo>
                <a:lnTo>
                  <a:pt x="0" y="72"/>
                </a:lnTo>
                <a:lnTo>
                  <a:pt x="6" y="75"/>
                </a:lnTo>
                <a:lnTo>
                  <a:pt x="9" y="77"/>
                </a:lnTo>
                <a:lnTo>
                  <a:pt x="16" y="80"/>
                </a:lnTo>
                <a:lnTo>
                  <a:pt x="22" y="81"/>
                </a:lnTo>
                <a:lnTo>
                  <a:pt x="29" y="84"/>
                </a:lnTo>
                <a:lnTo>
                  <a:pt x="33" y="85"/>
                </a:lnTo>
                <a:lnTo>
                  <a:pt x="40" y="85"/>
                </a:lnTo>
                <a:lnTo>
                  <a:pt x="46" y="88"/>
                </a:lnTo>
                <a:lnTo>
                  <a:pt x="73" y="61"/>
                </a:lnTo>
                <a:lnTo>
                  <a:pt x="102" y="88"/>
                </a:lnTo>
                <a:lnTo>
                  <a:pt x="107" y="85"/>
                </a:lnTo>
                <a:lnTo>
                  <a:pt x="115" y="85"/>
                </a:lnTo>
                <a:lnTo>
                  <a:pt x="120" y="84"/>
                </a:lnTo>
                <a:lnTo>
                  <a:pt x="126" y="81"/>
                </a:lnTo>
                <a:lnTo>
                  <a:pt x="131" y="80"/>
                </a:lnTo>
                <a:lnTo>
                  <a:pt x="137" y="77"/>
                </a:lnTo>
                <a:lnTo>
                  <a:pt x="144" y="75"/>
                </a:lnTo>
                <a:lnTo>
                  <a:pt x="150" y="72"/>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98" name="Freeform 798">
            <a:extLst>
              <a:ext uri="{FF2B5EF4-FFF2-40B4-BE49-F238E27FC236}">
                <a16:creationId xmlns:a16="http://schemas.microsoft.com/office/drawing/2014/main" id="{00000000-0008-0000-1700-000062000000}"/>
              </a:ext>
            </a:extLst>
          </xdr:cNvPr>
          <xdr:cNvSpPr>
            <a:spLocks/>
          </xdr:cNvSpPr>
        </xdr:nvSpPr>
        <xdr:spPr bwMode="auto">
          <a:xfrm>
            <a:off x="258" y="137"/>
            <a:ext cx="137" cy="223"/>
          </a:xfrm>
          <a:custGeom>
            <a:avLst/>
            <a:gdLst>
              <a:gd name="T0" fmla="*/ 25 w 137"/>
              <a:gd name="T1" fmla="*/ 223 h 223"/>
              <a:gd name="T2" fmla="*/ 20 w 137"/>
              <a:gd name="T3" fmla="*/ 219 h 223"/>
              <a:gd name="T4" fmla="*/ 16 w 137"/>
              <a:gd name="T5" fmla="*/ 213 h 223"/>
              <a:gd name="T6" fmla="*/ 14 w 137"/>
              <a:gd name="T7" fmla="*/ 208 h 223"/>
              <a:gd name="T8" fmla="*/ 9 w 137"/>
              <a:gd name="T9" fmla="*/ 204 h 223"/>
              <a:gd name="T10" fmla="*/ 8 w 137"/>
              <a:gd name="T11" fmla="*/ 200 h 223"/>
              <a:gd name="T12" fmla="*/ 3 w 137"/>
              <a:gd name="T13" fmla="*/ 194 h 223"/>
              <a:gd name="T14" fmla="*/ 1 w 137"/>
              <a:gd name="T15" fmla="*/ 189 h 223"/>
              <a:gd name="T16" fmla="*/ 0 w 137"/>
              <a:gd name="T17" fmla="*/ 186 h 223"/>
              <a:gd name="T18" fmla="*/ 73 w 137"/>
              <a:gd name="T19" fmla="*/ 110 h 223"/>
              <a:gd name="T20" fmla="*/ 0 w 137"/>
              <a:gd name="T21" fmla="*/ 37 h 223"/>
              <a:gd name="T22" fmla="*/ 1 w 137"/>
              <a:gd name="T23" fmla="*/ 33 h 223"/>
              <a:gd name="T24" fmla="*/ 3 w 137"/>
              <a:gd name="T25" fmla="*/ 28 h 223"/>
              <a:gd name="T26" fmla="*/ 8 w 137"/>
              <a:gd name="T27" fmla="*/ 23 h 223"/>
              <a:gd name="T28" fmla="*/ 9 w 137"/>
              <a:gd name="T29" fmla="*/ 18 h 223"/>
              <a:gd name="T30" fmla="*/ 14 w 137"/>
              <a:gd name="T31" fmla="*/ 14 h 223"/>
              <a:gd name="T32" fmla="*/ 16 w 137"/>
              <a:gd name="T33" fmla="*/ 9 h 223"/>
              <a:gd name="T34" fmla="*/ 20 w 137"/>
              <a:gd name="T35" fmla="*/ 4 h 223"/>
              <a:gd name="T36" fmla="*/ 22 w 137"/>
              <a:gd name="T37" fmla="*/ 0 h 223"/>
              <a:gd name="T38" fmla="*/ 137 w 137"/>
              <a:gd name="T39" fmla="*/ 110 h 223"/>
              <a:gd name="T40" fmla="*/ 25 w 137"/>
              <a:gd name="T41" fmla="*/ 221 h 223"/>
              <a:gd name="T42" fmla="*/ 25 w 137"/>
              <a:gd name="T43" fmla="*/ 223 h 223"/>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37" h="223">
                <a:moveTo>
                  <a:pt x="25" y="223"/>
                </a:moveTo>
                <a:lnTo>
                  <a:pt x="20" y="219"/>
                </a:lnTo>
                <a:lnTo>
                  <a:pt x="16" y="213"/>
                </a:lnTo>
                <a:lnTo>
                  <a:pt x="14" y="208"/>
                </a:lnTo>
                <a:lnTo>
                  <a:pt x="9" y="204"/>
                </a:lnTo>
                <a:lnTo>
                  <a:pt x="8" y="200"/>
                </a:lnTo>
                <a:lnTo>
                  <a:pt x="3" y="194"/>
                </a:lnTo>
                <a:lnTo>
                  <a:pt x="1" y="189"/>
                </a:lnTo>
                <a:lnTo>
                  <a:pt x="0" y="186"/>
                </a:lnTo>
                <a:lnTo>
                  <a:pt x="73" y="110"/>
                </a:lnTo>
                <a:lnTo>
                  <a:pt x="0" y="37"/>
                </a:lnTo>
                <a:lnTo>
                  <a:pt x="1" y="33"/>
                </a:lnTo>
                <a:lnTo>
                  <a:pt x="3" y="28"/>
                </a:lnTo>
                <a:lnTo>
                  <a:pt x="8" y="23"/>
                </a:lnTo>
                <a:lnTo>
                  <a:pt x="9" y="18"/>
                </a:lnTo>
                <a:lnTo>
                  <a:pt x="14" y="14"/>
                </a:lnTo>
                <a:lnTo>
                  <a:pt x="16" y="9"/>
                </a:lnTo>
                <a:lnTo>
                  <a:pt x="20" y="4"/>
                </a:lnTo>
                <a:lnTo>
                  <a:pt x="22" y="0"/>
                </a:lnTo>
                <a:lnTo>
                  <a:pt x="137" y="110"/>
                </a:lnTo>
                <a:lnTo>
                  <a:pt x="25" y="221"/>
                </a:lnTo>
                <a:lnTo>
                  <a:pt x="25" y="223"/>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99" name="Freeform 799">
            <a:extLst>
              <a:ext uri="{FF2B5EF4-FFF2-40B4-BE49-F238E27FC236}">
                <a16:creationId xmlns:a16="http://schemas.microsoft.com/office/drawing/2014/main" id="{00000000-0008-0000-1700-000063000000}"/>
              </a:ext>
            </a:extLst>
          </xdr:cNvPr>
          <xdr:cNvSpPr>
            <a:spLocks/>
          </xdr:cNvSpPr>
        </xdr:nvSpPr>
        <xdr:spPr bwMode="auto">
          <a:xfrm>
            <a:off x="521" y="189"/>
            <a:ext cx="71" cy="119"/>
          </a:xfrm>
          <a:custGeom>
            <a:avLst/>
            <a:gdLst>
              <a:gd name="T0" fmla="*/ 60 w 71"/>
              <a:gd name="T1" fmla="*/ 0 h 119"/>
              <a:gd name="T2" fmla="*/ 0 w 71"/>
              <a:gd name="T3" fmla="*/ 58 h 119"/>
              <a:gd name="T4" fmla="*/ 60 w 71"/>
              <a:gd name="T5" fmla="*/ 119 h 119"/>
              <a:gd name="T6" fmla="*/ 62 w 71"/>
              <a:gd name="T7" fmla="*/ 113 h 119"/>
              <a:gd name="T8" fmla="*/ 64 w 71"/>
              <a:gd name="T9" fmla="*/ 104 h 119"/>
              <a:gd name="T10" fmla="*/ 66 w 71"/>
              <a:gd name="T11" fmla="*/ 98 h 119"/>
              <a:gd name="T12" fmla="*/ 68 w 71"/>
              <a:gd name="T13" fmla="*/ 90 h 119"/>
              <a:gd name="T14" fmla="*/ 71 w 71"/>
              <a:gd name="T15" fmla="*/ 83 h 119"/>
              <a:gd name="T16" fmla="*/ 71 w 71"/>
              <a:gd name="T17" fmla="*/ 75 h 119"/>
              <a:gd name="T18" fmla="*/ 71 w 71"/>
              <a:gd name="T19" fmla="*/ 66 h 119"/>
              <a:gd name="T20" fmla="*/ 71 w 71"/>
              <a:gd name="T21" fmla="*/ 58 h 119"/>
              <a:gd name="T22" fmla="*/ 71 w 71"/>
              <a:gd name="T23" fmla="*/ 52 h 119"/>
              <a:gd name="T24" fmla="*/ 71 w 71"/>
              <a:gd name="T25" fmla="*/ 44 h 119"/>
              <a:gd name="T26" fmla="*/ 71 w 71"/>
              <a:gd name="T27" fmla="*/ 36 h 119"/>
              <a:gd name="T28" fmla="*/ 68 w 71"/>
              <a:gd name="T29" fmla="*/ 29 h 119"/>
              <a:gd name="T30" fmla="*/ 66 w 71"/>
              <a:gd name="T31" fmla="*/ 20 h 119"/>
              <a:gd name="T32" fmla="*/ 64 w 71"/>
              <a:gd name="T33" fmla="*/ 14 h 119"/>
              <a:gd name="T34" fmla="*/ 62 w 71"/>
              <a:gd name="T35" fmla="*/ 6 h 119"/>
              <a:gd name="T36" fmla="*/ 60 w 71"/>
              <a:gd name="T37" fmla="*/ 0 h 119"/>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71" h="119">
                <a:moveTo>
                  <a:pt x="60" y="0"/>
                </a:moveTo>
                <a:lnTo>
                  <a:pt x="0" y="58"/>
                </a:lnTo>
                <a:lnTo>
                  <a:pt x="60" y="119"/>
                </a:lnTo>
                <a:lnTo>
                  <a:pt x="62" y="113"/>
                </a:lnTo>
                <a:lnTo>
                  <a:pt x="64" y="104"/>
                </a:lnTo>
                <a:lnTo>
                  <a:pt x="66" y="98"/>
                </a:lnTo>
                <a:lnTo>
                  <a:pt x="68" y="90"/>
                </a:lnTo>
                <a:lnTo>
                  <a:pt x="71" y="83"/>
                </a:lnTo>
                <a:lnTo>
                  <a:pt x="71" y="75"/>
                </a:lnTo>
                <a:lnTo>
                  <a:pt x="71" y="66"/>
                </a:lnTo>
                <a:lnTo>
                  <a:pt x="71" y="58"/>
                </a:lnTo>
                <a:lnTo>
                  <a:pt x="71" y="52"/>
                </a:lnTo>
                <a:lnTo>
                  <a:pt x="71" y="44"/>
                </a:lnTo>
                <a:lnTo>
                  <a:pt x="71" y="36"/>
                </a:lnTo>
                <a:lnTo>
                  <a:pt x="68" y="29"/>
                </a:lnTo>
                <a:lnTo>
                  <a:pt x="66" y="20"/>
                </a:lnTo>
                <a:lnTo>
                  <a:pt x="64" y="14"/>
                </a:lnTo>
                <a:lnTo>
                  <a:pt x="62" y="6"/>
                </a:lnTo>
                <a:lnTo>
                  <a:pt x="60" y="0"/>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100" name="Freeform 800">
            <a:extLst>
              <a:ext uri="{FF2B5EF4-FFF2-40B4-BE49-F238E27FC236}">
                <a16:creationId xmlns:a16="http://schemas.microsoft.com/office/drawing/2014/main" id="{00000000-0008-0000-1700-000064000000}"/>
              </a:ext>
            </a:extLst>
          </xdr:cNvPr>
          <xdr:cNvSpPr>
            <a:spLocks/>
          </xdr:cNvSpPr>
        </xdr:nvSpPr>
        <xdr:spPr bwMode="auto">
          <a:xfrm>
            <a:off x="438" y="137"/>
            <a:ext cx="136" cy="223"/>
          </a:xfrm>
          <a:custGeom>
            <a:avLst/>
            <a:gdLst>
              <a:gd name="T0" fmla="*/ 112 w 136"/>
              <a:gd name="T1" fmla="*/ 223 h 223"/>
              <a:gd name="T2" fmla="*/ 116 w 136"/>
              <a:gd name="T3" fmla="*/ 219 h 223"/>
              <a:gd name="T4" fmla="*/ 119 w 136"/>
              <a:gd name="T5" fmla="*/ 213 h 223"/>
              <a:gd name="T6" fmla="*/ 124 w 136"/>
              <a:gd name="T7" fmla="*/ 208 h 223"/>
              <a:gd name="T8" fmla="*/ 125 w 136"/>
              <a:gd name="T9" fmla="*/ 204 h 223"/>
              <a:gd name="T10" fmla="*/ 130 w 136"/>
              <a:gd name="T11" fmla="*/ 200 h 223"/>
              <a:gd name="T12" fmla="*/ 132 w 136"/>
              <a:gd name="T13" fmla="*/ 194 h 223"/>
              <a:gd name="T14" fmla="*/ 134 w 136"/>
              <a:gd name="T15" fmla="*/ 189 h 223"/>
              <a:gd name="T16" fmla="*/ 136 w 136"/>
              <a:gd name="T17" fmla="*/ 186 h 223"/>
              <a:gd name="T18" fmla="*/ 63 w 136"/>
              <a:gd name="T19" fmla="*/ 110 h 223"/>
              <a:gd name="T20" fmla="*/ 136 w 136"/>
              <a:gd name="T21" fmla="*/ 37 h 223"/>
              <a:gd name="T22" fmla="*/ 134 w 136"/>
              <a:gd name="T23" fmla="*/ 33 h 223"/>
              <a:gd name="T24" fmla="*/ 132 w 136"/>
              <a:gd name="T25" fmla="*/ 28 h 223"/>
              <a:gd name="T26" fmla="*/ 130 w 136"/>
              <a:gd name="T27" fmla="*/ 23 h 223"/>
              <a:gd name="T28" fmla="*/ 125 w 136"/>
              <a:gd name="T29" fmla="*/ 18 h 223"/>
              <a:gd name="T30" fmla="*/ 124 w 136"/>
              <a:gd name="T31" fmla="*/ 14 h 223"/>
              <a:gd name="T32" fmla="*/ 119 w 136"/>
              <a:gd name="T33" fmla="*/ 9 h 223"/>
              <a:gd name="T34" fmla="*/ 117 w 136"/>
              <a:gd name="T35" fmla="*/ 4 h 223"/>
              <a:gd name="T36" fmla="*/ 112 w 136"/>
              <a:gd name="T37" fmla="*/ 0 h 223"/>
              <a:gd name="T38" fmla="*/ 0 w 136"/>
              <a:gd name="T39" fmla="*/ 110 h 223"/>
              <a:gd name="T40" fmla="*/ 112 w 136"/>
              <a:gd name="T41" fmla="*/ 221 h 223"/>
              <a:gd name="T42" fmla="*/ 112 w 136"/>
              <a:gd name="T43" fmla="*/ 223 h 223"/>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36" h="223">
                <a:moveTo>
                  <a:pt x="112" y="223"/>
                </a:moveTo>
                <a:lnTo>
                  <a:pt x="116" y="219"/>
                </a:lnTo>
                <a:lnTo>
                  <a:pt x="119" y="213"/>
                </a:lnTo>
                <a:lnTo>
                  <a:pt x="124" y="208"/>
                </a:lnTo>
                <a:lnTo>
                  <a:pt x="125" y="204"/>
                </a:lnTo>
                <a:lnTo>
                  <a:pt x="130" y="200"/>
                </a:lnTo>
                <a:lnTo>
                  <a:pt x="132" y="194"/>
                </a:lnTo>
                <a:lnTo>
                  <a:pt x="134" y="189"/>
                </a:lnTo>
                <a:lnTo>
                  <a:pt x="136" y="186"/>
                </a:lnTo>
                <a:lnTo>
                  <a:pt x="63" y="110"/>
                </a:lnTo>
                <a:lnTo>
                  <a:pt x="136" y="37"/>
                </a:lnTo>
                <a:lnTo>
                  <a:pt x="134" y="33"/>
                </a:lnTo>
                <a:lnTo>
                  <a:pt x="132" y="28"/>
                </a:lnTo>
                <a:lnTo>
                  <a:pt x="130" y="23"/>
                </a:lnTo>
                <a:lnTo>
                  <a:pt x="125" y="18"/>
                </a:lnTo>
                <a:lnTo>
                  <a:pt x="124" y="14"/>
                </a:lnTo>
                <a:lnTo>
                  <a:pt x="119" y="9"/>
                </a:lnTo>
                <a:lnTo>
                  <a:pt x="117" y="4"/>
                </a:lnTo>
                <a:lnTo>
                  <a:pt x="112" y="0"/>
                </a:lnTo>
                <a:lnTo>
                  <a:pt x="0" y="110"/>
                </a:lnTo>
                <a:lnTo>
                  <a:pt x="112" y="221"/>
                </a:lnTo>
                <a:lnTo>
                  <a:pt x="112" y="223"/>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grpSp>
    <xdr:clientData/>
  </xdr:twoCellAnchor>
  <xdr:twoCellAnchor>
    <xdr:from>
      <xdr:col>1</xdr:col>
      <xdr:colOff>190499</xdr:colOff>
      <xdr:row>66</xdr:row>
      <xdr:rowOff>74841</xdr:rowOff>
    </xdr:from>
    <xdr:to>
      <xdr:col>3</xdr:col>
      <xdr:colOff>466042</xdr:colOff>
      <xdr:row>75</xdr:row>
      <xdr:rowOff>160845</xdr:rowOff>
    </xdr:to>
    <xdr:grpSp>
      <xdr:nvGrpSpPr>
        <xdr:cNvPr id="107" name="Grupo 106">
          <a:extLst>
            <a:ext uri="{FF2B5EF4-FFF2-40B4-BE49-F238E27FC236}">
              <a16:creationId xmlns:a16="http://schemas.microsoft.com/office/drawing/2014/main" id="{00000000-0008-0000-1700-00006B000000}"/>
            </a:ext>
          </a:extLst>
        </xdr:cNvPr>
        <xdr:cNvGrpSpPr/>
      </xdr:nvGrpSpPr>
      <xdr:grpSpPr>
        <a:xfrm>
          <a:off x="344978" y="12884759"/>
          <a:ext cx="1796572" cy="1832812"/>
          <a:chOff x="2481262" y="371475"/>
          <a:chExt cx="1800000" cy="1800000"/>
        </a:xfrm>
      </xdr:grpSpPr>
      <xdr:graphicFrame macro="">
        <xdr:nvGraphicFramePr>
          <xdr:cNvPr id="119" name="Gráfico 118">
            <a:extLst>
              <a:ext uri="{FF2B5EF4-FFF2-40B4-BE49-F238E27FC236}">
                <a16:creationId xmlns:a16="http://schemas.microsoft.com/office/drawing/2014/main" id="{00000000-0008-0000-1700-000077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20" name="Elipse 119">
            <a:extLst>
              <a:ext uri="{FF2B5EF4-FFF2-40B4-BE49-F238E27FC236}">
                <a16:creationId xmlns:a16="http://schemas.microsoft.com/office/drawing/2014/main" id="{00000000-0008-0000-1700-000078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71">
        <xdr:nvSpPr>
          <xdr:cNvPr id="121" name="Rectángulo 120">
            <a:extLst>
              <a:ext uri="{FF2B5EF4-FFF2-40B4-BE49-F238E27FC236}">
                <a16:creationId xmlns:a16="http://schemas.microsoft.com/office/drawing/2014/main" id="{00000000-0008-0000-1700-000079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5E1AD15-43B9-4794-9E84-998714D3BEAA}" type="TxLink">
              <a:rPr lang="en-US" sz="1200" b="1" i="0" u="none" strike="noStrike">
                <a:solidFill>
                  <a:srgbClr val="000000"/>
                </a:solidFill>
                <a:latin typeface="Calibri"/>
                <a:ea typeface="Calibri"/>
                <a:cs typeface="Calibri"/>
              </a:rPr>
              <a:pPr algn="ctr"/>
              <a:t>0.00%</a:t>
            </a:fld>
            <a:endParaRPr lang="es-VE" sz="1200" b="1"/>
          </a:p>
        </xdr:txBody>
      </xdr:sp>
    </xdr:grpSp>
    <xdr:clientData/>
  </xdr:twoCellAnchor>
  <xdr:twoCellAnchor>
    <xdr:from>
      <xdr:col>3</xdr:col>
      <xdr:colOff>366500</xdr:colOff>
      <xdr:row>71</xdr:row>
      <xdr:rowOff>179755</xdr:rowOff>
    </xdr:from>
    <xdr:to>
      <xdr:col>6</xdr:col>
      <xdr:colOff>14062</xdr:colOff>
      <xdr:row>81</xdr:row>
      <xdr:rowOff>66834</xdr:rowOff>
    </xdr:to>
    <xdr:grpSp>
      <xdr:nvGrpSpPr>
        <xdr:cNvPr id="108" name="Grupo 107">
          <a:extLst>
            <a:ext uri="{FF2B5EF4-FFF2-40B4-BE49-F238E27FC236}">
              <a16:creationId xmlns:a16="http://schemas.microsoft.com/office/drawing/2014/main" id="{00000000-0008-0000-1700-00006C000000}"/>
            </a:ext>
          </a:extLst>
        </xdr:cNvPr>
        <xdr:cNvGrpSpPr/>
      </xdr:nvGrpSpPr>
      <xdr:grpSpPr>
        <a:xfrm>
          <a:off x="2042008" y="13964081"/>
          <a:ext cx="1834043" cy="1800250"/>
          <a:chOff x="2481262" y="371475"/>
          <a:chExt cx="1800000" cy="1800000"/>
        </a:xfrm>
      </xdr:grpSpPr>
      <xdr:graphicFrame macro="">
        <xdr:nvGraphicFramePr>
          <xdr:cNvPr id="116" name="Gráfico 115">
            <a:extLst>
              <a:ext uri="{FF2B5EF4-FFF2-40B4-BE49-F238E27FC236}">
                <a16:creationId xmlns:a16="http://schemas.microsoft.com/office/drawing/2014/main" id="{00000000-0008-0000-1700-000074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17" name="Elipse 116">
            <a:extLst>
              <a:ext uri="{FF2B5EF4-FFF2-40B4-BE49-F238E27FC236}">
                <a16:creationId xmlns:a16="http://schemas.microsoft.com/office/drawing/2014/main" id="{00000000-0008-0000-1700-000075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74">
        <xdr:nvSpPr>
          <xdr:cNvPr id="118" name="Rectángulo 117">
            <a:extLst>
              <a:ext uri="{FF2B5EF4-FFF2-40B4-BE49-F238E27FC236}">
                <a16:creationId xmlns:a16="http://schemas.microsoft.com/office/drawing/2014/main" id="{00000000-0008-0000-1700-000076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3A20DEE-7763-47A7-BB95-43D671A44C42}" type="TxLink">
              <a:rPr lang="en-US" sz="1200" b="1" i="0" u="none" strike="noStrike">
                <a:solidFill>
                  <a:srgbClr val="000000"/>
                </a:solidFill>
                <a:latin typeface="Calibri"/>
                <a:ea typeface="Calibri"/>
                <a:cs typeface="Calibri"/>
              </a:rPr>
              <a:pPr algn="ctr"/>
              <a:t>0.00%</a:t>
            </a:fld>
            <a:endParaRPr lang="es-VE" sz="1200" b="1"/>
          </a:p>
        </xdr:txBody>
      </xdr:sp>
    </xdr:grpSp>
    <xdr:clientData/>
  </xdr:twoCellAnchor>
  <xdr:twoCellAnchor>
    <xdr:from>
      <xdr:col>3</xdr:col>
      <xdr:colOff>356998</xdr:colOff>
      <xdr:row>60</xdr:row>
      <xdr:rowOff>120314</xdr:rowOff>
    </xdr:from>
    <xdr:to>
      <xdr:col>6</xdr:col>
      <xdr:colOff>4560</xdr:colOff>
      <xdr:row>70</xdr:row>
      <xdr:rowOff>7795</xdr:rowOff>
    </xdr:to>
    <xdr:grpSp>
      <xdr:nvGrpSpPr>
        <xdr:cNvPr id="109" name="Grupo 108">
          <a:extLst>
            <a:ext uri="{FF2B5EF4-FFF2-40B4-BE49-F238E27FC236}">
              <a16:creationId xmlns:a16="http://schemas.microsoft.com/office/drawing/2014/main" id="{00000000-0008-0000-1700-00006D000000}"/>
            </a:ext>
          </a:extLst>
        </xdr:cNvPr>
        <xdr:cNvGrpSpPr/>
      </xdr:nvGrpSpPr>
      <xdr:grpSpPr>
        <a:xfrm>
          <a:off x="2032506" y="11753811"/>
          <a:ext cx="1834043" cy="1836300"/>
          <a:chOff x="2481262" y="371475"/>
          <a:chExt cx="1800000" cy="1800000"/>
        </a:xfrm>
      </xdr:grpSpPr>
      <xdr:graphicFrame macro="">
        <xdr:nvGraphicFramePr>
          <xdr:cNvPr id="113" name="Gráfico 112">
            <a:extLst>
              <a:ext uri="{FF2B5EF4-FFF2-40B4-BE49-F238E27FC236}">
                <a16:creationId xmlns:a16="http://schemas.microsoft.com/office/drawing/2014/main" id="{00000000-0008-0000-1700-000071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114" name="Elipse 113">
            <a:extLst>
              <a:ext uri="{FF2B5EF4-FFF2-40B4-BE49-F238E27FC236}">
                <a16:creationId xmlns:a16="http://schemas.microsoft.com/office/drawing/2014/main" id="{00000000-0008-0000-1700-000072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68">
        <xdr:nvSpPr>
          <xdr:cNvPr id="115" name="Rectángulo 114">
            <a:extLst>
              <a:ext uri="{FF2B5EF4-FFF2-40B4-BE49-F238E27FC236}">
                <a16:creationId xmlns:a16="http://schemas.microsoft.com/office/drawing/2014/main" id="{00000000-0008-0000-1700-000073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EB87F1F-B75F-4483-9366-A80853DDE658}" type="TxLink">
              <a:rPr lang="en-US" sz="1200" b="1" i="0" u="none" strike="noStrike">
                <a:solidFill>
                  <a:srgbClr val="000000"/>
                </a:solidFill>
                <a:latin typeface="Calibri"/>
                <a:ea typeface="Calibri"/>
                <a:cs typeface="Calibri"/>
              </a:rPr>
              <a:pPr algn="ctr"/>
              <a:t>5.77%</a:t>
            </a:fld>
            <a:endParaRPr lang="es-VE" sz="1200" b="1"/>
          </a:p>
        </xdr:txBody>
      </xdr:sp>
    </xdr:grpSp>
    <xdr:clientData/>
  </xdr:twoCellAnchor>
  <xdr:twoCellAnchor>
    <xdr:from>
      <xdr:col>1</xdr:col>
      <xdr:colOff>261762</xdr:colOff>
      <xdr:row>64</xdr:row>
      <xdr:rowOff>130115</xdr:rowOff>
    </xdr:from>
    <xdr:to>
      <xdr:col>3</xdr:col>
      <xdr:colOff>395005</xdr:colOff>
      <xdr:row>66</xdr:row>
      <xdr:rowOff>169112</xdr:rowOff>
    </xdr:to>
    <xdr:sp macro="" textlink="">
      <xdr:nvSpPr>
        <xdr:cNvPr id="110" name="Rectángulo 109">
          <a:extLst>
            <a:ext uri="{FF2B5EF4-FFF2-40B4-BE49-F238E27FC236}">
              <a16:creationId xmlns:a16="http://schemas.microsoft.com/office/drawing/2014/main" id="{00000000-0008-0000-1700-00006E000000}"/>
            </a:ext>
          </a:extLst>
        </xdr:cNvPr>
        <xdr:cNvSpPr/>
      </xdr:nvSpPr>
      <xdr:spPr>
        <a:xfrm>
          <a:off x="261762" y="12565532"/>
          <a:ext cx="1657243" cy="43058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3</xdr:col>
      <xdr:colOff>433011</xdr:colOff>
      <xdr:row>58</xdr:row>
      <xdr:rowOff>158739</xdr:rowOff>
    </xdr:from>
    <xdr:to>
      <xdr:col>5</xdr:col>
      <xdr:colOff>698293</xdr:colOff>
      <xdr:row>60</xdr:row>
      <xdr:rowOff>197334</xdr:rowOff>
    </xdr:to>
    <xdr:sp macro="" textlink="">
      <xdr:nvSpPr>
        <xdr:cNvPr id="111" name="Rectángulo 110">
          <a:extLst>
            <a:ext uri="{FF2B5EF4-FFF2-40B4-BE49-F238E27FC236}">
              <a16:creationId xmlns:a16="http://schemas.microsoft.com/office/drawing/2014/main" id="{00000000-0008-0000-1700-00006F000000}"/>
            </a:ext>
          </a:extLst>
        </xdr:cNvPr>
        <xdr:cNvSpPr/>
      </xdr:nvSpPr>
      <xdr:spPr>
        <a:xfrm>
          <a:off x="1957011" y="11429989"/>
          <a:ext cx="1651699" cy="419595"/>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3</xdr:col>
      <xdr:colOff>433011</xdr:colOff>
      <xdr:row>70</xdr:row>
      <xdr:rowOff>36906</xdr:rowOff>
    </xdr:from>
    <xdr:to>
      <xdr:col>5</xdr:col>
      <xdr:colOff>698293</xdr:colOff>
      <xdr:row>72</xdr:row>
      <xdr:rowOff>75903</xdr:rowOff>
    </xdr:to>
    <xdr:sp macro="" textlink="">
      <xdr:nvSpPr>
        <xdr:cNvPr id="112" name="Rectángulo 111">
          <a:extLst>
            <a:ext uri="{FF2B5EF4-FFF2-40B4-BE49-F238E27FC236}">
              <a16:creationId xmlns:a16="http://schemas.microsoft.com/office/drawing/2014/main" id="{00000000-0008-0000-1700-000070000000}"/>
            </a:ext>
          </a:extLst>
        </xdr:cNvPr>
        <xdr:cNvSpPr/>
      </xdr:nvSpPr>
      <xdr:spPr>
        <a:xfrm>
          <a:off x="1957011" y="13636489"/>
          <a:ext cx="1651699" cy="430581"/>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xdr:col>
      <xdr:colOff>180469</xdr:colOff>
      <xdr:row>91</xdr:row>
      <xdr:rowOff>122873</xdr:rowOff>
    </xdr:from>
    <xdr:to>
      <xdr:col>3</xdr:col>
      <xdr:colOff>459416</xdr:colOff>
      <xdr:row>101</xdr:row>
      <xdr:rowOff>15236</xdr:rowOff>
    </xdr:to>
    <xdr:grpSp>
      <xdr:nvGrpSpPr>
        <xdr:cNvPr id="166" name="Grupo 165">
          <a:extLst>
            <a:ext uri="{FF2B5EF4-FFF2-40B4-BE49-F238E27FC236}">
              <a16:creationId xmlns:a16="http://schemas.microsoft.com/office/drawing/2014/main" id="{00000000-0008-0000-1700-0000A6000000}"/>
            </a:ext>
          </a:extLst>
        </xdr:cNvPr>
        <xdr:cNvGrpSpPr/>
      </xdr:nvGrpSpPr>
      <xdr:grpSpPr>
        <a:xfrm>
          <a:off x="334948" y="17757305"/>
          <a:ext cx="1799976" cy="1829299"/>
          <a:chOff x="2481262" y="371475"/>
          <a:chExt cx="1800000" cy="1800000"/>
        </a:xfrm>
      </xdr:grpSpPr>
      <xdr:graphicFrame macro="">
        <xdr:nvGraphicFramePr>
          <xdr:cNvPr id="167" name="Gráfico 166">
            <a:extLst>
              <a:ext uri="{FF2B5EF4-FFF2-40B4-BE49-F238E27FC236}">
                <a16:creationId xmlns:a16="http://schemas.microsoft.com/office/drawing/2014/main" id="{00000000-0008-0000-1700-0000A7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168" name="Elipse 167">
            <a:extLst>
              <a:ext uri="{FF2B5EF4-FFF2-40B4-BE49-F238E27FC236}">
                <a16:creationId xmlns:a16="http://schemas.microsoft.com/office/drawing/2014/main" id="{00000000-0008-0000-1700-0000A8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96">
        <xdr:nvSpPr>
          <xdr:cNvPr id="169" name="Rectángulo 168">
            <a:extLst>
              <a:ext uri="{FF2B5EF4-FFF2-40B4-BE49-F238E27FC236}">
                <a16:creationId xmlns:a16="http://schemas.microsoft.com/office/drawing/2014/main" id="{00000000-0008-0000-1700-0000A9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5A17EF0-2ABE-4CF3-80C6-FB10E5FB6250}" type="TxLink">
              <a:rPr lang="en-US" sz="1200" b="1" i="0" u="none" strike="noStrike">
                <a:solidFill>
                  <a:srgbClr val="000000"/>
                </a:solidFill>
                <a:latin typeface="Calibri"/>
                <a:ea typeface="Calibri"/>
                <a:cs typeface="Calibri"/>
              </a:rPr>
              <a:pPr algn="ctr"/>
              <a:t>100.00%</a:t>
            </a:fld>
            <a:endParaRPr lang="es-VE" sz="1600" b="1"/>
          </a:p>
        </xdr:txBody>
      </xdr:sp>
    </xdr:grpSp>
    <xdr:clientData/>
  </xdr:twoCellAnchor>
  <xdr:twoCellAnchor>
    <xdr:from>
      <xdr:col>3</xdr:col>
      <xdr:colOff>359686</xdr:colOff>
      <xdr:row>97</xdr:row>
      <xdr:rowOff>34993</xdr:rowOff>
    </xdr:from>
    <xdr:to>
      <xdr:col>6</xdr:col>
      <xdr:colOff>4032</xdr:colOff>
      <xdr:row>106</xdr:row>
      <xdr:rowOff>113181</xdr:rowOff>
    </xdr:to>
    <xdr:grpSp>
      <xdr:nvGrpSpPr>
        <xdr:cNvPr id="170" name="Grupo 169">
          <a:extLst>
            <a:ext uri="{FF2B5EF4-FFF2-40B4-BE49-F238E27FC236}">
              <a16:creationId xmlns:a16="http://schemas.microsoft.com/office/drawing/2014/main" id="{00000000-0008-0000-1700-0000AA000000}"/>
            </a:ext>
          </a:extLst>
        </xdr:cNvPr>
        <xdr:cNvGrpSpPr/>
      </xdr:nvGrpSpPr>
      <xdr:grpSpPr>
        <a:xfrm>
          <a:off x="2035194" y="18833964"/>
          <a:ext cx="1830827" cy="1801228"/>
          <a:chOff x="2481262" y="371475"/>
          <a:chExt cx="1800000" cy="1800000"/>
        </a:xfrm>
      </xdr:grpSpPr>
      <xdr:graphicFrame macro="">
        <xdr:nvGraphicFramePr>
          <xdr:cNvPr id="171" name="Gráfico 170">
            <a:extLst>
              <a:ext uri="{FF2B5EF4-FFF2-40B4-BE49-F238E27FC236}">
                <a16:creationId xmlns:a16="http://schemas.microsoft.com/office/drawing/2014/main" id="{00000000-0008-0000-1700-0000AB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72" name="Elipse 171">
            <a:extLst>
              <a:ext uri="{FF2B5EF4-FFF2-40B4-BE49-F238E27FC236}">
                <a16:creationId xmlns:a16="http://schemas.microsoft.com/office/drawing/2014/main" id="{00000000-0008-0000-1700-0000AC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99">
        <xdr:nvSpPr>
          <xdr:cNvPr id="173" name="Rectángulo 172">
            <a:extLst>
              <a:ext uri="{FF2B5EF4-FFF2-40B4-BE49-F238E27FC236}">
                <a16:creationId xmlns:a16="http://schemas.microsoft.com/office/drawing/2014/main" id="{00000000-0008-0000-1700-0000AD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59FA79A-4507-46BB-889D-A1A13DEEF2F7}" type="TxLink">
              <a:rPr lang="en-US" sz="1100" b="0" i="0" u="none" strike="noStrike">
                <a:solidFill>
                  <a:srgbClr val="000000"/>
                </a:solidFill>
                <a:latin typeface="Calibri"/>
                <a:ea typeface="Calibri"/>
                <a:cs typeface="Calibri"/>
              </a:rPr>
              <a:pPr algn="ctr"/>
              <a:t>#REF!</a:t>
            </a:fld>
            <a:endParaRPr lang="es-VE" sz="1800" b="1"/>
          </a:p>
        </xdr:txBody>
      </xdr:sp>
    </xdr:grpSp>
    <xdr:clientData/>
  </xdr:twoCellAnchor>
  <xdr:twoCellAnchor>
    <xdr:from>
      <xdr:col>3</xdr:col>
      <xdr:colOff>350165</xdr:colOff>
      <xdr:row>86</xdr:row>
      <xdr:rowOff>52845</xdr:rowOff>
    </xdr:from>
    <xdr:to>
      <xdr:col>5</xdr:col>
      <xdr:colOff>760148</xdr:colOff>
      <xdr:row>95</xdr:row>
      <xdr:rowOff>172673</xdr:rowOff>
    </xdr:to>
    <xdr:grpSp>
      <xdr:nvGrpSpPr>
        <xdr:cNvPr id="174" name="Grupo 173">
          <a:extLst>
            <a:ext uri="{FF2B5EF4-FFF2-40B4-BE49-F238E27FC236}">
              <a16:creationId xmlns:a16="http://schemas.microsoft.com/office/drawing/2014/main" id="{00000000-0008-0000-1700-0000AE000000}"/>
            </a:ext>
          </a:extLst>
        </xdr:cNvPr>
        <xdr:cNvGrpSpPr/>
      </xdr:nvGrpSpPr>
      <xdr:grpSpPr>
        <a:xfrm>
          <a:off x="2025673" y="16712869"/>
          <a:ext cx="1835949" cy="1866636"/>
          <a:chOff x="2481262" y="371475"/>
          <a:chExt cx="1800000" cy="1800000"/>
        </a:xfrm>
      </xdr:grpSpPr>
      <xdr:graphicFrame macro="">
        <xdr:nvGraphicFramePr>
          <xdr:cNvPr id="175" name="Gráfico 174">
            <a:extLst>
              <a:ext uri="{FF2B5EF4-FFF2-40B4-BE49-F238E27FC236}">
                <a16:creationId xmlns:a16="http://schemas.microsoft.com/office/drawing/2014/main" id="{00000000-0008-0000-1700-0000AF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176" name="Elipse 175">
            <a:extLst>
              <a:ext uri="{FF2B5EF4-FFF2-40B4-BE49-F238E27FC236}">
                <a16:creationId xmlns:a16="http://schemas.microsoft.com/office/drawing/2014/main" id="{00000000-0008-0000-1700-0000B0000000}"/>
              </a:ext>
            </a:extLst>
          </xdr:cNvPr>
          <xdr:cNvSpPr/>
        </xdr:nvSpPr>
        <xdr:spPr>
          <a:xfrm>
            <a:off x="2952750" y="838200"/>
            <a:ext cx="847725" cy="847725"/>
          </a:xfrm>
          <a:prstGeom prst="ellips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93">
        <xdr:nvSpPr>
          <xdr:cNvPr id="177" name="Rectángulo 176">
            <a:extLst>
              <a:ext uri="{FF2B5EF4-FFF2-40B4-BE49-F238E27FC236}">
                <a16:creationId xmlns:a16="http://schemas.microsoft.com/office/drawing/2014/main" id="{00000000-0008-0000-1700-0000B1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84A9142-0E57-4536-970C-F17A76DE1812}" type="TxLink">
              <a:rPr lang="en-US" sz="1400" b="1" i="0" u="none" strike="noStrike">
                <a:solidFill>
                  <a:srgbClr val="000000"/>
                </a:solidFill>
                <a:latin typeface="Calibri"/>
                <a:ea typeface="Calibri"/>
                <a:cs typeface="Calibri"/>
              </a:rPr>
              <a:pPr algn="ctr"/>
              <a:t>10.00%</a:t>
            </a:fld>
            <a:endParaRPr lang="es-VE" sz="2400" b="1"/>
          </a:p>
        </xdr:txBody>
      </xdr:sp>
    </xdr:grpSp>
    <xdr:clientData/>
  </xdr:twoCellAnchor>
  <xdr:twoCellAnchor>
    <xdr:from>
      <xdr:col>1</xdr:col>
      <xdr:colOff>251867</xdr:colOff>
      <xdr:row>89</xdr:row>
      <xdr:rowOff>179573</xdr:rowOff>
    </xdr:from>
    <xdr:to>
      <xdr:col>3</xdr:col>
      <xdr:colOff>388245</xdr:colOff>
      <xdr:row>92</xdr:row>
      <xdr:rowOff>26774</xdr:rowOff>
    </xdr:to>
    <xdr:sp macro="" textlink="">
      <xdr:nvSpPr>
        <xdr:cNvPr id="178" name="Rectángulo 177">
          <a:extLst>
            <a:ext uri="{FF2B5EF4-FFF2-40B4-BE49-F238E27FC236}">
              <a16:creationId xmlns:a16="http://schemas.microsoft.com/office/drawing/2014/main" id="{00000000-0008-0000-1700-0000B2000000}"/>
            </a:ext>
          </a:extLst>
        </xdr:cNvPr>
        <xdr:cNvSpPr/>
      </xdr:nvSpPr>
      <xdr:spPr>
        <a:xfrm>
          <a:off x="251867" y="17404784"/>
          <a:ext cx="1660378" cy="418701"/>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3</xdr:col>
      <xdr:colOff>426323</xdr:colOff>
      <xdr:row>84</xdr:row>
      <xdr:rowOff>80212</xdr:rowOff>
    </xdr:from>
    <xdr:to>
      <xdr:col>5</xdr:col>
      <xdr:colOff>688116</xdr:colOff>
      <xdr:row>86</xdr:row>
      <xdr:rowOff>129974</xdr:rowOff>
    </xdr:to>
    <xdr:sp macro="" textlink="">
      <xdr:nvSpPr>
        <xdr:cNvPr id="179" name="Rectángulo 178">
          <a:extLst>
            <a:ext uri="{FF2B5EF4-FFF2-40B4-BE49-F238E27FC236}">
              <a16:creationId xmlns:a16="http://schemas.microsoft.com/office/drawing/2014/main" id="{00000000-0008-0000-1700-0000B3000000}"/>
            </a:ext>
          </a:extLst>
        </xdr:cNvPr>
        <xdr:cNvSpPr/>
      </xdr:nvSpPr>
      <xdr:spPr>
        <a:xfrm>
          <a:off x="1950323" y="16352923"/>
          <a:ext cx="1655451" cy="430762"/>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3</xdr:col>
      <xdr:colOff>426323</xdr:colOff>
      <xdr:row>95</xdr:row>
      <xdr:rowOff>84062</xdr:rowOff>
    </xdr:from>
    <xdr:to>
      <xdr:col>5</xdr:col>
      <xdr:colOff>688116</xdr:colOff>
      <xdr:row>97</xdr:row>
      <xdr:rowOff>121762</xdr:rowOff>
    </xdr:to>
    <xdr:sp macro="" textlink="">
      <xdr:nvSpPr>
        <xdr:cNvPr id="180" name="Rectángulo 179">
          <a:extLst>
            <a:ext uri="{FF2B5EF4-FFF2-40B4-BE49-F238E27FC236}">
              <a16:creationId xmlns:a16="http://schemas.microsoft.com/office/drawing/2014/main" id="{00000000-0008-0000-1700-0000B4000000}"/>
            </a:ext>
          </a:extLst>
        </xdr:cNvPr>
        <xdr:cNvSpPr/>
      </xdr:nvSpPr>
      <xdr:spPr>
        <a:xfrm>
          <a:off x="1950323" y="18452273"/>
          <a:ext cx="1655451" cy="418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13</xdr:col>
      <xdr:colOff>481263</xdr:colOff>
      <xdr:row>91</xdr:row>
      <xdr:rowOff>122863</xdr:rowOff>
    </xdr:from>
    <xdr:to>
      <xdr:col>16</xdr:col>
      <xdr:colOff>218789</xdr:colOff>
      <xdr:row>101</xdr:row>
      <xdr:rowOff>15226</xdr:rowOff>
    </xdr:to>
    <xdr:grpSp>
      <xdr:nvGrpSpPr>
        <xdr:cNvPr id="181" name="Grupo 180">
          <a:extLst>
            <a:ext uri="{FF2B5EF4-FFF2-40B4-BE49-F238E27FC236}">
              <a16:creationId xmlns:a16="http://schemas.microsoft.com/office/drawing/2014/main" id="{00000000-0008-0000-1700-0000B5000000}"/>
            </a:ext>
          </a:extLst>
        </xdr:cNvPr>
        <xdr:cNvGrpSpPr/>
      </xdr:nvGrpSpPr>
      <xdr:grpSpPr>
        <a:xfrm>
          <a:off x="9868866" y="17757295"/>
          <a:ext cx="1840823" cy="1829299"/>
          <a:chOff x="2481262" y="371475"/>
          <a:chExt cx="1800000" cy="1800000"/>
        </a:xfrm>
      </xdr:grpSpPr>
      <xdr:graphicFrame macro="">
        <xdr:nvGraphicFramePr>
          <xdr:cNvPr id="182" name="Gráfico 181">
            <a:extLst>
              <a:ext uri="{FF2B5EF4-FFF2-40B4-BE49-F238E27FC236}">
                <a16:creationId xmlns:a16="http://schemas.microsoft.com/office/drawing/2014/main" id="{00000000-0008-0000-1700-0000B6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183" name="Elipse 182">
            <a:extLst>
              <a:ext uri="{FF2B5EF4-FFF2-40B4-BE49-F238E27FC236}">
                <a16:creationId xmlns:a16="http://schemas.microsoft.com/office/drawing/2014/main" id="{00000000-0008-0000-1700-0000B7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W$96">
        <xdr:nvSpPr>
          <xdr:cNvPr id="184" name="Rectángulo 183">
            <a:extLst>
              <a:ext uri="{FF2B5EF4-FFF2-40B4-BE49-F238E27FC236}">
                <a16:creationId xmlns:a16="http://schemas.microsoft.com/office/drawing/2014/main" id="{00000000-0008-0000-1700-0000B8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7F61B55-838F-4FA6-8A03-BFEA6AFF7BC6}" type="TxLink">
              <a:rPr lang="en-US" sz="1100" b="0" i="0" u="none" strike="noStrike">
                <a:solidFill>
                  <a:srgbClr val="000000"/>
                </a:solidFill>
                <a:latin typeface="Calibri"/>
                <a:ea typeface="Calibri"/>
                <a:cs typeface="Calibri"/>
              </a:rPr>
              <a:pPr algn="ctr"/>
              <a:t>#DIV/0!</a:t>
            </a:fld>
            <a:endParaRPr lang="es-VE" sz="1400" b="1"/>
          </a:p>
        </xdr:txBody>
      </xdr:sp>
    </xdr:grpSp>
    <xdr:clientData/>
  </xdr:twoCellAnchor>
  <xdr:twoCellAnchor>
    <xdr:from>
      <xdr:col>16</xdr:col>
      <xdr:colOff>119059</xdr:colOff>
      <xdr:row>97</xdr:row>
      <xdr:rowOff>34983</xdr:rowOff>
    </xdr:from>
    <xdr:to>
      <xdr:col>18</xdr:col>
      <xdr:colOff>675800</xdr:colOff>
      <xdr:row>106</xdr:row>
      <xdr:rowOff>113171</xdr:rowOff>
    </xdr:to>
    <xdr:grpSp>
      <xdr:nvGrpSpPr>
        <xdr:cNvPr id="185" name="Grupo 184">
          <a:extLst>
            <a:ext uri="{FF2B5EF4-FFF2-40B4-BE49-F238E27FC236}">
              <a16:creationId xmlns:a16="http://schemas.microsoft.com/office/drawing/2014/main" id="{00000000-0008-0000-1700-0000B9000000}"/>
            </a:ext>
          </a:extLst>
        </xdr:cNvPr>
        <xdr:cNvGrpSpPr/>
      </xdr:nvGrpSpPr>
      <xdr:grpSpPr>
        <a:xfrm>
          <a:off x="11609959" y="18833954"/>
          <a:ext cx="1822286" cy="1801228"/>
          <a:chOff x="2481262" y="371475"/>
          <a:chExt cx="1800000" cy="1800000"/>
        </a:xfrm>
      </xdr:grpSpPr>
      <xdr:graphicFrame macro="">
        <xdr:nvGraphicFramePr>
          <xdr:cNvPr id="186" name="Gráfico 185">
            <a:extLst>
              <a:ext uri="{FF2B5EF4-FFF2-40B4-BE49-F238E27FC236}">
                <a16:creationId xmlns:a16="http://schemas.microsoft.com/office/drawing/2014/main" id="{00000000-0008-0000-1700-0000BA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1"/>
          </a:graphicData>
        </a:graphic>
      </xdr:graphicFrame>
      <xdr:sp macro="" textlink="">
        <xdr:nvSpPr>
          <xdr:cNvPr id="187" name="Elipse 186">
            <a:extLst>
              <a:ext uri="{FF2B5EF4-FFF2-40B4-BE49-F238E27FC236}">
                <a16:creationId xmlns:a16="http://schemas.microsoft.com/office/drawing/2014/main" id="{00000000-0008-0000-1700-0000BB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W$99">
        <xdr:nvSpPr>
          <xdr:cNvPr id="188" name="Rectángulo 187">
            <a:extLst>
              <a:ext uri="{FF2B5EF4-FFF2-40B4-BE49-F238E27FC236}">
                <a16:creationId xmlns:a16="http://schemas.microsoft.com/office/drawing/2014/main" id="{00000000-0008-0000-1700-0000BC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6885741-51A7-4328-82DA-060357443760}" type="TxLink">
              <a:rPr lang="en-US" sz="1100" b="0" i="0" u="none" strike="noStrike">
                <a:solidFill>
                  <a:srgbClr val="000000"/>
                </a:solidFill>
                <a:latin typeface="Calibri"/>
                <a:ea typeface="Calibri"/>
                <a:cs typeface="Calibri"/>
              </a:rPr>
              <a:pPr algn="ctr"/>
              <a:t>#DIV/0!</a:t>
            </a:fld>
            <a:endParaRPr lang="es-VE" sz="1800" b="1"/>
          </a:p>
        </xdr:txBody>
      </xdr:sp>
    </xdr:grpSp>
    <xdr:clientData/>
  </xdr:twoCellAnchor>
  <xdr:twoCellAnchor>
    <xdr:from>
      <xdr:col>16</xdr:col>
      <xdr:colOff>109538</xdr:colOff>
      <xdr:row>86</xdr:row>
      <xdr:rowOff>52835</xdr:rowOff>
    </xdr:from>
    <xdr:to>
      <xdr:col>18</xdr:col>
      <xdr:colOff>669916</xdr:colOff>
      <xdr:row>95</xdr:row>
      <xdr:rowOff>172663</xdr:rowOff>
    </xdr:to>
    <xdr:grpSp>
      <xdr:nvGrpSpPr>
        <xdr:cNvPr id="189" name="Grupo 188">
          <a:extLst>
            <a:ext uri="{FF2B5EF4-FFF2-40B4-BE49-F238E27FC236}">
              <a16:creationId xmlns:a16="http://schemas.microsoft.com/office/drawing/2014/main" id="{00000000-0008-0000-1700-0000BD000000}"/>
            </a:ext>
          </a:extLst>
        </xdr:cNvPr>
        <xdr:cNvGrpSpPr/>
      </xdr:nvGrpSpPr>
      <xdr:grpSpPr>
        <a:xfrm>
          <a:off x="11600438" y="16712859"/>
          <a:ext cx="1825923" cy="1866636"/>
          <a:chOff x="2481262" y="371475"/>
          <a:chExt cx="1800000" cy="1800000"/>
        </a:xfrm>
      </xdr:grpSpPr>
      <xdr:graphicFrame macro="">
        <xdr:nvGraphicFramePr>
          <xdr:cNvPr id="190" name="Gráfico 189">
            <a:extLst>
              <a:ext uri="{FF2B5EF4-FFF2-40B4-BE49-F238E27FC236}">
                <a16:creationId xmlns:a16="http://schemas.microsoft.com/office/drawing/2014/main" id="{00000000-0008-0000-1700-0000BE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2"/>
          </a:graphicData>
        </a:graphic>
      </xdr:graphicFrame>
      <xdr:sp macro="" textlink="">
        <xdr:nvSpPr>
          <xdr:cNvPr id="191" name="Elipse 190">
            <a:extLst>
              <a:ext uri="{FF2B5EF4-FFF2-40B4-BE49-F238E27FC236}">
                <a16:creationId xmlns:a16="http://schemas.microsoft.com/office/drawing/2014/main" id="{00000000-0008-0000-1700-0000BF000000}"/>
              </a:ext>
            </a:extLst>
          </xdr:cNvPr>
          <xdr:cNvSpPr/>
        </xdr:nvSpPr>
        <xdr:spPr>
          <a:xfrm>
            <a:off x="2952750" y="838200"/>
            <a:ext cx="847725" cy="847725"/>
          </a:xfrm>
          <a:prstGeom prst="ellips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W$93">
        <xdr:nvSpPr>
          <xdr:cNvPr id="192" name="Rectángulo 191">
            <a:extLst>
              <a:ext uri="{FF2B5EF4-FFF2-40B4-BE49-F238E27FC236}">
                <a16:creationId xmlns:a16="http://schemas.microsoft.com/office/drawing/2014/main" id="{00000000-0008-0000-1700-0000C0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B2A7919-2D05-4ACF-97F5-DD474F313BF8}" type="TxLink">
              <a:rPr lang="en-US" sz="1400" b="1" i="0" u="none" strike="noStrike">
                <a:solidFill>
                  <a:srgbClr val="000000"/>
                </a:solidFill>
                <a:latin typeface="Calibri"/>
                <a:ea typeface="Calibri"/>
                <a:cs typeface="Calibri"/>
              </a:rPr>
              <a:pPr algn="ctr"/>
              <a:t>0.00%</a:t>
            </a:fld>
            <a:endParaRPr lang="es-VE" sz="2400" b="1"/>
          </a:p>
        </xdr:txBody>
      </xdr:sp>
    </xdr:grpSp>
    <xdr:clientData/>
  </xdr:twoCellAnchor>
  <xdr:twoCellAnchor>
    <xdr:from>
      <xdr:col>13</xdr:col>
      <xdr:colOff>552661</xdr:colOff>
      <xdr:row>89</xdr:row>
      <xdr:rowOff>179563</xdr:rowOff>
    </xdr:from>
    <xdr:to>
      <xdr:col>16</xdr:col>
      <xdr:colOff>147618</xdr:colOff>
      <xdr:row>92</xdr:row>
      <xdr:rowOff>26764</xdr:rowOff>
    </xdr:to>
    <xdr:sp macro="" textlink="">
      <xdr:nvSpPr>
        <xdr:cNvPr id="193" name="Rectángulo 192">
          <a:extLst>
            <a:ext uri="{FF2B5EF4-FFF2-40B4-BE49-F238E27FC236}">
              <a16:creationId xmlns:a16="http://schemas.microsoft.com/office/drawing/2014/main" id="{00000000-0008-0000-1700-0000C1000000}"/>
            </a:ext>
          </a:extLst>
        </xdr:cNvPr>
        <xdr:cNvSpPr/>
      </xdr:nvSpPr>
      <xdr:spPr>
        <a:xfrm>
          <a:off x="9476082" y="17404774"/>
          <a:ext cx="1660378" cy="418701"/>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16</xdr:col>
      <xdr:colOff>185696</xdr:colOff>
      <xdr:row>84</xdr:row>
      <xdr:rowOff>80202</xdr:rowOff>
    </xdr:from>
    <xdr:to>
      <xdr:col>18</xdr:col>
      <xdr:colOff>597884</xdr:colOff>
      <xdr:row>86</xdr:row>
      <xdr:rowOff>129964</xdr:rowOff>
    </xdr:to>
    <xdr:sp macro="" textlink="">
      <xdr:nvSpPr>
        <xdr:cNvPr id="194" name="Rectángulo 193">
          <a:extLst>
            <a:ext uri="{FF2B5EF4-FFF2-40B4-BE49-F238E27FC236}">
              <a16:creationId xmlns:a16="http://schemas.microsoft.com/office/drawing/2014/main" id="{00000000-0008-0000-1700-0000C2000000}"/>
            </a:ext>
          </a:extLst>
        </xdr:cNvPr>
        <xdr:cNvSpPr/>
      </xdr:nvSpPr>
      <xdr:spPr>
        <a:xfrm>
          <a:off x="11174538" y="16352913"/>
          <a:ext cx="1655451" cy="430762"/>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16</xdr:col>
      <xdr:colOff>185696</xdr:colOff>
      <xdr:row>95</xdr:row>
      <xdr:rowOff>84052</xdr:rowOff>
    </xdr:from>
    <xdr:to>
      <xdr:col>18</xdr:col>
      <xdr:colOff>597884</xdr:colOff>
      <xdr:row>97</xdr:row>
      <xdr:rowOff>121752</xdr:rowOff>
    </xdr:to>
    <xdr:sp macro="" textlink="">
      <xdr:nvSpPr>
        <xdr:cNvPr id="195" name="Rectángulo 194">
          <a:extLst>
            <a:ext uri="{FF2B5EF4-FFF2-40B4-BE49-F238E27FC236}">
              <a16:creationId xmlns:a16="http://schemas.microsoft.com/office/drawing/2014/main" id="{00000000-0008-0000-1700-0000C3000000}"/>
            </a:ext>
          </a:extLst>
        </xdr:cNvPr>
        <xdr:cNvSpPr/>
      </xdr:nvSpPr>
      <xdr:spPr>
        <a:xfrm>
          <a:off x="11174538" y="18452263"/>
          <a:ext cx="1655451" cy="418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xdr:col>
      <xdr:colOff>180475</xdr:colOff>
      <xdr:row>116</xdr:row>
      <xdr:rowOff>162984</xdr:rowOff>
    </xdr:from>
    <xdr:to>
      <xdr:col>3</xdr:col>
      <xdr:colOff>459422</xdr:colOff>
      <xdr:row>126</xdr:row>
      <xdr:rowOff>55347</xdr:rowOff>
    </xdr:to>
    <xdr:grpSp>
      <xdr:nvGrpSpPr>
        <xdr:cNvPr id="196" name="Grupo 195">
          <a:extLst>
            <a:ext uri="{FF2B5EF4-FFF2-40B4-BE49-F238E27FC236}">
              <a16:creationId xmlns:a16="http://schemas.microsoft.com/office/drawing/2014/main" id="{00000000-0008-0000-1700-0000C4000000}"/>
            </a:ext>
          </a:extLst>
        </xdr:cNvPr>
        <xdr:cNvGrpSpPr/>
      </xdr:nvGrpSpPr>
      <xdr:grpSpPr>
        <a:xfrm>
          <a:off x="334954" y="22621931"/>
          <a:ext cx="1799976" cy="1829300"/>
          <a:chOff x="2481262" y="371475"/>
          <a:chExt cx="1800000" cy="1800000"/>
        </a:xfrm>
      </xdr:grpSpPr>
      <xdr:graphicFrame macro="">
        <xdr:nvGraphicFramePr>
          <xdr:cNvPr id="197" name="Gráfico 196">
            <a:extLst>
              <a:ext uri="{FF2B5EF4-FFF2-40B4-BE49-F238E27FC236}">
                <a16:creationId xmlns:a16="http://schemas.microsoft.com/office/drawing/2014/main" id="{00000000-0008-0000-1700-0000C5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3"/>
          </a:graphicData>
        </a:graphic>
      </xdr:graphicFrame>
      <xdr:sp macro="" textlink="">
        <xdr:nvSpPr>
          <xdr:cNvPr id="198" name="Elipse 197">
            <a:extLst>
              <a:ext uri="{FF2B5EF4-FFF2-40B4-BE49-F238E27FC236}">
                <a16:creationId xmlns:a16="http://schemas.microsoft.com/office/drawing/2014/main" id="{00000000-0008-0000-1700-0000C6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121">
        <xdr:nvSpPr>
          <xdr:cNvPr id="199" name="Rectángulo 198">
            <a:extLst>
              <a:ext uri="{FF2B5EF4-FFF2-40B4-BE49-F238E27FC236}">
                <a16:creationId xmlns:a16="http://schemas.microsoft.com/office/drawing/2014/main" id="{00000000-0008-0000-1700-0000C7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54DBFC3-A52C-4D32-A6A3-BC0844517D3F}" type="TxLink">
              <a:rPr lang="en-US" sz="1100" b="0" i="0" u="none" strike="noStrike">
                <a:solidFill>
                  <a:srgbClr val="000000"/>
                </a:solidFill>
                <a:latin typeface="Calibri"/>
                <a:ea typeface="Calibri"/>
                <a:cs typeface="Calibri"/>
              </a:rPr>
              <a:pPr algn="ctr"/>
              <a:t>#DIV/0!</a:t>
            </a:fld>
            <a:endParaRPr lang="es-VE" sz="1400" b="1"/>
          </a:p>
        </xdr:txBody>
      </xdr:sp>
    </xdr:grpSp>
    <xdr:clientData/>
  </xdr:twoCellAnchor>
  <xdr:twoCellAnchor>
    <xdr:from>
      <xdr:col>3</xdr:col>
      <xdr:colOff>359692</xdr:colOff>
      <xdr:row>122</xdr:row>
      <xdr:rowOff>75104</xdr:rowOff>
    </xdr:from>
    <xdr:to>
      <xdr:col>6</xdr:col>
      <xdr:colOff>4038</xdr:colOff>
      <xdr:row>131</xdr:row>
      <xdr:rowOff>153292</xdr:rowOff>
    </xdr:to>
    <xdr:grpSp>
      <xdr:nvGrpSpPr>
        <xdr:cNvPr id="200" name="Grupo 199">
          <a:extLst>
            <a:ext uri="{FF2B5EF4-FFF2-40B4-BE49-F238E27FC236}">
              <a16:creationId xmlns:a16="http://schemas.microsoft.com/office/drawing/2014/main" id="{00000000-0008-0000-1700-0000C8000000}"/>
            </a:ext>
          </a:extLst>
        </xdr:cNvPr>
        <xdr:cNvGrpSpPr/>
      </xdr:nvGrpSpPr>
      <xdr:grpSpPr>
        <a:xfrm>
          <a:off x="2035200" y="23698588"/>
          <a:ext cx="1830827" cy="1801230"/>
          <a:chOff x="2481262" y="371475"/>
          <a:chExt cx="1800000" cy="1800000"/>
        </a:xfrm>
      </xdr:grpSpPr>
      <xdr:graphicFrame macro="">
        <xdr:nvGraphicFramePr>
          <xdr:cNvPr id="201" name="Gráfico 200">
            <a:extLst>
              <a:ext uri="{FF2B5EF4-FFF2-40B4-BE49-F238E27FC236}">
                <a16:creationId xmlns:a16="http://schemas.microsoft.com/office/drawing/2014/main" id="{00000000-0008-0000-1700-0000C9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4"/>
          </a:graphicData>
        </a:graphic>
      </xdr:graphicFrame>
      <xdr:sp macro="" textlink="">
        <xdr:nvSpPr>
          <xdr:cNvPr id="202" name="Elipse 201">
            <a:extLst>
              <a:ext uri="{FF2B5EF4-FFF2-40B4-BE49-F238E27FC236}">
                <a16:creationId xmlns:a16="http://schemas.microsoft.com/office/drawing/2014/main" id="{00000000-0008-0000-1700-0000CA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124">
        <xdr:nvSpPr>
          <xdr:cNvPr id="203" name="Rectángulo 202">
            <a:extLst>
              <a:ext uri="{FF2B5EF4-FFF2-40B4-BE49-F238E27FC236}">
                <a16:creationId xmlns:a16="http://schemas.microsoft.com/office/drawing/2014/main" id="{00000000-0008-0000-1700-0000CB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D41184F-34C5-4AB0-8AE7-7932EBACFD53}" type="TxLink">
              <a:rPr lang="en-US" sz="1100" b="0" i="0" u="none" strike="noStrike">
                <a:solidFill>
                  <a:srgbClr val="000000"/>
                </a:solidFill>
                <a:latin typeface="Calibri"/>
                <a:ea typeface="Calibri"/>
                <a:cs typeface="Calibri"/>
              </a:rPr>
              <a:pPr algn="ctr"/>
              <a:t>#DIV/0!</a:t>
            </a:fld>
            <a:endParaRPr lang="es-VE" sz="1800" b="1"/>
          </a:p>
        </xdr:txBody>
      </xdr:sp>
    </xdr:grpSp>
    <xdr:clientData/>
  </xdr:twoCellAnchor>
  <xdr:twoCellAnchor>
    <xdr:from>
      <xdr:col>3</xdr:col>
      <xdr:colOff>350171</xdr:colOff>
      <xdr:row>111</xdr:row>
      <xdr:rowOff>92956</xdr:rowOff>
    </xdr:from>
    <xdr:to>
      <xdr:col>5</xdr:col>
      <xdr:colOff>760154</xdr:colOff>
      <xdr:row>121</xdr:row>
      <xdr:rowOff>22284</xdr:rowOff>
    </xdr:to>
    <xdr:grpSp>
      <xdr:nvGrpSpPr>
        <xdr:cNvPr id="204" name="Grupo 203">
          <a:extLst>
            <a:ext uri="{FF2B5EF4-FFF2-40B4-BE49-F238E27FC236}">
              <a16:creationId xmlns:a16="http://schemas.microsoft.com/office/drawing/2014/main" id="{00000000-0008-0000-1700-0000CC000000}"/>
            </a:ext>
          </a:extLst>
        </xdr:cNvPr>
        <xdr:cNvGrpSpPr/>
      </xdr:nvGrpSpPr>
      <xdr:grpSpPr>
        <a:xfrm>
          <a:off x="2025679" y="21577493"/>
          <a:ext cx="1835949" cy="1878149"/>
          <a:chOff x="2481262" y="371475"/>
          <a:chExt cx="1800000" cy="1800000"/>
        </a:xfrm>
      </xdr:grpSpPr>
      <xdr:graphicFrame macro="">
        <xdr:nvGraphicFramePr>
          <xdr:cNvPr id="205" name="Gráfico 204">
            <a:extLst>
              <a:ext uri="{FF2B5EF4-FFF2-40B4-BE49-F238E27FC236}">
                <a16:creationId xmlns:a16="http://schemas.microsoft.com/office/drawing/2014/main" id="{00000000-0008-0000-1700-0000CD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5"/>
          </a:graphicData>
        </a:graphic>
      </xdr:graphicFrame>
      <xdr:sp macro="" textlink="">
        <xdr:nvSpPr>
          <xdr:cNvPr id="206" name="Elipse 205">
            <a:extLst>
              <a:ext uri="{FF2B5EF4-FFF2-40B4-BE49-F238E27FC236}">
                <a16:creationId xmlns:a16="http://schemas.microsoft.com/office/drawing/2014/main" id="{00000000-0008-0000-1700-0000CE000000}"/>
              </a:ext>
            </a:extLst>
          </xdr:cNvPr>
          <xdr:cNvSpPr/>
        </xdr:nvSpPr>
        <xdr:spPr>
          <a:xfrm>
            <a:off x="2952750" y="838200"/>
            <a:ext cx="847725" cy="847725"/>
          </a:xfrm>
          <a:prstGeom prst="ellips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118">
        <xdr:nvSpPr>
          <xdr:cNvPr id="207" name="Rectángulo 206">
            <a:extLst>
              <a:ext uri="{FF2B5EF4-FFF2-40B4-BE49-F238E27FC236}">
                <a16:creationId xmlns:a16="http://schemas.microsoft.com/office/drawing/2014/main" id="{00000000-0008-0000-1700-0000CF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3BEA1A5-1486-4A44-882D-E723991DFA5E}" type="TxLink">
              <a:rPr lang="en-US" sz="1400" b="1" i="0" u="none" strike="noStrike">
                <a:solidFill>
                  <a:srgbClr val="000000"/>
                </a:solidFill>
                <a:latin typeface="Calibri"/>
                <a:ea typeface="Calibri"/>
                <a:cs typeface="Calibri"/>
              </a:rPr>
              <a:pPr algn="ctr"/>
              <a:t>1.79%</a:t>
            </a:fld>
            <a:endParaRPr lang="es-VE" sz="1400" b="1"/>
          </a:p>
        </xdr:txBody>
      </xdr:sp>
    </xdr:grpSp>
    <xdr:clientData/>
  </xdr:twoCellAnchor>
  <xdr:twoCellAnchor>
    <xdr:from>
      <xdr:col>1</xdr:col>
      <xdr:colOff>251873</xdr:colOff>
      <xdr:row>115</xdr:row>
      <xdr:rowOff>29184</xdr:rowOff>
    </xdr:from>
    <xdr:to>
      <xdr:col>3</xdr:col>
      <xdr:colOff>388251</xdr:colOff>
      <xdr:row>117</xdr:row>
      <xdr:rowOff>66885</xdr:rowOff>
    </xdr:to>
    <xdr:sp macro="" textlink="">
      <xdr:nvSpPr>
        <xdr:cNvPr id="208" name="Rectángulo 207">
          <a:extLst>
            <a:ext uri="{FF2B5EF4-FFF2-40B4-BE49-F238E27FC236}">
              <a16:creationId xmlns:a16="http://schemas.microsoft.com/office/drawing/2014/main" id="{00000000-0008-0000-1700-0000D0000000}"/>
            </a:ext>
          </a:extLst>
        </xdr:cNvPr>
        <xdr:cNvSpPr/>
      </xdr:nvSpPr>
      <xdr:spPr>
        <a:xfrm>
          <a:off x="251873" y="22207395"/>
          <a:ext cx="1660378" cy="418701"/>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3</xdr:col>
      <xdr:colOff>426329</xdr:colOff>
      <xdr:row>109</xdr:row>
      <xdr:rowOff>120323</xdr:rowOff>
    </xdr:from>
    <xdr:to>
      <xdr:col>5</xdr:col>
      <xdr:colOff>688122</xdr:colOff>
      <xdr:row>111</xdr:row>
      <xdr:rowOff>170085</xdr:rowOff>
    </xdr:to>
    <xdr:sp macro="" textlink="">
      <xdr:nvSpPr>
        <xdr:cNvPr id="209" name="Rectángulo 208">
          <a:extLst>
            <a:ext uri="{FF2B5EF4-FFF2-40B4-BE49-F238E27FC236}">
              <a16:creationId xmlns:a16="http://schemas.microsoft.com/office/drawing/2014/main" id="{00000000-0008-0000-1700-0000D1000000}"/>
            </a:ext>
          </a:extLst>
        </xdr:cNvPr>
        <xdr:cNvSpPr/>
      </xdr:nvSpPr>
      <xdr:spPr>
        <a:xfrm>
          <a:off x="1950329" y="21155534"/>
          <a:ext cx="1655451" cy="430762"/>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3</xdr:col>
      <xdr:colOff>426329</xdr:colOff>
      <xdr:row>120</xdr:row>
      <xdr:rowOff>124173</xdr:rowOff>
    </xdr:from>
    <xdr:to>
      <xdr:col>5</xdr:col>
      <xdr:colOff>688122</xdr:colOff>
      <xdr:row>122</xdr:row>
      <xdr:rowOff>161873</xdr:rowOff>
    </xdr:to>
    <xdr:sp macro="" textlink="">
      <xdr:nvSpPr>
        <xdr:cNvPr id="210" name="Rectángulo 209">
          <a:extLst>
            <a:ext uri="{FF2B5EF4-FFF2-40B4-BE49-F238E27FC236}">
              <a16:creationId xmlns:a16="http://schemas.microsoft.com/office/drawing/2014/main" id="{00000000-0008-0000-1700-0000D2000000}"/>
            </a:ext>
          </a:extLst>
        </xdr:cNvPr>
        <xdr:cNvSpPr/>
      </xdr:nvSpPr>
      <xdr:spPr>
        <a:xfrm>
          <a:off x="1950329" y="23254884"/>
          <a:ext cx="1655451" cy="418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13</xdr:col>
      <xdr:colOff>481269</xdr:colOff>
      <xdr:row>116</xdr:row>
      <xdr:rowOff>162974</xdr:rowOff>
    </xdr:from>
    <xdr:to>
      <xdr:col>16</xdr:col>
      <xdr:colOff>218795</xdr:colOff>
      <xdr:row>126</xdr:row>
      <xdr:rowOff>55337</xdr:rowOff>
    </xdr:to>
    <xdr:grpSp>
      <xdr:nvGrpSpPr>
        <xdr:cNvPr id="211" name="Grupo 210">
          <a:extLst>
            <a:ext uri="{FF2B5EF4-FFF2-40B4-BE49-F238E27FC236}">
              <a16:creationId xmlns:a16="http://schemas.microsoft.com/office/drawing/2014/main" id="{00000000-0008-0000-1700-0000D3000000}"/>
            </a:ext>
          </a:extLst>
        </xdr:cNvPr>
        <xdr:cNvGrpSpPr/>
      </xdr:nvGrpSpPr>
      <xdr:grpSpPr>
        <a:xfrm>
          <a:off x="9868872" y="22621921"/>
          <a:ext cx="1840823" cy="1829300"/>
          <a:chOff x="2481262" y="371475"/>
          <a:chExt cx="1800000" cy="1800000"/>
        </a:xfrm>
      </xdr:grpSpPr>
      <xdr:graphicFrame macro="">
        <xdr:nvGraphicFramePr>
          <xdr:cNvPr id="212" name="Gráfico 211">
            <a:extLst>
              <a:ext uri="{FF2B5EF4-FFF2-40B4-BE49-F238E27FC236}">
                <a16:creationId xmlns:a16="http://schemas.microsoft.com/office/drawing/2014/main" id="{00000000-0008-0000-1700-0000D4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6"/>
          </a:graphicData>
        </a:graphic>
      </xdr:graphicFrame>
      <xdr:sp macro="" textlink="">
        <xdr:nvSpPr>
          <xdr:cNvPr id="213" name="Elipse 212">
            <a:extLst>
              <a:ext uri="{FF2B5EF4-FFF2-40B4-BE49-F238E27FC236}">
                <a16:creationId xmlns:a16="http://schemas.microsoft.com/office/drawing/2014/main" id="{00000000-0008-0000-1700-0000D5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W$121">
        <xdr:nvSpPr>
          <xdr:cNvPr id="214" name="Rectángulo 213">
            <a:extLst>
              <a:ext uri="{FF2B5EF4-FFF2-40B4-BE49-F238E27FC236}">
                <a16:creationId xmlns:a16="http://schemas.microsoft.com/office/drawing/2014/main" id="{00000000-0008-0000-1700-0000D6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B36DAFD-688E-4569-998D-50D23688CB21}" type="TxLink">
              <a:rPr lang="en-US" sz="1100" b="0" i="0" u="none" strike="noStrike">
                <a:solidFill>
                  <a:srgbClr val="000000"/>
                </a:solidFill>
                <a:latin typeface="Calibri"/>
                <a:ea typeface="Calibri"/>
                <a:cs typeface="Calibri"/>
              </a:rPr>
              <a:pPr algn="ctr"/>
              <a:t>#DIV/0!</a:t>
            </a:fld>
            <a:endParaRPr lang="es-VE" sz="1400" b="1"/>
          </a:p>
        </xdr:txBody>
      </xdr:sp>
    </xdr:grpSp>
    <xdr:clientData/>
  </xdr:twoCellAnchor>
  <xdr:twoCellAnchor>
    <xdr:from>
      <xdr:col>16</xdr:col>
      <xdr:colOff>119065</xdr:colOff>
      <xdr:row>122</xdr:row>
      <xdr:rowOff>75094</xdr:rowOff>
    </xdr:from>
    <xdr:to>
      <xdr:col>18</xdr:col>
      <xdr:colOff>675806</xdr:colOff>
      <xdr:row>131</xdr:row>
      <xdr:rowOff>153282</xdr:rowOff>
    </xdr:to>
    <xdr:grpSp>
      <xdr:nvGrpSpPr>
        <xdr:cNvPr id="215" name="Grupo 214">
          <a:extLst>
            <a:ext uri="{FF2B5EF4-FFF2-40B4-BE49-F238E27FC236}">
              <a16:creationId xmlns:a16="http://schemas.microsoft.com/office/drawing/2014/main" id="{00000000-0008-0000-1700-0000D7000000}"/>
            </a:ext>
          </a:extLst>
        </xdr:cNvPr>
        <xdr:cNvGrpSpPr/>
      </xdr:nvGrpSpPr>
      <xdr:grpSpPr>
        <a:xfrm>
          <a:off x="11609965" y="23698578"/>
          <a:ext cx="1822286" cy="1801230"/>
          <a:chOff x="2481262" y="371475"/>
          <a:chExt cx="1800000" cy="1800000"/>
        </a:xfrm>
      </xdr:grpSpPr>
      <xdr:graphicFrame macro="">
        <xdr:nvGraphicFramePr>
          <xdr:cNvPr id="216" name="Gráfico 215">
            <a:extLst>
              <a:ext uri="{FF2B5EF4-FFF2-40B4-BE49-F238E27FC236}">
                <a16:creationId xmlns:a16="http://schemas.microsoft.com/office/drawing/2014/main" id="{00000000-0008-0000-1700-0000D8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7"/>
          </a:graphicData>
        </a:graphic>
      </xdr:graphicFrame>
      <xdr:sp macro="" textlink="">
        <xdr:nvSpPr>
          <xdr:cNvPr id="217" name="Elipse 216">
            <a:extLst>
              <a:ext uri="{FF2B5EF4-FFF2-40B4-BE49-F238E27FC236}">
                <a16:creationId xmlns:a16="http://schemas.microsoft.com/office/drawing/2014/main" id="{00000000-0008-0000-1700-0000D9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W$124">
        <xdr:nvSpPr>
          <xdr:cNvPr id="218" name="Rectángulo 217">
            <a:extLst>
              <a:ext uri="{FF2B5EF4-FFF2-40B4-BE49-F238E27FC236}">
                <a16:creationId xmlns:a16="http://schemas.microsoft.com/office/drawing/2014/main" id="{00000000-0008-0000-1700-0000DA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B2DB5C4-B233-4650-A651-AC7600F7502E}" type="TxLink">
              <a:rPr lang="en-US" sz="1100" b="0" i="0" u="none" strike="noStrike">
                <a:solidFill>
                  <a:srgbClr val="000000"/>
                </a:solidFill>
                <a:latin typeface="Calibri"/>
                <a:ea typeface="Calibri"/>
                <a:cs typeface="Calibri"/>
              </a:rPr>
              <a:pPr algn="ctr"/>
              <a:t>#DIV/0!</a:t>
            </a:fld>
            <a:endParaRPr lang="es-VE" sz="1800" b="1"/>
          </a:p>
        </xdr:txBody>
      </xdr:sp>
    </xdr:grpSp>
    <xdr:clientData/>
  </xdr:twoCellAnchor>
  <xdr:twoCellAnchor>
    <xdr:from>
      <xdr:col>16</xdr:col>
      <xdr:colOff>109544</xdr:colOff>
      <xdr:row>111</xdr:row>
      <xdr:rowOff>92946</xdr:rowOff>
    </xdr:from>
    <xdr:to>
      <xdr:col>18</xdr:col>
      <xdr:colOff>669922</xdr:colOff>
      <xdr:row>121</xdr:row>
      <xdr:rowOff>22274</xdr:rowOff>
    </xdr:to>
    <xdr:grpSp>
      <xdr:nvGrpSpPr>
        <xdr:cNvPr id="219" name="Grupo 218">
          <a:extLst>
            <a:ext uri="{FF2B5EF4-FFF2-40B4-BE49-F238E27FC236}">
              <a16:creationId xmlns:a16="http://schemas.microsoft.com/office/drawing/2014/main" id="{00000000-0008-0000-1700-0000DB000000}"/>
            </a:ext>
          </a:extLst>
        </xdr:cNvPr>
        <xdr:cNvGrpSpPr/>
      </xdr:nvGrpSpPr>
      <xdr:grpSpPr>
        <a:xfrm>
          <a:off x="11600444" y="21577483"/>
          <a:ext cx="1825923" cy="1878149"/>
          <a:chOff x="2481262" y="371475"/>
          <a:chExt cx="1800000" cy="1800000"/>
        </a:xfrm>
      </xdr:grpSpPr>
      <xdr:graphicFrame macro="">
        <xdr:nvGraphicFramePr>
          <xdr:cNvPr id="220" name="Gráfico 219">
            <a:extLst>
              <a:ext uri="{FF2B5EF4-FFF2-40B4-BE49-F238E27FC236}">
                <a16:creationId xmlns:a16="http://schemas.microsoft.com/office/drawing/2014/main" id="{00000000-0008-0000-1700-0000DC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8"/>
          </a:graphicData>
        </a:graphic>
      </xdr:graphicFrame>
      <xdr:sp macro="" textlink="">
        <xdr:nvSpPr>
          <xdr:cNvPr id="221" name="Elipse 220">
            <a:extLst>
              <a:ext uri="{FF2B5EF4-FFF2-40B4-BE49-F238E27FC236}">
                <a16:creationId xmlns:a16="http://schemas.microsoft.com/office/drawing/2014/main" id="{00000000-0008-0000-1700-0000DD000000}"/>
              </a:ext>
            </a:extLst>
          </xdr:cNvPr>
          <xdr:cNvSpPr/>
        </xdr:nvSpPr>
        <xdr:spPr>
          <a:xfrm>
            <a:off x="2952750" y="838200"/>
            <a:ext cx="847725" cy="847725"/>
          </a:xfrm>
          <a:prstGeom prst="ellips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W$118">
        <xdr:nvSpPr>
          <xdr:cNvPr id="222" name="Rectángulo 221">
            <a:extLst>
              <a:ext uri="{FF2B5EF4-FFF2-40B4-BE49-F238E27FC236}">
                <a16:creationId xmlns:a16="http://schemas.microsoft.com/office/drawing/2014/main" id="{00000000-0008-0000-1700-0000DE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95515C0-0707-478E-BB42-7914F2EC1C83}" type="TxLink">
              <a:rPr lang="en-US" sz="1400" b="1" i="0" u="none" strike="noStrike">
                <a:solidFill>
                  <a:srgbClr val="000000"/>
                </a:solidFill>
                <a:latin typeface="Calibri"/>
                <a:ea typeface="Calibri"/>
                <a:cs typeface="Calibri"/>
              </a:rPr>
              <a:pPr algn="ctr"/>
              <a:t>0.00%</a:t>
            </a:fld>
            <a:endParaRPr lang="es-VE" sz="2400" b="1"/>
          </a:p>
        </xdr:txBody>
      </xdr:sp>
    </xdr:grpSp>
    <xdr:clientData/>
  </xdr:twoCellAnchor>
  <xdr:twoCellAnchor>
    <xdr:from>
      <xdr:col>13</xdr:col>
      <xdr:colOff>552667</xdr:colOff>
      <xdr:row>115</xdr:row>
      <xdr:rowOff>29174</xdr:rowOff>
    </xdr:from>
    <xdr:to>
      <xdr:col>16</xdr:col>
      <xdr:colOff>147624</xdr:colOff>
      <xdr:row>117</xdr:row>
      <xdr:rowOff>66875</xdr:rowOff>
    </xdr:to>
    <xdr:sp macro="" textlink="">
      <xdr:nvSpPr>
        <xdr:cNvPr id="223" name="Rectángulo 222">
          <a:extLst>
            <a:ext uri="{FF2B5EF4-FFF2-40B4-BE49-F238E27FC236}">
              <a16:creationId xmlns:a16="http://schemas.microsoft.com/office/drawing/2014/main" id="{00000000-0008-0000-1700-0000DF000000}"/>
            </a:ext>
          </a:extLst>
        </xdr:cNvPr>
        <xdr:cNvSpPr/>
      </xdr:nvSpPr>
      <xdr:spPr>
        <a:xfrm>
          <a:off x="9476088" y="22207385"/>
          <a:ext cx="1660378" cy="418701"/>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16</xdr:col>
      <xdr:colOff>185702</xdr:colOff>
      <xdr:row>109</xdr:row>
      <xdr:rowOff>120313</xdr:rowOff>
    </xdr:from>
    <xdr:to>
      <xdr:col>18</xdr:col>
      <xdr:colOff>597890</xdr:colOff>
      <xdr:row>111</xdr:row>
      <xdr:rowOff>170075</xdr:rowOff>
    </xdr:to>
    <xdr:sp macro="" textlink="">
      <xdr:nvSpPr>
        <xdr:cNvPr id="224" name="Rectángulo 223">
          <a:extLst>
            <a:ext uri="{FF2B5EF4-FFF2-40B4-BE49-F238E27FC236}">
              <a16:creationId xmlns:a16="http://schemas.microsoft.com/office/drawing/2014/main" id="{00000000-0008-0000-1700-0000E0000000}"/>
            </a:ext>
          </a:extLst>
        </xdr:cNvPr>
        <xdr:cNvSpPr/>
      </xdr:nvSpPr>
      <xdr:spPr>
        <a:xfrm>
          <a:off x="11174544" y="21155524"/>
          <a:ext cx="1655451" cy="430762"/>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16</xdr:col>
      <xdr:colOff>185702</xdr:colOff>
      <xdr:row>120</xdr:row>
      <xdr:rowOff>124163</xdr:rowOff>
    </xdr:from>
    <xdr:to>
      <xdr:col>18</xdr:col>
      <xdr:colOff>597890</xdr:colOff>
      <xdr:row>122</xdr:row>
      <xdr:rowOff>161863</xdr:rowOff>
    </xdr:to>
    <xdr:sp macro="" textlink="">
      <xdr:nvSpPr>
        <xdr:cNvPr id="225" name="Rectángulo 224">
          <a:extLst>
            <a:ext uri="{FF2B5EF4-FFF2-40B4-BE49-F238E27FC236}">
              <a16:creationId xmlns:a16="http://schemas.microsoft.com/office/drawing/2014/main" id="{00000000-0008-0000-1700-0000E1000000}"/>
            </a:ext>
          </a:extLst>
        </xdr:cNvPr>
        <xdr:cNvSpPr/>
      </xdr:nvSpPr>
      <xdr:spPr>
        <a:xfrm>
          <a:off x="11174544" y="23254874"/>
          <a:ext cx="1655451" cy="418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xdr:col>
      <xdr:colOff>160420</xdr:colOff>
      <xdr:row>140</xdr:row>
      <xdr:rowOff>162988</xdr:rowOff>
    </xdr:from>
    <xdr:to>
      <xdr:col>3</xdr:col>
      <xdr:colOff>439367</xdr:colOff>
      <xdr:row>150</xdr:row>
      <xdr:rowOff>55351</xdr:rowOff>
    </xdr:to>
    <xdr:grpSp>
      <xdr:nvGrpSpPr>
        <xdr:cNvPr id="226" name="Grupo 225">
          <a:extLst>
            <a:ext uri="{FF2B5EF4-FFF2-40B4-BE49-F238E27FC236}">
              <a16:creationId xmlns:a16="http://schemas.microsoft.com/office/drawing/2014/main" id="{00000000-0008-0000-1700-0000E2000000}"/>
            </a:ext>
          </a:extLst>
        </xdr:cNvPr>
        <xdr:cNvGrpSpPr/>
      </xdr:nvGrpSpPr>
      <xdr:grpSpPr>
        <a:xfrm>
          <a:off x="314899" y="27256322"/>
          <a:ext cx="1799976" cy="1829297"/>
          <a:chOff x="2481262" y="371475"/>
          <a:chExt cx="1800000" cy="1800000"/>
        </a:xfrm>
      </xdr:grpSpPr>
      <xdr:graphicFrame macro="">
        <xdr:nvGraphicFramePr>
          <xdr:cNvPr id="227" name="Gráfico 226">
            <a:extLst>
              <a:ext uri="{FF2B5EF4-FFF2-40B4-BE49-F238E27FC236}">
                <a16:creationId xmlns:a16="http://schemas.microsoft.com/office/drawing/2014/main" id="{00000000-0008-0000-1700-0000E3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9"/>
          </a:graphicData>
        </a:graphic>
      </xdr:graphicFrame>
      <xdr:sp macro="" textlink="">
        <xdr:nvSpPr>
          <xdr:cNvPr id="228" name="Elipse 227">
            <a:extLst>
              <a:ext uri="{FF2B5EF4-FFF2-40B4-BE49-F238E27FC236}">
                <a16:creationId xmlns:a16="http://schemas.microsoft.com/office/drawing/2014/main" id="{00000000-0008-0000-1700-0000E4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146">
        <xdr:nvSpPr>
          <xdr:cNvPr id="229" name="Rectángulo 228">
            <a:extLst>
              <a:ext uri="{FF2B5EF4-FFF2-40B4-BE49-F238E27FC236}">
                <a16:creationId xmlns:a16="http://schemas.microsoft.com/office/drawing/2014/main" id="{00000000-0008-0000-1700-0000E5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F371B8A-62D9-4C3C-BBE2-46C07C1649B7}" type="TxLink">
              <a:rPr lang="en-US" sz="1100" b="0" i="0" u="none" strike="noStrike">
                <a:solidFill>
                  <a:srgbClr val="000000"/>
                </a:solidFill>
                <a:latin typeface="Calibri"/>
                <a:ea typeface="Calibri"/>
                <a:cs typeface="Calibri"/>
              </a:rPr>
              <a:pPr algn="ctr"/>
              <a:t>#DIV/0!</a:t>
            </a:fld>
            <a:endParaRPr lang="es-VE" sz="1400" b="1"/>
          </a:p>
        </xdr:txBody>
      </xdr:sp>
    </xdr:grpSp>
    <xdr:clientData/>
  </xdr:twoCellAnchor>
  <xdr:twoCellAnchor>
    <xdr:from>
      <xdr:col>3</xdr:col>
      <xdr:colOff>339637</xdr:colOff>
      <xdr:row>146</xdr:row>
      <xdr:rowOff>75108</xdr:rowOff>
    </xdr:from>
    <xdr:to>
      <xdr:col>5</xdr:col>
      <xdr:colOff>745983</xdr:colOff>
      <xdr:row>155</xdr:row>
      <xdr:rowOff>153296</xdr:rowOff>
    </xdr:to>
    <xdr:grpSp>
      <xdr:nvGrpSpPr>
        <xdr:cNvPr id="230" name="Grupo 229">
          <a:extLst>
            <a:ext uri="{FF2B5EF4-FFF2-40B4-BE49-F238E27FC236}">
              <a16:creationId xmlns:a16="http://schemas.microsoft.com/office/drawing/2014/main" id="{00000000-0008-0000-1700-0000E6000000}"/>
            </a:ext>
          </a:extLst>
        </xdr:cNvPr>
        <xdr:cNvGrpSpPr/>
      </xdr:nvGrpSpPr>
      <xdr:grpSpPr>
        <a:xfrm>
          <a:off x="2015145" y="28332979"/>
          <a:ext cx="1832312" cy="1801230"/>
          <a:chOff x="2481262" y="371475"/>
          <a:chExt cx="1800000" cy="1800000"/>
        </a:xfrm>
      </xdr:grpSpPr>
      <xdr:graphicFrame macro="">
        <xdr:nvGraphicFramePr>
          <xdr:cNvPr id="231" name="Gráfico 230">
            <a:extLst>
              <a:ext uri="{FF2B5EF4-FFF2-40B4-BE49-F238E27FC236}">
                <a16:creationId xmlns:a16="http://schemas.microsoft.com/office/drawing/2014/main" id="{00000000-0008-0000-1700-0000E7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30"/>
          </a:graphicData>
        </a:graphic>
      </xdr:graphicFrame>
      <xdr:sp macro="" textlink="">
        <xdr:nvSpPr>
          <xdr:cNvPr id="232" name="Elipse 231">
            <a:extLst>
              <a:ext uri="{FF2B5EF4-FFF2-40B4-BE49-F238E27FC236}">
                <a16:creationId xmlns:a16="http://schemas.microsoft.com/office/drawing/2014/main" id="{00000000-0008-0000-1700-0000E8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149">
        <xdr:nvSpPr>
          <xdr:cNvPr id="233" name="Rectángulo 232">
            <a:extLst>
              <a:ext uri="{FF2B5EF4-FFF2-40B4-BE49-F238E27FC236}">
                <a16:creationId xmlns:a16="http://schemas.microsoft.com/office/drawing/2014/main" id="{00000000-0008-0000-1700-0000E9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7082AC6-2B23-48CF-887A-FB9183DCC3FC}" type="TxLink">
              <a:rPr lang="en-US" sz="1100" b="0" i="0" u="none" strike="noStrike">
                <a:solidFill>
                  <a:srgbClr val="000000"/>
                </a:solidFill>
                <a:latin typeface="Calibri"/>
                <a:ea typeface="Calibri"/>
                <a:cs typeface="Calibri"/>
              </a:rPr>
              <a:pPr algn="ctr"/>
              <a:t>#DIV/0!</a:t>
            </a:fld>
            <a:endParaRPr lang="es-VE" sz="1800" b="1"/>
          </a:p>
        </xdr:txBody>
      </xdr:sp>
    </xdr:grpSp>
    <xdr:clientData/>
  </xdr:twoCellAnchor>
  <xdr:twoCellAnchor>
    <xdr:from>
      <xdr:col>3</xdr:col>
      <xdr:colOff>330116</xdr:colOff>
      <xdr:row>135</xdr:row>
      <xdr:rowOff>92960</xdr:rowOff>
    </xdr:from>
    <xdr:to>
      <xdr:col>5</xdr:col>
      <xdr:colOff>740099</xdr:colOff>
      <xdr:row>145</xdr:row>
      <xdr:rowOff>22288</xdr:rowOff>
    </xdr:to>
    <xdr:grpSp>
      <xdr:nvGrpSpPr>
        <xdr:cNvPr id="234" name="Grupo 233">
          <a:extLst>
            <a:ext uri="{FF2B5EF4-FFF2-40B4-BE49-F238E27FC236}">
              <a16:creationId xmlns:a16="http://schemas.microsoft.com/office/drawing/2014/main" id="{00000000-0008-0000-1700-0000EA000000}"/>
            </a:ext>
          </a:extLst>
        </xdr:cNvPr>
        <xdr:cNvGrpSpPr/>
      </xdr:nvGrpSpPr>
      <xdr:grpSpPr>
        <a:xfrm>
          <a:off x="2005624" y="26200002"/>
          <a:ext cx="1835949" cy="1878147"/>
          <a:chOff x="2481262" y="371475"/>
          <a:chExt cx="1800000" cy="1800000"/>
        </a:xfrm>
      </xdr:grpSpPr>
      <xdr:graphicFrame macro="">
        <xdr:nvGraphicFramePr>
          <xdr:cNvPr id="235" name="Gráfico 234">
            <a:extLst>
              <a:ext uri="{FF2B5EF4-FFF2-40B4-BE49-F238E27FC236}">
                <a16:creationId xmlns:a16="http://schemas.microsoft.com/office/drawing/2014/main" id="{00000000-0008-0000-1700-0000EB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31"/>
          </a:graphicData>
        </a:graphic>
      </xdr:graphicFrame>
      <xdr:sp macro="" textlink="">
        <xdr:nvSpPr>
          <xdr:cNvPr id="236" name="Elipse 235">
            <a:extLst>
              <a:ext uri="{FF2B5EF4-FFF2-40B4-BE49-F238E27FC236}">
                <a16:creationId xmlns:a16="http://schemas.microsoft.com/office/drawing/2014/main" id="{00000000-0008-0000-1700-0000EC000000}"/>
              </a:ext>
            </a:extLst>
          </xdr:cNvPr>
          <xdr:cNvSpPr/>
        </xdr:nvSpPr>
        <xdr:spPr>
          <a:xfrm>
            <a:off x="2952750" y="838200"/>
            <a:ext cx="847725" cy="847725"/>
          </a:xfrm>
          <a:prstGeom prst="ellips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K$143">
        <xdr:nvSpPr>
          <xdr:cNvPr id="237" name="Rectángulo 236">
            <a:extLst>
              <a:ext uri="{FF2B5EF4-FFF2-40B4-BE49-F238E27FC236}">
                <a16:creationId xmlns:a16="http://schemas.microsoft.com/office/drawing/2014/main" id="{00000000-0008-0000-1700-0000ED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DE197C0-CC79-4A3C-9EC8-06889DC28FFA}" type="TxLink">
              <a:rPr lang="en-US" sz="1400" b="1" i="0" u="none" strike="noStrike">
                <a:solidFill>
                  <a:srgbClr val="000000"/>
                </a:solidFill>
                <a:latin typeface="Calibri"/>
                <a:ea typeface="Calibri"/>
                <a:cs typeface="Calibri"/>
              </a:rPr>
              <a:pPr algn="ctr"/>
              <a:t>0.00%</a:t>
            </a:fld>
            <a:endParaRPr lang="es-VE" sz="2400" b="1"/>
          </a:p>
        </xdr:txBody>
      </xdr:sp>
    </xdr:grpSp>
    <xdr:clientData/>
  </xdr:twoCellAnchor>
  <xdr:twoCellAnchor>
    <xdr:from>
      <xdr:col>1</xdr:col>
      <xdr:colOff>231818</xdr:colOff>
      <xdr:row>139</xdr:row>
      <xdr:rowOff>29188</xdr:rowOff>
    </xdr:from>
    <xdr:to>
      <xdr:col>3</xdr:col>
      <xdr:colOff>368196</xdr:colOff>
      <xdr:row>141</xdr:row>
      <xdr:rowOff>66889</xdr:rowOff>
    </xdr:to>
    <xdr:sp macro="" textlink="">
      <xdr:nvSpPr>
        <xdr:cNvPr id="238" name="Rectángulo 237">
          <a:extLst>
            <a:ext uri="{FF2B5EF4-FFF2-40B4-BE49-F238E27FC236}">
              <a16:creationId xmlns:a16="http://schemas.microsoft.com/office/drawing/2014/main" id="{00000000-0008-0000-1700-0000EE000000}"/>
            </a:ext>
          </a:extLst>
        </xdr:cNvPr>
        <xdr:cNvSpPr/>
      </xdr:nvSpPr>
      <xdr:spPr>
        <a:xfrm>
          <a:off x="231818" y="26779399"/>
          <a:ext cx="1660378" cy="418701"/>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3</xdr:col>
      <xdr:colOff>406274</xdr:colOff>
      <xdr:row>133</xdr:row>
      <xdr:rowOff>120327</xdr:rowOff>
    </xdr:from>
    <xdr:to>
      <xdr:col>5</xdr:col>
      <xdr:colOff>668067</xdr:colOff>
      <xdr:row>135</xdr:row>
      <xdr:rowOff>170089</xdr:rowOff>
    </xdr:to>
    <xdr:sp macro="" textlink="">
      <xdr:nvSpPr>
        <xdr:cNvPr id="239" name="Rectángulo 238">
          <a:extLst>
            <a:ext uri="{FF2B5EF4-FFF2-40B4-BE49-F238E27FC236}">
              <a16:creationId xmlns:a16="http://schemas.microsoft.com/office/drawing/2014/main" id="{00000000-0008-0000-1700-0000EF000000}"/>
            </a:ext>
          </a:extLst>
        </xdr:cNvPr>
        <xdr:cNvSpPr/>
      </xdr:nvSpPr>
      <xdr:spPr>
        <a:xfrm>
          <a:off x="1930274" y="25727538"/>
          <a:ext cx="1655451" cy="430762"/>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3</xdr:col>
      <xdr:colOff>406274</xdr:colOff>
      <xdr:row>144</xdr:row>
      <xdr:rowOff>124177</xdr:rowOff>
    </xdr:from>
    <xdr:to>
      <xdr:col>5</xdr:col>
      <xdr:colOff>668067</xdr:colOff>
      <xdr:row>146</xdr:row>
      <xdr:rowOff>161877</xdr:rowOff>
    </xdr:to>
    <xdr:sp macro="" textlink="">
      <xdr:nvSpPr>
        <xdr:cNvPr id="240" name="Rectángulo 239">
          <a:extLst>
            <a:ext uri="{FF2B5EF4-FFF2-40B4-BE49-F238E27FC236}">
              <a16:creationId xmlns:a16="http://schemas.microsoft.com/office/drawing/2014/main" id="{00000000-0008-0000-1700-0000F0000000}"/>
            </a:ext>
          </a:extLst>
        </xdr:cNvPr>
        <xdr:cNvSpPr/>
      </xdr:nvSpPr>
      <xdr:spPr>
        <a:xfrm>
          <a:off x="1930274" y="27826888"/>
          <a:ext cx="1655451" cy="418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13</xdr:col>
      <xdr:colOff>417763</xdr:colOff>
      <xdr:row>95</xdr:row>
      <xdr:rowOff>122863</xdr:rowOff>
    </xdr:from>
    <xdr:to>
      <xdr:col>16</xdr:col>
      <xdr:colOff>79096</xdr:colOff>
      <xdr:row>96</xdr:row>
      <xdr:rowOff>175779</xdr:rowOff>
    </xdr:to>
    <xdr:sp macro="" textlink="">
      <xdr:nvSpPr>
        <xdr:cNvPr id="247" name="Rectángulo 246">
          <a:extLst>
            <a:ext uri="{FF2B5EF4-FFF2-40B4-BE49-F238E27FC236}">
              <a16:creationId xmlns:a16="http://schemas.microsoft.com/office/drawing/2014/main" id="{00000000-0008-0000-1700-0000F7000000}"/>
            </a:ext>
          </a:extLst>
        </xdr:cNvPr>
        <xdr:cNvSpPr/>
      </xdr:nvSpPr>
      <xdr:spPr>
        <a:xfrm>
          <a:off x="9455930" y="18548446"/>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16</xdr:col>
      <xdr:colOff>104497</xdr:colOff>
      <xdr:row>101</xdr:row>
      <xdr:rowOff>31846</xdr:rowOff>
    </xdr:from>
    <xdr:to>
      <xdr:col>18</xdr:col>
      <xdr:colOff>591330</xdr:colOff>
      <xdr:row>102</xdr:row>
      <xdr:rowOff>95346</xdr:rowOff>
    </xdr:to>
    <xdr:sp macro="" textlink="">
      <xdr:nvSpPr>
        <xdr:cNvPr id="248" name="Rectángulo 247">
          <a:extLst>
            <a:ext uri="{FF2B5EF4-FFF2-40B4-BE49-F238E27FC236}">
              <a16:creationId xmlns:a16="http://schemas.microsoft.com/office/drawing/2014/main" id="{00000000-0008-0000-1700-0000F8000000}"/>
            </a:ext>
          </a:extLst>
        </xdr:cNvPr>
        <xdr:cNvSpPr/>
      </xdr:nvSpPr>
      <xdr:spPr>
        <a:xfrm>
          <a:off x="11206414" y="19621596"/>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1</xdr:col>
      <xdr:colOff>151065</xdr:colOff>
      <xdr:row>120</xdr:row>
      <xdr:rowOff>152497</xdr:rowOff>
    </xdr:from>
    <xdr:to>
      <xdr:col>3</xdr:col>
      <xdr:colOff>352148</xdr:colOff>
      <xdr:row>122</xdr:row>
      <xdr:rowOff>14913</xdr:rowOff>
    </xdr:to>
    <xdr:sp macro="" textlink="">
      <xdr:nvSpPr>
        <xdr:cNvPr id="249" name="Rectángulo 248">
          <a:extLst>
            <a:ext uri="{FF2B5EF4-FFF2-40B4-BE49-F238E27FC236}">
              <a16:creationId xmlns:a16="http://schemas.microsoft.com/office/drawing/2014/main" id="{00000000-0008-0000-1700-0000F9000000}"/>
            </a:ext>
          </a:extLst>
        </xdr:cNvPr>
        <xdr:cNvSpPr/>
      </xdr:nvSpPr>
      <xdr:spPr>
        <a:xfrm>
          <a:off x="299232" y="23404080"/>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3</xdr:col>
      <xdr:colOff>388132</xdr:colOff>
      <xdr:row>126</xdr:row>
      <xdr:rowOff>72063</xdr:rowOff>
    </xdr:from>
    <xdr:to>
      <xdr:col>5</xdr:col>
      <xdr:colOff>726799</xdr:colOff>
      <xdr:row>127</xdr:row>
      <xdr:rowOff>135563</xdr:rowOff>
    </xdr:to>
    <xdr:sp macro="" textlink="">
      <xdr:nvSpPr>
        <xdr:cNvPr id="250" name="Rectángulo 249">
          <a:extLst>
            <a:ext uri="{FF2B5EF4-FFF2-40B4-BE49-F238E27FC236}">
              <a16:creationId xmlns:a16="http://schemas.microsoft.com/office/drawing/2014/main" id="{00000000-0008-0000-1700-0000FA000000}"/>
            </a:ext>
          </a:extLst>
        </xdr:cNvPr>
        <xdr:cNvSpPr/>
      </xdr:nvSpPr>
      <xdr:spPr>
        <a:xfrm>
          <a:off x="2060299" y="24487813"/>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13</xdr:col>
      <xdr:colOff>455865</xdr:colOff>
      <xdr:row>120</xdr:row>
      <xdr:rowOff>139796</xdr:rowOff>
    </xdr:from>
    <xdr:to>
      <xdr:col>16</xdr:col>
      <xdr:colOff>117198</xdr:colOff>
      <xdr:row>122</xdr:row>
      <xdr:rowOff>2212</xdr:rowOff>
    </xdr:to>
    <xdr:sp macro="" textlink="">
      <xdr:nvSpPr>
        <xdr:cNvPr id="251" name="Rectángulo 250">
          <a:extLst>
            <a:ext uri="{FF2B5EF4-FFF2-40B4-BE49-F238E27FC236}">
              <a16:creationId xmlns:a16="http://schemas.microsoft.com/office/drawing/2014/main" id="{00000000-0008-0000-1700-0000FB000000}"/>
            </a:ext>
          </a:extLst>
        </xdr:cNvPr>
        <xdr:cNvSpPr/>
      </xdr:nvSpPr>
      <xdr:spPr>
        <a:xfrm>
          <a:off x="9494032" y="23391379"/>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16</xdr:col>
      <xdr:colOff>132015</xdr:colOff>
      <xdr:row>126</xdr:row>
      <xdr:rowOff>59362</xdr:rowOff>
    </xdr:from>
    <xdr:to>
      <xdr:col>18</xdr:col>
      <xdr:colOff>618848</xdr:colOff>
      <xdr:row>127</xdr:row>
      <xdr:rowOff>122862</xdr:rowOff>
    </xdr:to>
    <xdr:sp macro="" textlink="">
      <xdr:nvSpPr>
        <xdr:cNvPr id="252" name="Rectángulo 251">
          <a:extLst>
            <a:ext uri="{FF2B5EF4-FFF2-40B4-BE49-F238E27FC236}">
              <a16:creationId xmlns:a16="http://schemas.microsoft.com/office/drawing/2014/main" id="{00000000-0008-0000-1700-0000FC000000}"/>
            </a:ext>
          </a:extLst>
        </xdr:cNvPr>
        <xdr:cNvSpPr/>
      </xdr:nvSpPr>
      <xdr:spPr>
        <a:xfrm>
          <a:off x="11233932" y="24475112"/>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1</xdr:col>
      <xdr:colOff>127782</xdr:colOff>
      <xdr:row>144</xdr:row>
      <xdr:rowOff>150380</xdr:rowOff>
    </xdr:from>
    <xdr:to>
      <xdr:col>3</xdr:col>
      <xdr:colOff>328865</xdr:colOff>
      <xdr:row>146</xdr:row>
      <xdr:rowOff>12796</xdr:rowOff>
    </xdr:to>
    <xdr:sp macro="" textlink="">
      <xdr:nvSpPr>
        <xdr:cNvPr id="253" name="Rectángulo 252">
          <a:extLst>
            <a:ext uri="{FF2B5EF4-FFF2-40B4-BE49-F238E27FC236}">
              <a16:creationId xmlns:a16="http://schemas.microsoft.com/office/drawing/2014/main" id="{00000000-0008-0000-1700-0000FD000000}"/>
            </a:ext>
          </a:extLst>
        </xdr:cNvPr>
        <xdr:cNvSpPr/>
      </xdr:nvSpPr>
      <xdr:spPr>
        <a:xfrm>
          <a:off x="275949" y="28037463"/>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3</xdr:col>
      <xdr:colOff>350032</xdr:colOff>
      <xdr:row>150</xdr:row>
      <xdr:rowOff>44546</xdr:rowOff>
    </xdr:from>
    <xdr:to>
      <xdr:col>5</xdr:col>
      <xdr:colOff>688699</xdr:colOff>
      <xdr:row>151</xdr:row>
      <xdr:rowOff>108046</xdr:rowOff>
    </xdr:to>
    <xdr:sp macro="" textlink="">
      <xdr:nvSpPr>
        <xdr:cNvPr id="254" name="Rectángulo 253">
          <a:extLst>
            <a:ext uri="{FF2B5EF4-FFF2-40B4-BE49-F238E27FC236}">
              <a16:creationId xmlns:a16="http://schemas.microsoft.com/office/drawing/2014/main" id="{00000000-0008-0000-1700-0000FE000000}"/>
            </a:ext>
          </a:extLst>
        </xdr:cNvPr>
        <xdr:cNvSpPr/>
      </xdr:nvSpPr>
      <xdr:spPr>
        <a:xfrm>
          <a:off x="2022199" y="29095796"/>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3</xdr:col>
      <xdr:colOff>383897</xdr:colOff>
      <xdr:row>101</xdr:row>
      <xdr:rowOff>46663</xdr:rowOff>
    </xdr:from>
    <xdr:to>
      <xdr:col>5</xdr:col>
      <xdr:colOff>722564</xdr:colOff>
      <xdr:row>102</xdr:row>
      <xdr:rowOff>110163</xdr:rowOff>
    </xdr:to>
    <xdr:sp macro="" textlink="">
      <xdr:nvSpPr>
        <xdr:cNvPr id="241" name="Rectángulo 240">
          <a:extLst>
            <a:ext uri="{FF2B5EF4-FFF2-40B4-BE49-F238E27FC236}">
              <a16:creationId xmlns:a16="http://schemas.microsoft.com/office/drawing/2014/main" id="{00000000-0008-0000-1700-0000F1000000}"/>
            </a:ext>
          </a:extLst>
        </xdr:cNvPr>
        <xdr:cNvSpPr/>
      </xdr:nvSpPr>
      <xdr:spPr>
        <a:xfrm>
          <a:off x="2056064" y="19636413"/>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204787</xdr:colOff>
      <xdr:row>15</xdr:row>
      <xdr:rowOff>172896</xdr:rowOff>
    </xdr:from>
    <xdr:to>
      <xdr:col>2</xdr:col>
      <xdr:colOff>483734</xdr:colOff>
      <xdr:row>25</xdr:row>
      <xdr:rowOff>35180</xdr:rowOff>
    </xdr:to>
    <xdr:grpSp>
      <xdr:nvGrpSpPr>
        <xdr:cNvPr id="2" name="Grupo 1">
          <a:extLst>
            <a:ext uri="{FF2B5EF4-FFF2-40B4-BE49-F238E27FC236}">
              <a16:creationId xmlns:a16="http://schemas.microsoft.com/office/drawing/2014/main" id="{00000000-0008-0000-1800-000002000000}"/>
            </a:ext>
          </a:extLst>
        </xdr:cNvPr>
        <xdr:cNvGrpSpPr/>
      </xdr:nvGrpSpPr>
      <xdr:grpSpPr>
        <a:xfrm>
          <a:off x="204787" y="3157396"/>
          <a:ext cx="1802947" cy="1799034"/>
          <a:chOff x="2481262" y="371475"/>
          <a:chExt cx="1800000" cy="1800000"/>
        </a:xfrm>
      </xdr:grpSpPr>
      <xdr:graphicFrame macro="">
        <xdr:nvGraphicFramePr>
          <xdr:cNvPr id="3" name="Gráfico 2">
            <a:extLst>
              <a:ext uri="{FF2B5EF4-FFF2-40B4-BE49-F238E27FC236}">
                <a16:creationId xmlns:a16="http://schemas.microsoft.com/office/drawing/2014/main" id="{00000000-0008-0000-1800-000003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Elipse 3">
            <a:extLst>
              <a:ext uri="{FF2B5EF4-FFF2-40B4-BE49-F238E27FC236}">
                <a16:creationId xmlns:a16="http://schemas.microsoft.com/office/drawing/2014/main" id="{00000000-0008-0000-1800-000004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21">
        <xdr:nvSpPr>
          <xdr:cNvPr id="5" name="Rectángulo 4">
            <a:extLst>
              <a:ext uri="{FF2B5EF4-FFF2-40B4-BE49-F238E27FC236}">
                <a16:creationId xmlns:a16="http://schemas.microsoft.com/office/drawing/2014/main" id="{00000000-0008-0000-1800-000005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52BBF0E-86DD-4536-9E64-8458C5ABD408}" type="TxLink">
              <a:rPr lang="en-US" sz="1400" b="1" i="0" u="none" strike="noStrike">
                <a:solidFill>
                  <a:srgbClr val="000000"/>
                </a:solidFill>
                <a:latin typeface="Calibri"/>
                <a:ea typeface="Calibri"/>
                <a:cs typeface="Calibri"/>
              </a:rPr>
              <a:pPr algn="ctr"/>
              <a:t>0.00%</a:t>
            </a:fld>
            <a:endParaRPr lang="es-VE" sz="1400" b="1"/>
          </a:p>
        </xdr:txBody>
      </xdr:sp>
    </xdr:grpSp>
    <xdr:clientData/>
  </xdr:twoCellAnchor>
  <xdr:twoCellAnchor>
    <xdr:from>
      <xdr:col>2</xdr:col>
      <xdr:colOff>384004</xdr:colOff>
      <xdr:row>21</xdr:row>
      <xdr:rowOff>64964</xdr:rowOff>
    </xdr:from>
    <xdr:to>
      <xdr:col>5</xdr:col>
      <xdr:colOff>28350</xdr:colOff>
      <xdr:row>30</xdr:row>
      <xdr:rowOff>133125</xdr:rowOff>
    </xdr:to>
    <xdr:grpSp>
      <xdr:nvGrpSpPr>
        <xdr:cNvPr id="6" name="Grupo 5">
          <a:extLst>
            <a:ext uri="{FF2B5EF4-FFF2-40B4-BE49-F238E27FC236}">
              <a16:creationId xmlns:a16="http://schemas.microsoft.com/office/drawing/2014/main" id="{00000000-0008-0000-1800-000006000000}"/>
            </a:ext>
          </a:extLst>
        </xdr:cNvPr>
        <xdr:cNvGrpSpPr/>
      </xdr:nvGrpSpPr>
      <xdr:grpSpPr>
        <a:xfrm>
          <a:off x="1908004" y="4213631"/>
          <a:ext cx="1792763" cy="1793244"/>
          <a:chOff x="2481262" y="371475"/>
          <a:chExt cx="1800000" cy="1800000"/>
        </a:xfrm>
      </xdr:grpSpPr>
      <xdr:graphicFrame macro="">
        <xdr:nvGraphicFramePr>
          <xdr:cNvPr id="7" name="Gráfico 6">
            <a:extLst>
              <a:ext uri="{FF2B5EF4-FFF2-40B4-BE49-F238E27FC236}">
                <a16:creationId xmlns:a16="http://schemas.microsoft.com/office/drawing/2014/main" id="{00000000-0008-0000-1800-000007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Elipse 7">
            <a:extLst>
              <a:ext uri="{FF2B5EF4-FFF2-40B4-BE49-F238E27FC236}">
                <a16:creationId xmlns:a16="http://schemas.microsoft.com/office/drawing/2014/main" id="{00000000-0008-0000-1800-000008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24">
        <xdr:nvSpPr>
          <xdr:cNvPr id="9" name="Rectángulo 8">
            <a:extLst>
              <a:ext uri="{FF2B5EF4-FFF2-40B4-BE49-F238E27FC236}">
                <a16:creationId xmlns:a16="http://schemas.microsoft.com/office/drawing/2014/main" id="{00000000-0008-0000-1800-000009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47CF4D1-11B0-4025-9B23-EC426A6D42B8}" type="TxLink">
              <a:rPr lang="en-US" sz="1400" b="1" i="0" u="none" strike="noStrike">
                <a:solidFill>
                  <a:srgbClr val="000000"/>
                </a:solidFill>
                <a:latin typeface="Calibri"/>
                <a:ea typeface="Calibri"/>
                <a:cs typeface="Calibri"/>
              </a:rPr>
              <a:pPr algn="ctr"/>
              <a:t>#DIV/0!</a:t>
            </a:fld>
            <a:endParaRPr lang="es-VE" sz="1800" b="1"/>
          </a:p>
        </xdr:txBody>
      </xdr:sp>
    </xdr:grpSp>
    <xdr:clientData/>
  </xdr:twoCellAnchor>
  <xdr:twoCellAnchor>
    <xdr:from>
      <xdr:col>2</xdr:col>
      <xdr:colOff>374483</xdr:colOff>
      <xdr:row>10</xdr:row>
      <xdr:rowOff>122921</xdr:rowOff>
    </xdr:from>
    <xdr:to>
      <xdr:col>5</xdr:col>
      <xdr:colOff>22466</xdr:colOff>
      <xdr:row>20</xdr:row>
      <xdr:rowOff>22170</xdr:rowOff>
    </xdr:to>
    <xdr:grpSp>
      <xdr:nvGrpSpPr>
        <xdr:cNvPr id="10" name="Grupo 9">
          <a:extLst>
            <a:ext uri="{FF2B5EF4-FFF2-40B4-BE49-F238E27FC236}">
              <a16:creationId xmlns:a16="http://schemas.microsoft.com/office/drawing/2014/main" id="{00000000-0008-0000-1800-00000A000000}"/>
            </a:ext>
          </a:extLst>
        </xdr:cNvPr>
        <xdr:cNvGrpSpPr/>
      </xdr:nvGrpSpPr>
      <xdr:grpSpPr>
        <a:xfrm>
          <a:off x="1898483" y="2133754"/>
          <a:ext cx="1796400" cy="1835999"/>
          <a:chOff x="2481262" y="371475"/>
          <a:chExt cx="1800000" cy="1800000"/>
        </a:xfrm>
      </xdr:grpSpPr>
      <xdr:graphicFrame macro="">
        <xdr:nvGraphicFramePr>
          <xdr:cNvPr id="11" name="Gráfico 10">
            <a:extLst>
              <a:ext uri="{FF2B5EF4-FFF2-40B4-BE49-F238E27FC236}">
                <a16:creationId xmlns:a16="http://schemas.microsoft.com/office/drawing/2014/main" id="{00000000-0008-0000-1800-00000B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Elipse 11">
            <a:extLst>
              <a:ext uri="{FF2B5EF4-FFF2-40B4-BE49-F238E27FC236}">
                <a16:creationId xmlns:a16="http://schemas.microsoft.com/office/drawing/2014/main" id="{00000000-0008-0000-1800-00000C000000}"/>
              </a:ext>
            </a:extLst>
          </xdr:cNvPr>
          <xdr:cNvSpPr/>
        </xdr:nvSpPr>
        <xdr:spPr>
          <a:xfrm>
            <a:off x="2952750" y="838200"/>
            <a:ext cx="847725" cy="847725"/>
          </a:xfrm>
          <a:prstGeom prst="ellipse">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18">
        <xdr:nvSpPr>
          <xdr:cNvPr id="13" name="Rectángulo 12">
            <a:extLst>
              <a:ext uri="{FF2B5EF4-FFF2-40B4-BE49-F238E27FC236}">
                <a16:creationId xmlns:a16="http://schemas.microsoft.com/office/drawing/2014/main" id="{00000000-0008-0000-1800-00000D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4004726-CA7D-41AE-BFCF-F105F3E5AC7D}" type="TxLink">
              <a:rPr lang="en-US" sz="1400" b="1" i="0" u="none" strike="noStrike">
                <a:solidFill>
                  <a:srgbClr val="000000"/>
                </a:solidFill>
                <a:latin typeface="Calibri"/>
                <a:ea typeface="Calibri"/>
                <a:cs typeface="Calibri"/>
              </a:rPr>
              <a:pPr algn="ctr"/>
              <a:t>15.09%</a:t>
            </a:fld>
            <a:endParaRPr lang="es-VE" sz="1800" b="1"/>
          </a:p>
        </xdr:txBody>
      </xdr:sp>
    </xdr:grpSp>
    <xdr:clientData/>
  </xdr:twoCellAnchor>
  <xdr:twoCellAnchor>
    <xdr:from>
      <xdr:col>0</xdr:col>
      <xdr:colOff>276185</xdr:colOff>
      <xdr:row>14</xdr:row>
      <xdr:rowOff>49123</xdr:rowOff>
    </xdr:from>
    <xdr:to>
      <xdr:col>2</xdr:col>
      <xdr:colOff>412563</xdr:colOff>
      <xdr:row>16</xdr:row>
      <xdr:rowOff>76797</xdr:rowOff>
    </xdr:to>
    <xdr:sp macro="" textlink="">
      <xdr:nvSpPr>
        <xdr:cNvPr id="14" name="Rectángulo 13">
          <a:extLst>
            <a:ext uri="{FF2B5EF4-FFF2-40B4-BE49-F238E27FC236}">
              <a16:creationId xmlns:a16="http://schemas.microsoft.com/office/drawing/2014/main" id="{00000000-0008-0000-1800-00000E000000}"/>
            </a:ext>
          </a:extLst>
        </xdr:cNvPr>
        <xdr:cNvSpPr/>
      </xdr:nvSpPr>
      <xdr:spPr>
        <a:xfrm>
          <a:off x="276185" y="2820898"/>
          <a:ext cx="1660378" cy="418199"/>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2</xdr:col>
      <xdr:colOff>450641</xdr:colOff>
      <xdr:row>8</xdr:row>
      <xdr:rowOff>150288</xdr:rowOff>
    </xdr:from>
    <xdr:to>
      <xdr:col>4</xdr:col>
      <xdr:colOff>712434</xdr:colOff>
      <xdr:row>10</xdr:row>
      <xdr:rowOff>200050</xdr:rowOff>
    </xdr:to>
    <xdr:sp macro="" textlink="">
      <xdr:nvSpPr>
        <xdr:cNvPr id="15" name="Rectángulo 14">
          <a:extLst>
            <a:ext uri="{FF2B5EF4-FFF2-40B4-BE49-F238E27FC236}">
              <a16:creationId xmlns:a16="http://schemas.microsoft.com/office/drawing/2014/main" id="{00000000-0008-0000-1800-00000F000000}"/>
            </a:ext>
          </a:extLst>
        </xdr:cNvPr>
        <xdr:cNvSpPr/>
      </xdr:nvSpPr>
      <xdr:spPr>
        <a:xfrm>
          <a:off x="1974641" y="1769538"/>
          <a:ext cx="1652443" cy="430762"/>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2</xdr:col>
      <xdr:colOff>450641</xdr:colOff>
      <xdr:row>19</xdr:row>
      <xdr:rowOff>124059</xdr:rowOff>
    </xdr:from>
    <xdr:to>
      <xdr:col>4</xdr:col>
      <xdr:colOff>712434</xdr:colOff>
      <xdr:row>21</xdr:row>
      <xdr:rowOff>151733</xdr:rowOff>
    </xdr:to>
    <xdr:sp macro="" textlink="">
      <xdr:nvSpPr>
        <xdr:cNvPr id="16" name="Rectángulo 15">
          <a:extLst>
            <a:ext uri="{FF2B5EF4-FFF2-40B4-BE49-F238E27FC236}">
              <a16:creationId xmlns:a16="http://schemas.microsoft.com/office/drawing/2014/main" id="{00000000-0008-0000-1800-000010000000}"/>
            </a:ext>
          </a:extLst>
        </xdr:cNvPr>
        <xdr:cNvSpPr/>
      </xdr:nvSpPr>
      <xdr:spPr>
        <a:xfrm>
          <a:off x="1974641" y="3867384"/>
          <a:ext cx="1652443" cy="418199"/>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12</xdr:col>
      <xdr:colOff>485775</xdr:colOff>
      <xdr:row>15</xdr:row>
      <xdr:rowOff>190499</xdr:rowOff>
    </xdr:from>
    <xdr:to>
      <xdr:col>15</xdr:col>
      <xdr:colOff>218850</xdr:colOff>
      <xdr:row>25</xdr:row>
      <xdr:rowOff>56924</xdr:rowOff>
    </xdr:to>
    <xdr:graphicFrame macro="">
      <xdr:nvGraphicFramePr>
        <xdr:cNvPr id="17" name="Gráfico 16">
          <a:extLst>
            <a:ext uri="{FF2B5EF4-FFF2-40B4-BE49-F238E27FC236}">
              <a16:creationId xmlns:a16="http://schemas.microsoft.com/office/drawing/2014/main" id="{00000000-0008-0000-18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194431</xdr:colOff>
      <xdr:row>18</xdr:row>
      <xdr:rowOff>75963</xdr:rowOff>
    </xdr:from>
    <xdr:to>
      <xdr:col>14</xdr:col>
      <xdr:colOff>278661</xdr:colOff>
      <xdr:row>22</xdr:row>
      <xdr:rowOff>152600</xdr:rowOff>
    </xdr:to>
    <xdr:sp macro="" textlink="">
      <xdr:nvSpPr>
        <xdr:cNvPr id="18" name="Elipse 17">
          <a:extLst>
            <a:ext uri="{FF2B5EF4-FFF2-40B4-BE49-F238E27FC236}">
              <a16:creationId xmlns:a16="http://schemas.microsoft.com/office/drawing/2014/main" id="{00000000-0008-0000-1800-000012000000}"/>
            </a:ext>
          </a:extLst>
        </xdr:cNvPr>
        <xdr:cNvSpPr/>
      </xdr:nvSpPr>
      <xdr:spPr>
        <a:xfrm>
          <a:off x="9852781" y="3628788"/>
          <a:ext cx="846230" cy="848162"/>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clientData/>
  </xdr:twoCellAnchor>
  <xdr:twoCellAnchor>
    <xdr:from>
      <xdr:col>13</xdr:col>
      <xdr:colOff>241972</xdr:colOff>
      <xdr:row>19</xdr:row>
      <xdr:rowOff>162175</xdr:rowOff>
    </xdr:from>
    <xdr:to>
      <xdr:col>14</xdr:col>
      <xdr:colOff>250136</xdr:colOff>
      <xdr:row>21</xdr:row>
      <xdr:rowOff>75930</xdr:rowOff>
    </xdr:to>
    <xdr:sp macro="" textlink="$V$21">
      <xdr:nvSpPr>
        <xdr:cNvPr id="19" name="Rectángulo 18">
          <a:extLst>
            <a:ext uri="{FF2B5EF4-FFF2-40B4-BE49-F238E27FC236}">
              <a16:creationId xmlns:a16="http://schemas.microsoft.com/office/drawing/2014/main" id="{00000000-0008-0000-1800-000013000000}"/>
            </a:ext>
          </a:extLst>
        </xdr:cNvPr>
        <xdr:cNvSpPr/>
      </xdr:nvSpPr>
      <xdr:spPr>
        <a:xfrm>
          <a:off x="9900322" y="3905500"/>
          <a:ext cx="770164" cy="30428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948CA66-5B2C-4F1D-B9B6-66095C0A35EE}" type="TxLink">
            <a:rPr lang="en-US" sz="1400" b="1" i="0" u="none" strike="noStrike">
              <a:solidFill>
                <a:srgbClr val="000000"/>
              </a:solidFill>
              <a:latin typeface="Calibri"/>
              <a:ea typeface="Calibri"/>
              <a:cs typeface="Calibri"/>
            </a:rPr>
            <a:pPr algn="ctr"/>
            <a:t>66.67%</a:t>
          </a:fld>
          <a:endParaRPr lang="es-VE" sz="1400" b="1"/>
        </a:p>
      </xdr:txBody>
    </xdr:sp>
    <xdr:clientData/>
  </xdr:twoCellAnchor>
  <xdr:twoCellAnchor>
    <xdr:from>
      <xdr:col>15</xdr:col>
      <xdr:colOff>119063</xdr:colOff>
      <xdr:row>21</xdr:row>
      <xdr:rowOff>85724</xdr:rowOff>
    </xdr:from>
    <xdr:to>
      <xdr:col>17</xdr:col>
      <xdr:colOff>680813</xdr:colOff>
      <xdr:row>30</xdr:row>
      <xdr:rowOff>152174</xdr:rowOff>
    </xdr:to>
    <xdr:graphicFrame macro="">
      <xdr:nvGraphicFramePr>
        <xdr:cNvPr id="20" name="Gráfico 19">
          <a:extLst>
            <a:ext uri="{FF2B5EF4-FFF2-40B4-BE49-F238E27FC236}">
              <a16:creationId xmlns:a16="http://schemas.microsoft.com/office/drawing/2014/main" id="{00000000-0008-0000-18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590551</xdr:colOff>
      <xdr:row>23</xdr:row>
      <xdr:rowOff>169254</xdr:rowOff>
    </xdr:from>
    <xdr:to>
      <xdr:col>17</xdr:col>
      <xdr:colOff>200026</xdr:colOff>
      <xdr:row>28</xdr:row>
      <xdr:rowOff>49908</xdr:rowOff>
    </xdr:to>
    <xdr:sp macro="" textlink="">
      <xdr:nvSpPr>
        <xdr:cNvPr id="21" name="Elipse 20">
          <a:extLst>
            <a:ext uri="{FF2B5EF4-FFF2-40B4-BE49-F238E27FC236}">
              <a16:creationId xmlns:a16="http://schemas.microsoft.com/office/drawing/2014/main" id="{00000000-0008-0000-1800-000015000000}"/>
            </a:ext>
          </a:extLst>
        </xdr:cNvPr>
        <xdr:cNvSpPr/>
      </xdr:nvSpPr>
      <xdr:spPr>
        <a:xfrm>
          <a:off x="11553826" y="4684104"/>
          <a:ext cx="847725" cy="842679"/>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clientData/>
  </xdr:twoCellAnchor>
  <xdr:twoCellAnchor>
    <xdr:from>
      <xdr:col>15</xdr:col>
      <xdr:colOff>638176</xdr:colOff>
      <xdr:row>25</xdr:row>
      <xdr:rowOff>52596</xdr:rowOff>
    </xdr:from>
    <xdr:to>
      <xdr:col>17</xdr:col>
      <xdr:colOff>171451</xdr:colOff>
      <xdr:row>26</xdr:row>
      <xdr:rowOff>165462</xdr:rowOff>
    </xdr:to>
    <xdr:sp macro="" textlink="$V$24">
      <xdr:nvSpPr>
        <xdr:cNvPr id="22" name="Rectángulo 21">
          <a:extLst>
            <a:ext uri="{FF2B5EF4-FFF2-40B4-BE49-F238E27FC236}">
              <a16:creationId xmlns:a16="http://schemas.microsoft.com/office/drawing/2014/main" id="{00000000-0008-0000-1800-000016000000}"/>
            </a:ext>
          </a:extLst>
        </xdr:cNvPr>
        <xdr:cNvSpPr/>
      </xdr:nvSpPr>
      <xdr:spPr>
        <a:xfrm>
          <a:off x="11601451" y="4957971"/>
          <a:ext cx="771525" cy="303366"/>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7CB9EA5-5E42-40AE-BDB8-761C7DC95C3B}" type="TxLink">
            <a:rPr lang="en-US" sz="1100" b="0" i="0" u="none" strike="noStrike">
              <a:solidFill>
                <a:srgbClr val="000000"/>
              </a:solidFill>
              <a:latin typeface="Calibri"/>
              <a:ea typeface="Calibri"/>
              <a:cs typeface="Calibri"/>
            </a:rPr>
            <a:pPr algn="ctr"/>
            <a:t>63.64%</a:t>
          </a:fld>
          <a:endParaRPr lang="es-VE" sz="1400" b="1" i="0"/>
        </a:p>
      </xdr:txBody>
    </xdr:sp>
    <xdr:clientData/>
  </xdr:twoCellAnchor>
  <xdr:twoCellAnchor>
    <xdr:from>
      <xdr:col>15</xdr:col>
      <xdr:colOff>109538</xdr:colOff>
      <xdr:row>10</xdr:row>
      <xdr:rowOff>141820</xdr:rowOff>
    </xdr:from>
    <xdr:to>
      <xdr:col>17</xdr:col>
      <xdr:colOff>667688</xdr:colOff>
      <xdr:row>20</xdr:row>
      <xdr:rowOff>41069</xdr:rowOff>
    </xdr:to>
    <xdr:grpSp>
      <xdr:nvGrpSpPr>
        <xdr:cNvPr id="23" name="Grupo 22">
          <a:extLst>
            <a:ext uri="{FF2B5EF4-FFF2-40B4-BE49-F238E27FC236}">
              <a16:creationId xmlns:a16="http://schemas.microsoft.com/office/drawing/2014/main" id="{00000000-0008-0000-1800-000017000000}"/>
            </a:ext>
          </a:extLst>
        </xdr:cNvPr>
        <xdr:cNvGrpSpPr/>
      </xdr:nvGrpSpPr>
      <xdr:grpSpPr>
        <a:xfrm>
          <a:off x="11063288" y="2152653"/>
          <a:ext cx="1796400" cy="1835999"/>
          <a:chOff x="2481262" y="371475"/>
          <a:chExt cx="1800000" cy="1800000"/>
        </a:xfrm>
      </xdr:grpSpPr>
      <xdr:graphicFrame macro="">
        <xdr:nvGraphicFramePr>
          <xdr:cNvPr id="24" name="Gráfico 23">
            <a:extLst>
              <a:ext uri="{FF2B5EF4-FFF2-40B4-BE49-F238E27FC236}">
                <a16:creationId xmlns:a16="http://schemas.microsoft.com/office/drawing/2014/main" id="{00000000-0008-0000-1800-000018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5" name="Elipse 24">
            <a:extLst>
              <a:ext uri="{FF2B5EF4-FFF2-40B4-BE49-F238E27FC236}">
                <a16:creationId xmlns:a16="http://schemas.microsoft.com/office/drawing/2014/main" id="{00000000-0008-0000-1800-000019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V$18">
        <xdr:nvSpPr>
          <xdr:cNvPr id="26" name="Rectángulo 25">
            <a:extLst>
              <a:ext uri="{FF2B5EF4-FFF2-40B4-BE49-F238E27FC236}">
                <a16:creationId xmlns:a16="http://schemas.microsoft.com/office/drawing/2014/main" id="{00000000-0008-0000-1800-00001A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1E6CF4D-1CBC-4CB4-9661-B5FBFDBF2774}" type="TxLink">
              <a:rPr lang="en-US" sz="1400" b="1" i="0" u="none" strike="noStrike">
                <a:solidFill>
                  <a:srgbClr val="000000"/>
                </a:solidFill>
                <a:latin typeface="Calibri"/>
                <a:ea typeface="Calibri"/>
                <a:cs typeface="Calibri"/>
              </a:rPr>
              <a:pPr algn="ctr"/>
              <a:t>83.33%</a:t>
            </a:fld>
            <a:endParaRPr lang="es-VE" sz="2400" b="1"/>
          </a:p>
        </xdr:txBody>
      </xdr:sp>
    </xdr:grpSp>
    <xdr:clientData/>
  </xdr:twoCellAnchor>
  <xdr:twoCellAnchor>
    <xdr:from>
      <xdr:col>12</xdr:col>
      <xdr:colOff>557213</xdr:colOff>
      <xdr:row>14</xdr:row>
      <xdr:rowOff>66675</xdr:rowOff>
    </xdr:from>
    <xdr:to>
      <xdr:col>15</xdr:col>
      <xdr:colOff>147638</xdr:colOff>
      <xdr:row>16</xdr:row>
      <xdr:rowOff>95250</xdr:rowOff>
    </xdr:to>
    <xdr:sp macro="" textlink="">
      <xdr:nvSpPr>
        <xdr:cNvPr id="27" name="Rectángulo 26">
          <a:extLst>
            <a:ext uri="{FF2B5EF4-FFF2-40B4-BE49-F238E27FC236}">
              <a16:creationId xmlns:a16="http://schemas.microsoft.com/office/drawing/2014/main" id="{00000000-0008-0000-1800-00001B000000}"/>
            </a:ext>
          </a:extLst>
        </xdr:cNvPr>
        <xdr:cNvSpPr/>
      </xdr:nvSpPr>
      <xdr:spPr>
        <a:xfrm>
          <a:off x="9453563" y="2838450"/>
          <a:ext cx="1657350" cy="4191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15</xdr:col>
      <xdr:colOff>185738</xdr:colOff>
      <xdr:row>8</xdr:row>
      <xdr:rowOff>169337</xdr:rowOff>
    </xdr:from>
    <xdr:to>
      <xdr:col>17</xdr:col>
      <xdr:colOff>604838</xdr:colOff>
      <xdr:row>11</xdr:row>
      <xdr:rowOff>16937</xdr:rowOff>
    </xdr:to>
    <xdr:sp macro="" textlink="">
      <xdr:nvSpPr>
        <xdr:cNvPr id="28" name="Rectángulo 27">
          <a:extLst>
            <a:ext uri="{FF2B5EF4-FFF2-40B4-BE49-F238E27FC236}">
              <a16:creationId xmlns:a16="http://schemas.microsoft.com/office/drawing/2014/main" id="{00000000-0008-0000-1800-00001C000000}"/>
            </a:ext>
          </a:extLst>
        </xdr:cNvPr>
        <xdr:cNvSpPr/>
      </xdr:nvSpPr>
      <xdr:spPr>
        <a:xfrm>
          <a:off x="11149013" y="1788587"/>
          <a:ext cx="1657350" cy="428625"/>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15</xdr:col>
      <xdr:colOff>185738</xdr:colOff>
      <xdr:row>19</xdr:row>
      <xdr:rowOff>142875</xdr:rowOff>
    </xdr:from>
    <xdr:to>
      <xdr:col>17</xdr:col>
      <xdr:colOff>604838</xdr:colOff>
      <xdr:row>21</xdr:row>
      <xdr:rowOff>171450</xdr:rowOff>
    </xdr:to>
    <xdr:sp macro="" textlink="">
      <xdr:nvSpPr>
        <xdr:cNvPr id="29" name="Rectángulo 28">
          <a:extLst>
            <a:ext uri="{FF2B5EF4-FFF2-40B4-BE49-F238E27FC236}">
              <a16:creationId xmlns:a16="http://schemas.microsoft.com/office/drawing/2014/main" id="{00000000-0008-0000-1800-00001D000000}"/>
            </a:ext>
          </a:extLst>
        </xdr:cNvPr>
        <xdr:cNvSpPr/>
      </xdr:nvSpPr>
      <xdr:spPr>
        <a:xfrm>
          <a:off x="11149013" y="3886200"/>
          <a:ext cx="1657350" cy="4191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0</xdr:col>
      <xdr:colOff>188513</xdr:colOff>
      <xdr:row>41</xdr:row>
      <xdr:rowOff>35566</xdr:rowOff>
    </xdr:from>
    <xdr:to>
      <xdr:col>2</xdr:col>
      <xdr:colOff>464056</xdr:colOff>
      <xdr:row>50</xdr:row>
      <xdr:rowOff>121570</xdr:rowOff>
    </xdr:to>
    <xdr:grpSp>
      <xdr:nvGrpSpPr>
        <xdr:cNvPr id="30" name="Grupo 29">
          <a:extLst>
            <a:ext uri="{FF2B5EF4-FFF2-40B4-BE49-F238E27FC236}">
              <a16:creationId xmlns:a16="http://schemas.microsoft.com/office/drawing/2014/main" id="{00000000-0008-0000-1800-00001E000000}"/>
            </a:ext>
          </a:extLst>
        </xdr:cNvPr>
        <xdr:cNvGrpSpPr/>
      </xdr:nvGrpSpPr>
      <xdr:grpSpPr>
        <a:xfrm>
          <a:off x="188513" y="8036566"/>
          <a:ext cx="1799543" cy="1832254"/>
          <a:chOff x="2481262" y="371475"/>
          <a:chExt cx="1800000" cy="1800000"/>
        </a:xfrm>
      </xdr:grpSpPr>
      <xdr:graphicFrame macro="">
        <xdr:nvGraphicFramePr>
          <xdr:cNvPr id="31" name="Gráfico 30">
            <a:extLst>
              <a:ext uri="{FF2B5EF4-FFF2-40B4-BE49-F238E27FC236}">
                <a16:creationId xmlns:a16="http://schemas.microsoft.com/office/drawing/2014/main" id="{00000000-0008-0000-1800-00001F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2" name="Elipse 31">
            <a:extLst>
              <a:ext uri="{FF2B5EF4-FFF2-40B4-BE49-F238E27FC236}">
                <a16:creationId xmlns:a16="http://schemas.microsoft.com/office/drawing/2014/main" id="{00000000-0008-0000-1800-000020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46">
        <xdr:nvSpPr>
          <xdr:cNvPr id="33" name="Rectángulo 32">
            <a:extLst>
              <a:ext uri="{FF2B5EF4-FFF2-40B4-BE49-F238E27FC236}">
                <a16:creationId xmlns:a16="http://schemas.microsoft.com/office/drawing/2014/main" id="{00000000-0008-0000-1800-000021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3FB0B04-3D7E-4D1A-92C9-C9DD524B5683}" type="TxLink">
              <a:rPr lang="en-US" sz="1400" b="1" i="0" u="none" strike="noStrike">
                <a:solidFill>
                  <a:srgbClr val="000000"/>
                </a:solidFill>
                <a:latin typeface="Calibri"/>
                <a:ea typeface="Calibri"/>
                <a:cs typeface="Calibri"/>
              </a:rPr>
              <a:pPr algn="ctr"/>
              <a:t>0.00%</a:t>
            </a:fld>
            <a:endParaRPr lang="es-VE" sz="1800" b="1"/>
          </a:p>
        </xdr:txBody>
      </xdr:sp>
    </xdr:grpSp>
    <xdr:clientData/>
  </xdr:twoCellAnchor>
  <xdr:twoCellAnchor>
    <xdr:from>
      <xdr:col>2</xdr:col>
      <xdr:colOff>364514</xdr:colOff>
      <xdr:row>46</xdr:row>
      <xdr:rowOff>140480</xdr:rowOff>
    </xdr:from>
    <xdr:to>
      <xdr:col>5</xdr:col>
      <xdr:colOff>12076</xdr:colOff>
      <xdr:row>56</xdr:row>
      <xdr:rowOff>27559</xdr:rowOff>
    </xdr:to>
    <xdr:grpSp>
      <xdr:nvGrpSpPr>
        <xdr:cNvPr id="34" name="Grupo 33">
          <a:extLst>
            <a:ext uri="{FF2B5EF4-FFF2-40B4-BE49-F238E27FC236}">
              <a16:creationId xmlns:a16="http://schemas.microsoft.com/office/drawing/2014/main" id="{00000000-0008-0000-1800-000022000000}"/>
            </a:ext>
          </a:extLst>
        </xdr:cNvPr>
        <xdr:cNvGrpSpPr/>
      </xdr:nvGrpSpPr>
      <xdr:grpSpPr>
        <a:xfrm>
          <a:off x="1888514" y="9115147"/>
          <a:ext cx="1795979" cy="1802662"/>
          <a:chOff x="2481262" y="371475"/>
          <a:chExt cx="1800000" cy="1800000"/>
        </a:xfrm>
      </xdr:grpSpPr>
      <xdr:graphicFrame macro="">
        <xdr:nvGraphicFramePr>
          <xdr:cNvPr id="35" name="Gráfico 34">
            <a:extLst>
              <a:ext uri="{FF2B5EF4-FFF2-40B4-BE49-F238E27FC236}">
                <a16:creationId xmlns:a16="http://schemas.microsoft.com/office/drawing/2014/main" id="{00000000-0008-0000-1800-000023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36" name="Elipse 35">
            <a:extLst>
              <a:ext uri="{FF2B5EF4-FFF2-40B4-BE49-F238E27FC236}">
                <a16:creationId xmlns:a16="http://schemas.microsoft.com/office/drawing/2014/main" id="{00000000-0008-0000-1800-000024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49">
        <xdr:nvSpPr>
          <xdr:cNvPr id="37" name="Rectángulo 36">
            <a:extLst>
              <a:ext uri="{FF2B5EF4-FFF2-40B4-BE49-F238E27FC236}">
                <a16:creationId xmlns:a16="http://schemas.microsoft.com/office/drawing/2014/main" id="{00000000-0008-0000-1800-000025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84B1C61-27AD-421C-BA71-7F65F439D8DD}" type="TxLink">
              <a:rPr lang="en-US" sz="1200" b="1" i="0" u="none" strike="noStrike">
                <a:solidFill>
                  <a:srgbClr val="000000"/>
                </a:solidFill>
                <a:latin typeface="Calibri"/>
                <a:ea typeface="Calibri"/>
                <a:cs typeface="Calibri"/>
              </a:rPr>
              <a:pPr algn="ctr"/>
              <a:t>14.29%</a:t>
            </a:fld>
            <a:endParaRPr lang="es-VE" sz="2000" b="1"/>
          </a:p>
        </xdr:txBody>
      </xdr:sp>
    </xdr:grpSp>
    <xdr:clientData/>
  </xdr:twoCellAnchor>
  <xdr:twoCellAnchor>
    <xdr:from>
      <xdr:col>2</xdr:col>
      <xdr:colOff>355012</xdr:colOff>
      <xdr:row>35</xdr:row>
      <xdr:rowOff>81039</xdr:rowOff>
    </xdr:from>
    <xdr:to>
      <xdr:col>5</xdr:col>
      <xdr:colOff>2574</xdr:colOff>
      <xdr:row>44</xdr:row>
      <xdr:rowOff>159020</xdr:rowOff>
    </xdr:to>
    <xdr:grpSp>
      <xdr:nvGrpSpPr>
        <xdr:cNvPr id="38" name="Grupo 37">
          <a:extLst>
            <a:ext uri="{FF2B5EF4-FFF2-40B4-BE49-F238E27FC236}">
              <a16:creationId xmlns:a16="http://schemas.microsoft.com/office/drawing/2014/main" id="{00000000-0008-0000-1800-000026000000}"/>
            </a:ext>
          </a:extLst>
        </xdr:cNvPr>
        <xdr:cNvGrpSpPr/>
      </xdr:nvGrpSpPr>
      <xdr:grpSpPr>
        <a:xfrm>
          <a:off x="1879012" y="6907289"/>
          <a:ext cx="1795979" cy="1834814"/>
          <a:chOff x="2481262" y="371475"/>
          <a:chExt cx="1800000" cy="1800000"/>
        </a:xfrm>
      </xdr:grpSpPr>
      <xdr:graphicFrame macro="">
        <xdr:nvGraphicFramePr>
          <xdr:cNvPr id="39" name="Gráfico 38">
            <a:extLst>
              <a:ext uri="{FF2B5EF4-FFF2-40B4-BE49-F238E27FC236}">
                <a16:creationId xmlns:a16="http://schemas.microsoft.com/office/drawing/2014/main" id="{00000000-0008-0000-1800-000027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0" name="Elipse 39">
            <a:extLst>
              <a:ext uri="{FF2B5EF4-FFF2-40B4-BE49-F238E27FC236}">
                <a16:creationId xmlns:a16="http://schemas.microsoft.com/office/drawing/2014/main" id="{00000000-0008-0000-1800-000028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43">
        <xdr:nvSpPr>
          <xdr:cNvPr id="41" name="Rectángulo 40">
            <a:extLst>
              <a:ext uri="{FF2B5EF4-FFF2-40B4-BE49-F238E27FC236}">
                <a16:creationId xmlns:a16="http://schemas.microsoft.com/office/drawing/2014/main" id="{00000000-0008-0000-1800-000029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4F3859D-6A30-4C26-8866-C210A6792770}" type="TxLink">
              <a:rPr lang="en-US" sz="1400" b="1" i="0" u="none" strike="noStrike">
                <a:solidFill>
                  <a:srgbClr val="000000"/>
                </a:solidFill>
                <a:latin typeface="Calibri"/>
                <a:ea typeface="Calibri"/>
                <a:cs typeface="Calibri"/>
              </a:rPr>
              <a:pPr algn="ctr"/>
              <a:t>11.11%</a:t>
            </a:fld>
            <a:endParaRPr lang="es-VE" sz="2400" b="1"/>
          </a:p>
        </xdr:txBody>
      </xdr:sp>
    </xdr:grpSp>
    <xdr:clientData/>
  </xdr:twoCellAnchor>
  <xdr:twoCellAnchor>
    <xdr:from>
      <xdr:col>0</xdr:col>
      <xdr:colOff>259776</xdr:colOff>
      <xdr:row>39</xdr:row>
      <xdr:rowOff>90840</xdr:rowOff>
    </xdr:from>
    <xdr:to>
      <xdr:col>2</xdr:col>
      <xdr:colOff>393019</xdr:colOff>
      <xdr:row>41</xdr:row>
      <xdr:rowOff>129837</xdr:rowOff>
    </xdr:to>
    <xdr:sp macro="" textlink="">
      <xdr:nvSpPr>
        <xdr:cNvPr id="42" name="Rectángulo 41">
          <a:extLst>
            <a:ext uri="{FF2B5EF4-FFF2-40B4-BE49-F238E27FC236}">
              <a16:creationId xmlns:a16="http://schemas.microsoft.com/office/drawing/2014/main" id="{00000000-0008-0000-1800-00002A000000}"/>
            </a:ext>
          </a:extLst>
        </xdr:cNvPr>
        <xdr:cNvSpPr/>
      </xdr:nvSpPr>
      <xdr:spPr>
        <a:xfrm>
          <a:off x="259776" y="7682265"/>
          <a:ext cx="1657243" cy="429522"/>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2</xdr:col>
      <xdr:colOff>431025</xdr:colOff>
      <xdr:row>33</xdr:row>
      <xdr:rowOff>119464</xdr:rowOff>
    </xdr:from>
    <xdr:to>
      <xdr:col>4</xdr:col>
      <xdr:colOff>696307</xdr:colOff>
      <xdr:row>35</xdr:row>
      <xdr:rowOff>158059</xdr:rowOff>
    </xdr:to>
    <xdr:sp macro="" textlink="">
      <xdr:nvSpPr>
        <xdr:cNvPr id="43" name="Rectángulo 42">
          <a:extLst>
            <a:ext uri="{FF2B5EF4-FFF2-40B4-BE49-F238E27FC236}">
              <a16:creationId xmlns:a16="http://schemas.microsoft.com/office/drawing/2014/main" id="{00000000-0008-0000-1800-00002B000000}"/>
            </a:ext>
          </a:extLst>
        </xdr:cNvPr>
        <xdr:cNvSpPr/>
      </xdr:nvSpPr>
      <xdr:spPr>
        <a:xfrm>
          <a:off x="1955025" y="6548839"/>
          <a:ext cx="1655932" cy="419595"/>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2</xdr:col>
      <xdr:colOff>431025</xdr:colOff>
      <xdr:row>44</xdr:row>
      <xdr:rowOff>188131</xdr:rowOff>
    </xdr:from>
    <xdr:to>
      <xdr:col>4</xdr:col>
      <xdr:colOff>696307</xdr:colOff>
      <xdr:row>47</xdr:row>
      <xdr:rowOff>36628</xdr:rowOff>
    </xdr:to>
    <xdr:sp macro="" textlink="">
      <xdr:nvSpPr>
        <xdr:cNvPr id="44" name="Rectángulo 43">
          <a:extLst>
            <a:ext uri="{FF2B5EF4-FFF2-40B4-BE49-F238E27FC236}">
              <a16:creationId xmlns:a16="http://schemas.microsoft.com/office/drawing/2014/main" id="{00000000-0008-0000-1800-00002C000000}"/>
            </a:ext>
          </a:extLst>
        </xdr:cNvPr>
        <xdr:cNvSpPr/>
      </xdr:nvSpPr>
      <xdr:spPr>
        <a:xfrm>
          <a:off x="1955025" y="8751106"/>
          <a:ext cx="1655932" cy="429522"/>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12</xdr:col>
      <xdr:colOff>489761</xdr:colOff>
      <xdr:row>41</xdr:row>
      <xdr:rowOff>68906</xdr:rowOff>
    </xdr:from>
    <xdr:to>
      <xdr:col>15</xdr:col>
      <xdr:colOff>223851</xdr:colOff>
      <xdr:row>50</xdr:row>
      <xdr:rowOff>154910</xdr:rowOff>
    </xdr:to>
    <xdr:grpSp>
      <xdr:nvGrpSpPr>
        <xdr:cNvPr id="45" name="Grupo 44">
          <a:extLst>
            <a:ext uri="{FF2B5EF4-FFF2-40B4-BE49-F238E27FC236}">
              <a16:creationId xmlns:a16="http://schemas.microsoft.com/office/drawing/2014/main" id="{00000000-0008-0000-1800-00002D000000}"/>
            </a:ext>
          </a:extLst>
        </xdr:cNvPr>
        <xdr:cNvGrpSpPr/>
      </xdr:nvGrpSpPr>
      <xdr:grpSpPr>
        <a:xfrm>
          <a:off x="9379761" y="8069906"/>
          <a:ext cx="1797840" cy="1832254"/>
          <a:chOff x="2481262" y="371475"/>
          <a:chExt cx="1800000" cy="1800000"/>
        </a:xfrm>
      </xdr:grpSpPr>
      <xdr:graphicFrame macro="">
        <xdr:nvGraphicFramePr>
          <xdr:cNvPr id="46" name="Gráfico 45">
            <a:extLst>
              <a:ext uri="{FF2B5EF4-FFF2-40B4-BE49-F238E27FC236}">
                <a16:creationId xmlns:a16="http://schemas.microsoft.com/office/drawing/2014/main" id="{00000000-0008-0000-1800-00002E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47" name="Elipse 46">
            <a:extLst>
              <a:ext uri="{FF2B5EF4-FFF2-40B4-BE49-F238E27FC236}">
                <a16:creationId xmlns:a16="http://schemas.microsoft.com/office/drawing/2014/main" id="{00000000-0008-0000-1800-00002F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V$46">
        <xdr:nvSpPr>
          <xdr:cNvPr id="48" name="Rectángulo 47">
            <a:extLst>
              <a:ext uri="{FF2B5EF4-FFF2-40B4-BE49-F238E27FC236}">
                <a16:creationId xmlns:a16="http://schemas.microsoft.com/office/drawing/2014/main" id="{00000000-0008-0000-1800-000030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252CA2A-349B-4EC9-B216-F2FB88FD34B4}" type="TxLink">
              <a:rPr lang="en-US" sz="1400" b="1" i="0" u="none" strike="noStrike">
                <a:solidFill>
                  <a:srgbClr val="000000"/>
                </a:solidFill>
                <a:latin typeface="Calibri"/>
                <a:ea typeface="Calibri"/>
                <a:cs typeface="Calibri"/>
              </a:rPr>
              <a:pPr algn="ctr"/>
              <a:t>#DIV/0!</a:t>
            </a:fld>
            <a:endParaRPr lang="es-VE" sz="1800" b="1"/>
          </a:p>
        </xdr:txBody>
      </xdr:sp>
    </xdr:grpSp>
    <xdr:clientData/>
  </xdr:twoCellAnchor>
  <xdr:twoCellAnchor>
    <xdr:from>
      <xdr:col>15</xdr:col>
      <xdr:colOff>124403</xdr:colOff>
      <xdr:row>46</xdr:row>
      <xdr:rowOff>173820</xdr:rowOff>
    </xdr:from>
    <xdr:to>
      <xdr:col>17</xdr:col>
      <xdr:colOff>680433</xdr:colOff>
      <xdr:row>56</xdr:row>
      <xdr:rowOff>60899</xdr:rowOff>
    </xdr:to>
    <xdr:grpSp>
      <xdr:nvGrpSpPr>
        <xdr:cNvPr id="49" name="Grupo 48">
          <a:extLst>
            <a:ext uri="{FF2B5EF4-FFF2-40B4-BE49-F238E27FC236}">
              <a16:creationId xmlns:a16="http://schemas.microsoft.com/office/drawing/2014/main" id="{00000000-0008-0000-1800-000031000000}"/>
            </a:ext>
          </a:extLst>
        </xdr:cNvPr>
        <xdr:cNvGrpSpPr/>
      </xdr:nvGrpSpPr>
      <xdr:grpSpPr>
        <a:xfrm>
          <a:off x="11078153" y="9148487"/>
          <a:ext cx="1794280" cy="1802662"/>
          <a:chOff x="2481262" y="371475"/>
          <a:chExt cx="1800000" cy="1800000"/>
        </a:xfrm>
      </xdr:grpSpPr>
      <xdr:graphicFrame macro="">
        <xdr:nvGraphicFramePr>
          <xdr:cNvPr id="50" name="Gráfico 49">
            <a:extLst>
              <a:ext uri="{FF2B5EF4-FFF2-40B4-BE49-F238E27FC236}">
                <a16:creationId xmlns:a16="http://schemas.microsoft.com/office/drawing/2014/main" id="{00000000-0008-0000-1800-000032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51" name="Elipse 50">
            <a:extLst>
              <a:ext uri="{FF2B5EF4-FFF2-40B4-BE49-F238E27FC236}">
                <a16:creationId xmlns:a16="http://schemas.microsoft.com/office/drawing/2014/main" id="{00000000-0008-0000-1800-000033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24">
        <xdr:nvSpPr>
          <xdr:cNvPr id="52" name="Rectángulo 51">
            <a:extLst>
              <a:ext uri="{FF2B5EF4-FFF2-40B4-BE49-F238E27FC236}">
                <a16:creationId xmlns:a16="http://schemas.microsoft.com/office/drawing/2014/main" id="{00000000-0008-0000-1800-000034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47CF4D1-11B0-4025-9B23-EC426A6D42B8}" type="TxLink">
              <a:rPr lang="en-US" sz="1400" b="1" i="0" u="none" strike="noStrike">
                <a:solidFill>
                  <a:srgbClr val="000000"/>
                </a:solidFill>
                <a:latin typeface="Calibri"/>
                <a:ea typeface="Calibri"/>
                <a:cs typeface="Calibri"/>
              </a:rPr>
              <a:pPr algn="ctr"/>
              <a:t>#DIV/0!</a:t>
            </a:fld>
            <a:endParaRPr lang="es-VE" sz="1800" b="1"/>
          </a:p>
        </xdr:txBody>
      </xdr:sp>
    </xdr:grpSp>
    <xdr:clientData/>
  </xdr:twoCellAnchor>
  <xdr:twoCellAnchor>
    <xdr:from>
      <xdr:col>15</xdr:col>
      <xdr:colOff>114910</xdr:colOff>
      <xdr:row>35</xdr:row>
      <xdr:rowOff>114379</xdr:rowOff>
    </xdr:from>
    <xdr:to>
      <xdr:col>17</xdr:col>
      <xdr:colOff>670940</xdr:colOff>
      <xdr:row>45</xdr:row>
      <xdr:rowOff>1860</xdr:rowOff>
    </xdr:to>
    <xdr:grpSp>
      <xdr:nvGrpSpPr>
        <xdr:cNvPr id="53" name="Grupo 52">
          <a:extLst>
            <a:ext uri="{FF2B5EF4-FFF2-40B4-BE49-F238E27FC236}">
              <a16:creationId xmlns:a16="http://schemas.microsoft.com/office/drawing/2014/main" id="{00000000-0008-0000-1800-000035000000}"/>
            </a:ext>
          </a:extLst>
        </xdr:cNvPr>
        <xdr:cNvGrpSpPr/>
      </xdr:nvGrpSpPr>
      <xdr:grpSpPr>
        <a:xfrm>
          <a:off x="11068660" y="6940629"/>
          <a:ext cx="1794280" cy="1834814"/>
          <a:chOff x="2481262" y="371475"/>
          <a:chExt cx="1800000" cy="1800000"/>
        </a:xfrm>
      </xdr:grpSpPr>
      <xdr:graphicFrame macro="">
        <xdr:nvGraphicFramePr>
          <xdr:cNvPr id="54" name="Gráfico 53">
            <a:extLst>
              <a:ext uri="{FF2B5EF4-FFF2-40B4-BE49-F238E27FC236}">
                <a16:creationId xmlns:a16="http://schemas.microsoft.com/office/drawing/2014/main" id="{00000000-0008-0000-1800-000036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55" name="Elipse 54">
            <a:extLst>
              <a:ext uri="{FF2B5EF4-FFF2-40B4-BE49-F238E27FC236}">
                <a16:creationId xmlns:a16="http://schemas.microsoft.com/office/drawing/2014/main" id="{00000000-0008-0000-1800-000037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V$43">
        <xdr:nvSpPr>
          <xdr:cNvPr id="56" name="Rectángulo 55">
            <a:extLst>
              <a:ext uri="{FF2B5EF4-FFF2-40B4-BE49-F238E27FC236}">
                <a16:creationId xmlns:a16="http://schemas.microsoft.com/office/drawing/2014/main" id="{00000000-0008-0000-1800-000038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9B11341-C326-4CCC-9005-7F28EB67099B}" type="TxLink">
              <a:rPr lang="en-US" sz="1400" b="1" i="0" u="none" strike="noStrike">
                <a:solidFill>
                  <a:srgbClr val="000000"/>
                </a:solidFill>
                <a:latin typeface="Calibri"/>
                <a:ea typeface="Calibri"/>
                <a:cs typeface="Calibri"/>
              </a:rPr>
              <a:pPr algn="ctr"/>
              <a:t>#DIV/0!</a:t>
            </a:fld>
            <a:endParaRPr lang="es-VE" sz="2400" b="1"/>
          </a:p>
        </xdr:txBody>
      </xdr:sp>
    </xdr:grpSp>
    <xdr:clientData/>
  </xdr:twoCellAnchor>
  <xdr:twoCellAnchor>
    <xdr:from>
      <xdr:col>12</xdr:col>
      <xdr:colOff>560956</xdr:colOff>
      <xdr:row>39</xdr:row>
      <xdr:rowOff>124180</xdr:rowOff>
    </xdr:from>
    <xdr:to>
      <xdr:col>15</xdr:col>
      <xdr:colOff>152881</xdr:colOff>
      <xdr:row>41</xdr:row>
      <xdr:rowOff>163177</xdr:rowOff>
    </xdr:to>
    <xdr:sp macro="" textlink="">
      <xdr:nvSpPr>
        <xdr:cNvPr id="57" name="Rectángulo 56">
          <a:extLst>
            <a:ext uri="{FF2B5EF4-FFF2-40B4-BE49-F238E27FC236}">
              <a16:creationId xmlns:a16="http://schemas.microsoft.com/office/drawing/2014/main" id="{00000000-0008-0000-1800-000039000000}"/>
            </a:ext>
          </a:extLst>
        </xdr:cNvPr>
        <xdr:cNvSpPr/>
      </xdr:nvSpPr>
      <xdr:spPr>
        <a:xfrm>
          <a:off x="9457306" y="7715605"/>
          <a:ext cx="1658850" cy="429522"/>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15</xdr:col>
      <xdr:colOff>190851</xdr:colOff>
      <xdr:row>33</xdr:row>
      <xdr:rowOff>152804</xdr:rowOff>
    </xdr:from>
    <xdr:to>
      <xdr:col>17</xdr:col>
      <xdr:colOff>602737</xdr:colOff>
      <xdr:row>36</xdr:row>
      <xdr:rowOff>899</xdr:rowOff>
    </xdr:to>
    <xdr:sp macro="" textlink="">
      <xdr:nvSpPr>
        <xdr:cNvPr id="58" name="Rectángulo 57">
          <a:extLst>
            <a:ext uri="{FF2B5EF4-FFF2-40B4-BE49-F238E27FC236}">
              <a16:creationId xmlns:a16="http://schemas.microsoft.com/office/drawing/2014/main" id="{00000000-0008-0000-1800-00003A000000}"/>
            </a:ext>
          </a:extLst>
        </xdr:cNvPr>
        <xdr:cNvSpPr/>
      </xdr:nvSpPr>
      <xdr:spPr>
        <a:xfrm>
          <a:off x="11154126" y="6582179"/>
          <a:ext cx="1650136" cy="42912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15</xdr:col>
      <xdr:colOff>190851</xdr:colOff>
      <xdr:row>45</xdr:row>
      <xdr:rowOff>30971</xdr:rowOff>
    </xdr:from>
    <xdr:to>
      <xdr:col>17</xdr:col>
      <xdr:colOff>602737</xdr:colOff>
      <xdr:row>47</xdr:row>
      <xdr:rowOff>69968</xdr:rowOff>
    </xdr:to>
    <xdr:sp macro="" textlink="">
      <xdr:nvSpPr>
        <xdr:cNvPr id="59" name="Rectángulo 58">
          <a:extLst>
            <a:ext uri="{FF2B5EF4-FFF2-40B4-BE49-F238E27FC236}">
              <a16:creationId xmlns:a16="http://schemas.microsoft.com/office/drawing/2014/main" id="{00000000-0008-0000-1800-00003B000000}"/>
            </a:ext>
          </a:extLst>
        </xdr:cNvPr>
        <xdr:cNvSpPr/>
      </xdr:nvSpPr>
      <xdr:spPr>
        <a:xfrm>
          <a:off x="11154126" y="8784446"/>
          <a:ext cx="1650136" cy="429522"/>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xdr:col>
      <xdr:colOff>84669</xdr:colOff>
      <xdr:row>1</xdr:row>
      <xdr:rowOff>95250</xdr:rowOff>
    </xdr:from>
    <xdr:to>
      <xdr:col>4</xdr:col>
      <xdr:colOff>186531</xdr:colOff>
      <xdr:row>6</xdr:row>
      <xdr:rowOff>63500</xdr:rowOff>
    </xdr:to>
    <xdr:pic>
      <xdr:nvPicPr>
        <xdr:cNvPr id="60" name="Imagen 12" descr="cuentascorreo">
          <a:extLst>
            <a:ext uri="{FF2B5EF4-FFF2-40B4-BE49-F238E27FC236}">
              <a16:creationId xmlns:a16="http://schemas.microsoft.com/office/drawing/2014/main" id="{00000000-0008-0000-1800-00003C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46669" y="285750"/>
          <a:ext cx="2254512" cy="96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232834</xdr:colOff>
      <xdr:row>2</xdr:row>
      <xdr:rowOff>116417</xdr:rowOff>
    </xdr:from>
    <xdr:to>
      <xdr:col>24</xdr:col>
      <xdr:colOff>10584</xdr:colOff>
      <xdr:row>6</xdr:row>
      <xdr:rowOff>88900</xdr:rowOff>
    </xdr:to>
    <xdr:grpSp>
      <xdr:nvGrpSpPr>
        <xdr:cNvPr id="61" name="Group 787">
          <a:extLst>
            <a:ext uri="{FF2B5EF4-FFF2-40B4-BE49-F238E27FC236}">
              <a16:creationId xmlns:a16="http://schemas.microsoft.com/office/drawing/2014/main" id="{00000000-0008-0000-1800-00003D000000}"/>
            </a:ext>
          </a:extLst>
        </xdr:cNvPr>
        <xdr:cNvGrpSpPr>
          <a:grpSpLocks/>
        </xdr:cNvGrpSpPr>
      </xdr:nvGrpSpPr>
      <xdr:grpSpPr bwMode="auto">
        <a:xfrm>
          <a:off x="14880167" y="497417"/>
          <a:ext cx="3164417" cy="787400"/>
          <a:chOff x="240" y="78"/>
          <a:chExt cx="1259" cy="341"/>
        </a:xfrm>
      </xdr:grpSpPr>
      <xdr:sp macro="" textlink="">
        <xdr:nvSpPr>
          <xdr:cNvPr id="62" name="Freeform 788">
            <a:extLst>
              <a:ext uri="{FF2B5EF4-FFF2-40B4-BE49-F238E27FC236}">
                <a16:creationId xmlns:a16="http://schemas.microsoft.com/office/drawing/2014/main" id="{00000000-0008-0000-1800-00003E000000}"/>
              </a:ext>
            </a:extLst>
          </xdr:cNvPr>
          <xdr:cNvSpPr>
            <a:spLocks noEditPoints="1"/>
          </xdr:cNvSpPr>
        </xdr:nvSpPr>
        <xdr:spPr bwMode="auto">
          <a:xfrm>
            <a:off x="677" y="165"/>
            <a:ext cx="150" cy="164"/>
          </a:xfrm>
          <a:custGeom>
            <a:avLst/>
            <a:gdLst>
              <a:gd name="T0" fmla="*/ 53 w 150"/>
              <a:gd name="T1" fmla="*/ 76 h 164"/>
              <a:gd name="T2" fmla="*/ 53 w 150"/>
              <a:gd name="T3" fmla="*/ 41 h 164"/>
              <a:gd name="T4" fmla="*/ 70 w 150"/>
              <a:gd name="T5" fmla="*/ 41 h 164"/>
              <a:gd name="T6" fmla="*/ 75 w 150"/>
              <a:gd name="T7" fmla="*/ 41 h 164"/>
              <a:gd name="T8" fmla="*/ 78 w 150"/>
              <a:gd name="T9" fmla="*/ 41 h 164"/>
              <a:gd name="T10" fmla="*/ 83 w 150"/>
              <a:gd name="T11" fmla="*/ 41 h 164"/>
              <a:gd name="T12" fmla="*/ 86 w 150"/>
              <a:gd name="T13" fmla="*/ 43 h 164"/>
              <a:gd name="T14" fmla="*/ 91 w 150"/>
              <a:gd name="T15" fmla="*/ 44 h 164"/>
              <a:gd name="T16" fmla="*/ 96 w 150"/>
              <a:gd name="T17" fmla="*/ 49 h 164"/>
              <a:gd name="T18" fmla="*/ 97 w 150"/>
              <a:gd name="T19" fmla="*/ 51 h 164"/>
              <a:gd name="T20" fmla="*/ 97 w 150"/>
              <a:gd name="T21" fmla="*/ 57 h 164"/>
              <a:gd name="T22" fmla="*/ 97 w 150"/>
              <a:gd name="T23" fmla="*/ 61 h 164"/>
              <a:gd name="T24" fmla="*/ 96 w 150"/>
              <a:gd name="T25" fmla="*/ 66 h 164"/>
              <a:gd name="T26" fmla="*/ 96 w 150"/>
              <a:gd name="T27" fmla="*/ 69 h 164"/>
              <a:gd name="T28" fmla="*/ 91 w 150"/>
              <a:gd name="T29" fmla="*/ 71 h 164"/>
              <a:gd name="T30" fmla="*/ 89 w 150"/>
              <a:gd name="T31" fmla="*/ 74 h 164"/>
              <a:gd name="T32" fmla="*/ 85 w 150"/>
              <a:gd name="T33" fmla="*/ 76 h 164"/>
              <a:gd name="T34" fmla="*/ 81 w 150"/>
              <a:gd name="T35" fmla="*/ 76 h 164"/>
              <a:gd name="T36" fmla="*/ 76 w 150"/>
              <a:gd name="T37" fmla="*/ 76 h 164"/>
              <a:gd name="T38" fmla="*/ 53 w 150"/>
              <a:gd name="T39" fmla="*/ 76 h 164"/>
              <a:gd name="T40" fmla="*/ 53 w 150"/>
              <a:gd name="T41" fmla="*/ 76 h 164"/>
              <a:gd name="T42" fmla="*/ 53 w 150"/>
              <a:gd name="T43" fmla="*/ 164 h 164"/>
              <a:gd name="T44" fmla="*/ 53 w 150"/>
              <a:gd name="T45" fmla="*/ 114 h 164"/>
              <a:gd name="T46" fmla="*/ 81 w 150"/>
              <a:gd name="T47" fmla="*/ 114 h 164"/>
              <a:gd name="T48" fmla="*/ 97 w 150"/>
              <a:gd name="T49" fmla="*/ 114 h 164"/>
              <a:gd name="T50" fmla="*/ 113 w 150"/>
              <a:gd name="T51" fmla="*/ 109 h 164"/>
              <a:gd name="T52" fmla="*/ 123 w 150"/>
              <a:gd name="T53" fmla="*/ 105 h 164"/>
              <a:gd name="T54" fmla="*/ 134 w 150"/>
              <a:gd name="T55" fmla="*/ 99 h 164"/>
              <a:gd name="T56" fmla="*/ 140 w 150"/>
              <a:gd name="T57" fmla="*/ 90 h 164"/>
              <a:gd name="T58" fmla="*/ 147 w 150"/>
              <a:gd name="T59" fmla="*/ 80 h 164"/>
              <a:gd name="T60" fmla="*/ 149 w 150"/>
              <a:gd name="T61" fmla="*/ 69 h 164"/>
              <a:gd name="T62" fmla="*/ 150 w 150"/>
              <a:gd name="T63" fmla="*/ 57 h 164"/>
              <a:gd name="T64" fmla="*/ 149 w 150"/>
              <a:gd name="T65" fmla="*/ 44 h 164"/>
              <a:gd name="T66" fmla="*/ 147 w 150"/>
              <a:gd name="T67" fmla="*/ 34 h 164"/>
              <a:gd name="T68" fmla="*/ 140 w 150"/>
              <a:gd name="T69" fmla="*/ 24 h 164"/>
              <a:gd name="T70" fmla="*/ 132 w 150"/>
              <a:gd name="T71" fmla="*/ 17 h 164"/>
              <a:gd name="T72" fmla="*/ 123 w 150"/>
              <a:gd name="T73" fmla="*/ 11 h 164"/>
              <a:gd name="T74" fmla="*/ 110 w 150"/>
              <a:gd name="T75" fmla="*/ 5 h 164"/>
              <a:gd name="T76" fmla="*/ 96 w 150"/>
              <a:gd name="T77" fmla="*/ 3 h 164"/>
              <a:gd name="T78" fmla="*/ 78 w 150"/>
              <a:gd name="T79" fmla="*/ 0 h 164"/>
              <a:gd name="T80" fmla="*/ 0 w 150"/>
              <a:gd name="T81" fmla="*/ 0 h 164"/>
              <a:gd name="T82" fmla="*/ 0 w 150"/>
              <a:gd name="T83" fmla="*/ 164 h 164"/>
              <a:gd name="T84" fmla="*/ 53 w 150"/>
              <a:gd name="T85" fmla="*/ 164 h 164"/>
              <a:gd name="T86" fmla="*/ 53 w 150"/>
              <a:gd name="T87" fmla="*/ 164 h 164"/>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150" h="164">
                <a:moveTo>
                  <a:pt x="53" y="76"/>
                </a:moveTo>
                <a:lnTo>
                  <a:pt x="53" y="41"/>
                </a:lnTo>
                <a:lnTo>
                  <a:pt x="70" y="41"/>
                </a:lnTo>
                <a:lnTo>
                  <a:pt x="75" y="41"/>
                </a:lnTo>
                <a:lnTo>
                  <a:pt x="78" y="41"/>
                </a:lnTo>
                <a:lnTo>
                  <a:pt x="83" y="41"/>
                </a:lnTo>
                <a:lnTo>
                  <a:pt x="86" y="43"/>
                </a:lnTo>
                <a:lnTo>
                  <a:pt x="91" y="44"/>
                </a:lnTo>
                <a:lnTo>
                  <a:pt x="96" y="49"/>
                </a:lnTo>
                <a:lnTo>
                  <a:pt x="97" y="51"/>
                </a:lnTo>
                <a:lnTo>
                  <a:pt x="97" y="57"/>
                </a:lnTo>
                <a:lnTo>
                  <a:pt x="97" y="61"/>
                </a:lnTo>
                <a:lnTo>
                  <a:pt x="96" y="66"/>
                </a:lnTo>
                <a:lnTo>
                  <a:pt x="96" y="69"/>
                </a:lnTo>
                <a:lnTo>
                  <a:pt x="91" y="71"/>
                </a:lnTo>
                <a:lnTo>
                  <a:pt x="89" y="74"/>
                </a:lnTo>
                <a:lnTo>
                  <a:pt x="85" y="76"/>
                </a:lnTo>
                <a:lnTo>
                  <a:pt x="81" y="76"/>
                </a:lnTo>
                <a:lnTo>
                  <a:pt x="76" y="76"/>
                </a:lnTo>
                <a:lnTo>
                  <a:pt x="53" y="76"/>
                </a:lnTo>
                <a:close/>
                <a:moveTo>
                  <a:pt x="53" y="164"/>
                </a:moveTo>
                <a:lnTo>
                  <a:pt x="53" y="114"/>
                </a:lnTo>
                <a:lnTo>
                  <a:pt x="81" y="114"/>
                </a:lnTo>
                <a:lnTo>
                  <a:pt x="97" y="114"/>
                </a:lnTo>
                <a:lnTo>
                  <a:pt x="113" y="109"/>
                </a:lnTo>
                <a:lnTo>
                  <a:pt x="123" y="105"/>
                </a:lnTo>
                <a:lnTo>
                  <a:pt x="134" y="99"/>
                </a:lnTo>
                <a:lnTo>
                  <a:pt x="140" y="90"/>
                </a:lnTo>
                <a:lnTo>
                  <a:pt x="147" y="80"/>
                </a:lnTo>
                <a:lnTo>
                  <a:pt x="149" y="69"/>
                </a:lnTo>
                <a:lnTo>
                  <a:pt x="150" y="57"/>
                </a:lnTo>
                <a:lnTo>
                  <a:pt x="149" y="44"/>
                </a:lnTo>
                <a:lnTo>
                  <a:pt x="147" y="34"/>
                </a:lnTo>
                <a:lnTo>
                  <a:pt x="140" y="24"/>
                </a:lnTo>
                <a:lnTo>
                  <a:pt x="132" y="17"/>
                </a:lnTo>
                <a:lnTo>
                  <a:pt x="123" y="11"/>
                </a:lnTo>
                <a:lnTo>
                  <a:pt x="110" y="5"/>
                </a:lnTo>
                <a:lnTo>
                  <a:pt x="96" y="3"/>
                </a:lnTo>
                <a:lnTo>
                  <a:pt x="78" y="0"/>
                </a:lnTo>
                <a:lnTo>
                  <a:pt x="0" y="0"/>
                </a:lnTo>
                <a:lnTo>
                  <a:pt x="0" y="164"/>
                </a:lnTo>
                <a:lnTo>
                  <a:pt x="53"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63" name="Freeform 789">
            <a:extLst>
              <a:ext uri="{FF2B5EF4-FFF2-40B4-BE49-F238E27FC236}">
                <a16:creationId xmlns:a16="http://schemas.microsoft.com/office/drawing/2014/main" id="{00000000-0008-0000-1800-00003F000000}"/>
              </a:ext>
            </a:extLst>
          </xdr:cNvPr>
          <xdr:cNvSpPr>
            <a:spLocks noEditPoints="1"/>
          </xdr:cNvSpPr>
        </xdr:nvSpPr>
        <xdr:spPr bwMode="auto">
          <a:xfrm>
            <a:off x="845" y="165"/>
            <a:ext cx="160" cy="164"/>
          </a:xfrm>
          <a:custGeom>
            <a:avLst/>
            <a:gdLst>
              <a:gd name="T0" fmla="*/ 54 w 160"/>
              <a:gd name="T1" fmla="*/ 41 h 164"/>
              <a:gd name="T2" fmla="*/ 64 w 160"/>
              <a:gd name="T3" fmla="*/ 41 h 164"/>
              <a:gd name="T4" fmla="*/ 75 w 160"/>
              <a:gd name="T5" fmla="*/ 41 h 164"/>
              <a:gd name="T6" fmla="*/ 83 w 160"/>
              <a:gd name="T7" fmla="*/ 43 h 164"/>
              <a:gd name="T8" fmla="*/ 89 w 160"/>
              <a:gd name="T9" fmla="*/ 44 h 164"/>
              <a:gd name="T10" fmla="*/ 96 w 160"/>
              <a:gd name="T11" fmla="*/ 49 h 164"/>
              <a:gd name="T12" fmla="*/ 100 w 160"/>
              <a:gd name="T13" fmla="*/ 55 h 164"/>
              <a:gd name="T14" fmla="*/ 102 w 160"/>
              <a:gd name="T15" fmla="*/ 61 h 164"/>
              <a:gd name="T16" fmla="*/ 104 w 160"/>
              <a:gd name="T17" fmla="*/ 71 h 164"/>
              <a:gd name="T18" fmla="*/ 104 w 160"/>
              <a:gd name="T19" fmla="*/ 82 h 164"/>
              <a:gd name="T20" fmla="*/ 104 w 160"/>
              <a:gd name="T21" fmla="*/ 93 h 164"/>
              <a:gd name="T22" fmla="*/ 102 w 160"/>
              <a:gd name="T23" fmla="*/ 103 h 164"/>
              <a:gd name="T24" fmla="*/ 97 w 160"/>
              <a:gd name="T25" fmla="*/ 109 h 164"/>
              <a:gd name="T26" fmla="*/ 94 w 160"/>
              <a:gd name="T27" fmla="*/ 115 h 164"/>
              <a:gd name="T28" fmla="*/ 89 w 160"/>
              <a:gd name="T29" fmla="*/ 120 h 164"/>
              <a:gd name="T30" fmla="*/ 83 w 160"/>
              <a:gd name="T31" fmla="*/ 124 h 164"/>
              <a:gd name="T32" fmla="*/ 75 w 160"/>
              <a:gd name="T33" fmla="*/ 126 h 164"/>
              <a:gd name="T34" fmla="*/ 67 w 160"/>
              <a:gd name="T35" fmla="*/ 126 h 164"/>
              <a:gd name="T36" fmla="*/ 54 w 160"/>
              <a:gd name="T37" fmla="*/ 126 h 164"/>
              <a:gd name="T38" fmla="*/ 54 w 160"/>
              <a:gd name="T39" fmla="*/ 41 h 164"/>
              <a:gd name="T40" fmla="*/ 54 w 160"/>
              <a:gd name="T41" fmla="*/ 41 h 164"/>
              <a:gd name="T42" fmla="*/ 70 w 160"/>
              <a:gd name="T43" fmla="*/ 164 h 164"/>
              <a:gd name="T44" fmla="*/ 89 w 160"/>
              <a:gd name="T45" fmla="*/ 164 h 164"/>
              <a:gd name="T46" fmla="*/ 107 w 160"/>
              <a:gd name="T47" fmla="*/ 159 h 164"/>
              <a:gd name="T48" fmla="*/ 121 w 160"/>
              <a:gd name="T49" fmla="*/ 153 h 164"/>
              <a:gd name="T50" fmla="*/ 134 w 160"/>
              <a:gd name="T51" fmla="*/ 145 h 164"/>
              <a:gd name="T52" fmla="*/ 145 w 160"/>
              <a:gd name="T53" fmla="*/ 134 h 164"/>
              <a:gd name="T54" fmla="*/ 153 w 160"/>
              <a:gd name="T55" fmla="*/ 120 h 164"/>
              <a:gd name="T56" fmla="*/ 158 w 160"/>
              <a:gd name="T57" fmla="*/ 101 h 164"/>
              <a:gd name="T58" fmla="*/ 160 w 160"/>
              <a:gd name="T59" fmla="*/ 80 h 164"/>
              <a:gd name="T60" fmla="*/ 158 w 160"/>
              <a:gd name="T61" fmla="*/ 61 h 164"/>
              <a:gd name="T62" fmla="*/ 153 w 160"/>
              <a:gd name="T63" fmla="*/ 44 h 164"/>
              <a:gd name="T64" fmla="*/ 145 w 160"/>
              <a:gd name="T65" fmla="*/ 32 h 164"/>
              <a:gd name="T66" fmla="*/ 136 w 160"/>
              <a:gd name="T67" fmla="*/ 22 h 164"/>
              <a:gd name="T68" fmla="*/ 123 w 160"/>
              <a:gd name="T69" fmla="*/ 13 h 164"/>
              <a:gd name="T70" fmla="*/ 108 w 160"/>
              <a:gd name="T71" fmla="*/ 8 h 164"/>
              <a:gd name="T72" fmla="*/ 91 w 160"/>
              <a:gd name="T73" fmla="*/ 3 h 164"/>
              <a:gd name="T74" fmla="*/ 72 w 160"/>
              <a:gd name="T75" fmla="*/ 0 h 164"/>
              <a:gd name="T76" fmla="*/ 0 w 160"/>
              <a:gd name="T77" fmla="*/ 0 h 164"/>
              <a:gd name="T78" fmla="*/ 0 w 160"/>
              <a:gd name="T79" fmla="*/ 164 h 164"/>
              <a:gd name="T80" fmla="*/ 70 w 160"/>
              <a:gd name="T81" fmla="*/ 164 h 164"/>
              <a:gd name="T82" fmla="*/ 70 w 160"/>
              <a:gd name="T83" fmla="*/ 164 h 164"/>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Lst>
            <a:ahLst/>
            <a:cxnLst>
              <a:cxn ang="T84">
                <a:pos x="T0" y="T1"/>
              </a:cxn>
              <a:cxn ang="T85">
                <a:pos x="T2" y="T3"/>
              </a:cxn>
              <a:cxn ang="T86">
                <a:pos x="T4" y="T5"/>
              </a:cxn>
              <a:cxn ang="T87">
                <a:pos x="T6" y="T7"/>
              </a:cxn>
              <a:cxn ang="T88">
                <a:pos x="T8" y="T9"/>
              </a:cxn>
              <a:cxn ang="T89">
                <a:pos x="T10" y="T11"/>
              </a:cxn>
              <a:cxn ang="T90">
                <a:pos x="T12" y="T13"/>
              </a:cxn>
              <a:cxn ang="T91">
                <a:pos x="T14" y="T15"/>
              </a:cxn>
              <a:cxn ang="T92">
                <a:pos x="T16" y="T17"/>
              </a:cxn>
              <a:cxn ang="T93">
                <a:pos x="T18" y="T19"/>
              </a:cxn>
              <a:cxn ang="T94">
                <a:pos x="T20" y="T21"/>
              </a:cxn>
              <a:cxn ang="T95">
                <a:pos x="T22" y="T23"/>
              </a:cxn>
              <a:cxn ang="T96">
                <a:pos x="T24" y="T25"/>
              </a:cxn>
              <a:cxn ang="T97">
                <a:pos x="T26" y="T27"/>
              </a:cxn>
              <a:cxn ang="T98">
                <a:pos x="T28" y="T29"/>
              </a:cxn>
              <a:cxn ang="T99">
                <a:pos x="T30" y="T31"/>
              </a:cxn>
              <a:cxn ang="T100">
                <a:pos x="T32" y="T33"/>
              </a:cxn>
              <a:cxn ang="T101">
                <a:pos x="T34" y="T35"/>
              </a:cxn>
              <a:cxn ang="T102">
                <a:pos x="T36" y="T37"/>
              </a:cxn>
              <a:cxn ang="T103">
                <a:pos x="T38" y="T39"/>
              </a:cxn>
              <a:cxn ang="T104">
                <a:pos x="T40" y="T41"/>
              </a:cxn>
              <a:cxn ang="T105">
                <a:pos x="T42" y="T43"/>
              </a:cxn>
              <a:cxn ang="T106">
                <a:pos x="T44" y="T45"/>
              </a:cxn>
              <a:cxn ang="T107">
                <a:pos x="T46" y="T47"/>
              </a:cxn>
              <a:cxn ang="T108">
                <a:pos x="T48" y="T49"/>
              </a:cxn>
              <a:cxn ang="T109">
                <a:pos x="T50" y="T51"/>
              </a:cxn>
              <a:cxn ang="T110">
                <a:pos x="T52" y="T53"/>
              </a:cxn>
              <a:cxn ang="T111">
                <a:pos x="T54" y="T55"/>
              </a:cxn>
              <a:cxn ang="T112">
                <a:pos x="T56" y="T57"/>
              </a:cxn>
              <a:cxn ang="T113">
                <a:pos x="T58" y="T59"/>
              </a:cxn>
              <a:cxn ang="T114">
                <a:pos x="T60" y="T61"/>
              </a:cxn>
              <a:cxn ang="T115">
                <a:pos x="T62" y="T63"/>
              </a:cxn>
              <a:cxn ang="T116">
                <a:pos x="T64" y="T65"/>
              </a:cxn>
              <a:cxn ang="T117">
                <a:pos x="T66" y="T67"/>
              </a:cxn>
              <a:cxn ang="T118">
                <a:pos x="T68" y="T69"/>
              </a:cxn>
              <a:cxn ang="T119">
                <a:pos x="T70" y="T71"/>
              </a:cxn>
              <a:cxn ang="T120">
                <a:pos x="T72" y="T73"/>
              </a:cxn>
              <a:cxn ang="T121">
                <a:pos x="T74" y="T75"/>
              </a:cxn>
              <a:cxn ang="T122">
                <a:pos x="T76" y="T77"/>
              </a:cxn>
              <a:cxn ang="T123">
                <a:pos x="T78" y="T79"/>
              </a:cxn>
              <a:cxn ang="T124">
                <a:pos x="T80" y="T81"/>
              </a:cxn>
              <a:cxn ang="T125">
                <a:pos x="T82" y="T83"/>
              </a:cxn>
            </a:cxnLst>
            <a:rect l="0" t="0" r="r" b="b"/>
            <a:pathLst>
              <a:path w="160" h="164">
                <a:moveTo>
                  <a:pt x="54" y="41"/>
                </a:moveTo>
                <a:lnTo>
                  <a:pt x="64" y="41"/>
                </a:lnTo>
                <a:lnTo>
                  <a:pt x="75" y="41"/>
                </a:lnTo>
                <a:lnTo>
                  <a:pt x="83" y="43"/>
                </a:lnTo>
                <a:lnTo>
                  <a:pt x="89" y="44"/>
                </a:lnTo>
                <a:lnTo>
                  <a:pt x="96" y="49"/>
                </a:lnTo>
                <a:lnTo>
                  <a:pt x="100" y="55"/>
                </a:lnTo>
                <a:lnTo>
                  <a:pt x="102" y="61"/>
                </a:lnTo>
                <a:lnTo>
                  <a:pt x="104" y="71"/>
                </a:lnTo>
                <a:lnTo>
                  <a:pt x="104" y="82"/>
                </a:lnTo>
                <a:lnTo>
                  <a:pt x="104" y="93"/>
                </a:lnTo>
                <a:lnTo>
                  <a:pt x="102" y="103"/>
                </a:lnTo>
                <a:lnTo>
                  <a:pt x="97" y="109"/>
                </a:lnTo>
                <a:lnTo>
                  <a:pt x="94" y="115"/>
                </a:lnTo>
                <a:lnTo>
                  <a:pt x="89" y="120"/>
                </a:lnTo>
                <a:lnTo>
                  <a:pt x="83" y="124"/>
                </a:lnTo>
                <a:lnTo>
                  <a:pt x="75" y="126"/>
                </a:lnTo>
                <a:lnTo>
                  <a:pt x="67" y="126"/>
                </a:lnTo>
                <a:lnTo>
                  <a:pt x="54" y="126"/>
                </a:lnTo>
                <a:lnTo>
                  <a:pt x="54" y="41"/>
                </a:lnTo>
                <a:close/>
                <a:moveTo>
                  <a:pt x="70" y="164"/>
                </a:moveTo>
                <a:lnTo>
                  <a:pt x="89" y="164"/>
                </a:lnTo>
                <a:lnTo>
                  <a:pt x="107" y="159"/>
                </a:lnTo>
                <a:lnTo>
                  <a:pt x="121" y="153"/>
                </a:lnTo>
                <a:lnTo>
                  <a:pt x="134" y="145"/>
                </a:lnTo>
                <a:lnTo>
                  <a:pt x="145" y="134"/>
                </a:lnTo>
                <a:lnTo>
                  <a:pt x="153" y="120"/>
                </a:lnTo>
                <a:lnTo>
                  <a:pt x="158" y="101"/>
                </a:lnTo>
                <a:lnTo>
                  <a:pt x="160" y="80"/>
                </a:lnTo>
                <a:lnTo>
                  <a:pt x="158" y="61"/>
                </a:lnTo>
                <a:lnTo>
                  <a:pt x="153" y="44"/>
                </a:lnTo>
                <a:lnTo>
                  <a:pt x="145" y="32"/>
                </a:lnTo>
                <a:lnTo>
                  <a:pt x="136" y="22"/>
                </a:lnTo>
                <a:lnTo>
                  <a:pt x="123" y="13"/>
                </a:lnTo>
                <a:lnTo>
                  <a:pt x="108" y="8"/>
                </a:lnTo>
                <a:lnTo>
                  <a:pt x="91" y="3"/>
                </a:lnTo>
                <a:lnTo>
                  <a:pt x="72" y="0"/>
                </a:lnTo>
                <a:lnTo>
                  <a:pt x="0" y="0"/>
                </a:lnTo>
                <a:lnTo>
                  <a:pt x="0" y="164"/>
                </a:lnTo>
                <a:lnTo>
                  <a:pt x="70"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64" name="Freeform 790">
            <a:extLst>
              <a:ext uri="{FF2B5EF4-FFF2-40B4-BE49-F238E27FC236}">
                <a16:creationId xmlns:a16="http://schemas.microsoft.com/office/drawing/2014/main" id="{00000000-0008-0000-1800-000040000000}"/>
              </a:ext>
            </a:extLst>
          </xdr:cNvPr>
          <xdr:cNvSpPr>
            <a:spLocks/>
          </xdr:cNvSpPr>
        </xdr:nvSpPr>
        <xdr:spPr bwMode="auto">
          <a:xfrm>
            <a:off x="1003" y="165"/>
            <a:ext cx="168" cy="164"/>
          </a:xfrm>
          <a:custGeom>
            <a:avLst/>
            <a:gdLst>
              <a:gd name="T0" fmla="*/ 57 w 168"/>
              <a:gd name="T1" fmla="*/ 164 h 164"/>
              <a:gd name="T2" fmla="*/ 110 w 168"/>
              <a:gd name="T3" fmla="*/ 164 h 164"/>
              <a:gd name="T4" fmla="*/ 168 w 168"/>
              <a:gd name="T5" fmla="*/ 0 h 164"/>
              <a:gd name="T6" fmla="*/ 115 w 168"/>
              <a:gd name="T7" fmla="*/ 0 h 164"/>
              <a:gd name="T8" fmla="*/ 83 w 168"/>
              <a:gd name="T9" fmla="*/ 109 h 164"/>
              <a:gd name="T10" fmla="*/ 55 w 168"/>
              <a:gd name="T11" fmla="*/ 0 h 164"/>
              <a:gd name="T12" fmla="*/ 0 w 168"/>
              <a:gd name="T13" fmla="*/ 0 h 164"/>
              <a:gd name="T14" fmla="*/ 57 w 168"/>
              <a:gd name="T15" fmla="*/ 164 h 164"/>
              <a:gd name="T16" fmla="*/ 0 60000 65536"/>
              <a:gd name="T17" fmla="*/ 0 60000 65536"/>
              <a:gd name="T18" fmla="*/ 0 60000 65536"/>
              <a:gd name="T19" fmla="*/ 0 60000 65536"/>
              <a:gd name="T20" fmla="*/ 0 60000 65536"/>
              <a:gd name="T21" fmla="*/ 0 60000 65536"/>
              <a:gd name="T22" fmla="*/ 0 60000 65536"/>
              <a:gd name="T23" fmla="*/ 0 60000 6553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0" t="0" r="r" b="b"/>
            <a:pathLst>
              <a:path w="168" h="164">
                <a:moveTo>
                  <a:pt x="57" y="164"/>
                </a:moveTo>
                <a:lnTo>
                  <a:pt x="110" y="164"/>
                </a:lnTo>
                <a:lnTo>
                  <a:pt x="168" y="0"/>
                </a:lnTo>
                <a:lnTo>
                  <a:pt x="115" y="0"/>
                </a:lnTo>
                <a:lnTo>
                  <a:pt x="83" y="109"/>
                </a:lnTo>
                <a:lnTo>
                  <a:pt x="55" y="0"/>
                </a:lnTo>
                <a:lnTo>
                  <a:pt x="0" y="0"/>
                </a:lnTo>
                <a:lnTo>
                  <a:pt x="57"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65" name="Freeform 791">
            <a:extLst>
              <a:ext uri="{FF2B5EF4-FFF2-40B4-BE49-F238E27FC236}">
                <a16:creationId xmlns:a16="http://schemas.microsoft.com/office/drawing/2014/main" id="{00000000-0008-0000-1800-000041000000}"/>
              </a:ext>
            </a:extLst>
          </xdr:cNvPr>
          <xdr:cNvSpPr>
            <a:spLocks/>
          </xdr:cNvSpPr>
        </xdr:nvSpPr>
        <xdr:spPr bwMode="auto">
          <a:xfrm>
            <a:off x="1173" y="162"/>
            <a:ext cx="151" cy="170"/>
          </a:xfrm>
          <a:custGeom>
            <a:avLst/>
            <a:gdLst>
              <a:gd name="T0" fmla="*/ 142 w 151"/>
              <a:gd name="T1" fmla="*/ 41 h 170"/>
              <a:gd name="T2" fmla="*/ 134 w 151"/>
              <a:gd name="T3" fmla="*/ 22 h 170"/>
              <a:gd name="T4" fmla="*/ 118 w 151"/>
              <a:gd name="T5" fmla="*/ 11 h 170"/>
              <a:gd name="T6" fmla="*/ 91 w 151"/>
              <a:gd name="T7" fmla="*/ 1 h 170"/>
              <a:gd name="T8" fmla="*/ 60 w 151"/>
              <a:gd name="T9" fmla="*/ 1 h 170"/>
              <a:gd name="T10" fmla="*/ 35 w 151"/>
              <a:gd name="T11" fmla="*/ 8 h 170"/>
              <a:gd name="T12" fmla="*/ 15 w 151"/>
              <a:gd name="T13" fmla="*/ 20 h 170"/>
              <a:gd name="T14" fmla="*/ 4 w 151"/>
              <a:gd name="T15" fmla="*/ 41 h 170"/>
              <a:gd name="T16" fmla="*/ 4 w 151"/>
              <a:gd name="T17" fmla="*/ 63 h 170"/>
              <a:gd name="T18" fmla="*/ 11 w 151"/>
              <a:gd name="T19" fmla="*/ 79 h 170"/>
              <a:gd name="T20" fmla="*/ 32 w 151"/>
              <a:gd name="T21" fmla="*/ 96 h 170"/>
              <a:gd name="T22" fmla="*/ 68 w 151"/>
              <a:gd name="T23" fmla="*/ 106 h 170"/>
              <a:gd name="T24" fmla="*/ 89 w 151"/>
              <a:gd name="T25" fmla="*/ 112 h 170"/>
              <a:gd name="T26" fmla="*/ 97 w 151"/>
              <a:gd name="T27" fmla="*/ 118 h 170"/>
              <a:gd name="T28" fmla="*/ 97 w 151"/>
              <a:gd name="T29" fmla="*/ 125 h 170"/>
              <a:gd name="T30" fmla="*/ 94 w 151"/>
              <a:gd name="T31" fmla="*/ 129 h 170"/>
              <a:gd name="T32" fmla="*/ 89 w 151"/>
              <a:gd name="T33" fmla="*/ 134 h 170"/>
              <a:gd name="T34" fmla="*/ 81 w 151"/>
              <a:gd name="T35" fmla="*/ 134 h 170"/>
              <a:gd name="T36" fmla="*/ 75 w 151"/>
              <a:gd name="T37" fmla="*/ 134 h 170"/>
              <a:gd name="T38" fmla="*/ 70 w 151"/>
              <a:gd name="T39" fmla="*/ 134 h 170"/>
              <a:gd name="T40" fmla="*/ 65 w 151"/>
              <a:gd name="T41" fmla="*/ 134 h 170"/>
              <a:gd name="T42" fmla="*/ 62 w 151"/>
              <a:gd name="T43" fmla="*/ 131 h 170"/>
              <a:gd name="T44" fmla="*/ 57 w 151"/>
              <a:gd name="T45" fmla="*/ 129 h 170"/>
              <a:gd name="T46" fmla="*/ 56 w 151"/>
              <a:gd name="T47" fmla="*/ 127 h 170"/>
              <a:gd name="T48" fmla="*/ 52 w 151"/>
              <a:gd name="T49" fmla="*/ 123 h 170"/>
              <a:gd name="T50" fmla="*/ 51 w 151"/>
              <a:gd name="T51" fmla="*/ 118 h 170"/>
              <a:gd name="T52" fmla="*/ 0 w 151"/>
              <a:gd name="T53" fmla="*/ 117 h 170"/>
              <a:gd name="T54" fmla="*/ 4 w 151"/>
              <a:gd name="T55" fmla="*/ 137 h 170"/>
              <a:gd name="T56" fmla="*/ 19 w 151"/>
              <a:gd name="T57" fmla="*/ 156 h 170"/>
              <a:gd name="T58" fmla="*/ 43 w 151"/>
              <a:gd name="T59" fmla="*/ 167 h 170"/>
              <a:gd name="T60" fmla="*/ 73 w 151"/>
              <a:gd name="T61" fmla="*/ 170 h 170"/>
              <a:gd name="T62" fmla="*/ 105 w 151"/>
              <a:gd name="T63" fmla="*/ 169 h 170"/>
              <a:gd name="T64" fmla="*/ 128 w 151"/>
              <a:gd name="T65" fmla="*/ 159 h 170"/>
              <a:gd name="T66" fmla="*/ 145 w 151"/>
              <a:gd name="T67" fmla="*/ 140 h 170"/>
              <a:gd name="T68" fmla="*/ 151 w 151"/>
              <a:gd name="T69" fmla="*/ 117 h 170"/>
              <a:gd name="T70" fmla="*/ 147 w 151"/>
              <a:gd name="T71" fmla="*/ 98 h 170"/>
              <a:gd name="T72" fmla="*/ 136 w 151"/>
              <a:gd name="T73" fmla="*/ 83 h 170"/>
              <a:gd name="T74" fmla="*/ 102 w 151"/>
              <a:gd name="T75" fmla="*/ 69 h 170"/>
              <a:gd name="T76" fmla="*/ 70 w 151"/>
              <a:gd name="T77" fmla="*/ 60 h 170"/>
              <a:gd name="T78" fmla="*/ 60 w 151"/>
              <a:gd name="T79" fmla="*/ 54 h 170"/>
              <a:gd name="T80" fmla="*/ 56 w 151"/>
              <a:gd name="T81" fmla="*/ 47 h 170"/>
              <a:gd name="T82" fmla="*/ 56 w 151"/>
              <a:gd name="T83" fmla="*/ 44 h 170"/>
              <a:gd name="T84" fmla="*/ 60 w 151"/>
              <a:gd name="T85" fmla="*/ 41 h 170"/>
              <a:gd name="T86" fmla="*/ 64 w 151"/>
              <a:gd name="T87" fmla="*/ 39 h 170"/>
              <a:gd name="T88" fmla="*/ 73 w 151"/>
              <a:gd name="T89" fmla="*/ 37 h 170"/>
              <a:gd name="T90" fmla="*/ 76 w 151"/>
              <a:gd name="T91" fmla="*/ 37 h 170"/>
              <a:gd name="T92" fmla="*/ 81 w 151"/>
              <a:gd name="T93" fmla="*/ 39 h 170"/>
              <a:gd name="T94" fmla="*/ 86 w 151"/>
              <a:gd name="T95" fmla="*/ 39 h 170"/>
              <a:gd name="T96" fmla="*/ 89 w 151"/>
              <a:gd name="T97" fmla="*/ 44 h 170"/>
              <a:gd name="T98" fmla="*/ 91 w 151"/>
              <a:gd name="T99" fmla="*/ 47 h 170"/>
              <a:gd name="T100" fmla="*/ 94 w 151"/>
              <a:gd name="T101" fmla="*/ 50 h 170"/>
              <a:gd name="T102" fmla="*/ 145 w 151"/>
              <a:gd name="T103" fmla="*/ 52 h 170"/>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Lst>
            <a:ahLst/>
            <a:cxnLst>
              <a:cxn ang="T104">
                <a:pos x="T0" y="T1"/>
              </a:cxn>
              <a:cxn ang="T105">
                <a:pos x="T2" y="T3"/>
              </a:cxn>
              <a:cxn ang="T106">
                <a:pos x="T4" y="T5"/>
              </a:cxn>
              <a:cxn ang="T107">
                <a:pos x="T6" y="T7"/>
              </a:cxn>
              <a:cxn ang="T108">
                <a:pos x="T8" y="T9"/>
              </a:cxn>
              <a:cxn ang="T109">
                <a:pos x="T10" y="T11"/>
              </a:cxn>
              <a:cxn ang="T110">
                <a:pos x="T12" y="T13"/>
              </a:cxn>
              <a:cxn ang="T111">
                <a:pos x="T14" y="T15"/>
              </a:cxn>
              <a:cxn ang="T112">
                <a:pos x="T16" y="T17"/>
              </a:cxn>
              <a:cxn ang="T113">
                <a:pos x="T18" y="T19"/>
              </a:cxn>
              <a:cxn ang="T114">
                <a:pos x="T20" y="T21"/>
              </a:cxn>
              <a:cxn ang="T115">
                <a:pos x="T22" y="T23"/>
              </a:cxn>
              <a:cxn ang="T116">
                <a:pos x="T24" y="T25"/>
              </a:cxn>
              <a:cxn ang="T117">
                <a:pos x="T26" y="T27"/>
              </a:cxn>
              <a:cxn ang="T118">
                <a:pos x="T28" y="T29"/>
              </a:cxn>
              <a:cxn ang="T119">
                <a:pos x="T30" y="T31"/>
              </a:cxn>
              <a:cxn ang="T120">
                <a:pos x="T32" y="T33"/>
              </a:cxn>
              <a:cxn ang="T121">
                <a:pos x="T34" y="T35"/>
              </a:cxn>
              <a:cxn ang="T122">
                <a:pos x="T36" y="T37"/>
              </a:cxn>
              <a:cxn ang="T123">
                <a:pos x="T38" y="T39"/>
              </a:cxn>
              <a:cxn ang="T124">
                <a:pos x="T40" y="T41"/>
              </a:cxn>
              <a:cxn ang="T125">
                <a:pos x="T42" y="T43"/>
              </a:cxn>
              <a:cxn ang="T126">
                <a:pos x="T44" y="T45"/>
              </a:cxn>
              <a:cxn ang="T127">
                <a:pos x="T46" y="T47"/>
              </a:cxn>
              <a:cxn ang="T128">
                <a:pos x="T48" y="T49"/>
              </a:cxn>
              <a:cxn ang="T129">
                <a:pos x="T50" y="T51"/>
              </a:cxn>
              <a:cxn ang="T130">
                <a:pos x="T52" y="T53"/>
              </a:cxn>
              <a:cxn ang="T131">
                <a:pos x="T54" y="T55"/>
              </a:cxn>
              <a:cxn ang="T132">
                <a:pos x="T56" y="T57"/>
              </a:cxn>
              <a:cxn ang="T133">
                <a:pos x="T58" y="T59"/>
              </a:cxn>
              <a:cxn ang="T134">
                <a:pos x="T60" y="T61"/>
              </a:cxn>
              <a:cxn ang="T135">
                <a:pos x="T62" y="T63"/>
              </a:cxn>
              <a:cxn ang="T136">
                <a:pos x="T64" y="T65"/>
              </a:cxn>
              <a:cxn ang="T137">
                <a:pos x="T66" y="T67"/>
              </a:cxn>
              <a:cxn ang="T138">
                <a:pos x="T68" y="T69"/>
              </a:cxn>
              <a:cxn ang="T139">
                <a:pos x="T70" y="T71"/>
              </a:cxn>
              <a:cxn ang="T140">
                <a:pos x="T72" y="T73"/>
              </a:cxn>
              <a:cxn ang="T141">
                <a:pos x="T74" y="T75"/>
              </a:cxn>
              <a:cxn ang="T142">
                <a:pos x="T76" y="T77"/>
              </a:cxn>
              <a:cxn ang="T143">
                <a:pos x="T78" y="T79"/>
              </a:cxn>
              <a:cxn ang="T144">
                <a:pos x="T80" y="T81"/>
              </a:cxn>
              <a:cxn ang="T145">
                <a:pos x="T82" y="T83"/>
              </a:cxn>
              <a:cxn ang="T146">
                <a:pos x="T84" y="T85"/>
              </a:cxn>
              <a:cxn ang="T147">
                <a:pos x="T86" y="T87"/>
              </a:cxn>
              <a:cxn ang="T148">
                <a:pos x="T88" y="T89"/>
              </a:cxn>
              <a:cxn ang="T149">
                <a:pos x="T90" y="T91"/>
              </a:cxn>
              <a:cxn ang="T150">
                <a:pos x="T92" y="T93"/>
              </a:cxn>
              <a:cxn ang="T151">
                <a:pos x="T94" y="T95"/>
              </a:cxn>
              <a:cxn ang="T152">
                <a:pos x="T96" y="T97"/>
              </a:cxn>
              <a:cxn ang="T153">
                <a:pos x="T98" y="T99"/>
              </a:cxn>
              <a:cxn ang="T154">
                <a:pos x="T100" y="T101"/>
              </a:cxn>
              <a:cxn ang="T155">
                <a:pos x="T102" y="T103"/>
              </a:cxn>
            </a:cxnLst>
            <a:rect l="0" t="0" r="r" b="b"/>
            <a:pathLst>
              <a:path w="151" h="170">
                <a:moveTo>
                  <a:pt x="145" y="52"/>
                </a:moveTo>
                <a:lnTo>
                  <a:pt x="142" y="41"/>
                </a:lnTo>
                <a:lnTo>
                  <a:pt x="140" y="33"/>
                </a:lnTo>
                <a:lnTo>
                  <a:pt x="134" y="22"/>
                </a:lnTo>
                <a:lnTo>
                  <a:pt x="126" y="16"/>
                </a:lnTo>
                <a:lnTo>
                  <a:pt x="118" y="11"/>
                </a:lnTo>
                <a:lnTo>
                  <a:pt x="105" y="3"/>
                </a:lnTo>
                <a:lnTo>
                  <a:pt x="91" y="1"/>
                </a:lnTo>
                <a:lnTo>
                  <a:pt x="75" y="0"/>
                </a:lnTo>
                <a:lnTo>
                  <a:pt x="60" y="1"/>
                </a:lnTo>
                <a:lnTo>
                  <a:pt x="46" y="3"/>
                </a:lnTo>
                <a:lnTo>
                  <a:pt x="35" y="8"/>
                </a:lnTo>
                <a:lnTo>
                  <a:pt x="23" y="14"/>
                </a:lnTo>
                <a:lnTo>
                  <a:pt x="15" y="20"/>
                </a:lnTo>
                <a:lnTo>
                  <a:pt x="9" y="28"/>
                </a:lnTo>
                <a:lnTo>
                  <a:pt x="4" y="41"/>
                </a:lnTo>
                <a:lnTo>
                  <a:pt x="3" y="52"/>
                </a:lnTo>
                <a:lnTo>
                  <a:pt x="4" y="63"/>
                </a:lnTo>
                <a:lnTo>
                  <a:pt x="6" y="72"/>
                </a:lnTo>
                <a:lnTo>
                  <a:pt x="11" y="79"/>
                </a:lnTo>
                <a:lnTo>
                  <a:pt x="17" y="85"/>
                </a:lnTo>
                <a:lnTo>
                  <a:pt x="32" y="96"/>
                </a:lnTo>
                <a:lnTo>
                  <a:pt x="51" y="102"/>
                </a:lnTo>
                <a:lnTo>
                  <a:pt x="68" y="106"/>
                </a:lnTo>
                <a:lnTo>
                  <a:pt x="83" y="110"/>
                </a:lnTo>
                <a:lnTo>
                  <a:pt x="89" y="112"/>
                </a:lnTo>
                <a:lnTo>
                  <a:pt x="94" y="115"/>
                </a:lnTo>
                <a:lnTo>
                  <a:pt x="97" y="118"/>
                </a:lnTo>
                <a:lnTo>
                  <a:pt x="97" y="123"/>
                </a:lnTo>
                <a:lnTo>
                  <a:pt x="97" y="125"/>
                </a:lnTo>
                <a:lnTo>
                  <a:pt x="96" y="127"/>
                </a:lnTo>
                <a:lnTo>
                  <a:pt x="94" y="129"/>
                </a:lnTo>
                <a:lnTo>
                  <a:pt x="91" y="131"/>
                </a:lnTo>
                <a:lnTo>
                  <a:pt x="89" y="134"/>
                </a:lnTo>
                <a:lnTo>
                  <a:pt x="86" y="134"/>
                </a:lnTo>
                <a:lnTo>
                  <a:pt x="81" y="134"/>
                </a:lnTo>
                <a:lnTo>
                  <a:pt x="76" y="135"/>
                </a:lnTo>
                <a:lnTo>
                  <a:pt x="75" y="134"/>
                </a:lnTo>
                <a:lnTo>
                  <a:pt x="73" y="134"/>
                </a:lnTo>
                <a:lnTo>
                  <a:pt x="70" y="134"/>
                </a:lnTo>
                <a:lnTo>
                  <a:pt x="68" y="134"/>
                </a:lnTo>
                <a:lnTo>
                  <a:pt x="65" y="134"/>
                </a:lnTo>
                <a:lnTo>
                  <a:pt x="64" y="131"/>
                </a:lnTo>
                <a:lnTo>
                  <a:pt x="62" y="131"/>
                </a:lnTo>
                <a:lnTo>
                  <a:pt x="60" y="131"/>
                </a:lnTo>
                <a:lnTo>
                  <a:pt x="57" y="129"/>
                </a:lnTo>
                <a:lnTo>
                  <a:pt x="57" y="127"/>
                </a:lnTo>
                <a:lnTo>
                  <a:pt x="56" y="127"/>
                </a:lnTo>
                <a:lnTo>
                  <a:pt x="56" y="125"/>
                </a:lnTo>
                <a:lnTo>
                  <a:pt x="52" y="123"/>
                </a:lnTo>
                <a:lnTo>
                  <a:pt x="52" y="121"/>
                </a:lnTo>
                <a:lnTo>
                  <a:pt x="51" y="118"/>
                </a:lnTo>
                <a:lnTo>
                  <a:pt x="51" y="117"/>
                </a:lnTo>
                <a:lnTo>
                  <a:pt x="0" y="117"/>
                </a:lnTo>
                <a:lnTo>
                  <a:pt x="0" y="129"/>
                </a:lnTo>
                <a:lnTo>
                  <a:pt x="4" y="137"/>
                </a:lnTo>
                <a:lnTo>
                  <a:pt x="11" y="148"/>
                </a:lnTo>
                <a:lnTo>
                  <a:pt x="19" y="156"/>
                </a:lnTo>
                <a:lnTo>
                  <a:pt x="30" y="162"/>
                </a:lnTo>
                <a:lnTo>
                  <a:pt x="43" y="167"/>
                </a:lnTo>
                <a:lnTo>
                  <a:pt x="57" y="170"/>
                </a:lnTo>
                <a:lnTo>
                  <a:pt x="73" y="170"/>
                </a:lnTo>
                <a:lnTo>
                  <a:pt x="89" y="170"/>
                </a:lnTo>
                <a:lnTo>
                  <a:pt x="105" y="169"/>
                </a:lnTo>
                <a:lnTo>
                  <a:pt x="118" y="164"/>
                </a:lnTo>
                <a:lnTo>
                  <a:pt x="128" y="159"/>
                </a:lnTo>
                <a:lnTo>
                  <a:pt x="139" y="150"/>
                </a:lnTo>
                <a:lnTo>
                  <a:pt x="145" y="140"/>
                </a:lnTo>
                <a:lnTo>
                  <a:pt x="150" y="129"/>
                </a:lnTo>
                <a:lnTo>
                  <a:pt x="151" y="117"/>
                </a:lnTo>
                <a:lnTo>
                  <a:pt x="150" y="106"/>
                </a:lnTo>
                <a:lnTo>
                  <a:pt x="147" y="98"/>
                </a:lnTo>
                <a:lnTo>
                  <a:pt x="142" y="90"/>
                </a:lnTo>
                <a:lnTo>
                  <a:pt x="136" y="83"/>
                </a:lnTo>
                <a:lnTo>
                  <a:pt x="119" y="74"/>
                </a:lnTo>
                <a:lnTo>
                  <a:pt x="102" y="69"/>
                </a:lnTo>
                <a:lnTo>
                  <a:pt x="86" y="64"/>
                </a:lnTo>
                <a:lnTo>
                  <a:pt x="70" y="60"/>
                </a:lnTo>
                <a:lnTo>
                  <a:pt x="64" y="58"/>
                </a:lnTo>
                <a:lnTo>
                  <a:pt x="60" y="54"/>
                </a:lnTo>
                <a:lnTo>
                  <a:pt x="56" y="52"/>
                </a:lnTo>
                <a:lnTo>
                  <a:pt x="56" y="47"/>
                </a:lnTo>
                <a:lnTo>
                  <a:pt x="56" y="46"/>
                </a:lnTo>
                <a:lnTo>
                  <a:pt x="56" y="44"/>
                </a:lnTo>
                <a:lnTo>
                  <a:pt x="57" y="41"/>
                </a:lnTo>
                <a:lnTo>
                  <a:pt x="60" y="41"/>
                </a:lnTo>
                <a:lnTo>
                  <a:pt x="62" y="39"/>
                </a:lnTo>
                <a:lnTo>
                  <a:pt x="64" y="39"/>
                </a:lnTo>
                <a:lnTo>
                  <a:pt x="68" y="37"/>
                </a:lnTo>
                <a:lnTo>
                  <a:pt x="73" y="37"/>
                </a:lnTo>
                <a:lnTo>
                  <a:pt x="75" y="37"/>
                </a:lnTo>
                <a:lnTo>
                  <a:pt x="76" y="37"/>
                </a:lnTo>
                <a:lnTo>
                  <a:pt x="78" y="39"/>
                </a:lnTo>
                <a:lnTo>
                  <a:pt x="81" y="39"/>
                </a:lnTo>
                <a:lnTo>
                  <a:pt x="83" y="39"/>
                </a:lnTo>
                <a:lnTo>
                  <a:pt x="86" y="39"/>
                </a:lnTo>
                <a:lnTo>
                  <a:pt x="88" y="41"/>
                </a:lnTo>
                <a:lnTo>
                  <a:pt x="89" y="44"/>
                </a:lnTo>
                <a:lnTo>
                  <a:pt x="91" y="46"/>
                </a:lnTo>
                <a:lnTo>
                  <a:pt x="91" y="47"/>
                </a:lnTo>
                <a:lnTo>
                  <a:pt x="94" y="47"/>
                </a:lnTo>
                <a:lnTo>
                  <a:pt x="94" y="50"/>
                </a:lnTo>
                <a:lnTo>
                  <a:pt x="94" y="52"/>
                </a:lnTo>
                <a:lnTo>
                  <a:pt x="145" y="52"/>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66" name="Freeform 792">
            <a:extLst>
              <a:ext uri="{FF2B5EF4-FFF2-40B4-BE49-F238E27FC236}">
                <a16:creationId xmlns:a16="http://schemas.microsoft.com/office/drawing/2014/main" id="{00000000-0008-0000-1800-000042000000}"/>
              </a:ext>
            </a:extLst>
          </xdr:cNvPr>
          <xdr:cNvSpPr>
            <a:spLocks noEditPoints="1"/>
          </xdr:cNvSpPr>
        </xdr:nvSpPr>
        <xdr:spPr bwMode="auto">
          <a:xfrm>
            <a:off x="1324" y="165"/>
            <a:ext cx="175" cy="164"/>
          </a:xfrm>
          <a:custGeom>
            <a:avLst/>
            <a:gdLst>
              <a:gd name="T0" fmla="*/ 105 w 175"/>
              <a:gd name="T1" fmla="*/ 109 h 164"/>
              <a:gd name="T2" fmla="*/ 71 w 175"/>
              <a:gd name="T3" fmla="*/ 109 h 164"/>
              <a:gd name="T4" fmla="*/ 87 w 175"/>
              <a:gd name="T5" fmla="*/ 51 h 164"/>
              <a:gd name="T6" fmla="*/ 105 w 175"/>
              <a:gd name="T7" fmla="*/ 109 h 164"/>
              <a:gd name="T8" fmla="*/ 105 w 175"/>
              <a:gd name="T9" fmla="*/ 109 h 164"/>
              <a:gd name="T10" fmla="*/ 53 w 175"/>
              <a:gd name="T11" fmla="*/ 164 h 164"/>
              <a:gd name="T12" fmla="*/ 60 w 175"/>
              <a:gd name="T13" fmla="*/ 143 h 164"/>
              <a:gd name="T14" fmla="*/ 113 w 175"/>
              <a:gd name="T15" fmla="*/ 143 h 164"/>
              <a:gd name="T16" fmla="*/ 122 w 175"/>
              <a:gd name="T17" fmla="*/ 164 h 164"/>
              <a:gd name="T18" fmla="*/ 175 w 175"/>
              <a:gd name="T19" fmla="*/ 164 h 164"/>
              <a:gd name="T20" fmla="*/ 115 w 175"/>
              <a:gd name="T21" fmla="*/ 3 h 164"/>
              <a:gd name="T22" fmla="*/ 60 w 175"/>
              <a:gd name="T23" fmla="*/ 0 h 164"/>
              <a:gd name="T24" fmla="*/ 0 w 175"/>
              <a:gd name="T25" fmla="*/ 164 h 164"/>
              <a:gd name="T26" fmla="*/ 53 w 175"/>
              <a:gd name="T27" fmla="*/ 164 h 164"/>
              <a:gd name="T28" fmla="*/ 53 w 175"/>
              <a:gd name="T29" fmla="*/ 164 h 164"/>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175" h="164">
                <a:moveTo>
                  <a:pt x="105" y="109"/>
                </a:moveTo>
                <a:lnTo>
                  <a:pt x="71" y="109"/>
                </a:lnTo>
                <a:lnTo>
                  <a:pt x="87" y="51"/>
                </a:lnTo>
                <a:lnTo>
                  <a:pt x="105" y="109"/>
                </a:lnTo>
                <a:close/>
                <a:moveTo>
                  <a:pt x="53" y="164"/>
                </a:moveTo>
                <a:lnTo>
                  <a:pt x="60" y="143"/>
                </a:lnTo>
                <a:lnTo>
                  <a:pt x="113" y="143"/>
                </a:lnTo>
                <a:lnTo>
                  <a:pt x="122" y="164"/>
                </a:lnTo>
                <a:lnTo>
                  <a:pt x="175" y="164"/>
                </a:lnTo>
                <a:lnTo>
                  <a:pt x="115" y="3"/>
                </a:lnTo>
                <a:lnTo>
                  <a:pt x="60" y="0"/>
                </a:lnTo>
                <a:lnTo>
                  <a:pt x="0" y="164"/>
                </a:lnTo>
                <a:lnTo>
                  <a:pt x="53" y="16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67" name="Freeform 793">
            <a:extLst>
              <a:ext uri="{FF2B5EF4-FFF2-40B4-BE49-F238E27FC236}">
                <a16:creationId xmlns:a16="http://schemas.microsoft.com/office/drawing/2014/main" id="{00000000-0008-0000-1800-000043000000}"/>
              </a:ext>
            </a:extLst>
          </xdr:cNvPr>
          <xdr:cNvSpPr>
            <a:spLocks/>
          </xdr:cNvSpPr>
        </xdr:nvSpPr>
        <xdr:spPr bwMode="auto">
          <a:xfrm>
            <a:off x="240" y="189"/>
            <a:ext cx="72" cy="119"/>
          </a:xfrm>
          <a:custGeom>
            <a:avLst/>
            <a:gdLst>
              <a:gd name="T0" fmla="*/ 11 w 72"/>
              <a:gd name="T1" fmla="*/ 0 h 119"/>
              <a:gd name="T2" fmla="*/ 72 w 72"/>
              <a:gd name="T3" fmla="*/ 58 h 119"/>
              <a:gd name="T4" fmla="*/ 11 w 72"/>
              <a:gd name="T5" fmla="*/ 119 h 119"/>
              <a:gd name="T6" fmla="*/ 8 w 72"/>
              <a:gd name="T7" fmla="*/ 113 h 119"/>
              <a:gd name="T8" fmla="*/ 6 w 72"/>
              <a:gd name="T9" fmla="*/ 104 h 119"/>
              <a:gd name="T10" fmla="*/ 5 w 72"/>
              <a:gd name="T11" fmla="*/ 98 h 119"/>
              <a:gd name="T12" fmla="*/ 2 w 72"/>
              <a:gd name="T13" fmla="*/ 90 h 119"/>
              <a:gd name="T14" fmla="*/ 2 w 72"/>
              <a:gd name="T15" fmla="*/ 83 h 119"/>
              <a:gd name="T16" fmla="*/ 0 w 72"/>
              <a:gd name="T17" fmla="*/ 75 h 119"/>
              <a:gd name="T18" fmla="*/ 0 w 72"/>
              <a:gd name="T19" fmla="*/ 66 h 119"/>
              <a:gd name="T20" fmla="*/ 0 w 72"/>
              <a:gd name="T21" fmla="*/ 58 h 119"/>
              <a:gd name="T22" fmla="*/ 0 w 72"/>
              <a:gd name="T23" fmla="*/ 52 h 119"/>
              <a:gd name="T24" fmla="*/ 0 w 72"/>
              <a:gd name="T25" fmla="*/ 44 h 119"/>
              <a:gd name="T26" fmla="*/ 2 w 72"/>
              <a:gd name="T27" fmla="*/ 36 h 119"/>
              <a:gd name="T28" fmla="*/ 2 w 72"/>
              <a:gd name="T29" fmla="*/ 29 h 119"/>
              <a:gd name="T30" fmla="*/ 5 w 72"/>
              <a:gd name="T31" fmla="*/ 20 h 119"/>
              <a:gd name="T32" fmla="*/ 6 w 72"/>
              <a:gd name="T33" fmla="*/ 14 h 119"/>
              <a:gd name="T34" fmla="*/ 8 w 72"/>
              <a:gd name="T35" fmla="*/ 6 h 119"/>
              <a:gd name="T36" fmla="*/ 11 w 72"/>
              <a:gd name="T37" fmla="*/ 0 h 119"/>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72" h="119">
                <a:moveTo>
                  <a:pt x="11" y="0"/>
                </a:moveTo>
                <a:lnTo>
                  <a:pt x="72" y="58"/>
                </a:lnTo>
                <a:lnTo>
                  <a:pt x="11" y="119"/>
                </a:lnTo>
                <a:lnTo>
                  <a:pt x="8" y="113"/>
                </a:lnTo>
                <a:lnTo>
                  <a:pt x="6" y="104"/>
                </a:lnTo>
                <a:lnTo>
                  <a:pt x="5" y="98"/>
                </a:lnTo>
                <a:lnTo>
                  <a:pt x="2" y="90"/>
                </a:lnTo>
                <a:lnTo>
                  <a:pt x="2" y="83"/>
                </a:lnTo>
                <a:lnTo>
                  <a:pt x="0" y="75"/>
                </a:lnTo>
                <a:lnTo>
                  <a:pt x="0" y="66"/>
                </a:lnTo>
                <a:lnTo>
                  <a:pt x="0" y="58"/>
                </a:lnTo>
                <a:lnTo>
                  <a:pt x="0" y="52"/>
                </a:lnTo>
                <a:lnTo>
                  <a:pt x="0" y="44"/>
                </a:lnTo>
                <a:lnTo>
                  <a:pt x="2" y="36"/>
                </a:lnTo>
                <a:lnTo>
                  <a:pt x="2" y="29"/>
                </a:lnTo>
                <a:lnTo>
                  <a:pt x="5" y="20"/>
                </a:lnTo>
                <a:lnTo>
                  <a:pt x="6" y="14"/>
                </a:lnTo>
                <a:lnTo>
                  <a:pt x="8" y="6"/>
                </a:lnTo>
                <a:lnTo>
                  <a:pt x="11" y="0"/>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68" name="Freeform 794">
            <a:extLst>
              <a:ext uri="{FF2B5EF4-FFF2-40B4-BE49-F238E27FC236}">
                <a16:creationId xmlns:a16="http://schemas.microsoft.com/office/drawing/2014/main" id="{00000000-0008-0000-1800-000044000000}"/>
              </a:ext>
            </a:extLst>
          </xdr:cNvPr>
          <xdr:cNvSpPr>
            <a:spLocks/>
          </xdr:cNvSpPr>
        </xdr:nvSpPr>
        <xdr:spPr bwMode="auto">
          <a:xfrm>
            <a:off x="291" y="98"/>
            <a:ext cx="250" cy="149"/>
          </a:xfrm>
          <a:custGeom>
            <a:avLst/>
            <a:gdLst>
              <a:gd name="T0" fmla="*/ 250 w 250"/>
              <a:gd name="T1" fmla="*/ 28 h 149"/>
              <a:gd name="T2" fmla="*/ 123 w 250"/>
              <a:gd name="T3" fmla="*/ 149 h 149"/>
              <a:gd name="T4" fmla="*/ 0 w 250"/>
              <a:gd name="T5" fmla="*/ 28 h 149"/>
              <a:gd name="T6" fmla="*/ 5 w 250"/>
              <a:gd name="T7" fmla="*/ 24 h 149"/>
              <a:gd name="T8" fmla="*/ 8 w 250"/>
              <a:gd name="T9" fmla="*/ 21 h 149"/>
              <a:gd name="T10" fmla="*/ 13 w 250"/>
              <a:gd name="T11" fmla="*/ 18 h 149"/>
              <a:gd name="T12" fmla="*/ 17 w 250"/>
              <a:gd name="T13" fmla="*/ 13 h 149"/>
              <a:gd name="T14" fmla="*/ 21 w 250"/>
              <a:gd name="T15" fmla="*/ 12 h 149"/>
              <a:gd name="T16" fmla="*/ 26 w 250"/>
              <a:gd name="T17" fmla="*/ 7 h 149"/>
              <a:gd name="T18" fmla="*/ 30 w 250"/>
              <a:gd name="T19" fmla="*/ 5 h 149"/>
              <a:gd name="T20" fmla="*/ 37 w 250"/>
              <a:gd name="T21" fmla="*/ 0 h 149"/>
              <a:gd name="T22" fmla="*/ 123 w 250"/>
              <a:gd name="T23" fmla="*/ 89 h 149"/>
              <a:gd name="T24" fmla="*/ 213 w 250"/>
              <a:gd name="T25" fmla="*/ 0 h 149"/>
              <a:gd name="T26" fmla="*/ 218 w 250"/>
              <a:gd name="T27" fmla="*/ 5 h 149"/>
              <a:gd name="T28" fmla="*/ 221 w 250"/>
              <a:gd name="T29" fmla="*/ 7 h 149"/>
              <a:gd name="T30" fmla="*/ 227 w 250"/>
              <a:gd name="T31" fmla="*/ 12 h 149"/>
              <a:gd name="T32" fmla="*/ 232 w 250"/>
              <a:gd name="T33" fmla="*/ 13 h 149"/>
              <a:gd name="T34" fmla="*/ 237 w 250"/>
              <a:gd name="T35" fmla="*/ 18 h 149"/>
              <a:gd name="T36" fmla="*/ 240 w 250"/>
              <a:gd name="T37" fmla="*/ 21 h 149"/>
              <a:gd name="T38" fmla="*/ 245 w 250"/>
              <a:gd name="T39" fmla="*/ 24 h 149"/>
              <a:gd name="T40" fmla="*/ 250 w 250"/>
              <a:gd name="T41" fmla="*/ 28 h 149"/>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250" h="149">
                <a:moveTo>
                  <a:pt x="250" y="28"/>
                </a:moveTo>
                <a:lnTo>
                  <a:pt x="123" y="149"/>
                </a:lnTo>
                <a:lnTo>
                  <a:pt x="0" y="28"/>
                </a:lnTo>
                <a:lnTo>
                  <a:pt x="5" y="24"/>
                </a:lnTo>
                <a:lnTo>
                  <a:pt x="8" y="21"/>
                </a:lnTo>
                <a:lnTo>
                  <a:pt x="13" y="18"/>
                </a:lnTo>
                <a:lnTo>
                  <a:pt x="17" y="13"/>
                </a:lnTo>
                <a:lnTo>
                  <a:pt x="21" y="12"/>
                </a:lnTo>
                <a:lnTo>
                  <a:pt x="26" y="7"/>
                </a:lnTo>
                <a:lnTo>
                  <a:pt x="30" y="5"/>
                </a:lnTo>
                <a:lnTo>
                  <a:pt x="37" y="0"/>
                </a:lnTo>
                <a:lnTo>
                  <a:pt x="123" y="89"/>
                </a:lnTo>
                <a:lnTo>
                  <a:pt x="213" y="0"/>
                </a:lnTo>
                <a:lnTo>
                  <a:pt x="218" y="5"/>
                </a:lnTo>
                <a:lnTo>
                  <a:pt x="221" y="7"/>
                </a:lnTo>
                <a:lnTo>
                  <a:pt x="227" y="12"/>
                </a:lnTo>
                <a:lnTo>
                  <a:pt x="232" y="13"/>
                </a:lnTo>
                <a:lnTo>
                  <a:pt x="237" y="18"/>
                </a:lnTo>
                <a:lnTo>
                  <a:pt x="240" y="21"/>
                </a:lnTo>
                <a:lnTo>
                  <a:pt x="245" y="24"/>
                </a:lnTo>
                <a:lnTo>
                  <a:pt x="250" y="28"/>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69" name="Freeform 795">
            <a:extLst>
              <a:ext uri="{FF2B5EF4-FFF2-40B4-BE49-F238E27FC236}">
                <a16:creationId xmlns:a16="http://schemas.microsoft.com/office/drawing/2014/main" id="{00000000-0008-0000-1800-000045000000}"/>
              </a:ext>
            </a:extLst>
          </xdr:cNvPr>
          <xdr:cNvSpPr>
            <a:spLocks/>
          </xdr:cNvSpPr>
        </xdr:nvSpPr>
        <xdr:spPr bwMode="auto">
          <a:xfrm>
            <a:off x="341" y="78"/>
            <a:ext cx="150" cy="87"/>
          </a:xfrm>
          <a:custGeom>
            <a:avLst/>
            <a:gdLst>
              <a:gd name="T0" fmla="*/ 150 w 150"/>
              <a:gd name="T1" fmla="*/ 14 h 87"/>
              <a:gd name="T2" fmla="*/ 73 w 150"/>
              <a:gd name="T3" fmla="*/ 87 h 87"/>
              <a:gd name="T4" fmla="*/ 0 w 150"/>
              <a:gd name="T5" fmla="*/ 14 h 87"/>
              <a:gd name="T6" fmla="*/ 6 w 150"/>
              <a:gd name="T7" fmla="*/ 12 h 87"/>
              <a:gd name="T8" fmla="*/ 9 w 150"/>
              <a:gd name="T9" fmla="*/ 10 h 87"/>
              <a:gd name="T10" fmla="*/ 16 w 150"/>
              <a:gd name="T11" fmla="*/ 8 h 87"/>
              <a:gd name="T12" fmla="*/ 22 w 150"/>
              <a:gd name="T13" fmla="*/ 6 h 87"/>
              <a:gd name="T14" fmla="*/ 29 w 150"/>
              <a:gd name="T15" fmla="*/ 3 h 87"/>
              <a:gd name="T16" fmla="*/ 33 w 150"/>
              <a:gd name="T17" fmla="*/ 2 h 87"/>
              <a:gd name="T18" fmla="*/ 40 w 150"/>
              <a:gd name="T19" fmla="*/ 2 h 87"/>
              <a:gd name="T20" fmla="*/ 46 w 150"/>
              <a:gd name="T21" fmla="*/ 0 h 87"/>
              <a:gd name="T22" fmla="*/ 73 w 150"/>
              <a:gd name="T23" fmla="*/ 27 h 87"/>
              <a:gd name="T24" fmla="*/ 102 w 150"/>
              <a:gd name="T25" fmla="*/ 0 h 87"/>
              <a:gd name="T26" fmla="*/ 107 w 150"/>
              <a:gd name="T27" fmla="*/ 2 h 87"/>
              <a:gd name="T28" fmla="*/ 115 w 150"/>
              <a:gd name="T29" fmla="*/ 2 h 87"/>
              <a:gd name="T30" fmla="*/ 120 w 150"/>
              <a:gd name="T31" fmla="*/ 3 h 87"/>
              <a:gd name="T32" fmla="*/ 126 w 150"/>
              <a:gd name="T33" fmla="*/ 6 h 87"/>
              <a:gd name="T34" fmla="*/ 131 w 150"/>
              <a:gd name="T35" fmla="*/ 8 h 87"/>
              <a:gd name="T36" fmla="*/ 137 w 150"/>
              <a:gd name="T37" fmla="*/ 10 h 87"/>
              <a:gd name="T38" fmla="*/ 144 w 150"/>
              <a:gd name="T39" fmla="*/ 12 h 87"/>
              <a:gd name="T40" fmla="*/ 150 w 150"/>
              <a:gd name="T41" fmla="*/ 14 h 87"/>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150" h="87">
                <a:moveTo>
                  <a:pt x="150" y="14"/>
                </a:moveTo>
                <a:lnTo>
                  <a:pt x="73" y="87"/>
                </a:lnTo>
                <a:lnTo>
                  <a:pt x="0" y="14"/>
                </a:lnTo>
                <a:lnTo>
                  <a:pt x="6" y="12"/>
                </a:lnTo>
                <a:lnTo>
                  <a:pt x="9" y="10"/>
                </a:lnTo>
                <a:lnTo>
                  <a:pt x="16" y="8"/>
                </a:lnTo>
                <a:lnTo>
                  <a:pt x="22" y="6"/>
                </a:lnTo>
                <a:lnTo>
                  <a:pt x="29" y="3"/>
                </a:lnTo>
                <a:lnTo>
                  <a:pt x="33" y="2"/>
                </a:lnTo>
                <a:lnTo>
                  <a:pt x="40" y="2"/>
                </a:lnTo>
                <a:lnTo>
                  <a:pt x="46" y="0"/>
                </a:lnTo>
                <a:lnTo>
                  <a:pt x="73" y="27"/>
                </a:lnTo>
                <a:lnTo>
                  <a:pt x="102" y="0"/>
                </a:lnTo>
                <a:lnTo>
                  <a:pt x="107" y="2"/>
                </a:lnTo>
                <a:lnTo>
                  <a:pt x="115" y="2"/>
                </a:lnTo>
                <a:lnTo>
                  <a:pt x="120" y="3"/>
                </a:lnTo>
                <a:lnTo>
                  <a:pt x="126" y="6"/>
                </a:lnTo>
                <a:lnTo>
                  <a:pt x="131" y="8"/>
                </a:lnTo>
                <a:lnTo>
                  <a:pt x="137" y="10"/>
                </a:lnTo>
                <a:lnTo>
                  <a:pt x="144" y="12"/>
                </a:lnTo>
                <a:lnTo>
                  <a:pt x="150" y="14"/>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70" name="Freeform 796">
            <a:extLst>
              <a:ext uri="{FF2B5EF4-FFF2-40B4-BE49-F238E27FC236}">
                <a16:creationId xmlns:a16="http://schemas.microsoft.com/office/drawing/2014/main" id="{00000000-0008-0000-1800-000046000000}"/>
              </a:ext>
            </a:extLst>
          </xdr:cNvPr>
          <xdr:cNvSpPr>
            <a:spLocks/>
          </xdr:cNvSpPr>
        </xdr:nvSpPr>
        <xdr:spPr bwMode="auto">
          <a:xfrm>
            <a:off x="291" y="250"/>
            <a:ext cx="250" cy="148"/>
          </a:xfrm>
          <a:custGeom>
            <a:avLst/>
            <a:gdLst>
              <a:gd name="T0" fmla="*/ 250 w 250"/>
              <a:gd name="T1" fmla="*/ 120 h 148"/>
              <a:gd name="T2" fmla="*/ 123 w 250"/>
              <a:gd name="T3" fmla="*/ 0 h 148"/>
              <a:gd name="T4" fmla="*/ 0 w 250"/>
              <a:gd name="T5" fmla="*/ 120 h 148"/>
              <a:gd name="T6" fmla="*/ 5 w 250"/>
              <a:gd name="T7" fmla="*/ 125 h 148"/>
              <a:gd name="T8" fmla="*/ 8 w 250"/>
              <a:gd name="T9" fmla="*/ 126 h 148"/>
              <a:gd name="T10" fmla="*/ 13 w 250"/>
              <a:gd name="T11" fmla="*/ 131 h 148"/>
              <a:gd name="T12" fmla="*/ 17 w 250"/>
              <a:gd name="T13" fmla="*/ 136 h 148"/>
              <a:gd name="T14" fmla="*/ 21 w 250"/>
              <a:gd name="T15" fmla="*/ 137 h 148"/>
              <a:gd name="T16" fmla="*/ 26 w 250"/>
              <a:gd name="T17" fmla="*/ 142 h 148"/>
              <a:gd name="T18" fmla="*/ 30 w 250"/>
              <a:gd name="T19" fmla="*/ 144 h 148"/>
              <a:gd name="T20" fmla="*/ 37 w 250"/>
              <a:gd name="T21" fmla="*/ 148 h 148"/>
              <a:gd name="T22" fmla="*/ 123 w 250"/>
              <a:gd name="T23" fmla="*/ 60 h 148"/>
              <a:gd name="T24" fmla="*/ 213 w 250"/>
              <a:gd name="T25" fmla="*/ 148 h 148"/>
              <a:gd name="T26" fmla="*/ 218 w 250"/>
              <a:gd name="T27" fmla="*/ 144 h 148"/>
              <a:gd name="T28" fmla="*/ 221 w 250"/>
              <a:gd name="T29" fmla="*/ 142 h 148"/>
              <a:gd name="T30" fmla="*/ 227 w 250"/>
              <a:gd name="T31" fmla="*/ 137 h 148"/>
              <a:gd name="T32" fmla="*/ 232 w 250"/>
              <a:gd name="T33" fmla="*/ 136 h 148"/>
              <a:gd name="T34" fmla="*/ 237 w 250"/>
              <a:gd name="T35" fmla="*/ 131 h 148"/>
              <a:gd name="T36" fmla="*/ 240 w 250"/>
              <a:gd name="T37" fmla="*/ 126 h 148"/>
              <a:gd name="T38" fmla="*/ 245 w 250"/>
              <a:gd name="T39" fmla="*/ 125 h 148"/>
              <a:gd name="T40" fmla="*/ 250 w 250"/>
              <a:gd name="T41" fmla="*/ 120 h 14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250" h="148">
                <a:moveTo>
                  <a:pt x="250" y="120"/>
                </a:moveTo>
                <a:lnTo>
                  <a:pt x="123" y="0"/>
                </a:lnTo>
                <a:lnTo>
                  <a:pt x="0" y="120"/>
                </a:lnTo>
                <a:lnTo>
                  <a:pt x="5" y="125"/>
                </a:lnTo>
                <a:lnTo>
                  <a:pt x="8" y="126"/>
                </a:lnTo>
                <a:lnTo>
                  <a:pt x="13" y="131"/>
                </a:lnTo>
                <a:lnTo>
                  <a:pt x="17" y="136"/>
                </a:lnTo>
                <a:lnTo>
                  <a:pt x="21" y="137"/>
                </a:lnTo>
                <a:lnTo>
                  <a:pt x="26" y="142"/>
                </a:lnTo>
                <a:lnTo>
                  <a:pt x="30" y="144"/>
                </a:lnTo>
                <a:lnTo>
                  <a:pt x="37" y="148"/>
                </a:lnTo>
                <a:lnTo>
                  <a:pt x="123" y="60"/>
                </a:lnTo>
                <a:lnTo>
                  <a:pt x="213" y="148"/>
                </a:lnTo>
                <a:lnTo>
                  <a:pt x="218" y="144"/>
                </a:lnTo>
                <a:lnTo>
                  <a:pt x="221" y="142"/>
                </a:lnTo>
                <a:lnTo>
                  <a:pt x="227" y="137"/>
                </a:lnTo>
                <a:lnTo>
                  <a:pt x="232" y="136"/>
                </a:lnTo>
                <a:lnTo>
                  <a:pt x="237" y="131"/>
                </a:lnTo>
                <a:lnTo>
                  <a:pt x="240" y="126"/>
                </a:lnTo>
                <a:lnTo>
                  <a:pt x="245" y="125"/>
                </a:lnTo>
                <a:lnTo>
                  <a:pt x="250" y="120"/>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71" name="Freeform 797">
            <a:extLst>
              <a:ext uri="{FF2B5EF4-FFF2-40B4-BE49-F238E27FC236}">
                <a16:creationId xmlns:a16="http://schemas.microsoft.com/office/drawing/2014/main" id="{00000000-0008-0000-1800-000047000000}"/>
              </a:ext>
            </a:extLst>
          </xdr:cNvPr>
          <xdr:cNvSpPr>
            <a:spLocks/>
          </xdr:cNvSpPr>
        </xdr:nvSpPr>
        <xdr:spPr bwMode="auto">
          <a:xfrm>
            <a:off x="341" y="331"/>
            <a:ext cx="150" cy="88"/>
          </a:xfrm>
          <a:custGeom>
            <a:avLst/>
            <a:gdLst>
              <a:gd name="T0" fmla="*/ 150 w 150"/>
              <a:gd name="T1" fmla="*/ 72 h 88"/>
              <a:gd name="T2" fmla="*/ 73 w 150"/>
              <a:gd name="T3" fmla="*/ 0 h 88"/>
              <a:gd name="T4" fmla="*/ 0 w 150"/>
              <a:gd name="T5" fmla="*/ 72 h 88"/>
              <a:gd name="T6" fmla="*/ 6 w 150"/>
              <a:gd name="T7" fmla="*/ 75 h 88"/>
              <a:gd name="T8" fmla="*/ 9 w 150"/>
              <a:gd name="T9" fmla="*/ 77 h 88"/>
              <a:gd name="T10" fmla="*/ 16 w 150"/>
              <a:gd name="T11" fmla="*/ 80 h 88"/>
              <a:gd name="T12" fmla="*/ 22 w 150"/>
              <a:gd name="T13" fmla="*/ 81 h 88"/>
              <a:gd name="T14" fmla="*/ 29 w 150"/>
              <a:gd name="T15" fmla="*/ 84 h 88"/>
              <a:gd name="T16" fmla="*/ 33 w 150"/>
              <a:gd name="T17" fmla="*/ 85 h 88"/>
              <a:gd name="T18" fmla="*/ 40 w 150"/>
              <a:gd name="T19" fmla="*/ 85 h 88"/>
              <a:gd name="T20" fmla="*/ 46 w 150"/>
              <a:gd name="T21" fmla="*/ 88 h 88"/>
              <a:gd name="T22" fmla="*/ 73 w 150"/>
              <a:gd name="T23" fmla="*/ 61 h 88"/>
              <a:gd name="T24" fmla="*/ 102 w 150"/>
              <a:gd name="T25" fmla="*/ 88 h 88"/>
              <a:gd name="T26" fmla="*/ 107 w 150"/>
              <a:gd name="T27" fmla="*/ 85 h 88"/>
              <a:gd name="T28" fmla="*/ 115 w 150"/>
              <a:gd name="T29" fmla="*/ 85 h 88"/>
              <a:gd name="T30" fmla="*/ 120 w 150"/>
              <a:gd name="T31" fmla="*/ 84 h 88"/>
              <a:gd name="T32" fmla="*/ 126 w 150"/>
              <a:gd name="T33" fmla="*/ 81 h 88"/>
              <a:gd name="T34" fmla="*/ 131 w 150"/>
              <a:gd name="T35" fmla="*/ 80 h 88"/>
              <a:gd name="T36" fmla="*/ 137 w 150"/>
              <a:gd name="T37" fmla="*/ 77 h 88"/>
              <a:gd name="T38" fmla="*/ 144 w 150"/>
              <a:gd name="T39" fmla="*/ 75 h 88"/>
              <a:gd name="T40" fmla="*/ 150 w 150"/>
              <a:gd name="T41" fmla="*/ 72 h 88"/>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0" t="0" r="r" b="b"/>
            <a:pathLst>
              <a:path w="150" h="88">
                <a:moveTo>
                  <a:pt x="150" y="72"/>
                </a:moveTo>
                <a:lnTo>
                  <a:pt x="73" y="0"/>
                </a:lnTo>
                <a:lnTo>
                  <a:pt x="0" y="72"/>
                </a:lnTo>
                <a:lnTo>
                  <a:pt x="6" y="75"/>
                </a:lnTo>
                <a:lnTo>
                  <a:pt x="9" y="77"/>
                </a:lnTo>
                <a:lnTo>
                  <a:pt x="16" y="80"/>
                </a:lnTo>
                <a:lnTo>
                  <a:pt x="22" y="81"/>
                </a:lnTo>
                <a:lnTo>
                  <a:pt x="29" y="84"/>
                </a:lnTo>
                <a:lnTo>
                  <a:pt x="33" y="85"/>
                </a:lnTo>
                <a:lnTo>
                  <a:pt x="40" y="85"/>
                </a:lnTo>
                <a:lnTo>
                  <a:pt x="46" y="88"/>
                </a:lnTo>
                <a:lnTo>
                  <a:pt x="73" y="61"/>
                </a:lnTo>
                <a:lnTo>
                  <a:pt x="102" y="88"/>
                </a:lnTo>
                <a:lnTo>
                  <a:pt x="107" y="85"/>
                </a:lnTo>
                <a:lnTo>
                  <a:pt x="115" y="85"/>
                </a:lnTo>
                <a:lnTo>
                  <a:pt x="120" y="84"/>
                </a:lnTo>
                <a:lnTo>
                  <a:pt x="126" y="81"/>
                </a:lnTo>
                <a:lnTo>
                  <a:pt x="131" y="80"/>
                </a:lnTo>
                <a:lnTo>
                  <a:pt x="137" y="77"/>
                </a:lnTo>
                <a:lnTo>
                  <a:pt x="144" y="75"/>
                </a:lnTo>
                <a:lnTo>
                  <a:pt x="150" y="72"/>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72" name="Freeform 798">
            <a:extLst>
              <a:ext uri="{FF2B5EF4-FFF2-40B4-BE49-F238E27FC236}">
                <a16:creationId xmlns:a16="http://schemas.microsoft.com/office/drawing/2014/main" id="{00000000-0008-0000-1800-000048000000}"/>
              </a:ext>
            </a:extLst>
          </xdr:cNvPr>
          <xdr:cNvSpPr>
            <a:spLocks/>
          </xdr:cNvSpPr>
        </xdr:nvSpPr>
        <xdr:spPr bwMode="auto">
          <a:xfrm>
            <a:off x="258" y="137"/>
            <a:ext cx="137" cy="223"/>
          </a:xfrm>
          <a:custGeom>
            <a:avLst/>
            <a:gdLst>
              <a:gd name="T0" fmla="*/ 25 w 137"/>
              <a:gd name="T1" fmla="*/ 223 h 223"/>
              <a:gd name="T2" fmla="*/ 20 w 137"/>
              <a:gd name="T3" fmla="*/ 219 h 223"/>
              <a:gd name="T4" fmla="*/ 16 w 137"/>
              <a:gd name="T5" fmla="*/ 213 h 223"/>
              <a:gd name="T6" fmla="*/ 14 w 137"/>
              <a:gd name="T7" fmla="*/ 208 h 223"/>
              <a:gd name="T8" fmla="*/ 9 w 137"/>
              <a:gd name="T9" fmla="*/ 204 h 223"/>
              <a:gd name="T10" fmla="*/ 8 w 137"/>
              <a:gd name="T11" fmla="*/ 200 h 223"/>
              <a:gd name="T12" fmla="*/ 3 w 137"/>
              <a:gd name="T13" fmla="*/ 194 h 223"/>
              <a:gd name="T14" fmla="*/ 1 w 137"/>
              <a:gd name="T15" fmla="*/ 189 h 223"/>
              <a:gd name="T16" fmla="*/ 0 w 137"/>
              <a:gd name="T17" fmla="*/ 186 h 223"/>
              <a:gd name="T18" fmla="*/ 73 w 137"/>
              <a:gd name="T19" fmla="*/ 110 h 223"/>
              <a:gd name="T20" fmla="*/ 0 w 137"/>
              <a:gd name="T21" fmla="*/ 37 h 223"/>
              <a:gd name="T22" fmla="*/ 1 w 137"/>
              <a:gd name="T23" fmla="*/ 33 h 223"/>
              <a:gd name="T24" fmla="*/ 3 w 137"/>
              <a:gd name="T25" fmla="*/ 28 h 223"/>
              <a:gd name="T26" fmla="*/ 8 w 137"/>
              <a:gd name="T27" fmla="*/ 23 h 223"/>
              <a:gd name="T28" fmla="*/ 9 w 137"/>
              <a:gd name="T29" fmla="*/ 18 h 223"/>
              <a:gd name="T30" fmla="*/ 14 w 137"/>
              <a:gd name="T31" fmla="*/ 14 h 223"/>
              <a:gd name="T32" fmla="*/ 16 w 137"/>
              <a:gd name="T33" fmla="*/ 9 h 223"/>
              <a:gd name="T34" fmla="*/ 20 w 137"/>
              <a:gd name="T35" fmla="*/ 4 h 223"/>
              <a:gd name="T36" fmla="*/ 22 w 137"/>
              <a:gd name="T37" fmla="*/ 0 h 223"/>
              <a:gd name="T38" fmla="*/ 137 w 137"/>
              <a:gd name="T39" fmla="*/ 110 h 223"/>
              <a:gd name="T40" fmla="*/ 25 w 137"/>
              <a:gd name="T41" fmla="*/ 221 h 223"/>
              <a:gd name="T42" fmla="*/ 25 w 137"/>
              <a:gd name="T43" fmla="*/ 223 h 223"/>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37" h="223">
                <a:moveTo>
                  <a:pt x="25" y="223"/>
                </a:moveTo>
                <a:lnTo>
                  <a:pt x="20" y="219"/>
                </a:lnTo>
                <a:lnTo>
                  <a:pt x="16" y="213"/>
                </a:lnTo>
                <a:lnTo>
                  <a:pt x="14" y="208"/>
                </a:lnTo>
                <a:lnTo>
                  <a:pt x="9" y="204"/>
                </a:lnTo>
                <a:lnTo>
                  <a:pt x="8" y="200"/>
                </a:lnTo>
                <a:lnTo>
                  <a:pt x="3" y="194"/>
                </a:lnTo>
                <a:lnTo>
                  <a:pt x="1" y="189"/>
                </a:lnTo>
                <a:lnTo>
                  <a:pt x="0" y="186"/>
                </a:lnTo>
                <a:lnTo>
                  <a:pt x="73" y="110"/>
                </a:lnTo>
                <a:lnTo>
                  <a:pt x="0" y="37"/>
                </a:lnTo>
                <a:lnTo>
                  <a:pt x="1" y="33"/>
                </a:lnTo>
                <a:lnTo>
                  <a:pt x="3" y="28"/>
                </a:lnTo>
                <a:lnTo>
                  <a:pt x="8" y="23"/>
                </a:lnTo>
                <a:lnTo>
                  <a:pt x="9" y="18"/>
                </a:lnTo>
                <a:lnTo>
                  <a:pt x="14" y="14"/>
                </a:lnTo>
                <a:lnTo>
                  <a:pt x="16" y="9"/>
                </a:lnTo>
                <a:lnTo>
                  <a:pt x="20" y="4"/>
                </a:lnTo>
                <a:lnTo>
                  <a:pt x="22" y="0"/>
                </a:lnTo>
                <a:lnTo>
                  <a:pt x="137" y="110"/>
                </a:lnTo>
                <a:lnTo>
                  <a:pt x="25" y="221"/>
                </a:lnTo>
                <a:lnTo>
                  <a:pt x="25" y="223"/>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73" name="Freeform 799">
            <a:extLst>
              <a:ext uri="{FF2B5EF4-FFF2-40B4-BE49-F238E27FC236}">
                <a16:creationId xmlns:a16="http://schemas.microsoft.com/office/drawing/2014/main" id="{00000000-0008-0000-1800-000049000000}"/>
              </a:ext>
            </a:extLst>
          </xdr:cNvPr>
          <xdr:cNvSpPr>
            <a:spLocks/>
          </xdr:cNvSpPr>
        </xdr:nvSpPr>
        <xdr:spPr bwMode="auto">
          <a:xfrm>
            <a:off x="521" y="189"/>
            <a:ext cx="71" cy="119"/>
          </a:xfrm>
          <a:custGeom>
            <a:avLst/>
            <a:gdLst>
              <a:gd name="T0" fmla="*/ 60 w 71"/>
              <a:gd name="T1" fmla="*/ 0 h 119"/>
              <a:gd name="T2" fmla="*/ 0 w 71"/>
              <a:gd name="T3" fmla="*/ 58 h 119"/>
              <a:gd name="T4" fmla="*/ 60 w 71"/>
              <a:gd name="T5" fmla="*/ 119 h 119"/>
              <a:gd name="T6" fmla="*/ 62 w 71"/>
              <a:gd name="T7" fmla="*/ 113 h 119"/>
              <a:gd name="T8" fmla="*/ 64 w 71"/>
              <a:gd name="T9" fmla="*/ 104 h 119"/>
              <a:gd name="T10" fmla="*/ 66 w 71"/>
              <a:gd name="T11" fmla="*/ 98 h 119"/>
              <a:gd name="T12" fmla="*/ 68 w 71"/>
              <a:gd name="T13" fmla="*/ 90 h 119"/>
              <a:gd name="T14" fmla="*/ 71 w 71"/>
              <a:gd name="T15" fmla="*/ 83 h 119"/>
              <a:gd name="T16" fmla="*/ 71 w 71"/>
              <a:gd name="T17" fmla="*/ 75 h 119"/>
              <a:gd name="T18" fmla="*/ 71 w 71"/>
              <a:gd name="T19" fmla="*/ 66 h 119"/>
              <a:gd name="T20" fmla="*/ 71 w 71"/>
              <a:gd name="T21" fmla="*/ 58 h 119"/>
              <a:gd name="T22" fmla="*/ 71 w 71"/>
              <a:gd name="T23" fmla="*/ 52 h 119"/>
              <a:gd name="T24" fmla="*/ 71 w 71"/>
              <a:gd name="T25" fmla="*/ 44 h 119"/>
              <a:gd name="T26" fmla="*/ 71 w 71"/>
              <a:gd name="T27" fmla="*/ 36 h 119"/>
              <a:gd name="T28" fmla="*/ 68 w 71"/>
              <a:gd name="T29" fmla="*/ 29 h 119"/>
              <a:gd name="T30" fmla="*/ 66 w 71"/>
              <a:gd name="T31" fmla="*/ 20 h 119"/>
              <a:gd name="T32" fmla="*/ 64 w 71"/>
              <a:gd name="T33" fmla="*/ 14 h 119"/>
              <a:gd name="T34" fmla="*/ 62 w 71"/>
              <a:gd name="T35" fmla="*/ 6 h 119"/>
              <a:gd name="T36" fmla="*/ 60 w 71"/>
              <a:gd name="T37" fmla="*/ 0 h 119"/>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0" t="0" r="r" b="b"/>
            <a:pathLst>
              <a:path w="71" h="119">
                <a:moveTo>
                  <a:pt x="60" y="0"/>
                </a:moveTo>
                <a:lnTo>
                  <a:pt x="0" y="58"/>
                </a:lnTo>
                <a:lnTo>
                  <a:pt x="60" y="119"/>
                </a:lnTo>
                <a:lnTo>
                  <a:pt x="62" y="113"/>
                </a:lnTo>
                <a:lnTo>
                  <a:pt x="64" y="104"/>
                </a:lnTo>
                <a:lnTo>
                  <a:pt x="66" y="98"/>
                </a:lnTo>
                <a:lnTo>
                  <a:pt x="68" y="90"/>
                </a:lnTo>
                <a:lnTo>
                  <a:pt x="71" y="83"/>
                </a:lnTo>
                <a:lnTo>
                  <a:pt x="71" y="75"/>
                </a:lnTo>
                <a:lnTo>
                  <a:pt x="71" y="66"/>
                </a:lnTo>
                <a:lnTo>
                  <a:pt x="71" y="58"/>
                </a:lnTo>
                <a:lnTo>
                  <a:pt x="71" y="52"/>
                </a:lnTo>
                <a:lnTo>
                  <a:pt x="71" y="44"/>
                </a:lnTo>
                <a:lnTo>
                  <a:pt x="71" y="36"/>
                </a:lnTo>
                <a:lnTo>
                  <a:pt x="68" y="29"/>
                </a:lnTo>
                <a:lnTo>
                  <a:pt x="66" y="20"/>
                </a:lnTo>
                <a:lnTo>
                  <a:pt x="64" y="14"/>
                </a:lnTo>
                <a:lnTo>
                  <a:pt x="62" y="6"/>
                </a:lnTo>
                <a:lnTo>
                  <a:pt x="60" y="0"/>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sp macro="" textlink="">
        <xdr:nvSpPr>
          <xdr:cNvPr id="74" name="Freeform 800">
            <a:extLst>
              <a:ext uri="{FF2B5EF4-FFF2-40B4-BE49-F238E27FC236}">
                <a16:creationId xmlns:a16="http://schemas.microsoft.com/office/drawing/2014/main" id="{00000000-0008-0000-1800-00004A000000}"/>
              </a:ext>
            </a:extLst>
          </xdr:cNvPr>
          <xdr:cNvSpPr>
            <a:spLocks/>
          </xdr:cNvSpPr>
        </xdr:nvSpPr>
        <xdr:spPr bwMode="auto">
          <a:xfrm>
            <a:off x="438" y="137"/>
            <a:ext cx="136" cy="223"/>
          </a:xfrm>
          <a:custGeom>
            <a:avLst/>
            <a:gdLst>
              <a:gd name="T0" fmla="*/ 112 w 136"/>
              <a:gd name="T1" fmla="*/ 223 h 223"/>
              <a:gd name="T2" fmla="*/ 116 w 136"/>
              <a:gd name="T3" fmla="*/ 219 h 223"/>
              <a:gd name="T4" fmla="*/ 119 w 136"/>
              <a:gd name="T5" fmla="*/ 213 h 223"/>
              <a:gd name="T6" fmla="*/ 124 w 136"/>
              <a:gd name="T7" fmla="*/ 208 h 223"/>
              <a:gd name="T8" fmla="*/ 125 w 136"/>
              <a:gd name="T9" fmla="*/ 204 h 223"/>
              <a:gd name="T10" fmla="*/ 130 w 136"/>
              <a:gd name="T11" fmla="*/ 200 h 223"/>
              <a:gd name="T12" fmla="*/ 132 w 136"/>
              <a:gd name="T13" fmla="*/ 194 h 223"/>
              <a:gd name="T14" fmla="*/ 134 w 136"/>
              <a:gd name="T15" fmla="*/ 189 h 223"/>
              <a:gd name="T16" fmla="*/ 136 w 136"/>
              <a:gd name="T17" fmla="*/ 186 h 223"/>
              <a:gd name="T18" fmla="*/ 63 w 136"/>
              <a:gd name="T19" fmla="*/ 110 h 223"/>
              <a:gd name="T20" fmla="*/ 136 w 136"/>
              <a:gd name="T21" fmla="*/ 37 h 223"/>
              <a:gd name="T22" fmla="*/ 134 w 136"/>
              <a:gd name="T23" fmla="*/ 33 h 223"/>
              <a:gd name="T24" fmla="*/ 132 w 136"/>
              <a:gd name="T25" fmla="*/ 28 h 223"/>
              <a:gd name="T26" fmla="*/ 130 w 136"/>
              <a:gd name="T27" fmla="*/ 23 h 223"/>
              <a:gd name="T28" fmla="*/ 125 w 136"/>
              <a:gd name="T29" fmla="*/ 18 h 223"/>
              <a:gd name="T30" fmla="*/ 124 w 136"/>
              <a:gd name="T31" fmla="*/ 14 h 223"/>
              <a:gd name="T32" fmla="*/ 119 w 136"/>
              <a:gd name="T33" fmla="*/ 9 h 223"/>
              <a:gd name="T34" fmla="*/ 117 w 136"/>
              <a:gd name="T35" fmla="*/ 4 h 223"/>
              <a:gd name="T36" fmla="*/ 112 w 136"/>
              <a:gd name="T37" fmla="*/ 0 h 223"/>
              <a:gd name="T38" fmla="*/ 0 w 136"/>
              <a:gd name="T39" fmla="*/ 110 h 223"/>
              <a:gd name="T40" fmla="*/ 112 w 136"/>
              <a:gd name="T41" fmla="*/ 221 h 223"/>
              <a:gd name="T42" fmla="*/ 112 w 136"/>
              <a:gd name="T43" fmla="*/ 223 h 223"/>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Lst>
            <a:ahLst/>
            <a:cxnLst>
              <a:cxn ang="T44">
                <a:pos x="T0" y="T1"/>
              </a:cxn>
              <a:cxn ang="T45">
                <a:pos x="T2" y="T3"/>
              </a:cxn>
              <a:cxn ang="T46">
                <a:pos x="T4" y="T5"/>
              </a:cxn>
              <a:cxn ang="T47">
                <a:pos x="T6" y="T7"/>
              </a:cxn>
              <a:cxn ang="T48">
                <a:pos x="T8" y="T9"/>
              </a:cxn>
              <a:cxn ang="T49">
                <a:pos x="T10" y="T11"/>
              </a:cxn>
              <a:cxn ang="T50">
                <a:pos x="T12" y="T13"/>
              </a:cxn>
              <a:cxn ang="T51">
                <a:pos x="T14" y="T15"/>
              </a:cxn>
              <a:cxn ang="T52">
                <a:pos x="T16" y="T17"/>
              </a:cxn>
              <a:cxn ang="T53">
                <a:pos x="T18" y="T19"/>
              </a:cxn>
              <a:cxn ang="T54">
                <a:pos x="T20" y="T21"/>
              </a:cxn>
              <a:cxn ang="T55">
                <a:pos x="T22" y="T23"/>
              </a:cxn>
              <a:cxn ang="T56">
                <a:pos x="T24" y="T25"/>
              </a:cxn>
              <a:cxn ang="T57">
                <a:pos x="T26" y="T27"/>
              </a:cxn>
              <a:cxn ang="T58">
                <a:pos x="T28" y="T29"/>
              </a:cxn>
              <a:cxn ang="T59">
                <a:pos x="T30" y="T31"/>
              </a:cxn>
              <a:cxn ang="T60">
                <a:pos x="T32" y="T33"/>
              </a:cxn>
              <a:cxn ang="T61">
                <a:pos x="T34" y="T35"/>
              </a:cxn>
              <a:cxn ang="T62">
                <a:pos x="T36" y="T37"/>
              </a:cxn>
              <a:cxn ang="T63">
                <a:pos x="T38" y="T39"/>
              </a:cxn>
              <a:cxn ang="T64">
                <a:pos x="T40" y="T41"/>
              </a:cxn>
              <a:cxn ang="T65">
                <a:pos x="T42" y="T43"/>
              </a:cxn>
            </a:cxnLst>
            <a:rect l="0" t="0" r="r" b="b"/>
            <a:pathLst>
              <a:path w="136" h="223">
                <a:moveTo>
                  <a:pt x="112" y="223"/>
                </a:moveTo>
                <a:lnTo>
                  <a:pt x="116" y="219"/>
                </a:lnTo>
                <a:lnTo>
                  <a:pt x="119" y="213"/>
                </a:lnTo>
                <a:lnTo>
                  <a:pt x="124" y="208"/>
                </a:lnTo>
                <a:lnTo>
                  <a:pt x="125" y="204"/>
                </a:lnTo>
                <a:lnTo>
                  <a:pt x="130" y="200"/>
                </a:lnTo>
                <a:lnTo>
                  <a:pt x="132" y="194"/>
                </a:lnTo>
                <a:lnTo>
                  <a:pt x="134" y="189"/>
                </a:lnTo>
                <a:lnTo>
                  <a:pt x="136" y="186"/>
                </a:lnTo>
                <a:lnTo>
                  <a:pt x="63" y="110"/>
                </a:lnTo>
                <a:lnTo>
                  <a:pt x="136" y="37"/>
                </a:lnTo>
                <a:lnTo>
                  <a:pt x="134" y="33"/>
                </a:lnTo>
                <a:lnTo>
                  <a:pt x="132" y="28"/>
                </a:lnTo>
                <a:lnTo>
                  <a:pt x="130" y="23"/>
                </a:lnTo>
                <a:lnTo>
                  <a:pt x="125" y="18"/>
                </a:lnTo>
                <a:lnTo>
                  <a:pt x="124" y="14"/>
                </a:lnTo>
                <a:lnTo>
                  <a:pt x="119" y="9"/>
                </a:lnTo>
                <a:lnTo>
                  <a:pt x="117" y="4"/>
                </a:lnTo>
                <a:lnTo>
                  <a:pt x="112" y="0"/>
                </a:lnTo>
                <a:lnTo>
                  <a:pt x="0" y="110"/>
                </a:lnTo>
                <a:lnTo>
                  <a:pt x="112" y="221"/>
                </a:lnTo>
                <a:lnTo>
                  <a:pt x="112" y="223"/>
                </a:lnTo>
                <a:close/>
              </a:path>
            </a:pathLst>
          </a:custGeom>
          <a:solidFill>
            <a:srgbClr val="FF3300"/>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53882" dir="13500000" algn="ctr" rotWithShape="0">
                    <a:srgbClr val="808080"/>
                  </a:outerShdw>
                </a:effectLst>
              </a14:hiddenEffects>
            </a:ext>
          </a:extLst>
        </xdr:spPr>
      </xdr:sp>
    </xdr:grpSp>
    <xdr:clientData/>
  </xdr:twoCellAnchor>
  <xdr:twoCellAnchor>
    <xdr:from>
      <xdr:col>0</xdr:col>
      <xdr:colOff>179917</xdr:colOff>
      <xdr:row>60</xdr:row>
      <xdr:rowOff>10570</xdr:rowOff>
    </xdr:from>
    <xdr:to>
      <xdr:col>5</xdr:col>
      <xdr:colOff>3480</xdr:colOff>
      <xdr:row>82</xdr:row>
      <xdr:rowOff>172665</xdr:rowOff>
    </xdr:to>
    <xdr:grpSp>
      <xdr:nvGrpSpPr>
        <xdr:cNvPr id="89" name="Grupo 88">
          <a:extLst>
            <a:ext uri="{FF2B5EF4-FFF2-40B4-BE49-F238E27FC236}">
              <a16:creationId xmlns:a16="http://schemas.microsoft.com/office/drawing/2014/main" id="{00000000-0008-0000-1800-000059000000}"/>
            </a:ext>
          </a:extLst>
        </xdr:cNvPr>
        <xdr:cNvGrpSpPr/>
      </xdr:nvGrpSpPr>
      <xdr:grpSpPr>
        <a:xfrm>
          <a:off x="179917" y="11662820"/>
          <a:ext cx="3495980" cy="4416595"/>
          <a:chOff x="1524000" y="13366750"/>
          <a:chExt cx="3495980" cy="4353095"/>
        </a:xfrm>
      </xdr:grpSpPr>
      <xdr:grpSp>
        <xdr:nvGrpSpPr>
          <xdr:cNvPr id="75" name="Grupo 74">
            <a:extLst>
              <a:ext uri="{FF2B5EF4-FFF2-40B4-BE49-F238E27FC236}">
                <a16:creationId xmlns:a16="http://schemas.microsoft.com/office/drawing/2014/main" id="{00000000-0008-0000-1800-00004B000000}"/>
              </a:ext>
            </a:extLst>
          </xdr:cNvPr>
          <xdr:cNvGrpSpPr/>
        </xdr:nvGrpSpPr>
        <xdr:grpSpPr>
          <a:xfrm>
            <a:off x="1524000" y="14838602"/>
            <a:ext cx="1799543" cy="1832254"/>
            <a:chOff x="2481262" y="371475"/>
            <a:chExt cx="1800000" cy="1800000"/>
          </a:xfrm>
        </xdr:grpSpPr>
        <xdr:graphicFrame macro="">
          <xdr:nvGraphicFramePr>
            <xdr:cNvPr id="76" name="Gráfico 75">
              <a:extLst>
                <a:ext uri="{FF2B5EF4-FFF2-40B4-BE49-F238E27FC236}">
                  <a16:creationId xmlns:a16="http://schemas.microsoft.com/office/drawing/2014/main" id="{00000000-0008-0000-1800-00004C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77" name="Elipse 76">
              <a:extLst>
                <a:ext uri="{FF2B5EF4-FFF2-40B4-BE49-F238E27FC236}">
                  <a16:creationId xmlns:a16="http://schemas.microsoft.com/office/drawing/2014/main" id="{00000000-0008-0000-1800-00004D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73">
          <xdr:nvSpPr>
            <xdr:cNvPr id="78" name="Rectángulo 77">
              <a:extLst>
                <a:ext uri="{FF2B5EF4-FFF2-40B4-BE49-F238E27FC236}">
                  <a16:creationId xmlns:a16="http://schemas.microsoft.com/office/drawing/2014/main" id="{00000000-0008-0000-1800-00004E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2F03AF5-20BD-444A-825B-D204DBD0C55F}" type="TxLink">
                <a:rPr lang="en-US" sz="1100" b="0" i="0" u="none" strike="noStrike">
                  <a:solidFill>
                    <a:srgbClr val="000000"/>
                  </a:solidFill>
                  <a:latin typeface="Calibri"/>
                  <a:ea typeface="Calibri"/>
                  <a:cs typeface="Calibri"/>
                </a:rPr>
                <a:pPr algn="ctr"/>
                <a:t>#DIV/0!</a:t>
              </a:fld>
              <a:endParaRPr lang="es-VE" sz="1800" b="1"/>
            </a:p>
          </xdr:txBody>
        </xdr:sp>
      </xdr:grpSp>
      <xdr:grpSp>
        <xdr:nvGrpSpPr>
          <xdr:cNvPr id="79" name="Grupo 78">
            <a:extLst>
              <a:ext uri="{FF2B5EF4-FFF2-40B4-BE49-F238E27FC236}">
                <a16:creationId xmlns:a16="http://schemas.microsoft.com/office/drawing/2014/main" id="{00000000-0008-0000-1800-00004F000000}"/>
              </a:ext>
            </a:extLst>
          </xdr:cNvPr>
          <xdr:cNvGrpSpPr/>
        </xdr:nvGrpSpPr>
        <xdr:grpSpPr>
          <a:xfrm>
            <a:off x="3224001" y="15917183"/>
            <a:ext cx="1795979" cy="1802662"/>
            <a:chOff x="2481262" y="371475"/>
            <a:chExt cx="1800000" cy="1800000"/>
          </a:xfrm>
        </xdr:grpSpPr>
        <xdr:graphicFrame macro="">
          <xdr:nvGraphicFramePr>
            <xdr:cNvPr id="80" name="Gráfico 79">
              <a:extLst>
                <a:ext uri="{FF2B5EF4-FFF2-40B4-BE49-F238E27FC236}">
                  <a16:creationId xmlns:a16="http://schemas.microsoft.com/office/drawing/2014/main" id="{00000000-0008-0000-1800-000050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81" name="Elipse 80">
              <a:extLst>
                <a:ext uri="{FF2B5EF4-FFF2-40B4-BE49-F238E27FC236}">
                  <a16:creationId xmlns:a16="http://schemas.microsoft.com/office/drawing/2014/main" id="{00000000-0008-0000-1800-000051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76">
          <xdr:nvSpPr>
            <xdr:cNvPr id="82" name="Rectángulo 81">
              <a:extLst>
                <a:ext uri="{FF2B5EF4-FFF2-40B4-BE49-F238E27FC236}">
                  <a16:creationId xmlns:a16="http://schemas.microsoft.com/office/drawing/2014/main" id="{00000000-0008-0000-1800-000052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BAD528B-E543-4201-8612-0A9DA27B436A}" type="TxLink">
                <a:rPr lang="en-US" sz="1100" b="0" i="0" u="none" strike="noStrike">
                  <a:solidFill>
                    <a:srgbClr val="000000"/>
                  </a:solidFill>
                  <a:latin typeface="Calibri"/>
                  <a:ea typeface="Calibri"/>
                  <a:cs typeface="Calibri"/>
                </a:rPr>
                <a:pPr algn="ctr"/>
                <a:t>#DIV/0!</a:t>
              </a:fld>
              <a:endParaRPr lang="es-VE" sz="2000" b="1"/>
            </a:p>
          </xdr:txBody>
        </xdr:sp>
      </xdr:grpSp>
      <xdr:grpSp>
        <xdr:nvGrpSpPr>
          <xdr:cNvPr id="83" name="Grupo 82">
            <a:extLst>
              <a:ext uri="{FF2B5EF4-FFF2-40B4-BE49-F238E27FC236}">
                <a16:creationId xmlns:a16="http://schemas.microsoft.com/office/drawing/2014/main" id="{00000000-0008-0000-1800-000053000000}"/>
              </a:ext>
            </a:extLst>
          </xdr:cNvPr>
          <xdr:cNvGrpSpPr/>
        </xdr:nvGrpSpPr>
        <xdr:grpSpPr>
          <a:xfrm>
            <a:off x="3214499" y="13709325"/>
            <a:ext cx="1795979" cy="1834814"/>
            <a:chOff x="2481262" y="371475"/>
            <a:chExt cx="1800000" cy="1800000"/>
          </a:xfrm>
        </xdr:grpSpPr>
        <xdr:graphicFrame macro="">
          <xdr:nvGraphicFramePr>
            <xdr:cNvPr id="84" name="Gráfico 83">
              <a:extLst>
                <a:ext uri="{FF2B5EF4-FFF2-40B4-BE49-F238E27FC236}">
                  <a16:creationId xmlns:a16="http://schemas.microsoft.com/office/drawing/2014/main" id="{00000000-0008-0000-1800-000054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85" name="Elipse 84">
              <a:extLst>
                <a:ext uri="{FF2B5EF4-FFF2-40B4-BE49-F238E27FC236}">
                  <a16:creationId xmlns:a16="http://schemas.microsoft.com/office/drawing/2014/main" id="{00000000-0008-0000-1800-000055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70">
          <xdr:nvSpPr>
            <xdr:cNvPr id="86" name="Rectángulo 85">
              <a:extLst>
                <a:ext uri="{FF2B5EF4-FFF2-40B4-BE49-F238E27FC236}">
                  <a16:creationId xmlns:a16="http://schemas.microsoft.com/office/drawing/2014/main" id="{00000000-0008-0000-1800-000056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DFF20CE-D5E9-46B9-819D-507578204A43}" type="TxLink">
                <a:rPr lang="en-US" sz="1100" b="0" i="0" u="none" strike="noStrike">
                  <a:solidFill>
                    <a:srgbClr val="000000"/>
                  </a:solidFill>
                  <a:latin typeface="Calibri"/>
                  <a:ea typeface="Calibri"/>
                  <a:cs typeface="Calibri"/>
                </a:rPr>
                <a:pPr algn="ctr"/>
                <a:t>0.00%</a:t>
              </a:fld>
              <a:endParaRPr lang="es-VE" sz="2400" b="1"/>
            </a:p>
          </xdr:txBody>
        </xdr:sp>
      </xdr:grpSp>
      <xdr:sp macro="" textlink="">
        <xdr:nvSpPr>
          <xdr:cNvPr id="87" name="Rectángulo 86">
            <a:extLst>
              <a:ext uri="{FF2B5EF4-FFF2-40B4-BE49-F238E27FC236}">
                <a16:creationId xmlns:a16="http://schemas.microsoft.com/office/drawing/2014/main" id="{00000000-0008-0000-1800-000057000000}"/>
              </a:ext>
            </a:extLst>
          </xdr:cNvPr>
          <xdr:cNvSpPr/>
        </xdr:nvSpPr>
        <xdr:spPr>
          <a:xfrm>
            <a:off x="1595263" y="14502293"/>
            <a:ext cx="1657243" cy="43058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sp macro="" textlink="">
        <xdr:nvSpPr>
          <xdr:cNvPr id="88" name="Rectángulo 87">
            <a:extLst>
              <a:ext uri="{FF2B5EF4-FFF2-40B4-BE49-F238E27FC236}">
                <a16:creationId xmlns:a16="http://schemas.microsoft.com/office/drawing/2014/main" id="{00000000-0008-0000-1800-000058000000}"/>
              </a:ext>
            </a:extLst>
          </xdr:cNvPr>
          <xdr:cNvSpPr/>
        </xdr:nvSpPr>
        <xdr:spPr>
          <a:xfrm>
            <a:off x="3290512" y="13366750"/>
            <a:ext cx="1651699" cy="419595"/>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grpSp>
    <xdr:clientData/>
  </xdr:twoCellAnchor>
  <xdr:twoCellAnchor>
    <xdr:from>
      <xdr:col>2</xdr:col>
      <xdr:colOff>433916</xdr:colOff>
      <xdr:row>71</xdr:row>
      <xdr:rowOff>126986</xdr:rowOff>
    </xdr:from>
    <xdr:to>
      <xdr:col>4</xdr:col>
      <xdr:colOff>699198</xdr:colOff>
      <xdr:row>73</xdr:row>
      <xdr:rowOff>165983</xdr:rowOff>
    </xdr:to>
    <xdr:sp macro="" textlink="">
      <xdr:nvSpPr>
        <xdr:cNvPr id="90" name="Rectángulo 89">
          <a:extLst>
            <a:ext uri="{FF2B5EF4-FFF2-40B4-BE49-F238E27FC236}">
              <a16:creationId xmlns:a16="http://schemas.microsoft.com/office/drawing/2014/main" id="{00000000-0008-0000-1800-00005A000000}"/>
            </a:ext>
          </a:extLst>
        </xdr:cNvPr>
        <xdr:cNvSpPr/>
      </xdr:nvSpPr>
      <xdr:spPr>
        <a:xfrm>
          <a:off x="1957916" y="13917069"/>
          <a:ext cx="1651699" cy="430581"/>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12</xdr:col>
      <xdr:colOff>492125</xdr:colOff>
      <xdr:row>15</xdr:row>
      <xdr:rowOff>179916</xdr:rowOff>
    </xdr:from>
    <xdr:to>
      <xdr:col>15</xdr:col>
      <xdr:colOff>225200</xdr:colOff>
      <xdr:row>25</xdr:row>
      <xdr:rowOff>46341</xdr:rowOff>
    </xdr:to>
    <xdr:graphicFrame macro="">
      <xdr:nvGraphicFramePr>
        <xdr:cNvPr id="91" name="Gráfico 90">
          <a:extLst>
            <a:ext uri="{FF2B5EF4-FFF2-40B4-BE49-F238E27FC236}">
              <a16:creationId xmlns:a16="http://schemas.microsoft.com/office/drawing/2014/main" id="{00000000-0008-0000-1800-00005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125413</xdr:colOff>
      <xdr:row>21</xdr:row>
      <xdr:rowOff>75141</xdr:rowOff>
    </xdr:from>
    <xdr:to>
      <xdr:col>17</xdr:col>
      <xdr:colOff>687163</xdr:colOff>
      <xdr:row>30</xdr:row>
      <xdr:rowOff>141591</xdr:rowOff>
    </xdr:to>
    <xdr:graphicFrame macro="">
      <xdr:nvGraphicFramePr>
        <xdr:cNvPr id="92" name="Gráfico 91">
          <a:extLst>
            <a:ext uri="{FF2B5EF4-FFF2-40B4-BE49-F238E27FC236}">
              <a16:creationId xmlns:a16="http://schemas.microsoft.com/office/drawing/2014/main" id="{00000000-0008-0000-1800-00005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115888</xdr:colOff>
      <xdr:row>10</xdr:row>
      <xdr:rowOff>131237</xdr:rowOff>
    </xdr:from>
    <xdr:to>
      <xdr:col>17</xdr:col>
      <xdr:colOff>674038</xdr:colOff>
      <xdr:row>20</xdr:row>
      <xdr:rowOff>30486</xdr:rowOff>
    </xdr:to>
    <xdr:grpSp>
      <xdr:nvGrpSpPr>
        <xdr:cNvPr id="93" name="Grupo 92">
          <a:extLst>
            <a:ext uri="{FF2B5EF4-FFF2-40B4-BE49-F238E27FC236}">
              <a16:creationId xmlns:a16="http://schemas.microsoft.com/office/drawing/2014/main" id="{00000000-0008-0000-1800-00005D000000}"/>
            </a:ext>
          </a:extLst>
        </xdr:cNvPr>
        <xdr:cNvGrpSpPr/>
      </xdr:nvGrpSpPr>
      <xdr:grpSpPr>
        <a:xfrm>
          <a:off x="11069638" y="2142070"/>
          <a:ext cx="1796400" cy="1835999"/>
          <a:chOff x="2481262" y="371475"/>
          <a:chExt cx="1800000" cy="1800000"/>
        </a:xfrm>
      </xdr:grpSpPr>
      <xdr:graphicFrame macro="">
        <xdr:nvGraphicFramePr>
          <xdr:cNvPr id="94" name="Gráfico 93">
            <a:extLst>
              <a:ext uri="{FF2B5EF4-FFF2-40B4-BE49-F238E27FC236}">
                <a16:creationId xmlns:a16="http://schemas.microsoft.com/office/drawing/2014/main" id="{00000000-0008-0000-1800-00005E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95" name="Elipse 94">
            <a:extLst>
              <a:ext uri="{FF2B5EF4-FFF2-40B4-BE49-F238E27FC236}">
                <a16:creationId xmlns:a16="http://schemas.microsoft.com/office/drawing/2014/main" id="{00000000-0008-0000-1800-00005F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V$18">
        <xdr:nvSpPr>
          <xdr:cNvPr id="96" name="Rectángulo 95">
            <a:extLst>
              <a:ext uri="{FF2B5EF4-FFF2-40B4-BE49-F238E27FC236}">
                <a16:creationId xmlns:a16="http://schemas.microsoft.com/office/drawing/2014/main" id="{00000000-0008-0000-1800-000060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1E6CF4D-1CBC-4CB4-9661-B5FBFDBF2774}" type="TxLink">
              <a:rPr lang="en-US" sz="1400" b="1" i="0" u="none" strike="noStrike">
                <a:solidFill>
                  <a:srgbClr val="000000"/>
                </a:solidFill>
                <a:latin typeface="Calibri"/>
                <a:ea typeface="Calibri"/>
                <a:cs typeface="Calibri"/>
              </a:rPr>
              <a:pPr algn="ctr"/>
              <a:t>83.33%</a:t>
            </a:fld>
            <a:endParaRPr lang="es-VE" sz="2400" b="1"/>
          </a:p>
        </xdr:txBody>
      </xdr:sp>
    </xdr:grpSp>
    <xdr:clientData/>
  </xdr:twoCellAnchor>
  <xdr:twoCellAnchor>
    <xdr:from>
      <xdr:col>12</xdr:col>
      <xdr:colOff>563563</xdr:colOff>
      <xdr:row>14</xdr:row>
      <xdr:rowOff>56092</xdr:rowOff>
    </xdr:from>
    <xdr:to>
      <xdr:col>15</xdr:col>
      <xdr:colOff>153988</xdr:colOff>
      <xdr:row>16</xdr:row>
      <xdr:rowOff>84667</xdr:rowOff>
    </xdr:to>
    <xdr:sp macro="" textlink="">
      <xdr:nvSpPr>
        <xdr:cNvPr id="97" name="Rectángulo 96">
          <a:extLst>
            <a:ext uri="{FF2B5EF4-FFF2-40B4-BE49-F238E27FC236}">
              <a16:creationId xmlns:a16="http://schemas.microsoft.com/office/drawing/2014/main" id="{00000000-0008-0000-1800-000061000000}"/>
            </a:ext>
          </a:extLst>
        </xdr:cNvPr>
        <xdr:cNvSpPr/>
      </xdr:nvSpPr>
      <xdr:spPr>
        <a:xfrm>
          <a:off x="9453563" y="2839509"/>
          <a:ext cx="1654175" cy="420158"/>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clientData/>
  </xdr:twoCellAnchor>
  <xdr:twoCellAnchor>
    <xdr:from>
      <xdr:col>15</xdr:col>
      <xdr:colOff>192088</xdr:colOff>
      <xdr:row>8</xdr:row>
      <xdr:rowOff>158754</xdr:rowOff>
    </xdr:from>
    <xdr:to>
      <xdr:col>17</xdr:col>
      <xdr:colOff>611188</xdr:colOff>
      <xdr:row>11</xdr:row>
      <xdr:rowOff>6354</xdr:rowOff>
    </xdr:to>
    <xdr:sp macro="" textlink="">
      <xdr:nvSpPr>
        <xdr:cNvPr id="98" name="Rectángulo 97">
          <a:extLst>
            <a:ext uri="{FF2B5EF4-FFF2-40B4-BE49-F238E27FC236}">
              <a16:creationId xmlns:a16="http://schemas.microsoft.com/office/drawing/2014/main" id="{00000000-0008-0000-1800-000062000000}"/>
            </a:ext>
          </a:extLst>
        </xdr:cNvPr>
        <xdr:cNvSpPr/>
      </xdr:nvSpPr>
      <xdr:spPr>
        <a:xfrm>
          <a:off x="11145838" y="1788587"/>
          <a:ext cx="1657350" cy="429684"/>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clientData/>
  </xdr:twoCellAnchor>
  <xdr:twoCellAnchor>
    <xdr:from>
      <xdr:col>15</xdr:col>
      <xdr:colOff>192088</xdr:colOff>
      <xdr:row>19</xdr:row>
      <xdr:rowOff>132292</xdr:rowOff>
    </xdr:from>
    <xdr:to>
      <xdr:col>17</xdr:col>
      <xdr:colOff>611188</xdr:colOff>
      <xdr:row>21</xdr:row>
      <xdr:rowOff>160867</xdr:rowOff>
    </xdr:to>
    <xdr:sp macro="" textlink="">
      <xdr:nvSpPr>
        <xdr:cNvPr id="99" name="Rectángulo 98">
          <a:extLst>
            <a:ext uri="{FF2B5EF4-FFF2-40B4-BE49-F238E27FC236}">
              <a16:creationId xmlns:a16="http://schemas.microsoft.com/office/drawing/2014/main" id="{00000000-0008-0000-1800-000063000000}"/>
            </a:ext>
          </a:extLst>
        </xdr:cNvPr>
        <xdr:cNvSpPr/>
      </xdr:nvSpPr>
      <xdr:spPr>
        <a:xfrm>
          <a:off x="11145838" y="3889375"/>
          <a:ext cx="1657350" cy="420159"/>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12</xdr:col>
      <xdr:colOff>512241</xdr:colOff>
      <xdr:row>60</xdr:row>
      <xdr:rowOff>25374</xdr:rowOff>
    </xdr:from>
    <xdr:to>
      <xdr:col>17</xdr:col>
      <xdr:colOff>706221</xdr:colOff>
      <xdr:row>82</xdr:row>
      <xdr:rowOff>187469</xdr:rowOff>
    </xdr:to>
    <xdr:grpSp>
      <xdr:nvGrpSpPr>
        <xdr:cNvPr id="100" name="Grupo 99">
          <a:extLst>
            <a:ext uri="{FF2B5EF4-FFF2-40B4-BE49-F238E27FC236}">
              <a16:creationId xmlns:a16="http://schemas.microsoft.com/office/drawing/2014/main" id="{00000000-0008-0000-1800-000064000000}"/>
            </a:ext>
          </a:extLst>
        </xdr:cNvPr>
        <xdr:cNvGrpSpPr/>
      </xdr:nvGrpSpPr>
      <xdr:grpSpPr>
        <a:xfrm>
          <a:off x="9402241" y="11677624"/>
          <a:ext cx="3495980" cy="4416595"/>
          <a:chOff x="1524000" y="13366750"/>
          <a:chExt cx="3495980" cy="4353095"/>
        </a:xfrm>
      </xdr:grpSpPr>
      <xdr:grpSp>
        <xdr:nvGrpSpPr>
          <xdr:cNvPr id="101" name="Grupo 100">
            <a:extLst>
              <a:ext uri="{FF2B5EF4-FFF2-40B4-BE49-F238E27FC236}">
                <a16:creationId xmlns:a16="http://schemas.microsoft.com/office/drawing/2014/main" id="{00000000-0008-0000-1800-000065000000}"/>
              </a:ext>
            </a:extLst>
          </xdr:cNvPr>
          <xdr:cNvGrpSpPr/>
        </xdr:nvGrpSpPr>
        <xdr:grpSpPr>
          <a:xfrm>
            <a:off x="1524000" y="14838602"/>
            <a:ext cx="1799543" cy="1832254"/>
            <a:chOff x="2481262" y="371475"/>
            <a:chExt cx="1800000" cy="1800000"/>
          </a:xfrm>
        </xdr:grpSpPr>
        <xdr:graphicFrame macro="">
          <xdr:nvGraphicFramePr>
            <xdr:cNvPr id="112" name="Gráfico 111">
              <a:extLst>
                <a:ext uri="{FF2B5EF4-FFF2-40B4-BE49-F238E27FC236}">
                  <a16:creationId xmlns:a16="http://schemas.microsoft.com/office/drawing/2014/main" id="{00000000-0008-0000-1800-000070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113" name="Elipse 112">
              <a:extLst>
                <a:ext uri="{FF2B5EF4-FFF2-40B4-BE49-F238E27FC236}">
                  <a16:creationId xmlns:a16="http://schemas.microsoft.com/office/drawing/2014/main" id="{00000000-0008-0000-1800-000071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V$73">
          <xdr:nvSpPr>
            <xdr:cNvPr id="114" name="Rectángulo 113">
              <a:extLst>
                <a:ext uri="{FF2B5EF4-FFF2-40B4-BE49-F238E27FC236}">
                  <a16:creationId xmlns:a16="http://schemas.microsoft.com/office/drawing/2014/main" id="{00000000-0008-0000-1800-000072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783CF9A-18E6-49E0-9D04-C6F37CD216A7}" type="TxLink">
                <a:rPr lang="en-US" sz="1100" b="0" i="0" u="none" strike="noStrike">
                  <a:solidFill>
                    <a:srgbClr val="000000"/>
                  </a:solidFill>
                  <a:latin typeface="Calibri"/>
                  <a:ea typeface="Calibri"/>
                  <a:cs typeface="Calibri"/>
                </a:rPr>
                <a:pPr algn="ctr"/>
                <a:t>#DIV/0!</a:t>
              </a:fld>
              <a:endParaRPr lang="es-VE" sz="1800" b="1"/>
            </a:p>
          </xdr:txBody>
        </xdr:sp>
      </xdr:grpSp>
      <xdr:grpSp>
        <xdr:nvGrpSpPr>
          <xdr:cNvPr id="102" name="Grupo 101">
            <a:extLst>
              <a:ext uri="{FF2B5EF4-FFF2-40B4-BE49-F238E27FC236}">
                <a16:creationId xmlns:a16="http://schemas.microsoft.com/office/drawing/2014/main" id="{00000000-0008-0000-1800-000066000000}"/>
              </a:ext>
            </a:extLst>
          </xdr:cNvPr>
          <xdr:cNvGrpSpPr/>
        </xdr:nvGrpSpPr>
        <xdr:grpSpPr>
          <a:xfrm>
            <a:off x="3224001" y="15917183"/>
            <a:ext cx="1795979" cy="1802662"/>
            <a:chOff x="2481262" y="371475"/>
            <a:chExt cx="1800000" cy="1800000"/>
          </a:xfrm>
        </xdr:grpSpPr>
        <xdr:graphicFrame macro="">
          <xdr:nvGraphicFramePr>
            <xdr:cNvPr id="109" name="Gráfico 108">
              <a:extLst>
                <a:ext uri="{FF2B5EF4-FFF2-40B4-BE49-F238E27FC236}">
                  <a16:creationId xmlns:a16="http://schemas.microsoft.com/office/drawing/2014/main" id="{00000000-0008-0000-1800-00006D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1"/>
            </a:graphicData>
          </a:graphic>
        </xdr:graphicFrame>
        <xdr:sp macro="" textlink="">
          <xdr:nvSpPr>
            <xdr:cNvPr id="110" name="Elipse 109">
              <a:extLst>
                <a:ext uri="{FF2B5EF4-FFF2-40B4-BE49-F238E27FC236}">
                  <a16:creationId xmlns:a16="http://schemas.microsoft.com/office/drawing/2014/main" id="{00000000-0008-0000-1800-00006E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V$76">
          <xdr:nvSpPr>
            <xdr:cNvPr id="111" name="Rectángulo 110">
              <a:extLst>
                <a:ext uri="{FF2B5EF4-FFF2-40B4-BE49-F238E27FC236}">
                  <a16:creationId xmlns:a16="http://schemas.microsoft.com/office/drawing/2014/main" id="{00000000-0008-0000-1800-00006F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E46D84A-18AD-4799-BB46-FE4C772C5736}" type="TxLink">
                <a:rPr lang="en-US" sz="1100" b="0" i="0" u="none" strike="noStrike">
                  <a:solidFill>
                    <a:srgbClr val="000000"/>
                  </a:solidFill>
                  <a:latin typeface="Calibri"/>
                  <a:ea typeface="Calibri"/>
                  <a:cs typeface="Calibri"/>
                </a:rPr>
                <a:pPr algn="ctr"/>
                <a:t>#DIV/0!</a:t>
              </a:fld>
              <a:endParaRPr lang="es-VE" sz="2000" b="1"/>
            </a:p>
          </xdr:txBody>
        </xdr:sp>
      </xdr:grpSp>
      <xdr:grpSp>
        <xdr:nvGrpSpPr>
          <xdr:cNvPr id="103" name="Grupo 102">
            <a:extLst>
              <a:ext uri="{FF2B5EF4-FFF2-40B4-BE49-F238E27FC236}">
                <a16:creationId xmlns:a16="http://schemas.microsoft.com/office/drawing/2014/main" id="{00000000-0008-0000-1800-000067000000}"/>
              </a:ext>
            </a:extLst>
          </xdr:cNvPr>
          <xdr:cNvGrpSpPr/>
        </xdr:nvGrpSpPr>
        <xdr:grpSpPr>
          <a:xfrm>
            <a:off x="3214499" y="13709325"/>
            <a:ext cx="1795979" cy="1834814"/>
            <a:chOff x="2481262" y="371475"/>
            <a:chExt cx="1800000" cy="1800000"/>
          </a:xfrm>
        </xdr:grpSpPr>
        <xdr:graphicFrame macro="">
          <xdr:nvGraphicFramePr>
            <xdr:cNvPr id="106" name="Gráfico 105">
              <a:extLst>
                <a:ext uri="{FF2B5EF4-FFF2-40B4-BE49-F238E27FC236}">
                  <a16:creationId xmlns:a16="http://schemas.microsoft.com/office/drawing/2014/main" id="{00000000-0008-0000-1800-00006A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2"/>
            </a:graphicData>
          </a:graphic>
        </xdr:graphicFrame>
        <xdr:sp macro="" textlink="">
          <xdr:nvSpPr>
            <xdr:cNvPr id="107" name="Elipse 106">
              <a:extLst>
                <a:ext uri="{FF2B5EF4-FFF2-40B4-BE49-F238E27FC236}">
                  <a16:creationId xmlns:a16="http://schemas.microsoft.com/office/drawing/2014/main" id="{00000000-0008-0000-1800-00006B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V$70">
          <xdr:nvSpPr>
            <xdr:cNvPr id="108" name="Rectángulo 107">
              <a:extLst>
                <a:ext uri="{FF2B5EF4-FFF2-40B4-BE49-F238E27FC236}">
                  <a16:creationId xmlns:a16="http://schemas.microsoft.com/office/drawing/2014/main" id="{00000000-0008-0000-1800-00006C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C387192-E34D-4951-8525-AAF29EC6D451}" type="TxLink">
                <a:rPr lang="en-US" sz="1200" b="1" i="0" u="none" strike="noStrike">
                  <a:solidFill>
                    <a:srgbClr val="000000"/>
                  </a:solidFill>
                  <a:latin typeface="Calibri"/>
                  <a:ea typeface="Calibri"/>
                  <a:cs typeface="Calibri"/>
                </a:rPr>
                <a:pPr algn="ctr"/>
                <a:t>6.90%</a:t>
              </a:fld>
              <a:endParaRPr lang="es-VE" sz="2800" b="1"/>
            </a:p>
          </xdr:txBody>
        </xdr:sp>
      </xdr:grpSp>
      <xdr:sp macro="" textlink="">
        <xdr:nvSpPr>
          <xdr:cNvPr id="104" name="Rectángulo 103">
            <a:extLst>
              <a:ext uri="{FF2B5EF4-FFF2-40B4-BE49-F238E27FC236}">
                <a16:creationId xmlns:a16="http://schemas.microsoft.com/office/drawing/2014/main" id="{00000000-0008-0000-1800-000068000000}"/>
              </a:ext>
            </a:extLst>
          </xdr:cNvPr>
          <xdr:cNvSpPr/>
        </xdr:nvSpPr>
        <xdr:spPr>
          <a:xfrm>
            <a:off x="1595263" y="14502293"/>
            <a:ext cx="1657243" cy="43058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sp macro="" textlink="">
        <xdr:nvSpPr>
          <xdr:cNvPr id="105" name="Rectángulo 104">
            <a:extLst>
              <a:ext uri="{FF2B5EF4-FFF2-40B4-BE49-F238E27FC236}">
                <a16:creationId xmlns:a16="http://schemas.microsoft.com/office/drawing/2014/main" id="{00000000-0008-0000-1800-000069000000}"/>
              </a:ext>
            </a:extLst>
          </xdr:cNvPr>
          <xdr:cNvSpPr/>
        </xdr:nvSpPr>
        <xdr:spPr>
          <a:xfrm>
            <a:off x="3290512" y="13366750"/>
            <a:ext cx="1651699" cy="419595"/>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grpSp>
    <xdr:clientData/>
  </xdr:twoCellAnchor>
  <xdr:twoCellAnchor>
    <xdr:from>
      <xdr:col>15</xdr:col>
      <xdr:colOff>210959</xdr:colOff>
      <xdr:row>71</xdr:row>
      <xdr:rowOff>127268</xdr:rowOff>
    </xdr:from>
    <xdr:to>
      <xdr:col>17</xdr:col>
      <xdr:colOff>622845</xdr:colOff>
      <xdr:row>73</xdr:row>
      <xdr:rowOff>166265</xdr:rowOff>
    </xdr:to>
    <xdr:sp macro="" textlink="">
      <xdr:nvSpPr>
        <xdr:cNvPr id="115" name="Rectángulo 114">
          <a:extLst>
            <a:ext uri="{FF2B5EF4-FFF2-40B4-BE49-F238E27FC236}">
              <a16:creationId xmlns:a16="http://schemas.microsoft.com/office/drawing/2014/main" id="{00000000-0008-0000-1800-000073000000}"/>
            </a:ext>
          </a:extLst>
        </xdr:cNvPr>
        <xdr:cNvSpPr/>
      </xdr:nvSpPr>
      <xdr:spPr>
        <a:xfrm>
          <a:off x="11164709" y="13917351"/>
          <a:ext cx="1650136" cy="430581"/>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0</xdr:col>
      <xdr:colOff>169332</xdr:colOff>
      <xdr:row>86</xdr:row>
      <xdr:rowOff>84657</xdr:rowOff>
    </xdr:from>
    <xdr:to>
      <xdr:col>4</xdr:col>
      <xdr:colOff>754895</xdr:colOff>
      <xdr:row>109</xdr:row>
      <xdr:rowOff>119752</xdr:rowOff>
    </xdr:to>
    <xdr:grpSp>
      <xdr:nvGrpSpPr>
        <xdr:cNvPr id="116" name="Grupo 115">
          <a:extLst>
            <a:ext uri="{FF2B5EF4-FFF2-40B4-BE49-F238E27FC236}">
              <a16:creationId xmlns:a16="http://schemas.microsoft.com/office/drawing/2014/main" id="{00000000-0008-0000-1800-000074000000}"/>
            </a:ext>
          </a:extLst>
        </xdr:cNvPr>
        <xdr:cNvGrpSpPr/>
      </xdr:nvGrpSpPr>
      <xdr:grpSpPr>
        <a:xfrm>
          <a:off x="169332" y="16753407"/>
          <a:ext cx="3495980" cy="4480095"/>
          <a:chOff x="1524000" y="13366750"/>
          <a:chExt cx="3495980" cy="4353095"/>
        </a:xfrm>
      </xdr:grpSpPr>
      <xdr:grpSp>
        <xdr:nvGrpSpPr>
          <xdr:cNvPr id="117" name="Grupo 116">
            <a:extLst>
              <a:ext uri="{FF2B5EF4-FFF2-40B4-BE49-F238E27FC236}">
                <a16:creationId xmlns:a16="http://schemas.microsoft.com/office/drawing/2014/main" id="{00000000-0008-0000-1800-000075000000}"/>
              </a:ext>
            </a:extLst>
          </xdr:cNvPr>
          <xdr:cNvGrpSpPr/>
        </xdr:nvGrpSpPr>
        <xdr:grpSpPr>
          <a:xfrm>
            <a:off x="1524000" y="14838602"/>
            <a:ext cx="1799543" cy="1832254"/>
            <a:chOff x="2481262" y="371475"/>
            <a:chExt cx="1800000" cy="1800000"/>
          </a:xfrm>
        </xdr:grpSpPr>
        <xdr:graphicFrame macro="">
          <xdr:nvGraphicFramePr>
            <xdr:cNvPr id="128" name="Gráfico 127">
              <a:extLst>
                <a:ext uri="{FF2B5EF4-FFF2-40B4-BE49-F238E27FC236}">
                  <a16:creationId xmlns:a16="http://schemas.microsoft.com/office/drawing/2014/main" id="{00000000-0008-0000-1800-000080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3"/>
            </a:graphicData>
          </a:graphic>
        </xdr:graphicFrame>
        <xdr:sp macro="" textlink="">
          <xdr:nvSpPr>
            <xdr:cNvPr id="129" name="Elipse 128">
              <a:extLst>
                <a:ext uri="{FF2B5EF4-FFF2-40B4-BE49-F238E27FC236}">
                  <a16:creationId xmlns:a16="http://schemas.microsoft.com/office/drawing/2014/main" id="{00000000-0008-0000-1800-000081000000}"/>
                </a:ext>
              </a:extLst>
            </xdr:cNvPr>
            <xdr:cNvSpPr/>
          </xdr:nvSpPr>
          <xdr:spPr>
            <a:xfrm>
              <a:off x="2952750" y="838200"/>
              <a:ext cx="847725" cy="847725"/>
            </a:xfrm>
            <a:prstGeom prst="ellipse">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99">
          <xdr:nvSpPr>
            <xdr:cNvPr id="130" name="Rectángulo 129">
              <a:extLst>
                <a:ext uri="{FF2B5EF4-FFF2-40B4-BE49-F238E27FC236}">
                  <a16:creationId xmlns:a16="http://schemas.microsoft.com/office/drawing/2014/main" id="{00000000-0008-0000-1800-000082000000}"/>
                </a:ext>
              </a:extLst>
            </xdr:cNvPr>
            <xdr:cNvSpPr/>
          </xdr:nvSpPr>
          <xdr:spPr>
            <a:xfrm>
              <a:off x="3000375" y="1114425"/>
              <a:ext cx="771525" cy="30480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EBA2E1B-3F7A-464A-ADC3-780E35C26ABE}" type="TxLink">
                <a:rPr lang="en-US" sz="1100" b="0" i="0" u="none" strike="noStrike">
                  <a:solidFill>
                    <a:srgbClr val="000000"/>
                  </a:solidFill>
                  <a:latin typeface="Calibri"/>
                  <a:ea typeface="Calibri"/>
                  <a:cs typeface="Calibri"/>
                </a:rPr>
                <a:pPr algn="ctr"/>
                <a:t>#REF!</a:t>
              </a:fld>
              <a:endParaRPr lang="es-VE" sz="1800" b="1"/>
            </a:p>
          </xdr:txBody>
        </xdr:sp>
      </xdr:grpSp>
      <xdr:grpSp>
        <xdr:nvGrpSpPr>
          <xdr:cNvPr id="118" name="Grupo 117">
            <a:extLst>
              <a:ext uri="{FF2B5EF4-FFF2-40B4-BE49-F238E27FC236}">
                <a16:creationId xmlns:a16="http://schemas.microsoft.com/office/drawing/2014/main" id="{00000000-0008-0000-1800-000076000000}"/>
              </a:ext>
            </a:extLst>
          </xdr:cNvPr>
          <xdr:cNvGrpSpPr/>
        </xdr:nvGrpSpPr>
        <xdr:grpSpPr>
          <a:xfrm>
            <a:off x="3224001" y="15917183"/>
            <a:ext cx="1795979" cy="1802662"/>
            <a:chOff x="2481262" y="371475"/>
            <a:chExt cx="1800000" cy="1800000"/>
          </a:xfrm>
        </xdr:grpSpPr>
        <xdr:graphicFrame macro="">
          <xdr:nvGraphicFramePr>
            <xdr:cNvPr id="125" name="Gráfico 124">
              <a:extLst>
                <a:ext uri="{FF2B5EF4-FFF2-40B4-BE49-F238E27FC236}">
                  <a16:creationId xmlns:a16="http://schemas.microsoft.com/office/drawing/2014/main" id="{00000000-0008-0000-1800-00007D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4"/>
            </a:graphicData>
          </a:graphic>
        </xdr:graphicFrame>
        <xdr:sp macro="" textlink="">
          <xdr:nvSpPr>
            <xdr:cNvPr id="126" name="Elipse 125">
              <a:extLst>
                <a:ext uri="{FF2B5EF4-FFF2-40B4-BE49-F238E27FC236}">
                  <a16:creationId xmlns:a16="http://schemas.microsoft.com/office/drawing/2014/main" id="{00000000-0008-0000-1800-00007E000000}"/>
                </a:ext>
              </a:extLst>
            </xdr:cNvPr>
            <xdr:cNvSpPr/>
          </xdr:nvSpPr>
          <xdr:spPr>
            <a:xfrm>
              <a:off x="2952750" y="838200"/>
              <a:ext cx="847725" cy="847725"/>
            </a:xfrm>
            <a:prstGeom prst="ellipse">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102">
          <xdr:nvSpPr>
            <xdr:cNvPr id="127" name="Rectángulo 126">
              <a:extLst>
                <a:ext uri="{FF2B5EF4-FFF2-40B4-BE49-F238E27FC236}">
                  <a16:creationId xmlns:a16="http://schemas.microsoft.com/office/drawing/2014/main" id="{00000000-0008-0000-1800-00007F000000}"/>
                </a:ext>
              </a:extLst>
            </xdr:cNvPr>
            <xdr:cNvSpPr/>
          </xdr:nvSpPr>
          <xdr:spPr>
            <a:xfrm>
              <a:off x="3000375" y="1114425"/>
              <a:ext cx="771525" cy="3048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C797D22-11A5-42A5-94D9-A9160EA2C197}" type="TxLink">
                <a:rPr lang="en-US" sz="1100" b="0" i="0" u="none" strike="noStrike">
                  <a:solidFill>
                    <a:srgbClr val="000000"/>
                  </a:solidFill>
                  <a:latin typeface="Calibri"/>
                  <a:ea typeface="Calibri"/>
                  <a:cs typeface="Calibri"/>
                </a:rPr>
                <a:pPr algn="ctr"/>
                <a:t>#REF!</a:t>
              </a:fld>
              <a:endParaRPr lang="es-VE" sz="2000" b="1"/>
            </a:p>
          </xdr:txBody>
        </xdr:sp>
      </xdr:grpSp>
      <xdr:grpSp>
        <xdr:nvGrpSpPr>
          <xdr:cNvPr id="119" name="Grupo 118">
            <a:extLst>
              <a:ext uri="{FF2B5EF4-FFF2-40B4-BE49-F238E27FC236}">
                <a16:creationId xmlns:a16="http://schemas.microsoft.com/office/drawing/2014/main" id="{00000000-0008-0000-1800-000077000000}"/>
              </a:ext>
            </a:extLst>
          </xdr:cNvPr>
          <xdr:cNvGrpSpPr/>
        </xdr:nvGrpSpPr>
        <xdr:grpSpPr>
          <a:xfrm>
            <a:off x="3214499" y="13709325"/>
            <a:ext cx="1795979" cy="1834814"/>
            <a:chOff x="2481262" y="371475"/>
            <a:chExt cx="1800000" cy="1800000"/>
          </a:xfrm>
        </xdr:grpSpPr>
        <xdr:graphicFrame macro="">
          <xdr:nvGraphicFramePr>
            <xdr:cNvPr id="122" name="Gráfico 121">
              <a:extLst>
                <a:ext uri="{FF2B5EF4-FFF2-40B4-BE49-F238E27FC236}">
                  <a16:creationId xmlns:a16="http://schemas.microsoft.com/office/drawing/2014/main" id="{00000000-0008-0000-1800-00007A000000}"/>
                </a:ext>
              </a:extLst>
            </xdr:cNvPr>
            <xdr:cNvGraphicFramePr/>
          </xdr:nvGraphicFramePr>
          <xdr:xfrm>
            <a:off x="2481262" y="371475"/>
            <a:ext cx="1800000" cy="1800000"/>
          </xdr:xfrm>
          <a:graphic>
            <a:graphicData uri="http://schemas.openxmlformats.org/drawingml/2006/chart">
              <c:chart xmlns:c="http://schemas.openxmlformats.org/drawingml/2006/chart" xmlns:r="http://schemas.openxmlformats.org/officeDocument/2006/relationships" r:id="rId25"/>
            </a:graphicData>
          </a:graphic>
        </xdr:graphicFrame>
        <xdr:sp macro="" textlink="">
          <xdr:nvSpPr>
            <xdr:cNvPr id="123" name="Elipse 122">
              <a:extLst>
                <a:ext uri="{FF2B5EF4-FFF2-40B4-BE49-F238E27FC236}">
                  <a16:creationId xmlns:a16="http://schemas.microsoft.com/office/drawing/2014/main" id="{00000000-0008-0000-1800-00007B000000}"/>
                </a:ext>
              </a:extLst>
            </xdr:cNvPr>
            <xdr:cNvSpPr/>
          </xdr:nvSpPr>
          <xdr:spPr>
            <a:xfrm>
              <a:off x="2952750" y="838200"/>
              <a:ext cx="847725" cy="847725"/>
            </a:xfrm>
            <a:prstGeom prst="ellipse">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VE" sz="1100"/>
            </a:p>
          </xdr:txBody>
        </xdr:sp>
        <xdr:sp macro="" textlink="$J$96">
          <xdr:nvSpPr>
            <xdr:cNvPr id="124" name="Rectángulo 123">
              <a:extLst>
                <a:ext uri="{FF2B5EF4-FFF2-40B4-BE49-F238E27FC236}">
                  <a16:creationId xmlns:a16="http://schemas.microsoft.com/office/drawing/2014/main" id="{00000000-0008-0000-1800-00007C000000}"/>
                </a:ext>
              </a:extLst>
            </xdr:cNvPr>
            <xdr:cNvSpPr/>
          </xdr:nvSpPr>
          <xdr:spPr>
            <a:xfrm>
              <a:off x="3000375" y="1114425"/>
              <a:ext cx="771525" cy="304800"/>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6FB29E5-C2C1-4FF1-8B03-F442FCF8D5E3}" type="TxLink">
                <a:rPr lang="en-US" sz="1100" b="0" i="0" u="none" strike="noStrike">
                  <a:solidFill>
                    <a:srgbClr val="000000"/>
                  </a:solidFill>
                  <a:latin typeface="Calibri"/>
                  <a:ea typeface="Calibri"/>
                  <a:cs typeface="Calibri"/>
                </a:rPr>
                <a:pPr algn="ctr"/>
                <a:t>0.00%</a:t>
              </a:fld>
              <a:endParaRPr lang="es-VE" sz="2400" b="1"/>
            </a:p>
          </xdr:txBody>
        </xdr:sp>
      </xdr:grpSp>
      <xdr:sp macro="" textlink="">
        <xdr:nvSpPr>
          <xdr:cNvPr id="120" name="Rectángulo 119">
            <a:extLst>
              <a:ext uri="{FF2B5EF4-FFF2-40B4-BE49-F238E27FC236}">
                <a16:creationId xmlns:a16="http://schemas.microsoft.com/office/drawing/2014/main" id="{00000000-0008-0000-1800-000078000000}"/>
              </a:ext>
            </a:extLst>
          </xdr:cNvPr>
          <xdr:cNvSpPr/>
        </xdr:nvSpPr>
        <xdr:spPr>
          <a:xfrm>
            <a:off x="1595263" y="14502293"/>
            <a:ext cx="1657243" cy="430580"/>
          </a:xfrm>
          <a:prstGeom prst="rect">
            <a:avLst/>
          </a:prstGeom>
          <a:solidFill>
            <a:srgbClr val="FFFF00"/>
          </a:soli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VE" sz="1050" b="1">
                <a:solidFill>
                  <a:schemeClr val="tx1"/>
                </a:solidFill>
              </a:rPr>
              <a:t>Fallas</a:t>
            </a:r>
            <a:r>
              <a:rPr lang="es-VE" sz="1050" b="1" baseline="0">
                <a:solidFill>
                  <a:schemeClr val="tx1"/>
                </a:solidFill>
              </a:rPr>
              <a:t> Corregidas x Termografia</a:t>
            </a:r>
            <a:endParaRPr lang="es-VE" sz="1050" b="1">
              <a:solidFill>
                <a:schemeClr val="tx1"/>
              </a:solidFill>
            </a:endParaRPr>
          </a:p>
        </xdr:txBody>
      </xdr:sp>
      <xdr:sp macro="" textlink="">
        <xdr:nvSpPr>
          <xdr:cNvPr id="121" name="Rectángulo 120">
            <a:extLst>
              <a:ext uri="{FF2B5EF4-FFF2-40B4-BE49-F238E27FC236}">
                <a16:creationId xmlns:a16="http://schemas.microsoft.com/office/drawing/2014/main" id="{00000000-0008-0000-1800-000079000000}"/>
              </a:ext>
            </a:extLst>
          </xdr:cNvPr>
          <xdr:cNvSpPr/>
        </xdr:nvSpPr>
        <xdr:spPr>
          <a:xfrm>
            <a:off x="3290512" y="13366750"/>
            <a:ext cx="1651699" cy="419595"/>
          </a:xfrm>
          <a:prstGeom prst="rect">
            <a:avLst/>
          </a:prstGeom>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100" b="1">
                <a:solidFill>
                  <a:schemeClr val="tx1"/>
                </a:solidFill>
                <a:latin typeface="+mn-lt"/>
                <a:ea typeface="+mn-ea"/>
                <a:cs typeface="+mn-cs"/>
              </a:rPr>
              <a:t>Fallas Corregidas x Visual</a:t>
            </a:r>
          </a:p>
        </xdr:txBody>
      </xdr:sp>
    </xdr:grpSp>
    <xdr:clientData/>
  </xdr:twoCellAnchor>
  <xdr:twoCellAnchor>
    <xdr:from>
      <xdr:col>2</xdr:col>
      <xdr:colOff>423331</xdr:colOff>
      <xdr:row>98</xdr:row>
      <xdr:rowOff>52906</xdr:rowOff>
    </xdr:from>
    <xdr:to>
      <xdr:col>4</xdr:col>
      <xdr:colOff>688613</xdr:colOff>
      <xdr:row>100</xdr:row>
      <xdr:rowOff>102487</xdr:rowOff>
    </xdr:to>
    <xdr:sp macro="" textlink="">
      <xdr:nvSpPr>
        <xdr:cNvPr id="131" name="Rectángulo 130">
          <a:extLst>
            <a:ext uri="{FF2B5EF4-FFF2-40B4-BE49-F238E27FC236}">
              <a16:creationId xmlns:a16="http://schemas.microsoft.com/office/drawing/2014/main" id="{00000000-0008-0000-1800-000083000000}"/>
            </a:ext>
          </a:extLst>
        </xdr:cNvPr>
        <xdr:cNvSpPr/>
      </xdr:nvSpPr>
      <xdr:spPr>
        <a:xfrm>
          <a:off x="1947331" y="19007656"/>
          <a:ext cx="1651699" cy="430581"/>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s-VE" sz="1050" b="1">
              <a:solidFill>
                <a:schemeClr val="tx1"/>
              </a:solidFill>
              <a:latin typeface="+mn-lt"/>
              <a:ea typeface="+mn-ea"/>
              <a:cs typeface="+mn-cs"/>
            </a:rPr>
            <a:t>Fallas Corregidas x Ultrasonido</a:t>
          </a:r>
        </a:p>
      </xdr:txBody>
    </xdr:sp>
    <xdr:clientData/>
  </xdr:twoCellAnchor>
  <xdr:twoCellAnchor>
    <xdr:from>
      <xdr:col>0</xdr:col>
      <xdr:colOff>179917</xdr:colOff>
      <xdr:row>71</xdr:row>
      <xdr:rowOff>137584</xdr:rowOff>
    </xdr:from>
    <xdr:to>
      <xdr:col>2</xdr:col>
      <xdr:colOff>381000</xdr:colOff>
      <xdr:row>73</xdr:row>
      <xdr:rowOff>0</xdr:rowOff>
    </xdr:to>
    <xdr:sp macro="" textlink="">
      <xdr:nvSpPr>
        <xdr:cNvPr id="132" name="Rectángulo 131">
          <a:extLst>
            <a:ext uri="{FF2B5EF4-FFF2-40B4-BE49-F238E27FC236}">
              <a16:creationId xmlns:a16="http://schemas.microsoft.com/office/drawing/2014/main" id="{00000000-0008-0000-1800-000084000000}"/>
            </a:ext>
          </a:extLst>
        </xdr:cNvPr>
        <xdr:cNvSpPr/>
      </xdr:nvSpPr>
      <xdr:spPr>
        <a:xfrm>
          <a:off x="179917" y="13927667"/>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2</xdr:col>
      <xdr:colOff>402166</xdr:colOff>
      <xdr:row>77</xdr:row>
      <xdr:rowOff>52917</xdr:rowOff>
    </xdr:from>
    <xdr:to>
      <xdr:col>4</xdr:col>
      <xdr:colOff>740832</xdr:colOff>
      <xdr:row>78</xdr:row>
      <xdr:rowOff>116417</xdr:rowOff>
    </xdr:to>
    <xdr:sp macro="" textlink="">
      <xdr:nvSpPr>
        <xdr:cNvPr id="133" name="Rectángulo 132">
          <a:extLst>
            <a:ext uri="{FF2B5EF4-FFF2-40B4-BE49-F238E27FC236}">
              <a16:creationId xmlns:a16="http://schemas.microsoft.com/office/drawing/2014/main" id="{00000000-0008-0000-1800-000085000000}"/>
            </a:ext>
          </a:extLst>
        </xdr:cNvPr>
        <xdr:cNvSpPr/>
      </xdr:nvSpPr>
      <xdr:spPr>
        <a:xfrm>
          <a:off x="1926166" y="15007167"/>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12</xdr:col>
      <xdr:colOff>486833</xdr:colOff>
      <xdr:row>71</xdr:row>
      <xdr:rowOff>169334</xdr:rowOff>
    </xdr:from>
    <xdr:to>
      <xdr:col>15</xdr:col>
      <xdr:colOff>148166</xdr:colOff>
      <xdr:row>73</xdr:row>
      <xdr:rowOff>31750</xdr:rowOff>
    </xdr:to>
    <xdr:sp macro="" textlink="">
      <xdr:nvSpPr>
        <xdr:cNvPr id="134" name="Rectángulo 133">
          <a:extLst>
            <a:ext uri="{FF2B5EF4-FFF2-40B4-BE49-F238E27FC236}">
              <a16:creationId xmlns:a16="http://schemas.microsoft.com/office/drawing/2014/main" id="{00000000-0008-0000-1800-000086000000}"/>
            </a:ext>
          </a:extLst>
        </xdr:cNvPr>
        <xdr:cNvSpPr/>
      </xdr:nvSpPr>
      <xdr:spPr>
        <a:xfrm>
          <a:off x="9376833" y="13959417"/>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15</xdr:col>
      <xdr:colOff>179917</xdr:colOff>
      <xdr:row>77</xdr:row>
      <xdr:rowOff>52917</xdr:rowOff>
    </xdr:from>
    <xdr:to>
      <xdr:col>17</xdr:col>
      <xdr:colOff>666750</xdr:colOff>
      <xdr:row>78</xdr:row>
      <xdr:rowOff>116417</xdr:rowOff>
    </xdr:to>
    <xdr:sp macro="" textlink="">
      <xdr:nvSpPr>
        <xdr:cNvPr id="135" name="Rectángulo 134">
          <a:extLst>
            <a:ext uri="{FF2B5EF4-FFF2-40B4-BE49-F238E27FC236}">
              <a16:creationId xmlns:a16="http://schemas.microsoft.com/office/drawing/2014/main" id="{00000000-0008-0000-1800-000087000000}"/>
            </a:ext>
          </a:extLst>
        </xdr:cNvPr>
        <xdr:cNvSpPr/>
      </xdr:nvSpPr>
      <xdr:spPr>
        <a:xfrm>
          <a:off x="11133667" y="15007167"/>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0</xdr:col>
      <xdr:colOff>116417</xdr:colOff>
      <xdr:row>98</xdr:row>
      <xdr:rowOff>42334</xdr:rowOff>
    </xdr:from>
    <xdr:to>
      <xdr:col>2</xdr:col>
      <xdr:colOff>317500</xdr:colOff>
      <xdr:row>99</xdr:row>
      <xdr:rowOff>95250</xdr:rowOff>
    </xdr:to>
    <xdr:sp macro="" textlink="">
      <xdr:nvSpPr>
        <xdr:cNvPr id="136" name="Rectángulo 135">
          <a:extLst>
            <a:ext uri="{FF2B5EF4-FFF2-40B4-BE49-F238E27FC236}">
              <a16:creationId xmlns:a16="http://schemas.microsoft.com/office/drawing/2014/main" id="{00000000-0008-0000-1800-000088000000}"/>
            </a:ext>
          </a:extLst>
        </xdr:cNvPr>
        <xdr:cNvSpPr/>
      </xdr:nvSpPr>
      <xdr:spPr>
        <a:xfrm>
          <a:off x="116417" y="19039417"/>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twoCellAnchor>
    <xdr:from>
      <xdr:col>2</xdr:col>
      <xdr:colOff>381000</xdr:colOff>
      <xdr:row>104</xdr:row>
      <xdr:rowOff>10583</xdr:rowOff>
    </xdr:from>
    <xdr:to>
      <xdr:col>4</xdr:col>
      <xdr:colOff>719666</xdr:colOff>
      <xdr:row>105</xdr:row>
      <xdr:rowOff>74083</xdr:rowOff>
    </xdr:to>
    <xdr:sp macro="" textlink="">
      <xdr:nvSpPr>
        <xdr:cNvPr id="137" name="Rectángulo 136">
          <a:extLst>
            <a:ext uri="{FF2B5EF4-FFF2-40B4-BE49-F238E27FC236}">
              <a16:creationId xmlns:a16="http://schemas.microsoft.com/office/drawing/2014/main" id="{00000000-0008-0000-1800-000089000000}"/>
            </a:ext>
          </a:extLst>
        </xdr:cNvPr>
        <xdr:cNvSpPr/>
      </xdr:nvSpPr>
      <xdr:spPr>
        <a:xfrm>
          <a:off x="1905000" y="20171833"/>
          <a:ext cx="1725083" cy="254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s-VE" sz="1200" b="1" baseline="0"/>
            <a:t>Predictivo No Realizado</a:t>
          </a:r>
          <a:endParaRPr lang="es-VE" sz="1200" b="1"/>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444500</xdr:colOff>
      <xdr:row>2</xdr:row>
      <xdr:rowOff>45358</xdr:rowOff>
    </xdr:from>
    <xdr:to>
      <xdr:col>3</xdr:col>
      <xdr:colOff>509829</xdr:colOff>
      <xdr:row>5</xdr:row>
      <xdr:rowOff>181430</xdr:rowOff>
    </xdr:to>
    <xdr:pic>
      <xdr:nvPicPr>
        <xdr:cNvPr id="2" name="Imagen 12" descr="cuentascorreo">
          <a:extLst>
            <a:ext uri="{FF2B5EF4-FFF2-40B4-BE49-F238E27FC236}">
              <a16:creationId xmlns:a16="http://schemas.microsoft.com/office/drawing/2014/main" id="{00000000-0008-0000-1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950" y="435883"/>
          <a:ext cx="1941754" cy="707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LOG1/Desktop/Calidad/Master%20Real/Master%2020JUN2024%20ACT.xlsx" TargetMode="External" /></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TO.%20ELECT.%20DIV.%20AYACUCHO%2014JUl2024.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nos 1"/>
      <sheetName val="Pinos 2"/>
      <sheetName val="Pinos 3"/>
      <sheetName val="Rio Claro"/>
      <sheetName val="Merey-29"/>
      <sheetName val="Merey-20"/>
      <sheetName val="Remiga"/>
      <sheetName val="Este"/>
      <sheetName val="Oeste"/>
      <sheetName val="Norte"/>
      <sheetName val="Lejos"/>
      <sheetName val="Kariña Sur"/>
      <sheetName val="Bloque 8"/>
      <sheetName val="Sur"/>
      <sheetName val="Patriota"/>
      <sheetName val="Pedro Vasquez"/>
      <sheetName val="Table"/>
      <sheetName val="MTTO."/>
      <sheetName val="Indicadores"/>
      <sheetName val="Indicadores U.P. Pesado"/>
      <sheetName val="Indicadores U.P. Extrapesado"/>
      <sheetName val="Hoja5"/>
      <sheetName val="Hoja1"/>
      <sheetName val="REVISION"/>
      <sheetName val="Master 20JUN2024 ACT"/>
    </sheetNames>
    <sheetDataSet>
      <sheetData sheetId="0"/>
      <sheetData sheetId="1"/>
      <sheetData sheetId="2" refreshError="1"/>
      <sheetData sheetId="3"/>
      <sheetData sheetId="4"/>
      <sheetData sheetId="5"/>
      <sheetData sheetId="6" refreshError="1"/>
      <sheetData sheetId="7" refreshError="1"/>
      <sheetData sheetId="8"/>
      <sheetData sheetId="9" refreshError="1"/>
      <sheetData sheetId="10" refreshError="1"/>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O."/>
      <sheetName val="Indicadores"/>
      <sheetName val="Hoja1"/>
      <sheetName val="Hoja4"/>
      <sheetName val="TABLAS"/>
    </sheetNames>
    <sheetDataSet>
      <sheetData sheetId="0"/>
      <sheetData sheetId="1"/>
      <sheetData sheetId="2"/>
      <sheetData sheetId="3"/>
      <sheetData sheetId="4">
        <row r="24">
          <cell r="N24">
            <v>0.54701986754966891</v>
          </cell>
          <cell r="P24">
            <v>0.45298013245033109</v>
          </cell>
        </row>
        <row r="32">
          <cell r="N32">
            <v>0.31906218144750254</v>
          </cell>
          <cell r="P32">
            <v>0.68093781855249746</v>
          </cell>
        </row>
        <row r="36">
          <cell r="I36">
            <v>12.613259668508288</v>
          </cell>
        </row>
        <row r="40">
          <cell r="N40">
            <v>0.33333333333333331</v>
          </cell>
          <cell r="P40">
            <v>0.66666666666666674</v>
          </cell>
        </row>
        <row r="49">
          <cell r="N49">
            <v>4.5454545454545456E-2</v>
          </cell>
          <cell r="P49">
            <v>0.95454545454545459</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 /></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 /></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 /></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 /></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 /></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 /></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 /></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 /></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 /></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 /></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 /></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 /></Relationships>
</file>

<file path=xl/pivotCache/_rels/pivotCacheDefinition16.xml.rels><?xml version="1.0" encoding="UTF-8" standalone="yes"?>
<Relationships xmlns="http://schemas.openxmlformats.org/package/2006/relationships"><Relationship Id="rId2" Type="http://schemas.openxmlformats.org/officeDocument/2006/relationships/externalLinkPath" Target="xlFile://Root/CurrentDir/MTTO.%20ELECT.%20DIV.%20AYACUCHO%2014JUl2024.xlsx" TargetMode="External" /><Relationship Id="rId1" Type="http://schemas.openxmlformats.org/officeDocument/2006/relationships/pivotCacheRecords" Target="pivotCacheRecords16.xml" /></Relationships>
</file>

<file path=xl/pivotCache/_rels/pivotCacheDefinition17.xml.rels><?xml version="1.0" encoding="UTF-8" standalone="yes"?>
<Relationships xmlns="http://schemas.openxmlformats.org/package/2006/relationships"><Relationship Id="rId2" Type="http://schemas.openxmlformats.org/officeDocument/2006/relationships/externalLinkPath" Target="xlFile://Root/CurrentDir/MTTO.%20ELECT.%20DIV.%20AYACUCHO%2014JUl2024.xlsx" TargetMode="External" /><Relationship Id="rId1" Type="http://schemas.openxmlformats.org/officeDocument/2006/relationships/pivotCacheRecords" Target="pivotCacheRecords17.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OG1" refreshedDate="45569.459661574074" createdVersion="6" refreshedVersion="6" minRefreshableVersion="3" recordCount="22" xr:uid="{00000000-000A-0000-FFFF-FFFFBD000000}">
  <cacheSource type="worksheet">
    <worksheetSource name="Lejos"/>
  </cacheSource>
  <cacheFields count="31">
    <cacheField name="Frente" numFmtId="0">
      <sharedItems/>
    </cacheField>
    <cacheField name="Circuito" numFmtId="0">
      <sharedItems/>
    </cacheField>
    <cacheField name="Nro. De poste" numFmtId="0">
      <sharedItems containsMixedTypes="1" containsNumber="1" containsInteger="1" minValue="1" maxValue="21"/>
    </cacheField>
    <cacheField name="Descripción" numFmtId="0">
      <sharedItems/>
    </cacheField>
    <cacheField name="Fecha V" numFmtId="0">
      <sharedItems containsNonDate="0" containsString="0" containsBlank="1"/>
    </cacheField>
    <cacheField name="Aislador de Espiga (AE)" numFmtId="0">
      <sharedItems containsBlank="1" containsMixedTypes="1" containsNumber="1" containsInteger="1" minValue="1" maxValue="6"/>
    </cacheField>
    <cacheField name="Aislador Polimericos  (APT ) 34,5 Kv" numFmtId="0">
      <sharedItems containsBlank="1" containsMixedTypes="1" containsNumber="1" containsInteger="1" minValue="2" maxValue="9"/>
    </cacheField>
    <cacheField name="Aislador de Cadena (Ac)" numFmtId="0">
      <sharedItems containsBlank="1"/>
    </cacheField>
    <cacheField name="Aislador Polimericos  (APs ) 69 Kv" numFmtId="0">
      <sharedItems containsBlank="1"/>
    </cacheField>
    <cacheField name="Cortacorriente (CC)" numFmtId="0">
      <sharedItems containsBlank="1" containsMixedTypes="1" containsNumber="1" containsInteger="1" minValue="3" maxValue="3"/>
    </cacheField>
    <cacheField name="Abierto " numFmtId="0">
      <sharedItems containsNonDate="0" containsString="0" containsBlank="1"/>
    </cacheField>
    <cacheField name="Cerrado" numFmtId="0">
      <sharedItems containsNonDate="0" containsString="0" containsBlank="1"/>
    </cacheField>
    <cacheField name="Pararrayos (P)" numFmtId="0">
      <sharedItems containsBlank="1" containsMixedTypes="1" containsNumber="1" containsInteger="1" minValue="2" maxValue="6"/>
    </cacheField>
    <cacheField name="Grapa ( G )" numFmtId="0">
      <sharedItems containsNonDate="0" containsString="0" containsBlank="1"/>
    </cacheField>
    <cacheField name="Seccionador (SM)" numFmtId="0">
      <sharedItems containsBlank="1" containsMixedTypes="1" containsNumber="1" containsInteger="1" minValue="3" maxValue="3"/>
    </cacheField>
    <cacheField name="Abierto 2" numFmtId="0">
      <sharedItems containsNonDate="0" containsString="0" containsBlank="1"/>
    </cacheField>
    <cacheField name="Cerrado3" numFmtId="0">
      <sharedItems containsNonDate="0" containsString="0" containsBlank="1"/>
    </cacheField>
    <cacheField name="Falla Detectada V" numFmtId="0">
      <sharedItems count="22" longText="1">
        <s v="Contaminación. Tres cortacorrientes cerrados que derivan hacia un banco de transformador. "/>
        <s v="Contaminación. Pararrayos deteriorados. Se debe instalar un nuevo juego de pararrayos. Seccionadores M-464 cerrados. "/>
        <s v="Contaminación. No se aprecia la PAT del poste debido a la vegetación. Un papagayo colgando de la fase C cerca del aislador. "/>
        <s v="Contaminación. Los pararrayos estan dañados. Se debe instalar un nuevo juego de pararrayos. "/>
        <s v="Contaminación. Derivación hacia poste 3 del Circuito Norte de la S/E Melones, en el cual se interconectan. "/>
        <s v="NIVEL 3: Contaminación. Seis pararrayos dañados. Se recomienda instalar juego de tres pararrayos. Están cortados los puentes que le dan continuidad al circuito. Corregir esta irregularidad. Pinos cercanos a la línea en el vano comprendido entre los postes 5 y 6. Se deben podar. El conductor de la fase C esta a muy baja altura. Corregir esta irregularidad. "/>
        <s v="NIVEL 3: Contaminación. Aislador de la fase B y C inclinados. Se debe corregir esta irregularidad. Conductores a muy baja altura entre los postes 6 y 7. Pinos muy cercanos a la línea se debe podar. "/>
        <s v="NIVEL 3: Contaminación. Aisladores inclinados. Pararrayos deteriorados. Se debe instalar un nuevo juego de pararrayos. Curceta doblada. Se debe reemplazar. Poste pandeado. Corregir esta irregularidad. Pinos muy cercanos a la línea en el vano comprendido entre los postes 7 y 8. Se deben podar. Poste sin PAT."/>
        <s v="NIVEL 3: Contaminación. Solo dos aisladores instalados de los cuales uno esta inclinado. El poste esta pandeado. Línea cortada en el vano comprendido entre los postes 8 y 9. Poste sin PAT. Pinos muy cernanos a la línea en el vano comprendido entre los postes 8 y 9. Se debe podar. "/>
        <s v="NIVEL 3: Contaminación. Uno solo aislador. Curceta doblada. Se debe reemplazar. Se deben instalar tres aisladores de espigas con sus respectivos palillos. Poste pandeado. Línea cortada. "/>
        <s v="NIVEL 3: Sin aisladores. Se deben instalar nuevos aisladores de espigas con sus respectivos palillos. Sin línea. Poste pandeado. "/>
        <s v="NIVEL 3: Contaminación. Dos aisladores inclinados y uno roto en la falda inferior. Cruceta doblada. Pararrayos desprendidos. Se debe instalar nueva cruceta, nuevos aisladores y nuevos pararrayos. Pinos muy cercanos a la línea. Se debe podar. "/>
        <s v="NIVEL 3: Sin aisladores. Se deben instalar nuevos aisladores de espigas con sus respectivos palillos. Pinos muy cercanos a línea. Se debe podar. Poste sin PAT."/>
        <s v="NIVEL 3: Sin los aisladores de amarre. Pararrayos dañados. Se deben instalar los aisladores de amarre y un nuevo juego de pararrayos. "/>
        <s v="NIVEL 3: Solo un aislador de espiga instalado. Se deben instalar tres nuevos aisladores de espiga con sus respectivos palillos. Pinos muy cercanos a la línea. Se debe podar. Poste sin PAT."/>
        <s v="NIVEL 3: Sin aisladores. Se deben instalar tres aisladores de espigas con sus respectivos palillos. "/>
        <s v="NIVEL 3: Aisladores contaminados. Línea cortada. Pinos muy cercanos al vano entre los postes 16 y 17. Se debe podar. Poste sin PAT."/>
        <s v="NIVEL 3: Contaminación. Solo dos aisladores y tres pararrayos instalados. Línea cortada. Se deben instalar tres nuevos aisladores con sus respectivos palillos y tres nuevos pararrayos. Se debe instalar nueva cruceta. Pinos muy cercanos al vano entre los postes 17 y 18. Poste sin PAT. "/>
        <s v="NIVEL 3: Contaminación. Cruceta doblada. Se debe reemplazar. Se deben inslatar tres nuevos aisladores con sus respectivos palillos. Poste sin PAT. Pinos muy cercanos a la línea. Se debe podar. "/>
        <s v="NIVEL 3: Contaminación. Aislador de la fase B con la falda inferior rota. Pararrayos deteriorados. Se debe reemplazar. Se deben reemplazar los aisladores, los pararrayos y la cruceta. "/>
        <s v="NIVEL 3: Contaminación. Aisladores desacoplados del palillo. Se deben instalar nuevos aisladores con sus respectivos palillos y nueva cruceta. Pinos muy cercanos a la línea. Se debe podar. Poste sin PAT."/>
        <s v="NIVEL 3: Contaminación. Se deben instalar tres nuevos aisladores polimericos y tres nuevos pararrayos. "/>
      </sharedItems>
    </cacheField>
    <cacheField name="Fecha T" numFmtId="0">
      <sharedItems containsNonDate="0" containsString="0" containsBlank="1"/>
    </cacheField>
    <cacheField name="Ejecutado T" numFmtId="0">
      <sharedItems containsNonDate="0" containsString="0" containsBlank="1"/>
    </cacheField>
    <cacheField name="Puntos de Termografía" numFmtId="0">
      <sharedItems containsNonDate="0" containsString="0" containsBlank="1"/>
    </cacheField>
    <cacheField name="Falla Detectada T" numFmtId="0">
      <sharedItems containsNonDate="0" containsString="0" containsBlank="1"/>
    </cacheField>
    <cacheField name="Observación T" numFmtId="0">
      <sharedItems containsNonDate="0" containsString="0" containsBlank="1"/>
    </cacheField>
    <cacheField name="Fecha UT" numFmtId="14">
      <sharedItems containsNonDate="0" containsString="0" containsBlank="1"/>
    </cacheField>
    <cacheField name="Ejecutado UT" numFmtId="0">
      <sharedItems containsNonDate="0" containsString="0" containsBlank="1"/>
    </cacheField>
    <cacheField name="Puntos de Ultrasonido" numFmtId="0">
      <sharedItems containsNonDate="0" containsString="0" containsBlank="1"/>
    </cacheField>
    <cacheField name="Falla Detectada UT" numFmtId="0">
      <sharedItems containsNonDate="0" containsString="0" containsBlank="1"/>
    </cacheField>
    <cacheField name="Observación UT" numFmtId="0">
      <sharedItems containsNonDate="0" containsString="0" containsBlank="1"/>
    </cacheField>
    <cacheField name="Fecha" numFmtId="0">
      <sharedItems containsNonDate="0" containsString="0" containsBlank="1"/>
    </cacheField>
    <cacheField name="Ejecutado MTTO" numFmtId="0">
      <sharedItems containsNonDate="0" containsString="0" containsBlank="1" count="1">
        <m/>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OG1" refreshedDate="45569.459661921297" createdVersion="6" refreshedVersion="6" minRefreshableVersion="3" recordCount="187" xr:uid="{00000000-000A-0000-FFFF-FFFFC1000000}">
  <cacheSource type="worksheet">
    <worksheetSource name="norte"/>
  </cacheSource>
  <cacheFields count="31">
    <cacheField name="Frente" numFmtId="0">
      <sharedItems/>
    </cacheField>
    <cacheField name="Circuito" numFmtId="0">
      <sharedItems/>
    </cacheField>
    <cacheField name="Nro. De poste" numFmtId="0">
      <sharedItems containsSemiMixedTypes="0" containsString="0" containsNumber="1" containsInteger="1" minValue="1" maxValue="187"/>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10"/>
    </cacheField>
    <cacheField name="Aislador Polimericos  (APT ) 34,5 Kv" numFmtId="0">
      <sharedItems containsString="0" containsBlank="1" containsNumber="1" containsInteger="1" minValue="1" maxValue="9"/>
    </cacheField>
    <cacheField name="Aislador de Cadena (Ac)" numFmtId="0">
      <sharedItems containsString="0" containsBlank="1" containsNumber="1" containsInteger="1" minValue="1" maxValue="12"/>
    </cacheField>
    <cacheField name="Aislador Polimericos  (APs ) 69 Kv" numFmtId="0">
      <sharedItems containsNonDate="0" containsString="0" containsBlank="1"/>
    </cacheField>
    <cacheField name="Cortacorriente (CC)" numFmtId="0">
      <sharedItems containsString="0" containsBlank="1" containsNumber="1" containsInteger="1" minValue="2" maxValue="5"/>
    </cacheField>
    <cacheField name="Abierto " numFmtId="0">
      <sharedItems containsNonDate="0" containsString="0" containsBlank="1"/>
    </cacheField>
    <cacheField name="Cerrado" numFmtId="0">
      <sharedItems containsNonDate="0" containsString="0" containsBlank="1"/>
    </cacheField>
    <cacheField name="Pararrayos (P)" numFmtId="0">
      <sharedItems containsString="0" containsBlank="1" containsNumber="1" containsInteger="1" minValue="1" maxValue="3"/>
    </cacheField>
    <cacheField name="Grapa ( G )" numFmtId="0">
      <sharedItems containsNonDate="0" containsString="0" containsBlank="1"/>
    </cacheField>
    <cacheField name="Seccionador (SM)" numFmtId="0">
      <sharedItems containsBlank="1" containsMixedTypes="1" containsNumber="1" containsInteger="1" minValue="3" maxValue="3"/>
    </cacheField>
    <cacheField name="Abierto 2" numFmtId="0">
      <sharedItems containsNonDate="0" containsString="0" containsBlank="1"/>
    </cacheField>
    <cacheField name="Cerrado3" numFmtId="0">
      <sharedItems containsNonDate="0" containsString="0" containsBlank="1"/>
    </cacheField>
    <cacheField name="Falla Detectada V" numFmtId="0">
      <sharedItems count="152" longText="1">
        <s v="Contaminación. Seccionadores M-192 abiertos. "/>
        <s v="Contaminación"/>
        <s v="NIVEL 3: Contaminación. Cadena de aisladores de la fase A de la derivación esta fogoneado. Se debe cambiar. Seccionadores M-136 cerrados. Poste de interconexión del Circuito Lejos con el Circuito Norte de la S/E Melones. "/>
        <s v="NIVEL 3: Contaminación. Pararrayos dañados. Pin de acople de los aisladores con corrosión. Se deben cambiar. Se deben instalar tres nuevos pararrayos. "/>
        <s v="NIVEL 3: Contaminación. Pin de acople de los aisladores con corrosión. Se deben cambiar. Pararrayos deteriorados. Se deben instalar tres nuevos pararrayos. "/>
        <s v="Contaminación. Pararrayos deteriorados. Se deben reemplazar. Pin de acople de los aisladores con cierto grado de corrosión. Se recomienda cambiarlos. "/>
        <s v="Contaminación. Pin de acople de los aisladores con cierto grado de corrosión. Se recomienda cambiarlos. "/>
        <s v="NIVEL 3: Contaminación. Pin de acople de los aisladores con corrosión. Se deben cambiar. Pinos cercanos a la línea. Se debe podar."/>
        <s v="Contaminación. Poste sin PAT."/>
        <s v="NIVEL 3: Contaminación. Pin de acople y rótula ojo de los aisladores con alto grado de corrosión y pérdida de material. Se deben cambiar de inmediato. "/>
        <s v="Contaminación. Dos cortacorrientes abiertos y sin carga conectada. Dos cadenas de aisladores que daban hacia una derivación que se encuentra desmantelada. "/>
        <s v="NIVEL 3: Contaminación. Pin de acople de los aisladores con corrosión. Se deben cambiar. "/>
        <s v="NIVEL 3: Contaminación. Falta un pararrayos. Los dos que están instalados presentan deterioro. Pin de acople de los aisladores de las fases A y B con alto grado de corrosión y pérdida de material. Se deben cambiar las tres cadenas de aisladores. Se recomienda instalar nuevo juego de pararrayos. "/>
        <s v="Contaminación. Pin de acople de los aisladores con cierto grado de corrosión. Se recomienda cambiarlos. Poste sin PAT. "/>
        <s v="NIVEL 3: Contaminación. Pin de acople de los aisladores con corrosión. Se deben cambiar. Poste sin PAT."/>
        <s v="Contaminación. No se aprecia la PAT del poste debido a la vegetación. "/>
        <s v="Contaminación. Pin de acople de los aisladores con cierto grado de corrosión. Se recomienda cambiarlos. No se aprecia la PAT del poste debido a la vegetación. Árbol pegado al poste. Se debe podar. "/>
        <s v="NIVEL 3: Contaminación. Pinos cercanos a la línea en el vano comprendido entres los postes 24 y 25. Se debe podar. Poste sin PAT."/>
        <s v="Contaminación. Árbol pegado al poste. Se debe podar. "/>
        <s v="NIVEL 3: Aisladores muy contaminados. Pin de acople de los aisladores con corrosión. Se deben cambiar. No se aprecia la PAT del poste debido a la vegatación. "/>
        <s v="NIVEL 3: Contaminación. Pin de acople de los aisladores con alto grado de corrosión y pérdida de material. Se deben cambiar de inmediato. Vegetación alrededor del poste. Se debe cortar. "/>
        <s v="NIVEL 3: Contaminación. Pin de acople de los aisladores con alto grado de corrosión y pérdida de material. Se deben cambiar de inmediato. No se aprecia la PAT del poste debido a la vegetación."/>
        <s v="NIVEL 3: Contaminación. Pin de acople de los aisladores con alto grado de corrosión y pérdida de material. Se deben cambiar de inmediato. No se aprecia la PAT del poste debido a la vegetación. Derivación monofásica hacia finca a traves de dos cortacorrientes que estan abiertos. "/>
        <s v="NIVEL 3: Contaminación. Pin de acople de los aisladores con corrosión. Se deben cambiar. No se aprecia la PAT del poste debido a la vegetación."/>
        <s v="NIVEL 3: Contaminación. Pin de acople de los aisladores con alto grado de corrosión. Se deben cambiar de inmediato. Poste sin PAT."/>
        <s v="NIVEL 3: Contaminación. Pin de acople del aislador de la fase A con alto grado de corrosión y pérdida de material. Se deben cambiar los tres aisladores. "/>
        <s v="NIVEL 3: Contaminación. Pin de acople de los aisladores con corrosión. Se deben cambiar."/>
        <s v="Contaminación. Pin de acople de los aisladores con cierto grado de corrosión. Se recomienda cambiarlos. No se aprecia la PAT del poste debido a la vegetación."/>
        <s v="Contaminación. Tres cortacorrientes de los cuales dos estan cerrados y el circuito continua monofásico (derivación monofásica hacia finca). "/>
        <s v="NIVEL 3: Contaminación. Pin de acople de los aisladores con alto grado de corrosión. Se deben cambiar. No se aprecia la PAT debido a la vegetación. "/>
        <s v="Aisladores muy contaminados. Pin de acople de los aisladores con cierto grado de corrosión. Se recomienda cambiarlos. Poste sin PAT. "/>
        <s v="Contaminación. Pararrayos deteriorados. Se deben reemplazar. Pin de acople de los aisladores con cierto grado de corrosión. Se recomienda cambiarlos. No se aprecia la PAT del poste debido a la vegetación. "/>
        <s v="Contaminación. Pin de acople de los aisladores con cierto grado de corrosión. Se recomienda cambiarlos. No se aprecia la PAT del poste debido a la vegetación. "/>
        <s v="Contaminación. Pin de acople de los aisladores con cierto grado de corrosión. Se recomienda cambiarlos. Pararrayos deteriorados. Se deben reemplazar."/>
        <s v="NIVEL 3: Contaminación. Pin de acople de los aisladores con alto grado de corrosión. Se deben cambiar. "/>
        <s v="Contaminación. Tres seccionadores monopolares cerrados. Un seccionador tripolar sin conexión a la línea. No se aprecia la PAT del poste debido a la vegatación. "/>
        <s v="Contaminación. Palillos con cierto grado de corrosión en el acople al aislador. No se aprecia la PAT del poste debido a la vegatación. "/>
        <s v="Contaminación. No se aprecia la PAT del poste debido a la vegatación. "/>
        <s v="NIVEL 3: Contaminación. Aislador de la fase C con la falda inferior rota. Se debe reemplazar. Tres pararrayos sin conexión a la línea. Corregir esta irregularidad. No se aprecia la PAT del poste debido a la vegetación. "/>
        <s v="Contaminación. Palillos con cierto grado de corrosión en el acople al aislador."/>
        <s v="Contaminación. Pararrayos dañados. Se deben reemplazar. Poste con banco de capacitores fuera de servicio. Tres cortacorrientes abiertos y sin carga conectada. No se aprecia la PAT del poste debido a la vegetación. "/>
        <s v="Contaminación. Árbol de mediana altura muy cercano al poste. Se debe podar. No se aprecia la PAT del poste debido a la vegetación. "/>
        <s v="Contaminación. Árbol de mediana altura pegado al poste. Se debe podar. No se aprecia la PAT del poste debido a la vegetación. La continuación de línea no está conectada al circuito. "/>
        <s v="Contaminación. Tres cortacorrientes dañados. Se deben retirar. Poste sin PAT."/>
        <s v="Contaminación. Tres cortacorrientes abiertos y sin carga conectada. Poste sin PAT. "/>
        <s v="Contaminación. Tres cortacorrientes de línea cerrados. Poste sin PAT."/>
        <s v="Contaminación. Un solo pararrayos y sin conexión a la línea. Se recomienda instalar un nuevo juego de pararrayos. No se aprecia la PAT del poste debido a la vegetación. "/>
        <s v="NIVEL 3: Aisladores muy contaminados. Pararrayos sin conexión a la línea. Cinco cortacorrientes abiertos y sin carga conectada. Derivación monofásica fuera de servicio. Pinos y otros árboles muy cercanos a la línea en el vano comprendido entre los postes 64 y 65. Se deben podar"/>
        <s v="NIVEL 3: Contaminación. Los pararrayos están desprendidos de la cruceta y colgando de la línea. Se deben reemplazar. No se aprecia la PAT del poste debido a la vegetación. "/>
        <s v="NIVEL 3: Contaminación. Palillos con cierto grado de corrosión en el acople al aislador. Densa vegetación alrededor del poste. Se debe podar. No se aprecia la PAT del poste debido a la vegetación. "/>
        <s v="NIVEL 3: Contaminación. Pararrayos dañados. Se deben reemplazar. Densa vegetación alrededor del poste. Se debe podar. No se aprecia la PAT del poste debido a la vegetación. "/>
        <s v="Contaminación. Pararrayos dañados. Se deben reemplazar. Poste sin PAT. "/>
        <s v="Contaminación. Tres cortacorrientes que estan rotos y con conexión a la línea. Se deben retirar. "/>
        <s v="Contaminación. Dos pararrayos dañados y uno desprendido (no están conecatados a la línea). Se debe instalar un nuevo juego de pararrayos. Poste sin PAT."/>
        <s v="Contaminación. Palillos con cierto grado de corrosión en el acople al aislador. Poste sin PAT. "/>
        <s v="Contaminación. Pararrayos dañados. Se deben reemplazar. La línea presenta un pequeño angulo que amerita que se instalen tres aisladores de espigas adicionales. "/>
        <s v="Contaminación. Palillos con corrosión en el acople al aislador. Árbol pegado del poste. Se debe podar. Poste sin PAT. "/>
        <s v="Contaminación. Palillos con cierto grado de corrosión en el acople al aislador. No se aprecia la PAT del poste debido a la vegetación."/>
        <s v="NIVEL 3: Contaminación. Aisladores de las fases A y B con la falda inferior rota. Se debe reemplazar los tres aisladores. Poste sin PAT."/>
        <s v="Contaminación. Un solo pararrayos instalado. Se debe instalar un nuevo juego de pararrayos. Poste sin PAT."/>
        <s v="Contaminación. Pararrayos deteriorados. Se deben reemplazar. Tres cortacorrientes abiertos y sin carga conectada."/>
        <s v="Contaminación. Pararrayos deteriorados y sin conexión a la línea. Se deben instalar un nuevo juego de pararrayos. Poste sin PAT. "/>
        <s v="Contaminación. Palillos con cierto grado de corrosión en el acople al aislador. Pararrayos dañados. Se deben reemplazar. Poste sin PAT."/>
        <s v="Contaminación. Árboles pegados al poste. Se debe podar. Poste sin PAT."/>
        <s v="Contaminación. Palillos con corrosión en el acople al aislador. Se recomienda cambiarlos. Tres cortacorrientes abiertos y sin carga conectada. "/>
        <s v="NIVEL 3: Contaminación. Palillo de la fase C con alto grado de corrosión y pérdida de material. Se debe cambiar. Poste sin PAT. Derivación monofásica hacia finca."/>
        <s v="Contaminación. Palillos con cierto grado de corrosión en el acople al aislador. Pararrayos deteriorados. Se deben reemplazar. Derivación trifasica hacia finca."/>
        <s v="Contaminación. Palillos con cierto grado de corrosión en el acople al aislador. Árbol pegado del poste. Se debe podar."/>
        <s v="Contaminación. Se recomienda instalar juego de pararrayos. "/>
        <s v="Contaminación. No se aprecia la PAT del poste debido a la vegetación. Árbol de mediana altura muy cercano al poste. Se debe podar. "/>
        <s v="Contaminación. Árbol de mediana altura muy cercano al poste. Se debe podar. "/>
        <s v="Contaminación. Tres seccionadores dañados (sin cuchilla) que dan hacia una derivación. La misma esta fuera de servicio. "/>
        <s v="Contaminación. Pararrayos dañados. Se debe instalar un nuevo juego de pararrayos. Árbol de mediana altura muy cerca del poste. Se debe podar. "/>
        <s v="Contaminación. Palillos con cierto grado de corrosión en el acople al aislador. Tres cortacorrientes abiertos y sin carga conectada. "/>
        <s v="Contaminación. Tres seccionadores abiertos que dan hacia una derivación. Derivación fuera de servicio. "/>
        <s v="NIVEL 3: Contaminación. Una de las cadenas de aisladores de la fase A esta fogoneada y rota. Tres cortacorrientes de línea de los cuales uno esta abierto. El circuito continua monofásico. "/>
        <s v="Contaminación. Vegetación rodiando el poste. Se debe podar. "/>
        <s v="Contaminación. Dos cortacorrientes cerrados que dan hacia una derivación monofásica hacia finca. Dos cortacorrientes abiertos y sin conexión a la línea. Se deben retirar. "/>
        <s v="NIVEL 3: Contaminación. Palillos con corrosión. Palillos de las fases B y C con pérdida de material. Se recomienda cambiar los tres palillos. "/>
        <s v="NIVEL 3: Contaminación. Palillos con corrosión y pérdida de material. Se debe cambiar. Tres cortacorrientes abiertos y sin carga conectada. Se recomienda retirarlos. "/>
        <s v="Contaminación. Tres seccionadores cerrados. Derivación fuera de servicio. "/>
        <s v="Contaminación. Palillos con corrosión. Tres cortacorrientes abiertos y sin carga conectada. Se recomienda retirarlos. "/>
        <s v="Contaminación. Palillos con corrosión. "/>
        <s v="NIVEL 3: Contaminación. Palillos con corrosión y pérdida de material. Se debe cambiar. Tres cortacorrientes abiertos y sin carga conectada. Uno de ellos no tiene conexión a la línea. Se recomienda retirar los tres cortacorrientes."/>
        <s v="NIVEL 3: Contaminación. Palillos con corrosión y pérdida de material. Se debe cambiar. Aislador de la fase B ligeramente desacoplado. Corregir esta irregularidad. "/>
        <s v="NIVEL 3: Contaminación. Palillos con corrosión y pérdida de material. Se deben cambiar."/>
        <s v="NIVEL 3: Contaminación. Palillos con corrosión y pérdida de material. Se deben cambiar. "/>
        <s v="Contaminación. Palillos con corrosión."/>
        <s v="NIVEL 3: Contaminación. Palillos con corrosión y pérdida de material. Se deben cambiar. Aislador de la fase C inclinado y con amarre defectuoso del coductor al aislador. El conductor de la fase C esta a muy baja altura en el vano comprendido entre los postes 111 y 112. Corregir esta irregularidad. Poste sin PAT."/>
        <s v="NIVEL 3: Contaminación. Palillos con corrosión y pérdida de material. Se deben cambiar. El conductor de la fase C esta a muy baja altura en el vano comprendido entre los postes 112 y 113. Corregir esta irregularidad. Poste sin PAT. "/>
        <s v="Contaminación. Un pararrayos desprendido. Se recomienda instalar un nuevo juego de pararrayos. Aislador de la fase C inclinado. Se debe corregir esta irregularidad. "/>
        <s v="NIVEL 3: Contaminación. Palillos con corrosión y pérdida de material. Se deben cambiar. Poste sin PAT."/>
        <s v="NIVEL 3: Contaminación. Un pararrayos desprendido. Se recomienda instalar un nuevo juego de pararrayos. Palillos con corrosión y pérdida de material. Se deben cambiar. "/>
        <s v="Contaminación. Palillos con corrosión. Dos pararrayos despredidos. Se recomienda instalar un nuevo juego de pararrayos. "/>
        <s v="NIVEL 3: Contaminación. Palillos con corrosión. El de la fase A tiene pérdida de material. Se debe cambiar. Poste sin PAT."/>
        <s v="NIVEL 3: Contaminación. Palillos con corrosión y pérdida de material. Se deben cambiar. Pararrayos despredidos. Se recomienda instalar un nuevo juego de pararrayos. "/>
        <s v="NIVEL 3: Contaminación. Palillos con corrosión y pérdida de material. Se deben cambiar. El aislador de la fase C inclinado y el de la fase A ligeramente desacoplado del palillo. Corregir estas irregularidades. Dos cortacorrientes fuera de servicio. Se recomienda retirarlos. Dos pararrayos desprendidos. Se recomienda instalar un nuevo juego de pararrayos. "/>
        <s v="NIVEL 3: Contaminación. Palillos con corrosión. El de fase B tiene pérdida de material. Se debe cambiar. "/>
        <s v="NIVEL 3: Contaminación. Palillos con corrosión. Aislador de la fase B con desgaste (degradación). Se recomienda reemplazar. Curceta ligeramente doblada. Corregir esta irreguaridad. "/>
        <s v="Contaminación. Palillos con cierto grado de corrosión en el acople al aislador. "/>
        <s v="NIVEL 3: Contaminación. Aislador de la fase A con la falda inferior rota. Se debe reemplazar. "/>
        <s v="Contaminación. Derivación monofásica hacia finca a traves de dos cortacorrientes cerrados. "/>
        <s v="Contaminación. Palillos con cierto grado de corrosión. No se aprecia la PAT del poste debido a la vegetación. "/>
        <s v="Contaminación."/>
        <s v="Contaminación. Palillos con cierto grado de corrosión en el acople al aislador. No se aprecia la PAT del poste debido a la vegetación. "/>
        <s v="Contaminación. Dos cortacorrientes cerrados que dan hacia una derivación transformador."/>
        <s v="Contaminación. Tres cortacorrientes fuera de servicio. Se recomienda retirarlos. "/>
        <s v="NIVEL 3: Contaminación. Palillos con cierto grado de corrosión. El de la fase A tiene pérdida de material. Se debe cambiar. Árbol pegado del poste. Se debe podar."/>
        <s v="Contaminación. Tres cortacorrientes de línea cerrados. "/>
        <s v="Contaminación. Palillos con cierto grado de corrrosión. Aislador de la fase C ligeramente inclinado. Corregir esta irregularidad. Poste sin PAT. "/>
        <s v="Contaminación. Tres cortacorrientes de los cuales dos estan cerrados y uno esta abierto. "/>
        <s v="Contaminación. Vegetación tocando el poste. Se debe podar. Cable de guarda cortado entre los postes 142 y 143. "/>
        <s v="Contaminación. Tres cortacorrientes abiertos y sin carga conectada. Se recomienda retirarlos incluyendo los puentes. "/>
        <s v="NIVEL 3: Contaminación. Palillos con cierto grado de corrosión en el acople al aislador. Aisladores de espigas de las fases A y C con la falda inferior rota. Se deben reemplazar los tres aisladores. "/>
        <s v="Aisladores muy contaminados. Palillos con cierto grado de corrosión en el acople al aislador."/>
        <s v="Contaminación. Dos cortacorrientes de línea abiertos. Se recomienda retirarlos. "/>
        <s v="Aisladores y pararrayos muy contaminados. Palillos con cierto grado de corrosión en el acople al aislador. Pararrayos deteriorados. Se recomienda reemplazarlos. "/>
        <s v="Aisladores muy contaminados. Palillos con cierto grado de corrosión en el acople al aislador. Poste sin PAT."/>
        <s v="Aisladores y pararrayos muy contaminados. Palillos con cierto grado de corrosión en el acople al aislador. Árbol de mediana altura pegado del poste. Se debe podar. "/>
        <s v="Contaminación. Palillos con cierto grado de corrosión en el acople al aislador. Poste sin PAT."/>
        <s v="Contaminación. Árbol de mediana altura pegado del poste. Se debe podar. "/>
        <s v="Aisladores y pararrayos muy contaminados. Palillos con cierto grado de corrosión en el acople al aislador. Árboles de mediana altura pegados del poste. Se deben podar. "/>
        <s v="NIVEL 3: Contaminación. Palillos con cierto grado de corrosión en el acople al aislador. Aislador de la fase B con la falda inferior rota. Se debe reemplazar. Árbol de mediana altura pegado del poste. Se debe podar. Poste sin PAT."/>
        <s v="NIVEL 3: Aisladores y pararrayos muy contaminados. Palillos con cierto grado de corrosión. Palillo de la fase A con corrosión y pérdida de material. Se debe cambiar."/>
        <s v="NIVEL 3: Aisladores y pararrayos muy contaminados. Palillos con cierto grado de corrosión y pérdida de material. Se debe cambiar."/>
        <s v="NIVEL 3: Contaminación. Aisladores de las fases A y C estan rotos. Se deben reemplazar de inmediato los tres aisladores. Poste sin PAT. "/>
        <s v="Aisladores y pararrayos muy contaminados. Palillos con cierto grado de corrosión en el acople al aisladores. Pararrayos deteriorados. Se recomienda reemplazarlos. Árbol de mediana altura recostado del poste. Se debe podar. "/>
        <s v="Contaminación. Tres cortacorrientes, dos cerrados que derivan hacia un línea monofásica. Uno abierto y sin carga conectada. "/>
        <s v="Aisladores muy contaminados. Palillos con cierto grado de corrosión en el acople al aislador. Árboles rescostados del poste. Se debe podar. Los aisladores de las fases B y C estan muy cercanos uno del otro en la cruceta. Se recomienda colocar separados de línea en el vano comprendido entre los postes 163 y 164. Poste sin PAT."/>
        <s v="Aisladores y pararrayos muy contaminados. Palillos con cierto grado de corrosión en el acople al aislador. Poste sin PAT. "/>
        <s v="Aisladores muy contaminados. Palillos con cierto grado de corrosión en el acople al aislador. Árboles rescostados del poste. Se deben podar. No se aprecia la PAT del poste debido a la vegetación. "/>
        <s v="NIVEL 3: Aisladores y pararrayos muy contaminados. Palillos con cierto grado de corrosión en el acople al aislador. El de la fase C tiene pérdida de material. Se debe cambiar. Árboles rescostados del poste. Se deben podar. No se aprecia la PAT del poste debido a la vegetación. "/>
        <s v="NIVEL 3: Contaminación. Palillos con cierto grado de corrosión en el acople al aislador. El de la fase C tiene pérdida de material. Se debe cambiar. Árboles recostados del poste. De deben podar. Poste sin PAT. "/>
        <s v="NIVEL 3: Aisladores y pararrayos muy contaminados. Palillos con cierto grado de corrosión en el acople al aislador. El de la fase C tiene pérdida de material. Se debe cambiar. Tres cortacorrientes abiertos que derivan hacia un banco de transformadores. Árbol de mediana altura rescostado del poste. Se deben podar."/>
        <s v="Aisladores muy contaminados. Vegetación muy cercana del poste. Se debe podar. "/>
        <s v="Aisladores y pararrayos muy contaminados. Tres cortacorrientes de línea abiertos. Derivación monofásica, la cual tiene dos cortacorrientes, uno abierto y uno cerrado."/>
        <s v="Contaminación. Seccionador tripolar T-058 cerrados. Poste sin cable de guarda. Se debe corregir esta irregularidad. "/>
        <s v="NIVEL 3: Aisladores y pararrayos muy contaminados. Palillos con corrosión y pérdida de material. Se deben cambiar. Poste sin cable de guarda. Se debe corregir esta irregularidad. "/>
        <s v="Contaminación. Palillos con cierto grado de corrosión en el acople al aislador. No se aprecia la PAT del poste debido a la vegetación. Vegetación enredada en el poste. Se debe podar. Poste sin cable de guarda. Se debe corregir esta irregularidad. "/>
        <s v="Aisladores y pararrayos muy contaminados. Palillos con corrosión. Poste sin cable de guarda. Se debe corregir esta irregularidad. "/>
        <s v="NIVEL 3: Aisladores muy contaminados. Aislador de la fase A con la falda inferior rota. Se debe reemplazar. No se aprecia la PAT del poste debido a la vegetación. Poste sin cable de guarda. Se debe corregir esta irregularidad. "/>
        <s v="Aisladores y pararrayos muy contaminados. Poste sin cable de guarda. Se debe corregir esta irregularidad. No se aprecia la PAT del poste debido a la vegetación. Vegetación tocando el poste. Se debe podar. "/>
        <s v="NIVEL 3: Contaminación. Aisladores de las fases A y C estan rotos. Se deben reemplazar los tres aisladores. Poste sin cable de guarda. Se debe corregir esta irregularidad."/>
        <s v="NIVEL 3: Contaminación. Palillos con corrosión. El de la fase A tiene pérdida de material. Se debe cambiar. Poste sin PAT. Árboles recostados del poste. Se debe podar. Poste sin cable de guarda. Se debe corregir esta irregularidad. "/>
        <s v="Aisladores y pararrayos muy contaminados. Poste sin cable de guarda. Se debe corregir esta irregularidad. No se aprecia la PAT del poste debido a la vegetación. Árboles de mediana altura debajo de la línea en el vano comprendido entre los postes 179 y 180. Se deben podar. "/>
        <s v="NIVEL 3: Contaminación. Palillos con corrosión. El de la fase C tiene pérdida de material. Se debe cambiar. Poste sin cable de guarda. Se debe corregir esta irregularidad. No se aprecia la PAT del poste debido a la vegetación. Árboles recostados del poste. Se debe podar. "/>
        <s v="Contaminación. Árboles recostados del poste. Se deben podar. Cable de guarda cortado desde el poste 136 hasta el poste 181. Corregir esta irregularidad."/>
        <s v="NIVEL 3: Contaminación. Palillos con corrosión y pérdida de material. Se deben cambiar. El cable de guarda esta a la misma altura de la línea en el vano comprendido entre los postes 181 y 182. Se debe corregir esta irregularidad. "/>
        <s v="NIVEL 3: Aisladores y pararrayos muy contaminados. Palillos con corrosión y pérdida de material. Se deben cambiar. Tres cortacorrientes cerrados que dan hacia una derivación hacia finca. Poste sin PAT. Árboles recostados del poste. Se deben podar."/>
        <s v="Aisladores y pararrayos muy contaminados. Cuatro cortacorrientes. Tres cerrados que dan hacia una derivación y uno abierto. No se aprecia la PAT del poste debido a la vegetación. Un banco de capacitores con sus pararrayos y sin conexión a la línea. "/>
        <s v="NIVEL 3: Contaminación. Tres seccionadores M-202 abiertos. Tres cortacorrientes. Dos cerrados y uno abierto. Un puente en la fase donde el cortacorrientes esta abierto. Seccionador de la fase A y cadena de aisladores de la fase A estan fogoneados. Cadena de aisladores de la fase C esta fogoneado. Se deben reemplazar estos aisladores."/>
        <s v="NIVEL 3: Contaminación. Tres cortacorrientes abiertos. Los de las fases B y C estan puenteados. El de la fase A esta fogoneado y continua conectado a la línea. "/>
      </sharedItems>
    </cacheField>
    <cacheField name="Fecha T" numFmtId="0">
      <sharedItems containsNonDate="0" containsString="0" containsBlank="1"/>
    </cacheField>
    <cacheField name="Ejecutado T" numFmtId="0">
      <sharedItems containsNonDate="0" containsString="0" containsBlank="1"/>
    </cacheField>
    <cacheField name="Puntos de Termografía" numFmtId="0">
      <sharedItems containsNonDate="0" containsString="0" containsBlank="1"/>
    </cacheField>
    <cacheField name="Falla Detectada T" numFmtId="0">
      <sharedItems containsNonDate="0" containsString="0" containsBlank="1"/>
    </cacheField>
    <cacheField name="Observación T" numFmtId="0">
      <sharedItems containsNonDate="0" containsString="0" containsBlank="1"/>
    </cacheField>
    <cacheField name="Fecha UT" numFmtId="0">
      <sharedItems containsNonDate="0" containsString="0" containsBlank="1"/>
    </cacheField>
    <cacheField name="Ejecutado UT" numFmtId="0">
      <sharedItems containsNonDate="0" containsString="0" containsBlank="1"/>
    </cacheField>
    <cacheField name="Puntos de Ultrasonido" numFmtId="0">
      <sharedItems containsNonDate="0" containsString="0" containsBlank="1"/>
    </cacheField>
    <cacheField name="Falla Detectada UT" numFmtId="0">
      <sharedItems containsNonDate="0" containsString="0" containsBlank="1"/>
    </cacheField>
    <cacheField name="Observación UT" numFmtId="0">
      <sharedItems containsNonDate="0" containsString="0" containsBlank="1"/>
    </cacheField>
    <cacheField name="Fecha" numFmtId="0">
      <sharedItems containsNonDate="0" containsString="0" containsBlank="1"/>
    </cacheField>
    <cacheField name="Ejecutado MTTO" numFmtId="0">
      <sharedItems containsNonDate="0" containsString="0" containsBlank="1" count="1">
        <m/>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OG1" refreshedDate="45569.459662384259" createdVersion="6" refreshedVersion="6" minRefreshableVersion="3" recordCount="365" xr:uid="{00000000-000A-0000-FFFF-FFFFC5000000}">
  <cacheSource type="worksheet">
    <worksheetSource name="oeste"/>
  </cacheSource>
  <cacheFields count="31">
    <cacheField name="Frente" numFmtId="0">
      <sharedItems/>
    </cacheField>
    <cacheField name="Circuito" numFmtId="0">
      <sharedItems/>
    </cacheField>
    <cacheField name="Nro. De poste" numFmtId="0">
      <sharedItems containsSemiMixedTypes="0" containsString="0" containsNumber="1" containsInteger="1" minValue="1" maxValue="365"/>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9"/>
    </cacheField>
    <cacheField name="Aislador Polimericos  (APT ) 34,5 Kv" numFmtId="0">
      <sharedItems containsString="0" containsBlank="1" containsNumber="1" containsInteger="1" minValue="1" maxValue="12"/>
    </cacheField>
    <cacheField name="Aislador de Cadena (Ac)" numFmtId="0">
      <sharedItems containsString="0" containsBlank="1" containsNumber="1" containsInteger="1" minValue="2" maxValue="11"/>
    </cacheField>
    <cacheField name="Aislador Polimericos  (APs ) 69 Kv" numFmtId="0">
      <sharedItems containsNonDate="0" containsString="0" containsBlank="1"/>
    </cacheField>
    <cacheField name="Cortacorriente (CC)" numFmtId="0">
      <sharedItems containsString="0" containsBlank="1" containsNumber="1" containsInteger="1" minValue="1" maxValue="6"/>
    </cacheField>
    <cacheField name="Abierto " numFmtId="0">
      <sharedItems containsNonDate="0" containsString="0" containsBlank="1"/>
    </cacheField>
    <cacheField name="Cerrado" numFmtId="0">
      <sharedItems containsNonDate="0" containsString="0" containsBlank="1"/>
    </cacheField>
    <cacheField name="Pararrayos (P)" numFmtId="0">
      <sharedItems containsString="0" containsBlank="1" containsNumber="1" containsInteger="1" minValue="1" maxValue="3"/>
    </cacheField>
    <cacheField name="Grapa ( G )" numFmtId="0">
      <sharedItems containsNonDate="0" containsString="0" containsBlank="1"/>
    </cacheField>
    <cacheField name="Seccionador (SM)" numFmtId="0">
      <sharedItems containsBlank="1" containsMixedTypes="1" containsNumber="1" containsInteger="1" minValue="2" maxValue="3"/>
    </cacheField>
    <cacheField name="Abierto 2" numFmtId="0">
      <sharedItems containsNonDate="0" containsString="0" containsBlank="1"/>
    </cacheField>
    <cacheField name="Cerrado3" numFmtId="0">
      <sharedItems containsNonDate="0" containsString="0" containsBlank="1"/>
    </cacheField>
    <cacheField name="Falla Detectada V" numFmtId="0">
      <sharedItems count="209" longText="1">
        <s v="Contaminación. Tres seccionadores abiertos. Herajes (pernos rocados) con cierto grado de corrosión. Poste sin PAT. Cable de guarda cortado entre los postes 1 y 2.  corregir esta irregularidad. "/>
        <s v="Aisladores y pararrayos muy contaminados. Un pararrayos desconectado de la línea. Dos aisladores de espigas de 15 kV sin conexión a la línea. Tres seccionadores cerrados que van hacia una derivación que interconecta con el Circuito Este. "/>
        <s v="Contaminación. Uno de los pararrayos esta desconectado de la línea, y cuelga del cable de PAT. Corrigir esta irregularidad. Dos cortacorrientes fuera de servicio (desconectados de la línea). "/>
        <s v="Contaminación. Un cortacorriente fuera de servicio. (Sin conexión a la línea)"/>
        <s v="Contaminación"/>
        <s v="Contaminación. Seccionadores M-162 cerrados. "/>
        <s v="Contaminación. Tres cortacorrientes cerrados y con transformador conectado. Poste sin PAT. Red de baja tensión en la misma posteadura. "/>
        <s v="Contaminación. Poste sin PAT."/>
        <s v="Contaminación. No se aprecia la PAT del poste."/>
        <s v="Contaminación. Tres cortacorrientes abiertos y sin carga conectada. No se aprecia la PAT del poste. "/>
        <s v="Contaminación. Derivación a traves de tres cortacorrientes que estan cerrados. Poste sin PAT."/>
        <s v="Contaminación. Poste sin PAT. "/>
        <s v="Aisladores y pararrayos muy contaminados. Tres cortacorrientes cerrados que dan hacia un banco de tansformadores. Poste sin PAT."/>
        <s v="Contaminación. Seis seccionadores monopolares cerrados y uno tripolar abierto. Árboles de mediana altura rosando la estructura. Se debe podar. "/>
        <s v="Contaminación. Tres cortacorrientes abiertos y sin carga conectada. Poste sin PAT."/>
        <s v="Contaminación. Un pararrayos desprendido. Se recomienda instalar un nuevo juego de pararrayos. "/>
        <s v="NIVEL 3: Contaminación. Aislador de la fase A fogoneado. Se debe reemplazar. Poste sin PAT."/>
        <s v="Contaminación. Aislador de la fase B desacoplado del palillo. Corregir esta irregularidad. Derivación monofásica hacia finca a traves de dos cortacorrientes que estan cerrados. "/>
        <s v="Contaminación. En el vano comprendido entre los postes 31 y 32 se recomienda colocar separadores de línea con aisladores polimericos. "/>
        <s v="Contaminación. Poste ligeramente pandeado. Poste sin PAT. Cable de guarda cortado en el vano comprendido entre los postes 32 y 33. "/>
        <s v="Contaminación. Seccionadores M-177 abiertos. No se continuó el circuito. "/>
        <s v="Contaminación. Seccionadores M-180 cerrados. Presencia de nido de aves en el seccionador de la fase C. Poste sin PAT."/>
        <s v="Contaminación. Palillos con cierto grado de corrosión en el acople al aislador. Poste sin PAT. "/>
        <s v="Contaminación. Palillos con cierto grado de corrosión en el acople al aislador. Tres cortacorrientes abiertos y sin carga conectada. Poste sin PAT."/>
        <s v="NIVEL 3: Contaminación. Palillos con cierto grado de corrosión en el acople al aislador. El de la fase A tiene pérdida de material. Se recomienda reemplazar. Poste sin PAT. "/>
        <s v="Contaminación. Palillos con cierto grado de corrosión en el acople al aislador. "/>
        <s v="Contaminación. Palillos con cierto grado de corrosión en el acople al aislador. Dos cortacorrientes abiertos y sin carga conectada. "/>
        <s v="NIVEL 3: Contaminación. Palillos con corrosión y pérdida de material. Se deben cambiar. "/>
        <s v="Contaminación. Palillos con cierto grado de corrosión en el acople al aislador. Tres cortacorrientes abiertos y sin carga conectada. "/>
        <s v="NIVEL 3: Contaminación. Palillos con cierto grado de corrosión en el acople al aislador. Tres seccionadores cerrados que dan hacia una derivación. Aislador cadena de la fase C fogoneado. Se debe cambiar. Cable de guarda cortado en el vano comprendido entre los postes 43 y 44. Corregir esta irregularidad."/>
        <s v="Contaminación. Palillos con cierto grado de corrosión en el acople al aislador. Aislador de la fase B inclinado. Corregir esta irregularidad. Poste sin PAT."/>
        <s v="Aisladores y pararrayos muy contaminados. Palillos con cierto grado de corrosión en el acople al aislador. "/>
        <s v="Contaminación. Tres cortacorrientes cerrados que derivan hacia banco de transformador. Los tres cortacorrientes estan cerrados a traves de alambre. Se debe corregir esta irregularidad. Este banco está alimentando una red de baja tensión hacia finca. Poste sin PAT."/>
        <s v="NIVEL 3: Aisladores muy contaminados. Palillos con corrosión. Aislador de paso hacia la derivación está roto. Se debe reemplazar. Poste sin PAT."/>
        <s v="Contaminación. Tres cortacorrientes abiertos y sin carga conectada. "/>
        <s v="NIVEL 3: Contaminación. Palillos con cierto grado de corrosión en el acople al aislador. Aislador de la fase C con la falda inferior rota. Se debe reemplazar. "/>
        <s v="NIVEL 3: Contaminación. Palillos con corrosión y pérdida de material. Se deben cambiar. Aislador de la fase B fogoneado. Se debe reemplazar. "/>
        <s v="NIVEL 3: Aisladores y pararrayos muy contaminados. Palillos con corrosión y pérdida de material. Se deben cambiar. Poste sin PAT. "/>
        <s v="NIVEL 3: Aisladores muy contaminados. Palillos con corrosión y pérdida de material. Se deben cambiar. "/>
        <s v="NIVEL 3: Contaminación. Palillos con corrosión y pérdida de material. Se deben cambiar. Cortacorrientes abiertos y sin carga conectada. Poste sin PAT."/>
        <s v="Contaminación. Palillos con corrosión. Tres seccionadores dañados (sin las cuchillas) que dan hacia una derivación. Poste sin PAT. "/>
        <s v="Aisladores muy contaminados. Palillos con cierto grado de corrosión en el acople al aislador. "/>
        <s v="Contaminación. Estructura con seccionador tripolar T-073 cerrados. Aisladores del seccionador contaminados. Cortacorrientes abiertos y fuera de servicio. Se recomienda retirarlos. "/>
        <s v="Contaminación. Palillos con corrosión. "/>
        <s v="NIVEL 3: Aisladores muy contaminados. Palillos con corrosión y pérdida de material. Se deben cambiar. Aisladores de las fase B y C fogoneados. Se deben reemplazar. "/>
        <s v="NIVEL 3: Aisladores y pararrayos muy contaminados. Palillos con alto grado de corrosión. Se deben cambiar. Aislador de la fase B inclinado. Se debe corregir esta irregularidad. Pararrayos deteriorados de los cuales uno esta desprendido. Se deben reemplazar. "/>
        <s v="Contaminación. No se aprecia la PAT del poste debido a la vegetación. "/>
        <s v="NIVEL 3: Contaminación. Aislador de la fase B con partidura en la falda inferior. Se debe reemplazar. Tres cortacorrientes abiertos y sin carga conectada . El de la fase A esta fogoneado y con partidura. Se deben retirar los tres cortacorrientes. Poste sin PAT. "/>
        <s v="Contaminación. Palillos con corrosión. Los pararrayos no tiene conexión al PAT. Corregir esta irregularidad. Tres cortacorrientes cerrados que derivan hacia un banco de transformador que esta operativo. "/>
        <s v="Contaminación. Palillos con cierto grado de corrosión en el acople al aislador. Seccionadores cerrados que dan hacia una derivación. Poste sin PAT. "/>
        <s v="Aisladores y pararrayos muy contaminados. Poste sin PAT. "/>
        <s v="Contaminación. Tres cortacorrientes abiertos y sin carga conectada. Árboles de mediana altura debajo de la línea. Se recomienda poda."/>
        <s v="Contaminación. Seccionadores M-181 cerrados. "/>
        <s v="NIVEL 3: Contaminación. Aislador de la fase A con la falda inferior rota. Aislador de la fase C fogoneado. Se deben reemplazar los tres aisladores. Tres cortacorrientes abiertos y sin carga conectada. Poste sin PAT. Árboles de mediana altura debajo de la línea. Se remocienda poda. "/>
        <s v="Contaminación. Poste sin PAT. Árboles de mediana altura debajo de la línea. Se recomienda poda."/>
        <s v="Contaminación. Poste sin PAT. Árboles de mediana altura debajo de la línea. Un Árbol rosando la línea. Se debe podar."/>
        <s v="NIVEL 3: Contaminación. Poste sin PAT. Un Árbol rosando la línea. Se debe podar."/>
        <s v="Contaminación. Palillos con cierto grado de corrosión en el acople al aislador. Árboles de mediana altura recostado del poste. Se debe cortar. Árboles debajo de la línea y estan muy cercanos a ella. Se debe podar. "/>
        <s v="Contaminación. Palillos con cierto grado de corrosión en el acople al aislador. Tres cortacorrientes abiertos y sin carga conectada. Árbol de mediana altura rosando la línea. Se debe cortar. Árboles debajo de la línea y estan muy cercanos a ella. Se debe podar. "/>
        <s v="Contaminación. Poste sin PAT. Seccionadores cerrados. "/>
        <s v="Contaminación. Árbol de mediana altura debajo de la línea. Se debe podar."/>
        <s v="NIVEL 3: Contaminación. Aislador de la fase B con partidura en la falda inferior. Se debe reemplazar. Poste sin PAT. Árbol de mediana altura debajo de la línea. Se debe podar."/>
        <s v="Contaminación. Derivación hacia finca a traves de dos cortacorrientes que estan cerrados. Árbol de mediana altura debajo de la línea. Se debe podar."/>
        <s v="Contaminación. Poste sin PAT. Árbol de mediana altura debajo de la línea. Se debe podar."/>
        <s v="Contaminación. Tres cortacorrientes abiertos y sin carga conectada. Poste sin PAT. Árbol de mediana altura debajo de la línea. Se debe podar."/>
        <s v="Contaminación. Cable de guarda cortado entre los poste 102 y 112. Se debe corregir esta irregularidad. Árbol de mediana altura debajo de la línea. Se debe podar."/>
        <s v="Contaminación. Seccionadores abiertos y dañados. Se recomienda retirarlos. No se continuo con el circuito por requerimiento de EL CLIENTE. Poste sin PAT. Árbol de mediana altura debajo de la línea. Se debe podar."/>
        <s v="Contaminación. Poste sin cable de guarda. Se debe corregir esta irregularidad. Árbol de mediana altura debajo de la línea. Se debe podar."/>
        <s v="Contaminación. Dos cortacorrientes cerrados que derivan hacia un transformador. Poste sin cable de guarda. Se debe corregir esta irregularidad. Árbol de mediana altura debajo de la línea. Se debe podar."/>
        <s v="Aisladores muy contaminados. Poste sin cable de guarda. Se debe corregir esta irregularidad."/>
        <s v="Contaminación. Sin cable de guarda. Se debe corregir esta irregularidad."/>
        <s v="Contaminación. Tres seccionadores, dos cerrados y uno abierto. Se recomienda reemplazar los tres seccionadores por cortacorrientes de línea. No se continuo el circuito por ser manofásico. Poste sin cable de guarda. Poste sin PAT. "/>
        <s v="Contaminación. Tres cortacorrientes abiertos y sin carga conectada. Poste sin cable de guarda. Corregir esta irregularidad. Árbol de mediana altura debajo de la línea. Se debe podar."/>
        <s v="Contaminación. Poste sin cable de guarda. Corregir esta irregularidad."/>
        <s v="NIVEL 3: Contaminación. Aislador de espiga de la fase B esta fogoneado. Se debe reemplazar. Tres cortacorrientes abiertos y sin carga conectada. Cable de guarda cortado entre los postes 102 y 112. Corregir esta irregularidad. "/>
        <s v="NIVEL 3: Contaminación. Aislador de la fase A con desgaste en la falda inferior. Palillos con cierto grado de corrosión en el acople al aislador. Se debe reemplazar. "/>
        <s v="NIVEL 3: Aisladores de espigas muy contaminados. Palillos con corrosión. Aislador de la fase B con deterioro en la falda inferior. Se debe reemplazar. Poste sin PAT. "/>
        <s v="Contaminación. Tres cortacorrientes abiertos y sin carga conectada. Herajes (pernos roscados) con corrosión. Se recomienda cambiarlos. "/>
        <s v="Contaminación. Seccionadores cerrados. Poste sin PAT. "/>
        <s v="Contaminación. Palillos con cierto grado de corrosión en el acople al aislador. Ausencia de pararrayos. Se recomienda instalar juego de pararrayos. "/>
        <s v="NIVEL 3: Aisladores y pararrayos muy contaminados. Tres cortacorrientes cerrados a traves de fusibles, sin su protección mecanica. Corregir esta irregularidad. Poste sin PAT. "/>
        <s v="Contaminación. Un solo pararrayos instalado. Se debe instalar un juego de tres pararrayos. "/>
        <s v="NIVEL 3: Contaminación. Cadenas de aisladores de la fase B rota. Se debe reemplazar. "/>
        <s v="Contaminación. Un pararrayos desprendido. Se recomienda instalar un nuevo juego de pararrayos. Poste sin PAT."/>
        <s v="NIVEL 3: Contaminación. Aisladores de la fase A y B con desgaste en la falda inferior (deteriorados). Se deben instalar tres nuevos aisladores de espigas. Poste sin PAT."/>
        <s v="Contaminación. Aislador de la fase C ligeramente desacoplado del palillo. Corregir esta irregularidad. "/>
        <s v="Contaminación. Palillos con cierto grado de corrosión en el acople al aislador. Árboles de mediana altura debajo de la línea. Se debe podar. Poste sin PAT. "/>
        <s v="Contaminación. Palillos con cierto grado de corrosión en el acople al aislador. No se aprecia la PAT del poste debido a la vegetación. "/>
        <s v="NIVEL 3: Contaminación. Aisladores de la fase A y B con deterioro en la falda inferior (fogoneados). Se deben instalar tres nuevos aisladores de espigas."/>
        <s v="NIVEL 3: Aisladores muy contaminados. Palillos con cierto grado de corrosión en el acople al aislador. Aislador de la fase C con partidura en la segunda falda. Se debe reemplazar. "/>
        <s v="Aisladores y pararrayos muy contaminados. Palillos con corrosión. Poste sin PAT. "/>
        <s v="NIVEL 3: Aisladores muy contaminados. Palillos con cierto grado de corrosión en el acople al aislador, el de la fase C presenta pérdida de material. Se debe cambiar. "/>
        <s v="NIVEL 3: Aisladores y pararrayos muy contaminados. Palillos con corrosión en el acople al aislador. Cuatro cortacorrientes, dos cerrados que dan hacia una derivación hacia finca. Uno sin conexión a la línea. Y el otro esta fogoneado y esta conectado a la línea. Se deben retirar."/>
        <s v="Aisladores muy contaminados. Palillos con corrosión en el acople al aislador. "/>
        <s v="Aisladores y pararrayos muy contaminados. Árboles de mediana altura debajo de la línea. Se debe podar."/>
        <s v="Contaminación. Árboles de mediana altura debajo de la línea. Se debe podar."/>
        <s v="NIVEL 3: Contaminación. Un aislador tipo cadena de la fase C esta roto. Se debe reemplazar. Se recomienda colocar separadores de línea en el vano comprendido entre los postes 147 y 148. Yen el vano comprendido entre los postes 148 y 149. Árboles de mediana altura debajo de la línea. Se debe podar."/>
        <s v="NIVEL 3: Contaminación. Aislador de la fase B roto. Se debe reemplazar.  Árboles de mediana altura debajo de la línea. Se debe podar."/>
        <s v="Contaminación. Se recomienda colocar separadores de línea en el vano comprendido entre los postes 150 y 151. Y en el vano comprendido entre los postes 151 y 152. En el vano comprendido entre los postes 151 y 152 pasa una línea de 115kV. Árboles de mediana altura debajo de la línea. Se debe podar."/>
        <s v="Contaminación. Tres seccionadores de línea en paralelo con tres cortacorrientes de línea. Los seccionadores estan abiertos y los cortacorrientes cerrados. "/>
        <s v="Contaminación. Poste sin cable de guarda. Poste sin PAT. Corregir estas irregularidades. "/>
        <s v="NIVEL 3: Aisladores muy contaminados y con deterioro. Tres cortacorrientes de línea cerrados. "/>
        <s v="NIVEL 3: Aisladores muy contaminados. Cadena de aisladores de la fase C rota. Se debe reemplazar. Poste sin PAT. "/>
        <s v="Aisladores muy contaminados. Poste sin PAT. "/>
        <s v="Aisladores y pararrayos muy contaminados."/>
        <s v="Contaminación. Seccionadores cerrados. Cierto grado de corrosión en la tronillería de los terminales de conexión de los seccionadores. Poste sin PAT."/>
        <s v="Aisladores muy contaminados. Palillos con cierto grado de corrosión en el acople al aislador. Poste sin PAT."/>
        <s v="Aisladores y pararrayos muy contaminados. Palillos con cierto grado de corrosión en el acople al aislador."/>
        <s v="Contaminación. Corrosión en la tornillería de conexión de PAT de los pararrayos. Se recomienda cambiar los pararrayos. "/>
        <s v="Aisladores y pararrayos muy contaminados. Corrosión en la tornillería de conexión de PAT de los pararrayos. Se recomienda cambiar los pararrayos. "/>
        <s v="Aisladores muy contaminados. Poste sin PAT."/>
        <s v="Contaminación. Palillos con cierto grado de corrosión en el acople al aislador. La mordaza del cable de guarda esta por debajo de su altura normal. Se debe corregir esta irregularidad. Subiendo y ajustando la abrazadera que los sostiene. Poste sin PAT. "/>
        <s v="Contaminación. Tres aisladores polimeros de 15kV que son del amarre de la continuación de la línea hacia una finca. No se continuo la misma por requerimiento de EL CLIENTE. "/>
        <s v="Aisladores y pararrayos muy contaminados. Palillos con corrosión en el acople al aislador. "/>
        <s v="Aisladores muy contaminados. Palillos con corrosión en el acople al aislador. No se aprecia la PAT del poste. "/>
        <s v="Aisladores y pararrayos muy contaminados. "/>
        <s v="NIVEL 3: Aisladores muy contaminados. Palillos con corrosión en el acople al aislador. Aislador tipo cadena la fase C de la derivación esta fogoneado. Se debe reemplazar dicho aislador o abrir el seccionador, debido a que no hay carga conectada en dicha derivación. "/>
        <s v="NIVEL 3: Contaminación. Aislador de cedena de la fase B roto. Se debe reemplazar. "/>
        <s v="Aisladores y pararrayos muy contaminados. Tres cortacorrientes abiertos y sin carga conectada. "/>
        <s v="Aisladores muy contaminados. Palillos con corrosión en el acople al aislador. Los tres pararrayos estan dañados. Se recomienda reemplazar. No se aprecia la PAT del poste. "/>
        <s v="Aisladores muy contaminados. Palillos con corrosión en el acople al aislador. Poste sin PAT."/>
        <s v="NIVEL 3: Aisladores muy contaminados. Palillos con corrosión en el acople al aislador. Aislador de la fase C con la falda inferior rota. Se debe reemplazar."/>
        <s v="NIVEL 3: Contaminación. Un aislador tipo cadena de la fase B fogoneado. Se debe reemplazar. "/>
        <s v="Aisladores y pararrayos muy contaminados. Palillos con corrosión en el acople al aislador. Los pararrayos no tienen conexión a la PAT. Corregir esta irregularidad. "/>
        <s v="NIVEL 3: Aisladores muy contaminados. Palillos con cierto grado de corrosión en el acople al aislador. Aislador de la fase A con la falda inferior rota. Se debe reemplazar. Poste sin PAT. "/>
        <s v="Aisladores muy contaminados. Palillos con corrosión en el acople al aislador. Poste sin PAT. "/>
        <s v="NIVEL 3: Aisladores y pararrayos muy contaminados. Pararrayos deteriorados, unos ellos desprendido y colgando del conductor de la fase B. Se deben reemplazar los tres pararrayos. "/>
        <s v="Aisladores y pararrayos muy contaminados. Palillos con cierto grado de corrosión en el acople al aislador. Pararrayos presentan deterioro. Se recomienda reemplazarlos. Poste sin PAT. "/>
        <s v="Aisladores y pararrayos muy contaminados. Palillos con cierto grado de corrosión en el acople al aislador. Pararrayos presentan deterioro. Se recomienda reemplazarlos. "/>
        <s v="Aisladores y pararrayos muy contaminados. Palillos con corrosión en el acople al aislador. Pararrayos presentan deterioro. Se recomienda reemplazarlos. Tres cortacorrientes abiertos y sin carga conectada. "/>
        <s v="Contaminación. Un seccionador tripolar cerrado. Tres cadenas de aisladores que derivan hacia la S/E Electrica Melones, pero sin conexión al circuito. "/>
        <s v="Aisladores muy contaminados. Seccionadores cerrados (R-532). Presencia de nido de aves en el seccionador de la fase B. Árboles debajo de la línea. Se deben podar. "/>
        <s v="Contaminación. Árboles debajo de la línea. Se deben podar. "/>
        <s v="NIVEL 3: Contaminación. Tres cortacorrientes abiertos y sin carga conectada. Árboles alrededor del poste. En el vano comprendido entre los postes 213 y 212 hay árboles muy cerca de la línea. Se debe podar. No se aprecia la PAT del poste debido a la vegetación. "/>
        <s v="Contaminación. Seccionadores M-171 cerrados. "/>
        <s v="Aisladores y pararrayos muy contaminados. Un pararryos desprendido. Se recomienda instalar nuevo juego de pararrayos. "/>
        <s v="Contaminación. Aislador de la fase A inclinado. Se debe corregir esta irregularidad. "/>
        <s v="Contaminación. Tres cortacorrientes, dos cerrados que derivan hacia un banco de transformador y uno abierto. "/>
        <s v="Contaminación. Poste sin PAT. Pinos cercanos a la línea en el vano comprendido entre los poste 222 y 223. Se deben podar."/>
        <s v="NIVEL 3: Contaminación.  Pinos cercanos a la línea uno de ellos esta apunto de coladsar por lo tanto se debe podar de inmediato."/>
        <s v="NIVEL 3: Contaminación. Cortacorrientes abiertos y sin conexión a la línea. Se recomienda retirar. Pinos cercanos a la línea en el vano comprendido entre los poste 224 y 225. Se deben podar."/>
        <s v="NIVEL 3: Contaminación. Poste sin PAT. Pinos cercanos a la línea en el vano comprendido entre los poste 225 y 226. Se deben podar."/>
        <s v="Contaminación. Pinos cercanos a la línea en el vano comprendido entre los poste 226 y 227. Se deben podar."/>
        <s v="Contaminación. Palillos con cierto grado de corrosión en el acople al aislador. Pinos cercanos a la línea en el vano comprendido entre los poste 227 y 228. Se deben podar. Poste sin PAT."/>
        <s v="Contaminación. Poste sin PAT. Pinos cercanos a la línea en el vano comprendido entre los poste 228 y 229. Se deben podar."/>
        <s v="Contaminación. Poste sin PAT. Pinos cercanos a la línea en el vano comprendido entre los poste 229 y 230. Se deben podar."/>
        <s v="Contaminación. Poste sin PAT. Árbol cercano a la línea entre los postes 230 y 231. Se debe podar"/>
        <s v="NIVEL 3: Contaminación. Cruceta doblada del lado del aislador de la fase A. Se debe reemplazar la cruceta y los tres aisladores de espigas. Un pararrayos desprendido. Se debe instalar un nuevo juego de pararrayos. Pinos cercanos a la línea en el vano comprendido entre los poste 231 y 232. Se deben podar."/>
        <s v="NIVEL 3: Contaminación. Cruceta doblada del lado del aislador de la fase A. Se debe reemplazar la cruceta y los tres aisladores de espigas. Pinos cercanos a la línea en el vano comprendido entre los poste 232 y 233. Se deben podar."/>
        <s v="Contaminación. Seccionadores M-1073 dañados (sin cuchillas) y sin conexión a la línea. Se recomienda retirarlos. Poste sin PAT. "/>
        <s v="Contaminación. Aisladores de las fases B y C inclinados. Se debe corregir esta irregularidad. "/>
        <s v="Contaminación. Cable de guarda cortado entre los postes 243 al 250. Se debe corregir esta irregularidad. "/>
        <s v="Contaminación. Aisladores de la fases B y C inclinados. Corregir esta irregularidad. Poste sin cable de guarda. Corregir esta irregularidad."/>
        <s v="Contaminación. Palillos con cierto grado de corrosión en el acople al aislador. Poste sin cable de guarda. Corregir esta irregularidad. Poste sin PAT. "/>
        <s v="Contaminación. Poste sin cable de guarda. Corregir esta irregularidad"/>
        <s v="Contaminación. Palillos con cierto grado de corrosión en el acople al aislador. Cable de guarda cortado entre los postes 243 y 250. Corregir esta irregularidad. "/>
        <s v="Contaminación. Tres cortacorrientes de línea abiertos. M-173. Por lo tanto no se continuo el circuito. Se recomienda colocar separadores de línea entre los postes 248 y 249. "/>
        <s v="Contaminación. Tres cortacorrientes cerrados que derivan hacia banco de transformador que alimentan un pozo con balancin. Se recomienda colocar separadores de línea en el vano comprendido entre los postes 249 y 250. Y entre los postes 250 y 251. Cable de guarda cortado entre los postes 243 y 250."/>
        <s v="Contaminación. Seccionadores M-175 cerrados. Poste sin PAT. "/>
        <s v="Contaminación. Tres cortacorrientes abiertos y sin carga conectada. Se recomienda retirarlos. "/>
        <s v="Contaminación. Palillos con cierto grado de corrosión en el acople al aislador. Uno de los pararrayos presenta deterioro. Se recomienda instalar un nuevo juego de pararrayos. Tres cortacorrientes, dos cerrados que derivan hacia un transformador y uno abierto sin carga conectada. "/>
        <s v="Contaminación. Palillos con cierto grado de corrosión en el acople al aislador. Poste con PAT defectuoso. Corregir esta irregularidad. "/>
        <s v="Contaminación. Palillos con cierto grado de corrosión en el acople al aislador."/>
        <s v="NIVEL 3: Contaminación. Palillos con cierto grado de corrosión en el acople al aislador. Aislador de la fase B con la falda inferior rota. Se debe reemplazar. "/>
        <s v="Contaminación. Se recomienda colocar separadores de línea en el vano comprendido entre los postes 264 y 265."/>
        <s v="Aisladores muy contaminados. Palillos con cierto grado de corrosión en el acople al aislador."/>
        <s v="NIVEL 3: Aisladores muy contaminados. Palillos con corrosión en el acople al aislador. Aislador de la fase C con la falda inferior rota. Se debe reemplazar. Poste sin PAT."/>
        <s v="Contaminación. Aislador de la fase B ligeramente desacoplado del palillo. Corregir esta irregularidad."/>
        <s v="Contaminación. Conductor de la fase B no esta bien fijado al aislador (sujetado). Corregir esta irregularidad. Aisladores de las fases A y B ligeramente inclinado. Corregir esta irregularidad. "/>
        <s v="NIVEL 3: Contaminación. Cadenas de aisladores de la fase C fogoneado. Se debe reemplazar. Tres cortacorrientes abiertos y sin carga conectada, el de la fase C esta fogoneado y con partidura. Se deben retirar los tres cortacorrientes. "/>
        <s v="NIVEL 3: Contaminación. Cadena de aisladores de las fases B y C ligeramente fogoneados. Se deben reemplazar. Poste sin PAT. "/>
        <s v="Contaminación. No se aprecia conexión de PAT de los pararrayos. "/>
        <s v="Contaminación. Palillos con corrosión en el acople al aislador. Tres cortacorrientes abiertos y sin carga conectada. "/>
        <s v="Contaminación. Poste sin PAT. Se recomienda colocar separadores de línea en el vano comprendido entre los postes 278 y 277, y entre los postes 278 y 279, y entre los postes 278 y 281."/>
        <s v="Contaminación. Seccionadores M-894 abiertos. No se continuo el circuito por requerimiento de EL CLIENTE. Poste sin PAT. "/>
        <s v="Contaminación. Se recomienda colocar separadores de línea en el vano comprendido entre los postes 283 y 282, entre los postes 283 y 284,  entre los postes 283 y 287, y entre los postes 283 y 290. "/>
        <s v="Contaminación. Seccionadores cerrados. No se aprecia la PAT del poste debido a la vegetación. "/>
        <s v="Contaminación. Tres cortacorrientes cerrados. "/>
        <s v="NIVEL 3: Contaminación. Aislador de la fase A roto. Se debe reemplazar de inmediato. Tres cortacorrientes abiertos y sin carga conectada. Se recomienda retirar los tres cortacorrientes. Parararryos deteriorador. Se recomienda reemplazarlos. "/>
        <s v="NIVEL 3: Contaminación. Cadena de aisladores de la fase A fogoneado y con partidura en el lado del pin de acople. Se debe reemplazar. Se recomienda colocar separadores de línea en el vano comprendido entre los postes 300 y 301, entre los postes 300 y 302."/>
        <s v="NIVEL 3: Contaminación. Dos cortacorrientes abiertos y sin conexión a la línea. Árbol rosando la línea. Se debe podar. "/>
        <s v="Contaminación. Tres cortacorrientes abiertos y con un banco de tranformador conectado. "/>
        <s v="Contaminación. Aisladores de las fases B y C desacoplados del palillo. Se debe corregir esta irregularidad. "/>
        <s v="NIVEL 3: Contaminación. Aislador de pase de la fase C esta roto en la falda inferior. Se debe cambiar. "/>
        <s v="Contaminación. Tres cortacorrientes cerrados que derivan hacia un banco de transformador que alimentan dos pozos. Los fusibles del banco de transformadores no tiene protección (no tienen tabaco)."/>
        <s v="Contaminación. Seccionadores cerrados. Seccionador de la fase C con precia de nido de aves. Se recomienda retirarlo. Poste sin PAT."/>
        <s v="Contaminación. No se aprecia la PAT del poste. Cable de guarda cortado entre los postes 320 y el poste 335. "/>
        <s v="Contaminación. Poste sin cable de guarda. Corregir esta irregularidad. Poste sin PAT."/>
        <s v="Contaminación. Poste sin cable de guarda. Corregir esta irregularidad. "/>
        <s v="NIVEL 3: Contaminación. Aislador de la fase A con la falda inferior rota. Se debe reemplazar. Árbol pegado del poste. Se debe podar. Poste sin cable de guarda. Corregir esta irregularidad. Poste sin PAT. "/>
        <s v="NIVEL 3: Contaminación. Las cadena de aisladores estan ligeramente fogoneadas. Se deben cambiar. Poste sin cable de guarda. Corregir esta irregularidad. Poste sin PAT."/>
        <s v="Contaminación. Palillos con cierto grado de corrosión en el acople al aislador. Poste sin cable de guarda. Corregir esta irregularidad. No se aprecia la PAT del poste. "/>
        <s v="Contaminación. Palillos con cierto grado de corrosión en el acople al aislador. Poste sin cable de guarda. Corregir esta irregularidad. "/>
        <s v="Contaminación. Poste sin cable de guarda. Corregir esta irregularidad. No se aprecia la PAT del poste. "/>
        <s v="NIVEL 3: Contaminación. El pararrayos de la fase B esta desprendido y colgando de la línea. Se debe corregir esta irregularidad debido a que el cable del que cuelga el pararrayos puede hacer contacto con la estructuta. Poste sin cable de guarda. Corregir esta irregularidad. No se aprecia la PAT del poste debido a la vegetación. "/>
        <s v="NIVEL 3: Contaminación. Cadenas de aisladores de las fase B y C ligeramente fogoneados. Se recomienda cambiar los aisladores de las tres fases. Poste sin cable de guarda. Corregir esta irregularidad. No se aprecia la PAT del poste debido a la vegetación. "/>
        <s v="Contaminación. Cable de guarda cortado entre los postes 320 y 335. Corregir esta irregularidad. Poste sin PAT. "/>
        <s v="Contaminación. "/>
        <s v="Contaminación. Tres cortacorrientes cerrados que derivan hacia un banco de transformador que alimentan una macolla."/>
        <s v="NIVEL 3: Contaminación. Seccionadores M-172 cerrados. Seccionador de la fase B con uno de los aislador fogoneados. Se debe reemplazar. Poste sin cable de guarda. Se debe corregir esta irregularidad. "/>
        <s v="Contaminación. Palillos con cierto grado de corrosión en el acople al aislador. Tres cortacorrientes abiertos y sin carga conectada. Poste sin cable de guarda se debe corregir esta irregularidad. "/>
        <s v="Contaminación. Derivación monofásica y sin conexión a la línea. Poste sin PAT. Cable de guarda cortado entre los postes 243 y 353. "/>
        <s v="Contaminación. Una de las derivaciones no esta conectada a la línea. Poste sin PAT. "/>
        <s v="Contaminación. Los tres pararrayos estan dañados. Se deben reemplazar. Tres cortacorrientes cerrados que derivan hacia un banco de transformadores que esta operativo y alimentan la MED 16. "/>
        <s v="Contaminación. No se aprecia la PAT del poste. Árbol de mediana altura pegado del poste. Se debe podar. "/>
        <s v="Contaminación. Árboles pegados del poste. Se debe podar. No se aprecia la PAT del poste debido a la vegetación."/>
        <s v="Contaminación. Árbol de mediana altura rosando el poste. Se debe podar. No se aprecia la PAT del poste debido a la vegetación."/>
        <s v="Contaminación. Aisladores de las fase B y C ligeramente inclinados. Corregir esta irregularidad. Seccionadores cerrados que dan hacia una derivación. Árboles pegados del poste. Se debe podar. "/>
        <s v="Contaminación. Pararrayos deteriorados. Se recomienda instalar nuevos pararrayos. Tres cortacorrientes abiertos y sin carga conectada. "/>
      </sharedItems>
    </cacheField>
    <cacheField name="Fecha T" numFmtId="0">
      <sharedItems containsNonDate="0" containsString="0" containsBlank="1"/>
    </cacheField>
    <cacheField name="Ejecutado T" numFmtId="0">
      <sharedItems containsNonDate="0" containsString="0" containsBlank="1"/>
    </cacheField>
    <cacheField name="Puntos de Termografía" numFmtId="0">
      <sharedItems containsNonDate="0" containsString="0" containsBlank="1"/>
    </cacheField>
    <cacheField name="Falla Detectada T" numFmtId="0">
      <sharedItems containsNonDate="0" containsString="0" containsBlank="1"/>
    </cacheField>
    <cacheField name="Observación T" numFmtId="0">
      <sharedItems containsNonDate="0" containsString="0" containsBlank="1"/>
    </cacheField>
    <cacheField name="Fecha UT" numFmtId="0">
      <sharedItems containsNonDate="0" containsString="0" containsBlank="1"/>
    </cacheField>
    <cacheField name="Ejecutado UT" numFmtId="0">
      <sharedItems containsNonDate="0" containsString="0" containsBlank="1"/>
    </cacheField>
    <cacheField name="Puntos de Ultrasonido" numFmtId="0">
      <sharedItems containsNonDate="0" containsString="0" containsBlank="1"/>
    </cacheField>
    <cacheField name="Falla Detectada UT" numFmtId="0">
      <sharedItems containsNonDate="0" containsString="0" containsBlank="1"/>
    </cacheField>
    <cacheField name="Observación UT" numFmtId="0">
      <sharedItems containsNonDate="0" containsString="0" containsBlank="1"/>
    </cacheField>
    <cacheField name="Fecha" numFmtId="0">
      <sharedItems containsNonDate="0" containsDate="1" containsString="0" containsBlank="1" minDate="2024-10-02T00:00:00" maxDate="2024-10-03T00:00:00"/>
    </cacheField>
    <cacheField name="Ejecutado MTTO" numFmtId="0">
      <sharedItems containsBlank="1" count="2">
        <m/>
        <s v="Ejecutado"/>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LOG1" refreshedDate="45569.459662731482" createdVersion="6" refreshedVersion="6" minRefreshableVersion="3" recordCount="313" xr:uid="{00000000-000A-0000-FFFF-FFFFCA000000}">
  <cacheSource type="worksheet">
    <worksheetSource name="SUR"/>
  </cacheSource>
  <cacheFields count="31">
    <cacheField name="Frente" numFmtId="0">
      <sharedItems/>
    </cacheField>
    <cacheField name="Circuito" numFmtId="0">
      <sharedItems/>
    </cacheField>
    <cacheField name="Nro. De poste" numFmtId="0">
      <sharedItems containsSemiMixedTypes="0" containsString="0" containsNumber="1" containsInteger="1" minValue="1" maxValue="313"/>
    </cacheField>
    <cacheField name="Descripción" numFmtId="0">
      <sharedItems/>
    </cacheField>
    <cacheField name="Fecha V" numFmtId="14">
      <sharedItems containsNonDate="0" containsDate="1" containsString="0" containsBlank="1" minDate="2024-04-16T00:00:00" maxDate="2024-04-27T00:00:00"/>
    </cacheField>
    <cacheField name="Aislador de Espiga (AE)" numFmtId="0">
      <sharedItems containsString="0" containsBlank="1" containsNumber="1" containsInteger="1" minValue="1" maxValue="21"/>
    </cacheField>
    <cacheField name="Aislador Polimericos  (APT ) 34,5 Kv" numFmtId="0">
      <sharedItems containsString="0" containsBlank="1" containsNumber="1" containsInteger="1" minValue="1" maxValue="9"/>
    </cacheField>
    <cacheField name="Aislador de Cadena (Ac)" numFmtId="0">
      <sharedItems containsString="0" containsBlank="1" containsNumber="1" containsInteger="1" minValue="1" maxValue="9"/>
    </cacheField>
    <cacheField name="Aislador Polimericos  (APs ) 69 Kv" numFmtId="0">
      <sharedItems containsNonDate="0" containsString="0" containsBlank="1"/>
    </cacheField>
    <cacheField name="Cortacorriente (CC)" numFmtId="0">
      <sharedItems containsString="0" containsBlank="1" containsNumber="1" containsInteger="1" minValue="2" maxValue="6"/>
    </cacheField>
    <cacheField name="Abierto " numFmtId="0">
      <sharedItems containsBlank="1"/>
    </cacheField>
    <cacheField name="Cerrado" numFmtId="0">
      <sharedItems containsBlank="1"/>
    </cacheField>
    <cacheField name="Pararrayos (P)" numFmtId="0">
      <sharedItems containsString="0" containsBlank="1" containsNumber="1" containsInteger="1" minValue="1" maxValue="6"/>
    </cacheField>
    <cacheField name="Grapa ( G )" numFmtId="0">
      <sharedItems containsString="0" containsBlank="1" containsNumber="1" containsInteger="1" minValue="2" maxValue="19"/>
    </cacheField>
    <cacheField name="Seccionador (SM)" numFmtId="0">
      <sharedItems containsBlank="1" containsMixedTypes="1" containsNumber="1" containsInteger="1" minValue="3" maxValue="9"/>
    </cacheField>
    <cacheField name="Abierto 2" numFmtId="0">
      <sharedItems containsBlank="1"/>
    </cacheField>
    <cacheField name="Cerrado3" numFmtId="0">
      <sharedItems containsBlank="1"/>
    </cacheField>
    <cacheField name="Falla Detectada V" numFmtId="0">
      <sharedItems count="208" longText="1">
        <s v="Contaminación. Seccinadores M-253 cerrados. Tornillería de terminales de conexión de las copas terminales a los seccionadores con corrosión. "/>
        <s v="Contaminación. Seccionadores abiertos. Tornillería de los terminales de los seccionadores con cierto grado de corrosión. Poste de interconexión con el Circuito 5.2."/>
        <s v="Contaminación. Aislador de la fase A presenta cierta inclinación con respecto al palillo. En el vano comprendido entre los postes 1 y 3. Hay dos aisladores flotante de 69kV para separar los conductores. "/>
        <s v="Contaminación. Los tres pararrayos están dañados. Se deben reemplazar. Las barras roscadas con corrosión, se recomienda cambiarlas. La estructura presenta cierta inclinación, se recomienda colocar unas retenidas."/>
        <s v="Contaminación. Tres cortacorrientes abiertos. Derivación sin conexión al circuito. No se continuo con la derivación por requerimiento de EL CLIENTE."/>
        <s v="Contaminación. Grapas de conexión de los pararrayos se ven defectuosas. Revisar y corregir. "/>
        <s v="NIVEL 3: Falta un pararrayos. Poste con el cable de guarda cortado. En el vano comprendido entre los postes 6 y 7 el cable de guarda esta a la misma altura de la línea de 69kV. Se debe corregir esta irregularidad. "/>
        <s v="Contaminación. Poste sin cable de guarda, corregir esta irregularidad. "/>
        <s v="Contaminación. El pararrayos de la fase A tiene un nido de párajos. Poste sin cable de guarda se debe corregir esta irregularidad. "/>
        <s v="NIVEL 3: Poste con el cable de guarda cortado desde el poste 7 hasta el poste 10, se debe corregir esta irregularidad. En el vano comprendido entre los postes 10 y 11 el cable de guarda esta a la misma altura que la línea de 69kV, se debe corregir esta irregularidad. "/>
        <s v="Contaminación. Dos cortacorrientes abiertos y sin conexión a carga. "/>
        <s v="Contaminación. Un pararrayos sin conexión a la línea. Derivación monofasicá hacia finca, a través de dos cortacorrientes que están cerrados. "/>
        <s v="Contaminación. Seccionadores abiertos. Uno de los terminales (fase A) no esta bien conectado al terminal del seccionador (esta flojo). El seccionador de la fase A tiene un nido de pájaros. Dos cortacorrientes cerrados, de donde se deriva la alimentación de un transformador. No se continuo con la línea por requerimiento de EL CLIENTE."/>
        <s v="NIVEL 3: Dos pararrayos desconectados. Se recomienda reemplazar. Seccionadores cerrados. Los terminales de conexión a la línea son de uno y de dos ojos. Se recomienda que solo se instalen terminales de dos ojos tipo barracuda. El conductor de la fase B, esta deshilachado en la conexión a la grapa tipo pistola, se recomienda corregir. "/>
        <s v="Contaminación. El pararrayos de la fase C esta dañado, se recomienda reemplazar los 3 pararrayos."/>
        <s v="Contaminación. Conexión irregular de los pararrayos a la PAT. El bajante de PAT esta cortado, corregir esta irregularidad. Hay unos aisladores flotantes en el vano comprendido entre los postes 16 y 17 para separar los conductores. "/>
        <s v="Contaminación"/>
        <s v="Contaminación. Estructura ligeramente pandeada. "/>
        <s v="NIVEL 3: Seccionadores M-268 cerrados. Los 3 seccionadores están fogoneados. El de la fase C presenta partidura en el aislador. Se deben cambiar los 3 seccionadores. Poste pandeado. Se recomienda instalar una nueva estructura. "/>
        <s v="NIVEL 3: Aisladores de suspensión con alto grado de corrosión en el pin de acople a la rotula ojo que calza en la grapa de suspensión del conductor. Se deben cambiar las 3 cadenas de aisladores. Seccionadores M-269 abiertos. El aislador de la fase C de la derivación está fogoneado. No se continuo con la derivación por requerimiento de EL CLIENTE. Poste sin PAT. "/>
        <s v="Contaminación. Poste sin PAT."/>
        <s v="Contaminación. No se aprecia la PAT del poste debido a la vegetación. "/>
        <s v="NIVEL 3: Cable de guarda cortado. En el vano comprendido entre los postes 23 y 24 el cable de guarda esta a la misma altura que la línea de 69kV, se debe corregir esta irregularidad. No se aprecia la PAT del poste debido a la vegetación. "/>
        <s v="Contaminación. Poste sin cable de guarda, se debe corregir esta irregularidad. No se aprecia la PAT del poste debido a la vegetación. "/>
        <s v="NIVEL 3: Cable de guarda cortado en los vanos entre los postes 24, 25 y 26. En el vano comprendido entre los postes 26 y 27 el cable de guarda esta a la misma altura que la línea de 69kV, se debe corregir esta irregularidad. No se aprecia la PAT del poste debido a la vegetación. "/>
        <s v="Aisladores muy contaminados."/>
        <s v="Contaminación. Tres cortacorrientes abiertos y sin conexión a la línea, se recomienda retirarlos. "/>
        <s v="NIVEL 3: El aislador de espiga presenta desgaste en el faldon inferior. Dicho aislador está fugado. Se debe reemplazar. "/>
        <s v="NIVEL 3: Aisladores de las fases A y C con daños (presentan partidura). Se deben cambiar los 3 aisladores de cadena. Poste sin PAT."/>
        <s v="Contaminación. Uno de los palillos presenta corrosión en el acople al aislador."/>
        <s v="Contaminación. Seccionadores abiertos. Poste de interconexión con el Circuito 10.1. "/>
        <s v="NIVEL 3: Aisladores de las fases B y C presentan cierta corrosión en el pin de acople a la rotula ojo que calza en la grapa de suspensión del conductor. Se recomienda cambiarlos. "/>
        <s v="Contaminación. Un nido de pájaros a nivel de la fase C. "/>
        <s v="NIVEL 3: Los aisladores presentan alto grado de corrosión en el pin de acople a la rotula ojo que calza en la grapa de suspensión del conductor. Se recomienda cambiar las 3 cadenas de aisladores. La derivación no tiene conexión al circuito. "/>
        <s v="NIVEL 3: Cadenas de aisladores de las fases A, B y C tiene roto un plato, se deben cambiar las 3 cadenas de aisladores. Seccionadores M-254 cerrados. El seccionador de la fase A está fogoneado, el de la fase C tiene uno de sus aisladores roto. Se deben cambiar los 3 seccionadores. Se aprecia que los terminales de conexión en los seccionadores están flojos, lo cual esta provocando puntos calientes. Se debe corregir esta irregularidad. Tornillería de los terminales de los seccionadores con corrosión, se recomienda cambiar la tornillería. Hay un nido de pájaros en uno de los seccionadores. "/>
        <s v="Aisladores y pararrayos muy contaminados."/>
        <s v="NIVEL 3: Dos cortacorrientes cerrados y están fogoneados. El conectado a la fase C esta partido. Se recomienda cambiarlos. Los cortacorrientes son de una derivación monofasicá hacia finca. "/>
        <s v="NIVEL 3: El poste esta ubicado en un área de espesa vegetación, se deben realizar los trabajos de poda correspondientes. "/>
        <s v="NIVEL 3: Aisladores muy contaminados. La estructura esta cubierta de vegetación. No se aprecia la PAT del poste. Se debe realizar la poda del área donde están los poste 55, 56 y 57, debido a la dificultad para el acceso. En el vano comprendido entre los postes 56 y 57 hay vegetación rosando la línea, se debe hacer la poda correspondiente. "/>
        <s v="NIVEL 3: Una de las cadenas de aisladores (fase B) tiene uno de los aisladores con ligera partidura del lado de pin de acople. "/>
        <s v="Contaminación. Seccionadores M-500 cerrados. Herajes (pernos roscados) con cierto grado de corrosión. El conductor de la fase B presenta daños (tiene varios hilos partidos). Se debe evaluar si se realiza un emplame. "/>
        <s v="Aisladores muy contaminados. Pin de acople de los aisladores con corrosión. "/>
        <s v="Contaminación. Tres seccionadores abiertos. No se continuo con la línea por requerimiento de EL CLIENTE. "/>
        <s v="Contaminación. Seccionadores cerrados. No se aprecia la PAT del poste debido a la vegetación. "/>
        <s v="NIVEL 3: Palillos con cierto grado de corrosión en el acople al aislador. El aislador de la fase A esta desacoplado con respecto al palillo, se recomienda corregir esta irregularidad. No se aprecia la PAT del poste debido a la vegetación. "/>
        <s v="NIVEL 3: Tres seccionadores cerrados, pero sin conexión a la línea. Tres cortacorrientes cerrados que le dan continuidad al circuito. El aislador del cortacorriente de la fase C presenta partidura en el lado de la conexión a la línea. Se recomienda reemplazarlo."/>
        <s v="Contaminación. Palillos con cierto grado de corrosión en el acople al aislador. Poste sin PAT."/>
        <s v="NIVEL 3: Un aislador de espiga con desgaste en la falda inferior. Se recomienda reemplazarlo. El palillo tiene cierto grado de corrosión en el acople al aislador. "/>
        <s v="NIVEL 3: Los tres aisladores presentan desgaste en la falda inferior. Se recomienda cambiar los aisladores por aisladores de amarre, ya que tiene un angulo importante. "/>
        <s v="NIVEL 3: Este poste esta inmerso en un área de espesa vegetación se debe podar la zona. No se aprecia la PAT del poste."/>
        <s v="Contaminación. Derivación monofasicá hacia finca."/>
        <s v="Contaminación. Palillos con cierto grado de corrosión en el acople al aislador. PAT de los pararrayos con conexión directa a la cruceta. Se recomienda colocarle bajante de PAT. Seccionadores abiertos. No se continuo la derivación por requerimiento de EL CLIENTE."/>
        <s v="Contaminación. Palillos con cierto grado de corrosión en el acople al aislador. Seccionadores cerrados. "/>
        <s v="Aisladores muy contaminados. Palillos con cierto grado de corrosión en el acople al aislador."/>
        <s v="Contaminación. Pararrayos dañados. No se aprecia la PAT del poste debido a la vegetación."/>
        <s v="Aisladores de espiga muy contaminados. Palillos con cierto grado de corrosión en el acople al aislador. Pararrayos sin conexión de PAT. Se recomienda instalar bajante de PAT y hacer las respectivas correcciones. Este poste tiene una derivación monofasicá que va hacia finca."/>
        <s v="Contaminación. Tres cortacorrientes abiertos. No se aprecia la PAT del poste debido a la vegetación. "/>
        <s v="Contaminación. Tres cortacorrientes abiertos y sin carga conectada, se recomienda retirarlos. "/>
        <s v="Contaminación. Herajes (pernos roscados) con corrosión. "/>
        <s v="Contaminación. Seccionadores cerrados. El poste esta doblado a pesar de tener retenidas. Se debe evaluar la instalación de un nuevo poste."/>
        <s v="Contaminación. Tres cortacorrientes abiertos y sin carga conectada, se recomienda retirarlos. No se aprecia la PAT del poste debido a la vegetación."/>
        <s v="Contaminación. Palillos con cierto grado de corrosión en el acople al aislador. "/>
        <s v="Contaminación. Seccionadores cerrados."/>
        <s v="NIVEL 3: La cadena de aisladores de la fase C tiene un aislador roto. Se debe reemplazar esta cadena de aisladores. Dos cortacorrientes cerrados. Falta un cortacorrientes (tiene un puente en su lugar). El otro cortacorriente tiene un alambre en lugar de un fusible con su tabaco. Se debe corrgir esta irregularidad. Conexión irregular de los cortacorrientes a los transformadores. Se debe corregir el conexionado."/>
        <s v="Contaminación. Un pararrayo dañado (esta desprendido de la cruceta). Se recomienda reemplazar los tres pararrayos. "/>
        <s v="Contaminación. Tres cortacorrientes abiertos. Se recomienda retirarlos. "/>
        <s v="Contaminación. Tres seccionadores cerrados. Tornillería de los terminales de los seccionadores con cierto grado de corrosión."/>
        <s v="Contaminación. Seis cortacorrientes, cuatro abiertos y dos cerrados, que alimentan una línea monofasicá hacia finca. Se recomienda retirar los cortacorrientes que están abiertos. "/>
        <s v="Contaminación. Los pararrayos tienen el bajante de PAT cortado, corregir esta irregularidad. Poste sin PAT."/>
        <s v="Contaminación. Palillos con cierto grado de corrosión en el acople al aislador. Aislador de la fase B ligeramente desacoplado del palillo. Tres cortacorrientes abiertos. No se continuo con la derivación por requerimiento del EL CLIENTE."/>
        <s v="Contaminación. Tres cortacorrientes abiertos y sin carga conectada. Se recomienda retirarlos. Poste sin PAT."/>
        <s v="Contaminación. Tres cortacorrientes abiertos y sin carga conectada. Herajes (pernos roscados) con cierto grado de corrosión. Poste sin PAT."/>
        <s v="Contaminación. Tres seccionadores. Dos cerrados y uno abierto. La línea continua, pero monofasicá hacia finca. "/>
        <s v="Contaminación. Seccionadores M-272 cerrados. Alto grado de corrosión en la tornillería de los terminales de los seccionadores. Se recomienda cambiarlos."/>
        <s v="NIVEL 3: Los aisladores presentan deterioro. El de la fase A tiene desgaste en la falda inferior, y el de la fase C tiene la falda inferior rota. Se debe cambiar los 3 aisladores. Poste sin PAT. "/>
        <s v="Contaminación. Herajes (pernos roscados) con corrosión. Poste sin PAT."/>
        <s v="Contaminación. Tres seccionadores cerrados, pero sin conexión a la línea. Tres cortacorrientes cerrados que le dan continuidad al circuito. Se recomienda retirar los seccionadores."/>
        <s v="Contaminación. Palillos con cierto grado de corrosión en el acople al aislador. Tres cortacorrientes abiertos que dan hacia una derivación trifásica. Dicha derivación tiene los conductores cortados. Por tal razon, no se continuo con la misma. "/>
        <s v="NIVEL 3: Cadenas de aisladores de la fase C esta rota. Se debe cambiar. Seccionadores cerrados. El de la fase A tiene uno de sus aisladores rotos. Se debe reemplazar. 4 pararrayos sin conexión a la línea. Se debe revisar si están dañados, para hacer la debida conexíon. "/>
        <s v="Contaminación. Palillos con corrosión en el acople al aislador. Poste sin PAT."/>
        <s v="NIVEL 3: Palillos con corrosión en el acople al aislador. El aislador de la fase C tiene la falda inferior rota. Se debe reemplazar. El pararrayos de la fase B tiene desprendida el terminal de conexión a la PAT. Se recomienda reemplazar los 3 pararrayos."/>
        <s v="Contaminación. Palillos con cierto grado de corrosión en le acople al aislador."/>
        <s v="NIVEL 3: Palillos con corrosión. Aisladores de la fase C tiene la falda inferior rota. Se debe reemplaar. Poste sin PAT."/>
        <s v="Aisladores de espigas y pararrayos muy contaminados. Palillos con cierto grado de corrosión en el acople al aislador. Uno de los pararrayos tiene la base rota. Se debe reemplazar. Tres cortacorrientes abiertos. La derivación no tiene conexión al circuito. Hejares (pernos roscados) con corrosión."/>
        <s v="Aisladores de espiga muy contaminados. Palillos con cierto grado de corrosión en el acople al aislador. Tres cortacorrientes abiertos que dan hacia la derivación la cual esta cortada. Poste sin PAT."/>
        <s v="Contaminación. Palillos con corrosión. PAT de los pararrayos con conexión directa al cable de guarda. Herajes (pernos roscados) con corrosión. Poste sin PAT."/>
        <s v="NIVEL 3: Tres cortacorrientes abiertos, de los cuales dos están fogoneados y con perdida de material en el aislador. La continuación de la línea esta cortada. Herajes (pernos roscados) con corrosión. Poste sin PAT. "/>
        <s v="Contaminación. Tres seccionadores cerrados. Seis pararrayos desconectados. Se debe corrigir esta irregularidad."/>
        <s v="Contaminación. Palillos con cierto grado de corrosión en el acople al aislador."/>
        <s v="Contaminación. Palillos con cierto grado de corrosión en el acople al aislador. Seccionadores cerrados. Poste sin PAT."/>
        <s v="Contaminación. Poste PAT."/>
        <s v="Contaminación. Poste sin PAT. "/>
        <s v="Contaminación. Palillos con cierto grado de corrosión en el acople al aislador. Dos cortacorrientes abiertos, que dan hacia una derivación monofasicá hacia finca. "/>
        <s v="Contaminación. Palillos con cierto grado de corrosión en el acople al aislador. Poste sin PAT. "/>
        <s v="Aisladores y pararrayos muy contaminados. Palillos con cierto grado de corrosión al aislador. "/>
        <s v="Contaminación. Palillos con corrosión en el acople al aislador. Dos cortacorrientes y dos pararrayos sin conexión a la línea. Herajes (pernos roscados) con corrosión. Poste sin PAT. "/>
        <s v="Contaminación. Tres cortacorrientes, uno abierto y dos cerrados. Uno de los cortacorrientes esta puentiado (fase A). Poste sin PAT. No se continuo la línea por requerimiento de EL CLIENTE."/>
        <s v="NIVEL 3: Aisladores muy contaminados. Aisladores de las fases A y C presentan daños. Se deben reemplazar los tres aisladores. Poste sin PAT."/>
        <s v="NIVEL 3: Aisladores muy contaminados. Aislador de la fase A roto. Se debe reemplazar. Aislador de la fase C ligeramente desacoplado del palillo. Se debe corregir esta irregularidad. Poste sin PAT. Cable de guarda cortado. Corregir esta irregularidad. "/>
        <s v="Contaminación. Un seccionador tripolar abierto. Esta puentiada la línea. Poste sin PAT. Poste sin cable de guarda. Corregir esta irregularidad. "/>
        <s v="Aisladores de espiga muy contaminados. Palillos con cierto grado de corrosión en el acople al aislador. Cable de guarda cortado entre los postes 138 y 140. Se debe corregir esta irregularidad. Poste sin PAT. "/>
        <s v="Contaminación. Tres seccionadores monopolares abiertos y con conexión a la línea, y un seccionador tripolar abierto y sin conexión a la línea. Hejares (pernos roscados) con corrosión. No se aprecia la PAT del poste debdido a la vegetación. No se continuo con el circuito por requerimiento de EL CLIENTE."/>
        <s v="Aisladores de espigas muy contaminados. Palillos con cierto grado de corrosión en el acople al aislador. No se aprecia la PAT del poste debido a la vegetación. "/>
        <s v="Pararrayos muy contaminados. Tres cortacorrientes abiertos y sin carga conectada. "/>
        <s v="Aisladores de espigas y pararrayos muy contaminados. Los pararrayos no tienen conexión a PAT. Seis cortacorientes abiertos y sin carga conectada. "/>
        <s v="Pararrayos muy contaminados y sin bajante de PAT. Tres cortacorrientes abiertos y sin carga conectada. "/>
        <s v="Cadenas de aisladores contaminados y sus pines de acople con cierto grado de corrosión. Pararrayos contaminados y el bajante de PAT esta cortado en la parte baja del poste. Seccionadores M-273 cerrados. Poste sin PAT. "/>
        <s v="NIVEL 3: Tres cortacorrientes fogoneados y con partidura. Se deben retirar. Herajes (pernos roscados) con cierto grado de corrosión. Poste sin PAT. "/>
        <s v="NIVEL 3: Cadenas aisladores de la fase B con alto grado de corrosión y perdida de material en el pin de acople a la rotula ojo que calza en la grapa de suspensión del conductor. Esta cadena se debe cambiar de inmediato (por aislador polimerico). Tres cortacorrientes abiertos que dan hacia una derivación. Los mismo están fogoneados y con partiduras. Se deben reemplazar o retirar de inmediato. Poste sin PAT."/>
        <s v="Contaminación. Tres cortacorrientes de los cuales dos están cerrados. La derivación es monofasicá por lo tanto no se continuo con la misma. "/>
        <s v="Contaminación. Tres seccionadores monopolares cerrados. Un seccionador tripolar sin conexión a la línea.  Un reconectador y seis seccionadores desmantelados. Se recomienda retirarlos. "/>
        <s v="Contaminación. Una de las derivaciones no esta conectada al circuito. No se continuo con la misma. "/>
        <s v="Contaminación. Dos cortacorrientes cerrados. Derivación monofasicá hacia finca. "/>
        <s v="Contaminación. Pararryos dañados. Se deben reemplazar. "/>
        <s v="Contaminación. El poste esta panteado. "/>
        <s v="Aisladores y pararrayos muy contaminados. Conexión de PAT de los pararrayos conectado directo a la cruceta. "/>
        <s v="Contaminación. Conexión de los pararrayos conectada directo a la cruceta. Poste sin PAT"/>
        <s v="Aisladores muy contaminados. Poste sin PAT."/>
        <s v="Contaminación. Conexión de PAT de los pararrayos conectado directo a la cruceta. "/>
        <s v="Aisladores muy contaminados. Tres cortacorrientes abiertos que dan hacia una derivación, la cual esta fuera de servicio. "/>
        <s v="Aisladores y pararrayos muy contaminados. Pararrayos sin bajante de PAT. Seccionadores M-187 abiertos. Poste de interconexión con el Circuito Este de la subestación electrica Miga. "/>
        <s v="Contaminación. Un seccionador tripolar sin conexión a la línea. Aisladores de espiga, pararrayos y seccionadores fuera de servicio y dañados. Se recomienda retirar los elementos que están fuera de servicio. "/>
        <s v="Contaminación. Seccionadores cerrados. Herajes (pernos roscados) con alto grado de corrosión. Se recomienda cambiarlo. tornillería de los terminales de los seccionadores con alto grado de corrosión. Se recomienda cambiarlos. "/>
        <s v="Contaminación. Dos cortacorrientes abiertos que dan hacia una derivación monofasicá, la cual esta fuera de servicio. Poste sin PAT."/>
        <s v="Contaminación. Cable de guarda cortado en el vano comprendido entre los postes 179 y 180. Corrgir esta irregularidad. Poste sin PAT."/>
        <s v="Contaminación. Palillos con corrosión. Herajes (pernos roscados) con alto grado de corrosión. Se recomienda cambiarlos. "/>
        <s v="Contaminación. Pararrayos sin conexión a PAT. Poste sin PAT."/>
        <s v="Contaminación. Palillos con cierto grado de corrosión en el acople al aislador. Tres cortacorrientes abiertos que dan hacia una derivación, la cual esta fuera de servicio. "/>
        <s v="Contaminación. Palillos con cierto grado de corrosión en el acople al aislador. Seccionadores cerrados. tornillería de los terminales de los seccionadores con cierto grado de corrosión. No se aprecia la PAT del poste debido a la vegetación."/>
        <s v="Contaminación. Bajante de PAT de los pararrayos cortado. Corregir esta irregularidad. Herajes (pernos roscados) con corrosión. Poste sin PAT."/>
        <s v="NIVEL 3: Palillos con cierto grado de corrosión en el acople al aislador. Tres cortacorrientes abiertos, los cuales están fogoneafos. Se deben retirar. "/>
        <s v="NIVEL 3: 3 cortacorrientes abiertos, los cuales están fogoneados. Se deben retirar. "/>
        <s v="NIVEL 3: Aisladores de espigas de las fases A y B con desgaste en la falda inferior. Se deben reemplazar. No se aprecia la PAT del poste debido a la vegetación. "/>
        <s v="Contaminación. Palillos con cierto grado de corrosión en el acople al aislador. Pararrayos sin bajante de PAT. Poste sin PAT. "/>
        <s v="NIVEL 3: Un aislador de espiga con desgaste en la falda inferior. Se debe reemplazar. Vegetación que se eleva a la altura de la cruceta y los conductores. Se debe realizar poda. No se aprecia la PAT del Poste debido a la vegetación. "/>
        <s v="NIVEL 3: Aisladores de espigas con desgaste en la falda inferior. Se deben reemplazar. Pararrayos con el bajante de PAT cortado. Árbol muy cercano a poste y sus ramas están rosando los aisladores y los conductores. Se debe cortar dicho árbol. Poste sin PAT."/>
        <s v="Contaminación. Bajante de PAT de los pararrayos cortado. Corregir esta irregularidad. 3 cortacorrientes abiertos sin carga conectada. Poste sin PAT. "/>
        <s v="NIVEL 3:  Palillos con cierto grado de corrosión en el acople al aislador. Aislador de la fase A con la falda inferior rota. Se recomienda que se cambien los tres aisladores. Poste sin PAT."/>
        <s v="NIVEL 3: Los palillos tienen alto grado de corrosión con perdida de material. Se deben cambiar los seis aisladores con sus respectivos palillos. "/>
        <s v="Contaminación. Herajes (pernos roscados) con alto grado. Se recomienda cambiarlos. Poste sin PAT.  "/>
        <s v="Contaminación. Tres cortacorrientes abiertos y sin carga conectada. Poste sin PAT. "/>
        <s v="Contaminación. Tres cortacorrientes abiertos y sin carga conectada. No se aprecia la PAT del poste debido a la vegetación. "/>
        <s v="Contaminación. Palillos con corrosión. Emplame en la fase B. Poste sin PAT. Derivación trifásica hacia finca."/>
        <s v="NIVEL 3: Seccionador de la fase C fogoneado. Se debe reemplazar. Herajes (pernos roscados) con conrrosión. Poste sin PAT."/>
        <s v="Contaminación. Herajes (pernos roscados) con corrosión. Poste sin PAT. Seccioanadores M-277 cerrados. Cuchillas de los seccionadores con corrosión. No se continuo con la derivación por requerimiento de EL CLIENTE."/>
        <s v="Contaminación. Seccionadores abiertos. No se aprecia la PAT del poste debido a la vegetación. No se continuo el circuito por requerimiento de EL CLIENTE. "/>
        <s v="Aisladores muy contaminados. Palillos con cierto grado de corrosión en el acople al aislador. Aislador de la fase A ligeramente desacoplado del palillo. No se aprecia la PAT del poste debido a la vegetación. "/>
        <s v="Aislador de espiga muy contaminado. Palillo con cierto grado de corrosión en el acople al aislador. Herajes (pernos roscados) con corrosión. Poste sin PAT. "/>
        <s v="NIVEL 3: Palillos con cierto grado de corrosión en el acople al aislador. Tres cortacorrientes abiertos que van hacia la derivación. Todos ellos fogoneados, y dos de ellos sin conexión a la línea. Se recomienda retirarlos. Poste sin PAT. No se continuo con la derivación por requerimiento de EL CLIENTE. "/>
        <s v="NIVEL 3: Tres cortacorrientes abiertos y sin carga conectada. Herajes (pernos roscados) con corrosión. Árbol muy cercano a poste y rosando la línea en el bajante. Se debe podar. Poste sin PAT. "/>
        <s v="Contaminación. Nueve seccionadores, tres cerrados y seis sin conexión a la línea. Se recomienda retirar los seis seccionadores que están sin conexión a la línea. Cable de guarda cortado en el vano comprendido entre los postes 214 y 215, corregir esta irregularidad. No se aprecia la PAT del poste debido a la vegetación."/>
        <s v="Aisladores y pararrayos muy contaminados. Palillos con cierto grado de corrosión en el acople al aislador. Tres cortacorrientes abiertos y sin conexión a la línea. Banco de capacitores fuera de servicio. Se recomienda retirarlos. No se aprecia la PAT del poste debido a la vegetación. "/>
        <s v="NIVEL 3: No se aprecia la PAT del poste debido a la vegetación. Los emplames de la derivación en el vano comprendido entre los postes 216 y 217 presentan defectos en su conexión. Se recomienda corregir esta irregularidad. El cable de guarda de la derivación esta desconectado del principal. "/>
        <s v="Contaminación. Cinco cortacorrientes de los cuales dos de ellos están cerrados. Derivan hacia un transformador monofasico. Poste sin PAT. "/>
        <s v="NIVEL 3: Aisladores de espiga muy contaminados. Palillos con alto grado de corrosión en el acople al aislador. Se recomienda cambiarlos todos. "/>
        <s v="Pararrayos muy contaminados. Conexión de PAT defectuosa. Corregir esta irregularidad. Seis cortacorrientes. Tres que derivan hacia un transformador trifasico. Y los otros tres están abierto y están a baja tensión. "/>
        <s v="Contaminación. Palillos con cierto grado de corrosión en el acople al aislador. No se aprecia la PAT del poste debido a la vegetación. Tres seccionadores abiertos y sin conexión a la línea. Derivción fuera de servicio. "/>
        <s v="NIVEL 3: Nueve seccionadores, seis cerrados, que derivan a un reconectador y tres abiertos. El reconectador esta en posición cerrada. Uno de los seccionadores de la fase B esta fogoneado y el otro esta roto. Se deben reemplazar. "/>
        <s v="Contaminación. Palillos con cierto grado de corrosión en el acople al aislador. Bajante de PAT de los pararrayos cortado. Corregir esta irregularidad. "/>
        <s v="Contaminación. Seccioandores M-279 cerrados. Bajante de PAT de los pararrayos cortados. Corregir esta irregularidad. "/>
        <s v="Contaminación. Palillos con cierto grado de corrosión en el acople al aislador. Pararrayos dañados. Dos cortacorrientes abiertos y sin carga conectada. Se recomienda retirar estos elementos. Poste sin PAT."/>
        <s v="NIVEL 3: Tres cortacorrientes abiertos. El de la fase B esta fogoneado. El poste esta cubierto de vegetación. Se debe podar el area y retirar los tres cortacorrientes. No se aprecia la PAT del poste debido a la vegetación."/>
        <s v="Contaminación. Tres seccionadores cerrados. Poste sin PAT. "/>
        <s v="Aisladores y pararrayos muy contaminados. Conexiones de PAT de los pararrayos con corrosión. Se debe corregir esta irregularidad. Poste sin PAT. "/>
        <s v="Aisladores y pararrayos muy contaminados. Palillos con cierto grado de corrosión en el acople al aislador. Poste sin PAT. "/>
        <s v="Aisladores de espiga y pararrayos muy contaminados. Poste sin PAT."/>
        <s v="Aisladores muy contaminados. Palillos con cierto grado de corrosión en el acople al aislador. No se aprecia la PAT del poste debido a la vegetación. "/>
        <s v="Aisladores de espiga y pararrayos muy contaminados. Palillos con cierto grado de corrosión en el acople al aislador. "/>
        <s v="Aisladores muy contaminados. Poste sin PAT. Algunos pinos cercanos a la línea en el vano comprendido entre los postes 237 y 238. Se recomienda poda. "/>
        <s v="Contaminación. Palillos con cierto grado de corrosión en el acople al aislador. No se aprecia la PAT del poste debido a la vegetación."/>
        <s v="Contaminación. Seccionadores abiertos. No se aprecia la PAT del poste debido a la vegetación. No se continuo la línea por requerimiento de EL CLIENTE. "/>
        <s v="Contaminación. Palillos con corrosión. "/>
        <s v="Contaminación. Palillos con cierto grado de corrosión. "/>
        <s v="Contaminación. Cortacorrientes abiertos y sin carga conectada. Se recomineda retirarlos. Poste sin PAT."/>
        <s v="Contaminación. Pararrayos sin conexión de PAT. Corregir esta irregularidad. Cortacorrientes abiertos y sin carga conectada.  "/>
        <s v="Contaminación. Seccionadores abiertos."/>
        <s v="Contaminación. Tres cortacorrientes abiertos y sin carga conectada."/>
        <s v="Contaminación. Seccionadores M-280 cerrados. Poste sin PAT"/>
        <s v="Contaminación. Palillos con cierto grado de corrosión. Poste sin PAT. "/>
        <s v="Contaminación. Poste sin PAT. Cortacorrientes abiertos y sin carga conectada. "/>
        <s v="Contaminación. Cortacorrientes abiertos y sin carga conectada. Se recomineda retirarlos. Pararrayos deteriorados. Se recomienda reemplazarlos. "/>
        <s v="Contaminación. Pararrayos muy contaminados. Se recomienda reemplazarlos. "/>
        <s v="Contaminación. Cortacorrientes abiertos y sin carga conectada. Se recomienda retirarlos. Pararrayos muy contaminados. Se recomienda reemplazarlos. Poste sin PAT."/>
        <s v="Contaminación. Pararrayos muy contaminados. Se recomienda reemplazarlos. Cruceta inclinada (no se aprecia el asiento de la cruceta). Corregir esta irregularidad. Seccionadores M- 228 abiertos. No se continuo con la derivación."/>
        <s v="Contaminación. Cruceta inclinada (no se aprecia el asiento de la cruceta). Corregir esta irregularidad. Poste sin PAT."/>
        <s v="NIVEL 3: Contaminación. Pararrayos muy contaminados. Se recomienda reemplazar. Fundación del poste socabados. Se debe corregir esta irregularidad. Poste sin PAT. "/>
        <s v="NIVEL 3: Contaminación. Seccionadores abiertos. Seccionador de la fase A esta fogoneado. Se recomienda reemplazarlo. Poste sin PAT."/>
        <s v="Contaminación. Seccionadores abiertos. Aisladores de los seccionadores contaminados. "/>
        <s v="NIVEL 3: Contaminación. Poste sin PAT. Fundación del poste socado. Se debe corregir esta irregularidad. "/>
        <s v="Contaminación. Tres seccionadores, dos cerrados y uno abierto, el que esta abierto (fase B). Se recomienda cambiar los seccionadores por cortacorrientes de línea. "/>
        <s v="Contaminación. Aisladores de vidrios. Se recomienda reemplazarlos. Seccionadores M-281 cerrados. Una derivación monofásica hacia finca. Poste sin PAT. "/>
        <s v="Contaminación. Cortacorrinetes abiertos y sin carga conectada. Se recomienda retirarlos. Poste sin PAT. "/>
        <s v="Contaminación. Pararrayos muy contaminados. Se recomienda reemplazarlos. Seccionadores abiertos. "/>
        <s v="Contaminación. Cortacorrientes cerrados que derivan hacia transformador. Poste sin PAT."/>
        <s v="Contaminación. Pararrayos muy contaminados. Se recomienda reemplazarlos. Cortacorrientes de línea cerrados. Poste sin PAT."/>
        <s v="Contaminación. Palillos con cierto grado de corrosión."/>
        <s v="Contaminación. Seccionadores cerrados. Poste sin PAT."/>
        <s v="Contaminación. Palillo con cierto grado de corrosión. "/>
        <s v="Contaminación. Derivación monofásica a traves de dos cortacorrientes que estan cerrados."/>
        <s v="Contaminación. Dos cortacorrientes abiertos y sin carga conectada. "/>
        <s v="Contaminación. Tres cortacorrientes de los cuales dos estan cerrados que dan hacia una derivanción a comunidad. "/>
        <s v="NIVEL 3: Contaminación. Ramas de árbol cercanos a la línea. Se debe podar."/>
        <s v="NIVEL 3: Contaminación. Aislador de la fase B con la falda inferior rota. Se debe reemplazar. "/>
        <s v="Contaminación. Dos cortacorrientes cerrados que derivan hacia fincas. "/>
        <s v="NIVEL 3: Contaminación. Aislador de paso de la fase B presenta degaste en la falda inferior. Se debe reemplazar. "/>
        <s v="Contaminación. Tres cortacorrientes cerrados que direvan hacia un banco de transformador. "/>
        <s v="NIVEL 3: Contaminación. Seccionadores cerrados. Cortacorrientes abiertos. Conductor de la fase A que va a uno de los bushin del tranformador esta desconectado y colgando de la línea. Se debe corregir esta irregularidad. "/>
        <s v="NIVEL 3: Contaminación. Fundación del poste esta socado. Se debe corregir esta irregularidad."/>
      </sharedItems>
    </cacheField>
    <cacheField name="Fecha T" numFmtId="14">
      <sharedItems containsNonDate="0" containsDate="1" containsString="0" containsBlank="1" minDate="2024-04-16T00:00:00" maxDate="2024-04-27T00:00:00"/>
    </cacheField>
    <cacheField name="Ejecutado T" numFmtId="0">
      <sharedItems containsBlank="1"/>
    </cacheField>
    <cacheField name="Puntos de Termografía" numFmtId="0">
      <sharedItems containsString="0" containsBlank="1" containsNumber="1" containsInteger="1" minValue="2" maxValue="26"/>
    </cacheField>
    <cacheField name="Falla Detectada T" numFmtId="0">
      <sharedItems containsBlank="1" count="8">
        <m/>
        <s v="DELTA EN SM SALIDA FASE A"/>
        <s v="GRAPA FASE A FLOJA "/>
        <s v="DELTA EN SM FASE A "/>
        <s v="DELTA T NIVEL 2 EN GRAPA"/>
        <s v="DELTA T NIVEL 2 EN GRAPA "/>
        <s v="DELTA T NIVEL 2 EN SECCIONADORA"/>
        <s v="SM DESCONECTADO"/>
      </sharedItems>
    </cacheField>
    <cacheField name="Observación T" numFmtId="0">
      <sharedItems containsNonDate="0" containsString="0" containsBlank="1"/>
    </cacheField>
    <cacheField name="Fecha UT" numFmtId="0">
      <sharedItems containsNonDate="0" containsString="0" containsBlank="1"/>
    </cacheField>
    <cacheField name="Ejecutado UT" numFmtId="0">
      <sharedItems containsNonDate="0" containsString="0" containsBlank="1"/>
    </cacheField>
    <cacheField name="Puntos de Ultrasonido" numFmtId="0">
      <sharedItems containsNonDate="0" containsString="0" containsBlank="1"/>
    </cacheField>
    <cacheField name="Falla Detectada UT" numFmtId="0">
      <sharedItems containsNonDate="0" containsString="0" containsBlank="1"/>
    </cacheField>
    <cacheField name="Observación UT" numFmtId="0">
      <sharedItems containsNonDate="0" containsString="0" containsBlank="1"/>
    </cacheField>
    <cacheField name="Fecha" numFmtId="0">
      <sharedItems containsNonDate="0" containsDate="1" containsString="0" containsBlank="1" minDate="2024-05-05T00:00:00" maxDate="2024-08-16T00:00:00"/>
    </cacheField>
    <cacheField name="Ejecutado MTTO" numFmtId="0">
      <sharedItems containsBlank="1" count="2">
        <m/>
        <s v="Ejecutada"/>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3078705" createdVersion="6" refreshedVersion="6" minRefreshableVersion="3" recordCount="408" xr:uid="{00000000-000A-0000-FFFF-FFFFD0000000}">
  <cacheSource type="worksheet">
    <worksheetSource name="MEREY20"/>
  </cacheSource>
  <cacheFields count="31">
    <cacheField name="Frente" numFmtId="0">
      <sharedItems/>
    </cacheField>
    <cacheField name="Circuito" numFmtId="0">
      <sharedItems containsBlank="1"/>
    </cacheField>
    <cacheField name="Nro. De poste" numFmtId="0">
      <sharedItems containsString="0" containsBlank="1" containsNumber="1" containsInteger="1" minValue="1" maxValue="405"/>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7"/>
    </cacheField>
    <cacheField name="Aislador Polimericos  (APT ) 34,5 Kv" numFmtId="0">
      <sharedItems containsString="0" containsBlank="1" containsNumber="1" containsInteger="1" minValue="1" maxValue="9"/>
    </cacheField>
    <cacheField name="Aislador de Cadena (Ac)" numFmtId="0">
      <sharedItems containsString="0" containsBlank="1" containsNumber="1" containsInteger="1" minValue="1" maxValue="12"/>
    </cacheField>
    <cacheField name="Aislador Polimericos  (APs ) 69 Kv" numFmtId="0">
      <sharedItems containsNonDate="0" containsString="0" containsBlank="1"/>
    </cacheField>
    <cacheField name="Cortacorriente (CC)" numFmtId="0">
      <sharedItems containsString="0" containsBlank="1" containsNumber="1" containsInteger="1" minValue="2" maxValue="6"/>
    </cacheField>
    <cacheField name="Abierto " numFmtId="0">
      <sharedItems containsBlank="1"/>
    </cacheField>
    <cacheField name="Cerrado" numFmtId="0">
      <sharedItems containsBlank="1"/>
    </cacheField>
    <cacheField name="Pararrayos (P)" numFmtId="0">
      <sharedItems containsString="0" containsBlank="1" containsNumber="1" containsInteger="1" minValue="1" maxValue="6"/>
    </cacheField>
    <cacheField name="Grapa ( G )" numFmtId="0">
      <sharedItems containsString="0" containsBlank="1" containsNumber="1" containsInteger="1" minValue="1" maxValue="24"/>
    </cacheField>
    <cacheField name="Seccionador (SM)" numFmtId="0">
      <sharedItems containsString="0" containsBlank="1" containsNumber="1" containsInteger="1" minValue="2" maxValue="9"/>
    </cacheField>
    <cacheField name="Abierto 2" numFmtId="0">
      <sharedItems containsBlank="1"/>
    </cacheField>
    <cacheField name="Cerrado3" numFmtId="0">
      <sharedItems containsBlank="1"/>
    </cacheField>
    <cacheField name="Falla Detectada V" numFmtId="0">
      <sharedItems containsBlank="1" count="237" longText="1">
        <s v="Contaminación. No se aprecia la conexión de PAT de los pararrayos. 6 seccionadores, 3 abiertos y 3 cerrados. La tornillería de los terminales de los seccionadores que estan cerrrados presentan corrosión, se recomienda cambiarlos. En el vano comprendido entre los postes 1 y 2, hay dos emplames en la fase C con conectores automaticos. "/>
        <s v="Aisladores y pararrayos muy contaminados. PAT de los pararrayos conectado directo a poste. "/>
        <s v="Contaminación"/>
        <s v="Contaminación. Pin de acople de los aisladores a la grapa de suspensión de la línea presenta corrosión."/>
        <s v="Aisladores y pararrayos muy contaminados. "/>
        <s v="Aisladores muy contaminados. "/>
        <s v="NIVEL 3: 3 cadenas de aisladores dañados, de los cuales una tiene un aislador partido. Se deben reemplazar. "/>
        <s v="Contaminación. Pararrayos muy contaminados. PAT de los pararrayos conectado directo a poste. "/>
        <s v="Contaminación. Cadenas de aisladores con el pin de acople a la grapa de suspensión de la línea con corrosión. "/>
        <s v="NIVEL 3: Una cadena de aisladores con el pin de acople a la grapa de suspensión de la línea con alto grado de corrosión, se recomienda cambiarla. "/>
        <s v="Contaminación. Falta un pararrayos. "/>
        <s v="NIVEL 3: Dos cadenas de aisladores con el pin de acople a la grapa de suspensión de la línea con alto grado de corrosión, se recomienda cambiarlas."/>
        <s v="Contaminación. Pararrayos con conexión directo al poste. "/>
        <s v="Contaminación. Un pararrayos desconectado de la línea. "/>
        <s v="NIVEL 3: Pararrayos muy contaminados y dañados. Se deben reemplazar. "/>
        <s v="Aisladores y pararrayos muy contaminados. Pararrayos con PAT directo a poste. Palillos con corrosión. Palillo de la fase C presenta pérdida de material. Cortacorrientes abiertos, que derivan hacia un red subteranea con cable aislado. "/>
        <s v="Contaminación. Pararrayos muy contaminados. PAT de los pararrayos conectado directo a poste.  "/>
        <s v="Contaminación. Seccionadores abiertos. "/>
        <s v="Aisladores muy contaminados. Palillos con cierto grado de corrosión. 3 cortacorrientes abiertos, que derivan hacia una red subteranea con cable aislado. En el vano compredido entre los postes 52 y 53 hay emplames en las fases A, B y C. Poste metalico sin PAT."/>
        <s v="Contaminación. Palillos con cierto grado de corrosión. Poste sin PAT. En el vano compredido entre los postes 52 y 53 hay emplames en las fases A, B y C"/>
        <s v="Contaminación. Palillos con corrosión. Poste sin PAT. "/>
        <s v="Contaminación. Palillo con cierto grado de corrosión. "/>
        <s v="NIVEL 3: Todos los elementos dañados. Se debe reparar."/>
        <s v="Contaminación. Poste sin PAT."/>
        <s v="NIVEL 3: Un pararrayo dañado. 3 aisladores de espiga quemados. Se debe corregir esta irregularidad."/>
        <s v="Contaminación. 3 seccionadores cerrados. "/>
        <s v="Aisladores y pararrayos muy contaminados. pararrayos con conexión a PAT directo a poste. Palillos con corrosión."/>
        <s v="Contaminación. Palillo con cierto grado de corrosión. Poste sin PAT."/>
        <s v="NIVEL 3: Le faltan los pararrayos."/>
        <s v="Contaminación. Palillos con cierto grado de corrosión en el acople al aislador. "/>
        <s v="Aisladores de espiga muy contaminados. Palillos con cierto grado de corrosión en el acople al aislador. Seccionadores M-914 cerrados. Hay un emplame en la fase B, en el vano comprendido entre los postes 66 y 67. "/>
        <s v="Aisladores y pararrayos muy contaminados. Palillos con cierto grado de corrosión en el acople al aislador. Los pararrayos sin conexión a la línea. Se recomienda reemplazar los 3 pararrayos. La PAT de los pararrayos esta con conexión directa al poste. "/>
        <s v="Aisladores muy contaminados. Palillos con cierto grado de corrosión en el acople al aislador."/>
        <s v="Contaminación. Aislador de espiga muy contaminado. Palillo con cierto grado de corrosión en el acople al aislador. Pernos roscados con alto grado de corrosión, se recomienda reemplazarlos. "/>
        <s v="Aisladores y pararrayos muy contaminados. Palillos con cierto grado de corrosión en el acople al aislador. La PAT de los pararrayos con conexión directa al cable de guarda. "/>
        <s v="NIVEL 3: Palillos con cierto grado de corrosión en el acople al aislador. Aislador de la fase B con ligera inclinación con respecto al palillo (ligero desacople), se recomienda corregir esta irregularidad. "/>
        <s v="NIVEL 3: Pararrayos dañados y colgando de la línea, se deben reemplazar los 3 pararrayos. "/>
        <s v="Aisladores muy contaminados. Palillos con cierto grado de corrosión en el acople al aislador. Cortacorrientes dañados y sin conexión a la línea. Derivación sin conexión a la línea. "/>
        <s v="Aisladores muy contaminados. Palillos con cierto grado de corrosión en el acople al aislador. "/>
        <s v="NIVEL 3: Palillos con cierto grado de corrosión en el acople al aislador. Fase B dañada (conductor a punto de partirse), se debe corregir esta irregularidad. "/>
        <s v="Aisladores de espiga muy contaminados. Palillos con cierto grado de corrosión en el acople al aislador. Seccionadores M-369 cerrados. "/>
        <s v="Aisladores muy contaminados. Palillos con cierto grado de corrosión en el acople al aislador. Cruceta presenta ligera inclinación. "/>
        <s v="Aisladores y pararrayos muy contaminados. Palillos con cierto grado de corrosión en el acople al aislador. "/>
        <m/>
        <s v="Contaminación. Seccionadores M-913 cerrados. Emplames entre las fases A y C en el vano comprendido entre los postes 77 y 81, con conectores automaticos y acompreción. "/>
        <s v="NIVEL 3: Aislador de la fase A con la falda inferior rota, se debe reemplazar de inmediato. Los conductores de las fases A y B estan a baja altura, en el vano comprendido entre los postes 82 y 83."/>
        <s v="NIVEL 3: Aislador de la fase B con segunda y tercera falda inferior partida, se debe reemplazar de inmediato. Los conductores de las fases A y B estan a baja altura, en el vano comprendido entre los postes 82 y 83 y entre los postes 83 y 84. "/>
        <s v="NIVEL 3: Aislador de la fase C desacoplado del palilllo, se debe corregir esta irregularidad. Seccionadores M-912 cerrados. Derivación fuera de servicio con dos fases cortadas. Los conductores de las fases A y B estan a baja altura, en el vano comprendido entre los postes 83 y 84. "/>
        <s v="NIVEL 3: Pararrayos dañados y desconectados de la línea, se deben reemplazar los 3 pararrayos. Cortacorrientes dañados. El de la fase C se le fundio la conexión de la línea, se deben retirar los 3 cortacorrientes. Los conductores de las fase A y B a baja altura, en el vano comprendido entre los postes 85 y 86."/>
        <s v="Aisladores muy contaminados. Palillos con cierto grado de corrosión en el acople al aislador. Los conductores de las fase A y B a baja altura, en el vano comprendido entre los postes 85 y 86 y entre los postes 86 y 87."/>
        <s v="Aisladores muy contaminados. Palillos con cierto grado de corrosión en el acople al aislador. Seccionadores M-911 abiertos y sin conexión a alguna derivación. Los conductores de las fase A y B a baja altura, en el vano comprendido entre los postes 86 y 87 y entre los postes 87 y 88."/>
        <s v="Aisladores muy contaminados. Los conductores de las fase A y B a baja altura, en el vano comprendido entre los postes 87 y 88 y entre los postes 88 y 89."/>
        <s v="Aisladores muy contaminados.  Seccionadores M-909 cerrados. Tornilleria de los terminales de los seccionadores con corrosión. Herajes con corrosión. Emplames en las fases A, B y C. Los conductores de las fase A y B a baja altura, en el vano comprendido entre los postes 89 y 90."/>
        <s v="Aisladores muy contaminados. Palillos con cierto grado de corrosión en el acople al aislador. Los conductores de las fase A y B a baja altura, en el vano comprendido entre los poste 90 y 91.  "/>
        <s v="Aisladores muy contaminados. Palillos con cierto grado de corrosión en el acople al aislador. Poste metalico sin PAT. Los conductores de las fase A y B a baja altura, en el vano comprendido entre los poste 91 y 92. "/>
        <s v="NIVEL 3: Aisladores de la fase B y C desacoplados del palillos, corregir esta irregularidad. Cortacorrientes abiertos. Los conductores de las fase B y C a baja altura, en el vano comprendido entre los poste 92 y 93."/>
        <s v="Aisladores muy contaminados. Los conductores de las fase B y C a baja altura, en el vano comprendido entre los poste 93 y 94. "/>
        <s v="Aisladores muy contaminados. Palillos con cierto grado de corrosión en el acople al aislador. Un banco de capacitores desconectado. Los conductores de las fase B y C a baja altura, en el vano comprendido entre los poste 94 y 95"/>
        <s v="Aisladores muy contaminados. Palillos con cierto grado de corrosión en el acople al aislador. Los conductores de las fase B y C a baja altura, en el vano comprendido entre los poste 95 y 96."/>
        <s v="Aisladores y pararrayos muy contaminados. Palillos con cierto grado de corrosión en el acople al aislador. PAT de los pararrayos con conexión directa al poste. Los conductores de las fase B y C a baja altura, en el vano comprendido entre los poste 96 y 97."/>
        <s v="Aisladores muy contaminados. Palillos con cierto grado de corrosión en el acople al aislador. Hejares con corrosión (pernos roscados), se recomienda cambiarlos. Los conductores de las fase B y C a baja altura, en el vano comprendido entre los poste 97 y 98."/>
        <s v="Aisladores muy contaminados. Palillos con cierto grado de corrosión en el acople al aislador.  Los conductores de las fase B y C a baja altura, en el vano comprendido entre los poste 98 y 99."/>
        <s v="Aisladores y pararrayos muy contaminados. PAT de los pararrayos conectado directo al cable de guarda. Emplame en el conductor de la fase A. Derivación monofasica hacia finca. "/>
        <s v="Aisladores muy contaminados. Palillos con cierto grado de corrosión en el acople al aislador.  "/>
        <s v="NIVEL 3: PAT de los pararrayos cortado. 3 Cortacorrientes, de los cuales uno esta abierto y presenta dañados. En el cortacorriente de la fase B se aprecia que el aislador esta fogoneado, se recomienda cambiarlo. "/>
        <s v="NIVEL 3: Palillos con cierto grado de corrosión en el acople al aislador. Aislador de la fase C presenta inclinación logitudinal, corregir esta irregularidad. "/>
        <s v="Aisladores muy contaminados."/>
        <s v="Aisladores y pararrayos muy contaminados. Palillos con cierto grado de corrosión en el acople al aislador. PAT de los pararrayos con conexión directa al cable de guarda. Aislador de la fase C desacoplado del palillo, corregir esta irregularidad. "/>
        <s v="Aisladores muy contaminados. Palillos con cierto grado de corrosión en el acople al aislador. Derivación sin conexión al circuito."/>
        <s v="NIVEL 3: Palillos con cierto grado de corrosión en el acople al aislador. Seccionador M-915 cerrado. Seccionadores de las fases A y B presentan dañados, se deben reemplazar. "/>
        <s v="Aisladores muy contaminados. Palillos con cierto grado de corrosión en el acople al aislador. Seccionador M-916 cerrado. Tornilleria de los seccioandores con cierto grado de corrosión. Cable de guarda cortado en el vano comprendido entre los postes 111 y 112. "/>
        <s v="Aisladores y pararrayos muy contaminados. Palillos con cierto grado de corrosión en el acople al aislador. Cable de cuarga cortado en el vano comprendido entre los postes 111 y 112. Poste metalico sin PAT. "/>
        <s v="Aisladores muy contaminados. Palillos con cierto grado de corrosión en el acople al aislador. Dos pararrayos con conexión inadecuada de PAT a la cruceta, corregir esta irregularidad. Poste metalico sin PAT.  Cortacorientes abiertos. "/>
        <s v="Aisladores y pararrayos muy contaminados. 3 Cortacorientes cerrados."/>
        <s v="Contaminación. 3 cortacorrientes cerrados. Poste metalico sin PAT. "/>
        <s v="Contaminación. Pararrayos muy contaminados. 3 cortacorrientes cerrados, los cuales estan asociados a un trasformador trifasico. "/>
        <s v="Aisladores y pararrayos muy contaminados. Palillos con cierto grado de corrosión en el acople al aislador. 2 Cortacorientes cerrados."/>
        <s v="Aisladores muy contaminados. Seccionadores M-917 cerrados. 5 pararrayos fuera de servicio (desconectados)."/>
        <s v="Aisladores muy contaminados. Palillos con cierto grado de corrosión en el acople al aislador. Poste metalico sin PAT. "/>
        <s v="NIVEL 3: Pernos roscados con alto grado de corrosión, se deben cambiar. 3 cortacorrientes cerrados, los cuales estan asociados a una derivación que va hacia un portico de la MED 20. "/>
        <s v="NIVEL 3: Palillos con corrosión y pérdida de material, se debe corregir esta irregularidad. Elementos de fijación de los polimericos con alto grado de corrosión, se deben aplicar los correctivos correspondientes. 3 cortacorrientes abiertos y dañados se deben retirar. Se deben eliminar los puentes que van hacia la derivación del poste terminal (poste 122). Hejares con alto grado de corrosión. No se aprecia la PAT del postes (Portico). "/>
        <s v="Aisladores muy contaminados. 3 crucetas con aislasores que no estan en uso (no tienen conexión a la línea). Poste metalico al cual no se le aprecia la PAT del poste."/>
        <s v="Aisladores muy contaminados. 3 cortacorrientes cerrados, los cuales estan asociados a la contuniación del circuito. Poste metalico sin PAT. "/>
        <s v="Aisladores muy contaminados. Palillos con cierto grado de corrosión. Aislador de la fase A con ligera inclinación con respecto al palillo. Poste metalico sin PAT."/>
        <s v="Aisladores muy contaminados. Palillos con cierto grado de corrosión en el acople al aislador. Retenida floja se deben hacer el retensado de la misma."/>
        <s v="Contaminación. Pararrayos sin conexión a la línea, se debe corregir esta irregularidad. Bajante de PAT de los pararrayos cortado. Retenidas flojas se debe hacer el retensado de las mismas. Poste metalico sin PAT. "/>
        <s v="NIVEL 3: 6 cortacorrientes 3 abiertos y 3 cerrados (alimentación de bombas). Faltan los pararrayos de las fases A, B y C. "/>
        <s v="Aisladores y pararrayos muy contaminados. Pararrayos sin PAT. 3 cortacorrintes abiertos. Poste metalico sin PAT."/>
        <s v="Aisladores muy contaminados. Palillos con corrosión."/>
        <s v="Contaminación. Seccionadores M-1142 cerrados."/>
        <s v="Contaminación. En el vano comprendido entre los postes 133 y 134 los conductores estan a baja altura. "/>
        <s v="Contaminación. Palillos con corrosión. Seccionadores cerrados. Ligera corrosión en la cuchilla de los seccionadores. En el vano comprendido entre los postes 134 y 135 los conductores estan a baja altura. "/>
        <s v="Aisladores polimericos muy contaminados. Poste metalicos sin PAT.  En el vano comprendido entre los postes 134 y 135 los conductores estan a baja altura. "/>
        <s v="Aisladores y pararrayos muy contaminados. PAT de los pararrayos con conexión directa a poste. "/>
        <s v="Aisladores muy contaminados. Palillos con cierto grado de corrosión. Poste metalico sin PAT."/>
        <s v="Aisladores y pararrayos muy contaminados. Palillos con cierto grado de corrosión."/>
        <s v="Aisladores muy contaminados. Poste metalico sin PAT."/>
        <s v="Aisladores y pararrayos muy contaminados. PAT de los pararrayos conectado directo a poste. Cortacorrientes cerrados. "/>
        <s v="Aisladores, pararrayos y cortacorrientes muy contaminados. PAT de los pararrayos conectado directo a poste. "/>
        <s v="Aisladores y pararrayos muy contaminados. Aislador de la fase A con ligera inclinación. PAT de los pararrayos con conexión directa al cable de guada."/>
        <s v="Aisladores de espiga muy contaminados. Palillos con cierto grado de corrosión. En el vano comprendido entre los postes 143 y 144 los conductores estan a baja altura. No se continuo la derivación por requirimiento de EL CLIENTE. "/>
        <s v="Aisladores muy contaminados. Palillos con cierto grado de corrosión. En el vano comprendido entre los postes 144 y 145 los conductores estan a baja altura. "/>
        <s v="Aisladores muy contaminados. Palillos con cierto grado de corrosión."/>
        <s v="Contaminación. Palillos con cierto grado de corrosión. Falta los pararrayos de las fases A, B y C."/>
        <s v="Contaminación. Palillos con cierto grado de corrosión. Poste metalico sin PAT."/>
        <s v="Contaminación. Pararrayos muy contaminados. PAT de los pararrayos con conexión directa al cable de guarda. Poste metalico sin PAT. "/>
        <s v="Contaminación. En el vano comprendido entre los postes 149 y 150 los conductores estan a baja altura. "/>
        <s v="Aisladores y pararrayos muy contaminados. Palillos con cierto grado de corrosión. Bajante de PAT de los pararrayos sin conexión a tierra. En el vano comprendido entre los postes 150 y 151 los conductores estan a baja altura. "/>
        <s v="NIVEL 3: Ramas de árboles en contacto con los conductores de las fases B y C en el vano comprendido entre los postes 151 y 152. Se requiere poda de inmediato. Ademas los conductores de la línea estan a baja altura. "/>
        <s v="Contaminación. Palillos con cierto grado de corrosión en el acople al aislador. Pararrayos muy contaminados y conexión inadecuada de la PAT. Se debe corregir esta irregularidad ya que, el conductor de PAT esta amarrado a una de las pletinas de la cruceta. Los conductores de la línea estan a baja altura en el vano comprendido entre los postes 152 y 153. "/>
        <s v="NIVEL 3: Aisladores de las fases A y B presentan deterioro. Especalemente el de la fase B que tiene el faldon inferior roto.  Se debe reemplazar estos dos aisladores. Conductores a baja altura en el vano comprendido entre los postes 154 y 155. "/>
        <s v="Contaminación. Palillos con cierto grado de corrosión en el acople al aislador. Conductores a baja altura en el vano comprendido entre los postes 154 y 155,  y entre el 155 y 156. "/>
        <s v="Contaminación. Palillos con cierto grado de corrosión en el acople al aislador. Pararrayos muy contaminados. PAT conectada al cable de guarda. "/>
        <s v="NIVEL 3: Palillos con cierto grado de corrosión en el acople al aislador. Aisladores de los seccionadores contamiandos. El aislador del seccionador de la fase C esta fogoneado, se debe reemplazar. Conductores de la línea estan a baja altura en el vano comprendido entre los postes 156 y 157, y entre los postes 157 y 158. Seccionadores M-389 cerrados (Interconexión con el circuito Merey 29). Identificado como el Poste 81 en el circuito Merey 29. "/>
        <s v="Contaminación. Palillos con cierto grado de corrosión en el acople al aislador. Conductores de la línea estan a baja altura en el vano comprendido entre los postes 157 y 158, y entre los postes 158 y 159."/>
        <s v="Contaminación. Palillos con cierto grado de corrosión en el acople al aislador. Pararrayos muy contaminados. PAT de los pararrayos conectada al cable de guarda.  Conductores de la línea estan a baja altura en el vano comprendido entre los postes 159 y 160."/>
        <s v="Contaminación. Palillos con cierto grado de corrosión en el acople al aislador. Conductores de la línea estan a baja altura en el vano comprendido entre los postes 160 y 161."/>
        <s v="Contaminación. Palillos con cierto grado de corrosión en el acople al aislador. Conductores de la línea estan a baja altura en el vano comprendido entre los postes 161 y 162."/>
        <s v="Contaminación. 3 cortacorrientes abiertos. El circuito esta abierto en este punto. Conductores de la línea estan a baja altura en el vano comprendido entre los postes 162 y 163."/>
        <s v="NIVEL 3: 2 cadenas aislador dañadas, se deben reemplazar de inmediato. Dos puentes cortados, los de las pases B y C."/>
        <s v="Contaminación. Pararrayos muy contaminados. Bajante de PAT de los pararrayos cortado. Seccionadores R-422 cerrados. "/>
        <s v="Aisladores muy contaminados. Palillos con cierto grado de corrosión en el acople al aislador. 3 Cortacorrientes abiertos de los cuales uno tiene partido el puente que lo conecta a la línea. Hay 6 aisladores tipo suspensión para baja tensión. El transformador esta desconectado de la red. "/>
        <s v="Aisladores y pararrayos muy contaminados. Palillos con cierto grado de corrosión en el acople al aislador. PAT de los pararrayos con conexión al cable de guarda. "/>
        <s v="Aisladores muy contaminados. Palillos con cierto grado de corrosión en el acople al aislador. Seccionadores M-390 abiertos y sin conexión al circiuto. Dicho seccionadores presentan deterioro. La derivación esta fuera de servicio. "/>
        <s v="Aisladores y pararrayos contaminados. Seccionadores M-919 cerrados y con los aisladores con contaminación. 6 seccionadores desconectados y con deterioro. "/>
        <s v="NIVEL 3: Palillos con cierto grado de corrosión en el acople al aislador. Seccionadores M-920 abiertos. El seccionador de la fase C presenta partidura en la aislador. Se debe reemplazar. Los otros 2 seccionadores presentan alto grado de contaminación. La derivación no tiene conexión al circuito. "/>
        <s v="Aisladores de espiga muy contaminados. Palillos con cierto grado de corrosión en el acople al aislador. 3 cortacorrientes abiertos hacia la derivación. Hejares con alto grado de corrosión. El poste presenta una ligera inclinación hacia la derivación, se recomienda colocar retenidas. "/>
        <s v="Aisladores muy contaminados. Palillos con alto grado de corrosión en el acople al aislador. Seccionadores M-392 abiertos. Presentan alto grado de corrosión.  Los seccionadores de las fases B y C estan fogoneados. La derivación esta desenergizada. "/>
        <s v="Aisladores contaminados. Palillo con cierto grado de corrosión en el acople al aislador. Herajes (pernos roscados) con corrosión. Se recomienda cambiarlos. "/>
        <s v="Aisladores y pararrayos muy contaminados. Palillos con cierto grado de corrosión en el acople al aislador."/>
        <s v="Aisladores y pararrayos muy contaminados. Palillos con cierto grado de corrosión en el acople al aislador. Conexión inadecuada de los pararrayos a la PAT."/>
        <s v="Aisladores de espIga muy contaminados. Palillos con cierto grado de corrosión en el acople al aislador. Herajes (pernos roscados) con alto grado de corrosión. Se recomienda cambiarlos. "/>
        <s v="NIVEL 3: Palillos con cierto grado de corrosión en el acople al aislador. Se recomienda cambiar los aisladores de espiga por cadenas de aisladores o poliméricos, debido al angulo que presenta la línea en este punto. Herajes (pernos roscados) con alto grado de corrosión. Se recomienda cambiarlos. "/>
        <s v="Contaminación. Seccionadores cerrados."/>
        <s v="Aisladores muy contaminados. Palillos con cierto grado de corrosión en el acople al aislador. Herajes (pernos roscados) con alto grado de corrosión. Se recomienda cambiarlos. "/>
        <s v="Aisladores muy contaminados. Palillos con cierto grado de corrosión en el acople al aislador. Aislador de la fase B con ligero desacople al palillo.  Se recomienda corregir esta irregularidad. "/>
        <s v="Aisladores y pararrayos muy contaminados. Palillos con cierto grado de corrosión en el acople al aislador. Seccionadores sin cuchillas. Derivación sin conexión al circuito."/>
        <s v="Contaminación. Palillos con cierto grado de corrosión en el acople al aislador. Aislador de la fase C con ligero desacople al palillo. Se recomienda corregir esta irregularidad. "/>
        <s v="Contaminación. Palillo con cierto grado de corrosión en el acople al aislador. "/>
        <s v="NIVEL 3: Palillos con cierto grado de corrosión en el acople al aislador. Aislador de la fase A presenta un ligero desgaste en el borde inferior. Se recomienda cambiarlo."/>
        <s v="NIVEL 3: Palillos con cierto grado de corrosión en el acople al aislador. Aislador de la fase C con la falda inferior rota. Se debe reemplazar."/>
        <s v="Contaminación. Palillos con cierto grado de corrosión en el acople al aislador. Aislador de la fase C ligeramente desacoplado del palillo. Se recomienda corregir esta irregularidad. "/>
        <s v="Contaminación. Palillos con alto grado de corrosión en el acople al aislador. Seccionadores cerrados hacia la derivación. No se continuo dicha derivación por requerimiento del CLIENTE. "/>
        <s v="Contaminación. Palillo con cierto grado de corrosión en el acople al aislador. Herajes (pernos roscados) con alto corrosión. Se recomienda cambiarlos."/>
        <s v="Contaminación. Palillos con cierto grado de corrosión en el acople al aislador. 3 cortacorrientes abiertos. Herajes (pernos roscados) con alto corrosión. Se recomienda cambiarlos. "/>
        <s v="Contaminación. Palillos con cierto grado de corrosión en el acople al aislador. PAT de los pararrayos con conexión directa a la cruceta. "/>
        <s v="Contaminación. Seccionadores abiertos y sin conexión al circuito. Poste con configuración en amarre, que debido a su condición se definio como poste terminal. La continuación de la línea esta cortada debido a la caída de un árbol. Anteriormente la línea continuaba hasta el poste 325. "/>
        <s v="Aisladores muy contaminados. Palillos con cierto grado de corrosión en el acople al aislador. Poste metálico sin PAT. "/>
        <s v="Contaminación. 3 Cortacorrientes, dos cerrados y uno dañado. Poste con ligera inclinación, se recomienda colocar retenidas. "/>
        <s v="Contaminación. Palillos con cierto grado de corrosión en el acople al aislador. Faltan los puentes para la continuación de la línea. Se deben colocar dichos puentes. "/>
        <s v="Contaminación. Pararrayos muy contaminados. 3 cortacorrientes abiertos. Postes metálico al cual no se le aprecia PAT. "/>
        <s v="Aisladores muy contaminados. Soporte de los pararrayos con ligero grado de deterioro. "/>
        <s v="Contaminación. Palillos con cierto grado de corrosión en le acople al aislador. Dos seccionadores abiertos. Derivación esta fuera de servicio y parcialmente desmantelada."/>
        <s v="Contaminación. 3 seccionadores abiertos. Aisladores de los seccionadores muy contaminados. Hejares (pernos roscados) con corrosión. Se recomienda cambiarlos."/>
        <s v="NIVEL 3: Palillos con cierto grado de corrosión en el acople al aislador. Aislador de la fase B ligeramente inclinado. El palillo no esta bien figado a la cruceta, corregir esta irregularidad. "/>
        <s v="Contaminación. Palillos con cierto grado de corrosión en el acople al aislador."/>
        <s v="Contaminación. Aislador de la fase B ligeramente inclinado, corregir esta irregularidad."/>
        <s v="Contaminación. Palillos con cierto grado de corrosión en el acople al aislador. Conductor de la fase C en el vano comprendido entre los postes 226 y 227 esta a baja altura. "/>
        <s v="NIVEL 3: Hejares con alto grado de corrosión. Pernos roscado del lado de la fase C esta partido. Esto trajo como consecuencia que la cruceta se doblara hacia el lado del vano entre los postes 226 y 227. Se debe reemplazar la cruceta y los pernos roscados. Una de las retenidas del poste esta partida, se debe reemplazar. "/>
        <s v="CRUCE DE LINEAS"/>
        <s v="NIVEL 3: Uno de los pernos roscado de la cruceta doble esta partido. Esto trajo como consecuencia que la cruceta se doblara hacia el vano comprendido entre el poste 97 y 228. Se debe corregir esta irregularidad. El conductor de la fase C esta a muy baja altura en el vano comprendido entre los postes 97 y 228. Se debe corregir esta irregularidad (falla)."/>
        <s v="NIVEL 3: Aisladores de las fases A y C presentan daños. El aisaldor de la fase A tiene roto el faldon inferior y el de la fase C presenta desgaste. Se deben reemplazar. "/>
        <s v="Contaminación. "/>
        <s v="Contaminación. El aislador de la fase C presenta inclinación longitudinal con respecto al palillo. Se debe corregir esta irregularidad. "/>
        <s v="NIVEL 3: Pernos roscados con alto grado de corrosión. Uno de ellos, el del ado de la fase C, esta partido. La curceta esta doblada, se debe reemplazar al igual que los pernos roscados. "/>
        <s v="Contaminación. Palillos con cierto grado de corrosión en el acople al aislador. Pararrayos muy contaminados. "/>
        <s v="Contaminación. Interconexión con el circuito Merey 29. Seccionador M-932 abierto. "/>
        <s v="Aisladores y pararrayos muy contaminados. Palillos con cierto grado de corrosión en el acople al aislador. PAT de los pararrayos conectado directo al cable de guarda. "/>
        <s v="Contaminación. Seccionadores cerrados. Tornilleria de los terminales de los seccionadores con alto grado de corrosión, se recomienda cambiarlos. Herajes (pernos roscados) con alto grado de corrosión. Se recomienda cambiarlos.  "/>
        <s v="Aisladores y pararrayos muy contaminados. Palillos con cierto grado de corrosión en el acople al aislador. Los 3 pararrayos sin conexión a la línea, lo que hace suponer que estan dañados. Se recomienda reemplazarlos. "/>
        <s v="Contaminación. Palillos con cierto grado de corrosión en el acople al aislador. Aislador de la fase C esta ligeramente desacoplado del palillo, se recomienda corregir esta irregularidad. "/>
        <s v="Contaminación. Palillos con cierto grado de corrosión en el acople al aislador. Los 3 pararrayos sin conexión a la línea, lo que hace suponer que estan dañados. Se recomienda reemplazarlos. "/>
        <s v="NIVEL 3: Palillos con cierto grado de corrosión en el acople al aislador. 6 cortacorrienes, 3 abiertos y 3 cerrados. Uno de los cortacorrientes que esta cerrado, el de la fase A, esta fogoneado, el de la fase B presenta deterioro en el soporte del tabaco, se deben reemmplazar los 3 cortacorrientes. Pararrayos sin conexión a PAT. Uno de los aisladores de espiga presenta desgaste en la falda inferior, se recomienda cambiarla. "/>
        <s v="Aisladores y pararrayos muy contaminados. Palillos con corrosión en el acople al aislador. Los 3 pararrayos sin conexión a la línea, lo que hace suponer que estan dañados. Se recomienda reemplazarlos. "/>
        <s v="Aisladores y pararrayos muy contaminados. Palillos con corrosión en el acople al aislador. PAT de los pararrayos conectado directo al cable de guarda. "/>
        <s v="Aisladores muy contaminados. Palillos con cierto grado de corrosión en el acople al aislador. Seccionadores dañados y abiertos. La derivación sin conexión a la línea, esta fuera de servicio. "/>
        <s v="Aisladores muy contaminados. Palillos con cierto grado de corrosión en el acople al aislador. La derivación sin conexión a la línea, esta fuera de servicio. "/>
        <s v="Aisladores de espiga muy contaminados. Palillos con cierto grado de corrosión en el acople al aislador. Cortacorrientes abiertos, se recomienda retirarlos. Herajes (pernos roscados) con alto grado de corrosión, se recomienda cambiarlos. "/>
        <s v="Aisladores y pararrayos muy contaminados. PAT de los pararrayos conectado directo al cable de guarda. "/>
        <s v="Aisladores muy contaminados. Palillos con cierto grado de corrosión en el acople al aislador. Herajes con corrosión, se recomienda cambiarlos. "/>
        <s v="Contaminación. Un aislador de espiga muy contaminado y palillo con cierto grado de corrosión. Herajes (pernos roscados) con alto grado de corrosión. Se recomienda cambiearlos. "/>
        <s v="Aisladores muy contaminados. Palillos con cierto grado de corrosión en el acople al aislador. 3 Cortacorrientes abiertos. Se recomienda retirarlos. "/>
        <s v="Aisladores de espiga muy contaminados. Palillos con cierto grado de corrosión en el acople al aislador. Seccionadores M-386 cerrados. El seccionador de la fase B no esta conectado, esta fase esta puentiada. Esto hace suponer que el mismo esta dañado, se debe corregir esta irregularidad. "/>
        <s v="Aisladores muy contaminados. Palillos con cierto grado de corrosión en el acople al aislador. Aislador de la fase C con ligera partidura en la corona."/>
        <s v="Aisladores de espiga muy contaminados. Palillos con cierto grado de corrosión en el acople al aislador. Derivación esta desconectada de la línea. "/>
        <s v="Contaminación. Pararrayos muy contaminados. PAT de los pararrayos con conexión directa a la cruceta. 3 cortacorrientes abiertos. "/>
        <s v="Contaminación. Palillos con cierto grado de corrosión en el acople al aislador. Cable de guarda cortado en el vano comprendido entre los postes 281 hasta el 287. Se debe instalar un nuevo cable de guarda entre los postes 281 y 287. "/>
        <s v="Contaminación. Poste sin cable de guarda. "/>
        <s v="NIVEL 3: Poste fracturado con pérdida de concreto a la mitad de su longitud. El acero de refuerzo esta espuesto. El conductor de la fase A presenta varios emplames. Los 3 aisladores esta inclinados. Los pernos roscados presentan alto grado de corrosión, se deben cambiar. Poste sin cable de guarda. Se recomienda la instalación de un poste nuevo. "/>
        <s v="Aisladores muy contaminados. Pernos roscados con alto grado de corrosión. Las 3 fases presentan emplames en el vano comprendido entre los postes 284 y 285. Poste sin cable de guarda. Los conductores estan a baja altura en el vano comprendido entre los postes 285 y 286. "/>
        <s v="NIVEL 3: Un palillo con corrosión. Poste con fractura en su estructura, acero de refuerzo espuesto. Cable de guarda partido entre los postes 281 y 286. Se recomienda la instalación de un nuevo poste. "/>
        <s v="NIVEL 3: Cable de guarda desprendido de la cumbre del poste. Esta montado sobre la cruceta. La cruceta esta doblada. 3 cortacorrientes cerrados. Falta un pararrayos. Se deben corregir estas irregularidades. Ademas se recomieda mejorar el sistema de baja tensión. "/>
        <s v="NIVEL 3: Los 3 pararrayos estan deteriorado. Uno de ellos esta desprendido de la cruceta. Se recomineda reemplazar los 3 pararrayos. "/>
        <s v="NIVEL 3: Palillos con cierto grado de corrosión en el acople al aislador. Aislador de la fase C presenta desgaste en el faldon inferior. Se recomienda reemplazarlo. "/>
        <s v="NIVEL 3: Palillos con cierto grado de corrosión en el acople al aislador. Aislador de la fase C desacoplado del palillo, se debe corregir esta irregularidad."/>
        <s v="NIVEL 3: Aislador de la fase B presenta desgaste en el faldon inferior, se recomienda cambiarlo. "/>
        <s v="NIVEL 3: El aislador de la fase C desacoplado del palillo, corregir esta irregularidad. Los 3 pararrayos estan deteriorado. El de la fae C esta desprendido de la cruceta. Se recomienda reemplazar los 3 pararrayos. "/>
        <s v="Contaminación. Palillos con cierto grado de corrrosión en el acople al aislador. 3 Seccionadores cerrados."/>
        <s v="Contaminación. Palillos con cierto grado de corrrosión en el acople al aislador. Bajante de PAT del cable de guarda cortado. "/>
        <s v="Contaminación. Palillos con cierto grado de corrrosión en el acople al aislador. "/>
        <s v="NIVEL 3: Palillos con cierto grado de corrrosión en el acople al aislador. Aislador de la fase C con la falda inferior rota. Se debe reemplazar este aislador. "/>
        <s v="Contaminación. Herajes con cierto grado de corrosión. "/>
        <s v="Contaminación. Palillos con cierto grado de corrrosión en el acople al aislador. Aislador de la fase A ligeramente desacoplado del palillo. No se continuo con la derivación por requerimiento de EL CLIENTE."/>
        <s v="Contaminación. Palillos con cierto grado de corrrosión en el acople al aislador. Aislador de la fase A ligeramente desacoplado del palillo. Se recomienda corregir esta irregularidad. "/>
        <s v="Aisladores muy contamiandos. Palillos con cierto grado de corrrosión en el acople al aislador. "/>
        <s v="Contaminación. 3 cortacorrientes cerrados. Los mismos funcionan como seccionadores, debido a que no cuenta con fusible sino con cuchillas. Hejares con corrosión. "/>
        <s v="Contaminación. Herajes (pernos roscados) con alto grado de corrosión. Se recomienda cambiarlos. "/>
        <s v="Aisladores muy contamiandos. Palillos con cierto grado de corrrosión en el acople al aislador. Pinos cercanos a la línea, se recomienda poda. "/>
        <s v="NIVEL 3:  Palillos con cierto grado de corrrosión en el acople al aislador. árbol cercano a la línea, se debe corta. No se continuo con la derivación por requerimiento de EL CLIENTE."/>
        <s v="Contaminación. Pinos cercanos a la línea, se recomieda poda. "/>
        <s v="NIVEL 3: Palillos con cierto grado de corrosión en el acople al aislador. Pinos cercanos a la línea en el vano comprendido entre los postes 2321 y 322. Se deben podar. "/>
        <s v="Contaminación. Palillos con cierto grado de corrrosión en el acople al aislador. Seccionadores cerrados. No hay continuación del cable de guarda hasta el poste 326 (instalar cable de guarda). "/>
        <s v="Aisladores muy contamiandos. Palillos con cierto grado de corrrosión en el acople al aislador. 3 cortacorrientes abiertos. "/>
        <s v="Contaminación. 5 cortacorrientes, 3 abiertos, y 2 cerrados que derivan hacia un trasnformador. Tiene 3 poliméricos adicionales cuyos conductores están cortados. Esto fue debido a la caída de un árbol sobre la línea. Anteriormente esta línea continuaba a un poste de pase cercano al rio. Su configuración original es amarre con transformador "/>
        <s v="Aisladores muy contaminados. Palillos con cierto grado de corrosión en el acople al aislador. Poste sin cable de guarda. Se debe corregir esta irregularidad Actualmente la derivación se esta tomando para baja tensión (no estan los puentes de media tensión). Poste metálico sin PAT. "/>
        <s v="Aisladores y pararrayos muy contaminados. Palillos con cierto grado de corrosión en el acople al aislador. 3 cortacorrientes cerrados. Poste sin cable de guarda, se debe corregir esta irregularidad. "/>
        <s v="Aisladores y pararrayos muy contaminados. Bajante de PAT de los pararrayos cortado. 3 cortacorrientes abiertos y con los conductores colgando. Se recomienda cortarlos. Poste metálico sin PAT. Poste sin cable de guarda.  Se deben corregir estas irregularidades. "/>
        <s v="NIVEL 3: Palillos con cierto grado de corrosión en el acople al aislador. Los aisladores presentan desgaste en el borde inferior. Se recomienda reemplazarlos. Poste metálico sin PAT. Poste sin cable guarda. Se deben corrgir estas irregularidades. "/>
        <s v="Aisladores muy contaminados. Palillos con cierto grado de corrosión en el acople al aislador. Poste metálico sin PAT. Poste sin cable guarda. Se deben corrgir estas irregularidades. "/>
        <s v="Contaminación. Pernos roscados con cierto grado de corrosión. Poste metálico sin PAT. Poste sin cable guarda. Se deben corregir estas irregularidades. "/>
        <s v="Aisladores de espiga muy contaminados. Palillos con cierto grado de corrosión en el acople al aislador. Ligera partidura en la corona de las espigas. No se continuo con la derivación por requerimiento de EL CLIENTE."/>
        <s v="Contaminación. Herajes (pernos roscados) con corrosión. Se recomienda cambiarlos. "/>
        <s v="Contaminación. Palillos con cierto grado de corrosión en el acople al aislador. Cortacorriente de la fase C presenta ligera partidura en el aislador. No se continuo con la derivación por requerimiento de EL CLIENTE."/>
        <s v="Contaminación. Palillos con cierto grado de corrosión en el acople al aislador. No se continuo con la derivación por requerimiento de EL CLIENTE."/>
        <s v="Contaminación. Palillos con cierto grado de corrosión en el acople al aislador. Dos emplames en la fase B con conectores automaticos. "/>
        <s v="Contaminación. Palillos con cierto grado de corrosión en el acople al aislador. 2 Cortacorrientes cerrados. Derivación monofasica hacia finca. "/>
        <s v="Contaminación. Palillos con cierto grado de corrosión en el acople al aislador. Emplame en la fase A con conectores automaticos. No se continuo con la derivación por requerimiento de EL CLIENTE."/>
        <s v="Contaminación. Herajes (pernos roscados) con alto grado de corrosión. Se recomienda cambiarlos."/>
        <s v="Aisladores y pararrayos muy contaminados. Palillos con cierto grado de corrosión en el acople al aislador. 2 cortacorrientes cerrados."/>
        <s v="Contaminación. Seccionadores M-384 cerrados. Asialdores de los seccionadores cerrados. Herajes (pernos roscados) con alto grado de corrosión. Se recomienda cambiarlos. "/>
        <s v="NIVEL 3: Palillos con cierto grado de corrosión en el acople al aislador. Aislador de la fase A con el faldon inferior roto. Se debe reemplazar este aislador. "/>
        <s v="NIVEL 3: Herajes (pernos roscados) con alto grado de corrosión. Se recomienda cambiarlos. árboles con ramas sobre la línea en el vano comprendido entre los postes 381 y 382. Se deben podar de inmediato. "/>
        <s v="NIVEL 3: Palillos con cierto de grado corrosión en el acople al aislador. El aislador de espiga de la fase C con deterioro (desgaste en el borde de la falda inferior). Se recomienda cambiarla. Herajes (pernos roscados) con alto grado de corrosión. Se recomienda cambialos. "/>
        <s v="Contaminación. Herajes (pernos roscados) con cierto grado de corrosión. Se recomienda cambairlos. "/>
        <s v="Contaminación. Palillos con cierto grado de corrosión en el acople al aislador. Aislador de la fase A ligeramente desacoplado. Corregir esta irregularidad. "/>
        <s v="Aisladores muy contaminados. Palillos con cierto grado de corrosión en el acople al aislador. Por este poste pasa el circuito Merey 29. Este poste esta enmunerado como poste 86 en el circuito Merey 29. "/>
        <s v="Poste de interconexión con el circuito Merey 29. Seccionadores M-383 abiertos. "/>
      </sharedItems>
    </cacheField>
    <cacheField name="Fecha T" numFmtId="14">
      <sharedItems containsNonDate="0" containsDate="1" containsString="0" containsBlank="1" minDate="2024-03-13T00:00:00" maxDate="2024-04-09T00:00:00"/>
    </cacheField>
    <cacheField name="Ejecutado T" numFmtId="0">
      <sharedItems containsBlank="1"/>
    </cacheField>
    <cacheField name="Puntos de Termografía" numFmtId="0">
      <sharedItems containsString="0" containsBlank="1" containsNumber="1" containsInteger="1" minValue="3" maxValue="30"/>
    </cacheField>
    <cacheField name="Falla Detectada T" numFmtId="0">
      <sharedItems containsBlank="1" count="6">
        <m/>
        <s v="Delta en grapa fase A"/>
        <s v="Delta en grapa fase B"/>
        <s v="DELTA EN SM ENTRADA"/>
        <s v="CRUCE DE LINEAS "/>
        <s v="Delta en Cortacorriente Fase C en Salida"/>
      </sharedItems>
    </cacheField>
    <cacheField name="Observación T" numFmtId="0">
      <sharedItems containsBlank="1"/>
    </cacheField>
    <cacheField name="Fecha UT" numFmtId="0">
      <sharedItems containsDate="1" containsBlank="1" containsMixedTypes="1" minDate="2024-04-08T00:00:00" maxDate="2024-04-10T00:00:00"/>
    </cacheField>
    <cacheField name="Ejecutado UT" numFmtId="0">
      <sharedItems containsBlank="1"/>
    </cacheField>
    <cacheField name="Puntos de Ultrasonido" numFmtId="0">
      <sharedItems containsString="0" containsBlank="1" containsNumber="1" containsInteger="1" minValue="2" maxValue="24"/>
    </cacheField>
    <cacheField name="Falla Detectada UT" numFmtId="0">
      <sharedItems containsBlank="1" count="4">
        <m/>
        <s v="NIVEL 3: EFECTO CORONA EN P FASE B Y C, (LADO IZQUIERDO); _x000a_AC EFECTO CORONA EN FASE A, B Y C"/>
        <s v="NIVEL 3: AC EFECTO CORONA EN FASE A, B Y C"/>
        <s v="CRUCE DE LINEAS "/>
      </sharedItems>
    </cacheField>
    <cacheField name="Observación UT" numFmtId="0">
      <sharedItems containsNonDate="0" containsString="0" containsBlank="1"/>
    </cacheField>
    <cacheField name="Fecha" numFmtId="0">
      <sharedItems containsNonDate="0" containsDate="1" containsString="0" containsBlank="1" minDate="2024-04-17T00:00:00" maxDate="2024-05-11T00:00:00"/>
    </cacheField>
    <cacheField name="Ejecutado MTTO" numFmtId="0">
      <sharedItems containsBlank="1" count="2">
        <m/>
        <s v="Ejecutado"/>
      </sharedItems>
    </cacheField>
    <cacheField name="Observación"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3657406" createdVersion="6" refreshedVersion="6" minRefreshableVersion="3" recordCount="323" xr:uid="{00000000-000A-0000-FFFF-FFFFD6000000}">
  <cacheSource type="worksheet">
    <worksheetSource name="pinos3"/>
  </cacheSource>
  <cacheFields count="31">
    <cacheField name="Frente" numFmtId="0">
      <sharedItems/>
    </cacheField>
    <cacheField name="Circuito" numFmtId="0">
      <sharedItems/>
    </cacheField>
    <cacheField name="Nro. De poste" numFmtId="0">
      <sharedItems containsSemiMixedTypes="0" containsString="0" containsNumber="1" containsInteger="1" minValue="1" maxValue="323"/>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6"/>
    </cacheField>
    <cacheField name="Aislador Polimericos  (APT ) 34,5 Kv" numFmtId="0">
      <sharedItems containsString="0" containsBlank="1" containsNumber="1" containsInteger="1" minValue="2" maxValue="6"/>
    </cacheField>
    <cacheField name="Aislador de Cadena (Ac)" numFmtId="0">
      <sharedItems containsString="0" containsBlank="1" containsNumber="1" containsInteger="1" minValue="3" maxValue="9"/>
    </cacheField>
    <cacheField name="Aislador Polimericos  (APs ) 69 Kv" numFmtId="0">
      <sharedItems containsString="0" containsBlank="1" containsNumber="1" containsInteger="1" minValue="3" maxValue="3"/>
    </cacheField>
    <cacheField name="Cortacorriente (CC)" numFmtId="0">
      <sharedItems containsString="0" containsBlank="1" containsNumber="1" containsInteger="1" minValue="2" maxValue="6"/>
    </cacheField>
    <cacheField name="Abierto " numFmtId="0">
      <sharedItems containsNonDate="0" containsString="0" containsBlank="1"/>
    </cacheField>
    <cacheField name="Cerrado" numFmtId="0">
      <sharedItems containsNonDate="0" containsString="0" containsBlank="1"/>
    </cacheField>
    <cacheField name="Pararrayos (P)" numFmtId="0">
      <sharedItems containsString="0" containsBlank="1" containsNumber="1" containsInteger="1" minValue="2" maxValue="3"/>
    </cacheField>
    <cacheField name="Grapa ( G )" numFmtId="0">
      <sharedItems containsString="0" containsBlank="1" containsNumber="1" containsInteger="1" minValue="2" maxValue="12"/>
    </cacheField>
    <cacheField name="Seccionador (SM)" numFmtId="0">
      <sharedItems containsString="0" containsBlank="1" containsNumber="1" containsInteger="1" minValue="1" maxValue="3"/>
    </cacheField>
    <cacheField name="Abierto 2" numFmtId="0">
      <sharedItems containsBlank="1"/>
    </cacheField>
    <cacheField name="Cerrado3" numFmtId="0">
      <sharedItems containsNonDate="0" containsString="0" containsBlank="1"/>
    </cacheField>
    <cacheField name="Falla Detectada V" numFmtId="0">
      <sharedItems containsBlank="1" count="27">
        <m/>
        <s v="SM Fase A dañado"/>
        <s v="Espiga Fase A presenta fogonazo"/>
        <s v="CC fase A dañado"/>
        <s v="Aisladores dañados"/>
        <s v=" Espiga dañada"/>
        <s v="Poste doblado"/>
        <s v=" Cadena de vidrio"/>
        <s v="Cadenas de vidrio"/>
        <s v="Pararrayos dañados"/>
        <s v="espiga dañada de la Fase C"/>
        <s v="Pararrayo Fase A dañado"/>
        <s v="Espigas Fase A y B dañadas"/>
        <s v="Pararrayos de la Fase A y C dañado"/>
        <s v="Cadenas dañadas"/>
        <s v="Pararrayo Fase C desconectado"/>
        <s v="Corta Corriente Fase A y B dañada"/>
        <s v="Pararrayo Fase A y B dañada"/>
        <s v="Pararrayos con Alto decibel"/>
        <s v="Remover cable de Pararrayos"/>
        <s v="Fase C  desconectado"/>
        <s v="Pararrayos desconectados"/>
        <s v="Pararrayo desconectado Fase C"/>
        <s v="Cadena dañada Fase C/ Seccionador Fase B con fuga"/>
        <s v="Espiga dañada"/>
        <s v="Pararrayo Fase A con fuga"/>
        <s v="espigas de vidrio" u="1"/>
      </sharedItems>
    </cacheField>
    <cacheField name="Fecha T" numFmtId="14">
      <sharedItems containsNonDate="0" containsDate="1" containsString="0" containsBlank="1" minDate="2023-12-08T00:00:00" maxDate="2023-12-13T00:00:00"/>
    </cacheField>
    <cacheField name="Ejecutado T" numFmtId="0">
      <sharedItems containsBlank="1"/>
    </cacheField>
    <cacheField name="Puntos de Termografía" numFmtId="0">
      <sharedItems containsString="0" containsBlank="1" containsNumber="1" containsInteger="1" minValue="2" maxValue="21"/>
    </cacheField>
    <cacheField name="Falla Detectada T" numFmtId="0">
      <sharedItems containsBlank="1" count="37">
        <s v="DELTA FASE &quot;A-B-C&quot;"/>
        <m/>
        <s v="DELTA EN SM, FASE A Y B  "/>
        <s v="DELTA FASE &quot;B&quot; EN GRAPA"/>
        <s v="DELTA EN SM"/>
        <s v="DELTA FASE &quot;B&quot;"/>
        <s v="DELTA FASE &quot;A&quot;"/>
        <s v="DELTA T "/>
        <s v="DELTA FASE &quot;A-B-C&quot; DE SM / POSTE TOMADO PARA CIRCUITO PINOS 3"/>
        <s v="DELTA FASE &quot;A&quot; GRAPA"/>
        <s v="DELTA FASE &quot;A-B-C&quot; EN P"/>
        <s v="DELTA &quot;A-B-C&quot; EN CC"/>
        <s v="DELTA FASE&quot;B-C&quot;"/>
        <s v="DELTA FASE&quot;B&quot;"/>
        <s v="DELTA EN FASE &quot;B-C&quot; EN SM ( BARRACUDA)"/>
        <s v="DELTA FASE &quot;A&quot; EN SM"/>
        <s v="DELTA EN FASE &quot;A-B&quot; EN CC"/>
        <s v="DELTA EN FASE &quot;B&quot; EN CC"/>
        <s v="DELTA EN FASE &quot;A-B &quot; DEL PUENTE / PUNTOS DE TERMOGRAFIA INCLUIDOS EN P-183 ( PUENTE )."/>
        <s v="DELTA EN FASE &quot;B-C&quot; EN CC"/>
        <s v="DELTA EN FASE &quot;A&quot; EN CC"/>
        <s v="DELTA EN FASE &quot;A&quot; GRAPA"/>
        <s v="DELTA T"/>
        <s v="DELTA EN FASE &quot;C&quot; EN GRAPA "/>
        <s v="6 PUNTOS INCLUIDOS EN P-234 ( PUENTE)"/>
        <s v="DELTA EN FASE &quot;B&quot;  EN SM"/>
        <s v="DELTA EN FASE&quot;C&quot; EN GRAPA Y CC"/>
        <s v="DELTA EN FASE&quot;A-B-C&quot; EN GRAPA FASE &quot;A&quot; Y CC FASE &quot;B-C&quot;"/>
        <s v="DELTA EN FASE&quot;A&quot;  EN CC "/>
        <s v="DELTA EN FASE&quot;A-B-C&quot; EN GRAPA FASE B&quot;"/>
        <s v="DELTA FASE &quot;B&quot; EN CC"/>
        <s v="DELTA EN FASE &quot;C&quot; GRAPA EN PUENTE / CC EN FASE &quot;B&quot; "/>
        <s v="DELTA EN FASE &quot;B&quot; GRAPA "/>
        <s v="DELTA EN FASE &quot;A-B&quot; EN CC / DELTA EN FASE &quot;B&quot; GRAPA"/>
        <s v="ESTOS SM FUERON INSTALADOS 1 EN P-12 Y 2 EN P-4" u="1"/>
        <s v="INSPECCIONADO CON CESTA / SE UTILIZARON 2,5 M  DE CONDUCTOR PARA PUENTE" u="1"/>
        <s v="SE REALIZO LA ACTIVIDAD EN DIAS DIFERENTES" u="1"/>
      </sharedItems>
    </cacheField>
    <cacheField name="Observación T" numFmtId="0">
      <sharedItems containsNonDate="0" containsString="0" containsBlank="1"/>
    </cacheField>
    <cacheField name="Fecha UT" numFmtId="14">
      <sharedItems containsNonDate="0" containsDate="1" containsString="0" containsBlank="1" minDate="2023-12-08T00:00:00" maxDate="2023-12-10T00:00:00"/>
    </cacheField>
    <cacheField name="Ejecutado UT" numFmtId="0">
      <sharedItems containsBlank="1"/>
    </cacheField>
    <cacheField name="Puntos de Ultrasonido" numFmtId="0">
      <sharedItems containsString="0" containsBlank="1" containsNumber="1" containsInteger="1" minValue="3" maxValue="21"/>
    </cacheField>
    <cacheField name="Falla Detectada UT" numFmtId="0">
      <sharedItems containsBlank="1" count="26">
        <s v="FASE A EFECTO CORONA"/>
        <m/>
        <s v="ALTO DECIBELES EN FASE A Y B"/>
        <s v="PRESENTE ALTO NIVELES DE DECIBELES"/>
        <s v="PRESENTE ALTO NIVELES DE DECIBELES, Y FISURA"/>
        <s v="ALTO DECIBELES EN FASE B"/>
        <s v="ALTO DECIBELES EN FASE B Y C"/>
        <s v="PARARRAYOS Y CC CON ALTO DECIBELES"/>
        <s v="FASE B Y C ALTOS DECIBELES"/>
        <s v="Alto decibel en Pararrayos y Cortacorriente"/>
        <s v="Alto decibel en Pararrayos"/>
        <s v="Espigas Fase A con alto decibel"/>
        <s v="Seccionador Fase B y C con alto decibel"/>
        <s v="PRESENTA ALTOS NIVELES DE DECIBELES"/>
        <s v=" Alto decibel Fase A"/>
        <s v="Efecto Corona "/>
        <s v="Pararrayos con Alto decibel"/>
        <s v="Alto decibel en CA y Pararrayos"/>
        <s v=" Pararrayos con Alto decibel"/>
        <s v="Fase B con Alto decibel"/>
        <s v=" Fase A con Alto decibel "/>
        <s v="Parrayos Fase A con Alto decibel"/>
        <s v="Alto decibel en Cortacorrientes"/>
        <s v="Efecto Corona en Pararrayos fase A"/>
        <s v="Efecto Corona en Fase A,B y C"/>
        <s v="Efecto coroba" u="1"/>
      </sharedItems>
    </cacheField>
    <cacheField name="Observación UT" numFmtId="0">
      <sharedItems containsNonDate="0" containsString="0" containsBlank="1"/>
    </cacheField>
    <cacheField name="Fecha" numFmtId="0">
      <sharedItems containsNonDate="0" containsDate="1" containsString="0" containsBlank="1" minDate="2023-01-09T00:00:00" maxDate="2024-12-04T00:00:00"/>
    </cacheField>
    <cacheField name="Ejecutado MTTO" numFmtId="0">
      <sharedItems containsBlank="1" count="2">
        <s v="Ejecutada"/>
        <m/>
      </sharedItems>
    </cacheField>
    <cacheField name="Observación"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4467591" createdVersion="6" refreshedVersion="6" minRefreshableVersion="3" recordCount="444" xr:uid="{00000000-000A-0000-FFFF-FFFFDC000000}">
  <cacheSource type="worksheet">
    <worksheetSource name="pinos1"/>
  </cacheSource>
  <cacheFields count="31">
    <cacheField name="Frente" numFmtId="0">
      <sharedItems/>
    </cacheField>
    <cacheField name="Circuito" numFmtId="0">
      <sharedItems/>
    </cacheField>
    <cacheField name="Nro. De poste" numFmtId="0">
      <sharedItems containsMixedTypes="1" containsNumber="1" containsInteger="1" minValue="1" maxValue="442"/>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7"/>
    </cacheField>
    <cacheField name="Aislador Polimericos  (APT ) 34,5 Kv" numFmtId="0">
      <sharedItems containsString="0" containsBlank="1" containsNumber="1" containsInteger="1" minValue="1" maxValue="9"/>
    </cacheField>
    <cacheField name="Aislador de Cadena (Ac)" numFmtId="0">
      <sharedItems containsString="0" containsBlank="1" containsNumber="1" containsInteger="1" minValue="1" maxValue="9"/>
    </cacheField>
    <cacheField name="Aislador Polimericos  (APs ) 69 Kv" numFmtId="0">
      <sharedItems containsString="0" containsBlank="1" containsNumber="1" containsInteger="1" minValue="3" maxValue="3"/>
    </cacheField>
    <cacheField name="Cortacorriente (CC)" numFmtId="0">
      <sharedItems containsString="0" containsBlank="1" containsNumber="1" containsInteger="1" minValue="2" maxValue="6"/>
    </cacheField>
    <cacheField name="Abierto " numFmtId="0">
      <sharedItems containsNonDate="0" containsString="0" containsBlank="1"/>
    </cacheField>
    <cacheField name="Cerrado" numFmtId="0">
      <sharedItems containsNonDate="0" containsString="0" containsBlank="1"/>
    </cacheField>
    <cacheField name="Pararrayos (P)" numFmtId="0">
      <sharedItems containsString="0" containsBlank="1" containsNumber="1" containsInteger="1" minValue="3" maxValue="6"/>
    </cacheField>
    <cacheField name="Grapa ( G )" numFmtId="0">
      <sharedItems containsString="0" containsBlank="1" containsNumber="1" containsInteger="1" minValue="2" maxValue="12"/>
    </cacheField>
    <cacheField name="Seccionador (SM)" numFmtId="0">
      <sharedItems containsString="0" containsBlank="1" containsNumber="1" containsInteger="1" minValue="3" maxValue="9"/>
    </cacheField>
    <cacheField name="Abierto 2" numFmtId="0">
      <sharedItems containsBlank="1"/>
    </cacheField>
    <cacheField name="Cerrado3" numFmtId="0">
      <sharedItems containsNonDate="0" containsString="0" containsBlank="1"/>
    </cacheField>
    <cacheField name="Falla Detectada V" numFmtId="0">
      <sharedItems containsBlank="1" count="23">
        <s v="NIVEL 3: Revisar copa terminal"/>
        <m/>
        <s v="NIVEL 3: Fase A fogoneada"/>
        <s v="NIVEL 2: Falta varilla de armado"/>
        <s v="NIVEL 3: Aislador de espiga en fase B dañado Y vientos desprendidos"/>
        <s v="NIVEL 3: P Fugado"/>
        <s v="NIVEL 3: Espiga de fase A dañado"/>
        <s v="NIVEL 2: Pararrayos Desconectados"/>
        <s v="NIVEL 3: Aislador de Fase A con fuga"/>
        <s v="NIVEL 3: Pararrayos dañados"/>
        <s v="NIVEL 3: Pararrayos Fase A, desconectados"/>
        <s v="NIVEL 2: Puesta a tierra desconectada"/>
        <s v="NIVEL 2: Cadenas de vidrios"/>
        <s v="NIVEL 2: Tornilleria con corrosion en P"/>
        <s v="NIVEL 3: Pararrayos Fase A y C dañado"/>
        <s v="NIVEL 3: Espiga de Fase C dañada"/>
        <s v="NIVEL 3: Aislador de cadena dañado"/>
        <s v="NIVEL 3: Pararrayos dañado fase B y C"/>
        <s v="NIVEL 2: Retenida dañada"/>
        <s v="NIVEL 3: Aislador de espiga dañado"/>
        <s v="NIVEL 3: Espiga dañada en Fase C"/>
        <s v="NIVEL 3: Espiga dañada en Fase A"/>
        <s v="NIVEL 3: Fase B dañada " u="1"/>
      </sharedItems>
    </cacheField>
    <cacheField name="Fecha T" numFmtId="14">
      <sharedItems containsNonDate="0" containsDate="1" containsString="0" containsBlank="1" minDate="2024-01-22T00:00:00" maxDate="2024-01-31T00:00:00"/>
    </cacheField>
    <cacheField name="Ejecutado T" numFmtId="0">
      <sharedItems containsBlank="1"/>
    </cacheField>
    <cacheField name="Puntos de Termografía" numFmtId="0">
      <sharedItems containsString="0" containsBlank="1" containsNumber="1" containsInteger="1" minValue="3" maxValue="25"/>
    </cacheField>
    <cacheField name="Falla Detectada T" numFmtId="0">
      <sharedItems containsBlank="1" count="14">
        <m/>
        <s v="DELTA DE TEMP. GRAPA FASE C 15,5 ªc / REEMPLAZO DE GRAPA FASE &quot;C&quot;"/>
        <s v="DELTA FASE &quot;B&quot; CC PUNTO INFERIOR / AJUSTE DE GRAPA "/>
        <s v=" DELTA FASE &quot;B&quot; CC PUNTO SUPERIOR  / AJUSTE DE GRAPA "/>
        <s v="DELTA DE TEMP. DE 10 ª EN SM / REEPLAZO DE BARRACUDA CON  TORNILLERIA EN FASE &quot;C&quot; SALIDA DE SM Y GRAPA "/>
        <s v="GRAPA DE PUENTE FASE B DELTA DE 10,2 / AJUSTE DE GRAPA A COMPRESION EN FASE &quot;B&quot; "/>
        <s v="GRAPA DE PUENTE FASE A / B DELTA DE 12 /  AJUSTE A GRAPAS EN FASE &quot;A-B&quot;"/>
        <s v="DELTA 60ª AC FASE &quot;A&quot; ENTRADA / AJUSTE DE GRAPA"/>
        <s v="DELTA 60ª AC FASE &quot;A&quot; ENTRADA / REEPLAZO DE TERMINALES BARRACUDAS CON SUS PUENTES Y GRAPAS EN SALIDA DE SM"/>
        <s v="CC CON PUNTO CALIENTE FASE &quot;A&quot; / SE AJUSTO CC ENTRADA CC FASE &quot;A&quot;"/>
        <s v="DELTA FASE &quot;C&quot; 90ª EN CC PARTE INFERIOR"/>
        <s v="DELTA FASE &quot;A-B-C&quot;"/>
        <s v="DELTA CC FUSIBLE FASE &quot;C&quot; PARTE SUPERIOR"/>
        <s v="CAMBIAR HILO X FUSIBLE" u="1"/>
      </sharedItems>
    </cacheField>
    <cacheField name="Observación T" numFmtId="0">
      <sharedItems containsNonDate="0" containsString="0" containsBlank="1"/>
    </cacheField>
    <cacheField name="Fecha UT" numFmtId="14">
      <sharedItems containsNonDate="0" containsDate="1" containsString="0" containsBlank="1" minDate="2024-01-22T00:00:00" maxDate="2024-02-11T00:00:00"/>
    </cacheField>
    <cacheField name="Ejecutado UT" numFmtId="0">
      <sharedItems containsBlank="1"/>
    </cacheField>
    <cacheField name="Puntos de Ultrasonido" numFmtId="0">
      <sharedItems containsString="0" containsBlank="1" containsNumber="1" containsInteger="1" minValue="0" maxValue="23"/>
    </cacheField>
    <cacheField name="Falla Detectada UT" numFmtId="0">
      <sharedItems containsBlank="1" count="9">
        <s v="EFECTO CORONA EN SM FASE A Y C / P FASE B Y C / AC FASE B Y C /  SE DESINTALARON 7 GRAPAS A COMPRESION Y 7 BARRACUDAS"/>
        <m/>
        <s v="EFECTO CORONA EN P , AE A,B Y C / SE DESINTALARON / SE INSTALARON2 BARRACUDAS Y Y 2 GRAPAS"/>
        <s v="EFECTO CORONA EN P Y AE EN FASE A Y C"/>
        <s v="EFECTO CORONA EN  AE EN FASE A"/>
        <s v="EFECTO CORONA EN AE EN FASE A"/>
        <s v="EFECTO CORONA EN AC"/>
        <s v="EFECTO CORONA"/>
        <s v="EFECTO CORONA FASE &quot;B&quot; EN P"/>
      </sharedItems>
    </cacheField>
    <cacheField name="Observación UT" numFmtId="0">
      <sharedItems containsNonDate="0" containsString="0" containsBlank="1"/>
    </cacheField>
    <cacheField name="Fecha" numFmtId="0">
      <sharedItems containsDate="1" containsBlank="1" containsMixedTypes="1" minDate="2023-12-04T00:00:00" maxDate="2024-12-06T00:00:00"/>
    </cacheField>
    <cacheField name="Ejecutado MTTO" numFmtId="0">
      <sharedItems containsBlank="1" count="2">
        <s v="Ejecutada"/>
        <m/>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5277776" createdVersion="6" refreshedVersion="6" minRefreshableVersion="3" recordCount="651" xr:uid="{00000000-000A-0000-FFFF-FFFFE2000000}">
  <cacheSource type="worksheet">
    <worksheetSource name="Pinos2"/>
  </cacheSource>
  <cacheFields count="31">
    <cacheField name="Frente" numFmtId="0">
      <sharedItems/>
    </cacheField>
    <cacheField name="Circuito" numFmtId="0">
      <sharedItems/>
    </cacheField>
    <cacheField name="Nro. De poste" numFmtId="0">
      <sharedItems containsSemiMixedTypes="0" containsString="0" containsNumber="1" containsInteger="1" minValue="1" maxValue="653"/>
    </cacheField>
    <cacheField name="Descripción" numFmtId="0">
      <sharedItems containsBlank="1"/>
    </cacheField>
    <cacheField name="Fecha V" numFmtId="0">
      <sharedItems containsNonDate="0" containsString="0" containsBlank="1"/>
    </cacheField>
    <cacheField name="Aislador de Espiga (AE)" numFmtId="0">
      <sharedItems containsString="0" containsBlank="1" containsNumber="1" containsInteger="1" minValue="1" maxValue="9"/>
    </cacheField>
    <cacheField name="Aislador Polimericos  (APT ) 34,5 Kv" numFmtId="0">
      <sharedItems containsString="0" containsBlank="1" containsNumber="1" containsInteger="1" minValue="1" maxValue="6"/>
    </cacheField>
    <cacheField name="Aislador de Cadena (Ac)" numFmtId="0">
      <sharedItems containsString="0" containsBlank="1" containsNumber="1" containsInteger="1" minValue="2" maxValue="11"/>
    </cacheField>
    <cacheField name="Aislador Polimericos  (APs ) 69 Kv" numFmtId="0">
      <sharedItems containsString="0" containsBlank="1" containsNumber="1" containsInteger="1" minValue="6" maxValue="6"/>
    </cacheField>
    <cacheField name="Cortacorriente (CC)" numFmtId="0">
      <sharedItems containsString="0" containsBlank="1" containsNumber="1" containsInteger="1" minValue="1" maxValue="6"/>
    </cacheField>
    <cacheField name="Abierto " numFmtId="0">
      <sharedItems containsNonDate="0" containsString="0" containsBlank="1"/>
    </cacheField>
    <cacheField name="Cerrado" numFmtId="0">
      <sharedItems containsNonDate="0" containsString="0" containsBlank="1"/>
    </cacheField>
    <cacheField name="Pararrayos (P)" numFmtId="0">
      <sharedItems containsString="0" containsBlank="1" containsNumber="1" containsInteger="1" minValue="1" maxValue="6"/>
    </cacheField>
    <cacheField name="Grapa ( G )" numFmtId="0">
      <sharedItems containsString="0" containsBlank="1" containsNumber="1" containsInteger="1" minValue="2" maxValue="20"/>
    </cacheField>
    <cacheField name="Seccionador (SM)" numFmtId="0">
      <sharedItems containsString="0" containsBlank="1" containsNumber="1" containsInteger="1" minValue="1" maxValue="6"/>
    </cacheField>
    <cacheField name="Abierto 2" numFmtId="0">
      <sharedItems containsNonDate="0" containsString="0" containsBlank="1"/>
    </cacheField>
    <cacheField name="Cerrado3" numFmtId="0">
      <sharedItems containsNonDate="0" containsString="0" containsBlank="1"/>
    </cacheField>
    <cacheField name="Falla Detectada V" numFmtId="0">
      <sharedItems containsBlank="1" count="106">
        <m/>
        <s v="NIVEL 3: 3 AC DAÑÁDAS FASE &quot;A-B-C&quot;,  SM FASE &quot;C&quot; DESCONECTADO Y FASE &quot;A Y B&quot;"/>
        <s v="NIVEL 3: FASE &quot;A&quot; DAÑADA"/>
        <s v="NIVEL 3: FASE &quot;C&quot; CON FUGA"/>
        <s v="NIVEL 3: CC EN FASES B-C DAÑADA"/>
        <s v="NIVEL 3: Cadena de Amarre dañada"/>
        <s v="NIVEL 3: AISLADOR FASE &quot;C&quot; CON DEFECTO EN ACOPLE APARENTE ROTURA"/>
        <s v="NIVEL 2: BAJANTE DE P CORTADOS Y PALILLOS CON CORROSIÓN"/>
        <s v="NIVEL 2: POSTE SIN PAT"/>
        <s v="NIVEL 2: P CONTAMINADOS  CONEXIÓN INADEACUADA Y POSTE SIN PAT"/>
        <s v="NIVEL 2: CONEXIÓN INADEACUADA DE P AL BAJANTE DE PAT"/>
        <s v="NIVEL 2: AE EN FASE A PRESENTA DEFECTO EN ACOPLE AL PALILLO"/>
        <s v="NIVEL 3: CRUCETA CON DEFECTO DE MONTAJE PLETINA DOBLADA"/>
        <s v="NIVEL 2: SIN PARRAYOS"/>
        <s v="NIVEL 3: FASE &quot;B-C&quot; CON PARARRAYOS DAÑADOS / CC DESCONECTADOS"/>
        <s v="NIVEL 3: FASE &quot;A-C&quot; CON PARARRAYOS DAÑADOS"/>
        <s v="NIVEL 2: CC DESCONECTADOS"/>
        <s v="NIVEL 2: SIN BAJANTE DE PAT"/>
        <s v="NIVEL 2: SIN BAJANTES DE P"/>
        <s v="NIVEL 2: FALTA ANCLAJE "/>
        <s v="NIVEL 2: SIN CABLE DE GUARDA"/>
        <s v="NIVEL 2: SIN CABLE DE GUARDA BAJANTE DE P CORTADO"/>
        <s v="NIVEL 2: SIN BAJANTE DE P"/>
        <s v="NIVEL 3: VEGETACION CERCA DE AISLADORES"/>
        <s v="NIVEL 3: CABLE DE GUARDA CERCA DE LAS LINEAS ENERGIZADAS"/>
        <s v="NIVEL 3: PINOS CERCA DE LA LINEA"/>
        <s v="NIVEL 3: PARARRAYOS DESPRENDIDO Y PINOS CERCANO A LA LINEA"/>
        <s v="NIVEL 3: AUSENCIA DE P /  UN TX LE FALTA CONEXIÓN / PINOS CERCA DE LA LINEA"/>
        <s v="NIVEL 3: 2 AC DAÑADOS FASE B Y C Y PINOS CERCANO A LA LINEA"/>
        <s v="NIVEL 3: FASE B DAÑADA EN ESPIGA"/>
        <s v="NIVEL 2: 2 VIENTOS SUELTOS Y CABLE DE GUARDA"/>
        <s v="NIVEL 2: CC CAIDO FASE C Y SIN BAJANTE DE P"/>
        <s v="NIVEL 2: SIN P"/>
        <s v="NIVEL 3: AE FASE A Y B DAÑADOS"/>
        <s v="NIVEL 3: AE DAÑADO  FASE C"/>
        <s v="NIVEL 3: AE DAÑADO  FASE A"/>
        <s v="NIVEL 2: SIN PARARRAYOS"/>
        <s v="NIVEL 3: BAJANTE DE P DESCONECTADO, P FASE &quot;A&quot; DESCONECTADO / CC DAÑADO FASE &quot;A&quot;"/>
        <s v="NIVEL 2: SIN PARARRAYOS Y BAJANTE DE PAT CORTADO"/>
        <s v="NIVEL 3: AUSENCIA DE P / PALILLO CON  CORROSION EN  FASE C / "/>
        <s v="NIVEL 2: MEJORAR CONEXIÓN FASE B DE P"/>
        <s v="NIVEL 2: CORTAR LINEA QUE ALIMENTA A POZO DE AGUA"/>
        <s v="NIVEL 2: AJUSTAR CONEXIÓN DE P"/>
        <s v="NIVEL 2: P SIN CONEXIÓN A PAT"/>
        <s v="NIVEL 2: MEJORAR P,A,T, DE P"/>
        <s v="NIVEL 2: PARARRAYO DESCONECTADO"/>
        <s v="NIVEL 3: ESPIGA DAÑADA"/>
        <s v="NIVEL 2: MEJORAR CONEXIÓN P DE BAJANTE A PAT"/>
        <s v="NIVEL 2: FALTA 1 P"/>
        <s v="NIVEL 2: MEJORAR P,A,T DE P"/>
        <s v="NIVEL 3: PINO CERCA DE LA LINEA"/>
        <s v="NIVEL 2: 1 AE DESCONECTADA / MEJORAR P.A.T DE P"/>
        <s v="NIVEL 2: PARARRAYOS CONTAMINADOS"/>
        <s v="NIVEL 2: BAJANTE DE P DESCONECTADO"/>
        <s v="NIVEL 2: MEJORAR P.A.T DE P"/>
        <s v="NIVEL 2: ESPIGA DAÑADA"/>
        <s v="NIVEL 2: ESPIGAS INCLINADAS SE RECOMIENDACOLOCAR POSTE EN AMARRE"/>
        <s v="NIVEL 2: P DAÑADOS "/>
        <s v="NIVEL 2: FALTA 1 P Y MEJORAR CONEXIÓN DE PARARRAYOS"/>
        <s v="NIVEL 2: UN P DESCONECTADO "/>
        <s v="NIVEL 3: P  DAÑADO FASE &quot;A-B-C&quot;"/>
        <s v="   "/>
        <s v="NIVEL 2: MEJORAR CONEXIÓN DE P"/>
        <s v="NIVEL 2: MEJORAR CONEXIÓN DE PAT "/>
        <s v="NIVEL 2: ESPIGA DESCONECTADA Y MEJORAR BAJANTE DE PAT"/>
        <s v="NIVEL 2: MEJORAR BAJANTE DE PAT"/>
        <s v="NIVEL 2: MEJORAR CONEXIÓN DE BAJANTE DE PAT"/>
        <s v="NIVEL 2: PARARRAYOS SIN CONEXIÓN  PAT"/>
        <s v="NIVEL 2: ESPIGA CON PEQUEÑA PARTIDURA"/>
        <s v="NIVEL 2: PARARRAYO FASE B SIN CONEXIÓN A PAT"/>
        <s v="NIVEL 2: MEJORAR BAJANTE DE P A PAT"/>
        <s v="NIVEL 2: PARARRAYOS EN FASE A Y B DESCONECTADO A LINEA Y CC SIN FUSIBLES "/>
        <s v="NIVEL 2: MEJORAR CONEXION DE BAJANTE DE P A  PAT"/>
        <s v="NIVEL 2: PARRAYO FASE B SIN CONECTAR "/>
        <s v="NIVEL 2: PARARRAYOS EN FASE C DESCONECTADO A LINEA "/>
        <s v="NIVEL 3: PRESENCIA DE PINOS CERCANAS A LA LINEA"/>
        <s v="NIVEL 2: FALTAN PARARRAYOS"/>
        <s v="NIVEL 2: ESPIGA CON LIGERA PARTIDURA EN LA CORONA"/>
        <s v="NIVEL 2: Contaminacion, faltan 3 pararayos. "/>
        <s v="NIVEL 2: espigas con ligera partidura en la corona, palillo inclinado de la espiga fase A"/>
        <s v="NIVEL 2: ESPIGAS EN FASE A Y B CON LIGERA PARTIDURA"/>
        <s v="NIVEL 2: AJUSTAR PARARRAYO EN CRUCETA"/>
        <s v="NIVEL 2: Contaminacion, espigas con ligera partidura en la corona."/>
        <s v="NIVEL 2: Contaminacion, faltan los 3 pararayos. "/>
        <s v="NIVEL 2: Contaminacionn faltan los 3 pararayos."/>
        <s v="NIVEL 2: FALTAN LOS 3 PARARRAYOS"/>
        <s v="NIVEL 2: MEJORAR CONEXIÓN DE BAJANTE DE P A PAT"/>
        <s v="NIVEL 2: Contaminacion, pararayos muy contaminados, y ajustar el pararayo de la fase A a la cruceta."/>
        <s v="NIVEL 2: Contaminacion, faltan los 3 pararayos, y aisladores muy contaminados."/>
        <s v="NIVEL 3: AISLADOR DE ESPIGA DE LA FASE C ROTA"/>
        <s v="NIVEL 2: Contaminacion, falta 1 pararayo. "/>
        <s v="NIVEL 2: BAJANTE DE P A PAT CORTADO"/>
        <s v="NIVEL 2: Aslador de la fase B presenta una leve partidura en el extremo superior del asiento de la espiga. "/>
        <s v="NIVEL 3: PRESENCIA DE PINOS CERCANAS A LA LINEA SIN BAJANTE DE P"/>
        <s v="NIVEL 3: PRESENCIA DE PINOS CERCANAS A LA LINEA SIN BAJANTE DE P, REEPLAZAR AC X APT "/>
        <s v="NIVEL 2: Faltan 2 pararrayos "/>
        <s v="NIVEL 2: Contaminacion, faltan los 3 pararrayos."/>
        <s v="NIVEL 2: Contaminacion, los 3 pararrayos estan desconectados de lado de la linea."/>
        <s v="NIVEL 3: PRESENCIA DE PINOS CERCANAS A LA LINEA, ESPIGA FASE A ROTA"/>
        <s v="NIVEL 2: FASE A NO ESTA CONECTA AL  VARIADOR DE FRECUENCIA ( SOLO 2 FASE CONECTADAS)"/>
        <s v="NIVEL 2: Faltan los 3 pararrayos."/>
        <s v="NIVEL 2: PARARRAYO SIN CONEXIÓN A PAT"/>
        <s v="NIVEL 2: Presencia de una toma ilegal de baja tension. "/>
        <s v="NIVEL 3: ESPIGAS EN FASES A Y B DAÑADAS" u="1"/>
        <s v="NIVEL 3: AE DAÑADO  FASE C / FALTA PARARRAYOS" u="1"/>
        <s v="NIVEL 3: FASE A Y B DAÑADA EN ESPIGA" u="1"/>
      </sharedItems>
    </cacheField>
    <cacheField name="Fecha T" numFmtId="14">
      <sharedItems containsNonDate="0" containsDate="1" containsString="0" containsBlank="1" minDate="2023-12-10T00:00:00" maxDate="2024-01-26T00:00:00"/>
    </cacheField>
    <cacheField name="Ejecutado T" numFmtId="0">
      <sharedItems containsBlank="1"/>
    </cacheField>
    <cacheField name="Puntos de Termografía" numFmtId="0">
      <sharedItems containsString="0" containsBlank="1" containsNumber="1" containsInteger="1" minValue="1" maxValue="20"/>
    </cacheField>
    <cacheField name="Falla Detectada T" numFmtId="0">
      <sharedItems containsBlank="1" count="27">
        <m/>
        <s v="NIVEL 2: DELTA FASE &quot;B&quot; LADO DE SM"/>
        <s v="NIVEL 2: DELTA EN GRAPA "/>
        <s v="NIVEL 2: DELTA GRAPA FASE &quot;A&quot;"/>
        <s v="NIVEL 2: DELTA EN GRAPA FASE &quot;A&quot;"/>
        <s v="NIVEL 2: DELTA EN GRAPA EN FASE &quot;B&quot; ( PUENTE)"/>
        <s v="NIVEL 2: DELTA FASE &quot;B&quot;GRAPA DEL PUENTE"/>
        <s v="NIVEL 2: DELTA EN FASE &quot; B&quot; EN SM"/>
        <s v="NIVEL 2: DELTA EN GRAPA EN FASE &quot;B&quot; (PUENTE )"/>
        <s v="NIVEL 2: DELTA FASE &quot;B&quot; LADO SM"/>
        <s v="NIVEL 2: DELTA EN GRAPA FASE &quot;B&quot;"/>
        <s v="NIVEL 2: DELTA EN GRAPA EN FASE &quot;A&quot;"/>
        <s v="NIVEL 2: DELTA EN GRAPA"/>
        <s v="NIVEL 2: DELTA EN GRAPA FASE &quot;A-B&quot; / CC DESCONECTADOS"/>
        <s v="NIVEL 2: DELTA EN GRAPA FASE &quot;C&quot;"/>
        <s v="NIVEL 2: DELTA EN CC "/>
        <s v="NIVEL 2: DELTA"/>
        <s v="NIVEL 2: DELTA FASE &quot;B&quot;  GRAPA"/>
        <s v="NIVEL 2: DELTA EN FASE &quot;B&quot;  EN SM"/>
        <s v="NIVEL 2: DELTA EN CC FASE &quot;B&quot;"/>
        <s v="NIVEL 2: DELTA "/>
        <s v="NIVEL 2: DELTA EN SM "/>
        <s v="NIVEL 2: DELTA EN CC"/>
        <s v="   "/>
        <s v="LINEAS SIN CARGAS"/>
        <s v="NIVEL 3: DELTA DE TEMP DE 10ª  EN CC FASE A "/>
        <s v="FIN DEL CIRCUITO"/>
      </sharedItems>
    </cacheField>
    <cacheField name="Observación T" numFmtId="0">
      <sharedItems containsNonDate="0" containsString="0" containsBlank="1"/>
    </cacheField>
    <cacheField name="Fecha UT" numFmtId="14">
      <sharedItems containsNonDate="0" containsDate="1" containsString="0" containsBlank="1" minDate="2023-12-10T00:00:00" maxDate="2024-02-02T00:00:00"/>
    </cacheField>
    <cacheField name="Ejecutado UT" numFmtId="0">
      <sharedItems containsBlank="1"/>
    </cacheField>
    <cacheField name="Puntos de Ultrasonido" numFmtId="0">
      <sharedItems containsSemiMixedTypes="0" containsString="0" containsNumber="1" containsInteger="1" minValue="0" maxValue="22"/>
    </cacheField>
    <cacheField name="Falla Detectada UT" numFmtId="0">
      <sharedItems containsBlank="1" count="18">
        <m/>
        <s v="NIVEL 3: FASE &quot;C&quot; ALTOS DECIBELES"/>
        <s v="NIVEL 3: EFECTO CORONA"/>
        <s v="NIVEL 3: FASE &quot;C&quot; CON ALTOS DECIBELES"/>
        <s v="NIVEL 3: P CON ALTOS DECIBELES "/>
        <s v="NIVEL 3: FASE &quot;A&quot; EN AE CON ALTOS DECIBELES"/>
        <s v="NIVEL 3: EFECTO CORONA EN AE "/>
        <s v="NIVEL 3: FASE &quot;B-C&quot; CON ALTOS DECIBELES"/>
        <s v="NIVEL 3: CC FASE &quot;B-C&quot; CON ALTOS DECIBELES"/>
        <s v="NIVEL 3: EFECTO CORONA EN PARARRAYOS"/>
        <s v="NIVEL 3: EFECTO CORONA EN AISLADOR DE CADENA FASE A"/>
        <s v="NIVEL 3: P Y CC CON ALTOS DECIBELES "/>
        <s v="NIVEL 3: FASE &quot;B-C &quot; CON ALTOS DECIBELES"/>
        <s v="NIVEL 3: EFECTO CORONA FASE B ( ASILADOR GRIS)"/>
        <s v="NIVEL 3: FASE A Y C CON EFECTO CORONA "/>
        <s v="NIVEL 3: FASE  C CON EFECTO CORONA "/>
        <s v="NIVEL 3: EFECTO CORONA EN LA AE GRIS"/>
        <s v="NIVEL 3: AE Y P DE LAS FASES A-B- C CON EFECTO CORONA"/>
      </sharedItems>
    </cacheField>
    <cacheField name="Observación UT" numFmtId="0">
      <sharedItems containsNonDate="0" containsString="0" containsBlank="1"/>
    </cacheField>
    <cacheField name="Fecha" numFmtId="0">
      <sharedItems containsNonDate="0" containsDate="1" containsString="0" containsBlank="1" minDate="2024-01-15T00:00:00" maxDate="2024-04-12T00:00:00"/>
    </cacheField>
    <cacheField name="Ejecutado MTTO" numFmtId="0">
      <sharedItems containsBlank="1" count="2">
        <m/>
        <s v="Ejecutada"/>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5972223" createdVersion="6" refreshedVersion="6" minRefreshableVersion="3" recordCount="452" xr:uid="{00000000-000A-0000-FFFF-FFFFE8000000}">
  <cacheSource type="worksheet">
    <worksheetSource name="MEREY29"/>
  </cacheSource>
  <cacheFields count="31">
    <cacheField name="Frente" numFmtId="0">
      <sharedItems containsBlank="1"/>
    </cacheField>
    <cacheField name="Circuito" numFmtId="0">
      <sharedItems/>
    </cacheField>
    <cacheField name="Nro. De poste" numFmtId="0">
      <sharedItems containsMixedTypes="1" containsNumber="1" containsInteger="1" minValue="1" maxValue="452"/>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12"/>
    </cacheField>
    <cacheField name="Aislador Polimericos  (APT ) 34,5 Kv" numFmtId="0">
      <sharedItems containsString="0" containsBlank="1" containsNumber="1" containsInteger="1" minValue="1" maxValue="15"/>
    </cacheField>
    <cacheField name="Aislador de Cadena (Ac)" numFmtId="0">
      <sharedItems containsString="0" containsBlank="1" containsNumber="1" containsInteger="1" minValue="1" maxValue="9"/>
    </cacheField>
    <cacheField name="Aislador Polimericos  (APs ) 69 Kv" numFmtId="0">
      <sharedItems containsNonDate="0" containsString="0" containsBlank="1"/>
    </cacheField>
    <cacheField name="Cortacorriente (CC)" numFmtId="0">
      <sharedItems containsString="0" containsBlank="1" containsNumber="1" containsInteger="1" minValue="1" maxValue="6"/>
    </cacheField>
    <cacheField name="Abierto " numFmtId="0">
      <sharedItems containsBlank="1"/>
    </cacheField>
    <cacheField name="Cerrado" numFmtId="0">
      <sharedItems containsBlank="1"/>
    </cacheField>
    <cacheField name="Pararrayos (P)" numFmtId="0">
      <sharedItems containsString="0" containsBlank="1" containsNumber="1" containsInteger="1" minValue="2" maxValue="6"/>
    </cacheField>
    <cacheField name="Grapa ( G )" numFmtId="0">
      <sharedItems containsString="0" containsBlank="1" containsNumber="1" containsInteger="1" minValue="1" maxValue="12"/>
    </cacheField>
    <cacheField name="Seccionador (SM)" numFmtId="0">
      <sharedItems containsString="0" containsBlank="1" containsNumber="1" containsInteger="1" minValue="2" maxValue="6"/>
    </cacheField>
    <cacheField name="Abierto 2" numFmtId="0">
      <sharedItems containsBlank="1" containsMixedTypes="1" containsNumber="1" containsInteger="1" minValue="3" maxValue="3"/>
    </cacheField>
    <cacheField name="Cerrado3" numFmtId="0">
      <sharedItems containsBlank="1"/>
    </cacheField>
    <cacheField name="Falla Detectada V" numFmtId="0">
      <sharedItems containsBlank="1" count="210" longText="1">
        <m/>
        <s v="NIVEL 3: Reemplazar mordazas y Cadenas de amarre; Terna desprendida"/>
        <s v="NIVEL 3: Aislador de la Fase A dañado"/>
        <s v="NIVEL 3: Reemplazar mordazas y Cadenas de amarre; Aislador de cadena dañado"/>
        <s v="NIVEL 3: Reemplazar Cadenas de amarre; Aislador de cadena dañado"/>
        <s v="NIVEL 3: Reemplazar Cadenas de amarre"/>
        <s v="NIVEL 3: Reemplazar mordazas y Cadenas de amarre"/>
        <s v="NIVEL 2: Instalar Pararrayos"/>
        <s v="Pines de acople de los aisladores presentan corrosion"/>
        <s v="Tornilleria de Terminales en SM Presenta corrosion"/>
        <s v="Instalar Pararrayos"/>
        <s v="NIVEL 3: AISLADORES CON ALTO GRADO DE CORROSION EN ACOPLES"/>
        <s v="NIVEL 3: Reemplazar Espiga de la Fase B"/>
        <s v="NIVEL 3: Reemplazar Espigas y Palillos, mejorar conexión de pararrayos"/>
        <s v="NIVEL 3: Espiga y seccionadores contaminados, palillos con cierto grado de corrosion. El aislador del seccionador de la fase C presenta daños (partidura y aparente &quot;fogonazo&quot;)"/>
        <s v="NIVEL 3: Aislador de la fase C presenta daños (partidura en la parte inferior)"/>
        <s v="1 cc abierto, y 2 cerrados; CA son bajantes"/>
        <s v="CA son bajantes"/>
        <s v="NIVEL 3: Aislador de la fase C dañado"/>
        <s v="NIVEL 3: Reemplazar Espigas y Pararrayos"/>
        <s v="NIVEL 3: Aislador de fase C quebrado"/>
        <s v="NIVEL 3: Aislador fase B deteriorado"/>
        <s v="NIVEL 3: Aislador Fase A quebrado"/>
        <s v="NIVEL 3: Aislador Fase B quebrado"/>
        <s v="NIVEL 3: Aislador de fase B y C dañados"/>
        <s v="NIVEL 3: Aislador de Fase A dañado, bajante de PAT cortado; CC dañado en fase C"/>
        <s v="NIVEL 3: Aislador de Fase A y C dañado"/>
        <s v="3 SM ABIERTOS Y 3 CERRADOS"/>
        <s v="NIVEL 3: Aislador fase A dañado"/>
        <s v="NIVEL 3: Aislador de Fase B deteriorado"/>
        <s v="NIVEL 3: Aislador de espiga fase A dañado; PAT de Pararrayos directo a crucetas"/>
        <s v="NIVEL 3: Conexión inadecuada de Linea a terminales de SM "/>
        <s v="NIVEL 3: Aisladores Dañados"/>
        <s v="NIVEL 3: Aislador dañado; PAT desconectada"/>
        <s v="SECCIONADORES MONOFASICOS DESENERGIZADOS"/>
        <s v="NIVEL 3: Aisladores Fase A y B deteriorados"/>
        <s v="NIVEL 3: Aislador y Pararrayos dañados; Poste sin PAT"/>
        <s v="NIVEL 3: Aislador fase B dañado"/>
        <s v="NIVEL 3: Aislador Fase B dañado; Falata 1 Pararrayos"/>
        <s v="NIVEL 3: Aislador Fase A y B dañado; Cable guarda Roto por debajo de la linea"/>
        <s v="NIVEL 3: Pararrayos fase A dañado"/>
        <s v="NIVEL 3: Aislador deteriorado, Poste sin PAT"/>
        <s v="NIVEL 3: Aislador Fase C dañado, Poste sin PAT"/>
        <s v="NIVEL 3: Aislador Fase B dañado, ajustar cable guarda"/>
        <s v="NIVEL 3: Aislador de espiga dañada; SM dañado"/>
        <s v="NIVEL 3: Aislador fase C quebrado; Pararrayos sin PAT"/>
        <s v="NIVEL 3: Cruceta y pletinas dobladas; Pararrayos dañados"/>
        <s v="NIVEL 3: Aislador Fase C dañado"/>
        <s v="NIVEL 3: Faltan Pararrayos"/>
        <s v="NIVEL 3: Aislador de Espiga Dañada"/>
        <s v="NIVEL 3: Palillo fase A dañado"/>
        <s v="NIVEL 3: Aislador de Espiga fase C dañado"/>
        <s v="NIVEL 3: Palillos dañados, Pararrayos sin PAT, CC dañados"/>
        <s v="NIVEL 3: Palillos dañados, Lineas cercanas a circuito"/>
        <s v="NIVEL 3: Aislador de SM fase C dañado; Espiga Fase A dañado; Cadena Fase C dañada"/>
        <s v="NIVEL 3: CC presenta deterioro; Cadenas de Aisladores con un solo Plato; Pararrayos sin PAT"/>
        <s v="NIVEL 3: Pararrayos dañados en soporte de la cruceta"/>
        <s v="NIVEL 3: Perno roscado dañado; Pararrayos dañados"/>
        <s v="NIVEL 3: Aisladores dañado"/>
        <s v="NIVEL 3: Base de Pararrayos dañados y Palillos dañados"/>
        <s v="NIVEL 3: Aislador de Espiga fase A dañado y SM Fase A dañado"/>
        <s v="NIVEL 3: Aislador de Cadena Fase C dañados"/>
        <s v="NIVEL 3: Contaminación. Palillos con corrosión (pérdida de material)."/>
        <s v="NIVEL 2: Palillos con cierto grado de corrosión."/>
        <s v="NIVEL 2: Pararrayos muy contaminados."/>
        <s v="NIVEL 2: Pararrayos muy contaminados. Palillos con cierto grado de corrosión."/>
        <s v="NIVEL 3: Contaminación. Palillos con corrosión (pérdida de material). Seccionadores M-632 cerrados . Tornillería de los seccionadores con cierto grado de corrosión. Faltan los pararrayos de las fases A, B y C. Los pernos roscados presentan alto grado de corrosión (pérdida de material),  se recomienda cambiarlos."/>
        <s v="NIVEL 2: Aisladores y pararrayos muy contaminados. Palillos con cierto grado de corrosión. "/>
        <s v="NIVEL 2: Aisladores y pararrayos muy contaminados. Bajante de PAT de los pararrayos sin conexión a tierra. Palillos con corrosión. Los de las fases A y C con pérdida de material, se recomienda cambiarlos. "/>
        <s v="NIVEL 2: Palillos con cierto grado de corrosión. En el vano comprendido entre los postes 353 y 354 la línea presenta emplames en las tres fases con conectores automáticos, las fases A y B estan a baja altura, se recomienda corregir esta irregularidad. "/>
        <s v="NIVEL 2: Aisladores y pararrayos muy contaminados. En el vano comprendido entre los postes 353 y 354 la línea presenta emplames en las tres fases con conectores automáticos, las fases A y B estan a baja altura, se recomienda corregir esta irregularidad. "/>
        <s v="NIVEL 3: Pararrayos muy contaminados. Seccionadores abiertos, los de las fases A y C estan fogoneados, se deben reemplazar. Cortacorrientes cerrados. en el vano comprendido entre los postes 354 y 355 las fases A y B estan a baja altura, se recomienda corregir esta irregularidad. Interconexión con el circuito Los Pinos 3."/>
        <s v="NIVEL 2: Aisladores muy contaminados. "/>
        <s v="Contaminación. Seccionadores abiertos."/>
        <s v="NIVEL 2: Aisladores muy contaminados. 6 seccionadores, 3 cerrados y 3 abiertos (sin conexión)."/>
        <s v="NIVEL 2: Palillos con corrosión."/>
        <s v="NIVEL 2: Pararrayos muy contaminados. Aisladores de las fases B y C presentan inclinación con respecto a los palillos, se recomienda corregir esta irregularidad. Palillos con corrosión. "/>
        <s v="NIVEL 2: Palillos con corrosión. Seccionadores abiertos. Ramal fuera de servicio. "/>
        <s v="NIVEL 2: Palillos con corrosión. 3 cortacorrientes sin conexión a la línea. "/>
        <s v="NIVEL 2: Herajes con corrosión (pernos roscados). Palillos con cierto grado de corrosión. Faltan los pararrayos de las fases A, B y C. En el vano comprendido entre los postes 363 y 364 hay dos emplames en la fase B."/>
        <s v="NIVEL 2: Palillos con corrosión (pérdida de material). En el vano comprendido entre los postes 363 y 364 hay dos emplames en la fase B. Cable de guarda cortado en el vano comprendido entre los postes 364 y 365."/>
        <s v="NIVEL 2: Palillos con cierto grado de corrosión. Cable de guarda cortado en el vano comprendido entre los postes 364 y 365."/>
        <s v="NIVEL 3: Palillos con cierto grado de corrosión. Cortacorrientes dañados pero, conectados a la línea. Se recomienda retirarlos. "/>
        <s v="NIVEL 2:  Palillos con corrosión. Pararrayos muy contaminados."/>
        <s v="NIVEL 2: Palillos con cierto grado de corrosión. Cable de guarda partido en el vano comprendido entre los postes 370 y 404."/>
        <s v="NIVEL 2: Aisladores y pararrayos muy contaminados. Palillos con corrosión. "/>
        <s v="NIVEL 2: Aisladores muy contaminados. Palillos con corrosión. En el vano comprendido entre los postes 372 y 373 hay emplames en las fases A y B. Conductores de las fases A y B estan a baja altura, corregir esta irregularidad. "/>
        <s v="NIVEL 2: Aisladores y pararrayos muy contaminados. En el vano comprendido entre los postes 372 y 373 hay emplames en las fases A y B. Conductores de las fases A y B estan a baja altura, corregir esta irregularidad. "/>
        <s v="NIVEL 2: Palillos con corrosión. En el vano comprendido entre los postes 373 y 374 los conductores de las fases A y B  estan a baja altura, corregir esta irregularidad. "/>
        <s v="NIVEL 3: Seccionadores cerrados. Seccionadores de las fases A y B estan fogoneados. Seccioandor de la fase A tiene el aislador partido, se deben reemplazar los 3 seccionador de inmediato. Hay dos emplames en la fase A, en el vano comprendido entre los postes 375 y 376. "/>
        <s v="NIVEL 3: Palillos con corrosión. Seccionadores abiertos. El seccionador de la fase C esta fogoneado. Se recomienda reemplazarlos. Hay dos emplames en la fase A, en el vano comprendido entre los postes 375 y 376. el aislador de espiga de la fase C desacoplado (descabezado) del palillo. "/>
        <s v="NIVEL 2: Aisladores y parrayos muy contaminados. En el vano comprendido entre los postes 377 y 378 los conductores de las fases A, B y C están a baja altura. Corregir esta irregularidad."/>
        <s v="NIVEL 3: Palillos con cierto grado de corrosión. En los vanos comprendido entre los postes 377 y 378 y entre el 378 y 379 los conductores de las fases A, B y C están a baja altura. Cable de guarda a la misma altura de la línea.  Se recomienda corregir estas irregularidades."/>
        <s v="NIVEL 3: En el vano comprendido entre los postes 378 y 379 los conductores de las fases A, B y C están a baja altura.  Cable de guarda a la misma altura de la línea. Corregir estas irregularidades."/>
        <s v="NIVEL 2: Pararrayos sin conexión a PAT."/>
        <s v="NIVEL 2: Palillo con corrosión."/>
        <s v="NIVEL 2: A este poste le hurtaron los elementos de amarre que le dan continuidad a la línea hasta el poste 384. "/>
        <s v="NIVEL 2: Seccionadores abiertos. Poste metálico sin PAT. Conductores caído en el vano comprendido entre los postes 383 y 384, esto es debido al hurto de los componentes. Interconexión con el circuito Los Pinos 2. "/>
        <s v="NIVEL 2: Palillos con cierto grado de corrosión. "/>
        <s v="NIVEL 2: Aisladores y pararrayos muy contaminados. Palillos con cierto grado de corrosión. Poste metálico sin PAT."/>
        <s v="NIVEL 2: Aisladores muy contaminados. Palillos con cierto grado de corrosión. Poste metálico sin PAT. "/>
        <s v="NIVEL 2: Aisladores y pararrayos muy contaminados. Palillos con cierto grado de corrosión. Seccionadores cerrados. No se continuó la derivación por requerimiento de EL CLIENTE."/>
        <s v="NIVEL 2: Poste metálico sin PAT. "/>
        <s v="NIVEL 2: Poste metálico sin PAT. Se van a cortar los puentes y quedara como un poste terminal (por requerimiento del EL CLIENTE)."/>
        <s v="NIVEL 2: Bajante de PAT de los pararrayos cortados. "/>
        <s v="NIVEL 2: Palillos con cierto grado de corrosión. Pararrayos sin conexión a PAT."/>
        <s v="NIVEL 2: Palillos con cierto grado de corrosión. Poste metálico sin PAT. "/>
        <s v="Contaminación. Seccionadores cerrados. "/>
        <s v="NIVEL 2: Palillos con cierto grado de corrosión. Poste metálico sin PAT. Herajes con corrosión (pernos roscados). Sin cable de guarda en los vanos comprendidos entre los postes 398 y 401 y  entre los postes 398 y 399."/>
        <s v="NIVEL 2: Palillos con corrosión. Emplame en la fase C. Sin cable de guarda en los vanos comprendidos entre los postes 399 y 400 y entre los postes 399 y 398. "/>
        <s v="NIVEL 2: Pararrayos muy contaminados. Pararrayos sin conexión a PAT. No se continuó el circuito por requerimiento de EL CLIENTE. Sin cable de guarda en el vano comprendido entre los postes 399 y 400. "/>
        <s v="NIVEL 2: Palillos con corrosión. Poste sin cable de guarda."/>
        <s v="NIVEL 2: Palillos con corrosión. Faltan los pararrayos de las fases A, B y C. Poste sin cable de guarda."/>
        <s v="NIVEL 3: Palillos con corrosión. Aislador de espiga de la fase B esta desacoplado del palillo (descabezado). Seccionadores cerrados. Faltan los pararrayos de las fases A, B y C. Un emplame en la fase C. Poste sin cable de guarda. "/>
        <s v="NIVEL 2: Aisladores y pararrayos muy contaminados. "/>
        <s v="NIVEL 2: Aisladores y pararrayos muy contaminados. PAT de los pararrayos con conexión directa al poste. En el vano comprendido entre los postes 406 y 404 el cable de guarda cortado. "/>
        <s v="NIVEL 2: Palillos con corrosión. Poste metálico sin PAT. "/>
        <s v="NIVEL 2: Aisladores y pararrayos muy contaminados. Pararrayos sin conexión a PAT. "/>
        <s v="NIVEL 2: Poste metálico sin PAT."/>
        <s v="NIVEL 3: Faltan los pararrayos de las fases A, B y C, se deben instalar los 3 pararrayos. Cortacorrientes cerrados. "/>
        <s v="NIVEL 2: Pararrayos muy contaminados. Poste metálico sin PAT."/>
        <s v="NIVEL 3: Aisladores de la fases A y C muy deteriorados, se deben reemplazar. Poste sin PAT."/>
        <s v="NIVEL 2: Pararrayos sin conexión a PAT. "/>
        <s v="NIVEL 3: Contaminación. Los conductores estan a muy baja altura en el vano comprendido entres los postes 248 y 415. Corregir esta irregularidad. Poste de hormigón. "/>
        <s v="Contaminación"/>
        <s v="Contaminación. Palillos con cierto grado de corrosión en el acople al aislador."/>
        <s v="Aisladores y pararrayos muy contaminados. Palillos con cierto grado de corrosión en el acople al aislador."/>
        <s v="Contaminación. Palillos con cierto grado de corrosión en el acople al aislador. Tres seccionadores dañados (sin cuchilla) que dan hacia una derivación, la cual es fuera de servicio. "/>
        <s v="Contaminación. Tres cortacorrientes abiertos y sin carga conectada. Es una estructura de dos poste de hormigón. "/>
        <s v="NIVEL 3: Contaminación. Palillos con cierto grado de corrosión en el acople al aislador. Aisladores de las fases A y C ligeramente fogoneados en la falda inferior. Se deben reemplazar. "/>
        <s v="Contaminación. Un pararrayos desprendido. Se recomienda instalar nuevo juego de pararrayos. Tres cortacorrientes abiertos y sin carga conectada. Herajes (pernos roscados) con corrosión. Se recomienda cambiarlos. Estructura de dos poste de hormigón "/>
        <s v="NIVEL 3: Contaminación. Tres aisladores de cadena (fases A, B y C) fogoneados. Se deben reemplazar. "/>
        <s v="NIVEL 3: Aisladores muy contaminados. Palillos con corrosión en el acople al aislador. Aislador de cadena de la fase C fogoneado. Se debe reemplazar. Aisladores de espigas desacoplados de los palillos. Corregir esta irregularidad. Tres seccionadores cerrados que dan hacia una derivación. "/>
        <s v="Contaminación. Dos cortacorrientes abiertos y sin conexión a la línea. Se recomienda retirarlos. Un aislador de espiga sin conexión a la línea. No se aprecia la PAT del poste. "/>
        <s v="NIVEL 3: Contaminación. Tres cadenas de aisladores fogoneados. Se deben reemplazar. Tres cortacorrientes abiertos y sin carga conectada. Poste sin PAT. "/>
        <s v="Aisladores y pararrayos muy contaminados. Tres cortacorrientes abiertos y sin carga conectada. "/>
        <s v="Contaminación. Tres cortacorrientes abiertos y sin carga conectada."/>
        <s v="NIVEL 3: Contaminación. Aisladores de cadenas fogoneados (fases A, B y C) se deben reemplazar. Poste sin PAT. "/>
        <s v="Contaminación. Palillos con cierto grado de corrosión en el acople al aislador. "/>
        <s v="Aisladores y pararrayos muy contaminados. No se aprecia la PAT del poste debido a la vegetación. "/>
        <s v="Contaminación. Poste sin PAT. "/>
        <s v="Contaminación. Tres seccionadores dañados (sin cuchillas). El resto del ramal esta desenergizado. No se continuo con el circuito. "/>
        <s v="Aisladores y pararrayos muy contaminados. Palillos con corrosión en el acople al aislador. "/>
        <s v="Contaminación. Palillos con corrosión en el acople al aislador. Poste sin PAT. "/>
        <s v="Contaminación. Poste sin PAT."/>
        <s v="Contaminación. Tres cortacorrientes abiertos y sin carga conectada. Poste sin PAT."/>
        <s v="Contaminación. Seccionadores cerrados. Poste sin PAT. "/>
        <s v="Contaminación. No se continuo con una de las derivaciones (la que va hacia S/E Melones Oeste) por requerimiento de EL CLIENTE. "/>
        <s v="Contaminación. Dos cortacorrientes cerrados que dan hacia una derivación monofásica hacia finca. "/>
        <s v="Aisladores y pararrayos muy contaminados. Tres cortacorrientes abiertos y sin carga conectada. Poste sin PAT."/>
        <s v="Aisladores y pararrayos muy contaminados. Algunos aisladores con inclinación respecto a los palillos. Se recomienda colocar aisladores de amarre. Poste sin PAT."/>
        <s v="Aisladores muy contaminados. Palillos con cierto grado de corrosión. Poste metálico sin PAT. Herajes con corrosión (pernos roscados). Sin cable de guarda en los vanos comprendidos entre los postes 398 y 401 y  entre los postes 398 y 399." u="1"/>
        <s v="Aisladores muy contaminados. Palillos con cierto grado de corrosión. Cable de guarda partido en el vano comprendido entre los postes 370 y 404." u="1"/>
        <s v="Contaminación. Poste metálico sin PAT. " u="1"/>
        <s v="POSEE 6 SM, TERMOGRAFIA TOMA SOLO 3 POR LINEAS SIN CARGA" u="1"/>
        <s v="Aisaldores muy contaminados. Palillos con cierto grado de corrosión. Cable de guarda cortado en el vano comprendido entre los postes 364 y 365." u="1"/>
        <s v="Aisladores y pararrayos muy contaminados. Bajante de PAT de los pararrayos sin conexión a tierra. Palillos con corrosión. Los de las fases A y C con pérdida de material, se recomienda cambiarlos. " u="1"/>
        <s v="FALTAN PARARRAYOS, TORNILLERIA CORROIDA Y PALILLOS DE ESPIGAS CORROIDOS" u="1"/>
        <s v="Contaminación. Seccionadores abiertos. Poste metálico sin PAT. Conductores caído en el vano comprendido entre los postes 383 y 384, esto es debido al hurto de los componentes. Interconexión con el circuito Los Pinos 2. " u="1"/>
        <s v="Contaminación. Poste metálico sin PAT." u="1"/>
        <s v="Aisladores y pararrayos muy contaminados. Palillos con cierto grado de corrosión. " u="1"/>
        <s v="Contaminación. Pararrayos muy contaminados. Aisladores de las fases B y C presentan inclinación con respecto a los palillos, se recomienda corregir esta irregularidad. Palillos con corrosión. " u="1"/>
        <s v="Aisladores muy contaminados. Palillos con corrosión. Emplame en la fase C. Sin cable de guarda en los vanos comprendidos entre los postes 399 y 400 y entre los postes 399 y 398. " u="1"/>
        <s v="Contaminación. Pararrayos muy contaminados. Pararrayos sin conexión a PAT. No se continuó el circuito por requerimiento de EL CLIENTE. Sin cable de guarda en el vano comprendido entre los postes 399 y 400. " u="1"/>
        <s v="Contaminación. Palillos con corrosión. Pararrayos muy contaminados." u="1"/>
        <s v="Contaminación. Palillos con corrosión. Seccionadores abiertos. Ramal fuera de servicio. " u="1"/>
        <s v="NIVEL 2: Aisladores y pararrayos muy contaminados. Cortacorrientes abiertos. PAT del poste deficiente, se debe mejorar. " u="1"/>
        <s v="Contaminación. Pararrayos muy contaminados." u="1"/>
        <s v="Aisladores muy contaminados. Palillos con corrosión. En el vano comprendido entre los postes 372 y 373 hay emplames en las fases A y B. Conductores de las fases A y B estan a baja altura, corregir esta irregularidad. " u="1"/>
        <s v="Aisladores de la fases A y C muy deteriorados" u="1"/>
        <s v="Contaminación. A este poste le hurtaron los elementos de amarre que le dan continuidad a la línea hasta el poste 384. " u="1"/>
        <s v="Faltan Pararrayos" u="1"/>
        <s v="Contaminación. Pararrayos sin conexión a PAT. " u="1"/>
        <s v="Aisladores y pararrayos muy contaminados. " u="1"/>
        <s v="Aisladores muy contaminados. Palillos con corrosión. 3 cortacorrientes sin conexión a la línea. " u="1"/>
        <s v="Aisladores muy contaminados. Herajes con corrosión (pernos roscados). Palillos con cierto grado de corrosión. Faltan los pararrayos de las fases A, B y C. En el vano comprendido entre los postes 363 y 364 hay dos emplames en la fase B." u="1"/>
        <s v="Aisladores y pararrayos muy contaminados. En el vano comprendido entre los postes 353 y 354 la línea presenta emplames en las tres fases con conectores automáticos, las fases A y B estan a baja altura, se recomienda corregir esta irregularidad. " u="1"/>
        <s v="Aislador de espiga de la fase B , Descabezado; Faltan Pararrayos" u="1"/>
        <s v="Contaminación. Palillos con corrosión." u="1"/>
        <s v="Aisladores y pararrayos muy contaminados. Palillos con cierto grado de corrosión. Poste metálico sin PAT." u="1"/>
        <s v="Aisladores y parrayos muy contaminados. En el vano comprendido entre los postes 377 y 378 los conductores de las fases A, B y C están a baja altura. Corregir esta irregularidad." u="1"/>
        <s v="conductores de las fases A, B y C están a baja altura." u="1"/>
        <s v="Aisladores muy contaminados. Palillos con corrosión. Faltan los pararrayos de las fases A, B y C. Poste sin cable de guarda." u="1"/>
        <s v="Aisladores muy contaminados. 6 seccionadores, 3 cerrados y 3 abiertos (sin conexión)." u="1"/>
        <s v="Contaminación. Poste metálico sin PAT. Se van a cortar los puentes y quedara como un poste terminal (por requerimiento del EL CLIENTE)." u="1"/>
        <s v="Contaminación. Palillo con corrosión." u="1"/>
        <s v="Contaminación. Palillos con corrosión. Poste metálico sin PAT. " u="1"/>
        <s v="Contaminación. Palillos con cierto grado de corrosión. En el vano comprendido entre los postes 353 y 354 la línea presenta emplames en las tres fases con conectores automáticos, las fases A y B estan a baja altura, se recomienda corregir esta irregularidad. " u="1"/>
        <s v="Aisladores muy contaminados. " u="1"/>
        <s v="Contaminación. Pararrayos sin conexión a PAT." u="1"/>
        <s v="Aisladores y pararrayos muy contaminados. Pararrayos sin conexión a PAT. " u="1"/>
        <s v="Aisladores muy contaminados. Palillos con cierto grado de corrosión. Poste metálico sin PAT. " u="1"/>
        <s v="Seccionadores abiertos, los de las fases A y C estan fogoneados, Vanos a baja altura" u="1"/>
        <s v="Aisladores y pararrayos muy contaminados. Palillos con corrosión. " u="1"/>
        <s v="Aisladores muy contaminados. Palillos con corrosión. Poste sin cable de guarda." u="1"/>
        <s v="Contaminación. Pararrayos muy contaminados. Palillos con cierto grado de corrosión." u="1"/>
        <s v="Contaminación. Palillos con corrosión. En el vano comprendido entre los postes 373 y 374 los conductores de las fases A y B  estan a baja altura, corregir esta irregularidad. " u="1"/>
        <s v="Aisladores y pararrayos muy contaminados. En el vano comprendido entre los postes 372 y 373 hay emplames en las fases A y B. Conductores de las fases A y B estan a baja altura, corregir esta irregularidad. " u="1"/>
        <s v="Aisladores y pararrayos muy contaminados. Cortacorrientes abiertos. PAT del poste deficiente, se debe mejorar. " u="1"/>
        <s v="Contaminación. Palillos con corrosión (pérdida de material). En el vano comprendido entre los postes 363 y 364 hay dos emplames en la fase B. Cable de guarda cortado en el vano comprendido entre los postes 364 y 365." u="1"/>
        <s v="Aisladores y pararrayos muy contaminados. Palillos con cierto grado de corrosión. Seccionadores cerrados. No se continuó la derivación por requerimiento de EL CLIENTE." u="1"/>
        <s v="conductores de las fases A, B y C están a baja altura" u="1"/>
        <s v="Contaminación. Palillos con cierto grado de corrosión. " u="1"/>
        <s v="Cortacorrientes dañados pero, conectados a la línea; Espiga de Fase C descabezada" u="1"/>
        <s v="Contaminación. Bajante de PAT de los pararrayos cortados. " u="1"/>
        <s v="Aisladores muy contaminados. Palillos con cierto grado de corrosión. Pararrayos sin conexión a PAT." u="1"/>
        <s v="Palillos con cierto grado de corrosión. Cortacorrientes dañados pero, conectados a la línea. Se recomienda retirarlos." u="1"/>
        <s v="Aisladores y pararrayos muy contaminados. PAT de los pararrayos con conexión directa al poste. En el vano comprendido entre los postes 406 y 404 el cable de guarda cortado. " u="1"/>
        <s v="Contaminación. Pararrayos muy contaminados. Poste metálico sin PAT." u="1"/>
        <s v="Contaminación. Palillos con cierto grado de corrosión." u="1"/>
      </sharedItems>
    </cacheField>
    <cacheField name="Fecha T" numFmtId="0">
      <sharedItems containsNonDate="0" containsDate="1" containsString="0" containsBlank="1" minDate="2024-01-31T00:00:00" maxDate="2024-03-09T00:00:00"/>
    </cacheField>
    <cacheField name="Ejecutado T" numFmtId="0">
      <sharedItems containsBlank="1"/>
    </cacheField>
    <cacheField name="Puntos de Termografía" numFmtId="0">
      <sharedItems containsString="0" containsBlank="1" containsNumber="1" containsInteger="1" minValue="3" maxValue="26"/>
    </cacheField>
    <cacheField name="Falla Detectada T" numFmtId="0">
      <sharedItems containsBlank="1" count="14">
        <m/>
        <s v="Delta en CC en fase A"/>
        <s v="Delta fase C"/>
        <s v="Delta en grapas fases A y B"/>
        <s v="Delta en fase A y C"/>
        <s v="Delta en Fase C en SM"/>
        <s v="Delta en grapas fases B y C"/>
        <s v="Fase B y C tienen alambre en CC"/>
        <s v="Nivel 2 en Sm salida en fase C"/>
        <s v="DELTA EN SALIDA FASE A EN SM_x000a_DELTA EN ENTRADA FASE B Y C EN GRAPA"/>
        <s v="PENDIENTE INSTALACION DE FUSIBLE EN FASE A Y B"/>
        <s v="FASE C TIENE UNA ESPIGA ROTA"/>
        <s v="PENDIENTE PORTAFUSIBLE EN FASE A CC"/>
        <s v="Nivel 2"/>
      </sharedItems>
    </cacheField>
    <cacheField name="Observación T" numFmtId="0">
      <sharedItems containsBlank="1"/>
    </cacheField>
    <cacheField name="Fecha UT" numFmtId="0">
      <sharedItems containsNonDate="0" containsDate="1" containsString="0" containsBlank="1" minDate="2024-02-11T00:00:00" maxDate="2024-05-03T00:00:00"/>
    </cacheField>
    <cacheField name="Ejecutado UT" numFmtId="0">
      <sharedItems containsBlank="1"/>
    </cacheField>
    <cacheField name="Puntos de Ultrasonido" numFmtId="0">
      <sharedItems containsString="0" containsBlank="1" containsNumber="1" containsInteger="1" minValue="3" maxValue="32"/>
    </cacheField>
    <cacheField name="Falla Detectada UT" numFmtId="0">
      <sharedItems containsBlank="1" count="12">
        <m/>
        <s v="NIVEL 3: Presenta altos decibeles, Fase A,B,C"/>
        <s v="NIVEL 3: efecto Corona"/>
        <s v="NIVEL 3: EFECTO CORONA ENESPIGA FASE C"/>
        <s v="NIVEL 3: EFECTO CORONA EN ESPIGA Y PARARRAYOS FASE B Y C"/>
        <s v="NIVEL 3: EFECTO CORONA EN ESPIGA Y PARARRAYOS FASE A,B Y C"/>
        <s v="NIVEL 3: EFECTO CORONA EN ESPIGA FASE A Y B"/>
        <s v="NIVEL 3: EFECTO CORONA EN ESPIGA Y PARARRAYOS FASE A Y B"/>
        <s v="NIVEL 3: EFECTO CORONA EN ESPIGA Y PARARRAYOS FASE A"/>
        <s v="NIVEL 3: EFECTO CORONA EN SM FASE B"/>
        <s v="NIVEL 3: EFECTO CORONA EN ESPIGA FASE A"/>
        <s v="NIVEL 3: EFECTO CORONA EN ESPIGA FASEA" u="1"/>
      </sharedItems>
    </cacheField>
    <cacheField name="Observación UT" numFmtId="0">
      <sharedItems containsBlank="1"/>
    </cacheField>
    <cacheField name="Fecha" numFmtId="0">
      <sharedItems containsDate="1" containsBlank="1" containsMixedTypes="1" minDate="2024-03-20T00:00:00" maxDate="2024-10-01T00:00:00"/>
    </cacheField>
    <cacheField name="Ejecutado MTTO" numFmtId="0">
      <sharedItems containsBlank="1" count="2">
        <s v="Ejecutada"/>
        <m/>
      </sharedItems>
    </cacheField>
    <cacheField name="Observación" numFmtId="0">
      <sharedItems containsBlank="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6898147" createdVersion="6" refreshedVersion="6" minRefreshableVersion="3" recordCount="150" xr:uid="{00000000-000A-0000-FFFF-FFFFEE000000}">
  <cacheSource type="worksheet">
    <worksheetSource name="bloque8"/>
  </cacheSource>
  <cacheFields count="31">
    <cacheField name="Frente" numFmtId="0">
      <sharedItems/>
    </cacheField>
    <cacheField name="Circuito" numFmtId="0">
      <sharedItems/>
    </cacheField>
    <cacheField name="Nro. De poste" numFmtId="0">
      <sharedItems containsSemiMixedTypes="0" containsString="0" containsNumber="1" containsInteger="1" minValue="1" maxValue="150"/>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27"/>
    </cacheField>
    <cacheField name="Aislador Polimericos  (APT ) 34,5 Kv" numFmtId="0">
      <sharedItems containsString="0" containsBlank="1" containsNumber="1" containsInteger="1" minValue="3" maxValue="18"/>
    </cacheField>
    <cacheField name="Aislador de Cadena (Ac)" numFmtId="0">
      <sharedItems containsNonDate="0" containsString="0" containsBlank="1"/>
    </cacheField>
    <cacheField name="Aislador Polimericos  (APs ) 69 Kv" numFmtId="0">
      <sharedItems containsString="0" containsBlank="1" containsNumber="1" containsInteger="1" minValue="3" maxValue="12"/>
    </cacheField>
    <cacheField name="Cortacorriente (CC)" numFmtId="0">
      <sharedItems containsString="0" containsBlank="1" containsNumber="1" containsInteger="1" minValue="1" maxValue="6"/>
    </cacheField>
    <cacheField name="Abierto " numFmtId="0">
      <sharedItems containsBlank="1"/>
    </cacheField>
    <cacheField name="Cerrado" numFmtId="0">
      <sharedItems containsBlank="1"/>
    </cacheField>
    <cacheField name="Pararrayos (P)" numFmtId="0">
      <sharedItems containsString="0" containsBlank="1" containsNumber="1" containsInteger="1" minValue="1" maxValue="6"/>
    </cacheField>
    <cacheField name="Grapa ( G )" numFmtId="0">
      <sharedItems containsString="0" containsBlank="1" containsNumber="1" containsInteger="1" minValue="1" maxValue="21"/>
    </cacheField>
    <cacheField name="Seccionador (SM)" numFmtId="0">
      <sharedItems containsBlank="1" containsMixedTypes="1" containsNumber="1" containsInteger="1" minValue="3" maxValue="6"/>
    </cacheField>
    <cacheField name="Abierto 2" numFmtId="0">
      <sharedItems containsNonDate="0" containsString="0" containsBlank="1"/>
    </cacheField>
    <cacheField name="Cerrado3" numFmtId="0">
      <sharedItems containsBlank="1"/>
    </cacheField>
    <cacheField name="Falla Detectada V" numFmtId="0">
      <sharedItems count="51" longText="1">
        <s v="NIVEL 3: Aislador de espiga que sirve de puente en la fase B del circuito presenta ligero desgaste en la corona, se recomienda reemplazar."/>
        <s v="Contaminación. Palillo con cierto grado de corrosión."/>
        <s v="Contaminación "/>
        <s v="NIVEL 3: Aisladores muy contaminados. Fase A y C presentan deterioro (ligera rotura), se recomienda reemplazarlos."/>
        <s v="Contaminación. Pararrayos muy contaminados. Mejorar la conexión de los pararrayos al bajante de PAT (colocar conector KSU)."/>
        <s v="Contaminación. Faltan los pararrayos de las fases A, B y C."/>
        <s v="NIVEL 3: Aislador de espiga de la fase B presenta daños (esta fogoneado), se debe reemplazar de inmediato. "/>
        <s v="Contaminación. Palillos con cierto grado de corrosión."/>
        <s v="Aisladores muy contaminados. Se recomienda hacerle mantenimiento. Palillos con cierto grado de corrosión. Árbol muy cercano a la línea, se recomienda poda."/>
        <s v="Contaminación. Aisladores de espigas muy contaminados, palillos con cierto grado de corrosión. "/>
        <s v="NIVEL 3: Aisladores de espigas muy contaminados, palillos con cierto grado de corrosión. Hay una derivación monofasica hacia finca, dicha derivación se esta haciendo con puente a base de conductor aislado de baja tensión, presumiblemente calibre 8 AWG, el cual presenta un emplame. Este cable esta colgando muy cerca del poste, se debe corregir esta irregularidad. Árbol muy cercano a la línea, se recomienda poda."/>
        <s v="Contaminación. "/>
        <s v="Contaminación. Aisladores de espigas muy contaminados, palillos con cierto grado de corrosión."/>
        <s v="NIVEL 3: Una de las espigas presenta partidura en la primera falda, se debe reemplazar. De los 6 cortacorrientes, 2 de ellos no tienen tabaco y uno no tiene fusible. "/>
        <s v="Contaminación. Aislador de espiga y pararrayos muy contaminados. No se aprecia PAT del poste."/>
        <s v="Contaminación. Palillos con cierto grado de corrosión. "/>
        <s v="Contaminación. Pararrayos y cortacorrientes muy contaminados. Poste sin PAT."/>
        <s v="Contaminación. Tornillería de los terminales de los seccionadores presentan corrrosión, se recomienda cambiarlos."/>
        <s v="Contaminación. Aislador de espiga muy contaminado, palillos con cierto grado de corrosión. Faltan los pararrayos de las fases A, B y C."/>
        <s v="Contaminación. Aislador de espiga muy contaminado, palillos con cierto grado de corrosión. Poste sin PAT."/>
        <s v="Contaminación. Aislador de espiga y pararrayos muy contaminados y deteriorados. Palillos con cierto grado de corrosión. Falta el pararrayo de la fase C, se debe instalar un nuevo juego de pararrayos."/>
        <s v="Contaminación. Poste sin PAT."/>
        <s v="Aisladores muy contaminados, palillos con cierto grado de corrosión. Derivación va hacia finca."/>
        <s v="NIVEL 3: Poste presenta pequeña inclinación, se debe retensar las retenidas. Aisladores de espigas muy contaminados, palillos con cierto grado de corrosión. Poste sin PAT. "/>
        <s v="Aisladores muy contaminados. Poste sin PAT. "/>
        <s v="Aisladores muy contamiandos. 3 cortacorrientes sin tabacos, en su lugar tienen cuchillas. 3 cortacorrientes abiertos. Poste sin PAT."/>
        <s v="Aisladores muy contaminados. "/>
        <s v="Aisladores muy contaminados. No se aprecia PAT del poste. "/>
        <s v=" Aisladores muy contaminados. Palillos con cierto grado de corrosión. "/>
        <s v=" Aisladores muy contaminados, palillos con cierto grado de corrosión. PAT de los pararrayos conetado directo a la cruceta. Poste sin PAT."/>
        <s v=" Aisladores muy contaminados y con ligero deterioro. Mejorar la conexión de PAT de los pararrayos al bajante. "/>
        <s v="Contaminación"/>
        <s v="Contaminación. No se aprecia PAT del poste."/>
        <s v="Contaminación. Aislador de espiga muy contaminado, palillo con cierto grado de corrosión."/>
        <s v="Aisladores muy contaminados. Palillos con cierto grado de corrosión."/>
        <s v="Contaminación. Aislador de espiga muy contaminado. Palillos con cierto grado de corrosión. No se aprecia la PAT del poste."/>
        <s v="Aisladores y pararrayos muy contaminados. Palillos con cierto grado de corrosión. Cortacorrientes cerrados. Poste sin PAT."/>
        <s v="Contaminación. Poste sin PAT. Seccionador cerrado"/>
        <s v="Contaminación. Palillos con cierto grado de corrosión. Poste sin PAT."/>
        <s v="NIVEL 3: Dos retenidas cortadas, se deben reponer debido a que el poste presenta ligera inclinación. Conexión a contra peso del poste esta superficial."/>
        <s v="Contaminación. Conexión a PAT del poste desprendida, se debe corregir. "/>
        <s v="Contaminación. Uno de los aisladores presenta dos aletas rotas. "/>
        <s v="Aisladores muy contaminados."/>
        <s v="Contaminación. Aislador de espiga muy contaminado, palillo con cierto grado de corrosión. Dos retenidas cortadas, se deben reponer. "/>
        <s v="Contaminación. Seccionador cerrado pero, sin conexión al circuito. Derivación en construcción. "/>
        <s v="Contaminación. Conexión a PAT cortada. Derivación va hacia finca. "/>
        <s v="NIVEL 3: Aisladores muy contaminados. Cable de guarda desprendido de la mordaza. Poste sin PAT."/>
        <s v="Aisladores muy contaminados. En el vano comprendio entre los poste 142 y 143, hay un pino cercano a la línea, se recomienda poda."/>
        <s v="Aisladores muy contaminados. En el vano comprendio entre los poste 142 y 143, hay un pino cercano a la línea, se recomienda poda. Poste sin PAT."/>
        <s v="Contaminación. Palillos con cierto grado de corrosión. Pararrayos muy contaminados y no tienen una adecuada conexión al bajante de PAT. Poste sin PAT. Cortacorrientes cerrados."/>
        <s v="NIVEL 3: Aislador de la fase C presenta partidura en la segunda falda, se debe reemplazar de inmediato. Palillos con cierto grado de corrosión. "/>
      </sharedItems>
    </cacheField>
    <cacheField name="Fecha T" numFmtId="0">
      <sharedItems containsNonDate="0" containsDate="1" containsString="0" containsBlank="1" minDate="2024-02-16T00:00:00" maxDate="2024-02-17T00:00:00"/>
    </cacheField>
    <cacheField name="Ejecutado T" numFmtId="0">
      <sharedItems containsBlank="1"/>
    </cacheField>
    <cacheField name="Puntos de Termografía" numFmtId="0">
      <sharedItems containsString="0" containsBlank="1" containsNumber="1" containsInteger="1" minValue="3" maxValue="49"/>
    </cacheField>
    <cacheField name="Falla Detectada T" numFmtId="0">
      <sharedItems containsBlank="1" count="3">
        <m/>
        <s v="Delta en CC fase A entrada"/>
        <s v="Delta fase A grapa "/>
      </sharedItems>
    </cacheField>
    <cacheField name="Observación T" numFmtId="0">
      <sharedItems containsBlank="1"/>
    </cacheField>
    <cacheField name="Fecha UT" numFmtId="14">
      <sharedItems containsSemiMixedTypes="0" containsNonDate="0" containsDate="1" containsString="0" minDate="2024-02-16T00:00:00" maxDate="2024-02-20T00:00:00"/>
    </cacheField>
    <cacheField name="Ejecutado UT" numFmtId="0">
      <sharedItems/>
    </cacheField>
    <cacheField name="Puntos de Ultrasonido" numFmtId="0">
      <sharedItems containsSemiMixedTypes="0" containsString="0" containsNumber="1" containsInteger="1" minValue="3" maxValue="42"/>
    </cacheField>
    <cacheField name="Falla Detectada UT" numFmtId="0">
      <sharedItems containsBlank="1" count="3">
        <s v="NIVEL 3: Efecto Corona en Espiga de fase B"/>
        <m/>
        <s v="NIVEL 3: Efecto Corona"/>
      </sharedItems>
    </cacheField>
    <cacheField name="Observación UT" numFmtId="0">
      <sharedItems containsBlank="1"/>
    </cacheField>
    <cacheField name="Fecha" numFmtId="0">
      <sharedItems containsNonDate="0" containsDate="1" containsString="0" containsBlank="1" minDate="2024-02-23T00:00:00" maxDate="2024-02-24T00:00:00"/>
    </cacheField>
    <cacheField name="Ejecutado MTTO" numFmtId="0">
      <sharedItems containsBlank="1" count="2">
        <m/>
        <s v="Ejecutada"/>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7592593" createdVersion="6" refreshedVersion="6" minRefreshableVersion="3" recordCount="371" xr:uid="{00000000-000A-0000-FFFF-FFFFF4000000}">
  <cacheSource type="worksheet">
    <worksheetSource name="Patriota"/>
  </cacheSource>
  <cacheFields count="31">
    <cacheField name="Frente" numFmtId="0">
      <sharedItems/>
    </cacheField>
    <cacheField name="Circuito" numFmtId="0">
      <sharedItems/>
    </cacheField>
    <cacheField name="Nro. De poste" numFmtId="0">
      <sharedItems containsSemiMixedTypes="0" containsString="0" containsNumber="1" containsInteger="1" minValue="1" maxValue="371"/>
    </cacheField>
    <cacheField name="Descripción" numFmtId="0">
      <sharedItems/>
    </cacheField>
    <cacheField name="Fecha V" numFmtId="0">
      <sharedItems containsBlank="1"/>
    </cacheField>
    <cacheField name="Aislador de Espiga (AE)" numFmtId="0">
      <sharedItems containsString="0" containsBlank="1" containsNumber="1" containsInteger="1" minValue="1" maxValue="12"/>
    </cacheField>
    <cacheField name="Aislador Polimericos  (APT ) 34,5 Kv" numFmtId="0">
      <sharedItems containsString="0" containsBlank="1" containsNumber="1" containsInteger="1" minValue="3" maxValue="12"/>
    </cacheField>
    <cacheField name="Aislador de Cadena (Ac)" numFmtId="0">
      <sharedItems containsString="0" containsBlank="1" containsNumber="1" containsInteger="1" minValue="3" maxValue="9"/>
    </cacheField>
    <cacheField name="Aislador Polimericos  (APs ) 69 Kv" numFmtId="0">
      <sharedItems containsString="0" containsBlank="1" containsNumber="1" containsInteger="1" minValue="3" maxValue="6"/>
    </cacheField>
    <cacheField name="Cortacorriente (CC)" numFmtId="0">
      <sharedItems containsString="0" containsBlank="1" containsNumber="1" containsInteger="1" minValue="2" maxValue="9"/>
    </cacheField>
    <cacheField name="Abierto " numFmtId="0">
      <sharedItems containsNonDate="0" containsString="0" containsBlank="1"/>
    </cacheField>
    <cacheField name="Cerrado" numFmtId="0">
      <sharedItems containsNonDate="0" containsString="0" containsBlank="1"/>
    </cacheField>
    <cacheField name="Pararrayos (P)" numFmtId="0">
      <sharedItems containsString="0" containsBlank="1" containsNumber="1" containsInteger="1" minValue="3" maxValue="6"/>
    </cacheField>
    <cacheField name="Grapa ( G )" numFmtId="0">
      <sharedItems containsString="0" containsBlank="1" containsNumber="1" containsInteger="1" minValue="1" maxValue="15"/>
    </cacheField>
    <cacheField name="Seccionador (SM)" numFmtId="0">
      <sharedItems containsString="0" containsBlank="1" containsNumber="1" containsInteger="1" minValue="3" maxValue="3"/>
    </cacheField>
    <cacheField name="Abierto 2" numFmtId="0">
      <sharedItems containsNonDate="0" containsString="0" containsBlank="1"/>
    </cacheField>
    <cacheField name="Cerrado3" numFmtId="0">
      <sharedItems containsNonDate="0" containsString="0" containsBlank="1"/>
    </cacheField>
    <cacheField name="Falla Detectada V" numFmtId="0">
      <sharedItems containsBlank="1" count="6">
        <m/>
        <s v="NIVEL 3: APT DAÑADO"/>
        <s v="NIVEL 3: Fase C fracturado"/>
        <s v="NIVEL 3: APT DAÑADO EN FASES A-C "/>
        <s v="NIVEL 3: APT DAÑADO "/>
        <s v="NIVEL 3: Fase B fracturado"/>
      </sharedItems>
    </cacheField>
    <cacheField name="Fecha T" numFmtId="0">
      <sharedItems containsNonDate="0" containsString="0" containsBlank="1"/>
    </cacheField>
    <cacheField name="Ejecutado T" numFmtId="0">
      <sharedItems containsBlank="1"/>
    </cacheField>
    <cacheField name="Puntos de Termografía" numFmtId="0">
      <sharedItems containsString="0" containsBlank="1" containsNumber="1" containsInteger="1" minValue="3" maxValue="36"/>
    </cacheField>
    <cacheField name="Falla Detectada T" numFmtId="0">
      <sharedItems containsBlank="1" count="20">
        <s v="NIVEL 4: DELTA EN SM FASE B"/>
        <m/>
        <s v="NIVEL 2: DELTA EN GRAPA EN FASE B"/>
        <s v="NIVEL 4: DELTA EN FASE B EN CC"/>
        <s v="NIVEL 2: DELTA  NIVEL 2 EN SM"/>
        <s v="NIVEL 2: DELTA EN GRAPA"/>
        <s v="NIVEL 2: DELTA EN CC"/>
        <s v="NIVEL 2: DELTA EN GRAPA Y CC"/>
        <s v="NIVEL 2: DELTA EN FASE B EN P"/>
        <s v="NIVEL 2: DELTA EN GRAPA Y  PARARRAYO"/>
        <s v="NIVEL 2: DELTA EN CC Y GRAPA"/>
        <s v="NIVEL 2: DELTA EN GRAPA Y EN P"/>
        <s v="NIVEL 2: DELTA EN GRAPA Y P"/>
        <s v="NIVEL 2: AE EN FASE B DAÑADO DELTA EN GRAPA"/>
        <s v="NIVEL 2: DELTA EN GRAPAS EN FASES A-C"/>
        <s v="NIVEL 2: DELTA EN GRAPA Y SM"/>
        <s v="NIVEL 2: DELTA EN P"/>
        <s v="NIVEL 2: DELTA EN  P"/>
        <s v="NIVEL 4: DELTA EN  LOS SM"/>
        <s v="NIVEL 2: DELTA EN GRAPA "/>
      </sharedItems>
    </cacheField>
    <cacheField name="Observación T" numFmtId="0">
      <sharedItems containsNonDate="0" containsString="0" containsBlank="1"/>
    </cacheField>
    <cacheField name="Fecha UT" numFmtId="14">
      <sharedItems containsNonDate="0" containsString="0" containsBlank="1"/>
    </cacheField>
    <cacheField name="Ejecutado UT" numFmtId="0">
      <sharedItems containsBlank="1"/>
    </cacheField>
    <cacheField name="Puntos de Ultrasonido" numFmtId="0">
      <sharedItems containsString="0" containsBlank="1" containsNumber="1" containsInteger="1" minValue="2" maxValue="27"/>
    </cacheField>
    <cacheField name="Falla Detectada UT" numFmtId="0">
      <sharedItems containsBlank="1" count="10">
        <s v="NIVEL 3: EFECTO CORONA EN SM DE LA FASE B"/>
        <m/>
        <s v="NIVEL 3: EFECTO CORONA EN LA FASE A-B"/>
        <s v="NIVEL 3: EFECTO CORONA  EN AE"/>
        <s v="NIVEL 3: EFECTO CORONA EN FASE C"/>
        <s v="NIVEL 3: EFECTO CORONA EN LOS 3 AE "/>
        <s v="NIVEL 3: EFECTO CORONA EN P FASE B"/>
        <s v="NIVEL 3: EFECTO CORONA EN LOS 3 P"/>
        <s v="NIVEL 3: EFECTO CORONA EN AE EN FASE B"/>
        <s v="NIVEL 3: EFECTO CORONA"/>
      </sharedItems>
    </cacheField>
    <cacheField name="Observación UT" numFmtId="0">
      <sharedItems containsNonDate="0" containsString="0" containsBlank="1"/>
    </cacheField>
    <cacheField name="Fecha" numFmtId="0">
      <sharedItems containsDate="1" containsBlank="1" containsMixedTypes="1" minDate="2024-01-08T00:00:00" maxDate="2024-04-17T00:00:00"/>
    </cacheField>
    <cacheField name="Ejecutado MTTO" numFmtId="0">
      <sharedItems containsBlank="1" count="2">
        <s v="EJECUTADA"/>
        <m/>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828704" createdVersion="6" refreshedVersion="6" minRefreshableVersion="3" recordCount="127" xr:uid="{00000000-000A-0000-FFFF-FFFFF9000000}">
  <cacheSource type="worksheet">
    <worksheetSource name="REMIGA"/>
  </cacheSource>
  <cacheFields count="31">
    <cacheField name="Frente" numFmtId="0">
      <sharedItems/>
    </cacheField>
    <cacheField name="Circuito" numFmtId="0">
      <sharedItems/>
    </cacheField>
    <cacheField name="Nro. De poste" numFmtId="0">
      <sharedItems containsMixedTypes="1" containsNumber="1" containsInteger="1" minValue="0" maxValue="124"/>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12"/>
    </cacheField>
    <cacheField name="Aislador Polimericos  (APT ) 34,5 Kv" numFmtId="0">
      <sharedItems containsString="0" containsBlank="1" containsNumber="1" containsInteger="1" minValue="3" maxValue="12"/>
    </cacheField>
    <cacheField name="Aislador de Cadena (Ac)" numFmtId="0">
      <sharedItems containsString="0" containsBlank="1" containsNumber="1" containsInteger="1" minValue="3" maxValue="3"/>
    </cacheField>
    <cacheField name="Aislador Polimericos  (APs ) 69 Kv" numFmtId="0">
      <sharedItems containsString="0" containsBlank="1" containsNumber="1" containsInteger="1" minValue="1" maxValue="15"/>
    </cacheField>
    <cacheField name="Cortacorriente (CC)" numFmtId="0">
      <sharedItems containsString="0" containsBlank="1" containsNumber="1" containsInteger="1" minValue="3" maxValue="9"/>
    </cacheField>
    <cacheField name="Abierto " numFmtId="0">
      <sharedItems containsNonDate="0" containsString="0" containsBlank="1"/>
    </cacheField>
    <cacheField name="Cerrado" numFmtId="0">
      <sharedItems containsNonDate="0" containsString="0" containsBlank="1"/>
    </cacheField>
    <cacheField name="Pararrayos (P)" numFmtId="0">
      <sharedItems containsString="0" containsBlank="1" containsNumber="1" containsInteger="1" minValue="3" maxValue="3"/>
    </cacheField>
    <cacheField name="Grapa ( G )" numFmtId="0">
      <sharedItems containsString="0" containsBlank="1" containsNumber="1" containsInteger="1" minValue="5" maxValue="15"/>
    </cacheField>
    <cacheField name="Seccionador (SM)" numFmtId="0">
      <sharedItems containsString="0" containsBlank="1" containsNumber="1" containsInteger="1" minValue="3" maxValue="9"/>
    </cacheField>
    <cacheField name="Abierto 2" numFmtId="0">
      <sharedItems containsNonDate="0" containsString="0" containsBlank="1"/>
    </cacheField>
    <cacheField name="Cerrado3" numFmtId="0">
      <sharedItems containsNonDate="0" containsString="0" containsBlank="1"/>
    </cacheField>
    <cacheField name="Falla Detectada V" numFmtId="0">
      <sharedItems containsBlank="1" count="12">
        <m/>
        <s v="NIVEL 3: Aisladores Polimericos con Grietas"/>
        <s v="NIVEL 3: Fractura en Fase A"/>
        <s v="NIVEL 3: Fractura en Fase B"/>
        <s v="NIVEL 3: Fase A y C, Fractura"/>
        <s v="NIVEL 3: Revisar componente"/>
        <s v="NIVEL 3: Terna 2, Fase A y C Fractura"/>
        <s v="NIVEL 3: Terna 2, Fase B Fractura"/>
        <s v="NIVEL 3: Aislador de Espiga Fracturado"/>
        <s v="NIVEL 3: Fractura en Fase C "/>
        <s v="NIVEL 3: No tiene Varilla de Armado "/>
        <s v="NIVEL 3: Terna 2, Fase C Fractura"/>
      </sharedItems>
    </cacheField>
    <cacheField name="Fecha T" numFmtId="0">
      <sharedItems containsNonDate="0" containsDate="1" containsString="0" containsBlank="1" minDate="2023-10-06T00:00:00" maxDate="2024-10-09T00:00:00"/>
    </cacheField>
    <cacheField name="Ejecutado T" numFmtId="0">
      <sharedItems containsBlank="1"/>
    </cacheField>
    <cacheField name="Puntos de Termografía" numFmtId="0">
      <sharedItems containsString="0" containsBlank="1" containsNumber="1" containsInteger="1" minValue="6" maxValue="69"/>
    </cacheField>
    <cacheField name="Falla Detectada T" numFmtId="0">
      <sharedItems containsBlank="1" count="2">
        <m/>
        <s v="NIVEL 3: Delta de Temperatura"/>
      </sharedItems>
    </cacheField>
    <cacheField name="Observación T" numFmtId="0">
      <sharedItems containsNonDate="0" containsString="0" containsBlank="1"/>
    </cacheField>
    <cacheField name="Fecha UT" numFmtId="14">
      <sharedItems containsNonDate="0" containsString="0" containsBlank="1"/>
    </cacheField>
    <cacheField name="Ejecutado UT" numFmtId="0">
      <sharedItems containsNonDate="0" containsString="0" containsBlank="1"/>
    </cacheField>
    <cacheField name="Puntos de Ultrasonido" numFmtId="0">
      <sharedItems containsNonDate="0" containsString="0" containsBlank="1"/>
    </cacheField>
    <cacheField name="Falla Detectada UT" numFmtId="0">
      <sharedItems containsNonDate="0" containsString="0" containsBlank="1"/>
    </cacheField>
    <cacheField name="Observación UT" numFmtId="0">
      <sharedItems containsNonDate="0" containsString="0" containsBlank="1"/>
    </cacheField>
    <cacheField name="Fecha" numFmtId="0">
      <sharedItems containsNonDate="0" containsDate="1" containsString="0" containsBlank="1" minDate="2024-02-27T00:00:00" maxDate="2024-02-29T00:00:00"/>
    </cacheField>
    <cacheField name="Ejecutado MTTO" numFmtId="0">
      <sharedItems containsBlank="1" count="2">
        <m/>
        <s v="Ejecutada"/>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8634256" createdVersion="6" refreshedVersion="6" minRefreshableVersion="3" recordCount="132" xr:uid="{00000000-000A-0000-FFFF-FFFFFD000000}">
  <cacheSource type="worksheet">
    <worksheetSource name="ESTE"/>
  </cacheSource>
  <cacheFields count="31">
    <cacheField name="Frente" numFmtId="0">
      <sharedItems/>
    </cacheField>
    <cacheField name="Circuito" numFmtId="0">
      <sharedItems/>
    </cacheField>
    <cacheField name="Nro. De poste" numFmtId="0">
      <sharedItems containsSemiMixedTypes="0" containsString="0" containsNumber="1" containsInteger="1" minValue="1" maxValue="329"/>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6"/>
    </cacheField>
    <cacheField name="Aislador Polimericos  (APT ) 34,5 Kv" numFmtId="0">
      <sharedItems containsString="0" containsBlank="1" containsNumber="1" containsInteger="1" minValue="1" maxValue="9"/>
    </cacheField>
    <cacheField name="Aislador de Cadena (Ac)" numFmtId="0">
      <sharedItems containsString="0" containsBlank="1" containsNumber="1" containsInteger="1" minValue="2" maxValue="12"/>
    </cacheField>
    <cacheField name="Aislador Polimericos  (APs ) 69 Kv" numFmtId="0">
      <sharedItems containsString="0" containsBlank="1" containsNumber="1" containsInteger="1" minValue="3" maxValue="3"/>
    </cacheField>
    <cacheField name="Cortacorriente (CC)" numFmtId="0">
      <sharedItems containsString="0" containsBlank="1" containsNumber="1" containsInteger="1" minValue="1" maxValue="5"/>
    </cacheField>
    <cacheField name="Abierto " numFmtId="0">
      <sharedItems containsNonDate="0" containsString="0" containsBlank="1"/>
    </cacheField>
    <cacheField name="Cerrado" numFmtId="0">
      <sharedItems containsNonDate="0" containsString="0" containsBlank="1"/>
    </cacheField>
    <cacheField name="Pararrayos (P)" numFmtId="0">
      <sharedItems containsString="0" containsBlank="1" containsNumber="1" containsInteger="1" minValue="1" maxValue="3"/>
    </cacheField>
    <cacheField name="Grapa ( G )" numFmtId="0">
      <sharedItems containsNonDate="0" containsString="0" containsBlank="1"/>
    </cacheField>
    <cacheField name="Seccionador (SM)" numFmtId="0">
      <sharedItems containsBlank="1" containsMixedTypes="1" containsNumber="1" containsInteger="1" minValue="3" maxValue="3"/>
    </cacheField>
    <cacheField name="Abierto 2" numFmtId="0">
      <sharedItems containsNonDate="0" containsString="0" containsBlank="1"/>
    </cacheField>
    <cacheField name="Cerrado3" numFmtId="0">
      <sharedItems containsNonDate="0" containsString="0" containsBlank="1"/>
    </cacheField>
    <cacheField name="Falla Detectada V" numFmtId="0">
      <sharedItems count="73" longText="1">
        <s v="Contaminación. Bajante de PAT de los pararrayos cortado. Seccionadores M-450 cerrados. "/>
        <s v="NIVEL 3: Curceta doblada. Asialdores de espigas inclinados. Se debe corregir esta irregularidad. "/>
        <s v="Contaminación"/>
        <s v="Contaminación. En el vano comprendido entre los postes 4 y 5 hay un pino cercano a la línea. Se recomienda poda. "/>
        <s v="Contaminación. Poste sin PAT."/>
        <s v="Contaminación. Palillos con cierto grado de corrosión en el acople al aislador. Aislador de la fase C presenta inclinación. Se debe corregir esta irregularidad. "/>
        <s v="Contaminación. Palillos con cierto grado de corrosión en el acople al aislador. "/>
        <s v="Contaminación. Poste sin PAT. "/>
        <s v="Contaminación. Seccionadores cerrados. Nido de aves en el seccionador de la fase C. "/>
        <s v="Contaminación. Tres cortacorrientes abiertos. Se recomienda retirarlos. "/>
        <s v="Contaminación. Tres cortacorrientes abiertos y sin conexión a la línea. Se recomienda retirarlos. "/>
        <s v="Contaminación. Seccionadores cerrados."/>
        <s v="NIVEL 3: Palillos con alto grado de corrosión. Se recomienda cambiarlos. Seccionadores cerrados. "/>
        <s v="Contaminación. Palillos con cierto grado de corrosión. Poste sin PAT."/>
        <s v="NIVEL 3: Palillos con corrosión y pérdida de material. Se recomienda cambiarlos. "/>
        <s v="Contaminación. Palillos con corrosión. Se recomienda cambiarlos. "/>
        <s v="Contaminación. Palillos con corrosión. Se recomienda cambiarlos."/>
        <s v="Contaminación. Palillos con corrosión. Se recomienda cambiarlos. No se aprecia la PAT del poste. "/>
        <s v="NIVEL 3: Palillos con corrosión y pérdida de material. Se deben cambiar."/>
        <s v="Contaminación. Palillos con cierto grado de corrosión en el acople al aislador. Poste de Interconexión con el Circuito Merey 29. "/>
        <s v="Contaminación. Pararrayos y cortacorrientes fuera de servicio. Se recomienda retirarlos. "/>
        <s v="Contaminación. Cable de guarda cortado en el vano comprendido entre los postes 44 y 45. "/>
        <s v="Contaminación. Dos cortacorrientes cerrados que dan hacia una derivación monofásica. No se aprecia la PAT del poste."/>
        <s v="NIVEL 3: Contaminación. Aislador de la fase C roto en la falda interior. Se debe reemplazar. Tres cortacorrientes abiertos que están desconectados de la línea. Se recomienda retirarlos. Poste sin PAT. "/>
        <s v="NIVEL 3: Aisladores muy contaminados. Cadena de aisladores de la fase C fogoneado. Se debe reemplazar. "/>
        <s v="Contaminación. Tres cortacorrientes. Dos cerrados y uno abierto. No se continuó con el circuito debido a que continúa monofásica. "/>
        <s v="NIVEL 3: Contaminación. Palillo del aislador de la fase C con alto grado de corrosión y pérdida de material. Se debe cambiar. El aislador de la fase B tiene partidura en la falda inferior. "/>
        <s v="Contaminación. No se aprecia la PAT del poste debido a la vegetación. "/>
        <s v="NIVEL 3: Contaminación. Los aisladores están desacoplado de los palillos. La abrazadera que sostiene el cable de guarda esta mas abajo de la altura normal. Cable de guarda muy cercano a la línea en el vano comprendido entre los postes 58 y 59. Y está cortado hacia los postes 60 y 61. Corregir esta irregularidad. No se aprecia la PAT del poste. "/>
        <s v="Contaminación. Seccionadores cerrados. Poste sin cable de guarda. Corregir esta irregularidad. "/>
        <s v="Contaminación. Cable de guarda cortado desde el poste 59 hasta el poste 61. No se aprecia la PAT del poste. Un seccionador tripolar sin conexión a la línea. Aledaño, un poste con dos cortacorrientes que están abiertos y conectados a la línea. "/>
        <s v="Contaminación. Uno de los pararrayos está desprendido de la cruceta. Se recomienda reemplazar los tres pararrayos. "/>
        <s v="Contaminación. Pararrayos dañados. Se deben reemplazar. No se aprecia la PAT del poste. "/>
        <s v="Contaminación. Seccionadores abiertos. No se continuó el circuito debido a que la línea está desmantelada. "/>
        <s v="Contaminación. PAT de los pararrayos con conexión directa a la cruceta. Seccionadores nuevos cerrados. "/>
        <s v="NIVEL 3: Contaminación. Palillos con corrosión y pérdida de material en las fases A y C. Se deben cambiar. "/>
        <s v="Aisladores y pararrayos muy contaminados. Pararrayos dañados. Se deben reemplazar. "/>
        <s v="Aisladores muy cantaminados. Palillos con corrosión. Se deben cambiar. "/>
        <s v="Contaminación. Pararrayos dañados. Se deben reemplazar. "/>
        <s v="NIVEL 3: Contaminación. Aisladores rotos y palillos con corrosión. Se deben remplazar los tres aisladores con sus palillos. "/>
        <s v="NIVEL 3: Aisladores y pararrayos muy contaminados. Aislador y pararrayos de la fase C dañados. Se deben reemplazar. "/>
        <s v="NIVEL 3: Aisladores con deterioro (fogoneados). Se deben reemplazar. "/>
        <s v="Contaminación. PAT de los pararrayos con conexión directa a la cruceta.  "/>
        <s v="NIVEL 3: Contaminación. Palillos con cierto grado de corrosión en el acople al aislador. Aislador de la fase B fogoneado. Se debe reemplazar. "/>
        <s v="NIVEL 3: Contaminación. Seccionadores cerrados. Dos de ellos están dañados y fuera de servicio. Se recomienda reemplazar los dañados. Vegetación enredada en el poste. Se recomienda poda. "/>
        <s v="Contaminación. Cable de guarda cortado en el vano comprendido entre los postes 77 y 78 y entre los postes 77 y 81."/>
        <s v="Contaminación. Tres cortacorrientes. Dos cerrados y uno abierto. No se continuó con el circuito debido a que continúa monofásico. Poste sin cable de guarda. "/>
        <s v="Aisladores muy contaminados. Palillos con cierto grado de corrosión en el acople al aislador. Poste sin cable de guarda. Corregir esta irregularidad. Poste sin PAT. "/>
        <s v="NIVEL 3: Aisladores muy contaminados. Los tres aisladores presentan inclinación longitudinal. Se debe corregir esta irregularidad. Dos cortacorrientes cerrados que dan hacia una derivación monofásica hacia finca. No se aprecia la PAT del poste. Poste sin cable de guarda. Corregir esta irregularidad."/>
        <s v="Contaminación. No se aprecia la PAT del poste. Cable de guarda cortado entre los postes 77 y 81. "/>
        <s v="Contaminación. Rotula ojo de los aisladores con cierto grado de corrosión. Derivación monofásica hacia finca. "/>
        <s v="Contaminación. Cable de guarda cortado entre el poste 83 y 85. Corregir esta irregularidad. Poste sin PAT. "/>
        <s v="Contaminación. Ausencia de pararrayos. Se recomienda istalar un nuevo juego de pararrayos. Poste sin cable de guarda. Corregir esta irregularidad. "/>
        <s v="NIVEL 3: Contaminación. Cable de guarda cortado entre el poste 83 y 85. Corregir esta irregularidad. El cable de guarda esta a la misma altura de la línea de 69kV en el vano comprendido entre los postes 85 y 86. Corrgir esta irregularidad. Poste sin PAT. "/>
        <s v="NIVEL 3: Contaminación. Cadena de aisladores de la fase B esta fogoneado. Se debe reemplazar de inmediato. Poste sin PAT. "/>
        <s v="Contaminación. Poste sin PAT. Derivación hacia finca."/>
        <s v="Contaminación. Poste sin PAT. Una de las derivaciones trifasica tiene el aislador y el cortacorrientes roto (fuera de servicio). Dos cortacorrientes que dan hacia otra derivación estan cerrados. "/>
        <s v="Contaminación. Poste sin PAT. Derivación monofásica hacia finca a traves de dos cortacorrientes que estan cerrados. "/>
        <s v="Contaminación. Pararrayos dañados. Se recomienda instalar nuevo juego de pararrayos. "/>
        <s v="Contaminación. Poste sin PAT. Derivación hacia finca. "/>
        <s v="Contaminación. Los pararrayos no estan conectados. Revisar si se conectan o se instala un nuevo juego de pararrayos. No se aprecia la PAT del poste."/>
        <s v="Contaminación. No se aprecia la PAT del poste debido a la vegetación."/>
        <s v="Contaminación. Los tres pararrayos no tienen conexión a la línea. No se aprecia la PAT del poste debido a la vegetación. Derivación monofásica hacia finca a traves de dos cortacorrientes que estan cerrados."/>
        <s v="Contaminación. No se aprecia la PAT del poste debido a la vegetación. Derivación monofásica hacia finca. "/>
        <s v="Contaminación. No se aprecia la PAT del poste debido a la vegetación. Derivación monofásica hacia finca a traves de dos cortacorrientes que estan abiertos. "/>
        <s v="Contaminación. Derivación monofásica hacia finca a traves de dos cortacorrientes que estan rotos y sin conexión a la línea. Poste sin PAT."/>
        <s v="Contaminación. Seccionadores cerrados. presencia de nido de aves en el seccionador de la fase A. Poste sin PAT."/>
        <s v="Aisladores muy contaminados. Aislador de la fase C con ligera inclinación. Se recomienda corregir esta irregularidad."/>
        <s v="Aisladores y pararrayos muy contaminados. Pararrayos de la fase C dañados. Se recomienda cambiar los tres pararrayos. "/>
        <s v="NIVEL 3: Aisladores y pararrayos muy contaminados. Cinco cortacorrientes de los cuales tres estan en funcionamiento. Uno de los cortacorrientes que esta abierto esta fogoneado y con partidura. Sin embargo, siguen conectados a línea. Se debe corregir esta irregularidad."/>
        <s v="NIVEL 3: Aisladores muy contaminados. Aislador de cadena de la fase A fogoneado. Aislador de cadena de la fase B partido. Se deben reemplazar los aisaldores de cadenas de las tres fases. Coductor de la fase B esta a baja altura en el vano comprendido entre los postes 119 y 126. Corregir esta irregularidad. Seccionadores M-598 cerrados. Poste sin PAT."/>
        <s v="Contaminación. Tres cortacorrientes cerrados que dan hacia una derivación la cual no se continuo por requerimiento de EL CLIENTE. "/>
        <s v="Contaminación. Seccionadores abiertos. Presencia de nido de aves en los seccionadores de las fases A y C. Poste sin PAT. "/>
      </sharedItems>
    </cacheField>
    <cacheField name="Fecha T" numFmtId="0">
      <sharedItems containsNonDate="0" containsString="0" containsBlank="1"/>
    </cacheField>
    <cacheField name="Ejecutado T" numFmtId="0">
      <sharedItems containsNonDate="0" containsString="0" containsBlank="1"/>
    </cacheField>
    <cacheField name="Puntos de Termografía" numFmtId="0">
      <sharedItems containsNonDate="0" containsString="0" containsBlank="1"/>
    </cacheField>
    <cacheField name="Falla Detectada T" numFmtId="0">
      <sharedItems containsNonDate="0" containsString="0" containsBlank="1"/>
    </cacheField>
    <cacheField name="Observación T" numFmtId="0">
      <sharedItems containsNonDate="0" containsString="0" containsBlank="1"/>
    </cacheField>
    <cacheField name="Fecha UT" numFmtId="0">
      <sharedItems containsNonDate="0" containsString="0" containsBlank="1"/>
    </cacheField>
    <cacheField name="Ejecutado UT" numFmtId="0">
      <sharedItems containsNonDate="0" containsString="0" containsBlank="1"/>
    </cacheField>
    <cacheField name="Puntos de Ultrasonido" numFmtId="0">
      <sharedItems containsNonDate="0" containsString="0" containsBlank="1"/>
    </cacheField>
    <cacheField name="Falla Detectada UT" numFmtId="0">
      <sharedItems containsNonDate="0" containsString="0" containsBlank="1"/>
    </cacheField>
    <cacheField name="Observación UT" numFmtId="0">
      <sharedItems containsNonDate="0" containsString="0" containsBlank="1"/>
    </cacheField>
    <cacheField name="Fecha" numFmtId="0">
      <sharedItems containsNonDate="0" containsString="0" containsBlank="1"/>
    </cacheField>
    <cacheField name="Ejecutado MTTO" numFmtId="0">
      <sharedItems containsNonDate="0" containsString="0" containsBlank="1" count="1">
        <m/>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9097225" createdVersion="6" refreshedVersion="6" minRefreshableVersion="3" recordCount="59" xr:uid="{00000000-000A-0000-FFFF-FFFF01010000}">
  <cacheSource type="worksheet">
    <worksheetSource name="LEJOS19"/>
  </cacheSource>
  <cacheFields count="31">
    <cacheField name="Frente" numFmtId="0">
      <sharedItems/>
    </cacheField>
    <cacheField name="Circuito" numFmtId="0">
      <sharedItems/>
    </cacheField>
    <cacheField name="Nro. De poste" numFmtId="0">
      <sharedItems containsSemiMixedTypes="0" containsString="0" containsNumber="1" containsInteger="1" minValue="1" maxValue="59"/>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6"/>
    </cacheField>
    <cacheField name="Aislador Polimericos  (APT ) 34,5 Kv" numFmtId="0">
      <sharedItems containsString="0" containsBlank="1" containsNumber="1" containsInteger="1" minValue="3" maxValue="15"/>
    </cacheField>
    <cacheField name="Aislador de Cadena (Ac)" numFmtId="0">
      <sharedItems containsString="0" containsBlank="1" containsNumber="1" containsInteger="1" minValue="6" maxValue="12"/>
    </cacheField>
    <cacheField name="Aislador Polimericos  (APs ) 69 Kv" numFmtId="0">
      <sharedItems containsNonDate="0" containsString="0" containsBlank="1"/>
    </cacheField>
    <cacheField name="Cortacorriente (CC)" numFmtId="0">
      <sharedItems containsString="0" containsBlank="1" containsNumber="1" containsInteger="1" minValue="2" maxValue="2"/>
    </cacheField>
    <cacheField name="Abierto " numFmtId="0">
      <sharedItems containsNonDate="0" containsString="0" containsBlank="1"/>
    </cacheField>
    <cacheField name="Cerrado" numFmtId="0">
      <sharedItems containsNonDate="0" containsString="0" containsBlank="1"/>
    </cacheField>
    <cacheField name="Pararrayos (P)" numFmtId="0">
      <sharedItems containsString="0" containsBlank="1" containsNumber="1" containsInteger="1" minValue="3" maxValue="6"/>
    </cacheField>
    <cacheField name="Grapa ( G )" numFmtId="0">
      <sharedItems containsNonDate="0" containsString="0" containsBlank="1"/>
    </cacheField>
    <cacheField name="Seccionador (SM)" numFmtId="0">
      <sharedItems containsBlank="1" containsMixedTypes="1" containsNumber="1" containsInteger="1" minValue="3" maxValue="6"/>
    </cacheField>
    <cacheField name="Abierto 2" numFmtId="0">
      <sharedItems containsNonDate="0" containsString="0" containsBlank="1"/>
    </cacheField>
    <cacheField name="Cerrado3" numFmtId="0">
      <sharedItems containsNonDate="0" containsString="0" containsBlank="1"/>
    </cacheField>
    <cacheField name="Falla Detectada V" numFmtId="0">
      <sharedItems count="20">
        <s v="Contaminación. Seccionadores cerrados. Tornillería de los terminales de conexión de las copas terminales a los seccionadores, con corrosion."/>
        <s v="Contaminación. Herrajes con cierto grado de corrosión. Poste de interconexion con el circuito Sur de Bare."/>
        <s v="Contaminación. Pararrayos muy contaminados. Palillos con cierto grado de corrosión en el acople al aislador."/>
        <s v="Contaminación. Pararrayos muy contaminados. Aisladores de espiga fase A y B muy contaminados. Se recomienda reemplazarlos."/>
        <s v="Contaminación. "/>
        <s v="Contaminación. Palillos con corrosión en el acople al aislador."/>
        <s v="Contaminación. Pallillos con corrosión en el acople al aislador."/>
        <s v="Contaminación. Perno roscado con cierto grado de corrosión."/>
        <s v="Contaminación."/>
        <s v="Contaminación. Herrajes (pernos roscados) con cierto grado de corrosión."/>
        <s v="NIVEL 3: Contaminación. Aislador de la fase C roto en la falda inferior. Se debe reemplazar."/>
        <s v="NIVEL 3: Contaminación. El aislador de la fase B esta roto en la falda infeior. Se debe reemplazar."/>
        <s v="Contaminación. Palillos con cierto grado de corrosión en el acople al aislador."/>
        <s v="Contaminación. Herrajes (pernos roscados) con  corrosión."/>
        <s v="Contaminación. Seccionadores M-550 cerrados."/>
        <s v="Contaminación. Palillos con cierto grado de corrosión en el acople al aislador. Derivación con tres seccionadores M-521 cerrados."/>
        <s v="Contaminación. Palillos con corrosión."/>
        <s v="Contaminación. Palillos con corrosión. "/>
        <s v="Contaminación. Seccionadores M-1112 abiertos. Reconectador sin energia. Interconexión con otro circuito."/>
        <s v="Contaminación. Tres Seccionadores abiertos."/>
      </sharedItems>
    </cacheField>
    <cacheField name="Fecha T" numFmtId="0">
      <sharedItems containsNonDate="0" containsString="0" containsBlank="1"/>
    </cacheField>
    <cacheField name="Ejecutado T" numFmtId="0">
      <sharedItems containsNonDate="0" containsString="0" containsBlank="1"/>
    </cacheField>
    <cacheField name="Puntos de Termografía" numFmtId="0">
      <sharedItems containsNonDate="0" containsString="0" containsBlank="1"/>
    </cacheField>
    <cacheField name="Falla Detectada T" numFmtId="0">
      <sharedItems containsNonDate="0" containsString="0" containsBlank="1"/>
    </cacheField>
    <cacheField name="Observación T" numFmtId="0">
      <sharedItems containsNonDate="0" containsString="0" containsBlank="1"/>
    </cacheField>
    <cacheField name="Fecha UT" numFmtId="0">
      <sharedItems containsNonDate="0" containsString="0" containsBlank="1"/>
    </cacheField>
    <cacheField name="Ejecutado UT" numFmtId="0">
      <sharedItems containsNonDate="0" containsString="0" containsBlank="1"/>
    </cacheField>
    <cacheField name="Puntos de Ultrasonido" numFmtId="0">
      <sharedItems containsNonDate="0" containsString="0" containsBlank="1"/>
    </cacheField>
    <cacheField name="Falla Detectada UT" numFmtId="0">
      <sharedItems containsNonDate="0" containsString="0" containsBlank="1"/>
    </cacheField>
    <cacheField name="Observación UT" numFmtId="0">
      <sharedItems containsNonDate="0" containsString="0" containsBlank="1"/>
    </cacheField>
    <cacheField name="Fecha" numFmtId="0">
      <sharedItems containsNonDate="0" containsString="0" containsBlank="1"/>
    </cacheField>
    <cacheField name="Ejecutado MTTO" numFmtId="0">
      <sharedItems containsNonDate="0" containsString="0" containsBlank="1" count="1">
        <m/>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9669212963" createdVersion="6" refreshedVersion="6" minRefreshableVersion="3" recordCount="306" xr:uid="{00000000-000A-0000-FFFF-FFFF05010000}">
  <cacheSource type="worksheet">
    <worksheetSource name="LEJOS1920"/>
  </cacheSource>
  <cacheFields count="31">
    <cacheField name="Frente" numFmtId="0">
      <sharedItems/>
    </cacheField>
    <cacheField name="Circuito" numFmtId="0">
      <sharedItems/>
    </cacheField>
    <cacheField name="Nro. De poste" numFmtId="0">
      <sharedItems containsSemiMixedTypes="0" containsString="0" containsNumber="1" containsInteger="1" minValue="1" maxValue="306"/>
    </cacheField>
    <cacheField name="Descripción" numFmtId="0">
      <sharedItems/>
    </cacheField>
    <cacheField name="Fecha V" numFmtId="0">
      <sharedItems containsNonDate="0" containsString="0" containsBlank="1"/>
    </cacheField>
    <cacheField name="Aislador de Espiga (AE)" numFmtId="0">
      <sharedItems containsString="0" containsBlank="1" containsNumber="1" containsInteger="1" minValue="1" maxValue="10"/>
    </cacheField>
    <cacheField name="Aislador Polimericos  (APT ) 34,5 Kv" numFmtId="0">
      <sharedItems containsString="0" containsBlank="1" containsNumber="1" containsInteger="1" minValue="1" maxValue="15"/>
    </cacheField>
    <cacheField name="Aislador de Cadena (Ac)" numFmtId="0">
      <sharedItems containsString="0" containsBlank="1" containsNumber="1" containsInteger="1" minValue="2" maxValue="12"/>
    </cacheField>
    <cacheField name="Aislador Polimericos  (APs ) 69 Kv" numFmtId="0">
      <sharedItems containsNonDate="0" containsString="0" containsBlank="1"/>
    </cacheField>
    <cacheField name="Cortacorriente (CC)" numFmtId="0">
      <sharedItems containsString="0" containsBlank="1" containsNumber="1" containsInteger="1" minValue="2" maxValue="3"/>
    </cacheField>
    <cacheField name="Abierto " numFmtId="0">
      <sharedItems containsNonDate="0" containsString="0" containsBlank="1"/>
    </cacheField>
    <cacheField name="Cerrado" numFmtId="0">
      <sharedItems containsNonDate="0" containsString="0" containsBlank="1"/>
    </cacheField>
    <cacheField name="Pararrayos (P)" numFmtId="0">
      <sharedItems containsString="0" containsBlank="1" containsNumber="1" containsInteger="1" minValue="2" maxValue="6"/>
    </cacheField>
    <cacheField name="Grapa ( G )" numFmtId="0">
      <sharedItems containsNonDate="0" containsString="0" containsBlank="1"/>
    </cacheField>
    <cacheField name="Seccionador (SM)" numFmtId="0">
      <sharedItems containsBlank="1" containsMixedTypes="1" containsNumber="1" containsInteger="1" minValue="3" maxValue="9"/>
    </cacheField>
    <cacheField name="Abierto 2" numFmtId="0">
      <sharedItems containsNonDate="0" containsString="0" containsBlank="1"/>
    </cacheField>
    <cacheField name="Cerrado3" numFmtId="0">
      <sharedItems containsNonDate="0" containsString="0" containsBlank="1"/>
    </cacheField>
    <cacheField name="Falla Detectada V" numFmtId="0">
      <sharedItems count="147">
        <s v="Contaminación. Seccionadores cerrados. Tornilleria de los terminales de conexión de las copas terminales a los seccionadores, con corrosión."/>
        <s v="Contaminación. Herrajes con cierto grado de corrosión. Poste de interconexion con el circuito Sur de Bare."/>
        <s v="Contaminación. Pararrayos muy contaminados. Palillos con cierto grado de corrosión en el acople al aislador."/>
        <s v="Contaminación. Pararrayos muy contaminados. Aisladores de espiga fase A y B muy contaminados. Se recomienda reemplazarlos."/>
        <s v="Contaminación. "/>
        <s v="Contaminación. Palillos con corrosión en el acople al aislador."/>
        <s v="Contaminación. Pallillos con corrosión en el acople al aislador."/>
        <s v="Contaminación. Perno roscado con cierto grado de corrosión."/>
        <s v="Contaminación."/>
        <s v="Contaminación. Herrajes (pernos roscados) con cierto grado de corrosión."/>
        <s v="NIVEL 3: Contaminación. Aislador de la fase C roto en la falda inferior. Se debe reemplazar."/>
        <s v="NIVEL 3: Contaminación. El aislador de la fase B esta roto en la falda infeior. Se debe reemplazar."/>
        <s v="Contaminación. Palillos con cierto grado de corrosión en el acople al aislador."/>
        <s v="Contaminación. Herrajes (pernos roscados) con  corrosión."/>
        <s v="Contaminación. Seccionadores M-550 cerrados."/>
        <s v="Contaminación. Palillos con cierto grado de corrosión en el acople al aislador. Derivación con tres seccionadores M-521 cerrado."/>
        <s v="Contaminación. Palillos con corrosión."/>
        <s v="Contaminación. Palillos con corrosión. "/>
        <s v="Contaminación. Seccionadores M-1112. Reconectador sin energia. ESTE POSTE PERTENECE AL CIRCUITO 10.1 DE BARE."/>
        <s v="Contaminación. Tres Seccionadores abiertos."/>
        <s v="Contaminación. Pallillos con corrosión. Tres secccionadores cerrados y tres seccionadores abiertos (derivación)."/>
        <s v="Contaminación. Palillos con cierto grado de corrosión en el acople al aislador. Seccionadores de la derivación cerrados."/>
        <s v="Contaminación. Palillos con cierto grado de corrosión en el acople al aislador. Tres cortacorrientes abiertos."/>
        <s v="Contaminación. Tres cortacorrientes abiertos. Se recomienda retirarlos."/>
        <s v="Contaminación. Herrajes (pernos roscados) con corrosión."/>
        <s v="Contaminación. Seccionadores cerrados. Este poste sirve de soporte del circuito Este de Bare."/>
        <s v="Contaminación. Seccionadores abiertos. Herrajes (pernos roscados) con cierto grado de corrosión."/>
        <s v="Contaminación. Aislador de la fase C desacoplado del palillo con cierto grado de corrosión en el acople al aislador."/>
        <s v="Contaminación. Derivación monofásica con tres seccionadores (dos cerrados y uno abierto)."/>
        <s v="Contaminación. Pararrayos desconectados de la línea. Se recomienda reemplazarlos."/>
        <s v="Contaminación. Palillos con cierto grado de corrosión en el acople al aislador. Derivación con tres cortacorrientes abiertos."/>
        <s v="Contaminación. Palillos con cierto grado de corrosión en el acople al aislador. Pararrayos desconectados de la línea. Se recomienda reemplazarlos."/>
        <s v="Contaminación. Palillos con corrosión en el acople al aislador. Derivación abierta. Tres corta corriente abiertos. Arbol cercano a la línea."/>
        <s v="Contaminación. Palillos con corrosión en el acople al aislador. Herrajes (pernos roscados) con corrosión."/>
        <s v="Contaminación. Palillos con cierto grado de corrosión en el acople al aislador. Derivación con seccionadores abiertos."/>
        <s v="Contaminación. Dos cortacorrientes abiertos y sin carga conectada. Se recomienda retirarlos."/>
        <s v="Contaminación. Seccionadores M-212 abiertos. Herrajes (pernos roscados) con corrosión."/>
        <s v="Contaminación. Seccionadores M-256 cerrados. Herrajes (pernos roscados) con corrosión."/>
        <s v="Contaminación. Derivación con tres seccionadores abiertos. Herrajes (pernos roscados) con corrosión."/>
        <s v="Contaminación. Seccionadores M-502 cerrados."/>
        <s v="Contaminación. Herrajes (pernos roscados) con corrosión. Cortacorrientes abiertos. Se recomienda retirarlos. "/>
        <s v="NIVEL 3: Contaminación. Cadena de aislador de la fase C con uno de los plato roto. Se debe reemplazar la cadena."/>
        <s v="Contaminación. Seccionadores abiertos. "/>
        <s v="Contaminación. Seccionadores M-1168 cerrado."/>
        <s v="Contaminación. Nueve seccionadores de los cuales tres estan abiertos y seis dañados."/>
        <s v="Contaminación. Tres cortacorrientes dañados. Se recomienda retirarlos. Herrajes (pernos roscados) con corrosión. ."/>
        <s v="Contaminación. Derivacion monofásica."/>
        <s v="Contaminación. Seccionadores M-1149 cerrados. Herrajes (pernos rosacados) con corrosión"/>
        <s v="Contaminación. Cortacorrientes dañados. Se recomienda retirarlos."/>
        <s v="Contaminación. Seccionadores de línea M-125 cerrados. Seccionadores de la derivación M-257 abiertos."/>
        <s v="NIVEL 3: Contaminación. Aislador de la fase C tiene la falda inferior rota y esta desacoplado. Se deben reemplazar."/>
        <s v="Contaminación. Seccionadores M-1246 abiertos."/>
        <s v="NIVEL 3: Contaminación. Aislador de la fase A esta roto en la falda inferior. Se debe reemplazar."/>
        <s v="Contaminación. El aislador de la fase B esta desacoplado del palillo. La cruceta presenta cierto grado de inclinación. Se deben corregir estas irregularidades."/>
        <s v="NIVEL 3: Contaminación. Pararrayos dañados en la fase B y C. Se deben reemplazar los tres. Poste sin PAT. El aislador de la fase C esta roto en la falda inferior. Se deben reemplazar."/>
        <s v="NIVEL 3: Contaminación. Seccionadores M-067 cerrados. El de la fase C esta fogoneado. Se debe reemplazar."/>
        <s v="Contaminación. Árbol rozando la línea. Se debe podar."/>
        <s v="NIVEL 3: Contaminación. Cortacorrientes dañados y sin carga asociada. Los mismos permanecen conectados a la línea. Se deben retirar, incluyendo los puentes."/>
        <s v="NIVEL 3: Contaminación. Seccionadores M-501 cerrados. El de la fase C esta fogoneado. Se debe reemplazar. Las cadenas de aisladores de la derivación en la fase B y C estan fogoneados. Se deben cambiar las tres cadenas."/>
        <s v="Contaminación. Palillos con corrosión en el acople al aislador. Poste sin PAT."/>
        <s v="Contaminación. Palillos con corrosión en el acople al aislador. "/>
        <s v="Contaminación. Palillos con corrosión en el acople al aislador. Cruceta inclinada hacia abajo. Se debe corregir esta irregularidad."/>
        <s v="NIVEL 3: Contaminación. Tres cortacorrientes cerrados. El de la fase C esta fogoneado. Se debe reemplazar."/>
        <s v="NIVEL 3: Contaminación. Pararrayos y cortacorrientes dañados. Ambos están conectados a la línea. Se deben retirar. Poste sin PAT."/>
        <s v="NIVEL 3: Contaminación. Aislador de la fase A con la falda inferior rota. Se debe reemplazar."/>
        <s v="NIVEL 3: Contaminación. Cadena de aisladores de la fase C esta rota. Se debe cambiar. Tres seccionadores cerrados. El seccionador de la fase B esta roto. Se debe reemplazar."/>
        <s v="Contaminación. Palillos con corrosión. Poste sin PAT. "/>
        <s v="NIVEL 3: Contaminación. Aislador de espiga fogoneado. Se debe reemplazar."/>
        <s v="Contaminación. Tres cortacorrientes sin carga asociada. Se recomienda retirar, incluyendo los puentes. Poste sin PAT."/>
        <s v="Contaminación. Poste sin PAT."/>
        <s v="Contaminación. Palillos con corrosión en el acople al aislador. Cruceta desalíneada."/>
        <s v="NIVEL 3: Contaminación. Cadena de aisladores de la fase A y C estan rotas en la parte superior. Se deben cambiar. Derivación abierta."/>
        <s v="NIVEL 3: Contaminación. Aislador de espiga dañado en la falda superior. Se debe reemplazar. Tres cortacorrientes dañados y sin carga asociada. Se deben retirar."/>
        <s v="Contaminación. Tres cortacorrientes dañados y sin carga asociada. Se deben retirar."/>
        <s v="NIVEL 3: Contaminación. Tres cortacorrientes dañados y sin carga asociada. Los mismos permanecen conectados a la línea. Se deben retirar. Poste sin PAT."/>
        <s v="Contaminación. Seccionadores M-068 cerrados."/>
        <s v="Contaminación. Derivación con tres seccionadores M-1167 cerrados."/>
        <s v="NIVEL 3: Contaminación. La cadena de aisladores de la fase C esta fogoneada. Se debe cambiar. Derivación con tres seccionadores, uno abierto y dos cerrados."/>
        <s v="Contaminación. Palillos con cierto grado de corrosión en el acople al aislador. Cruceta desalíneada."/>
        <s v="Contaminación. Pararrayos dañados. Se deben reemplazar. Palillos con cierto grado de corrosión en el acople al aislador. Cruceta desalíneada."/>
        <s v="NIVEL 3: Contaminación. Los aisladores de la fase  A y B estan rotos en la falda inferior. Se deben reemplazar los tres. "/>
        <s v="NIVEL 3: Contaminación. Seccionadores M-789 cerrados. El de la fase C esta roto. Se deben reemplazar. La cadena de aisladores de la derivación de la fase B esta fogoneado. Se debe cambiar."/>
        <s v="Contaminación. Poste sin PAT. Seccionadores de la derivación cerrados."/>
        <s v="Contaminación. Cortacorrientes abiertos y con carga asociada."/>
        <s v="NIVEL 3: Contaminación. Cadena de aisladores de la fase A esta rota en la parte superior. Se debe cambiar. Tres seccionadores M-791 cerrados el de la fase C está roto en la parte superior. Se debe reemplazar."/>
        <s v="Contaminación. Palillos con corrosión. Seccionadores M-790 cerrados."/>
        <s v="NIVEL 3: Contaminación. Tres cortacorrientes dañados y sin carga asociada. Los mismos permanecen conectados a la línea. Se deben retirar junto con los puentes."/>
        <s v="Contaminación. Palillos con cierto grado de corrosión. "/>
        <s v="NIVEL 3: Contaminación. Cortacorrientes dañados y sin carga asociada. Los mismos permanecen conectados a la línea. Se deben retirar."/>
        <s v="NIVEL 3: Contaminación. Seccionadores M-259 abiertos y fogoneados en las fases A, B y C. Se recomienda reemplaazar. Herrajes (pernos roscados) con corrosión."/>
        <s v="Contaminación. Seccionadores cerrados."/>
        <s v="Contaminación. Tres cortacorrientes abiertos y sin carga asociada. Se recomienda retirarlos."/>
        <s v="NIVEL 3: Contaminación. Palillos con corrosión en el acople al aislador. Seccionadores cerrados que sirven de puente a un reconectador dañado. Presencia de ramas secas tapando los elementos del poste. Se deben retirar. Presencia de abejas."/>
        <s v="Contaminación. Dos cortacorrientes cerrados alimentando un transformador monofásico."/>
        <s v="NIVEL 3: Contaminación. Cadena de aisladores de la fase C tiene pérdida de material. Se recomienda cambiar. Palillos con corrosión en el acople al aislador."/>
        <s v="NIVEL 3: Contaminación. Palillos con cierto grado de corrosión en el acople al aislador. Seccionadores M-785 cerrados hacia la derivación. Los de la fase B y C tienen pérdida de masa."/>
        <s v="Contaminación. Palillos con cierto grado de corrosión en el acople al aislador. Seccionadores M-786 abiertos hacia la derivación."/>
        <s v="Contaminación. Tres seccionadores de línea cerrados."/>
        <s v="Contaminación. Seccionadores de línea cerrados."/>
        <s v="Contaminación. Tres cortacorrientes de línea cerrados."/>
        <s v="Contaminación. Cortacorrientes cerrados que derivan hacia un banco de transformadores operativos."/>
        <s v="Contaminación. Pallillos con cierto grado de corrosión en el acople al aislador."/>
        <s v="Contaminación. Cruceta ligeramente inclinada. Corregir esta irregularidad."/>
        <s v="NIVEL 3: Contaminación. El aislador de la fase C está roto en la falda inferior. Se debe reemplazar."/>
        <s v="Contaminación. Aislador de la fase A esta desacoplado del paillo. La cruceta desalíneada. Corregir esta irregularidad. Dos cortacorrientes cerrados que dan a una derivación monofásica."/>
        <s v="NIVEL 3: Contaminación. El aislador de la fase A esta roto en la falda inferior. Se debe reemplazar."/>
        <s v="Contaminación. Palillos con cierto grado de corrosión en el acople al aislador. Dos cortacorrientes cerrados con derivación monofásica hacia finca."/>
        <s v="Contaminación. Tres cortacorrientes abiertos y sin carga asociada. Se recomienda retirarlos. Árbol de mediana altura pegado del poste. Se debe podar."/>
        <s v="Contaminación. Tres seccionadores cerrados."/>
        <s v="Contaminación. Palillos con cierto grado de corrosión en el acople al aislador. Árboles cercanos a la línea. Se deben podar."/>
        <s v="Contaminación. Palillos con cierto grado de corrosión en el acople al aislador. Tres cortacorrientes abiertos y sin carga asociada. Presencia de árbol cerca del poste. Se debe podar"/>
        <s v="Contaminación. Árbol debajo de la línea en el vano comprendido entre los postes 285 y 286. Se debe podar."/>
        <s v="Contaminación. Tres cortacorrientes cerrados."/>
        <s v="Contaminación. Tres cortacorrientes cerrados que dan a un bajante."/>
        <s v="Aisladores muy contaminados. Palillos con cierto grado de corrosión en el acople al aislador."/>
        <s v="Aisladores muy contaminados. Dos Cortacorrientes cerrados que dan hacia una derivación monofásica de finca."/>
        <s v="Contaminación. Este poste sirve de soporte para otro circuito."/>
        <s v="Contaminación. Seccionadores M-843 abiertos. Palillos con cierto grado de corrosión en el acople al aislador. Este poste sirve de soporte para otro circuito."/>
        <s v="Contaminación. Tres cortacorrientes dañados y sin carga asociada. Los mismos permanecen conectados a la línea. Se deben retirar. Poste sin PAT." u="1"/>
        <s v="Contaminación. Seccionadores M-501 cerrados. El de la fase C esta fogoneado. Se debe reemplazar. Las cadenas de aisladores de la derivación en la fase B y C estan fogoneados. Se deben cambiar las tres cadenas." u="1"/>
        <s v="Contaminación. Palillos con cierto grado de corrosión en el acople al aislador. Seccionadores M-785 cerrados hacia la derivación. Los de la fase B y C tienen pérdida de masa." u="1"/>
        <s v="Contaminación. Seccionadores M-789 cerrados. El de la fase C esta roto. Se deben reemplazar. La cadena de aisladores de la derivación de la fase B esta fogoneado. Se debe cambiar." u="1"/>
        <s v="Contaminación. Cadena de aisladores de la fase A esta rota en la parte superior. Se debe cambiar. Tres seccionadores M-791 cerrados el de la fase C está roto en la parte superior. Se debe reemplazar." u="1"/>
        <s v="Contaminación. Aislador de espiga fogoneado. Se debe reemplazar." u="1"/>
        <s v="Contaminación. Cadena de aisladores de la fase C tiene pérdida de material. Se recomienda cambiar. Palillos con corrosión en el acople al aislador." u="1"/>
        <s v="Contaminación. Cortacorrientes dañados y sin carga asociada. Los mismos permanecen conectados a la línea. Se deben retirar, incluyendo los puentes." u="1"/>
        <s v="Contaminación. Seccionadores M-259 abiertos y fogoneados en las fases A, B y C. Se recomienda reemplaazar. Herrajes (pernos roscados) con corrosión." u="1"/>
        <s v="Contaminación. Cortacorrientes dañados y sin carga asociada. Los mismos permanecen conectados a la línea. Se deben retirar." u="1"/>
        <s v="Contaminación. Aislador de la fase A esta roto en la falda inferior. Se debe reemplazar." u="1"/>
        <s v="Contaminación. Cadena de aisladores de la fase C esta rota. Se debe cambiar. Tres seccionadores cerrados. El seccionador de la fase B esta roto. Se debe reemplazar." u="1"/>
        <s v="Contaminación. Pararrayos dañados en la fase B y C. Se deben reemplazar los tres. Poste sin PAT. El aislador de la fase C esta roto en la falda inferior. Se deben reemplazar." u="1"/>
        <s v="Contaminación. El aislador de la fase B esta roto en la falda infeior. Se debe reemplazar." u="1"/>
        <s v="Contaminación. Cadena de aisladores de la fase A y C estan rotas en la parte superior. Se deben cambiar. Derivación abierta." u="1"/>
        <s v="Contaminación. Aislador de la fase C roto en la falda inferior. Se debe reemplazar." u="1"/>
        <s v="Contaminación. Los aisladores de la fase  A y B estan rotos en la falda inferior. Se deben reemplazar los tres. " u="1"/>
        <s v="Contaminación. Tres cortacorrientes dañados y sin carga asociada. Los mismos permanecen conectados a la línea. Se deben retirar junto con los puentes." u="1"/>
        <s v="Contaminación. Tres cortacorrientes cerrados. El de la fase C esta fogoneado. Se debe reemplazar." u="1"/>
        <s v="Contaminación. Palillos con corrosión en el acople al aislador. Seccionadores cerrados que sirven de puente a un reconectador dañado. Presencia de ramas secas tapando los elementos del poste. Se deben retirar. Presencia de abejas." u="1"/>
        <s v="Contaminación. Aislador de espiga dañado en la falda superior. Se debe reemplazar. Tres cortacorrientes dañados y sin carga asociada. Se deben retirar." u="1"/>
        <s v="Contaminación. El aislador de la fase A esta roto en la falda inferior. Se debe reemplazar." u="1"/>
        <s v="Contaminación. El aislador de la fase C está roto en la falda inferior. Se debe reemplazar." u="1"/>
        <s v="Contaminación. Cadena de aislador de la fase C con uno de los plato roto. Se debe reemplazar la cadena." u="1"/>
        <s v="Contaminación. Pararrayos y cortacorrientes dañados. Ambos están conectados a la línea. Se deben retirar. Poste sin PAT." u="1"/>
        <s v="Contaminación. Aislador de la fase C tiene la falda inferior rota y esta desacoplado. Se deben reemplazar." u="1"/>
        <s v="Contaminación. La cadena de aisladores de la fase C esta fogoneada. Se debe cambiar. Derivación con tres seccionadores, uno abierto y dos cerrados." u="1"/>
        <s v="Contaminación. Seccionadores M-067 cerrados. El de la fase C esta fogoneado. Se debe reemplazar." u="1"/>
        <s v="Contaminación. Aislador de la fase A con la falda inferior rota. Se debe reemplazar." u="1"/>
      </sharedItems>
    </cacheField>
    <cacheField name="Fecha T" numFmtId="0">
      <sharedItems containsNonDate="0" containsString="0" containsBlank="1"/>
    </cacheField>
    <cacheField name="Ejecutado T" numFmtId="0">
      <sharedItems containsNonDate="0" containsString="0" containsBlank="1"/>
    </cacheField>
    <cacheField name="Puntos de Termografía" numFmtId="0">
      <sharedItems containsNonDate="0" containsString="0" containsBlank="1"/>
    </cacheField>
    <cacheField name="Falla Detectada T" numFmtId="0">
      <sharedItems containsNonDate="0" containsString="0" containsBlank="1"/>
    </cacheField>
    <cacheField name="Observación T" numFmtId="0">
      <sharedItems containsNonDate="0" containsString="0" containsBlank="1"/>
    </cacheField>
    <cacheField name="Fecha UT" numFmtId="0">
      <sharedItems containsNonDate="0" containsString="0" containsBlank="1"/>
    </cacheField>
    <cacheField name="Ejecutado UT" numFmtId="0">
      <sharedItems containsNonDate="0" containsString="0" containsBlank="1"/>
    </cacheField>
    <cacheField name="Puntos de Ultrasonido" numFmtId="0">
      <sharedItems containsNonDate="0" containsString="0" containsBlank="1"/>
    </cacheField>
    <cacheField name="Falla Detectada UT" numFmtId="0">
      <sharedItems containsNonDate="0" containsString="0" containsBlank="1"/>
    </cacheField>
    <cacheField name="Observación UT" numFmtId="0">
      <sharedItems containsNonDate="0" containsString="0" containsBlank="1"/>
    </cacheField>
    <cacheField name="Fecha" numFmtId="0">
      <sharedItems containsNonDate="0" containsDate="1" containsString="0" containsBlank="1" minDate="2024-08-10T00:00:00" maxDate="2024-08-11T00:00:00"/>
    </cacheField>
    <cacheField name="Ejecutado MTTO" numFmtId="0">
      <sharedItems containsBlank="1" count="2">
        <m/>
        <s v="Ejecutada"/>
      </sharedItems>
    </cacheField>
    <cacheField name="Observació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7454976851" createdVersion="6" refreshedVersion="6" minRefreshableVersion="3" recordCount="801" xr:uid="{00000000-000A-0000-FFFF-FFFF69000000}">
  <cacheSource type="worksheet">
    <worksheetSource name="MTTO" r:id="rId2"/>
  </cacheSource>
  <cacheFields count="17">
    <cacheField name="#" numFmtId="0">
      <sharedItems containsString="0" containsBlank="1" containsNumber="1" containsInteger="1" minValue="1" maxValue="794"/>
    </cacheField>
    <cacheField name="FECHA" numFmtId="0">
      <sharedItems containsDate="1" containsBlank="1" containsMixedTypes="1" minDate="2023-11-26T00:00:00" maxDate="2024-12-07T00:00:00" count="190">
        <d v="2023-11-26T00:00:00"/>
        <d v="2023-11-27T00:00:00"/>
        <d v="2023-11-30T00:00:00"/>
        <d v="2023-12-01T00:00:00"/>
        <d v="2023-12-03T00:00:00"/>
        <d v="2023-12-04T00:00:00"/>
        <d v="2023-12-05T00:00:00"/>
        <d v="2023-12-06T00:00:00"/>
        <d v="2023-12-07T00:00:00"/>
        <d v="2023-12-09T00:00:00"/>
        <d v="2023-12-10T00:00:00"/>
        <d v="2023-12-11T00:00:00"/>
        <d v="2023-12-12T00:00:00"/>
        <d v="2023-12-13T00:00:00"/>
        <d v="2023-12-14T00:00:00"/>
        <d v="2023-12-15T00:00:00"/>
        <d v="2023-12-16T00:00:00"/>
        <d v="2023-12-17T00:00:00"/>
        <d v="2024-01-06T00:00:00"/>
        <d v="2024-01-08T00:00:00"/>
        <d v="2024-01-09T00:00:00"/>
        <d v="2024-01-10T00:00:00"/>
        <d v="2024-01-11T00:00:00"/>
        <s v="PENDIENTE"/>
        <d v="2024-01-12T00:00:00"/>
        <d v="2024-01-13T00:00:00"/>
        <d v="2024-01-14T00:00:00"/>
        <d v="2024-01-15T00:00:00"/>
        <d v="2024-01-16T00:00:00"/>
        <d v="2024-01-17T00:00:00"/>
        <d v="2024-01-19T00:00:00"/>
        <d v="2024-01-20T00:00:00"/>
        <d v="2024-01-2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4T00:00:00"/>
        <d v="2024-03-05T00:00:00"/>
        <d v="2024-03-06T00:00:00"/>
        <d v="2024-03-07T00:00:00"/>
        <d v="2024-03-08T00:00:00"/>
        <d v="2024-03-09T00:00:00"/>
        <d v="2024-03-10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4-01T00:00:00"/>
        <d v="2024-04-06T00:00:00"/>
        <d v="2024-04-05T00:00:00"/>
        <d v="2024-04-07T00:00:00"/>
        <d v="2024-04-02T00:00:00"/>
        <d v="2024-04-03T00:00:00"/>
        <d v="2024-04-04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30T00:00:00"/>
        <d v="2024-05-02T00:00:00"/>
        <d v="2024-05-03T00:00:00"/>
        <d v="2024-05-04T00:00:00"/>
        <d v="2024-05-05T00:00:00"/>
        <d v="2024-05-06T00:00:00"/>
        <d v="2024-05-07T00:00:00"/>
        <d v="2024-05-08T00:00:00"/>
        <d v="2024-05-09T00:00:00"/>
        <d v="2024-05-10T00:00:00"/>
        <d v="2024-05-11T00:00:00"/>
        <d v="2024-05-12T00:00:00"/>
        <d v="2024-05-13T00:00:00"/>
        <d v="2024-05-14T00:00:00"/>
        <d v="2024-06-20T00:00:00"/>
        <d v="2024-06-21T00:00:00"/>
        <d v="2024-06-23T00:00:00"/>
        <d v="2024-06-27T00:00:00"/>
        <d v="2024-06-28T00:00:00"/>
        <d v="2024-06-29T00:00:00"/>
        <d v="2024-06-30T00:00:00"/>
        <d v="2024-07-01T00:00:00"/>
        <d v="2024-07-02T00:00:00"/>
        <d v="2024-07-03T00:00:00"/>
        <d v="2024-07-04T00:00:00"/>
        <d v="2024-07-05T00:00:00"/>
        <d v="2024-07-06T00:00:00"/>
        <d v="2024-07-10T00:00:00"/>
        <d v="2024-07-12T00:00:00"/>
        <d v="2024-07-13T00:00:00"/>
        <d v="2024-07-14T00:00:00"/>
        <d v="2024-07-15T00:00:00"/>
        <d v="2024-07-17T00:00:00"/>
        <d v="2024-07-18T00:00:00"/>
        <d v="2024-07-20T00:00:00"/>
        <d v="2024-07-21T00:00:00"/>
        <d v="2024-07-22T00:00:00"/>
        <d v="2024-07-23T00:00:00"/>
        <d v="2024-07-24T00:00:00"/>
        <d v="2024-07-25T00:00:00"/>
        <d v="2024-07-26T00:00:00"/>
        <d v="2024-07-27T00:00:00"/>
        <d v="2024-07-28T00:00:00"/>
        <d v="2024-07-30T00:00:00"/>
        <d v="2024-07-31T00:00:00"/>
        <d v="2024-08-01T00:00:00"/>
        <d v="2024-08-02T00:00:00"/>
        <d v="2024-08-10T00:00:00"/>
        <d v="2024-08-11T00:00:00"/>
        <d v="2024-08-12T00:00:00"/>
        <d v="2024-08-13T00:00:00"/>
        <d v="2024-08-14T00:00:00"/>
        <d v="2024-08-15T00:00:00"/>
        <d v="2024-08-16T00:00:00"/>
        <d v="2024-09-04T00:00:00"/>
        <d v="2024-09-05T00:00:00"/>
        <d v="2024-09-06T00:00:00"/>
        <d v="2024-09-07T00:00:00"/>
        <d v="2024-09-08T00:00:00"/>
        <d v="2024-09-09T00:00:00"/>
        <d v="2024-09-10T00:00:00"/>
        <d v="2024-09-11T00:00:00"/>
        <d v="2024-09-12T00:00:00"/>
        <d v="2024-09-13T00:00:00"/>
        <d v="2024-09-14T00:00:00"/>
        <d v="2024-09-15T00:00:00"/>
        <s v="16/09/2024"/>
        <s v="17/09/2025"/>
        <s v="18/09/2024"/>
        <d v="2024-09-23T00:00:00"/>
        <d v="2024-09-24T00:00:00"/>
        <d v="2024-09-29T00:00:00"/>
        <d v="2024-09-30T00:00:00"/>
        <d v="2024-10-01T00:00:00"/>
        <d v="2024-10-02T00:00:00"/>
        <m u="1"/>
        <s v=" 20/04/2024" u="1"/>
        <s v=" 21/04/2024" u="1"/>
        <s v=" 18/4/2024" u="1"/>
        <d v="2024-09-16T00:00:00" u="1"/>
        <s v=" 20/4/2024" u="1"/>
        <d v="2024-12-06T00:00:00" u="1"/>
      </sharedItems>
    </cacheField>
    <cacheField name="FRENTE" numFmtId="0">
      <sharedItems containsBlank="1" count="3">
        <s v="U.P. PESADO"/>
        <s v="U.P. EXTRAPESADO"/>
        <m u="1"/>
      </sharedItems>
    </cacheField>
    <cacheField name="SUB-ESTACION" numFmtId="0">
      <sharedItems/>
    </cacheField>
    <cacheField name="POSTE" numFmtId="0">
      <sharedItems/>
    </cacheField>
    <cacheField name="CIRCUITO" numFmtId="0">
      <sharedItems containsBlank="1" count="22">
        <s v="PINOS 3"/>
        <s v="PINOS 1"/>
        <s v="PATRIOTA"/>
        <s v="PINOS 2"/>
        <s v="MEREY 29"/>
        <s v="ESTE"/>
        <s v="BLOQUE 8"/>
        <s v="REMIGA"/>
        <s v="OLEOS"/>
        <s v="SUR"/>
        <s v="SUR "/>
        <s v="KARIÑA SUR"/>
        <s v="MEREY 20"/>
        <s v="LEJOS"/>
        <s v="10.2"/>
        <s v="D-105"/>
        <s v="OESTE"/>
        <m u="1"/>
        <s v="MEREY 30" u="1"/>
        <s v="KARIÑA" u="1"/>
        <s v="PINIOS 2" u="1"/>
        <s v="?" u="1"/>
      </sharedItems>
    </cacheField>
    <cacheField name="ACTIVIDAD" numFmtId="0">
      <sharedItems containsBlank="1" count="5">
        <s v="REEMPLAZO"/>
        <s v="DESINTALACION"/>
        <s v="AJUSTE "/>
        <s v="INSTALACION "/>
        <m u="1"/>
      </sharedItems>
    </cacheField>
    <cacheField name="TIPO DE MTTO." numFmtId="0">
      <sharedItems/>
    </cacheField>
    <cacheField name="CAUSA" numFmtId="0">
      <sharedItems/>
    </cacheField>
    <cacheField name="DESCRIPCION" numFmtId="0">
      <sharedItems containsBlank="1" count="25">
        <s v="AISLADOR DE ESPIGA 34,5KV"/>
        <s v="PARARRAYOS 15KV"/>
        <s v="CORTACORRIENTE 27KV (USADO)"/>
        <s v="AISLADOR POLIMERICO DE 34,5KV"/>
        <s v="N/A"/>
        <s v="SECCIONADOR MONOFASICO (USADO)"/>
        <s v="MORDAZA TIPO PISTOLA 4/0"/>
        <s v="CONECTOR AUTOMATICO DE LINEA 2/0-2/0"/>
        <s v="SECCIONADOR MONOFASICO 36KV"/>
        <s v="AISLADOR DE CADENA 34,5 KV"/>
        <s v="AISLADOR POLIMERICO DE 69KV"/>
        <s v="CORTACORRIENTE 27KV"/>
        <s v="CRUCETA"/>
        <s v="ANCLA DE RETENIDA"/>
        <s v="BARRA DE AMARRE DE 2,20 MT"/>
        <s v="SECCIONADOR MONOFASICO 27KV"/>
        <s v="RETENIDAS"/>
        <s v="RECONECTADOR 15KV / 800A "/>
        <s v="TRANSFORMADOR 13,8KVA"/>
        <s v="ASIENTO DE CRUCETA"/>
        <m u="1"/>
        <s v="RECONECTADOR " u="1"/>
        <s v="AISLADOR POLIMERICO 34,5KV" u="1"/>
        <s v="ANCLA" u="1"/>
        <s v="AISLADOR DE ESPIGA 34,5KV " u="1"/>
      </sharedItems>
    </cacheField>
    <cacheField name="CANT" numFmtId="2">
      <sharedItems containsSemiMixedTypes="0" containsString="0" containsNumber="1" containsInteger="1" minValue="0" maxValue="15"/>
    </cacheField>
    <cacheField name="UM" numFmtId="0">
      <sharedItems/>
    </cacheField>
    <cacheField name="CONDICION" numFmtId="0">
      <sharedItems containsBlank="1" count="5">
        <s v="NUEVO"/>
        <s v="USADO"/>
        <s v="N/A"/>
        <m u="1"/>
        <s v="PENDIENTE" u="1"/>
      </sharedItems>
    </cacheField>
    <cacheField name="GERENCIA" numFmtId="0">
      <sharedItems/>
    </cacheField>
    <cacheField name="RESPONSABLE" numFmtId="0">
      <sharedItems containsBlank="1"/>
    </cacheField>
    <cacheField name="REVISADO " numFmtId="0">
      <sharedItems/>
    </cacheField>
    <cacheField name="USO" numFmtId="0">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LOG1" refreshedDate="45569.457454398151" createdVersion="6" refreshedVersion="6" minRefreshableVersion="3" recordCount="126" xr:uid="{00000000-000A-0000-FFFF-FFFF61000000}">
  <cacheSource type="worksheet">
    <worksheetSource name="MIICELANEOS[[ORIGEN]:[DESTINO]]" r:id="rId2"/>
  </cacheSource>
  <cacheFields count="20">
    <cacheField name="ORIGEN" numFmtId="0">
      <sharedItems/>
    </cacheField>
    <cacheField name="SEMANA" numFmtId="0">
      <sharedItems containsSemiMixedTypes="0" containsString="0" containsNumber="1" containsInteger="1" minValue="1" maxValue="2"/>
    </cacheField>
    <cacheField name="FECHA" numFmtId="14">
      <sharedItems containsSemiMixedTypes="0" containsNonDate="0" containsDate="1" containsString="0" minDate="2023-12-15T00:00:00" maxDate="2024-06-28T00:00:00"/>
    </cacheField>
    <cacheField name="MES" numFmtId="0">
      <sharedItems/>
    </cacheField>
    <cacheField name="NRO. SIM" numFmtId="0">
      <sharedItems/>
    </cacheField>
    <cacheField name="CODIGO" numFmtId="0">
      <sharedItems/>
    </cacheField>
    <cacheField name="DESCRIPCION" numFmtId="0">
      <sharedItems count="11">
        <s v="MORDAZA TIPO PISTOLA 4/0"/>
        <s v="TERMINAL TIPO BARRACUDA 4/0 DE 1 HUECO"/>
        <s v="COBRE SOLIDO #4"/>
        <s v="GRILLETE DE ANCLAJE"/>
        <s v="GRAMPA DE COMPRESION 2/0 - 2/0"/>
        <s v="CONECTOR KS25"/>
        <s v="TERMINAL TIPO BARRACUDA 4/0 DE 2 HUECO"/>
        <s v="GUAYA 2/0"/>
        <s v="TUERCA DE OJO 5/8&quot;"/>
        <s v="TORNILLO 15/16&quot;"/>
        <s v="ABRAZADERA 4-1/2&quot;"/>
      </sharedItems>
    </cacheField>
    <cacheField name="MARCA" numFmtId="0">
      <sharedItems containsNonDate="0" containsString="0" containsBlank="1"/>
    </cacheField>
    <cacheField name="MODELO" numFmtId="0">
      <sharedItems containsNonDate="0" containsString="0" containsBlank="1"/>
    </cacheField>
    <cacheField name="SERIAL" numFmtId="0">
      <sharedItems containsNonDate="0" containsString="0" containsBlank="1"/>
    </cacheField>
    <cacheField name="UBICACIÓN" numFmtId="0">
      <sharedItems containsBlank="1"/>
    </cacheField>
    <cacheField name="CANT" numFmtId="164">
      <sharedItems containsSemiMixedTypes="0" containsString="0" containsNumber="1" containsInteger="1" minValue="1" maxValue="24"/>
    </cacheField>
    <cacheField name="UM" numFmtId="0">
      <sharedItems/>
    </cacheField>
    <cacheField name="CONDICION" numFmtId="0">
      <sharedItems/>
    </cacheField>
    <cacheField name="GERENCIA" numFmtId="0">
      <sharedItems/>
    </cacheField>
    <cacheField name="DPTO.SOLICITANTE" numFmtId="0">
      <sharedItems/>
    </cacheField>
    <cacheField name="APROBADO POR " numFmtId="0">
      <sharedItems/>
    </cacheField>
    <cacheField name="USO" numFmtId="0">
      <sharedItems/>
    </cacheField>
    <cacheField name="ZONA" numFmtId="0">
      <sharedItems count="10">
        <s v="PINOS 3"/>
        <s v="MEREY 29"/>
        <s v="PINOS 1"/>
        <s v="PINOS 2"/>
        <s v="OLEOS"/>
        <s v="MEREY 20"/>
        <s v="PINOS II" u="1"/>
        <s v="PINOS  3" u="1"/>
        <s v="PINOS  III" u="1"/>
        <s v="PINOS I" u="1"/>
      </sharedItems>
    </cacheField>
    <cacheField name="DESTIN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2">
  <r>
    <s v="U.P. PESADO"/>
    <s v="LEJOS"/>
    <s v="1-A"/>
    <s v="Amarre Tx"/>
    <m/>
    <n v="2"/>
    <n v="6"/>
    <m/>
    <m/>
    <n v="3"/>
    <m/>
    <m/>
    <m/>
    <m/>
    <m/>
    <m/>
    <m/>
    <x v="0"/>
    <m/>
    <m/>
    <m/>
    <m/>
    <m/>
    <m/>
    <m/>
    <m/>
    <m/>
    <m/>
    <m/>
    <x v="0"/>
    <m/>
  </r>
  <r>
    <s v="U.P. PESADO"/>
    <s v="LEJOS"/>
    <n v="1"/>
    <s v="Amarre"/>
    <m/>
    <n v="6"/>
    <n v="6"/>
    <m/>
    <m/>
    <m/>
    <m/>
    <m/>
    <n v="5"/>
    <m/>
    <n v="3"/>
    <m/>
    <m/>
    <x v="1"/>
    <m/>
    <m/>
    <m/>
    <m/>
    <m/>
    <m/>
    <m/>
    <m/>
    <m/>
    <m/>
    <m/>
    <x v="0"/>
    <m/>
  </r>
  <r>
    <s v="U.P. PESADO"/>
    <s v="LEJOS"/>
    <n v="2"/>
    <s v="Pase"/>
    <m/>
    <n v="3"/>
    <m/>
    <m/>
    <m/>
    <m/>
    <m/>
    <m/>
    <n v="3"/>
    <m/>
    <m/>
    <m/>
    <m/>
    <x v="2"/>
    <m/>
    <m/>
    <m/>
    <m/>
    <m/>
    <m/>
    <m/>
    <m/>
    <m/>
    <m/>
    <m/>
    <x v="0"/>
    <m/>
  </r>
  <r>
    <s v="U.P. PESADO"/>
    <s v="LEJOS"/>
    <n v="3"/>
    <s v="Pase"/>
    <m/>
    <n v="3"/>
    <m/>
    <m/>
    <m/>
    <m/>
    <m/>
    <m/>
    <n v="2"/>
    <m/>
    <m/>
    <m/>
    <m/>
    <x v="3"/>
    <m/>
    <m/>
    <m/>
    <m/>
    <m/>
    <m/>
    <m/>
    <m/>
    <m/>
    <m/>
    <m/>
    <x v="0"/>
    <m/>
  </r>
  <r>
    <s v="U.P. PESADO"/>
    <s v="LEJOS"/>
    <n v="4"/>
    <s v="Amarre en 90° con Derivación en 45°"/>
    <m/>
    <n v="3"/>
    <n v="9"/>
    <m/>
    <m/>
    <m/>
    <m/>
    <m/>
    <m/>
    <m/>
    <m/>
    <m/>
    <m/>
    <x v="4"/>
    <m/>
    <m/>
    <m/>
    <m/>
    <m/>
    <m/>
    <m/>
    <m/>
    <m/>
    <m/>
    <m/>
    <x v="0"/>
    <m/>
  </r>
  <r>
    <s v="U.P. PESADO"/>
    <s v="LEJOS"/>
    <n v="5"/>
    <s v="Amarre"/>
    <m/>
    <n v="3"/>
    <n v="6"/>
    <m/>
    <m/>
    <m/>
    <m/>
    <m/>
    <n v="6"/>
    <m/>
    <m/>
    <m/>
    <m/>
    <x v="5"/>
    <m/>
    <m/>
    <m/>
    <m/>
    <m/>
    <m/>
    <m/>
    <m/>
    <m/>
    <m/>
    <m/>
    <x v="0"/>
    <m/>
  </r>
  <r>
    <s v="U.P. PESADO"/>
    <s v="LEJOS"/>
    <n v="6"/>
    <s v="Pase"/>
    <m/>
    <n v="3"/>
    <m/>
    <m/>
    <m/>
    <m/>
    <m/>
    <m/>
    <m/>
    <m/>
    <m/>
    <m/>
    <m/>
    <x v="6"/>
    <m/>
    <m/>
    <m/>
    <m/>
    <m/>
    <m/>
    <m/>
    <m/>
    <m/>
    <m/>
    <m/>
    <x v="0"/>
    <m/>
  </r>
  <r>
    <s v="U.P. PESADO"/>
    <s v="LEJOS"/>
    <n v="7"/>
    <s v="Pase"/>
    <m/>
    <n v="3"/>
    <m/>
    <m/>
    <m/>
    <m/>
    <m/>
    <m/>
    <n v="6"/>
    <m/>
    <m/>
    <m/>
    <m/>
    <x v="7"/>
    <m/>
    <m/>
    <m/>
    <m/>
    <m/>
    <m/>
    <m/>
    <m/>
    <m/>
    <m/>
    <m/>
    <x v="0"/>
    <m/>
  </r>
  <r>
    <s v="U.P. PESADO"/>
    <s v="LEJOS"/>
    <n v="8"/>
    <s v="Pase"/>
    <m/>
    <n v="2"/>
    <m/>
    <m/>
    <m/>
    <m/>
    <m/>
    <m/>
    <m/>
    <m/>
    <m/>
    <m/>
    <m/>
    <x v="8"/>
    <m/>
    <m/>
    <m/>
    <m/>
    <m/>
    <m/>
    <m/>
    <m/>
    <m/>
    <m/>
    <m/>
    <x v="0"/>
    <m/>
  </r>
  <r>
    <s v="U.P. PESADO"/>
    <s v="LEJOS"/>
    <n v="9"/>
    <s v="Pase"/>
    <m/>
    <n v="1"/>
    <m/>
    <m/>
    <m/>
    <m/>
    <m/>
    <m/>
    <m/>
    <m/>
    <m/>
    <m/>
    <m/>
    <x v="9"/>
    <m/>
    <m/>
    <m/>
    <m/>
    <m/>
    <m/>
    <m/>
    <m/>
    <m/>
    <m/>
    <m/>
    <x v="0"/>
    <m/>
  </r>
  <r>
    <s v="U.P. PESADO"/>
    <s v="LEJOS"/>
    <n v="10"/>
    <s v="Pase"/>
    <m/>
    <s v="\"/>
    <s v="\ "/>
    <s v="\"/>
    <s v="\"/>
    <s v="\"/>
    <m/>
    <m/>
    <s v="\"/>
    <m/>
    <s v="\"/>
    <m/>
    <m/>
    <x v="10"/>
    <m/>
    <m/>
    <m/>
    <m/>
    <m/>
    <m/>
    <m/>
    <m/>
    <m/>
    <m/>
    <m/>
    <x v="0"/>
    <m/>
  </r>
  <r>
    <s v="U.P. PESADO"/>
    <s v="LEJOS"/>
    <n v="11"/>
    <s v="Pase"/>
    <m/>
    <n v="3"/>
    <m/>
    <m/>
    <m/>
    <m/>
    <m/>
    <m/>
    <n v="2"/>
    <m/>
    <m/>
    <m/>
    <m/>
    <x v="11"/>
    <m/>
    <m/>
    <m/>
    <m/>
    <m/>
    <m/>
    <m/>
    <m/>
    <m/>
    <m/>
    <m/>
    <x v="0"/>
    <m/>
  </r>
  <r>
    <s v="U.P. PESADO"/>
    <s v="LEJOS"/>
    <n v="12"/>
    <s v="Pase"/>
    <m/>
    <s v="\"/>
    <s v="\ "/>
    <s v="\"/>
    <s v="\"/>
    <s v="\"/>
    <m/>
    <m/>
    <s v="\"/>
    <m/>
    <s v="\"/>
    <m/>
    <m/>
    <x v="12"/>
    <m/>
    <m/>
    <m/>
    <m/>
    <m/>
    <m/>
    <m/>
    <m/>
    <m/>
    <m/>
    <m/>
    <x v="0"/>
    <m/>
  </r>
  <r>
    <s v="U.P. PESADO"/>
    <s v="LEJOS"/>
    <n v="13"/>
    <s v="Amarre"/>
    <m/>
    <n v="3"/>
    <m/>
    <m/>
    <m/>
    <m/>
    <m/>
    <m/>
    <n v="2"/>
    <m/>
    <m/>
    <m/>
    <m/>
    <x v="13"/>
    <m/>
    <m/>
    <m/>
    <m/>
    <m/>
    <m/>
    <m/>
    <m/>
    <m/>
    <m/>
    <m/>
    <x v="0"/>
    <m/>
  </r>
  <r>
    <s v="U.P. PESADO"/>
    <s v="LEJOS"/>
    <n v="14"/>
    <s v="Pase"/>
    <m/>
    <n v="1"/>
    <m/>
    <m/>
    <m/>
    <m/>
    <m/>
    <m/>
    <m/>
    <m/>
    <m/>
    <m/>
    <m/>
    <x v="14"/>
    <m/>
    <m/>
    <m/>
    <m/>
    <m/>
    <m/>
    <m/>
    <m/>
    <m/>
    <m/>
    <m/>
    <x v="0"/>
    <m/>
  </r>
  <r>
    <s v="U.P. PESADO"/>
    <s v="LEJOS"/>
    <n v="15"/>
    <s v="Pase"/>
    <m/>
    <s v="\"/>
    <s v="\ "/>
    <s v="\"/>
    <s v="\"/>
    <s v="\"/>
    <m/>
    <m/>
    <s v="\"/>
    <m/>
    <s v="\"/>
    <m/>
    <m/>
    <x v="15"/>
    <m/>
    <m/>
    <m/>
    <m/>
    <m/>
    <m/>
    <m/>
    <m/>
    <m/>
    <m/>
    <m/>
    <x v="0"/>
    <m/>
  </r>
  <r>
    <s v="U.P. PESADO"/>
    <s v="LEJOS"/>
    <n v="16"/>
    <s v="Pase"/>
    <m/>
    <n v="3"/>
    <m/>
    <m/>
    <m/>
    <m/>
    <m/>
    <m/>
    <m/>
    <m/>
    <m/>
    <m/>
    <m/>
    <x v="16"/>
    <m/>
    <m/>
    <m/>
    <m/>
    <m/>
    <m/>
    <m/>
    <m/>
    <m/>
    <m/>
    <m/>
    <x v="0"/>
    <m/>
  </r>
  <r>
    <s v="U.P. PESADO"/>
    <s v="LEJOS"/>
    <n v="17"/>
    <s v="Pase"/>
    <m/>
    <n v="2"/>
    <m/>
    <m/>
    <m/>
    <m/>
    <m/>
    <m/>
    <n v="3"/>
    <m/>
    <m/>
    <m/>
    <m/>
    <x v="17"/>
    <m/>
    <m/>
    <m/>
    <m/>
    <m/>
    <m/>
    <m/>
    <m/>
    <m/>
    <m/>
    <m/>
    <x v="0"/>
    <m/>
  </r>
  <r>
    <s v="U.P. PESADO"/>
    <s v="LEJOS"/>
    <n v="18"/>
    <s v="Pase"/>
    <m/>
    <n v="3"/>
    <m/>
    <m/>
    <m/>
    <m/>
    <m/>
    <m/>
    <m/>
    <m/>
    <m/>
    <m/>
    <m/>
    <x v="18"/>
    <m/>
    <m/>
    <m/>
    <m/>
    <m/>
    <m/>
    <m/>
    <m/>
    <m/>
    <m/>
    <m/>
    <x v="0"/>
    <m/>
  </r>
  <r>
    <s v="U.P. PESADO"/>
    <s v="LEJOS"/>
    <n v="19"/>
    <s v="Pase"/>
    <m/>
    <n v="3"/>
    <m/>
    <m/>
    <m/>
    <m/>
    <m/>
    <m/>
    <n v="2"/>
    <m/>
    <m/>
    <m/>
    <m/>
    <x v="19"/>
    <m/>
    <m/>
    <m/>
    <m/>
    <m/>
    <m/>
    <m/>
    <m/>
    <m/>
    <m/>
    <m/>
    <x v="0"/>
    <m/>
  </r>
  <r>
    <s v="U.P. PESADO"/>
    <s v="LEJOS"/>
    <n v="20"/>
    <s v="Pase"/>
    <m/>
    <n v="3"/>
    <n v="2"/>
    <m/>
    <m/>
    <m/>
    <m/>
    <m/>
    <m/>
    <m/>
    <m/>
    <m/>
    <m/>
    <x v="20"/>
    <m/>
    <m/>
    <m/>
    <m/>
    <m/>
    <m/>
    <m/>
    <m/>
    <m/>
    <m/>
    <m/>
    <x v="0"/>
    <m/>
  </r>
  <r>
    <s v="U.P. PESADO"/>
    <s v="LEJOS"/>
    <n v="21"/>
    <s v="Amarre"/>
    <m/>
    <m/>
    <n v="6"/>
    <m/>
    <m/>
    <m/>
    <m/>
    <m/>
    <n v="3"/>
    <m/>
    <n v="3"/>
    <m/>
    <m/>
    <x v="21"/>
    <m/>
    <m/>
    <m/>
    <m/>
    <m/>
    <m/>
    <m/>
    <m/>
    <m/>
    <m/>
    <m/>
    <x v="0"/>
    <m/>
  </r>
</pivotCacheRecords>
</file>

<file path=xl/pivotCache/pivotCacheRecords2.xml><?xml version="1.0" encoding="utf-8"?>
<pivotCacheRecords xmlns="http://schemas.openxmlformats.org/spreadsheetml/2006/main" xmlns:r="http://schemas.openxmlformats.org/officeDocument/2006/relationships" count="187">
  <r>
    <s v="U.P. PESADO"/>
    <s v="NORTE"/>
    <n v="1"/>
    <s v="Amarre"/>
    <m/>
    <m/>
    <m/>
    <n v="6"/>
    <m/>
    <m/>
    <m/>
    <m/>
    <n v="3"/>
    <m/>
    <n v="3"/>
    <m/>
    <m/>
    <x v="0"/>
    <m/>
    <m/>
    <m/>
    <m/>
    <m/>
    <m/>
    <m/>
    <m/>
    <m/>
    <m/>
    <m/>
    <x v="0"/>
    <m/>
  </r>
  <r>
    <s v="U.P. PESADO"/>
    <s v="NORTE"/>
    <n v="2"/>
    <s v="Suspensión"/>
    <m/>
    <m/>
    <n v="1"/>
    <n v="2"/>
    <m/>
    <m/>
    <m/>
    <m/>
    <n v="3"/>
    <m/>
    <m/>
    <m/>
    <m/>
    <x v="1"/>
    <m/>
    <m/>
    <m/>
    <m/>
    <m/>
    <m/>
    <m/>
    <m/>
    <m/>
    <m/>
    <m/>
    <x v="0"/>
    <m/>
  </r>
  <r>
    <s v="U.P. PESADO"/>
    <s v="NORTE"/>
    <n v="3"/>
    <s v="Suspensión con Derivación en 45°"/>
    <m/>
    <n v="1"/>
    <m/>
    <n v="6"/>
    <m/>
    <m/>
    <m/>
    <m/>
    <m/>
    <m/>
    <n v="3"/>
    <m/>
    <m/>
    <x v="2"/>
    <m/>
    <m/>
    <m/>
    <m/>
    <m/>
    <m/>
    <m/>
    <m/>
    <m/>
    <m/>
    <m/>
    <x v="0"/>
    <m/>
  </r>
  <r>
    <s v="U.P. PESADO"/>
    <s v="NORTE"/>
    <n v="4"/>
    <s v="Suspensión"/>
    <m/>
    <m/>
    <m/>
    <n v="3"/>
    <m/>
    <m/>
    <m/>
    <m/>
    <n v="1"/>
    <m/>
    <m/>
    <m/>
    <m/>
    <x v="3"/>
    <m/>
    <m/>
    <m/>
    <m/>
    <m/>
    <m/>
    <m/>
    <m/>
    <m/>
    <m/>
    <m/>
    <x v="0"/>
    <m/>
  </r>
  <r>
    <s v="U.P. PESADO"/>
    <s v="NORTE"/>
    <n v="5"/>
    <s v="Suspensión"/>
    <m/>
    <m/>
    <m/>
    <n v="3"/>
    <m/>
    <m/>
    <m/>
    <m/>
    <n v="1"/>
    <m/>
    <m/>
    <m/>
    <m/>
    <x v="4"/>
    <m/>
    <m/>
    <m/>
    <m/>
    <m/>
    <m/>
    <m/>
    <m/>
    <m/>
    <m/>
    <m/>
    <x v="0"/>
    <m/>
  </r>
  <r>
    <s v="U.P. PESADO"/>
    <s v="NORTE"/>
    <n v="6"/>
    <s v="Suspensión"/>
    <m/>
    <m/>
    <m/>
    <n v="3"/>
    <m/>
    <m/>
    <m/>
    <m/>
    <n v="3"/>
    <m/>
    <m/>
    <m/>
    <m/>
    <x v="5"/>
    <m/>
    <m/>
    <m/>
    <m/>
    <m/>
    <m/>
    <m/>
    <m/>
    <m/>
    <m/>
    <m/>
    <x v="0"/>
    <m/>
  </r>
  <r>
    <s v="U.P. PESADO"/>
    <s v="NORTE"/>
    <n v="7"/>
    <s v="Suspensión"/>
    <m/>
    <m/>
    <m/>
    <n v="3"/>
    <m/>
    <m/>
    <m/>
    <m/>
    <m/>
    <m/>
    <m/>
    <m/>
    <m/>
    <x v="6"/>
    <m/>
    <m/>
    <m/>
    <m/>
    <m/>
    <m/>
    <m/>
    <m/>
    <m/>
    <m/>
    <m/>
    <x v="0"/>
    <m/>
  </r>
  <r>
    <s v="U.P. PESADO"/>
    <s v="NORTE"/>
    <n v="8"/>
    <s v="Suspensión"/>
    <m/>
    <m/>
    <m/>
    <n v="3"/>
    <m/>
    <m/>
    <m/>
    <m/>
    <n v="3"/>
    <m/>
    <m/>
    <m/>
    <m/>
    <x v="7"/>
    <m/>
    <m/>
    <m/>
    <m/>
    <m/>
    <m/>
    <m/>
    <m/>
    <m/>
    <m/>
    <m/>
    <x v="0"/>
    <m/>
  </r>
  <r>
    <s v="U.P. PESADO"/>
    <s v="NORTE"/>
    <n v="9"/>
    <s v="Suspensión"/>
    <m/>
    <m/>
    <m/>
    <n v="3"/>
    <m/>
    <m/>
    <m/>
    <m/>
    <m/>
    <m/>
    <m/>
    <m/>
    <m/>
    <x v="8"/>
    <m/>
    <m/>
    <m/>
    <m/>
    <m/>
    <m/>
    <m/>
    <m/>
    <m/>
    <m/>
    <m/>
    <x v="0"/>
    <m/>
  </r>
  <r>
    <s v="U.P. PESADO"/>
    <s v="NORTE"/>
    <n v="10"/>
    <s v="Suspensión"/>
    <m/>
    <m/>
    <m/>
    <n v="3"/>
    <m/>
    <m/>
    <m/>
    <m/>
    <n v="3"/>
    <m/>
    <m/>
    <m/>
    <m/>
    <x v="9"/>
    <m/>
    <m/>
    <m/>
    <m/>
    <m/>
    <m/>
    <m/>
    <m/>
    <m/>
    <m/>
    <m/>
    <x v="0"/>
    <m/>
  </r>
  <r>
    <s v="U.P. PESADO"/>
    <s v="NORTE"/>
    <n v="11"/>
    <s v="Amarre"/>
    <m/>
    <m/>
    <m/>
    <n v="6"/>
    <m/>
    <m/>
    <m/>
    <m/>
    <m/>
    <m/>
    <m/>
    <m/>
    <m/>
    <x v="1"/>
    <m/>
    <m/>
    <m/>
    <m/>
    <m/>
    <m/>
    <m/>
    <m/>
    <m/>
    <m/>
    <m/>
    <x v="0"/>
    <m/>
  </r>
  <r>
    <s v="U.P. PESADO"/>
    <s v="NORTE"/>
    <n v="12"/>
    <s v="Amarre"/>
    <m/>
    <m/>
    <m/>
    <n v="8"/>
    <m/>
    <n v="2"/>
    <m/>
    <m/>
    <m/>
    <m/>
    <m/>
    <m/>
    <m/>
    <x v="10"/>
    <m/>
    <m/>
    <m/>
    <m/>
    <m/>
    <m/>
    <m/>
    <m/>
    <m/>
    <m/>
    <m/>
    <x v="0"/>
    <m/>
  </r>
  <r>
    <s v="U.P. PESADO"/>
    <s v="NORTE"/>
    <n v="13"/>
    <s v="Suspensión"/>
    <m/>
    <m/>
    <m/>
    <n v="3"/>
    <m/>
    <m/>
    <m/>
    <m/>
    <m/>
    <m/>
    <m/>
    <m/>
    <m/>
    <x v="11"/>
    <m/>
    <m/>
    <m/>
    <m/>
    <m/>
    <m/>
    <m/>
    <m/>
    <m/>
    <m/>
    <m/>
    <x v="0"/>
    <m/>
  </r>
  <r>
    <s v="U.P. PESADO"/>
    <s v="NORTE"/>
    <n v="14"/>
    <s v="Suspensión"/>
    <m/>
    <m/>
    <m/>
    <n v="3"/>
    <m/>
    <m/>
    <m/>
    <m/>
    <n v="2"/>
    <m/>
    <m/>
    <m/>
    <m/>
    <x v="12"/>
    <m/>
    <m/>
    <m/>
    <m/>
    <m/>
    <m/>
    <m/>
    <m/>
    <m/>
    <m/>
    <m/>
    <x v="0"/>
    <m/>
  </r>
  <r>
    <s v="U.P. PESADO"/>
    <s v="NORTE"/>
    <n v="15"/>
    <s v="Suspensión"/>
    <m/>
    <m/>
    <m/>
    <n v="3"/>
    <m/>
    <m/>
    <m/>
    <m/>
    <m/>
    <m/>
    <m/>
    <m/>
    <m/>
    <x v="13"/>
    <m/>
    <m/>
    <m/>
    <m/>
    <m/>
    <m/>
    <m/>
    <m/>
    <m/>
    <m/>
    <m/>
    <x v="0"/>
    <m/>
  </r>
  <r>
    <s v="U.P. PESADO"/>
    <s v="NORTE"/>
    <n v="16"/>
    <s v="Suspensión"/>
    <m/>
    <m/>
    <m/>
    <n v="3"/>
    <m/>
    <m/>
    <m/>
    <m/>
    <n v="3"/>
    <m/>
    <m/>
    <m/>
    <m/>
    <x v="1"/>
    <m/>
    <m/>
    <m/>
    <m/>
    <m/>
    <m/>
    <m/>
    <m/>
    <m/>
    <m/>
    <m/>
    <x v="0"/>
    <m/>
  </r>
  <r>
    <s v="U.P. PESADO"/>
    <s v="NORTE"/>
    <n v="17"/>
    <s v="Suspensión"/>
    <m/>
    <m/>
    <m/>
    <n v="3"/>
    <m/>
    <m/>
    <m/>
    <m/>
    <m/>
    <m/>
    <m/>
    <m/>
    <m/>
    <x v="14"/>
    <m/>
    <m/>
    <m/>
    <m/>
    <m/>
    <m/>
    <m/>
    <m/>
    <m/>
    <m/>
    <m/>
    <x v="0"/>
    <m/>
  </r>
  <r>
    <s v="U.P. PESADO"/>
    <s v="NORTE"/>
    <n v="18"/>
    <s v="Suspensión"/>
    <m/>
    <m/>
    <m/>
    <n v="3"/>
    <m/>
    <m/>
    <m/>
    <m/>
    <m/>
    <m/>
    <m/>
    <m/>
    <m/>
    <x v="13"/>
    <m/>
    <m/>
    <m/>
    <m/>
    <m/>
    <m/>
    <m/>
    <m/>
    <m/>
    <m/>
    <m/>
    <x v="0"/>
    <m/>
  </r>
  <r>
    <s v="U.P. PESADO"/>
    <s v="NORTE"/>
    <n v="19"/>
    <s v="Suspensión"/>
    <m/>
    <m/>
    <m/>
    <n v="3"/>
    <m/>
    <m/>
    <m/>
    <m/>
    <n v="3"/>
    <m/>
    <m/>
    <m/>
    <m/>
    <x v="6"/>
    <m/>
    <m/>
    <m/>
    <m/>
    <m/>
    <m/>
    <m/>
    <m/>
    <m/>
    <m/>
    <m/>
    <x v="0"/>
    <m/>
  </r>
  <r>
    <s v="U.P. PESADO"/>
    <s v="NORTE"/>
    <n v="20"/>
    <s v="Suspensión"/>
    <m/>
    <m/>
    <m/>
    <n v="3"/>
    <m/>
    <m/>
    <m/>
    <m/>
    <m/>
    <m/>
    <m/>
    <m/>
    <m/>
    <x v="15"/>
    <m/>
    <m/>
    <m/>
    <m/>
    <m/>
    <m/>
    <m/>
    <m/>
    <m/>
    <m/>
    <m/>
    <x v="0"/>
    <m/>
  </r>
  <r>
    <s v="U.P. PESADO"/>
    <s v="NORTE"/>
    <n v="21"/>
    <s v="Suspensión"/>
    <m/>
    <m/>
    <m/>
    <n v="3"/>
    <m/>
    <m/>
    <m/>
    <m/>
    <n v="3"/>
    <m/>
    <m/>
    <m/>
    <m/>
    <x v="6"/>
    <m/>
    <m/>
    <m/>
    <m/>
    <m/>
    <m/>
    <m/>
    <m/>
    <m/>
    <m/>
    <m/>
    <x v="0"/>
    <m/>
  </r>
  <r>
    <s v="U.P. PESADO"/>
    <s v="NORTE"/>
    <n v="22"/>
    <s v="Suspensión"/>
    <m/>
    <m/>
    <m/>
    <n v="3"/>
    <m/>
    <m/>
    <m/>
    <m/>
    <m/>
    <m/>
    <m/>
    <m/>
    <m/>
    <x v="16"/>
    <m/>
    <m/>
    <m/>
    <m/>
    <m/>
    <m/>
    <m/>
    <m/>
    <m/>
    <m/>
    <m/>
    <x v="0"/>
    <m/>
  </r>
  <r>
    <s v="U.P. PESADO"/>
    <s v="NORTE"/>
    <n v="23"/>
    <s v="Suspensión"/>
    <m/>
    <m/>
    <m/>
    <n v="3"/>
    <m/>
    <m/>
    <m/>
    <m/>
    <m/>
    <m/>
    <m/>
    <m/>
    <m/>
    <x v="1"/>
    <m/>
    <m/>
    <m/>
    <m/>
    <m/>
    <m/>
    <m/>
    <m/>
    <m/>
    <m/>
    <m/>
    <x v="0"/>
    <m/>
  </r>
  <r>
    <s v="U.P. PESADO"/>
    <s v="NORTE"/>
    <n v="24"/>
    <s v="Suspensión"/>
    <m/>
    <m/>
    <m/>
    <n v="3"/>
    <m/>
    <m/>
    <m/>
    <m/>
    <m/>
    <m/>
    <m/>
    <m/>
    <m/>
    <x v="17"/>
    <m/>
    <m/>
    <m/>
    <m/>
    <m/>
    <m/>
    <m/>
    <m/>
    <m/>
    <m/>
    <m/>
    <x v="0"/>
    <m/>
  </r>
  <r>
    <s v="U.P. PESADO"/>
    <s v="NORTE"/>
    <n v="25"/>
    <s v="Suspensión"/>
    <m/>
    <m/>
    <m/>
    <n v="3"/>
    <m/>
    <m/>
    <m/>
    <m/>
    <n v="3"/>
    <m/>
    <m/>
    <m/>
    <m/>
    <x v="18"/>
    <m/>
    <m/>
    <m/>
    <m/>
    <m/>
    <m/>
    <m/>
    <m/>
    <m/>
    <m/>
    <m/>
    <x v="0"/>
    <m/>
  </r>
  <r>
    <s v="U.P. PESADO"/>
    <s v="NORTE"/>
    <n v="26"/>
    <s v="Suspensión"/>
    <m/>
    <m/>
    <m/>
    <n v="3"/>
    <m/>
    <m/>
    <m/>
    <m/>
    <m/>
    <m/>
    <m/>
    <m/>
    <m/>
    <x v="19"/>
    <m/>
    <m/>
    <m/>
    <m/>
    <m/>
    <m/>
    <m/>
    <m/>
    <m/>
    <m/>
    <m/>
    <x v="0"/>
    <m/>
  </r>
  <r>
    <s v="U.P. PESADO"/>
    <s v="NORTE"/>
    <n v="27"/>
    <s v="Suspensión"/>
    <m/>
    <m/>
    <m/>
    <n v="3"/>
    <m/>
    <m/>
    <m/>
    <m/>
    <n v="3"/>
    <m/>
    <m/>
    <m/>
    <m/>
    <x v="20"/>
    <m/>
    <m/>
    <m/>
    <m/>
    <m/>
    <m/>
    <m/>
    <m/>
    <m/>
    <m/>
    <m/>
    <x v="0"/>
    <m/>
  </r>
  <r>
    <s v="U.P. PESADO"/>
    <s v="NORTE"/>
    <n v="28"/>
    <s v="Suspensión"/>
    <m/>
    <m/>
    <m/>
    <n v="3"/>
    <m/>
    <m/>
    <m/>
    <m/>
    <m/>
    <m/>
    <m/>
    <m/>
    <m/>
    <x v="21"/>
    <m/>
    <m/>
    <m/>
    <m/>
    <m/>
    <m/>
    <m/>
    <m/>
    <m/>
    <m/>
    <m/>
    <x v="0"/>
    <m/>
  </r>
  <r>
    <s v="U.P. PESADO"/>
    <s v="NORTE"/>
    <n v="29"/>
    <s v="Suspensión con Derivación en 90°"/>
    <m/>
    <m/>
    <n v="2"/>
    <n v="3"/>
    <m/>
    <n v="2"/>
    <m/>
    <m/>
    <n v="3"/>
    <m/>
    <m/>
    <m/>
    <m/>
    <x v="22"/>
    <m/>
    <m/>
    <m/>
    <m/>
    <m/>
    <m/>
    <m/>
    <m/>
    <m/>
    <m/>
    <m/>
    <x v="0"/>
    <m/>
  </r>
  <r>
    <s v="U.P. PESADO"/>
    <s v="NORTE"/>
    <n v="30"/>
    <s v="Suspensión"/>
    <m/>
    <m/>
    <m/>
    <n v="3"/>
    <m/>
    <m/>
    <m/>
    <m/>
    <m/>
    <m/>
    <m/>
    <m/>
    <m/>
    <x v="23"/>
    <m/>
    <m/>
    <m/>
    <m/>
    <m/>
    <m/>
    <m/>
    <m/>
    <m/>
    <m/>
    <m/>
    <x v="0"/>
    <m/>
  </r>
  <r>
    <s v="U.P. PESADO"/>
    <s v="NORTE"/>
    <n v="31"/>
    <s v="Suspensión"/>
    <m/>
    <m/>
    <m/>
    <n v="3"/>
    <m/>
    <m/>
    <m/>
    <m/>
    <m/>
    <m/>
    <m/>
    <m/>
    <m/>
    <x v="24"/>
    <m/>
    <m/>
    <m/>
    <m/>
    <m/>
    <m/>
    <m/>
    <m/>
    <m/>
    <m/>
    <m/>
    <x v="0"/>
    <m/>
  </r>
  <r>
    <s v="U.P. PESADO"/>
    <s v="NORTE"/>
    <n v="32"/>
    <s v="Suspensión"/>
    <m/>
    <m/>
    <m/>
    <n v="3"/>
    <m/>
    <m/>
    <m/>
    <m/>
    <n v="3"/>
    <m/>
    <m/>
    <m/>
    <m/>
    <x v="23"/>
    <m/>
    <m/>
    <m/>
    <m/>
    <m/>
    <m/>
    <m/>
    <m/>
    <m/>
    <m/>
    <m/>
    <x v="0"/>
    <m/>
  </r>
  <r>
    <s v="U.P. PESADO"/>
    <s v="NORTE"/>
    <n v="33"/>
    <s v="Suspensión"/>
    <m/>
    <m/>
    <m/>
    <n v="3"/>
    <m/>
    <m/>
    <m/>
    <m/>
    <m/>
    <m/>
    <m/>
    <m/>
    <m/>
    <x v="25"/>
    <m/>
    <m/>
    <m/>
    <m/>
    <m/>
    <m/>
    <m/>
    <m/>
    <m/>
    <m/>
    <m/>
    <x v="0"/>
    <m/>
  </r>
  <r>
    <s v="U.P. PESADO"/>
    <s v="NORTE"/>
    <n v="34"/>
    <s v="Suspensión"/>
    <m/>
    <m/>
    <m/>
    <n v="3"/>
    <m/>
    <m/>
    <m/>
    <m/>
    <n v="3"/>
    <m/>
    <m/>
    <m/>
    <m/>
    <x v="26"/>
    <m/>
    <m/>
    <m/>
    <m/>
    <m/>
    <m/>
    <m/>
    <m/>
    <m/>
    <m/>
    <m/>
    <x v="0"/>
    <m/>
  </r>
  <r>
    <s v="U.P. PESADO"/>
    <s v="NORTE"/>
    <n v="35"/>
    <s v="Suspensión"/>
    <m/>
    <m/>
    <m/>
    <n v="3"/>
    <m/>
    <m/>
    <m/>
    <m/>
    <m/>
    <m/>
    <m/>
    <m/>
    <m/>
    <x v="27"/>
    <m/>
    <m/>
    <m/>
    <m/>
    <m/>
    <m/>
    <m/>
    <m/>
    <m/>
    <m/>
    <m/>
    <x v="0"/>
    <m/>
  </r>
  <r>
    <s v="U.P. PESADO"/>
    <s v="NORTE"/>
    <n v="36"/>
    <s v="Amarre con Derivación en 90°"/>
    <m/>
    <m/>
    <m/>
    <n v="9"/>
    <m/>
    <m/>
    <m/>
    <m/>
    <m/>
    <m/>
    <m/>
    <m/>
    <m/>
    <x v="1"/>
    <m/>
    <m/>
    <m/>
    <m/>
    <m/>
    <m/>
    <m/>
    <m/>
    <m/>
    <m/>
    <m/>
    <x v="0"/>
    <m/>
  </r>
  <r>
    <s v="U.P. PESADO"/>
    <s v="NORTE"/>
    <n v="37"/>
    <s v="Amarre"/>
    <m/>
    <m/>
    <m/>
    <n v="6"/>
    <m/>
    <n v="3"/>
    <m/>
    <m/>
    <m/>
    <m/>
    <m/>
    <m/>
    <m/>
    <x v="28"/>
    <m/>
    <m/>
    <m/>
    <m/>
    <m/>
    <m/>
    <m/>
    <m/>
    <m/>
    <m/>
    <m/>
    <x v="0"/>
    <m/>
  </r>
  <r>
    <s v="U.P. PESADO"/>
    <s v="NORTE"/>
    <n v="38"/>
    <s v="Suspensión"/>
    <m/>
    <m/>
    <m/>
    <n v="3"/>
    <m/>
    <m/>
    <m/>
    <m/>
    <n v="3"/>
    <m/>
    <m/>
    <m/>
    <m/>
    <x v="29"/>
    <m/>
    <m/>
    <m/>
    <m/>
    <m/>
    <m/>
    <m/>
    <m/>
    <m/>
    <m/>
    <m/>
    <x v="0"/>
    <m/>
  </r>
  <r>
    <s v="U.P. PESADO"/>
    <s v="NORTE"/>
    <n v="39"/>
    <s v="Suspensión"/>
    <m/>
    <m/>
    <m/>
    <n v="3"/>
    <m/>
    <m/>
    <m/>
    <m/>
    <m/>
    <m/>
    <m/>
    <m/>
    <m/>
    <x v="30"/>
    <m/>
    <m/>
    <m/>
    <m/>
    <m/>
    <m/>
    <m/>
    <m/>
    <m/>
    <m/>
    <m/>
    <x v="0"/>
    <m/>
  </r>
  <r>
    <s v="U.P. PESADO"/>
    <s v="NORTE"/>
    <n v="40"/>
    <s v="Suspensión"/>
    <m/>
    <m/>
    <m/>
    <n v="3"/>
    <m/>
    <m/>
    <m/>
    <m/>
    <n v="3"/>
    <m/>
    <m/>
    <m/>
    <m/>
    <x v="31"/>
    <m/>
    <m/>
    <m/>
    <m/>
    <m/>
    <m/>
    <m/>
    <m/>
    <m/>
    <m/>
    <m/>
    <x v="0"/>
    <m/>
  </r>
  <r>
    <s v="U.P. PESADO"/>
    <s v="NORTE"/>
    <n v="41"/>
    <s v="Suspensión"/>
    <m/>
    <m/>
    <m/>
    <n v="3"/>
    <m/>
    <m/>
    <m/>
    <m/>
    <m/>
    <m/>
    <m/>
    <m/>
    <m/>
    <x v="32"/>
    <m/>
    <m/>
    <m/>
    <m/>
    <m/>
    <m/>
    <m/>
    <m/>
    <m/>
    <m/>
    <m/>
    <x v="0"/>
    <m/>
  </r>
  <r>
    <s v="U.P. PESADO"/>
    <s v="NORTE"/>
    <n v="42"/>
    <s v="Suspensión"/>
    <m/>
    <m/>
    <m/>
    <n v="3"/>
    <m/>
    <m/>
    <m/>
    <m/>
    <n v="3"/>
    <m/>
    <m/>
    <m/>
    <m/>
    <x v="31"/>
    <m/>
    <m/>
    <m/>
    <m/>
    <m/>
    <m/>
    <m/>
    <m/>
    <m/>
    <m/>
    <m/>
    <x v="0"/>
    <m/>
  </r>
  <r>
    <s v="U.P. PESADO"/>
    <s v="NORTE"/>
    <n v="43"/>
    <s v="Suspensión"/>
    <m/>
    <m/>
    <m/>
    <n v="3"/>
    <m/>
    <m/>
    <m/>
    <m/>
    <m/>
    <m/>
    <m/>
    <m/>
    <m/>
    <x v="13"/>
    <m/>
    <m/>
    <m/>
    <m/>
    <m/>
    <m/>
    <m/>
    <m/>
    <m/>
    <m/>
    <m/>
    <x v="0"/>
    <m/>
  </r>
  <r>
    <s v="U.P. PESADO"/>
    <s v="NORTE"/>
    <n v="44"/>
    <s v="Suspensión"/>
    <m/>
    <m/>
    <m/>
    <n v="3"/>
    <m/>
    <m/>
    <m/>
    <m/>
    <m/>
    <m/>
    <m/>
    <m/>
    <m/>
    <x v="13"/>
    <m/>
    <m/>
    <m/>
    <m/>
    <m/>
    <m/>
    <m/>
    <m/>
    <m/>
    <m/>
    <m/>
    <x v="0"/>
    <m/>
  </r>
  <r>
    <s v="U.P. PESADO"/>
    <s v="NORTE"/>
    <n v="45"/>
    <s v="Suspensión"/>
    <m/>
    <m/>
    <m/>
    <n v="3"/>
    <m/>
    <m/>
    <m/>
    <m/>
    <m/>
    <m/>
    <m/>
    <m/>
    <m/>
    <x v="32"/>
    <m/>
    <m/>
    <m/>
    <m/>
    <m/>
    <m/>
    <m/>
    <m/>
    <m/>
    <m/>
    <m/>
    <x v="0"/>
    <m/>
  </r>
  <r>
    <s v="U.P. PESADO"/>
    <s v="NORTE"/>
    <n v="46"/>
    <s v="Suspensión"/>
    <m/>
    <m/>
    <m/>
    <n v="3"/>
    <m/>
    <m/>
    <m/>
    <m/>
    <n v="3"/>
    <m/>
    <m/>
    <m/>
    <m/>
    <x v="33"/>
    <m/>
    <m/>
    <m/>
    <m/>
    <m/>
    <m/>
    <m/>
    <m/>
    <m/>
    <m/>
    <m/>
    <x v="0"/>
    <m/>
  </r>
  <r>
    <s v="U.P. PESADO"/>
    <s v="NORTE"/>
    <n v="47"/>
    <s v="Suspensión"/>
    <m/>
    <m/>
    <m/>
    <n v="3"/>
    <m/>
    <m/>
    <m/>
    <m/>
    <m/>
    <m/>
    <m/>
    <m/>
    <m/>
    <x v="34"/>
    <m/>
    <m/>
    <m/>
    <m/>
    <m/>
    <m/>
    <m/>
    <m/>
    <m/>
    <m/>
    <m/>
    <x v="0"/>
    <m/>
  </r>
  <r>
    <s v="U.P. PESADO"/>
    <s v="NORTE"/>
    <n v="48"/>
    <s v="Amarre en 90°"/>
    <m/>
    <m/>
    <m/>
    <n v="6"/>
    <m/>
    <m/>
    <m/>
    <m/>
    <m/>
    <m/>
    <m/>
    <m/>
    <m/>
    <x v="1"/>
    <m/>
    <m/>
    <m/>
    <m/>
    <m/>
    <m/>
    <m/>
    <m/>
    <m/>
    <m/>
    <m/>
    <x v="0"/>
    <m/>
  </r>
  <r>
    <s v="U.P. PESADO"/>
    <s v="NORTE"/>
    <n v="49"/>
    <s v="Amarre "/>
    <m/>
    <m/>
    <m/>
    <n v="6"/>
    <m/>
    <m/>
    <m/>
    <m/>
    <n v="3"/>
    <m/>
    <s v="3 (1ST)"/>
    <m/>
    <m/>
    <x v="35"/>
    <m/>
    <m/>
    <m/>
    <m/>
    <m/>
    <m/>
    <m/>
    <m/>
    <m/>
    <m/>
    <m/>
    <x v="0"/>
    <m/>
  </r>
  <r>
    <s v="U.P. PESADO"/>
    <s v="NORTE"/>
    <n v="50"/>
    <s v="Pase"/>
    <m/>
    <n v="3"/>
    <m/>
    <m/>
    <m/>
    <m/>
    <m/>
    <m/>
    <m/>
    <m/>
    <m/>
    <m/>
    <m/>
    <x v="36"/>
    <m/>
    <m/>
    <m/>
    <m/>
    <m/>
    <m/>
    <m/>
    <m/>
    <m/>
    <m/>
    <m/>
    <x v="0"/>
    <m/>
  </r>
  <r>
    <s v="U.P. PESADO"/>
    <s v="NORTE"/>
    <n v="51"/>
    <s v="Pase"/>
    <m/>
    <n v="3"/>
    <m/>
    <m/>
    <m/>
    <m/>
    <m/>
    <m/>
    <n v="3"/>
    <m/>
    <m/>
    <m/>
    <m/>
    <x v="37"/>
    <m/>
    <m/>
    <m/>
    <m/>
    <m/>
    <m/>
    <m/>
    <m/>
    <m/>
    <m/>
    <m/>
    <x v="0"/>
    <m/>
  </r>
  <r>
    <s v="U.P. PESADO"/>
    <s v="NORTE"/>
    <n v="52"/>
    <s v="Pase"/>
    <m/>
    <n v="3"/>
    <m/>
    <m/>
    <m/>
    <m/>
    <m/>
    <m/>
    <m/>
    <m/>
    <m/>
    <m/>
    <m/>
    <x v="37"/>
    <m/>
    <m/>
    <m/>
    <m/>
    <m/>
    <m/>
    <m/>
    <m/>
    <m/>
    <m/>
    <m/>
    <x v="0"/>
    <m/>
  </r>
  <r>
    <s v="U.P. PESADO"/>
    <s v="NORTE"/>
    <n v="53"/>
    <s v="Pase"/>
    <m/>
    <n v="3"/>
    <m/>
    <m/>
    <m/>
    <m/>
    <m/>
    <m/>
    <n v="3"/>
    <m/>
    <m/>
    <m/>
    <m/>
    <x v="38"/>
    <m/>
    <m/>
    <m/>
    <m/>
    <m/>
    <m/>
    <m/>
    <m/>
    <m/>
    <m/>
    <m/>
    <x v="0"/>
    <m/>
  </r>
  <r>
    <s v="U.P. PESADO"/>
    <s v="NORTE"/>
    <n v="54"/>
    <s v="Pase"/>
    <m/>
    <n v="3"/>
    <m/>
    <m/>
    <m/>
    <m/>
    <m/>
    <m/>
    <m/>
    <m/>
    <m/>
    <m/>
    <m/>
    <x v="8"/>
    <m/>
    <m/>
    <m/>
    <m/>
    <m/>
    <m/>
    <m/>
    <m/>
    <m/>
    <m/>
    <m/>
    <x v="0"/>
    <m/>
  </r>
  <r>
    <s v="U.P. PESADO"/>
    <s v="NORTE"/>
    <n v="55"/>
    <s v="Pase"/>
    <m/>
    <n v="3"/>
    <m/>
    <m/>
    <m/>
    <m/>
    <m/>
    <m/>
    <n v="3"/>
    <m/>
    <m/>
    <m/>
    <m/>
    <x v="39"/>
    <m/>
    <m/>
    <m/>
    <m/>
    <m/>
    <m/>
    <m/>
    <m/>
    <m/>
    <m/>
    <m/>
    <x v="0"/>
    <m/>
  </r>
  <r>
    <s v="U.P. PESADO"/>
    <s v="NORTE"/>
    <n v="56"/>
    <s v="Pase"/>
    <m/>
    <n v="3"/>
    <m/>
    <n v="2"/>
    <m/>
    <n v="3"/>
    <m/>
    <m/>
    <n v="1"/>
    <m/>
    <m/>
    <m/>
    <m/>
    <x v="40"/>
    <m/>
    <m/>
    <m/>
    <m/>
    <m/>
    <m/>
    <m/>
    <m/>
    <m/>
    <m/>
    <m/>
    <x v="0"/>
    <m/>
  </r>
  <r>
    <s v="U.P. PESADO"/>
    <s v="NORTE"/>
    <n v="57"/>
    <s v="Amarre con Derivación en 45°"/>
    <m/>
    <m/>
    <m/>
    <n v="12"/>
    <m/>
    <m/>
    <m/>
    <m/>
    <m/>
    <m/>
    <m/>
    <m/>
    <m/>
    <x v="1"/>
    <m/>
    <m/>
    <m/>
    <m/>
    <m/>
    <m/>
    <m/>
    <m/>
    <m/>
    <m/>
    <m/>
    <x v="0"/>
    <m/>
  </r>
  <r>
    <s v="U.P. PESADO"/>
    <s v="NORTE"/>
    <n v="58"/>
    <s v="Amarre en 45° con Derivación  en 90°"/>
    <m/>
    <m/>
    <n v="9"/>
    <m/>
    <m/>
    <m/>
    <m/>
    <m/>
    <m/>
    <m/>
    <m/>
    <m/>
    <m/>
    <x v="41"/>
    <m/>
    <m/>
    <m/>
    <m/>
    <m/>
    <m/>
    <m/>
    <m/>
    <m/>
    <m/>
    <m/>
    <x v="0"/>
    <m/>
  </r>
  <r>
    <s v="U.P. PESADO"/>
    <s v="NORTE"/>
    <n v="59"/>
    <s v="Amarre "/>
    <m/>
    <m/>
    <n v="3"/>
    <n v="3"/>
    <m/>
    <m/>
    <m/>
    <m/>
    <n v="3"/>
    <m/>
    <m/>
    <m/>
    <m/>
    <x v="42"/>
    <m/>
    <m/>
    <m/>
    <m/>
    <m/>
    <m/>
    <m/>
    <m/>
    <m/>
    <m/>
    <m/>
    <x v="0"/>
    <m/>
  </r>
  <r>
    <s v="U.P. PESADO"/>
    <s v="NORTE"/>
    <n v="60"/>
    <s v="Amarre en 45°"/>
    <m/>
    <n v="10"/>
    <n v="6"/>
    <m/>
    <m/>
    <n v="3"/>
    <m/>
    <m/>
    <m/>
    <m/>
    <m/>
    <m/>
    <m/>
    <x v="43"/>
    <m/>
    <m/>
    <m/>
    <m/>
    <m/>
    <m/>
    <m/>
    <m/>
    <m/>
    <m/>
    <m/>
    <x v="0"/>
    <m/>
  </r>
  <r>
    <s v="U.P. PESADO"/>
    <s v="NORTE"/>
    <n v="61"/>
    <s v="Poste Terminal"/>
    <m/>
    <m/>
    <n v="3"/>
    <m/>
    <m/>
    <n v="3"/>
    <m/>
    <m/>
    <n v="3"/>
    <m/>
    <m/>
    <m/>
    <m/>
    <x v="44"/>
    <m/>
    <m/>
    <m/>
    <m/>
    <m/>
    <m/>
    <m/>
    <m/>
    <m/>
    <m/>
    <m/>
    <x v="0"/>
    <m/>
  </r>
  <r>
    <s v="U.P. PESADO"/>
    <s v="NORTE"/>
    <n v="62"/>
    <s v="Amarre"/>
    <m/>
    <m/>
    <n v="3"/>
    <n v="3"/>
    <m/>
    <n v="3"/>
    <m/>
    <m/>
    <n v="3"/>
    <m/>
    <m/>
    <m/>
    <m/>
    <x v="45"/>
    <m/>
    <m/>
    <m/>
    <m/>
    <m/>
    <m/>
    <m/>
    <m/>
    <m/>
    <m/>
    <m/>
    <x v="0"/>
    <m/>
  </r>
  <r>
    <s v="U.P. PESADO"/>
    <s v="NORTE"/>
    <n v="63"/>
    <s v="Pase"/>
    <m/>
    <n v="3"/>
    <m/>
    <m/>
    <m/>
    <m/>
    <m/>
    <m/>
    <n v="1"/>
    <m/>
    <m/>
    <m/>
    <m/>
    <x v="46"/>
    <m/>
    <m/>
    <m/>
    <m/>
    <m/>
    <m/>
    <m/>
    <m/>
    <m/>
    <m/>
    <m/>
    <x v="0"/>
    <m/>
  </r>
  <r>
    <s v="U.P. PESADO"/>
    <s v="NORTE"/>
    <n v="64"/>
    <s v="Pase con Derivación en 45°"/>
    <m/>
    <n v="3"/>
    <m/>
    <n v="2"/>
    <m/>
    <n v="5"/>
    <m/>
    <m/>
    <n v="3"/>
    <m/>
    <m/>
    <m/>
    <m/>
    <x v="47"/>
    <m/>
    <m/>
    <m/>
    <m/>
    <m/>
    <m/>
    <m/>
    <m/>
    <m/>
    <m/>
    <m/>
    <x v="0"/>
    <m/>
  </r>
  <r>
    <s v="U.P. PESADO"/>
    <s v="NORTE"/>
    <n v="65"/>
    <s v="Pase"/>
    <m/>
    <n v="3"/>
    <m/>
    <m/>
    <m/>
    <m/>
    <m/>
    <m/>
    <n v="3"/>
    <m/>
    <m/>
    <m/>
    <m/>
    <x v="48"/>
    <m/>
    <m/>
    <m/>
    <m/>
    <m/>
    <m/>
    <m/>
    <m/>
    <m/>
    <m/>
    <m/>
    <x v="0"/>
    <m/>
  </r>
  <r>
    <s v="U.P. PESADO"/>
    <s v="NORTE"/>
    <n v="66"/>
    <s v="Pase"/>
    <m/>
    <n v="3"/>
    <m/>
    <m/>
    <m/>
    <m/>
    <m/>
    <m/>
    <m/>
    <m/>
    <m/>
    <m/>
    <m/>
    <x v="49"/>
    <m/>
    <m/>
    <m/>
    <m/>
    <m/>
    <m/>
    <m/>
    <m/>
    <m/>
    <m/>
    <m/>
    <x v="0"/>
    <m/>
  </r>
  <r>
    <s v="U.P. PESADO"/>
    <s v="NORTE"/>
    <n v="67"/>
    <s v="Pase"/>
    <m/>
    <n v="3"/>
    <m/>
    <m/>
    <m/>
    <m/>
    <m/>
    <m/>
    <n v="3"/>
    <m/>
    <m/>
    <m/>
    <m/>
    <x v="50"/>
    <m/>
    <m/>
    <m/>
    <m/>
    <m/>
    <m/>
    <m/>
    <m/>
    <m/>
    <m/>
    <m/>
    <x v="0"/>
    <m/>
  </r>
  <r>
    <s v="U.P. PESADO"/>
    <s v="NORTE"/>
    <n v="68"/>
    <s v="Pase"/>
    <m/>
    <n v="3"/>
    <m/>
    <m/>
    <m/>
    <m/>
    <m/>
    <m/>
    <n v="3"/>
    <m/>
    <m/>
    <m/>
    <m/>
    <x v="51"/>
    <m/>
    <m/>
    <m/>
    <m/>
    <m/>
    <m/>
    <m/>
    <m/>
    <m/>
    <m/>
    <m/>
    <x v="0"/>
    <m/>
  </r>
  <r>
    <s v="U.P. PESADO"/>
    <s v="NORTE"/>
    <n v="69"/>
    <s v="Pase"/>
    <m/>
    <n v="3"/>
    <m/>
    <m/>
    <m/>
    <n v="3"/>
    <m/>
    <m/>
    <m/>
    <m/>
    <m/>
    <m/>
    <m/>
    <x v="52"/>
    <m/>
    <m/>
    <m/>
    <m/>
    <m/>
    <m/>
    <m/>
    <m/>
    <m/>
    <m/>
    <m/>
    <x v="0"/>
    <m/>
  </r>
  <r>
    <s v="U.P. PESADO"/>
    <s v="NORTE"/>
    <n v="70"/>
    <s v="Pase con Derivación en 45°"/>
    <m/>
    <n v="4"/>
    <m/>
    <n v="3"/>
    <m/>
    <m/>
    <m/>
    <m/>
    <n v="2"/>
    <m/>
    <m/>
    <m/>
    <m/>
    <x v="53"/>
    <m/>
    <m/>
    <m/>
    <m/>
    <m/>
    <m/>
    <m/>
    <m/>
    <m/>
    <m/>
    <m/>
    <x v="0"/>
    <m/>
  </r>
  <r>
    <s v="U.P. PESADO"/>
    <s v="NORTE"/>
    <n v="71"/>
    <s v="Poste Terminal"/>
    <m/>
    <m/>
    <m/>
    <n v="3"/>
    <m/>
    <m/>
    <m/>
    <m/>
    <m/>
    <m/>
    <m/>
    <m/>
    <m/>
    <x v="8"/>
    <m/>
    <m/>
    <m/>
    <m/>
    <m/>
    <m/>
    <m/>
    <m/>
    <m/>
    <m/>
    <m/>
    <x v="0"/>
    <m/>
  </r>
  <r>
    <s v="U.P. PESADO"/>
    <s v="NORTE"/>
    <n v="72"/>
    <s v="Pase"/>
    <m/>
    <n v="3"/>
    <m/>
    <m/>
    <m/>
    <m/>
    <m/>
    <m/>
    <m/>
    <m/>
    <m/>
    <m/>
    <m/>
    <x v="54"/>
    <m/>
    <m/>
    <m/>
    <m/>
    <m/>
    <m/>
    <m/>
    <m/>
    <m/>
    <m/>
    <m/>
    <x v="0"/>
    <m/>
  </r>
  <r>
    <s v="U.P. PESADO"/>
    <s v="NORTE"/>
    <n v="73"/>
    <s v="Pase en 45°"/>
    <m/>
    <n v="3"/>
    <m/>
    <m/>
    <m/>
    <m/>
    <m/>
    <m/>
    <n v="3"/>
    <m/>
    <m/>
    <m/>
    <m/>
    <x v="55"/>
    <m/>
    <m/>
    <m/>
    <m/>
    <m/>
    <m/>
    <m/>
    <m/>
    <m/>
    <m/>
    <m/>
    <x v="0"/>
    <m/>
  </r>
  <r>
    <s v="U.P. PESADO"/>
    <s v="NORTE"/>
    <n v="74"/>
    <s v="Pase"/>
    <m/>
    <n v="3"/>
    <m/>
    <m/>
    <m/>
    <m/>
    <m/>
    <m/>
    <m/>
    <m/>
    <m/>
    <m/>
    <m/>
    <x v="56"/>
    <m/>
    <m/>
    <m/>
    <m/>
    <m/>
    <m/>
    <m/>
    <m/>
    <m/>
    <m/>
    <m/>
    <x v="0"/>
    <m/>
  </r>
  <r>
    <s v="U.P. PESADO"/>
    <s v="NORTE"/>
    <n v="75"/>
    <s v="Pase"/>
    <m/>
    <n v="3"/>
    <m/>
    <m/>
    <m/>
    <m/>
    <m/>
    <m/>
    <m/>
    <m/>
    <m/>
    <m/>
    <m/>
    <x v="57"/>
    <m/>
    <m/>
    <m/>
    <m/>
    <m/>
    <m/>
    <m/>
    <m/>
    <m/>
    <m/>
    <m/>
    <x v="0"/>
    <m/>
  </r>
  <r>
    <s v="U.P. PESADO"/>
    <s v="NORTE"/>
    <n v="76"/>
    <s v="Pase"/>
    <m/>
    <n v="3"/>
    <m/>
    <m/>
    <m/>
    <m/>
    <m/>
    <m/>
    <m/>
    <m/>
    <m/>
    <m/>
    <m/>
    <x v="58"/>
    <m/>
    <m/>
    <m/>
    <m/>
    <m/>
    <m/>
    <m/>
    <m/>
    <m/>
    <m/>
    <m/>
    <x v="0"/>
    <m/>
  </r>
  <r>
    <s v="U.P. PESADO"/>
    <s v="NORTE"/>
    <n v="77"/>
    <s v="Pase con Derivación en 45°"/>
    <m/>
    <n v="3"/>
    <m/>
    <n v="3"/>
    <m/>
    <m/>
    <m/>
    <m/>
    <n v="1"/>
    <m/>
    <m/>
    <m/>
    <m/>
    <x v="59"/>
    <m/>
    <m/>
    <m/>
    <m/>
    <m/>
    <m/>
    <m/>
    <m/>
    <m/>
    <m/>
    <m/>
    <x v="0"/>
    <m/>
  </r>
  <r>
    <s v="U.P. PESADO"/>
    <s v="NORTE"/>
    <n v="78"/>
    <s v="Poste Terminal Tx"/>
    <m/>
    <m/>
    <m/>
    <n v="3"/>
    <m/>
    <n v="3"/>
    <m/>
    <m/>
    <n v="3"/>
    <m/>
    <m/>
    <m/>
    <m/>
    <x v="60"/>
    <m/>
    <m/>
    <m/>
    <m/>
    <m/>
    <m/>
    <m/>
    <m/>
    <m/>
    <m/>
    <m/>
    <x v="0"/>
    <m/>
  </r>
  <r>
    <s v="U.P. PESADO"/>
    <s v="NORTE"/>
    <n v="79"/>
    <s v="Pase"/>
    <m/>
    <n v="3"/>
    <m/>
    <m/>
    <m/>
    <m/>
    <m/>
    <m/>
    <m/>
    <m/>
    <m/>
    <m/>
    <m/>
    <x v="1"/>
    <m/>
    <m/>
    <m/>
    <m/>
    <m/>
    <m/>
    <m/>
    <m/>
    <m/>
    <m/>
    <m/>
    <x v="0"/>
    <m/>
  </r>
  <r>
    <s v="U.P. PESADO"/>
    <s v="NORTE"/>
    <n v="80"/>
    <s v="Pase"/>
    <m/>
    <n v="3"/>
    <m/>
    <m/>
    <m/>
    <m/>
    <m/>
    <m/>
    <n v="3"/>
    <m/>
    <m/>
    <m/>
    <m/>
    <x v="61"/>
    <m/>
    <m/>
    <m/>
    <m/>
    <m/>
    <m/>
    <m/>
    <m/>
    <m/>
    <m/>
    <m/>
    <x v="0"/>
    <m/>
  </r>
  <r>
    <s v="U.P. PESADO"/>
    <s v="NORTE"/>
    <n v="81"/>
    <s v="Pase"/>
    <m/>
    <n v="3"/>
    <m/>
    <m/>
    <m/>
    <m/>
    <m/>
    <m/>
    <m/>
    <m/>
    <m/>
    <m/>
    <m/>
    <x v="39"/>
    <m/>
    <m/>
    <m/>
    <m/>
    <m/>
    <m/>
    <m/>
    <m/>
    <m/>
    <m/>
    <m/>
    <x v="0"/>
    <m/>
  </r>
  <r>
    <s v="U.P. PESADO"/>
    <s v="NORTE"/>
    <n v="82"/>
    <s v="Pase"/>
    <m/>
    <n v="3"/>
    <m/>
    <m/>
    <m/>
    <m/>
    <m/>
    <m/>
    <n v="2"/>
    <m/>
    <m/>
    <m/>
    <m/>
    <x v="62"/>
    <m/>
    <m/>
    <m/>
    <m/>
    <m/>
    <m/>
    <m/>
    <m/>
    <m/>
    <m/>
    <m/>
    <x v="0"/>
    <m/>
  </r>
  <r>
    <s v="U.P. PESADO"/>
    <s v="NORTE"/>
    <n v="83"/>
    <s v="Pase"/>
    <m/>
    <n v="3"/>
    <m/>
    <m/>
    <m/>
    <m/>
    <m/>
    <m/>
    <m/>
    <m/>
    <m/>
    <m/>
    <m/>
    <x v="63"/>
    <m/>
    <m/>
    <m/>
    <m/>
    <m/>
    <m/>
    <m/>
    <m/>
    <m/>
    <m/>
    <m/>
    <x v="0"/>
    <m/>
  </r>
  <r>
    <s v="U.P. PESADO"/>
    <s v="NORTE"/>
    <n v="84"/>
    <s v="Pase"/>
    <m/>
    <n v="3"/>
    <m/>
    <m/>
    <m/>
    <n v="3"/>
    <m/>
    <m/>
    <m/>
    <m/>
    <m/>
    <m/>
    <m/>
    <x v="64"/>
    <m/>
    <m/>
    <m/>
    <m/>
    <m/>
    <m/>
    <m/>
    <m/>
    <m/>
    <m/>
    <m/>
    <x v="0"/>
    <m/>
  </r>
  <r>
    <s v="U.P. PESADO"/>
    <s v="NORTE"/>
    <n v="85"/>
    <s v="Pase con Derivación en 45°"/>
    <m/>
    <n v="3"/>
    <n v="2"/>
    <m/>
    <m/>
    <m/>
    <m/>
    <m/>
    <m/>
    <m/>
    <m/>
    <m/>
    <m/>
    <x v="65"/>
    <m/>
    <m/>
    <m/>
    <m/>
    <m/>
    <m/>
    <m/>
    <m/>
    <m/>
    <m/>
    <m/>
    <x v="0"/>
    <m/>
  </r>
  <r>
    <s v="U.P. PESADO"/>
    <s v="NORTE"/>
    <n v="86"/>
    <s v="Pase con Derivación en 90°"/>
    <m/>
    <n v="5"/>
    <n v="3"/>
    <m/>
    <m/>
    <m/>
    <m/>
    <m/>
    <n v="3"/>
    <m/>
    <m/>
    <m/>
    <m/>
    <x v="66"/>
    <m/>
    <m/>
    <m/>
    <m/>
    <m/>
    <m/>
    <m/>
    <m/>
    <m/>
    <m/>
    <m/>
    <x v="0"/>
    <m/>
  </r>
  <r>
    <s v="U.P. PESADO"/>
    <s v="NORTE"/>
    <n v="87"/>
    <s v="Pase"/>
    <m/>
    <n v="3"/>
    <m/>
    <m/>
    <m/>
    <m/>
    <m/>
    <m/>
    <m/>
    <m/>
    <m/>
    <m/>
    <m/>
    <x v="67"/>
    <m/>
    <m/>
    <m/>
    <m/>
    <m/>
    <m/>
    <m/>
    <m/>
    <m/>
    <m/>
    <m/>
    <x v="0"/>
    <m/>
  </r>
  <r>
    <s v="U.P. PESADO"/>
    <s v="NORTE"/>
    <n v="88"/>
    <s v="Pase"/>
    <m/>
    <n v="3"/>
    <m/>
    <m/>
    <m/>
    <m/>
    <m/>
    <m/>
    <m/>
    <m/>
    <m/>
    <m/>
    <m/>
    <x v="68"/>
    <m/>
    <m/>
    <m/>
    <m/>
    <m/>
    <m/>
    <m/>
    <m/>
    <m/>
    <m/>
    <m/>
    <x v="0"/>
    <m/>
  </r>
  <r>
    <s v="U.P. PESADO"/>
    <s v="NORTE"/>
    <n v="89"/>
    <s v="Pase"/>
    <m/>
    <n v="3"/>
    <m/>
    <m/>
    <m/>
    <m/>
    <m/>
    <m/>
    <m/>
    <m/>
    <m/>
    <m/>
    <m/>
    <x v="69"/>
    <m/>
    <m/>
    <m/>
    <m/>
    <m/>
    <m/>
    <m/>
    <m/>
    <m/>
    <m/>
    <m/>
    <x v="0"/>
    <m/>
  </r>
  <r>
    <s v="U.P. PESADO"/>
    <s v="NORTE"/>
    <n v="90"/>
    <s v="Pase"/>
    <m/>
    <n v="3"/>
    <m/>
    <m/>
    <m/>
    <m/>
    <m/>
    <m/>
    <m/>
    <m/>
    <m/>
    <m/>
    <m/>
    <x v="70"/>
    <m/>
    <m/>
    <m/>
    <m/>
    <m/>
    <m/>
    <m/>
    <m/>
    <m/>
    <m/>
    <m/>
    <x v="0"/>
    <m/>
  </r>
  <r>
    <s v="U.P. PESADO"/>
    <s v="NORTE"/>
    <n v="91"/>
    <s v="Pase con Derivación en 90°"/>
    <m/>
    <n v="4"/>
    <n v="3"/>
    <m/>
    <m/>
    <m/>
    <m/>
    <m/>
    <m/>
    <m/>
    <n v="3"/>
    <m/>
    <m/>
    <x v="71"/>
    <m/>
    <m/>
    <m/>
    <m/>
    <m/>
    <m/>
    <m/>
    <m/>
    <m/>
    <m/>
    <m/>
    <x v="0"/>
    <m/>
  </r>
  <r>
    <s v="U.P. PESADO"/>
    <s v="NORTE"/>
    <n v="92"/>
    <s v="Pase"/>
    <m/>
    <n v="3"/>
    <m/>
    <m/>
    <m/>
    <m/>
    <m/>
    <m/>
    <n v="1"/>
    <m/>
    <m/>
    <m/>
    <m/>
    <x v="72"/>
    <m/>
    <m/>
    <m/>
    <m/>
    <m/>
    <m/>
    <m/>
    <m/>
    <m/>
    <m/>
    <m/>
    <x v="0"/>
    <m/>
  </r>
  <r>
    <s v="U.P. PESADO"/>
    <s v="NORTE"/>
    <n v="93"/>
    <s v="Pase Tx"/>
    <m/>
    <n v="3"/>
    <m/>
    <m/>
    <m/>
    <n v="3"/>
    <m/>
    <m/>
    <m/>
    <m/>
    <m/>
    <m/>
    <m/>
    <x v="73"/>
    <m/>
    <m/>
    <m/>
    <m/>
    <m/>
    <m/>
    <m/>
    <m/>
    <m/>
    <m/>
    <m/>
    <x v="0"/>
    <m/>
  </r>
  <r>
    <s v="U.P. PESADO"/>
    <s v="NORTE"/>
    <n v="94"/>
    <s v="Pase con Derivación en 45°"/>
    <m/>
    <n v="3"/>
    <m/>
    <n v="3"/>
    <m/>
    <m/>
    <m/>
    <m/>
    <m/>
    <m/>
    <n v="3"/>
    <m/>
    <m/>
    <x v="74"/>
    <m/>
    <m/>
    <m/>
    <m/>
    <m/>
    <m/>
    <m/>
    <m/>
    <m/>
    <m/>
    <m/>
    <x v="0"/>
    <m/>
  </r>
  <r>
    <s v="U.P. PESADO"/>
    <s v="NORTE"/>
    <n v="95"/>
    <s v="Amarre"/>
    <m/>
    <m/>
    <m/>
    <n v="6"/>
    <m/>
    <n v="3"/>
    <m/>
    <m/>
    <m/>
    <m/>
    <m/>
    <m/>
    <m/>
    <x v="75"/>
    <m/>
    <m/>
    <m/>
    <m/>
    <m/>
    <m/>
    <m/>
    <m/>
    <m/>
    <m/>
    <m/>
    <x v="0"/>
    <m/>
  </r>
  <r>
    <s v="U.P. PESADO"/>
    <s v="NORTE"/>
    <n v="96"/>
    <s v="Pase"/>
    <m/>
    <n v="3"/>
    <m/>
    <m/>
    <m/>
    <m/>
    <m/>
    <m/>
    <m/>
    <m/>
    <m/>
    <m/>
    <m/>
    <x v="76"/>
    <m/>
    <m/>
    <m/>
    <m/>
    <m/>
    <m/>
    <m/>
    <m/>
    <m/>
    <m/>
    <m/>
    <x v="0"/>
    <m/>
  </r>
  <r>
    <s v="U.P. PESADO"/>
    <s v="NORTE"/>
    <n v="97"/>
    <s v="Pase"/>
    <m/>
    <n v="3"/>
    <m/>
    <m/>
    <m/>
    <m/>
    <m/>
    <m/>
    <m/>
    <m/>
    <m/>
    <m/>
    <m/>
    <x v="1"/>
    <m/>
    <m/>
    <m/>
    <m/>
    <m/>
    <m/>
    <m/>
    <m/>
    <m/>
    <m/>
    <m/>
    <x v="0"/>
    <m/>
  </r>
  <r>
    <s v="U.P. PESADO"/>
    <s v="NORTE"/>
    <n v="98"/>
    <s v="Pase con Derivaciòn en 90°"/>
    <m/>
    <n v="4"/>
    <n v="2"/>
    <m/>
    <m/>
    <n v="4"/>
    <m/>
    <m/>
    <n v="3"/>
    <m/>
    <m/>
    <m/>
    <m/>
    <x v="77"/>
    <m/>
    <m/>
    <m/>
    <m/>
    <m/>
    <m/>
    <m/>
    <m/>
    <m/>
    <m/>
    <m/>
    <x v="0"/>
    <m/>
  </r>
  <r>
    <s v="U.P. PESADO"/>
    <s v="NORTE"/>
    <n v="99"/>
    <s v="Pase"/>
    <m/>
    <n v="3"/>
    <m/>
    <m/>
    <m/>
    <m/>
    <m/>
    <m/>
    <m/>
    <m/>
    <m/>
    <m/>
    <m/>
    <x v="78"/>
    <m/>
    <m/>
    <m/>
    <m/>
    <m/>
    <m/>
    <m/>
    <m/>
    <m/>
    <m/>
    <m/>
    <x v="0"/>
    <m/>
  </r>
  <r>
    <s v="U.P. PESADO"/>
    <s v="NORTE"/>
    <n v="100"/>
    <s v="Pase"/>
    <m/>
    <n v="3"/>
    <m/>
    <m/>
    <m/>
    <n v="3"/>
    <m/>
    <m/>
    <n v="3"/>
    <m/>
    <m/>
    <m/>
    <m/>
    <x v="79"/>
    <m/>
    <m/>
    <m/>
    <m/>
    <m/>
    <m/>
    <m/>
    <m/>
    <m/>
    <m/>
    <m/>
    <x v="0"/>
    <m/>
  </r>
  <r>
    <s v="U.P. PESADO"/>
    <s v="NORTE"/>
    <n v="101"/>
    <s v="Suspensiòn en 45°"/>
    <m/>
    <m/>
    <m/>
    <n v="3"/>
    <m/>
    <m/>
    <m/>
    <m/>
    <m/>
    <m/>
    <m/>
    <m/>
    <m/>
    <x v="1"/>
    <m/>
    <m/>
    <m/>
    <m/>
    <m/>
    <m/>
    <m/>
    <m/>
    <m/>
    <m/>
    <m/>
    <x v="0"/>
    <m/>
  </r>
  <r>
    <s v="U.P. PESADO"/>
    <s v="NORTE"/>
    <n v="102"/>
    <s v="Amarre con Derivaciòn en 90°"/>
    <m/>
    <n v="1"/>
    <n v="3"/>
    <n v="6"/>
    <m/>
    <m/>
    <m/>
    <m/>
    <m/>
    <m/>
    <n v="3"/>
    <m/>
    <m/>
    <x v="80"/>
    <m/>
    <m/>
    <m/>
    <m/>
    <m/>
    <m/>
    <m/>
    <m/>
    <m/>
    <m/>
    <m/>
    <x v="0"/>
    <m/>
  </r>
  <r>
    <s v="U.P. PESADO"/>
    <s v="NORTE"/>
    <n v="103"/>
    <s v="Pase"/>
    <m/>
    <n v="3"/>
    <m/>
    <m/>
    <m/>
    <n v="3"/>
    <m/>
    <m/>
    <n v="3"/>
    <m/>
    <m/>
    <m/>
    <m/>
    <x v="81"/>
    <m/>
    <m/>
    <m/>
    <m/>
    <m/>
    <m/>
    <m/>
    <m/>
    <m/>
    <m/>
    <m/>
    <x v="0"/>
    <m/>
  </r>
  <r>
    <s v="U.P. PESADO"/>
    <s v="NORTE"/>
    <n v="104"/>
    <s v="Pase"/>
    <m/>
    <n v="3"/>
    <m/>
    <n v="2"/>
    <m/>
    <m/>
    <m/>
    <m/>
    <m/>
    <m/>
    <m/>
    <m/>
    <m/>
    <x v="82"/>
    <m/>
    <m/>
    <m/>
    <m/>
    <m/>
    <m/>
    <m/>
    <m/>
    <m/>
    <m/>
    <m/>
    <x v="0"/>
    <m/>
  </r>
  <r>
    <s v="U.P. PESADO"/>
    <s v="NORTE"/>
    <n v="105"/>
    <s v="Pase"/>
    <m/>
    <n v="3"/>
    <m/>
    <m/>
    <m/>
    <n v="3"/>
    <m/>
    <m/>
    <m/>
    <m/>
    <m/>
    <m/>
    <m/>
    <x v="83"/>
    <m/>
    <m/>
    <m/>
    <m/>
    <m/>
    <m/>
    <m/>
    <m/>
    <m/>
    <m/>
    <m/>
    <x v="0"/>
    <m/>
  </r>
  <r>
    <s v="U.P. PESADO"/>
    <s v="NORTE"/>
    <n v="106"/>
    <s v="Pase"/>
    <m/>
    <n v="3"/>
    <m/>
    <m/>
    <m/>
    <m/>
    <m/>
    <m/>
    <n v="3"/>
    <m/>
    <m/>
    <m/>
    <m/>
    <x v="84"/>
    <m/>
    <m/>
    <m/>
    <m/>
    <m/>
    <m/>
    <m/>
    <m/>
    <m/>
    <m/>
    <m/>
    <x v="0"/>
    <m/>
  </r>
  <r>
    <s v="U.P. PESADO"/>
    <s v="NORTE"/>
    <n v="107"/>
    <s v="Pase"/>
    <m/>
    <n v="3"/>
    <m/>
    <m/>
    <m/>
    <m/>
    <m/>
    <m/>
    <n v="3"/>
    <m/>
    <m/>
    <m/>
    <m/>
    <x v="85"/>
    <m/>
    <m/>
    <m/>
    <m/>
    <m/>
    <m/>
    <m/>
    <m/>
    <m/>
    <m/>
    <m/>
    <x v="0"/>
    <m/>
  </r>
  <r>
    <s v="U.P. PESADO"/>
    <s v="NORTE"/>
    <n v="108"/>
    <s v="Pase"/>
    <m/>
    <n v="3"/>
    <m/>
    <m/>
    <m/>
    <m/>
    <m/>
    <m/>
    <m/>
    <m/>
    <m/>
    <m/>
    <m/>
    <x v="1"/>
    <m/>
    <m/>
    <m/>
    <m/>
    <m/>
    <m/>
    <m/>
    <m/>
    <m/>
    <m/>
    <m/>
    <x v="0"/>
    <m/>
  </r>
  <r>
    <s v="U.P. PESADO"/>
    <s v="NORTE"/>
    <n v="109"/>
    <s v="Pase"/>
    <m/>
    <n v="3"/>
    <m/>
    <m/>
    <m/>
    <m/>
    <m/>
    <m/>
    <n v="3"/>
    <m/>
    <m/>
    <m/>
    <m/>
    <x v="86"/>
    <m/>
    <m/>
    <m/>
    <m/>
    <m/>
    <m/>
    <m/>
    <m/>
    <m/>
    <m/>
    <m/>
    <x v="0"/>
    <m/>
  </r>
  <r>
    <s v="U.P. PESADO"/>
    <s v="NORTE"/>
    <n v="110"/>
    <s v="Pase"/>
    <m/>
    <n v="3"/>
    <m/>
    <m/>
    <m/>
    <m/>
    <m/>
    <m/>
    <m/>
    <m/>
    <m/>
    <m/>
    <m/>
    <x v="87"/>
    <m/>
    <m/>
    <m/>
    <m/>
    <m/>
    <m/>
    <m/>
    <m/>
    <m/>
    <m/>
    <m/>
    <x v="0"/>
    <m/>
  </r>
  <r>
    <s v="U.P. PESADO"/>
    <s v="NORTE"/>
    <n v="111"/>
    <s v="Pase"/>
    <m/>
    <n v="3"/>
    <m/>
    <m/>
    <m/>
    <m/>
    <m/>
    <m/>
    <n v="3"/>
    <m/>
    <m/>
    <m/>
    <m/>
    <x v="88"/>
    <m/>
    <m/>
    <m/>
    <m/>
    <m/>
    <m/>
    <m/>
    <m/>
    <m/>
    <m/>
    <m/>
    <x v="0"/>
    <m/>
  </r>
  <r>
    <s v="U.P. PESADO"/>
    <s v="NORTE"/>
    <n v="112"/>
    <s v="Pase"/>
    <m/>
    <n v="3"/>
    <m/>
    <m/>
    <m/>
    <m/>
    <m/>
    <m/>
    <m/>
    <m/>
    <m/>
    <m/>
    <m/>
    <x v="89"/>
    <m/>
    <m/>
    <m/>
    <m/>
    <m/>
    <m/>
    <m/>
    <m/>
    <m/>
    <m/>
    <m/>
    <x v="0"/>
    <m/>
  </r>
  <r>
    <s v="U.P. PESADO"/>
    <s v="NORTE"/>
    <n v="113"/>
    <s v="Pase"/>
    <m/>
    <n v="3"/>
    <m/>
    <m/>
    <m/>
    <m/>
    <m/>
    <m/>
    <n v="2"/>
    <m/>
    <m/>
    <m/>
    <m/>
    <x v="90"/>
    <m/>
    <m/>
    <m/>
    <m/>
    <m/>
    <m/>
    <m/>
    <m/>
    <m/>
    <m/>
    <m/>
    <x v="0"/>
    <m/>
  </r>
  <r>
    <s v="U.P. PESADO"/>
    <s v="NORTE"/>
    <n v="114"/>
    <s v="Pase"/>
    <m/>
    <n v="3"/>
    <m/>
    <m/>
    <m/>
    <m/>
    <m/>
    <m/>
    <m/>
    <m/>
    <m/>
    <m/>
    <m/>
    <x v="91"/>
    <m/>
    <m/>
    <m/>
    <m/>
    <m/>
    <m/>
    <m/>
    <m/>
    <m/>
    <m/>
    <m/>
    <x v="0"/>
    <m/>
  </r>
  <r>
    <s v="U.P. PESADO"/>
    <s v="NORTE"/>
    <n v="115"/>
    <s v="Pase"/>
    <m/>
    <n v="3"/>
    <m/>
    <m/>
    <m/>
    <m/>
    <m/>
    <m/>
    <n v="2"/>
    <m/>
    <m/>
    <m/>
    <m/>
    <x v="92"/>
    <m/>
    <m/>
    <m/>
    <m/>
    <m/>
    <m/>
    <m/>
    <m/>
    <m/>
    <m/>
    <m/>
    <x v="0"/>
    <m/>
  </r>
  <r>
    <s v="U.P. PESADO"/>
    <s v="NORTE"/>
    <n v="116"/>
    <s v="Pase"/>
    <m/>
    <n v="3"/>
    <m/>
    <m/>
    <m/>
    <m/>
    <m/>
    <m/>
    <m/>
    <m/>
    <m/>
    <m/>
    <m/>
    <x v="86"/>
    <m/>
    <m/>
    <m/>
    <m/>
    <m/>
    <m/>
    <m/>
    <m/>
    <m/>
    <m/>
    <m/>
    <x v="0"/>
    <m/>
  </r>
  <r>
    <s v="U.P. PESADO"/>
    <s v="NORTE"/>
    <n v="117"/>
    <s v="Pase"/>
    <m/>
    <n v="3"/>
    <m/>
    <m/>
    <m/>
    <m/>
    <m/>
    <m/>
    <n v="1"/>
    <m/>
    <m/>
    <m/>
    <m/>
    <x v="93"/>
    <m/>
    <m/>
    <m/>
    <m/>
    <m/>
    <m/>
    <m/>
    <m/>
    <m/>
    <m/>
    <m/>
    <x v="0"/>
    <m/>
  </r>
  <r>
    <s v="U.P. PESADO"/>
    <s v="NORTE"/>
    <n v="118"/>
    <s v="Pase"/>
    <m/>
    <n v="3"/>
    <m/>
    <m/>
    <m/>
    <m/>
    <m/>
    <m/>
    <m/>
    <m/>
    <m/>
    <m/>
    <m/>
    <x v="94"/>
    <m/>
    <m/>
    <m/>
    <m/>
    <m/>
    <m/>
    <m/>
    <m/>
    <m/>
    <m/>
    <m/>
    <x v="0"/>
    <m/>
  </r>
  <r>
    <s v="U.P. PESADO"/>
    <s v="NORTE"/>
    <n v="119"/>
    <s v="Pase"/>
    <m/>
    <n v="3"/>
    <m/>
    <m/>
    <m/>
    <m/>
    <m/>
    <m/>
    <m/>
    <m/>
    <m/>
    <m/>
    <m/>
    <x v="95"/>
    <m/>
    <m/>
    <m/>
    <m/>
    <m/>
    <m/>
    <m/>
    <m/>
    <m/>
    <m/>
    <m/>
    <x v="0"/>
    <m/>
  </r>
  <r>
    <s v="U.P. PESADO"/>
    <s v="NORTE"/>
    <n v="120"/>
    <s v="Pase"/>
    <m/>
    <n v="3"/>
    <m/>
    <m/>
    <m/>
    <n v="2"/>
    <m/>
    <m/>
    <n v="1"/>
    <m/>
    <m/>
    <m/>
    <m/>
    <x v="96"/>
    <m/>
    <m/>
    <m/>
    <m/>
    <m/>
    <m/>
    <m/>
    <m/>
    <m/>
    <m/>
    <m/>
    <x v="0"/>
    <m/>
  </r>
  <r>
    <s v="U.P. PESADO"/>
    <s v="NORTE"/>
    <n v="121"/>
    <s v="Pase con Derivaciòn en 45°"/>
    <m/>
    <n v="3"/>
    <m/>
    <n v="3"/>
    <m/>
    <n v="3"/>
    <m/>
    <m/>
    <m/>
    <m/>
    <m/>
    <m/>
    <m/>
    <x v="97"/>
    <m/>
    <m/>
    <m/>
    <m/>
    <m/>
    <m/>
    <m/>
    <m/>
    <m/>
    <m/>
    <m/>
    <x v="0"/>
    <m/>
  </r>
  <r>
    <s v="U.P. PESADO"/>
    <s v="NORTE"/>
    <n v="122"/>
    <s v="Pase"/>
    <m/>
    <n v="3"/>
    <m/>
    <m/>
    <m/>
    <m/>
    <m/>
    <m/>
    <m/>
    <m/>
    <m/>
    <m/>
    <m/>
    <x v="98"/>
    <m/>
    <m/>
    <m/>
    <m/>
    <m/>
    <m/>
    <m/>
    <m/>
    <m/>
    <m/>
    <m/>
    <x v="0"/>
    <m/>
  </r>
  <r>
    <s v="U.P. PESADO"/>
    <s v="NORTE"/>
    <n v="123"/>
    <s v="Pase"/>
    <m/>
    <n v="3"/>
    <m/>
    <m/>
    <m/>
    <m/>
    <m/>
    <m/>
    <m/>
    <m/>
    <m/>
    <m/>
    <m/>
    <x v="99"/>
    <m/>
    <m/>
    <m/>
    <m/>
    <m/>
    <m/>
    <m/>
    <m/>
    <m/>
    <m/>
    <m/>
    <x v="0"/>
    <m/>
  </r>
  <r>
    <s v="U.P. PESADO"/>
    <s v="NORTE"/>
    <n v="124"/>
    <s v="Pase"/>
    <m/>
    <n v="3"/>
    <m/>
    <m/>
    <m/>
    <m/>
    <m/>
    <m/>
    <m/>
    <m/>
    <m/>
    <m/>
    <m/>
    <x v="1"/>
    <m/>
    <m/>
    <m/>
    <m/>
    <m/>
    <m/>
    <m/>
    <m/>
    <m/>
    <m/>
    <m/>
    <x v="0"/>
    <m/>
  </r>
  <r>
    <s v="U.P. PESADO"/>
    <s v="NORTE"/>
    <n v="125"/>
    <s v="Pase"/>
    <m/>
    <n v="3"/>
    <m/>
    <m/>
    <m/>
    <m/>
    <m/>
    <m/>
    <m/>
    <m/>
    <m/>
    <m/>
    <m/>
    <x v="100"/>
    <m/>
    <m/>
    <m/>
    <m/>
    <m/>
    <m/>
    <m/>
    <m/>
    <m/>
    <m/>
    <m/>
    <x v="0"/>
    <m/>
  </r>
  <r>
    <s v="U.P. PESADO"/>
    <s v="NORTE"/>
    <n v="126"/>
    <s v="Pase"/>
    <m/>
    <n v="3"/>
    <m/>
    <m/>
    <m/>
    <m/>
    <m/>
    <m/>
    <m/>
    <m/>
    <m/>
    <m/>
    <m/>
    <x v="15"/>
    <m/>
    <m/>
    <m/>
    <m/>
    <m/>
    <m/>
    <m/>
    <m/>
    <m/>
    <m/>
    <m/>
    <x v="0"/>
    <m/>
  </r>
  <r>
    <s v="U.P. PESADO"/>
    <s v="NORTE"/>
    <n v="127"/>
    <s v="Pase con Derivaciòn en 45°"/>
    <m/>
    <n v="3"/>
    <m/>
    <n v="2"/>
    <m/>
    <n v="2"/>
    <m/>
    <m/>
    <n v="3"/>
    <m/>
    <m/>
    <m/>
    <m/>
    <x v="101"/>
    <m/>
    <m/>
    <m/>
    <m/>
    <m/>
    <m/>
    <m/>
    <m/>
    <m/>
    <m/>
    <m/>
    <x v="0"/>
    <m/>
  </r>
  <r>
    <s v="U.P. PESADO"/>
    <s v="NORTE"/>
    <n v="128"/>
    <s v="Suspensiòn en 45°"/>
    <m/>
    <m/>
    <m/>
    <n v="3"/>
    <m/>
    <m/>
    <m/>
    <m/>
    <m/>
    <m/>
    <m/>
    <m/>
    <m/>
    <x v="15"/>
    <m/>
    <m/>
    <m/>
    <m/>
    <m/>
    <m/>
    <m/>
    <m/>
    <m/>
    <m/>
    <m/>
    <x v="0"/>
    <m/>
  </r>
  <r>
    <s v="U.P. PESADO"/>
    <s v="NORTE"/>
    <n v="129"/>
    <s v="Pase"/>
    <m/>
    <n v="3"/>
    <m/>
    <m/>
    <m/>
    <m/>
    <m/>
    <m/>
    <m/>
    <m/>
    <m/>
    <m/>
    <m/>
    <x v="100"/>
    <m/>
    <m/>
    <m/>
    <m/>
    <m/>
    <m/>
    <m/>
    <m/>
    <m/>
    <m/>
    <m/>
    <x v="0"/>
    <m/>
  </r>
  <r>
    <s v="U.P. PESADO"/>
    <s v="NORTE"/>
    <n v="130"/>
    <s v="Pase"/>
    <m/>
    <n v="3"/>
    <m/>
    <m/>
    <m/>
    <m/>
    <m/>
    <m/>
    <m/>
    <m/>
    <m/>
    <m/>
    <m/>
    <x v="102"/>
    <m/>
    <m/>
    <m/>
    <m/>
    <m/>
    <m/>
    <m/>
    <m/>
    <m/>
    <m/>
    <m/>
    <x v="0"/>
    <m/>
  </r>
  <r>
    <s v="U.P. PESADO"/>
    <s v="NORTE"/>
    <n v="131"/>
    <s v="Pase"/>
    <m/>
    <n v="3"/>
    <m/>
    <m/>
    <m/>
    <m/>
    <m/>
    <m/>
    <m/>
    <m/>
    <m/>
    <m/>
    <m/>
    <x v="103"/>
    <m/>
    <m/>
    <m/>
    <m/>
    <m/>
    <m/>
    <m/>
    <m/>
    <m/>
    <m/>
    <m/>
    <x v="0"/>
    <m/>
  </r>
  <r>
    <s v="U.P. PESADO"/>
    <s v="NORTE"/>
    <n v="132"/>
    <s v="Pase"/>
    <m/>
    <n v="3"/>
    <m/>
    <m/>
    <m/>
    <m/>
    <m/>
    <m/>
    <m/>
    <m/>
    <m/>
    <m/>
    <m/>
    <x v="104"/>
    <m/>
    <m/>
    <m/>
    <m/>
    <m/>
    <m/>
    <m/>
    <m/>
    <m/>
    <m/>
    <m/>
    <x v="0"/>
    <m/>
  </r>
  <r>
    <s v="U.P. PESADO"/>
    <s v="NORTE"/>
    <n v="133"/>
    <s v="Pase Tx"/>
    <m/>
    <n v="3"/>
    <m/>
    <m/>
    <m/>
    <n v="2"/>
    <m/>
    <m/>
    <n v="2"/>
    <m/>
    <m/>
    <m/>
    <m/>
    <x v="105"/>
    <m/>
    <m/>
    <m/>
    <m/>
    <m/>
    <m/>
    <m/>
    <m/>
    <m/>
    <m/>
    <m/>
    <x v="0"/>
    <m/>
  </r>
  <r>
    <s v="U.P. PESADO"/>
    <s v="NORTE"/>
    <n v="134"/>
    <s v="Pase"/>
    <m/>
    <n v="3"/>
    <m/>
    <m/>
    <m/>
    <n v="3"/>
    <m/>
    <m/>
    <m/>
    <m/>
    <m/>
    <m/>
    <m/>
    <x v="106"/>
    <m/>
    <m/>
    <m/>
    <m/>
    <m/>
    <m/>
    <m/>
    <m/>
    <m/>
    <m/>
    <m/>
    <x v="0"/>
    <m/>
  </r>
  <r>
    <s v="U.P. PESADO"/>
    <s v="NORTE"/>
    <n v="135"/>
    <s v="Pase"/>
    <m/>
    <n v="3"/>
    <m/>
    <m/>
    <m/>
    <m/>
    <m/>
    <m/>
    <n v="3"/>
    <m/>
    <m/>
    <m/>
    <m/>
    <x v="107"/>
    <m/>
    <m/>
    <m/>
    <m/>
    <m/>
    <m/>
    <m/>
    <m/>
    <m/>
    <m/>
    <m/>
    <x v="0"/>
    <m/>
  </r>
  <r>
    <s v="U.P. PESADO"/>
    <s v="NORTE"/>
    <n v="136"/>
    <s v="Amarre con Derivaciòn en 90°"/>
    <m/>
    <m/>
    <n v="9"/>
    <m/>
    <m/>
    <m/>
    <m/>
    <m/>
    <m/>
    <m/>
    <m/>
    <m/>
    <m/>
    <x v="15"/>
    <m/>
    <m/>
    <m/>
    <m/>
    <m/>
    <m/>
    <m/>
    <m/>
    <m/>
    <m/>
    <m/>
    <x v="0"/>
    <m/>
  </r>
  <r>
    <s v="U.P. PESADO"/>
    <s v="NORTE"/>
    <n v="137"/>
    <s v="Amarre"/>
    <m/>
    <m/>
    <n v="6"/>
    <m/>
    <m/>
    <n v="3"/>
    <m/>
    <m/>
    <m/>
    <m/>
    <m/>
    <m/>
    <m/>
    <x v="108"/>
    <m/>
    <m/>
    <m/>
    <m/>
    <m/>
    <m/>
    <m/>
    <m/>
    <m/>
    <m/>
    <m/>
    <x v="0"/>
    <m/>
  </r>
  <r>
    <s v="U.P. PESADO"/>
    <s v="NORTE"/>
    <n v="138"/>
    <s v="Pase con Derivaciòn en 45°"/>
    <m/>
    <n v="3"/>
    <m/>
    <n v="3"/>
    <m/>
    <m/>
    <m/>
    <m/>
    <n v="3"/>
    <m/>
    <m/>
    <m/>
    <m/>
    <x v="1"/>
    <m/>
    <m/>
    <m/>
    <m/>
    <m/>
    <m/>
    <m/>
    <m/>
    <m/>
    <m/>
    <m/>
    <x v="0"/>
    <m/>
  </r>
  <r>
    <s v="U.P. PESADO"/>
    <s v="NORTE"/>
    <n v="139"/>
    <s v="Pase"/>
    <m/>
    <n v="3"/>
    <m/>
    <m/>
    <m/>
    <m/>
    <m/>
    <m/>
    <n v="3"/>
    <m/>
    <m/>
    <m/>
    <m/>
    <x v="99"/>
    <m/>
    <m/>
    <m/>
    <m/>
    <m/>
    <m/>
    <m/>
    <m/>
    <m/>
    <m/>
    <m/>
    <x v="0"/>
    <m/>
  </r>
  <r>
    <s v="U.P. PESADO"/>
    <s v="NORTE"/>
    <n v="140"/>
    <s v="Pase"/>
    <m/>
    <n v="3"/>
    <m/>
    <m/>
    <m/>
    <m/>
    <m/>
    <m/>
    <m/>
    <m/>
    <m/>
    <m/>
    <m/>
    <x v="109"/>
    <m/>
    <m/>
    <m/>
    <m/>
    <m/>
    <m/>
    <m/>
    <m/>
    <m/>
    <m/>
    <m/>
    <x v="0"/>
    <m/>
  </r>
  <r>
    <s v="U.P. PESADO"/>
    <s v="NORTE"/>
    <n v="141"/>
    <s v="Poste Terminal Tx"/>
    <m/>
    <m/>
    <n v="3"/>
    <m/>
    <m/>
    <n v="3"/>
    <m/>
    <m/>
    <n v="3"/>
    <m/>
    <m/>
    <m/>
    <m/>
    <x v="110"/>
    <m/>
    <m/>
    <m/>
    <m/>
    <m/>
    <m/>
    <m/>
    <m/>
    <m/>
    <m/>
    <m/>
    <x v="0"/>
    <m/>
  </r>
  <r>
    <s v="U.P. PESADO"/>
    <s v="NORTE"/>
    <n v="142"/>
    <s v="Amarre con Derivaciòn en 45°"/>
    <m/>
    <m/>
    <n v="9"/>
    <m/>
    <m/>
    <m/>
    <m/>
    <m/>
    <m/>
    <m/>
    <m/>
    <m/>
    <m/>
    <x v="111"/>
    <m/>
    <m/>
    <m/>
    <m/>
    <m/>
    <m/>
    <m/>
    <m/>
    <m/>
    <m/>
    <m/>
    <x v="0"/>
    <m/>
  </r>
  <r>
    <s v="U.P. PESADO"/>
    <s v="NORTE"/>
    <n v="143"/>
    <s v="Poste Terminal "/>
    <m/>
    <n v="9"/>
    <n v="3"/>
    <m/>
    <m/>
    <n v="3"/>
    <m/>
    <m/>
    <n v="3"/>
    <m/>
    <m/>
    <m/>
    <m/>
    <x v="112"/>
    <m/>
    <m/>
    <m/>
    <m/>
    <m/>
    <m/>
    <m/>
    <m/>
    <m/>
    <m/>
    <m/>
    <x v="0"/>
    <m/>
  </r>
  <r>
    <s v="U.P. PESADO"/>
    <s v="NORTE"/>
    <n v="144"/>
    <s v="Pase"/>
    <m/>
    <n v="3"/>
    <m/>
    <m/>
    <m/>
    <m/>
    <m/>
    <m/>
    <n v="3"/>
    <m/>
    <m/>
    <m/>
    <m/>
    <x v="99"/>
    <m/>
    <m/>
    <m/>
    <m/>
    <m/>
    <m/>
    <m/>
    <m/>
    <m/>
    <m/>
    <m/>
    <x v="0"/>
    <m/>
  </r>
  <r>
    <s v="U.P. PESADO"/>
    <s v="NORTE"/>
    <n v="145"/>
    <s v="Pase"/>
    <m/>
    <n v="3"/>
    <m/>
    <m/>
    <m/>
    <m/>
    <m/>
    <m/>
    <m/>
    <m/>
    <m/>
    <m/>
    <m/>
    <x v="113"/>
    <m/>
    <m/>
    <m/>
    <m/>
    <m/>
    <m/>
    <m/>
    <m/>
    <m/>
    <m/>
    <m/>
    <x v="0"/>
    <m/>
  </r>
  <r>
    <s v="U.P. PESADO"/>
    <s v="NORTE"/>
    <n v="146"/>
    <s v="Pase"/>
    <m/>
    <n v="3"/>
    <m/>
    <m/>
    <m/>
    <m/>
    <m/>
    <m/>
    <n v="3"/>
    <m/>
    <m/>
    <m/>
    <m/>
    <x v="8"/>
    <m/>
    <m/>
    <m/>
    <m/>
    <m/>
    <m/>
    <m/>
    <m/>
    <m/>
    <m/>
    <m/>
    <x v="0"/>
    <m/>
  </r>
  <r>
    <s v="U.P. PESADO"/>
    <s v="NORTE"/>
    <n v="147"/>
    <s v="Pase con Derivaciòn en 45°"/>
    <m/>
    <n v="3"/>
    <m/>
    <n v="3"/>
    <m/>
    <m/>
    <m/>
    <m/>
    <m/>
    <m/>
    <m/>
    <m/>
    <m/>
    <x v="114"/>
    <m/>
    <m/>
    <m/>
    <m/>
    <m/>
    <m/>
    <m/>
    <m/>
    <m/>
    <m/>
    <m/>
    <x v="0"/>
    <m/>
  </r>
  <r>
    <s v="U.P. PESADO"/>
    <s v="NORTE"/>
    <n v="148"/>
    <s v="Amarre"/>
    <m/>
    <m/>
    <m/>
    <n v="6"/>
    <m/>
    <n v="2"/>
    <m/>
    <m/>
    <m/>
    <m/>
    <m/>
    <m/>
    <m/>
    <x v="115"/>
    <m/>
    <m/>
    <m/>
    <m/>
    <m/>
    <m/>
    <m/>
    <m/>
    <m/>
    <m/>
    <m/>
    <x v="0"/>
    <m/>
  </r>
  <r>
    <s v="U.P. PESADO"/>
    <s v="NORTE"/>
    <n v="149"/>
    <s v="Pase"/>
    <m/>
    <n v="3"/>
    <m/>
    <m/>
    <m/>
    <m/>
    <m/>
    <m/>
    <n v="3"/>
    <m/>
    <m/>
    <m/>
    <m/>
    <x v="116"/>
    <m/>
    <m/>
    <m/>
    <m/>
    <m/>
    <m/>
    <m/>
    <m/>
    <m/>
    <m/>
    <m/>
    <x v="0"/>
    <m/>
  </r>
  <r>
    <s v="U.P. PESADO"/>
    <s v="NORTE"/>
    <n v="150"/>
    <s v="Pase"/>
    <m/>
    <n v="3"/>
    <m/>
    <m/>
    <m/>
    <m/>
    <m/>
    <m/>
    <n v="3"/>
    <m/>
    <m/>
    <m/>
    <m/>
    <x v="39"/>
    <m/>
    <m/>
    <m/>
    <m/>
    <m/>
    <m/>
    <m/>
    <m/>
    <m/>
    <m/>
    <m/>
    <x v="0"/>
    <m/>
  </r>
  <r>
    <s v="U.P. PESADO"/>
    <s v="NORTE"/>
    <n v="151"/>
    <s v="Pase"/>
    <m/>
    <n v="3"/>
    <m/>
    <m/>
    <m/>
    <m/>
    <m/>
    <m/>
    <m/>
    <m/>
    <m/>
    <m/>
    <m/>
    <x v="117"/>
    <m/>
    <m/>
    <m/>
    <m/>
    <m/>
    <m/>
    <m/>
    <m/>
    <m/>
    <m/>
    <m/>
    <x v="0"/>
    <m/>
  </r>
  <r>
    <s v="U.P. PESADO"/>
    <s v="NORTE"/>
    <n v="152"/>
    <s v="Pase"/>
    <m/>
    <n v="3"/>
    <m/>
    <m/>
    <m/>
    <m/>
    <m/>
    <m/>
    <n v="3"/>
    <m/>
    <m/>
    <m/>
    <m/>
    <x v="118"/>
    <m/>
    <m/>
    <m/>
    <m/>
    <m/>
    <m/>
    <m/>
    <m/>
    <m/>
    <m/>
    <m/>
    <x v="0"/>
    <m/>
  </r>
  <r>
    <s v="U.P. PESADO"/>
    <s v="NORTE"/>
    <n v="153"/>
    <s v="Pase"/>
    <m/>
    <n v="3"/>
    <m/>
    <m/>
    <m/>
    <m/>
    <m/>
    <m/>
    <m/>
    <m/>
    <m/>
    <m/>
    <m/>
    <x v="119"/>
    <m/>
    <m/>
    <m/>
    <m/>
    <m/>
    <m/>
    <m/>
    <m/>
    <m/>
    <m/>
    <m/>
    <x v="0"/>
    <m/>
  </r>
  <r>
    <s v="U.P. PESADO"/>
    <s v="NORTE"/>
    <n v="154"/>
    <s v="Amarre con Derivaciòn en 90°"/>
    <m/>
    <m/>
    <m/>
    <n v="9"/>
    <m/>
    <m/>
    <m/>
    <m/>
    <m/>
    <m/>
    <m/>
    <m/>
    <m/>
    <x v="120"/>
    <m/>
    <m/>
    <m/>
    <m/>
    <m/>
    <m/>
    <m/>
    <m/>
    <m/>
    <m/>
    <m/>
    <x v="0"/>
    <m/>
  </r>
  <r>
    <s v="U.P. PESADO"/>
    <s v="NORTE"/>
    <n v="155"/>
    <s v="Pase"/>
    <m/>
    <n v="3"/>
    <m/>
    <m/>
    <m/>
    <m/>
    <m/>
    <m/>
    <n v="3"/>
    <m/>
    <m/>
    <m/>
    <m/>
    <x v="121"/>
    <m/>
    <m/>
    <m/>
    <m/>
    <m/>
    <m/>
    <m/>
    <m/>
    <m/>
    <m/>
    <m/>
    <x v="0"/>
    <m/>
  </r>
  <r>
    <s v="U.P. PESADO"/>
    <s v="NORTE"/>
    <n v="156"/>
    <s v="Pase"/>
    <m/>
    <n v="3"/>
    <m/>
    <m/>
    <m/>
    <m/>
    <m/>
    <m/>
    <m/>
    <m/>
    <m/>
    <m/>
    <m/>
    <x v="122"/>
    <m/>
    <m/>
    <m/>
    <m/>
    <m/>
    <m/>
    <m/>
    <m/>
    <m/>
    <m/>
    <m/>
    <x v="0"/>
    <m/>
  </r>
  <r>
    <s v="U.P. PESADO"/>
    <s v="NORTE"/>
    <n v="157"/>
    <s v="Pase"/>
    <m/>
    <n v="3"/>
    <m/>
    <m/>
    <m/>
    <m/>
    <m/>
    <m/>
    <n v="3"/>
    <m/>
    <m/>
    <m/>
    <m/>
    <x v="123"/>
    <m/>
    <m/>
    <m/>
    <m/>
    <m/>
    <m/>
    <m/>
    <m/>
    <m/>
    <m/>
    <m/>
    <x v="0"/>
    <m/>
  </r>
  <r>
    <s v="U.P. PESADO"/>
    <s v="NORTE"/>
    <n v="158"/>
    <s v="Pase"/>
    <m/>
    <n v="3"/>
    <m/>
    <m/>
    <m/>
    <m/>
    <m/>
    <m/>
    <n v="3"/>
    <m/>
    <m/>
    <m/>
    <m/>
    <x v="124"/>
    <m/>
    <m/>
    <m/>
    <m/>
    <m/>
    <m/>
    <m/>
    <m/>
    <m/>
    <m/>
    <m/>
    <x v="0"/>
    <m/>
  </r>
  <r>
    <s v="U.P. PESADO"/>
    <s v="NORTE"/>
    <n v="159"/>
    <s v="Pase"/>
    <m/>
    <n v="3"/>
    <m/>
    <m/>
    <m/>
    <m/>
    <m/>
    <m/>
    <m/>
    <m/>
    <m/>
    <m/>
    <m/>
    <x v="125"/>
    <m/>
    <m/>
    <m/>
    <m/>
    <m/>
    <m/>
    <m/>
    <m/>
    <m/>
    <m/>
    <m/>
    <x v="0"/>
    <m/>
  </r>
  <r>
    <s v="U.P. PESADO"/>
    <s v="NORTE"/>
    <n v="160"/>
    <s v="Pase"/>
    <m/>
    <n v="3"/>
    <m/>
    <m/>
    <m/>
    <m/>
    <m/>
    <m/>
    <n v="3"/>
    <m/>
    <m/>
    <m/>
    <m/>
    <x v="126"/>
    <m/>
    <m/>
    <m/>
    <m/>
    <m/>
    <m/>
    <m/>
    <m/>
    <m/>
    <m/>
    <m/>
    <x v="0"/>
    <m/>
  </r>
  <r>
    <s v="U.P. PESADO"/>
    <s v="NORTE"/>
    <n v="161"/>
    <s v="Pase"/>
    <m/>
    <n v="3"/>
    <m/>
    <m/>
    <m/>
    <m/>
    <m/>
    <m/>
    <m/>
    <m/>
    <m/>
    <m/>
    <m/>
    <x v="87"/>
    <m/>
    <m/>
    <m/>
    <m/>
    <m/>
    <m/>
    <m/>
    <m/>
    <m/>
    <m/>
    <m/>
    <x v="0"/>
    <m/>
  </r>
  <r>
    <s v="U.P. PESADO"/>
    <s v="NORTE"/>
    <n v="162"/>
    <s v="Amarre en 45°"/>
    <m/>
    <m/>
    <n v="2"/>
    <n v="3"/>
    <m/>
    <n v="3"/>
    <m/>
    <m/>
    <n v="3"/>
    <m/>
    <m/>
    <m/>
    <m/>
    <x v="127"/>
    <m/>
    <m/>
    <m/>
    <m/>
    <m/>
    <m/>
    <m/>
    <m/>
    <m/>
    <m/>
    <m/>
    <x v="0"/>
    <m/>
  </r>
  <r>
    <s v="U.P. PESADO"/>
    <s v="NORTE"/>
    <n v="163"/>
    <s v="Pase"/>
    <m/>
    <n v="3"/>
    <m/>
    <m/>
    <m/>
    <m/>
    <m/>
    <m/>
    <m/>
    <m/>
    <m/>
    <m/>
    <m/>
    <x v="128"/>
    <m/>
    <m/>
    <m/>
    <m/>
    <m/>
    <m/>
    <m/>
    <m/>
    <m/>
    <m/>
    <m/>
    <x v="0"/>
    <m/>
  </r>
  <r>
    <s v="U.P. PESADO"/>
    <s v="NORTE"/>
    <n v="164"/>
    <s v="Pase"/>
    <m/>
    <n v="3"/>
    <m/>
    <m/>
    <m/>
    <m/>
    <m/>
    <m/>
    <n v="3"/>
    <m/>
    <m/>
    <m/>
    <m/>
    <x v="129"/>
    <m/>
    <m/>
    <m/>
    <m/>
    <m/>
    <m/>
    <m/>
    <m/>
    <m/>
    <m/>
    <m/>
    <x v="0"/>
    <m/>
  </r>
  <r>
    <s v="U.P. PESADO"/>
    <s v="NORTE"/>
    <n v="165"/>
    <s v="Pase"/>
    <m/>
    <n v="3"/>
    <m/>
    <m/>
    <m/>
    <m/>
    <m/>
    <m/>
    <m/>
    <m/>
    <m/>
    <m/>
    <m/>
    <x v="130"/>
    <m/>
    <m/>
    <m/>
    <m/>
    <m/>
    <m/>
    <m/>
    <m/>
    <m/>
    <m/>
    <m/>
    <x v="0"/>
    <m/>
  </r>
  <r>
    <s v="U.P. PESADO"/>
    <s v="NORTE"/>
    <n v="166"/>
    <s v="Pase"/>
    <m/>
    <n v="3"/>
    <m/>
    <m/>
    <m/>
    <m/>
    <m/>
    <m/>
    <n v="3"/>
    <m/>
    <m/>
    <m/>
    <m/>
    <x v="131"/>
    <m/>
    <m/>
    <m/>
    <m/>
    <m/>
    <m/>
    <m/>
    <m/>
    <m/>
    <m/>
    <m/>
    <x v="0"/>
    <m/>
  </r>
  <r>
    <s v="U.P. PESADO"/>
    <s v="NORTE"/>
    <n v="167"/>
    <s v="Pase"/>
    <m/>
    <n v="3"/>
    <m/>
    <m/>
    <m/>
    <m/>
    <m/>
    <m/>
    <m/>
    <m/>
    <m/>
    <m/>
    <m/>
    <x v="132"/>
    <m/>
    <m/>
    <m/>
    <m/>
    <m/>
    <m/>
    <m/>
    <m/>
    <m/>
    <m/>
    <m/>
    <x v="0"/>
    <m/>
  </r>
  <r>
    <s v="U.P. PESADO"/>
    <s v="NORTE"/>
    <n v="168"/>
    <s v="Pase Tx"/>
    <m/>
    <n v="3"/>
    <m/>
    <m/>
    <m/>
    <n v="3"/>
    <m/>
    <m/>
    <n v="3"/>
    <m/>
    <m/>
    <m/>
    <m/>
    <x v="133"/>
    <m/>
    <m/>
    <m/>
    <m/>
    <m/>
    <m/>
    <m/>
    <m/>
    <m/>
    <m/>
    <m/>
    <x v="0"/>
    <m/>
  </r>
  <r>
    <s v="U.P. PESADO"/>
    <s v="NORTE"/>
    <n v="169"/>
    <s v="Pase"/>
    <m/>
    <n v="3"/>
    <m/>
    <m/>
    <m/>
    <m/>
    <m/>
    <m/>
    <m/>
    <m/>
    <m/>
    <m/>
    <m/>
    <x v="134"/>
    <m/>
    <m/>
    <m/>
    <m/>
    <m/>
    <m/>
    <m/>
    <m/>
    <m/>
    <m/>
    <m/>
    <x v="0"/>
    <m/>
  </r>
  <r>
    <s v="U.P. PESADO"/>
    <s v="NORTE"/>
    <n v="170"/>
    <s v="Amarre con Derivaciòn en 90°"/>
    <m/>
    <m/>
    <n v="3"/>
    <n v="5"/>
    <m/>
    <n v="5"/>
    <m/>
    <m/>
    <n v="2"/>
    <m/>
    <m/>
    <m/>
    <m/>
    <x v="135"/>
    <m/>
    <m/>
    <m/>
    <m/>
    <m/>
    <m/>
    <m/>
    <m/>
    <m/>
    <m/>
    <m/>
    <x v="0"/>
    <m/>
  </r>
  <r>
    <s v="U.P. PESADO"/>
    <s v="NORTE"/>
    <n v="171"/>
    <s v="Amarre"/>
    <m/>
    <n v="1"/>
    <n v="6"/>
    <m/>
    <m/>
    <m/>
    <m/>
    <m/>
    <m/>
    <m/>
    <s v="1 ST"/>
    <m/>
    <m/>
    <x v="136"/>
    <m/>
    <m/>
    <m/>
    <m/>
    <m/>
    <m/>
    <m/>
    <m/>
    <m/>
    <m/>
    <m/>
    <x v="0"/>
    <m/>
  </r>
  <r>
    <s v="U.P. PESADO"/>
    <s v="NORTE"/>
    <n v="172"/>
    <s v="Pase"/>
    <m/>
    <n v="3"/>
    <m/>
    <m/>
    <m/>
    <m/>
    <m/>
    <m/>
    <n v="3"/>
    <m/>
    <m/>
    <m/>
    <m/>
    <x v="137"/>
    <m/>
    <m/>
    <m/>
    <m/>
    <m/>
    <m/>
    <m/>
    <m/>
    <m/>
    <m/>
    <m/>
    <x v="0"/>
    <m/>
  </r>
  <r>
    <s v="U.P. PESADO"/>
    <s v="NORTE"/>
    <n v="173"/>
    <s v="Pase"/>
    <m/>
    <n v="3"/>
    <m/>
    <m/>
    <m/>
    <m/>
    <m/>
    <m/>
    <m/>
    <m/>
    <m/>
    <m/>
    <m/>
    <x v="138"/>
    <m/>
    <m/>
    <m/>
    <m/>
    <m/>
    <m/>
    <m/>
    <m/>
    <m/>
    <m/>
    <m/>
    <x v="0"/>
    <m/>
  </r>
  <r>
    <s v="U.P. PESADO"/>
    <s v="NORTE"/>
    <n v="174"/>
    <s v="Pase"/>
    <m/>
    <n v="3"/>
    <m/>
    <m/>
    <m/>
    <m/>
    <m/>
    <m/>
    <n v="3"/>
    <m/>
    <m/>
    <m/>
    <m/>
    <x v="139"/>
    <m/>
    <m/>
    <m/>
    <m/>
    <m/>
    <m/>
    <m/>
    <m/>
    <m/>
    <m/>
    <m/>
    <x v="0"/>
    <m/>
  </r>
  <r>
    <s v="U.P. PESADO"/>
    <s v="NORTE"/>
    <n v="175"/>
    <s v="Pase"/>
    <m/>
    <n v="3"/>
    <m/>
    <m/>
    <m/>
    <m/>
    <m/>
    <m/>
    <m/>
    <m/>
    <m/>
    <m/>
    <m/>
    <x v="140"/>
    <m/>
    <m/>
    <m/>
    <m/>
    <m/>
    <m/>
    <m/>
    <m/>
    <m/>
    <m/>
    <m/>
    <x v="0"/>
    <m/>
  </r>
  <r>
    <s v="U.P. PESADO"/>
    <s v="NORTE"/>
    <n v="176"/>
    <s v="Pase"/>
    <m/>
    <n v="3"/>
    <m/>
    <m/>
    <m/>
    <m/>
    <m/>
    <m/>
    <n v="3"/>
    <m/>
    <m/>
    <m/>
    <m/>
    <x v="141"/>
    <m/>
    <m/>
    <m/>
    <m/>
    <m/>
    <m/>
    <m/>
    <m/>
    <m/>
    <m/>
    <m/>
    <x v="0"/>
    <m/>
  </r>
  <r>
    <s v="U.P. PESADO"/>
    <s v="NORTE"/>
    <n v="177"/>
    <s v="Pase"/>
    <m/>
    <n v="3"/>
    <m/>
    <m/>
    <m/>
    <m/>
    <m/>
    <m/>
    <m/>
    <m/>
    <m/>
    <m/>
    <m/>
    <x v="142"/>
    <m/>
    <m/>
    <m/>
    <m/>
    <m/>
    <m/>
    <m/>
    <m/>
    <m/>
    <m/>
    <m/>
    <x v="0"/>
    <m/>
  </r>
  <r>
    <s v="U.P. PESADO"/>
    <s v="NORTE"/>
    <n v="178"/>
    <s v="Pase"/>
    <m/>
    <n v="3"/>
    <m/>
    <m/>
    <m/>
    <m/>
    <m/>
    <m/>
    <m/>
    <m/>
    <m/>
    <m/>
    <m/>
    <x v="143"/>
    <m/>
    <m/>
    <m/>
    <m/>
    <m/>
    <m/>
    <m/>
    <m/>
    <m/>
    <m/>
    <m/>
    <x v="0"/>
    <m/>
  </r>
  <r>
    <s v="U.P. PESADO"/>
    <s v="NORTE"/>
    <n v="179"/>
    <s v="Pase"/>
    <m/>
    <n v="3"/>
    <m/>
    <m/>
    <m/>
    <m/>
    <m/>
    <m/>
    <n v="3"/>
    <m/>
    <m/>
    <m/>
    <m/>
    <x v="144"/>
    <m/>
    <m/>
    <m/>
    <m/>
    <m/>
    <m/>
    <m/>
    <m/>
    <m/>
    <m/>
    <m/>
    <x v="0"/>
    <m/>
  </r>
  <r>
    <s v="U.P. PESADO"/>
    <s v="NORTE"/>
    <n v="180"/>
    <s v="Pase"/>
    <m/>
    <n v="3"/>
    <m/>
    <m/>
    <m/>
    <m/>
    <m/>
    <m/>
    <m/>
    <m/>
    <m/>
    <m/>
    <m/>
    <x v="145"/>
    <m/>
    <m/>
    <m/>
    <m/>
    <m/>
    <m/>
    <m/>
    <m/>
    <m/>
    <m/>
    <m/>
    <x v="0"/>
    <m/>
  </r>
  <r>
    <s v="U.P. PESADO"/>
    <s v="NORTE"/>
    <n v="181"/>
    <s v="Pase"/>
    <m/>
    <n v="3"/>
    <m/>
    <m/>
    <m/>
    <m/>
    <m/>
    <m/>
    <n v="3"/>
    <m/>
    <m/>
    <m/>
    <m/>
    <x v="146"/>
    <m/>
    <m/>
    <m/>
    <m/>
    <m/>
    <m/>
    <m/>
    <m/>
    <m/>
    <m/>
    <m/>
    <x v="0"/>
    <m/>
  </r>
  <r>
    <s v="U.P. PESADO"/>
    <s v="NORTE"/>
    <n v="182"/>
    <s v="Pase"/>
    <m/>
    <n v="3"/>
    <m/>
    <m/>
    <m/>
    <m/>
    <m/>
    <m/>
    <m/>
    <m/>
    <m/>
    <m/>
    <m/>
    <x v="147"/>
    <m/>
    <m/>
    <m/>
    <m/>
    <m/>
    <m/>
    <m/>
    <m/>
    <m/>
    <m/>
    <m/>
    <x v="0"/>
    <m/>
  </r>
  <r>
    <s v="U.P. PESADO"/>
    <s v="NORTE"/>
    <n v="183"/>
    <s v="Pase con Derivaciòn en 90°"/>
    <m/>
    <n v="3"/>
    <n v="3"/>
    <m/>
    <m/>
    <n v="3"/>
    <m/>
    <m/>
    <n v="3"/>
    <m/>
    <m/>
    <m/>
    <m/>
    <x v="148"/>
    <m/>
    <m/>
    <m/>
    <m/>
    <m/>
    <m/>
    <m/>
    <m/>
    <m/>
    <m/>
    <m/>
    <x v="0"/>
    <m/>
  </r>
  <r>
    <s v="U.P. PESADO"/>
    <s v="NORTE"/>
    <n v="184"/>
    <s v="Pase con Derivaciòn en 90°"/>
    <m/>
    <n v="3"/>
    <n v="2"/>
    <n v="1"/>
    <m/>
    <n v="4"/>
    <m/>
    <m/>
    <n v="3"/>
    <m/>
    <m/>
    <m/>
    <m/>
    <x v="149"/>
    <m/>
    <m/>
    <m/>
    <m/>
    <m/>
    <m/>
    <m/>
    <m/>
    <m/>
    <m/>
    <m/>
    <x v="0"/>
    <m/>
  </r>
  <r>
    <s v="U.P. PESADO"/>
    <s v="NORTE"/>
    <n v="185"/>
    <s v="Amarre con Derivaciòn en 90°"/>
    <m/>
    <m/>
    <m/>
    <n v="9"/>
    <m/>
    <m/>
    <m/>
    <m/>
    <m/>
    <m/>
    <m/>
    <m/>
    <m/>
    <x v="15"/>
    <m/>
    <m/>
    <m/>
    <m/>
    <m/>
    <m/>
    <m/>
    <m/>
    <m/>
    <m/>
    <m/>
    <x v="0"/>
    <m/>
  </r>
  <r>
    <s v="U.P. PESADO"/>
    <s v="NORTE"/>
    <n v="186"/>
    <s v="Amarre"/>
    <m/>
    <m/>
    <m/>
    <n v="6"/>
    <m/>
    <n v="3"/>
    <m/>
    <m/>
    <m/>
    <m/>
    <n v="3"/>
    <m/>
    <m/>
    <x v="150"/>
    <m/>
    <m/>
    <m/>
    <m/>
    <m/>
    <m/>
    <m/>
    <m/>
    <m/>
    <m/>
    <m/>
    <x v="0"/>
    <m/>
  </r>
  <r>
    <s v="U.P. PESADO"/>
    <s v="NORTE"/>
    <n v="187"/>
    <s v="Amarre "/>
    <m/>
    <m/>
    <m/>
    <n v="6"/>
    <m/>
    <n v="3"/>
    <m/>
    <m/>
    <n v="3"/>
    <m/>
    <m/>
    <m/>
    <m/>
    <x v="151"/>
    <m/>
    <m/>
    <m/>
    <m/>
    <m/>
    <m/>
    <m/>
    <m/>
    <m/>
    <m/>
    <m/>
    <x v="0"/>
    <m/>
  </r>
</pivotCacheRecords>
</file>

<file path=xl/pivotCache/pivotCacheRecords3.xml><?xml version="1.0" encoding="utf-8"?>
<pivotCacheRecords xmlns="http://schemas.openxmlformats.org/spreadsheetml/2006/main" xmlns:r="http://schemas.openxmlformats.org/officeDocument/2006/relationships" count="365">
  <r>
    <s v="U.P. PESADO"/>
    <s v="OESTE"/>
    <n v="1"/>
    <s v="Amarre"/>
    <m/>
    <n v="3"/>
    <n v="6"/>
    <m/>
    <m/>
    <m/>
    <m/>
    <m/>
    <n v="3"/>
    <m/>
    <n v="3"/>
    <m/>
    <m/>
    <x v="0"/>
    <m/>
    <m/>
    <m/>
    <m/>
    <m/>
    <m/>
    <m/>
    <m/>
    <m/>
    <m/>
    <m/>
    <x v="0"/>
    <m/>
  </r>
  <r>
    <s v="U.P. PESADO"/>
    <s v="OESTE"/>
    <n v="2"/>
    <s v="Pase con Derivación en 90°"/>
    <m/>
    <n v="6"/>
    <n v="3"/>
    <m/>
    <m/>
    <m/>
    <m/>
    <m/>
    <n v="3"/>
    <m/>
    <n v="3"/>
    <m/>
    <m/>
    <x v="1"/>
    <m/>
    <m/>
    <m/>
    <m/>
    <m/>
    <m/>
    <m/>
    <m/>
    <m/>
    <m/>
    <m/>
    <x v="0"/>
    <m/>
  </r>
  <r>
    <s v="U.P. PESADO"/>
    <s v="OESTE"/>
    <n v="3"/>
    <s v="Pase"/>
    <m/>
    <n v="3"/>
    <m/>
    <m/>
    <m/>
    <n v="2"/>
    <m/>
    <m/>
    <n v="3"/>
    <m/>
    <m/>
    <m/>
    <m/>
    <x v="2"/>
    <m/>
    <m/>
    <m/>
    <m/>
    <m/>
    <m/>
    <m/>
    <m/>
    <m/>
    <m/>
    <m/>
    <x v="0"/>
    <m/>
  </r>
  <r>
    <s v="U.P. PESADO"/>
    <s v="OESTE"/>
    <n v="4"/>
    <s v="Pase"/>
    <m/>
    <n v="3"/>
    <m/>
    <m/>
    <m/>
    <n v="1"/>
    <m/>
    <m/>
    <m/>
    <m/>
    <m/>
    <m/>
    <m/>
    <x v="3"/>
    <m/>
    <m/>
    <m/>
    <m/>
    <m/>
    <m/>
    <m/>
    <m/>
    <m/>
    <m/>
    <m/>
    <x v="0"/>
    <m/>
  </r>
  <r>
    <s v="U.P. PESADO"/>
    <s v="OESTE"/>
    <n v="5"/>
    <s v="Amarre con Derivación en 90°"/>
    <m/>
    <m/>
    <n v="9"/>
    <m/>
    <m/>
    <m/>
    <m/>
    <m/>
    <m/>
    <m/>
    <m/>
    <m/>
    <m/>
    <x v="4"/>
    <m/>
    <m/>
    <m/>
    <m/>
    <m/>
    <m/>
    <m/>
    <m/>
    <m/>
    <m/>
    <m/>
    <x v="0"/>
    <m/>
  </r>
  <r>
    <s v="U.P. PESADO"/>
    <s v="OESTE"/>
    <n v="6"/>
    <s v="Amarre"/>
    <m/>
    <m/>
    <n v="6"/>
    <m/>
    <m/>
    <m/>
    <m/>
    <m/>
    <m/>
    <m/>
    <n v="3"/>
    <m/>
    <m/>
    <x v="5"/>
    <m/>
    <m/>
    <m/>
    <m/>
    <m/>
    <m/>
    <m/>
    <m/>
    <m/>
    <m/>
    <m/>
    <x v="0"/>
    <m/>
  </r>
  <r>
    <s v="U.P. PESADO"/>
    <s v="OESTE"/>
    <n v="7"/>
    <s v="Pase"/>
    <m/>
    <n v="3"/>
    <m/>
    <m/>
    <m/>
    <m/>
    <m/>
    <m/>
    <n v="3"/>
    <m/>
    <m/>
    <m/>
    <m/>
    <x v="4"/>
    <m/>
    <m/>
    <m/>
    <m/>
    <m/>
    <m/>
    <m/>
    <m/>
    <m/>
    <m/>
    <m/>
    <x v="0"/>
    <m/>
  </r>
  <r>
    <s v="U.P. PESADO"/>
    <s v="OESTE"/>
    <n v="8"/>
    <s v="Pase"/>
    <m/>
    <n v="3"/>
    <m/>
    <m/>
    <m/>
    <m/>
    <m/>
    <m/>
    <m/>
    <m/>
    <m/>
    <m/>
    <m/>
    <x v="4"/>
    <m/>
    <m/>
    <m/>
    <m/>
    <m/>
    <m/>
    <m/>
    <m/>
    <m/>
    <m/>
    <m/>
    <x v="0"/>
    <m/>
  </r>
  <r>
    <s v="U.P. PESADO"/>
    <s v="OESTE"/>
    <n v="9"/>
    <s v="Pase Tx"/>
    <m/>
    <n v="3"/>
    <m/>
    <m/>
    <m/>
    <n v="3"/>
    <m/>
    <m/>
    <n v="3"/>
    <m/>
    <m/>
    <m/>
    <m/>
    <x v="6"/>
    <m/>
    <m/>
    <m/>
    <m/>
    <m/>
    <m/>
    <m/>
    <m/>
    <m/>
    <m/>
    <m/>
    <x v="0"/>
    <m/>
  </r>
  <r>
    <s v="U.P. PESADO"/>
    <s v="OESTE"/>
    <n v="10"/>
    <s v="Pase"/>
    <m/>
    <n v="3"/>
    <m/>
    <m/>
    <m/>
    <m/>
    <m/>
    <m/>
    <m/>
    <m/>
    <m/>
    <m/>
    <m/>
    <x v="7"/>
    <m/>
    <m/>
    <m/>
    <m/>
    <m/>
    <m/>
    <m/>
    <m/>
    <m/>
    <m/>
    <m/>
    <x v="0"/>
    <m/>
  </r>
  <r>
    <s v="U.P. PESADO"/>
    <s v="OESTE"/>
    <n v="11"/>
    <s v="Pase"/>
    <m/>
    <n v="3"/>
    <m/>
    <m/>
    <m/>
    <m/>
    <m/>
    <m/>
    <n v="3"/>
    <m/>
    <m/>
    <m/>
    <m/>
    <x v="8"/>
    <m/>
    <m/>
    <m/>
    <m/>
    <m/>
    <m/>
    <m/>
    <m/>
    <m/>
    <m/>
    <m/>
    <x v="0"/>
    <m/>
  </r>
  <r>
    <s v="U.P. PESADO"/>
    <s v="OESTE"/>
    <n v="12"/>
    <s v="Amarre con Derivación en 90°"/>
    <m/>
    <m/>
    <n v="9"/>
    <m/>
    <m/>
    <m/>
    <m/>
    <m/>
    <m/>
    <m/>
    <m/>
    <m/>
    <m/>
    <x v="4"/>
    <m/>
    <m/>
    <m/>
    <m/>
    <m/>
    <m/>
    <m/>
    <m/>
    <m/>
    <m/>
    <m/>
    <x v="0"/>
    <m/>
  </r>
  <r>
    <s v="U.P. PESADO"/>
    <s v="OESTE"/>
    <n v="13"/>
    <s v="Pase"/>
    <m/>
    <n v="3"/>
    <m/>
    <m/>
    <m/>
    <m/>
    <m/>
    <m/>
    <m/>
    <m/>
    <m/>
    <m/>
    <m/>
    <x v="4"/>
    <m/>
    <m/>
    <m/>
    <m/>
    <m/>
    <m/>
    <m/>
    <m/>
    <m/>
    <m/>
    <m/>
    <x v="0"/>
    <m/>
  </r>
  <r>
    <s v="U.P. PESADO"/>
    <s v="OESTE"/>
    <n v="14"/>
    <s v="Amarre con Derivación en 90°"/>
    <m/>
    <m/>
    <n v="9"/>
    <m/>
    <m/>
    <m/>
    <m/>
    <m/>
    <m/>
    <m/>
    <m/>
    <m/>
    <m/>
    <x v="7"/>
    <m/>
    <m/>
    <m/>
    <m/>
    <m/>
    <m/>
    <m/>
    <m/>
    <m/>
    <m/>
    <m/>
    <x v="0"/>
    <m/>
  </r>
  <r>
    <s v="U.P. PESADO"/>
    <s v="OESTE"/>
    <n v="15"/>
    <s v="Poste Terminal"/>
    <m/>
    <n v="8"/>
    <n v="9"/>
    <m/>
    <m/>
    <n v="3"/>
    <m/>
    <m/>
    <n v="3"/>
    <m/>
    <m/>
    <m/>
    <m/>
    <x v="9"/>
    <m/>
    <m/>
    <m/>
    <m/>
    <m/>
    <m/>
    <m/>
    <m/>
    <m/>
    <m/>
    <m/>
    <x v="0"/>
    <m/>
  </r>
  <r>
    <s v="U.P. PESADO"/>
    <s v="OESTE"/>
    <n v="16"/>
    <s v="Amarre"/>
    <m/>
    <n v="1"/>
    <n v="3"/>
    <n v="3"/>
    <m/>
    <m/>
    <m/>
    <m/>
    <m/>
    <m/>
    <m/>
    <m/>
    <m/>
    <x v="7"/>
    <m/>
    <m/>
    <m/>
    <m/>
    <m/>
    <m/>
    <m/>
    <m/>
    <m/>
    <m/>
    <m/>
    <x v="0"/>
    <m/>
  </r>
  <r>
    <s v="U.P. PESADO"/>
    <s v="OESTE"/>
    <n v="17"/>
    <s v="Pase con Derivación en 90°"/>
    <m/>
    <n v="4"/>
    <n v="3"/>
    <m/>
    <m/>
    <n v="3"/>
    <m/>
    <m/>
    <n v="3"/>
    <m/>
    <m/>
    <m/>
    <m/>
    <x v="10"/>
    <m/>
    <m/>
    <m/>
    <m/>
    <m/>
    <m/>
    <m/>
    <m/>
    <m/>
    <m/>
    <m/>
    <x v="0"/>
    <m/>
  </r>
  <r>
    <s v="U.P. PESADO"/>
    <s v="OESTE"/>
    <n v="18"/>
    <s v="Pase"/>
    <m/>
    <n v="3"/>
    <m/>
    <m/>
    <m/>
    <m/>
    <m/>
    <m/>
    <m/>
    <m/>
    <m/>
    <m/>
    <m/>
    <x v="11"/>
    <m/>
    <m/>
    <m/>
    <m/>
    <m/>
    <m/>
    <m/>
    <m/>
    <m/>
    <m/>
    <m/>
    <x v="0"/>
    <m/>
  </r>
  <r>
    <s v="U.P. PESADO"/>
    <s v="OESTE"/>
    <n v="19"/>
    <s v="Poste Terminal"/>
    <m/>
    <m/>
    <m/>
    <n v="3"/>
    <m/>
    <m/>
    <m/>
    <m/>
    <n v="3"/>
    <m/>
    <m/>
    <m/>
    <m/>
    <x v="11"/>
    <m/>
    <m/>
    <m/>
    <m/>
    <m/>
    <m/>
    <m/>
    <m/>
    <m/>
    <m/>
    <m/>
    <x v="0"/>
    <m/>
  </r>
  <r>
    <s v="U.P. PESADO"/>
    <s v="OESTE"/>
    <n v="20"/>
    <s v="Amarre"/>
    <m/>
    <n v="1"/>
    <n v="6"/>
    <m/>
    <m/>
    <m/>
    <m/>
    <m/>
    <m/>
    <m/>
    <m/>
    <m/>
    <m/>
    <x v="11"/>
    <m/>
    <m/>
    <m/>
    <m/>
    <m/>
    <m/>
    <m/>
    <m/>
    <m/>
    <m/>
    <m/>
    <x v="0"/>
    <m/>
  </r>
  <r>
    <s v="U.P. PESADO"/>
    <s v="OESTE"/>
    <n v="21"/>
    <s v="Pase"/>
    <m/>
    <n v="3"/>
    <m/>
    <m/>
    <m/>
    <m/>
    <m/>
    <m/>
    <m/>
    <m/>
    <m/>
    <m/>
    <m/>
    <x v="11"/>
    <m/>
    <m/>
    <m/>
    <m/>
    <m/>
    <m/>
    <m/>
    <m/>
    <m/>
    <m/>
    <m/>
    <x v="0"/>
    <m/>
  </r>
  <r>
    <s v="U.P. PESADO"/>
    <s v="OESTE"/>
    <n v="22"/>
    <s v="Pase"/>
    <m/>
    <n v="3"/>
    <m/>
    <m/>
    <m/>
    <m/>
    <m/>
    <m/>
    <n v="3"/>
    <m/>
    <m/>
    <m/>
    <m/>
    <x v="11"/>
    <m/>
    <m/>
    <m/>
    <m/>
    <m/>
    <m/>
    <m/>
    <m/>
    <m/>
    <m/>
    <m/>
    <x v="0"/>
    <m/>
  </r>
  <r>
    <s v="U.P. PESADO"/>
    <s v="OESTE"/>
    <n v="23"/>
    <s v="Amarre en 90°"/>
    <m/>
    <n v="2"/>
    <n v="6"/>
    <m/>
    <m/>
    <m/>
    <m/>
    <m/>
    <m/>
    <m/>
    <m/>
    <m/>
    <m/>
    <x v="11"/>
    <m/>
    <m/>
    <m/>
    <m/>
    <m/>
    <m/>
    <m/>
    <m/>
    <m/>
    <m/>
    <m/>
    <x v="0"/>
    <m/>
  </r>
  <r>
    <s v="U.P. PESADO"/>
    <s v="OESTE"/>
    <n v="24"/>
    <s v="Poste Terminal Tx"/>
    <m/>
    <m/>
    <n v="3"/>
    <m/>
    <m/>
    <n v="3"/>
    <m/>
    <m/>
    <n v="3"/>
    <m/>
    <m/>
    <m/>
    <m/>
    <x v="12"/>
    <m/>
    <m/>
    <m/>
    <m/>
    <m/>
    <m/>
    <m/>
    <m/>
    <m/>
    <m/>
    <m/>
    <x v="0"/>
    <m/>
  </r>
  <r>
    <s v="U.P. PESADO"/>
    <s v="OESTE"/>
    <n v="25"/>
    <s v="Amarre"/>
    <m/>
    <m/>
    <m/>
    <n v="6"/>
    <m/>
    <m/>
    <m/>
    <m/>
    <n v="3"/>
    <m/>
    <s v="6 (1 ST)"/>
    <m/>
    <m/>
    <x v="13"/>
    <m/>
    <m/>
    <m/>
    <m/>
    <m/>
    <m/>
    <m/>
    <m/>
    <m/>
    <m/>
    <m/>
    <x v="0"/>
    <m/>
  </r>
  <r>
    <s v="U.P. PESADO"/>
    <s v="OESTE"/>
    <n v="26"/>
    <s v="Pase con Derivación en 90°"/>
    <m/>
    <n v="3"/>
    <m/>
    <n v="3"/>
    <m/>
    <m/>
    <m/>
    <m/>
    <m/>
    <m/>
    <m/>
    <m/>
    <m/>
    <x v="4"/>
    <m/>
    <m/>
    <m/>
    <m/>
    <m/>
    <m/>
    <m/>
    <m/>
    <m/>
    <m/>
    <m/>
    <x v="0"/>
    <m/>
  </r>
  <r>
    <s v="U.P. PESADO"/>
    <s v="OESTE"/>
    <n v="27"/>
    <s v="Poste Terminal"/>
    <m/>
    <m/>
    <m/>
    <n v="3"/>
    <m/>
    <n v="3"/>
    <m/>
    <m/>
    <m/>
    <m/>
    <m/>
    <m/>
    <m/>
    <x v="14"/>
    <m/>
    <m/>
    <m/>
    <m/>
    <m/>
    <m/>
    <m/>
    <m/>
    <m/>
    <m/>
    <m/>
    <x v="0"/>
    <m/>
  </r>
  <r>
    <s v="U.P. PESADO"/>
    <s v="OESTE"/>
    <n v="28"/>
    <s v="Pase"/>
    <m/>
    <n v="3"/>
    <m/>
    <m/>
    <m/>
    <m/>
    <m/>
    <m/>
    <n v="2"/>
    <m/>
    <m/>
    <m/>
    <m/>
    <x v="15"/>
    <m/>
    <m/>
    <m/>
    <m/>
    <m/>
    <m/>
    <m/>
    <m/>
    <m/>
    <m/>
    <m/>
    <x v="0"/>
    <m/>
  </r>
  <r>
    <s v="U.P. PESADO"/>
    <s v="OESTE"/>
    <n v="29"/>
    <s v="Pase"/>
    <m/>
    <n v="3"/>
    <m/>
    <m/>
    <m/>
    <m/>
    <m/>
    <m/>
    <m/>
    <m/>
    <m/>
    <m/>
    <m/>
    <x v="16"/>
    <m/>
    <m/>
    <m/>
    <m/>
    <m/>
    <m/>
    <m/>
    <m/>
    <m/>
    <m/>
    <m/>
    <x v="0"/>
    <m/>
  </r>
  <r>
    <s v="U.P. PESADO"/>
    <s v="OESTE"/>
    <n v="30"/>
    <s v="Pase con Derivación en 90°"/>
    <m/>
    <n v="3"/>
    <n v="2"/>
    <m/>
    <m/>
    <n v="2"/>
    <m/>
    <m/>
    <n v="3"/>
    <m/>
    <m/>
    <m/>
    <m/>
    <x v="17"/>
    <m/>
    <m/>
    <m/>
    <m/>
    <m/>
    <m/>
    <m/>
    <m/>
    <m/>
    <m/>
    <m/>
    <x v="0"/>
    <m/>
  </r>
  <r>
    <s v="U.P. PESADO"/>
    <s v="OESTE"/>
    <n v="31"/>
    <s v="Pase"/>
    <m/>
    <n v="3"/>
    <m/>
    <m/>
    <m/>
    <m/>
    <m/>
    <m/>
    <n v="3"/>
    <m/>
    <m/>
    <m/>
    <m/>
    <x v="18"/>
    <m/>
    <m/>
    <m/>
    <m/>
    <m/>
    <m/>
    <m/>
    <m/>
    <m/>
    <m/>
    <m/>
    <x v="0"/>
    <m/>
  </r>
  <r>
    <s v="U.P. PESADO"/>
    <s v="OESTE"/>
    <n v="32"/>
    <s v="Amarre con Derivación en 90°"/>
    <m/>
    <m/>
    <m/>
    <n v="9"/>
    <m/>
    <m/>
    <m/>
    <m/>
    <m/>
    <m/>
    <m/>
    <m/>
    <m/>
    <x v="19"/>
    <m/>
    <m/>
    <m/>
    <m/>
    <m/>
    <m/>
    <m/>
    <m/>
    <m/>
    <m/>
    <m/>
    <x v="0"/>
    <m/>
  </r>
  <r>
    <s v="U.P. PESADO"/>
    <s v="OESTE"/>
    <n v="33"/>
    <s v="Amarre"/>
    <m/>
    <m/>
    <m/>
    <n v="6"/>
    <m/>
    <m/>
    <m/>
    <m/>
    <m/>
    <m/>
    <n v="3"/>
    <m/>
    <m/>
    <x v="20"/>
    <m/>
    <m/>
    <m/>
    <m/>
    <m/>
    <m/>
    <m/>
    <m/>
    <m/>
    <m/>
    <m/>
    <x v="0"/>
    <m/>
  </r>
  <r>
    <s v="U.P. PESADO"/>
    <s v="OESTE"/>
    <n v="34"/>
    <s v="Amarre"/>
    <m/>
    <m/>
    <m/>
    <n v="6"/>
    <m/>
    <m/>
    <m/>
    <m/>
    <n v="3"/>
    <m/>
    <n v="3"/>
    <m/>
    <m/>
    <x v="21"/>
    <m/>
    <m/>
    <m/>
    <m/>
    <m/>
    <m/>
    <m/>
    <m/>
    <m/>
    <m/>
    <m/>
    <x v="0"/>
    <m/>
  </r>
  <r>
    <s v="U.P. PESADO"/>
    <s v="OESTE"/>
    <n v="35"/>
    <s v="Pase"/>
    <m/>
    <n v="3"/>
    <m/>
    <m/>
    <m/>
    <m/>
    <m/>
    <m/>
    <m/>
    <m/>
    <m/>
    <m/>
    <m/>
    <x v="22"/>
    <m/>
    <m/>
    <m/>
    <m/>
    <m/>
    <m/>
    <m/>
    <m/>
    <m/>
    <m/>
    <m/>
    <x v="0"/>
    <m/>
  </r>
  <r>
    <s v="U.P. PESADO"/>
    <s v="OESTE"/>
    <n v="36"/>
    <s v="Pase"/>
    <m/>
    <n v="3"/>
    <m/>
    <m/>
    <m/>
    <n v="3"/>
    <m/>
    <m/>
    <n v="3"/>
    <m/>
    <m/>
    <m/>
    <m/>
    <x v="23"/>
    <m/>
    <m/>
    <m/>
    <m/>
    <m/>
    <m/>
    <m/>
    <m/>
    <m/>
    <m/>
    <m/>
    <x v="0"/>
    <m/>
  </r>
  <r>
    <s v="U.P. PESADO"/>
    <s v="OESTE"/>
    <n v="37"/>
    <s v="Pase"/>
    <m/>
    <n v="3"/>
    <m/>
    <m/>
    <m/>
    <m/>
    <m/>
    <m/>
    <m/>
    <m/>
    <m/>
    <m/>
    <m/>
    <x v="24"/>
    <m/>
    <m/>
    <m/>
    <m/>
    <m/>
    <m/>
    <m/>
    <m/>
    <m/>
    <m/>
    <m/>
    <x v="0"/>
    <m/>
  </r>
  <r>
    <s v="U.P. PESADO"/>
    <s v="OESTE"/>
    <n v="38"/>
    <s v="Pase"/>
    <m/>
    <n v="3"/>
    <m/>
    <m/>
    <m/>
    <m/>
    <m/>
    <m/>
    <n v="3"/>
    <m/>
    <m/>
    <m/>
    <m/>
    <x v="25"/>
    <m/>
    <m/>
    <m/>
    <m/>
    <m/>
    <m/>
    <m/>
    <m/>
    <m/>
    <m/>
    <m/>
    <x v="0"/>
    <m/>
  </r>
  <r>
    <s v="U.P. PESADO"/>
    <s v="OESTE"/>
    <n v="39"/>
    <s v="Pase"/>
    <m/>
    <n v="3"/>
    <m/>
    <m/>
    <m/>
    <n v="2"/>
    <m/>
    <m/>
    <m/>
    <m/>
    <m/>
    <m/>
    <m/>
    <x v="26"/>
    <m/>
    <m/>
    <m/>
    <m/>
    <m/>
    <m/>
    <m/>
    <m/>
    <m/>
    <m/>
    <m/>
    <x v="0"/>
    <m/>
  </r>
  <r>
    <s v="U.P. PESADO"/>
    <s v="OESTE"/>
    <n v="40"/>
    <s v="Pase"/>
    <m/>
    <n v="3"/>
    <m/>
    <m/>
    <m/>
    <m/>
    <m/>
    <m/>
    <n v="3"/>
    <m/>
    <m/>
    <m/>
    <m/>
    <x v="27"/>
    <m/>
    <m/>
    <m/>
    <m/>
    <m/>
    <m/>
    <m/>
    <m/>
    <m/>
    <m/>
    <m/>
    <x v="0"/>
    <m/>
  </r>
  <r>
    <s v="U.P. PESADO"/>
    <s v="OESTE"/>
    <n v="41"/>
    <s v="Pase"/>
    <m/>
    <n v="3"/>
    <m/>
    <m/>
    <m/>
    <n v="3"/>
    <m/>
    <m/>
    <n v="3"/>
    <m/>
    <m/>
    <m/>
    <m/>
    <x v="28"/>
    <m/>
    <m/>
    <m/>
    <m/>
    <m/>
    <m/>
    <m/>
    <m/>
    <m/>
    <m/>
    <m/>
    <x v="0"/>
    <m/>
  </r>
  <r>
    <s v="U.P. PESADO"/>
    <s v="OESTE"/>
    <n v="42"/>
    <s v="Pase"/>
    <m/>
    <n v="3"/>
    <m/>
    <m/>
    <m/>
    <m/>
    <m/>
    <m/>
    <m/>
    <m/>
    <m/>
    <m/>
    <m/>
    <x v="25"/>
    <m/>
    <m/>
    <m/>
    <m/>
    <m/>
    <m/>
    <m/>
    <m/>
    <m/>
    <m/>
    <m/>
    <x v="0"/>
    <m/>
  </r>
  <r>
    <s v="U.P. PESADO"/>
    <s v="OESTE"/>
    <n v="43"/>
    <s v="Pase con Derivación en 45°"/>
    <m/>
    <n v="3"/>
    <m/>
    <n v="3"/>
    <m/>
    <m/>
    <m/>
    <m/>
    <n v="3"/>
    <m/>
    <n v="3"/>
    <m/>
    <m/>
    <x v="29"/>
    <m/>
    <m/>
    <m/>
    <m/>
    <m/>
    <m/>
    <m/>
    <m/>
    <m/>
    <m/>
    <m/>
    <x v="0"/>
    <m/>
  </r>
  <r>
    <s v="U.P. PESADO"/>
    <s v="OESTE"/>
    <n v="44"/>
    <s v="Pase"/>
    <m/>
    <n v="3"/>
    <m/>
    <m/>
    <m/>
    <m/>
    <m/>
    <m/>
    <m/>
    <m/>
    <m/>
    <m/>
    <m/>
    <x v="30"/>
    <m/>
    <m/>
    <m/>
    <m/>
    <m/>
    <m/>
    <m/>
    <m/>
    <m/>
    <m/>
    <m/>
    <x v="0"/>
    <m/>
  </r>
  <r>
    <s v="U.P. PESADO"/>
    <s v="OESTE"/>
    <n v="45"/>
    <s v="Pase"/>
    <m/>
    <n v="3"/>
    <m/>
    <m/>
    <m/>
    <m/>
    <m/>
    <m/>
    <n v="3"/>
    <m/>
    <m/>
    <m/>
    <m/>
    <x v="31"/>
    <m/>
    <m/>
    <m/>
    <m/>
    <m/>
    <m/>
    <m/>
    <m/>
    <m/>
    <m/>
    <m/>
    <x v="0"/>
    <m/>
  </r>
  <r>
    <s v="U.P. PESADO"/>
    <s v="OESTE"/>
    <n v="46"/>
    <s v="Amarre en 90°"/>
    <m/>
    <n v="2"/>
    <m/>
    <n v="6"/>
    <m/>
    <m/>
    <m/>
    <m/>
    <m/>
    <m/>
    <m/>
    <m/>
    <m/>
    <x v="31"/>
    <m/>
    <m/>
    <m/>
    <m/>
    <m/>
    <m/>
    <m/>
    <m/>
    <m/>
    <m/>
    <m/>
    <x v="0"/>
    <m/>
  </r>
  <r>
    <s v="U.P. PESADO"/>
    <s v="OESTE"/>
    <n v="47"/>
    <s v="Poste Terminal Tx"/>
    <m/>
    <m/>
    <m/>
    <n v="3"/>
    <m/>
    <n v="3"/>
    <m/>
    <m/>
    <m/>
    <m/>
    <m/>
    <m/>
    <m/>
    <x v="32"/>
    <m/>
    <m/>
    <m/>
    <m/>
    <m/>
    <m/>
    <m/>
    <m/>
    <m/>
    <m/>
    <m/>
    <x v="0"/>
    <m/>
  </r>
  <r>
    <s v="U.P. PESADO"/>
    <s v="OESTE"/>
    <n v="48"/>
    <s v="Pase"/>
    <m/>
    <n v="3"/>
    <m/>
    <m/>
    <m/>
    <m/>
    <m/>
    <m/>
    <m/>
    <m/>
    <m/>
    <m/>
    <m/>
    <x v="22"/>
    <m/>
    <m/>
    <m/>
    <m/>
    <m/>
    <m/>
    <m/>
    <m/>
    <m/>
    <m/>
    <m/>
    <x v="0"/>
    <m/>
  </r>
  <r>
    <s v="U.P. PESADO"/>
    <s v="OESTE"/>
    <n v="49"/>
    <s v="Pase con Derivación en 90°"/>
    <m/>
    <n v="4"/>
    <m/>
    <n v="3"/>
    <m/>
    <m/>
    <m/>
    <m/>
    <m/>
    <m/>
    <m/>
    <m/>
    <m/>
    <x v="33"/>
    <m/>
    <m/>
    <m/>
    <m/>
    <m/>
    <m/>
    <m/>
    <m/>
    <m/>
    <m/>
    <m/>
    <x v="0"/>
    <m/>
  </r>
  <r>
    <s v="U.P. PESADO"/>
    <s v="OESTE"/>
    <n v="50"/>
    <s v="Amarre"/>
    <m/>
    <n v="1"/>
    <m/>
    <n v="6"/>
    <m/>
    <m/>
    <m/>
    <m/>
    <n v="3"/>
    <m/>
    <m/>
    <m/>
    <m/>
    <x v="4"/>
    <m/>
    <m/>
    <m/>
    <m/>
    <m/>
    <m/>
    <m/>
    <m/>
    <m/>
    <m/>
    <m/>
    <x v="0"/>
    <m/>
  </r>
  <r>
    <s v="U.P. PESADO"/>
    <s v="OESTE"/>
    <n v="51"/>
    <s v="Pase"/>
    <m/>
    <n v="3"/>
    <m/>
    <m/>
    <m/>
    <m/>
    <m/>
    <m/>
    <m/>
    <m/>
    <m/>
    <m/>
    <m/>
    <x v="22"/>
    <m/>
    <m/>
    <m/>
    <m/>
    <m/>
    <m/>
    <m/>
    <m/>
    <m/>
    <m/>
    <m/>
    <x v="0"/>
    <m/>
  </r>
  <r>
    <s v="U.P. PESADO"/>
    <s v="OESTE"/>
    <n v="52"/>
    <s v="Poste Terminal Tx"/>
    <m/>
    <m/>
    <m/>
    <n v="3"/>
    <m/>
    <n v="3"/>
    <m/>
    <m/>
    <n v="3"/>
    <m/>
    <m/>
    <m/>
    <m/>
    <x v="34"/>
    <m/>
    <m/>
    <m/>
    <m/>
    <m/>
    <m/>
    <m/>
    <m/>
    <m/>
    <m/>
    <m/>
    <x v="0"/>
    <m/>
  </r>
  <r>
    <s v="U.P. PESADO"/>
    <s v="OESTE"/>
    <n v="53"/>
    <s v="Pase"/>
    <m/>
    <n v="3"/>
    <m/>
    <m/>
    <m/>
    <m/>
    <m/>
    <m/>
    <m/>
    <m/>
    <m/>
    <m/>
    <m/>
    <x v="35"/>
    <m/>
    <m/>
    <m/>
    <m/>
    <m/>
    <m/>
    <m/>
    <m/>
    <m/>
    <m/>
    <m/>
    <x v="0"/>
    <m/>
  </r>
  <r>
    <s v="U.P. PESADO"/>
    <s v="OESTE"/>
    <n v="54"/>
    <s v="Pase"/>
    <m/>
    <n v="3"/>
    <m/>
    <m/>
    <m/>
    <m/>
    <m/>
    <m/>
    <n v="3"/>
    <m/>
    <m/>
    <m/>
    <m/>
    <x v="22"/>
    <m/>
    <m/>
    <m/>
    <m/>
    <m/>
    <m/>
    <m/>
    <m/>
    <m/>
    <m/>
    <m/>
    <x v="0"/>
    <m/>
  </r>
  <r>
    <s v="U.P. PESADO"/>
    <s v="OESTE"/>
    <n v="55"/>
    <s v="Pase"/>
    <m/>
    <n v="3"/>
    <m/>
    <m/>
    <m/>
    <m/>
    <m/>
    <m/>
    <m/>
    <m/>
    <m/>
    <m/>
    <m/>
    <x v="36"/>
    <m/>
    <m/>
    <m/>
    <m/>
    <m/>
    <m/>
    <m/>
    <m/>
    <m/>
    <m/>
    <m/>
    <x v="0"/>
    <m/>
  </r>
  <r>
    <s v="U.P. PESADO"/>
    <s v="OESTE"/>
    <n v="56"/>
    <s v="Pase con Derivación en 90°"/>
    <m/>
    <n v="3"/>
    <m/>
    <n v="3"/>
    <m/>
    <m/>
    <m/>
    <m/>
    <n v="3"/>
    <m/>
    <m/>
    <m/>
    <m/>
    <x v="37"/>
    <m/>
    <m/>
    <m/>
    <m/>
    <m/>
    <m/>
    <m/>
    <m/>
    <m/>
    <m/>
    <m/>
    <x v="0"/>
    <m/>
  </r>
  <r>
    <s v="U.P. PESADO"/>
    <s v="OESTE"/>
    <n v="57"/>
    <s v="Pase"/>
    <m/>
    <n v="3"/>
    <m/>
    <m/>
    <m/>
    <m/>
    <m/>
    <m/>
    <m/>
    <m/>
    <m/>
    <m/>
    <m/>
    <x v="38"/>
    <m/>
    <m/>
    <m/>
    <m/>
    <m/>
    <m/>
    <m/>
    <m/>
    <m/>
    <m/>
    <m/>
    <x v="0"/>
    <m/>
  </r>
  <r>
    <s v="U.P. PESADO"/>
    <s v="OESTE"/>
    <n v="58"/>
    <s v="Poste Terminal"/>
    <m/>
    <m/>
    <m/>
    <n v="3"/>
    <m/>
    <n v="3"/>
    <m/>
    <m/>
    <n v="3"/>
    <m/>
    <m/>
    <m/>
    <m/>
    <x v="14"/>
    <m/>
    <m/>
    <m/>
    <m/>
    <m/>
    <m/>
    <m/>
    <m/>
    <m/>
    <m/>
    <m/>
    <x v="0"/>
    <m/>
  </r>
  <r>
    <s v="U.P. PESADO"/>
    <s v="OESTE"/>
    <n v="59"/>
    <s v="Pase"/>
    <m/>
    <n v="3"/>
    <m/>
    <m/>
    <m/>
    <n v="3"/>
    <m/>
    <m/>
    <n v="3"/>
    <m/>
    <m/>
    <m/>
    <m/>
    <x v="39"/>
    <m/>
    <m/>
    <m/>
    <m/>
    <m/>
    <m/>
    <m/>
    <m/>
    <m/>
    <m/>
    <m/>
    <x v="0"/>
    <m/>
  </r>
  <r>
    <s v="U.P. PESADO"/>
    <s v="OESTE"/>
    <n v="60"/>
    <s v="Pase con Derivación en 90°"/>
    <m/>
    <n v="3"/>
    <m/>
    <n v="3"/>
    <m/>
    <m/>
    <m/>
    <m/>
    <m/>
    <m/>
    <n v="3"/>
    <m/>
    <m/>
    <x v="40"/>
    <m/>
    <m/>
    <m/>
    <m/>
    <m/>
    <m/>
    <m/>
    <m/>
    <m/>
    <m/>
    <m/>
    <x v="0"/>
    <m/>
  </r>
  <r>
    <s v="U.P. PESADO"/>
    <s v="OESTE"/>
    <n v="61"/>
    <s v="Amarre"/>
    <m/>
    <n v="1"/>
    <m/>
    <n v="6"/>
    <m/>
    <m/>
    <m/>
    <m/>
    <n v="3"/>
    <m/>
    <m/>
    <m/>
    <m/>
    <x v="7"/>
    <m/>
    <m/>
    <m/>
    <m/>
    <m/>
    <m/>
    <m/>
    <m/>
    <m/>
    <m/>
    <m/>
    <x v="0"/>
    <m/>
  </r>
  <r>
    <s v="U.P. PESADO"/>
    <s v="OESTE"/>
    <n v="62"/>
    <s v="Pase"/>
    <m/>
    <n v="3"/>
    <m/>
    <m/>
    <m/>
    <m/>
    <m/>
    <m/>
    <m/>
    <m/>
    <m/>
    <m/>
    <m/>
    <x v="41"/>
    <m/>
    <m/>
    <m/>
    <m/>
    <m/>
    <m/>
    <m/>
    <m/>
    <m/>
    <m/>
    <m/>
    <x v="0"/>
    <m/>
  </r>
  <r>
    <s v="U.P. PESADO"/>
    <s v="OESTE"/>
    <n v="63"/>
    <s v="Amarre "/>
    <m/>
    <n v="3"/>
    <m/>
    <n v="6"/>
    <m/>
    <n v="6"/>
    <m/>
    <m/>
    <n v="3"/>
    <m/>
    <s v="1ST"/>
    <m/>
    <m/>
    <x v="42"/>
    <m/>
    <m/>
    <m/>
    <m/>
    <m/>
    <m/>
    <m/>
    <m/>
    <m/>
    <m/>
    <m/>
    <x v="0"/>
    <m/>
  </r>
  <r>
    <s v="U.P. PESADO"/>
    <s v="OESTE"/>
    <n v="64"/>
    <s v="Pase"/>
    <m/>
    <n v="3"/>
    <m/>
    <n v="2"/>
    <m/>
    <m/>
    <m/>
    <m/>
    <m/>
    <m/>
    <m/>
    <m/>
    <m/>
    <x v="43"/>
    <m/>
    <m/>
    <m/>
    <m/>
    <m/>
    <m/>
    <m/>
    <m/>
    <m/>
    <m/>
    <m/>
    <x v="0"/>
    <m/>
  </r>
  <r>
    <s v="U.P. PESADO"/>
    <s v="OESTE"/>
    <n v="65"/>
    <s v="Pase"/>
    <m/>
    <n v="3"/>
    <m/>
    <m/>
    <m/>
    <m/>
    <m/>
    <m/>
    <m/>
    <m/>
    <m/>
    <m/>
    <m/>
    <x v="44"/>
    <m/>
    <m/>
    <m/>
    <m/>
    <m/>
    <m/>
    <m/>
    <m/>
    <m/>
    <m/>
    <m/>
    <x v="0"/>
    <m/>
  </r>
  <r>
    <s v="U.P. PESADO"/>
    <s v="OESTE"/>
    <n v="66"/>
    <s v="Pase"/>
    <m/>
    <n v="3"/>
    <m/>
    <m/>
    <m/>
    <n v="3"/>
    <m/>
    <m/>
    <n v="2"/>
    <m/>
    <m/>
    <m/>
    <m/>
    <x v="45"/>
    <m/>
    <m/>
    <m/>
    <m/>
    <m/>
    <m/>
    <m/>
    <m/>
    <m/>
    <m/>
    <m/>
    <x v="0"/>
    <m/>
  </r>
  <r>
    <s v="U.P. PESADO"/>
    <s v="OESTE"/>
    <n v="67"/>
    <s v="Amarre con Derivación en 90°"/>
    <m/>
    <m/>
    <m/>
    <n v="9"/>
    <m/>
    <m/>
    <m/>
    <m/>
    <m/>
    <m/>
    <m/>
    <m/>
    <m/>
    <x v="7"/>
    <m/>
    <m/>
    <m/>
    <m/>
    <m/>
    <m/>
    <m/>
    <m/>
    <m/>
    <m/>
    <m/>
    <x v="0"/>
    <m/>
  </r>
  <r>
    <s v="U.P. PESADO"/>
    <s v="OESTE"/>
    <n v="68"/>
    <s v="Pase con Derivación en 45°"/>
    <m/>
    <n v="3"/>
    <m/>
    <n v="2"/>
    <m/>
    <m/>
    <m/>
    <m/>
    <m/>
    <m/>
    <m/>
    <m/>
    <m/>
    <x v="25"/>
    <m/>
    <m/>
    <m/>
    <m/>
    <m/>
    <m/>
    <m/>
    <m/>
    <m/>
    <m/>
    <m/>
    <x v="0"/>
    <m/>
  </r>
  <r>
    <s v="U.P. PESADO"/>
    <s v="OESTE"/>
    <n v="69"/>
    <s v="Poste Terminal"/>
    <m/>
    <m/>
    <m/>
    <n v="3"/>
    <m/>
    <m/>
    <m/>
    <m/>
    <m/>
    <m/>
    <m/>
    <m/>
    <m/>
    <x v="46"/>
    <m/>
    <m/>
    <m/>
    <m/>
    <m/>
    <m/>
    <m/>
    <m/>
    <m/>
    <m/>
    <m/>
    <x v="0"/>
    <m/>
  </r>
  <r>
    <s v="U.P. PESADO"/>
    <s v="OESTE"/>
    <n v="70"/>
    <s v="Pase"/>
    <m/>
    <n v="3"/>
    <m/>
    <m/>
    <m/>
    <m/>
    <m/>
    <m/>
    <m/>
    <m/>
    <m/>
    <m/>
    <m/>
    <x v="43"/>
    <m/>
    <m/>
    <m/>
    <m/>
    <m/>
    <m/>
    <m/>
    <m/>
    <m/>
    <m/>
    <m/>
    <x v="0"/>
    <m/>
  </r>
  <r>
    <s v="U.P. PESADO"/>
    <s v="OESTE"/>
    <n v="71"/>
    <s v="Pase"/>
    <m/>
    <n v="3"/>
    <m/>
    <m/>
    <m/>
    <m/>
    <m/>
    <m/>
    <m/>
    <m/>
    <m/>
    <m/>
    <m/>
    <x v="25"/>
    <m/>
    <m/>
    <m/>
    <m/>
    <m/>
    <m/>
    <m/>
    <m/>
    <m/>
    <m/>
    <m/>
    <x v="0"/>
    <m/>
  </r>
  <r>
    <s v="U.P. PESADO"/>
    <s v="OESTE"/>
    <n v="72"/>
    <s v="Pase"/>
    <m/>
    <n v="3"/>
    <m/>
    <m/>
    <m/>
    <m/>
    <m/>
    <m/>
    <m/>
    <m/>
    <m/>
    <m/>
    <m/>
    <x v="25"/>
    <m/>
    <m/>
    <m/>
    <m/>
    <m/>
    <m/>
    <m/>
    <m/>
    <m/>
    <m/>
    <m/>
    <x v="0"/>
    <m/>
  </r>
  <r>
    <s v="U.P. PESADO"/>
    <s v="OESTE"/>
    <n v="73"/>
    <s v="Pase"/>
    <m/>
    <n v="3"/>
    <m/>
    <m/>
    <m/>
    <n v="3"/>
    <m/>
    <m/>
    <m/>
    <m/>
    <m/>
    <m/>
    <m/>
    <x v="47"/>
    <m/>
    <m/>
    <m/>
    <m/>
    <m/>
    <m/>
    <m/>
    <m/>
    <m/>
    <m/>
    <m/>
    <x v="0"/>
    <m/>
  </r>
  <r>
    <s v="U.P. PESADO"/>
    <s v="OESTE"/>
    <n v="74"/>
    <s v="Pase Tx"/>
    <m/>
    <n v="3"/>
    <m/>
    <m/>
    <m/>
    <n v="3"/>
    <m/>
    <m/>
    <n v="3"/>
    <m/>
    <m/>
    <m/>
    <m/>
    <x v="48"/>
    <m/>
    <m/>
    <m/>
    <m/>
    <m/>
    <m/>
    <m/>
    <m/>
    <m/>
    <m/>
    <m/>
    <x v="0"/>
    <m/>
  </r>
  <r>
    <s v="U.P. PESADO"/>
    <s v="OESTE"/>
    <n v="75"/>
    <s v="Pase"/>
    <m/>
    <n v="3"/>
    <m/>
    <m/>
    <m/>
    <m/>
    <m/>
    <m/>
    <m/>
    <m/>
    <m/>
    <m/>
    <m/>
    <x v="4"/>
    <m/>
    <m/>
    <m/>
    <m/>
    <m/>
    <m/>
    <m/>
    <m/>
    <m/>
    <m/>
    <m/>
    <x v="0"/>
    <m/>
  </r>
  <r>
    <s v="U.P. PESADO"/>
    <s v="OESTE"/>
    <n v="76"/>
    <s v="Pase con Derivación en 45°"/>
    <m/>
    <n v="3"/>
    <m/>
    <n v="3"/>
    <m/>
    <m/>
    <m/>
    <m/>
    <m/>
    <m/>
    <n v="3"/>
    <m/>
    <m/>
    <x v="49"/>
    <m/>
    <m/>
    <m/>
    <m/>
    <m/>
    <m/>
    <m/>
    <m/>
    <m/>
    <m/>
    <m/>
    <x v="0"/>
    <m/>
  </r>
  <r>
    <s v="U.P. PESADO"/>
    <s v="OESTE"/>
    <n v="77"/>
    <s v="Pase"/>
    <m/>
    <n v="3"/>
    <m/>
    <m/>
    <m/>
    <m/>
    <m/>
    <m/>
    <m/>
    <m/>
    <m/>
    <m/>
    <m/>
    <x v="22"/>
    <m/>
    <m/>
    <m/>
    <m/>
    <m/>
    <m/>
    <m/>
    <m/>
    <m/>
    <m/>
    <m/>
    <x v="0"/>
    <m/>
  </r>
  <r>
    <s v="U.P. PESADO"/>
    <s v="OESTE"/>
    <n v="78"/>
    <s v="Poste Terminal"/>
    <m/>
    <m/>
    <m/>
    <n v="3"/>
    <m/>
    <n v="3"/>
    <m/>
    <m/>
    <n v="3"/>
    <m/>
    <m/>
    <m/>
    <m/>
    <x v="34"/>
    <m/>
    <m/>
    <m/>
    <m/>
    <m/>
    <m/>
    <m/>
    <m/>
    <m/>
    <m/>
    <m/>
    <x v="0"/>
    <m/>
  </r>
  <r>
    <s v="U.P. PESADO"/>
    <s v="OESTE"/>
    <n v="79"/>
    <s v="Amarre Tx"/>
    <m/>
    <n v="1"/>
    <m/>
    <n v="6"/>
    <m/>
    <n v="3"/>
    <m/>
    <m/>
    <m/>
    <m/>
    <m/>
    <m/>
    <m/>
    <x v="34"/>
    <m/>
    <m/>
    <m/>
    <m/>
    <m/>
    <m/>
    <m/>
    <m/>
    <m/>
    <m/>
    <m/>
    <x v="0"/>
    <m/>
  </r>
  <r>
    <s v="U.P. PESADO"/>
    <s v="OESTE"/>
    <n v="80"/>
    <s v="Pase"/>
    <m/>
    <n v="3"/>
    <m/>
    <m/>
    <m/>
    <m/>
    <m/>
    <m/>
    <n v="3"/>
    <m/>
    <m/>
    <m/>
    <m/>
    <x v="50"/>
    <m/>
    <m/>
    <m/>
    <m/>
    <m/>
    <m/>
    <m/>
    <m/>
    <m/>
    <m/>
    <m/>
    <x v="0"/>
    <m/>
  </r>
  <r>
    <s v="U.P. PESADO"/>
    <s v="OESTE"/>
    <n v="81"/>
    <s v="Pase"/>
    <m/>
    <n v="3"/>
    <m/>
    <m/>
    <m/>
    <m/>
    <m/>
    <m/>
    <m/>
    <m/>
    <m/>
    <m/>
    <m/>
    <x v="4"/>
    <m/>
    <m/>
    <m/>
    <m/>
    <m/>
    <m/>
    <m/>
    <m/>
    <m/>
    <m/>
    <m/>
    <x v="0"/>
    <m/>
  </r>
  <r>
    <s v="U.P. PESADO"/>
    <s v="OESTE"/>
    <n v="82"/>
    <s v="Pase"/>
    <m/>
    <n v="3"/>
    <m/>
    <m/>
    <m/>
    <m/>
    <m/>
    <m/>
    <n v="3"/>
    <m/>
    <m/>
    <m/>
    <m/>
    <x v="7"/>
    <m/>
    <m/>
    <m/>
    <m/>
    <m/>
    <m/>
    <m/>
    <m/>
    <m/>
    <m/>
    <m/>
    <x v="0"/>
    <m/>
  </r>
  <r>
    <s v="U.P. PESADO"/>
    <s v="OESTE"/>
    <n v="83"/>
    <s v="Amarre"/>
    <m/>
    <n v="1"/>
    <m/>
    <n v="6"/>
    <m/>
    <n v="3"/>
    <m/>
    <m/>
    <m/>
    <m/>
    <m/>
    <m/>
    <m/>
    <x v="51"/>
    <m/>
    <m/>
    <m/>
    <m/>
    <m/>
    <m/>
    <m/>
    <m/>
    <m/>
    <m/>
    <m/>
    <x v="0"/>
    <m/>
  </r>
  <r>
    <s v="U.P. PESADO"/>
    <s v="OESTE"/>
    <n v="84"/>
    <s v="Amarre"/>
    <m/>
    <m/>
    <m/>
    <n v="6"/>
    <m/>
    <m/>
    <m/>
    <m/>
    <n v="3"/>
    <m/>
    <n v="3"/>
    <m/>
    <m/>
    <x v="52"/>
    <m/>
    <m/>
    <m/>
    <m/>
    <m/>
    <m/>
    <m/>
    <m/>
    <m/>
    <m/>
    <m/>
    <x v="0"/>
    <m/>
  </r>
  <r>
    <s v="U.P. PESADO"/>
    <s v="OESTE"/>
    <n v="85"/>
    <s v="Pase"/>
    <m/>
    <n v="3"/>
    <m/>
    <m/>
    <m/>
    <n v="3"/>
    <m/>
    <m/>
    <n v="3"/>
    <m/>
    <m/>
    <m/>
    <m/>
    <x v="53"/>
    <m/>
    <m/>
    <m/>
    <m/>
    <m/>
    <m/>
    <m/>
    <m/>
    <m/>
    <m/>
    <m/>
    <x v="0"/>
    <m/>
  </r>
  <r>
    <s v="U.P. PESADO"/>
    <s v="OESTE"/>
    <n v="86"/>
    <s v="Amarre en 45°"/>
    <m/>
    <m/>
    <m/>
    <n v="6"/>
    <m/>
    <m/>
    <m/>
    <m/>
    <m/>
    <m/>
    <m/>
    <m/>
    <m/>
    <x v="54"/>
    <m/>
    <m/>
    <m/>
    <m/>
    <m/>
    <m/>
    <m/>
    <m/>
    <m/>
    <m/>
    <m/>
    <x v="0"/>
    <m/>
  </r>
  <r>
    <s v="U.P. PESADO"/>
    <s v="OESTE"/>
    <n v="87"/>
    <s v="Pase"/>
    <m/>
    <n v="3"/>
    <m/>
    <m/>
    <m/>
    <m/>
    <m/>
    <m/>
    <n v="3"/>
    <m/>
    <m/>
    <m/>
    <m/>
    <x v="54"/>
    <m/>
    <m/>
    <m/>
    <m/>
    <m/>
    <m/>
    <m/>
    <m/>
    <m/>
    <m/>
    <m/>
    <x v="0"/>
    <m/>
  </r>
  <r>
    <s v="U.P. PESADO"/>
    <s v="OESTE"/>
    <n v="88"/>
    <s v="Pase"/>
    <m/>
    <n v="3"/>
    <m/>
    <m/>
    <m/>
    <m/>
    <m/>
    <m/>
    <n v="3"/>
    <m/>
    <m/>
    <m/>
    <m/>
    <x v="55"/>
    <m/>
    <m/>
    <m/>
    <m/>
    <m/>
    <m/>
    <m/>
    <m/>
    <m/>
    <m/>
    <m/>
    <x v="0"/>
    <m/>
  </r>
  <r>
    <s v="U.P. PESADO"/>
    <s v="OESTE"/>
    <n v="89"/>
    <s v="Pase"/>
    <m/>
    <n v="3"/>
    <m/>
    <m/>
    <m/>
    <m/>
    <m/>
    <m/>
    <n v="3"/>
    <m/>
    <m/>
    <m/>
    <m/>
    <x v="56"/>
    <m/>
    <m/>
    <m/>
    <m/>
    <m/>
    <m/>
    <m/>
    <m/>
    <m/>
    <m/>
    <m/>
    <x v="0"/>
    <m/>
  </r>
  <r>
    <s v="U.P. PESADO"/>
    <s v="OESTE"/>
    <n v="90"/>
    <s v="Pase"/>
    <m/>
    <n v="3"/>
    <m/>
    <m/>
    <m/>
    <m/>
    <m/>
    <m/>
    <m/>
    <m/>
    <m/>
    <m/>
    <m/>
    <x v="57"/>
    <m/>
    <m/>
    <m/>
    <m/>
    <m/>
    <m/>
    <m/>
    <m/>
    <m/>
    <m/>
    <m/>
    <x v="0"/>
    <m/>
  </r>
  <r>
    <s v="U.P. PESADO"/>
    <s v="OESTE"/>
    <n v="91"/>
    <s v="Pase"/>
    <m/>
    <n v="3"/>
    <m/>
    <m/>
    <m/>
    <n v="3"/>
    <m/>
    <m/>
    <m/>
    <m/>
    <m/>
    <m/>
    <m/>
    <x v="58"/>
    <m/>
    <m/>
    <m/>
    <m/>
    <m/>
    <m/>
    <m/>
    <m/>
    <m/>
    <m/>
    <m/>
    <x v="0"/>
    <m/>
  </r>
  <r>
    <s v="U.P. PESADO"/>
    <s v="OESTE"/>
    <n v="92"/>
    <s v="Amarre"/>
    <m/>
    <m/>
    <n v="6"/>
    <m/>
    <m/>
    <m/>
    <m/>
    <m/>
    <m/>
    <m/>
    <n v="3"/>
    <m/>
    <m/>
    <x v="59"/>
    <m/>
    <m/>
    <m/>
    <m/>
    <m/>
    <m/>
    <m/>
    <m/>
    <m/>
    <m/>
    <m/>
    <x v="0"/>
    <m/>
  </r>
  <r>
    <s v="U.P. PESADO"/>
    <s v="OESTE"/>
    <n v="93"/>
    <s v="Pase"/>
    <m/>
    <n v="3"/>
    <m/>
    <m/>
    <m/>
    <m/>
    <m/>
    <m/>
    <n v="3"/>
    <m/>
    <m/>
    <m/>
    <m/>
    <x v="60"/>
    <m/>
    <m/>
    <m/>
    <m/>
    <m/>
    <m/>
    <m/>
    <m/>
    <m/>
    <m/>
    <m/>
    <x v="0"/>
    <m/>
  </r>
  <r>
    <s v="U.P. PESADO"/>
    <s v="OESTE"/>
    <n v="94"/>
    <s v="Pase"/>
    <m/>
    <n v="3"/>
    <m/>
    <m/>
    <m/>
    <m/>
    <m/>
    <m/>
    <m/>
    <m/>
    <m/>
    <m/>
    <m/>
    <x v="61"/>
    <m/>
    <m/>
    <m/>
    <m/>
    <m/>
    <m/>
    <m/>
    <m/>
    <m/>
    <m/>
    <m/>
    <x v="0"/>
    <m/>
  </r>
  <r>
    <s v="U.P. PESADO"/>
    <s v="OESTE"/>
    <n v="95"/>
    <s v="Pase"/>
    <m/>
    <n v="3"/>
    <m/>
    <m/>
    <m/>
    <m/>
    <m/>
    <m/>
    <n v="3"/>
    <m/>
    <m/>
    <m/>
    <m/>
    <x v="4"/>
    <m/>
    <m/>
    <m/>
    <m/>
    <m/>
    <m/>
    <m/>
    <m/>
    <m/>
    <m/>
    <m/>
    <x v="0"/>
    <m/>
  </r>
  <r>
    <s v="U.P. PESADO"/>
    <s v="OESTE"/>
    <n v="96"/>
    <s v="Pase"/>
    <m/>
    <n v="3"/>
    <m/>
    <m/>
    <m/>
    <m/>
    <m/>
    <m/>
    <m/>
    <m/>
    <m/>
    <m/>
    <m/>
    <x v="25"/>
    <m/>
    <m/>
    <m/>
    <m/>
    <m/>
    <m/>
    <m/>
    <m/>
    <m/>
    <m/>
    <m/>
    <x v="0"/>
    <m/>
  </r>
  <r>
    <s v="U.P. PESADO"/>
    <s v="OESTE"/>
    <n v="97"/>
    <s v="Amarre en 45°"/>
    <m/>
    <m/>
    <m/>
    <n v="6"/>
    <m/>
    <m/>
    <m/>
    <m/>
    <m/>
    <m/>
    <m/>
    <m/>
    <m/>
    <x v="4"/>
    <m/>
    <m/>
    <m/>
    <m/>
    <m/>
    <m/>
    <m/>
    <m/>
    <m/>
    <m/>
    <m/>
    <x v="0"/>
    <m/>
  </r>
  <r>
    <s v="U.P. PESADO"/>
    <s v="OESTE"/>
    <n v="98"/>
    <s v="Pase con Derivación en 45°"/>
    <m/>
    <n v="3"/>
    <m/>
    <n v="2"/>
    <m/>
    <n v="2"/>
    <m/>
    <m/>
    <m/>
    <m/>
    <m/>
    <m/>
    <m/>
    <x v="62"/>
    <m/>
    <m/>
    <m/>
    <m/>
    <m/>
    <m/>
    <m/>
    <m/>
    <m/>
    <m/>
    <m/>
    <x v="0"/>
    <m/>
  </r>
  <r>
    <s v="U.P. PESADO"/>
    <s v="OESTE"/>
    <n v="99"/>
    <s v="Pase"/>
    <m/>
    <n v="3"/>
    <m/>
    <m/>
    <m/>
    <m/>
    <m/>
    <m/>
    <n v="3"/>
    <m/>
    <m/>
    <m/>
    <m/>
    <x v="63"/>
    <m/>
    <m/>
    <m/>
    <m/>
    <m/>
    <m/>
    <m/>
    <m/>
    <m/>
    <m/>
    <m/>
    <x v="0"/>
    <m/>
  </r>
  <r>
    <s v="U.P. PESADO"/>
    <s v="OESTE"/>
    <n v="100"/>
    <s v="Pase"/>
    <m/>
    <n v="3"/>
    <m/>
    <m/>
    <m/>
    <n v="3"/>
    <m/>
    <m/>
    <m/>
    <m/>
    <m/>
    <m/>
    <m/>
    <x v="64"/>
    <m/>
    <m/>
    <m/>
    <m/>
    <m/>
    <m/>
    <m/>
    <m/>
    <m/>
    <m/>
    <m/>
    <x v="0"/>
    <m/>
  </r>
  <r>
    <s v="U.P. PESADO"/>
    <s v="OESTE"/>
    <n v="101"/>
    <s v="Pase"/>
    <m/>
    <n v="3"/>
    <m/>
    <m/>
    <m/>
    <m/>
    <m/>
    <m/>
    <n v="3"/>
    <m/>
    <m/>
    <m/>
    <m/>
    <x v="60"/>
    <m/>
    <m/>
    <m/>
    <m/>
    <m/>
    <m/>
    <m/>
    <m/>
    <m/>
    <m/>
    <m/>
    <x v="0"/>
    <m/>
  </r>
  <r>
    <s v="U.P. PESADO"/>
    <s v="OESTE"/>
    <n v="102"/>
    <s v="Amarre con Derivación en 45°"/>
    <m/>
    <m/>
    <n v="3"/>
    <n v="6"/>
    <m/>
    <m/>
    <m/>
    <m/>
    <m/>
    <m/>
    <m/>
    <m/>
    <m/>
    <x v="65"/>
    <m/>
    <m/>
    <m/>
    <m/>
    <m/>
    <m/>
    <m/>
    <m/>
    <m/>
    <m/>
    <m/>
    <x v="0"/>
    <m/>
  </r>
  <r>
    <s v="U.P. PESADO"/>
    <s v="OESTE"/>
    <n v="103"/>
    <s v="Amarre"/>
    <m/>
    <m/>
    <n v="6"/>
    <m/>
    <m/>
    <m/>
    <m/>
    <m/>
    <m/>
    <m/>
    <n v="3"/>
    <m/>
    <m/>
    <x v="66"/>
    <m/>
    <m/>
    <m/>
    <m/>
    <m/>
    <m/>
    <m/>
    <m/>
    <m/>
    <m/>
    <m/>
    <x v="0"/>
    <m/>
  </r>
  <r>
    <s v="U.P. PESADO"/>
    <s v="OESTE"/>
    <n v="104"/>
    <s v="Pase"/>
    <m/>
    <n v="3"/>
    <m/>
    <m/>
    <m/>
    <m/>
    <m/>
    <m/>
    <m/>
    <m/>
    <m/>
    <m/>
    <m/>
    <x v="67"/>
    <m/>
    <m/>
    <m/>
    <m/>
    <m/>
    <m/>
    <m/>
    <m/>
    <m/>
    <m/>
    <m/>
    <x v="0"/>
    <m/>
  </r>
  <r>
    <s v="U.P. PESADO"/>
    <s v="OESTE"/>
    <n v="105"/>
    <s v="Pase"/>
    <m/>
    <n v="3"/>
    <m/>
    <m/>
    <m/>
    <m/>
    <m/>
    <m/>
    <n v="3"/>
    <m/>
    <m/>
    <m/>
    <m/>
    <x v="67"/>
    <m/>
    <m/>
    <m/>
    <m/>
    <m/>
    <m/>
    <m/>
    <m/>
    <m/>
    <m/>
    <m/>
    <x v="0"/>
    <m/>
  </r>
  <r>
    <s v="U.P. PESADO"/>
    <s v="OESTE"/>
    <n v="106"/>
    <s v="Pase Tx"/>
    <m/>
    <n v="3"/>
    <m/>
    <m/>
    <m/>
    <n v="2"/>
    <m/>
    <m/>
    <m/>
    <m/>
    <m/>
    <m/>
    <m/>
    <x v="68"/>
    <m/>
    <m/>
    <m/>
    <m/>
    <m/>
    <m/>
    <m/>
    <m/>
    <m/>
    <m/>
    <m/>
    <x v="0"/>
    <m/>
  </r>
  <r>
    <s v="U.P. PESADO"/>
    <s v="OESTE"/>
    <n v="107"/>
    <s v="Pase"/>
    <m/>
    <n v="3"/>
    <m/>
    <m/>
    <m/>
    <m/>
    <m/>
    <m/>
    <m/>
    <m/>
    <m/>
    <m/>
    <m/>
    <x v="69"/>
    <m/>
    <m/>
    <m/>
    <m/>
    <m/>
    <m/>
    <m/>
    <m/>
    <m/>
    <m/>
    <m/>
    <x v="0"/>
    <m/>
  </r>
  <r>
    <s v="U.P. PESADO"/>
    <s v="OESTE"/>
    <n v="108"/>
    <s v="Amarre con Derivación en 90°"/>
    <m/>
    <m/>
    <m/>
    <n v="9"/>
    <m/>
    <m/>
    <m/>
    <m/>
    <m/>
    <m/>
    <m/>
    <m/>
    <m/>
    <x v="70"/>
    <m/>
    <m/>
    <m/>
    <m/>
    <m/>
    <m/>
    <m/>
    <m/>
    <m/>
    <m/>
    <m/>
    <x v="0"/>
    <m/>
  </r>
  <r>
    <s v="U.P. PESADO"/>
    <s v="OESTE"/>
    <n v="109"/>
    <s v="Amarre"/>
    <m/>
    <m/>
    <m/>
    <n v="6"/>
    <m/>
    <m/>
    <m/>
    <m/>
    <m/>
    <m/>
    <n v="3"/>
    <m/>
    <m/>
    <x v="71"/>
    <m/>
    <m/>
    <m/>
    <m/>
    <m/>
    <m/>
    <m/>
    <m/>
    <m/>
    <m/>
    <m/>
    <x v="0"/>
    <m/>
  </r>
  <r>
    <s v="U.P. PESADO"/>
    <s v="OESTE"/>
    <n v="110"/>
    <s v="Pase"/>
    <m/>
    <n v="3"/>
    <m/>
    <m/>
    <m/>
    <n v="3"/>
    <m/>
    <m/>
    <m/>
    <m/>
    <m/>
    <m/>
    <m/>
    <x v="72"/>
    <m/>
    <m/>
    <m/>
    <m/>
    <m/>
    <m/>
    <m/>
    <m/>
    <m/>
    <m/>
    <m/>
    <x v="0"/>
    <m/>
  </r>
  <r>
    <s v="U.P. PESADO"/>
    <s v="OESTE"/>
    <n v="111"/>
    <s v="Pase"/>
    <m/>
    <n v="3"/>
    <m/>
    <m/>
    <m/>
    <m/>
    <m/>
    <m/>
    <m/>
    <m/>
    <m/>
    <m/>
    <m/>
    <x v="73"/>
    <m/>
    <m/>
    <m/>
    <m/>
    <m/>
    <m/>
    <m/>
    <m/>
    <m/>
    <m/>
    <m/>
    <x v="0"/>
    <m/>
  </r>
  <r>
    <s v="U.P. PESADO"/>
    <s v="OESTE"/>
    <n v="112"/>
    <s v="Amarre en 45°"/>
    <m/>
    <n v="1"/>
    <m/>
    <n v="6"/>
    <m/>
    <n v="3"/>
    <m/>
    <m/>
    <n v="3"/>
    <m/>
    <m/>
    <m/>
    <m/>
    <x v="74"/>
    <m/>
    <m/>
    <m/>
    <m/>
    <m/>
    <m/>
    <m/>
    <m/>
    <m/>
    <m/>
    <m/>
    <x v="0"/>
    <m/>
  </r>
  <r>
    <s v="U.P. PESADO"/>
    <s v="OESTE"/>
    <n v="113"/>
    <s v="Amarre"/>
    <m/>
    <n v="1"/>
    <m/>
    <n v="6"/>
    <m/>
    <m/>
    <m/>
    <m/>
    <m/>
    <m/>
    <m/>
    <m/>
    <m/>
    <x v="4"/>
    <m/>
    <m/>
    <m/>
    <m/>
    <m/>
    <m/>
    <m/>
    <m/>
    <m/>
    <m/>
    <m/>
    <x v="0"/>
    <m/>
  </r>
  <r>
    <s v="U.P. PESADO"/>
    <s v="OESTE"/>
    <n v="114"/>
    <s v="Pase"/>
    <m/>
    <n v="3"/>
    <m/>
    <m/>
    <m/>
    <m/>
    <m/>
    <m/>
    <n v="3"/>
    <m/>
    <m/>
    <m/>
    <m/>
    <x v="75"/>
    <m/>
    <m/>
    <m/>
    <m/>
    <m/>
    <m/>
    <m/>
    <m/>
    <m/>
    <m/>
    <m/>
    <x v="0"/>
    <m/>
  </r>
  <r>
    <s v="U.P. PESADO"/>
    <s v="OESTE"/>
    <n v="115"/>
    <s v="Pase con Derivación en 90°"/>
    <m/>
    <n v="4"/>
    <m/>
    <n v="6"/>
    <m/>
    <m/>
    <m/>
    <m/>
    <m/>
    <m/>
    <m/>
    <m/>
    <m/>
    <x v="76"/>
    <m/>
    <m/>
    <m/>
    <m/>
    <m/>
    <m/>
    <m/>
    <m/>
    <m/>
    <m/>
    <m/>
    <x v="0"/>
    <m/>
  </r>
  <r>
    <s v="U.P. PESADO"/>
    <s v="OESTE"/>
    <n v="116"/>
    <s v="Pase"/>
    <m/>
    <n v="3"/>
    <m/>
    <m/>
    <m/>
    <m/>
    <m/>
    <m/>
    <n v="3"/>
    <m/>
    <m/>
    <m/>
    <m/>
    <x v="4"/>
    <m/>
    <m/>
    <m/>
    <m/>
    <m/>
    <m/>
    <m/>
    <m/>
    <m/>
    <m/>
    <m/>
    <x v="0"/>
    <m/>
  </r>
  <r>
    <s v="U.P. PESADO"/>
    <s v="OESTE"/>
    <n v="117"/>
    <s v="Pase"/>
    <m/>
    <n v="3"/>
    <m/>
    <m/>
    <m/>
    <m/>
    <m/>
    <m/>
    <m/>
    <m/>
    <m/>
    <m/>
    <m/>
    <x v="25"/>
    <m/>
    <m/>
    <m/>
    <m/>
    <m/>
    <m/>
    <m/>
    <m/>
    <m/>
    <m/>
    <m/>
    <x v="0"/>
    <m/>
  </r>
  <r>
    <s v="U.P. PESADO"/>
    <s v="OESTE"/>
    <n v="118"/>
    <s v="Poste Terminal Tx"/>
    <m/>
    <m/>
    <m/>
    <n v="3"/>
    <m/>
    <n v="3"/>
    <m/>
    <m/>
    <n v="3"/>
    <m/>
    <m/>
    <m/>
    <m/>
    <x v="77"/>
    <m/>
    <m/>
    <m/>
    <m/>
    <m/>
    <m/>
    <m/>
    <m/>
    <m/>
    <m/>
    <m/>
    <x v="0"/>
    <m/>
  </r>
  <r>
    <s v="U.P. PESADO"/>
    <s v="OESTE"/>
    <n v="119"/>
    <s v="Amarre en 45°"/>
    <m/>
    <m/>
    <m/>
    <n v="6"/>
    <m/>
    <m/>
    <m/>
    <m/>
    <m/>
    <m/>
    <n v="3"/>
    <m/>
    <m/>
    <x v="78"/>
    <m/>
    <m/>
    <m/>
    <m/>
    <m/>
    <m/>
    <m/>
    <m/>
    <m/>
    <m/>
    <m/>
    <x v="0"/>
    <m/>
  </r>
  <r>
    <s v="U.P. PESADO"/>
    <s v="OESTE"/>
    <n v="120"/>
    <s v="Pase"/>
    <m/>
    <n v="3"/>
    <m/>
    <m/>
    <m/>
    <m/>
    <m/>
    <m/>
    <m/>
    <m/>
    <m/>
    <m/>
    <m/>
    <x v="79"/>
    <m/>
    <m/>
    <m/>
    <m/>
    <m/>
    <m/>
    <m/>
    <m/>
    <m/>
    <m/>
    <m/>
    <x v="0"/>
    <m/>
  </r>
  <r>
    <s v="U.P. PESADO"/>
    <s v="OESTE"/>
    <n v="121"/>
    <s v="Pase"/>
    <m/>
    <n v="3"/>
    <m/>
    <m/>
    <m/>
    <m/>
    <m/>
    <m/>
    <m/>
    <m/>
    <m/>
    <m/>
    <m/>
    <x v="25"/>
    <m/>
    <m/>
    <m/>
    <m/>
    <m/>
    <m/>
    <m/>
    <m/>
    <m/>
    <m/>
    <m/>
    <x v="0"/>
    <m/>
  </r>
  <r>
    <s v="U.P. PESADO"/>
    <s v="OESTE"/>
    <n v="122"/>
    <s v="Amarre"/>
    <m/>
    <n v="1"/>
    <m/>
    <n v="6"/>
    <m/>
    <m/>
    <m/>
    <m/>
    <m/>
    <m/>
    <m/>
    <m/>
    <m/>
    <x v="46"/>
    <m/>
    <m/>
    <m/>
    <m/>
    <m/>
    <m/>
    <m/>
    <m/>
    <m/>
    <m/>
    <m/>
    <x v="0"/>
    <m/>
  </r>
  <r>
    <s v="U.P. PESADO"/>
    <s v="OESTE"/>
    <n v="123"/>
    <s v="Pase"/>
    <m/>
    <n v="6"/>
    <m/>
    <m/>
    <m/>
    <m/>
    <m/>
    <m/>
    <m/>
    <m/>
    <m/>
    <m/>
    <m/>
    <x v="7"/>
    <m/>
    <m/>
    <m/>
    <m/>
    <m/>
    <m/>
    <m/>
    <m/>
    <m/>
    <m/>
    <m/>
    <x v="0"/>
    <m/>
  </r>
  <r>
    <s v="U.P. PESADO"/>
    <s v="OESTE"/>
    <n v="124"/>
    <s v="Pase Tx"/>
    <m/>
    <n v="3"/>
    <m/>
    <m/>
    <m/>
    <n v="3"/>
    <m/>
    <m/>
    <n v="3"/>
    <m/>
    <m/>
    <m/>
    <m/>
    <x v="80"/>
    <m/>
    <m/>
    <m/>
    <m/>
    <m/>
    <m/>
    <m/>
    <m/>
    <m/>
    <m/>
    <m/>
    <x v="0"/>
    <m/>
  </r>
  <r>
    <s v="U.P. PESADO"/>
    <s v="OESTE"/>
    <n v="125"/>
    <s v="Amarre en 90°"/>
    <m/>
    <n v="2"/>
    <m/>
    <n v="6"/>
    <m/>
    <m/>
    <m/>
    <m/>
    <m/>
    <m/>
    <m/>
    <m/>
    <m/>
    <x v="7"/>
    <m/>
    <m/>
    <m/>
    <m/>
    <m/>
    <m/>
    <m/>
    <m/>
    <m/>
    <m/>
    <m/>
    <x v="0"/>
    <m/>
  </r>
  <r>
    <s v="U.P. PESADO"/>
    <s v="OESTE"/>
    <n v="126"/>
    <s v="Amarre en 90°"/>
    <m/>
    <n v="2"/>
    <m/>
    <n v="6"/>
    <m/>
    <m/>
    <m/>
    <m/>
    <n v="1"/>
    <m/>
    <m/>
    <m/>
    <m/>
    <x v="81"/>
    <m/>
    <m/>
    <m/>
    <m/>
    <m/>
    <m/>
    <m/>
    <m/>
    <m/>
    <m/>
    <m/>
    <x v="0"/>
    <m/>
  </r>
  <r>
    <s v="U.P. PESADO"/>
    <s v="OESTE"/>
    <n v="127"/>
    <s v="Poste Terminal"/>
    <m/>
    <m/>
    <m/>
    <n v="3"/>
    <m/>
    <m/>
    <m/>
    <m/>
    <n v="3"/>
    <m/>
    <m/>
    <m/>
    <m/>
    <x v="82"/>
    <m/>
    <m/>
    <m/>
    <m/>
    <m/>
    <m/>
    <m/>
    <m/>
    <m/>
    <m/>
    <m/>
    <x v="0"/>
    <m/>
  </r>
  <r>
    <s v="U.P. PESADO"/>
    <s v="OESTE"/>
    <n v="128"/>
    <s v="Pase"/>
    <m/>
    <n v="3"/>
    <m/>
    <m/>
    <m/>
    <m/>
    <m/>
    <m/>
    <n v="3"/>
    <m/>
    <m/>
    <m/>
    <m/>
    <x v="7"/>
    <m/>
    <m/>
    <m/>
    <m/>
    <m/>
    <m/>
    <m/>
    <m/>
    <m/>
    <m/>
    <m/>
    <x v="0"/>
    <m/>
  </r>
  <r>
    <s v="U.P. PESADO"/>
    <s v="OESTE"/>
    <n v="129"/>
    <s v="Pase"/>
    <m/>
    <n v="3"/>
    <m/>
    <m/>
    <m/>
    <m/>
    <m/>
    <m/>
    <m/>
    <m/>
    <m/>
    <m/>
    <m/>
    <x v="7"/>
    <m/>
    <m/>
    <m/>
    <m/>
    <m/>
    <m/>
    <m/>
    <m/>
    <m/>
    <m/>
    <m/>
    <x v="0"/>
    <m/>
  </r>
  <r>
    <s v="U.P. PESADO"/>
    <s v="OESTE"/>
    <n v="130"/>
    <s v="Pase"/>
    <m/>
    <n v="3"/>
    <m/>
    <m/>
    <m/>
    <m/>
    <m/>
    <m/>
    <n v="2"/>
    <m/>
    <m/>
    <m/>
    <m/>
    <x v="83"/>
    <m/>
    <m/>
    <m/>
    <m/>
    <m/>
    <m/>
    <m/>
    <m/>
    <m/>
    <m/>
    <m/>
    <x v="0"/>
    <m/>
  </r>
  <r>
    <s v="U.P. PESADO"/>
    <s v="OESTE"/>
    <n v="131"/>
    <s v="Pase"/>
    <m/>
    <n v="3"/>
    <m/>
    <m/>
    <m/>
    <m/>
    <m/>
    <m/>
    <m/>
    <m/>
    <m/>
    <m/>
    <m/>
    <x v="84"/>
    <m/>
    <m/>
    <m/>
    <m/>
    <m/>
    <m/>
    <m/>
    <m/>
    <m/>
    <m/>
    <m/>
    <x v="0"/>
    <m/>
  </r>
  <r>
    <s v="U.P. PESADO"/>
    <s v="OESTE"/>
    <n v="132"/>
    <s v="Pase"/>
    <m/>
    <n v="3"/>
    <m/>
    <m/>
    <m/>
    <m/>
    <m/>
    <m/>
    <n v="3"/>
    <m/>
    <m/>
    <m/>
    <m/>
    <x v="85"/>
    <m/>
    <m/>
    <m/>
    <m/>
    <m/>
    <m/>
    <m/>
    <m/>
    <m/>
    <m/>
    <m/>
    <x v="0"/>
    <m/>
  </r>
  <r>
    <s v="U.P. PESADO"/>
    <s v="OESTE"/>
    <n v="133"/>
    <s v="Pase"/>
    <m/>
    <n v="3"/>
    <m/>
    <m/>
    <m/>
    <m/>
    <m/>
    <m/>
    <m/>
    <m/>
    <m/>
    <m/>
    <m/>
    <x v="86"/>
    <m/>
    <m/>
    <m/>
    <m/>
    <m/>
    <m/>
    <m/>
    <m/>
    <m/>
    <m/>
    <m/>
    <x v="0"/>
    <m/>
  </r>
  <r>
    <s v="U.P. PESADO"/>
    <s v="OESTE"/>
    <n v="134"/>
    <s v="Pase"/>
    <m/>
    <n v="3"/>
    <m/>
    <m/>
    <m/>
    <m/>
    <m/>
    <m/>
    <n v="3"/>
    <m/>
    <m/>
    <m/>
    <m/>
    <x v="7"/>
    <m/>
    <m/>
    <m/>
    <m/>
    <m/>
    <m/>
    <m/>
    <m/>
    <m/>
    <m/>
    <m/>
    <x v="0"/>
    <m/>
  </r>
  <r>
    <s v="U.P. PESADO"/>
    <s v="OESTE"/>
    <n v="135"/>
    <s v="Amarre"/>
    <m/>
    <n v="1"/>
    <m/>
    <n v="6"/>
    <m/>
    <m/>
    <m/>
    <m/>
    <m/>
    <m/>
    <m/>
    <m/>
    <m/>
    <x v="7"/>
    <m/>
    <m/>
    <m/>
    <m/>
    <m/>
    <m/>
    <m/>
    <m/>
    <m/>
    <m/>
    <m/>
    <x v="0"/>
    <m/>
  </r>
  <r>
    <s v="U.P. PESADO"/>
    <s v="OESTE"/>
    <n v="136"/>
    <s v="Pase"/>
    <m/>
    <n v="3"/>
    <m/>
    <m/>
    <m/>
    <m/>
    <m/>
    <m/>
    <n v="3"/>
    <m/>
    <m/>
    <m/>
    <m/>
    <x v="4"/>
    <m/>
    <m/>
    <m/>
    <m/>
    <m/>
    <m/>
    <m/>
    <m/>
    <m/>
    <m/>
    <m/>
    <x v="0"/>
    <m/>
  </r>
  <r>
    <s v="U.P. PESADO"/>
    <s v="OESTE"/>
    <n v="137"/>
    <s v="Pase"/>
    <m/>
    <n v="3"/>
    <m/>
    <m/>
    <m/>
    <m/>
    <m/>
    <m/>
    <m/>
    <m/>
    <m/>
    <m/>
    <m/>
    <x v="87"/>
    <m/>
    <m/>
    <m/>
    <m/>
    <m/>
    <m/>
    <m/>
    <m/>
    <m/>
    <m/>
    <m/>
    <x v="0"/>
    <m/>
  </r>
  <r>
    <s v="U.P. PESADO"/>
    <s v="OESTE"/>
    <n v="138"/>
    <s v="Pase"/>
    <m/>
    <n v="3"/>
    <m/>
    <m/>
    <m/>
    <m/>
    <m/>
    <m/>
    <n v="3"/>
    <m/>
    <m/>
    <m/>
    <m/>
    <x v="4"/>
    <m/>
    <m/>
    <m/>
    <m/>
    <m/>
    <m/>
    <m/>
    <m/>
    <m/>
    <m/>
    <m/>
    <x v="0"/>
    <m/>
  </r>
  <r>
    <s v="U.P. PESADO"/>
    <s v="OESTE"/>
    <n v="139"/>
    <s v="Pase"/>
    <m/>
    <n v="3"/>
    <m/>
    <m/>
    <m/>
    <m/>
    <m/>
    <m/>
    <m/>
    <m/>
    <m/>
    <m/>
    <m/>
    <x v="88"/>
    <m/>
    <m/>
    <m/>
    <m/>
    <m/>
    <m/>
    <m/>
    <m/>
    <m/>
    <m/>
    <m/>
    <x v="0"/>
    <m/>
  </r>
  <r>
    <s v="U.P. PESADO"/>
    <s v="OESTE"/>
    <n v="140"/>
    <s v="Pase"/>
    <m/>
    <n v="3"/>
    <m/>
    <m/>
    <m/>
    <m/>
    <m/>
    <m/>
    <n v="3"/>
    <m/>
    <m/>
    <m/>
    <m/>
    <x v="31"/>
    <m/>
    <m/>
    <m/>
    <m/>
    <m/>
    <m/>
    <m/>
    <m/>
    <m/>
    <m/>
    <m/>
    <x v="0"/>
    <m/>
  </r>
  <r>
    <s v="U.P. PESADO"/>
    <s v="OESTE"/>
    <n v="141"/>
    <s v="Pase "/>
    <m/>
    <n v="3"/>
    <m/>
    <m/>
    <m/>
    <m/>
    <m/>
    <m/>
    <m/>
    <m/>
    <m/>
    <m/>
    <m/>
    <x v="89"/>
    <m/>
    <m/>
    <m/>
    <m/>
    <m/>
    <m/>
    <m/>
    <m/>
    <m/>
    <m/>
    <m/>
    <x v="0"/>
    <m/>
  </r>
  <r>
    <s v="U.P. PESADO"/>
    <s v="OESTE"/>
    <n v="142"/>
    <s v="Pase"/>
    <m/>
    <n v="3"/>
    <m/>
    <m/>
    <m/>
    <m/>
    <m/>
    <m/>
    <n v="3"/>
    <m/>
    <m/>
    <m/>
    <m/>
    <x v="90"/>
    <m/>
    <m/>
    <m/>
    <m/>
    <m/>
    <m/>
    <m/>
    <m/>
    <m/>
    <m/>
    <m/>
    <x v="0"/>
    <m/>
  </r>
  <r>
    <s v="U.P. PESADO"/>
    <s v="OESTE"/>
    <n v="143"/>
    <s v="Pase"/>
    <m/>
    <n v="3"/>
    <m/>
    <m/>
    <m/>
    <m/>
    <m/>
    <m/>
    <m/>
    <m/>
    <m/>
    <m/>
    <m/>
    <x v="91"/>
    <m/>
    <m/>
    <m/>
    <m/>
    <m/>
    <m/>
    <m/>
    <m/>
    <m/>
    <m/>
    <m/>
    <x v="0"/>
    <m/>
  </r>
  <r>
    <s v="U.P. PESADO"/>
    <s v="OESTE"/>
    <n v="144"/>
    <s v="Pase con Derivación en 45°"/>
    <m/>
    <n v="3"/>
    <m/>
    <n v="2"/>
    <m/>
    <n v="4"/>
    <m/>
    <m/>
    <n v="3"/>
    <m/>
    <m/>
    <m/>
    <m/>
    <x v="92"/>
    <m/>
    <m/>
    <m/>
    <m/>
    <m/>
    <m/>
    <m/>
    <m/>
    <m/>
    <m/>
    <m/>
    <x v="0"/>
    <m/>
  </r>
  <r>
    <s v="U.P. PESADO"/>
    <s v="OESTE"/>
    <n v="145"/>
    <s v="Pase"/>
    <m/>
    <n v="3"/>
    <m/>
    <m/>
    <m/>
    <m/>
    <m/>
    <m/>
    <m/>
    <m/>
    <m/>
    <m/>
    <m/>
    <x v="93"/>
    <m/>
    <m/>
    <m/>
    <m/>
    <m/>
    <m/>
    <m/>
    <m/>
    <m/>
    <m/>
    <m/>
    <x v="0"/>
    <m/>
  </r>
  <r>
    <s v="U.P. PESADO"/>
    <s v="OESTE"/>
    <n v="146"/>
    <s v="Pase"/>
    <m/>
    <n v="3"/>
    <m/>
    <m/>
    <m/>
    <m/>
    <m/>
    <m/>
    <n v="3"/>
    <m/>
    <m/>
    <m/>
    <m/>
    <x v="94"/>
    <m/>
    <m/>
    <m/>
    <m/>
    <m/>
    <m/>
    <m/>
    <m/>
    <m/>
    <m/>
    <m/>
    <x v="0"/>
    <m/>
  </r>
  <r>
    <s v="U.P. PESADO"/>
    <s v="OESTE"/>
    <n v="147"/>
    <s v="Pase"/>
    <m/>
    <n v="3"/>
    <m/>
    <m/>
    <m/>
    <m/>
    <m/>
    <m/>
    <m/>
    <m/>
    <m/>
    <m/>
    <m/>
    <x v="95"/>
    <m/>
    <m/>
    <m/>
    <m/>
    <m/>
    <m/>
    <m/>
    <m/>
    <m/>
    <m/>
    <m/>
    <x v="0"/>
    <m/>
  </r>
  <r>
    <s v="U.P. PESADO"/>
    <s v="OESTE"/>
    <n v="148"/>
    <s v="Amarre en 45°"/>
    <m/>
    <m/>
    <m/>
    <n v="6"/>
    <m/>
    <m/>
    <m/>
    <m/>
    <m/>
    <m/>
    <m/>
    <m/>
    <m/>
    <x v="96"/>
    <m/>
    <m/>
    <m/>
    <m/>
    <m/>
    <m/>
    <m/>
    <m/>
    <m/>
    <m/>
    <m/>
    <x v="0"/>
    <m/>
  </r>
  <r>
    <s v="U.P. PESADO"/>
    <s v="OESTE"/>
    <n v="149"/>
    <s v="Pase"/>
    <m/>
    <n v="3"/>
    <m/>
    <m/>
    <m/>
    <m/>
    <m/>
    <m/>
    <m/>
    <m/>
    <m/>
    <m/>
    <m/>
    <x v="97"/>
    <m/>
    <m/>
    <m/>
    <m/>
    <m/>
    <m/>
    <m/>
    <m/>
    <m/>
    <m/>
    <m/>
    <x v="0"/>
    <m/>
  </r>
  <r>
    <s v="U.P. PESADO"/>
    <s v="OESTE"/>
    <n v="150"/>
    <s v="Pase"/>
    <m/>
    <n v="3"/>
    <m/>
    <m/>
    <m/>
    <m/>
    <m/>
    <m/>
    <n v="3"/>
    <m/>
    <m/>
    <m/>
    <m/>
    <x v="95"/>
    <m/>
    <m/>
    <m/>
    <m/>
    <m/>
    <m/>
    <m/>
    <m/>
    <m/>
    <m/>
    <m/>
    <x v="0"/>
    <m/>
  </r>
  <r>
    <s v="U.P. PESADO"/>
    <s v="OESTE"/>
    <n v="151"/>
    <s v="Amarre en 45°"/>
    <m/>
    <m/>
    <m/>
    <n v="6"/>
    <m/>
    <m/>
    <m/>
    <m/>
    <m/>
    <m/>
    <m/>
    <m/>
    <m/>
    <x v="98"/>
    <m/>
    <m/>
    <m/>
    <m/>
    <m/>
    <m/>
    <m/>
    <m/>
    <m/>
    <m/>
    <m/>
    <x v="0"/>
    <m/>
  </r>
  <r>
    <s v="U.P. PESADO"/>
    <s v="OESTE"/>
    <n v="152"/>
    <s v="Pase"/>
    <m/>
    <n v="3"/>
    <m/>
    <m/>
    <m/>
    <m/>
    <m/>
    <m/>
    <n v="3"/>
    <m/>
    <m/>
    <m/>
    <m/>
    <x v="95"/>
    <m/>
    <m/>
    <m/>
    <m/>
    <m/>
    <m/>
    <m/>
    <m/>
    <m/>
    <m/>
    <m/>
    <x v="0"/>
    <m/>
  </r>
  <r>
    <s v="U.P. PESADO"/>
    <s v="OESTE"/>
    <n v="153"/>
    <s v="Amarre"/>
    <m/>
    <m/>
    <m/>
    <n v="6"/>
    <m/>
    <n v="3"/>
    <m/>
    <m/>
    <m/>
    <m/>
    <n v="3"/>
    <m/>
    <m/>
    <x v="99"/>
    <m/>
    <m/>
    <m/>
    <m/>
    <m/>
    <m/>
    <m/>
    <m/>
    <m/>
    <m/>
    <m/>
    <x v="0"/>
    <m/>
  </r>
  <r>
    <s v="U.P. PESADO"/>
    <s v="OESTE"/>
    <n v="154"/>
    <s v="Poste Terminal"/>
    <m/>
    <m/>
    <m/>
    <n v="3"/>
    <m/>
    <m/>
    <m/>
    <m/>
    <m/>
    <m/>
    <m/>
    <m/>
    <m/>
    <x v="100"/>
    <m/>
    <m/>
    <m/>
    <m/>
    <m/>
    <m/>
    <m/>
    <m/>
    <m/>
    <m/>
    <m/>
    <x v="0"/>
    <m/>
  </r>
  <r>
    <s v="U.P. PESADO"/>
    <s v="OESTE"/>
    <n v="155"/>
    <s v="Pase"/>
    <m/>
    <n v="3"/>
    <m/>
    <m/>
    <m/>
    <m/>
    <m/>
    <m/>
    <n v="3"/>
    <m/>
    <m/>
    <m/>
    <m/>
    <x v="4"/>
    <m/>
    <m/>
    <m/>
    <m/>
    <m/>
    <m/>
    <m/>
    <m/>
    <m/>
    <m/>
    <m/>
    <x v="0"/>
    <m/>
  </r>
  <r>
    <s v="U.P. PESADO"/>
    <s v="OESTE"/>
    <n v="156"/>
    <s v="Amarre"/>
    <m/>
    <m/>
    <m/>
    <n v="6"/>
    <m/>
    <n v="3"/>
    <m/>
    <m/>
    <m/>
    <m/>
    <m/>
    <m/>
    <m/>
    <x v="101"/>
    <m/>
    <m/>
    <m/>
    <m/>
    <m/>
    <m/>
    <m/>
    <m/>
    <m/>
    <m/>
    <m/>
    <x v="0"/>
    <m/>
  </r>
  <r>
    <s v="U.P. PESADO"/>
    <s v="OESTE"/>
    <n v="157"/>
    <s v="Pase"/>
    <m/>
    <n v="6"/>
    <m/>
    <m/>
    <m/>
    <m/>
    <m/>
    <m/>
    <m/>
    <m/>
    <m/>
    <m/>
    <m/>
    <x v="7"/>
    <m/>
    <m/>
    <m/>
    <m/>
    <m/>
    <m/>
    <m/>
    <m/>
    <m/>
    <m/>
    <m/>
    <x v="0"/>
    <m/>
  </r>
  <r>
    <s v="U.P. PESADO"/>
    <s v="OESTE"/>
    <n v="158"/>
    <s v="Pase"/>
    <m/>
    <n v="3"/>
    <m/>
    <m/>
    <m/>
    <m/>
    <m/>
    <m/>
    <n v="3"/>
    <m/>
    <m/>
    <m/>
    <m/>
    <x v="50"/>
    <m/>
    <m/>
    <m/>
    <m/>
    <m/>
    <m/>
    <m/>
    <m/>
    <m/>
    <m/>
    <m/>
    <x v="0"/>
    <m/>
  </r>
  <r>
    <s v="U.P. PESADO"/>
    <s v="OESTE"/>
    <n v="159"/>
    <s v="Amarre"/>
    <m/>
    <n v="1"/>
    <m/>
    <n v="6"/>
    <m/>
    <m/>
    <m/>
    <m/>
    <m/>
    <m/>
    <m/>
    <m/>
    <m/>
    <x v="102"/>
    <m/>
    <m/>
    <m/>
    <m/>
    <m/>
    <m/>
    <m/>
    <m/>
    <m/>
    <m/>
    <m/>
    <x v="0"/>
    <m/>
  </r>
  <r>
    <s v="U.P. PESADO"/>
    <s v="OESTE"/>
    <n v="160"/>
    <s v="Pase"/>
    <m/>
    <n v="3"/>
    <m/>
    <m/>
    <m/>
    <m/>
    <m/>
    <m/>
    <n v="3"/>
    <m/>
    <m/>
    <m/>
    <m/>
    <x v="50"/>
    <m/>
    <m/>
    <m/>
    <m/>
    <m/>
    <m/>
    <m/>
    <m/>
    <m/>
    <m/>
    <m/>
    <x v="0"/>
    <m/>
  </r>
  <r>
    <s v="U.P. PESADO"/>
    <s v="OESTE"/>
    <n v="161"/>
    <s v="Pase"/>
    <m/>
    <n v="3"/>
    <m/>
    <m/>
    <m/>
    <m/>
    <m/>
    <m/>
    <m/>
    <m/>
    <m/>
    <m/>
    <m/>
    <x v="103"/>
    <m/>
    <m/>
    <m/>
    <m/>
    <m/>
    <m/>
    <m/>
    <m/>
    <m/>
    <m/>
    <m/>
    <x v="0"/>
    <m/>
  </r>
  <r>
    <s v="U.P. PESADO"/>
    <s v="OESTE"/>
    <n v="162"/>
    <s v="Pase"/>
    <m/>
    <n v="3"/>
    <m/>
    <m/>
    <m/>
    <m/>
    <m/>
    <m/>
    <n v="3"/>
    <m/>
    <m/>
    <m/>
    <m/>
    <x v="104"/>
    <m/>
    <m/>
    <m/>
    <m/>
    <m/>
    <m/>
    <m/>
    <m/>
    <m/>
    <m/>
    <m/>
    <x v="0"/>
    <m/>
  </r>
  <r>
    <s v="U.P. PESADO"/>
    <s v="OESTE"/>
    <n v="163"/>
    <s v="Amarre con Derivación en 90°"/>
    <m/>
    <n v="3"/>
    <m/>
    <n v="9"/>
    <m/>
    <m/>
    <m/>
    <m/>
    <m/>
    <m/>
    <m/>
    <m/>
    <m/>
    <x v="103"/>
    <m/>
    <m/>
    <m/>
    <m/>
    <m/>
    <m/>
    <m/>
    <m/>
    <m/>
    <m/>
    <m/>
    <x v="0"/>
    <m/>
  </r>
  <r>
    <s v="U.P. PESADO"/>
    <s v="OESTE"/>
    <n v="164"/>
    <s v="Amarre"/>
    <m/>
    <m/>
    <m/>
    <n v="6"/>
    <m/>
    <m/>
    <m/>
    <m/>
    <m/>
    <m/>
    <n v="3"/>
    <m/>
    <m/>
    <x v="105"/>
    <m/>
    <m/>
    <m/>
    <m/>
    <m/>
    <m/>
    <m/>
    <m/>
    <m/>
    <m/>
    <m/>
    <x v="0"/>
    <m/>
  </r>
  <r>
    <s v="U.P. PESADO"/>
    <s v="OESTE"/>
    <n v="165"/>
    <s v="Pase"/>
    <m/>
    <n v="3"/>
    <m/>
    <m/>
    <m/>
    <m/>
    <m/>
    <m/>
    <m/>
    <m/>
    <m/>
    <m/>
    <m/>
    <x v="106"/>
    <m/>
    <m/>
    <m/>
    <m/>
    <m/>
    <m/>
    <m/>
    <m/>
    <m/>
    <m/>
    <m/>
    <x v="0"/>
    <m/>
  </r>
  <r>
    <s v="U.P. PESADO"/>
    <s v="OESTE"/>
    <n v="166"/>
    <s v="Pase"/>
    <m/>
    <n v="3"/>
    <m/>
    <m/>
    <m/>
    <m/>
    <m/>
    <m/>
    <n v="3"/>
    <m/>
    <m/>
    <m/>
    <m/>
    <x v="104"/>
    <m/>
    <m/>
    <m/>
    <m/>
    <m/>
    <m/>
    <m/>
    <m/>
    <m/>
    <m/>
    <m/>
    <x v="0"/>
    <m/>
  </r>
  <r>
    <s v="U.P. PESADO"/>
    <s v="OESTE"/>
    <n v="167"/>
    <s v="Pase"/>
    <m/>
    <n v="6"/>
    <m/>
    <m/>
    <m/>
    <m/>
    <m/>
    <m/>
    <m/>
    <m/>
    <m/>
    <m/>
    <m/>
    <x v="106"/>
    <m/>
    <m/>
    <m/>
    <m/>
    <m/>
    <m/>
    <m/>
    <m/>
    <m/>
    <m/>
    <m/>
    <x v="0"/>
    <m/>
  </r>
  <r>
    <s v="U.P. PESADO"/>
    <s v="OESTE"/>
    <n v="168"/>
    <s v="Pase"/>
    <m/>
    <n v="3"/>
    <m/>
    <m/>
    <m/>
    <m/>
    <m/>
    <m/>
    <n v="3"/>
    <m/>
    <m/>
    <m/>
    <m/>
    <x v="107"/>
    <m/>
    <m/>
    <m/>
    <m/>
    <m/>
    <m/>
    <m/>
    <m/>
    <m/>
    <m/>
    <m/>
    <x v="0"/>
    <m/>
  </r>
  <r>
    <s v="U.P. PESADO"/>
    <s v="OESTE"/>
    <n v="169"/>
    <s v="Amarre"/>
    <m/>
    <n v="1"/>
    <m/>
    <n v="6"/>
    <m/>
    <m/>
    <m/>
    <m/>
    <m/>
    <m/>
    <m/>
    <m/>
    <m/>
    <x v="4"/>
    <m/>
    <m/>
    <m/>
    <m/>
    <m/>
    <m/>
    <m/>
    <m/>
    <m/>
    <m/>
    <m/>
    <x v="0"/>
    <m/>
  </r>
  <r>
    <s v="U.P. PESADO"/>
    <s v="OESTE"/>
    <n v="170"/>
    <s v="Pase"/>
    <m/>
    <n v="3"/>
    <m/>
    <m/>
    <m/>
    <m/>
    <m/>
    <m/>
    <n v="3"/>
    <m/>
    <m/>
    <m/>
    <m/>
    <x v="108"/>
    <m/>
    <m/>
    <m/>
    <m/>
    <m/>
    <m/>
    <m/>
    <m/>
    <m/>
    <m/>
    <m/>
    <x v="0"/>
    <m/>
  </r>
  <r>
    <s v="U.P. PESADO"/>
    <s v="OESTE"/>
    <n v="171"/>
    <s v="Pase"/>
    <m/>
    <n v="3"/>
    <m/>
    <m/>
    <m/>
    <m/>
    <m/>
    <m/>
    <m/>
    <m/>
    <m/>
    <m/>
    <m/>
    <x v="7"/>
    <m/>
    <m/>
    <m/>
    <m/>
    <m/>
    <m/>
    <m/>
    <m/>
    <m/>
    <m/>
    <m/>
    <x v="0"/>
    <m/>
  </r>
  <r>
    <s v="U.P. PESADO"/>
    <s v="OESTE"/>
    <n v="172"/>
    <s v="Pase"/>
    <m/>
    <n v="3"/>
    <m/>
    <m/>
    <m/>
    <m/>
    <m/>
    <m/>
    <n v="3"/>
    <m/>
    <m/>
    <m/>
    <m/>
    <x v="108"/>
    <m/>
    <m/>
    <m/>
    <m/>
    <m/>
    <m/>
    <m/>
    <m/>
    <m/>
    <m/>
    <m/>
    <x v="0"/>
    <m/>
  </r>
  <r>
    <s v="U.P. PESADO"/>
    <s v="OESTE"/>
    <n v="173"/>
    <s v="Pase"/>
    <m/>
    <n v="3"/>
    <m/>
    <m/>
    <m/>
    <m/>
    <m/>
    <m/>
    <m/>
    <m/>
    <m/>
    <m/>
    <m/>
    <x v="7"/>
    <m/>
    <m/>
    <m/>
    <m/>
    <m/>
    <m/>
    <m/>
    <m/>
    <m/>
    <m/>
    <m/>
    <x v="0"/>
    <m/>
  </r>
  <r>
    <s v="U.P. PESADO"/>
    <s v="OESTE"/>
    <n v="174"/>
    <s v="Pase"/>
    <m/>
    <n v="3"/>
    <m/>
    <m/>
    <m/>
    <m/>
    <m/>
    <m/>
    <n v="3"/>
    <m/>
    <m/>
    <m/>
    <m/>
    <x v="108"/>
    <m/>
    <m/>
    <m/>
    <m/>
    <m/>
    <m/>
    <m/>
    <m/>
    <m/>
    <m/>
    <m/>
    <x v="0"/>
    <m/>
  </r>
  <r>
    <s v="U.P. PESADO"/>
    <s v="OESTE"/>
    <n v="175"/>
    <s v="Amarre"/>
    <m/>
    <n v="1"/>
    <m/>
    <n v="6"/>
    <m/>
    <m/>
    <m/>
    <m/>
    <m/>
    <m/>
    <m/>
    <m/>
    <m/>
    <x v="7"/>
    <m/>
    <m/>
    <m/>
    <m/>
    <m/>
    <m/>
    <m/>
    <m/>
    <m/>
    <m/>
    <m/>
    <x v="0"/>
    <m/>
  </r>
  <r>
    <s v="U.P. PESADO"/>
    <s v="OESTE"/>
    <n v="176"/>
    <s v="Pase"/>
    <m/>
    <n v="3"/>
    <m/>
    <m/>
    <m/>
    <m/>
    <m/>
    <m/>
    <n v="3"/>
    <m/>
    <m/>
    <m/>
    <m/>
    <x v="109"/>
    <m/>
    <m/>
    <m/>
    <m/>
    <m/>
    <m/>
    <m/>
    <m/>
    <m/>
    <m/>
    <m/>
    <x v="0"/>
    <m/>
  </r>
  <r>
    <s v="U.P. PESADO"/>
    <s v="OESTE"/>
    <n v="177"/>
    <s v="Pase"/>
    <m/>
    <n v="3"/>
    <m/>
    <m/>
    <m/>
    <m/>
    <m/>
    <m/>
    <m/>
    <m/>
    <m/>
    <m/>
    <m/>
    <x v="106"/>
    <m/>
    <m/>
    <m/>
    <m/>
    <m/>
    <m/>
    <m/>
    <m/>
    <m/>
    <m/>
    <m/>
    <x v="0"/>
    <m/>
  </r>
  <r>
    <s v="U.P. PESADO"/>
    <s v="OESTE"/>
    <n v="178"/>
    <s v="Pase"/>
    <m/>
    <n v="3"/>
    <m/>
    <m/>
    <m/>
    <m/>
    <m/>
    <m/>
    <n v="3"/>
    <m/>
    <m/>
    <m/>
    <m/>
    <x v="109"/>
    <m/>
    <m/>
    <m/>
    <m/>
    <m/>
    <m/>
    <m/>
    <m/>
    <m/>
    <m/>
    <m/>
    <x v="0"/>
    <m/>
  </r>
  <r>
    <s v="U.P. PESADO"/>
    <s v="OESTE"/>
    <n v="179"/>
    <s v="Pase"/>
    <m/>
    <n v="3"/>
    <m/>
    <m/>
    <m/>
    <m/>
    <m/>
    <m/>
    <m/>
    <m/>
    <m/>
    <m/>
    <m/>
    <x v="110"/>
    <m/>
    <m/>
    <m/>
    <m/>
    <m/>
    <m/>
    <m/>
    <m/>
    <m/>
    <m/>
    <m/>
    <x v="0"/>
    <m/>
  </r>
  <r>
    <s v="U.P. PESADO"/>
    <s v="OESTE"/>
    <n v="180"/>
    <s v="Amarre en 45°"/>
    <m/>
    <n v="3"/>
    <m/>
    <n v="6"/>
    <m/>
    <m/>
    <m/>
    <m/>
    <n v="3"/>
    <m/>
    <m/>
    <m/>
    <m/>
    <x v="4"/>
    <m/>
    <m/>
    <m/>
    <m/>
    <m/>
    <m/>
    <m/>
    <m/>
    <m/>
    <m/>
    <m/>
    <x v="0"/>
    <m/>
  </r>
  <r>
    <s v="U.P. PESADO"/>
    <s v="OESTE"/>
    <n v="181"/>
    <s v="Pase"/>
    <m/>
    <n v="3"/>
    <m/>
    <m/>
    <m/>
    <m/>
    <m/>
    <m/>
    <m/>
    <m/>
    <m/>
    <m/>
    <m/>
    <x v="106"/>
    <m/>
    <m/>
    <m/>
    <m/>
    <m/>
    <m/>
    <m/>
    <m/>
    <m/>
    <m/>
    <m/>
    <x v="0"/>
    <m/>
  </r>
  <r>
    <s v="U.P. PESADO"/>
    <s v="OESTE"/>
    <n v="182"/>
    <s v="Amarre en 45°"/>
    <m/>
    <n v="2"/>
    <m/>
    <n v="6"/>
    <m/>
    <m/>
    <m/>
    <m/>
    <n v="3"/>
    <m/>
    <m/>
    <m/>
    <m/>
    <x v="4"/>
    <m/>
    <m/>
    <m/>
    <m/>
    <m/>
    <m/>
    <m/>
    <m/>
    <m/>
    <m/>
    <m/>
    <x v="0"/>
    <m/>
  </r>
  <r>
    <s v="U.P. PESADO"/>
    <s v="OESTE"/>
    <n v="183"/>
    <s v="Pase"/>
    <m/>
    <n v="3"/>
    <m/>
    <m/>
    <m/>
    <m/>
    <m/>
    <m/>
    <m/>
    <m/>
    <m/>
    <m/>
    <m/>
    <x v="111"/>
    <m/>
    <m/>
    <m/>
    <m/>
    <m/>
    <m/>
    <m/>
    <m/>
    <m/>
    <m/>
    <m/>
    <x v="0"/>
    <m/>
  </r>
  <r>
    <s v="U.P. PESADO"/>
    <s v="OESTE"/>
    <n v="184"/>
    <s v="Amarre"/>
    <m/>
    <n v="1"/>
    <n v="3"/>
    <n v="3"/>
    <m/>
    <m/>
    <m/>
    <m/>
    <n v="3"/>
    <m/>
    <m/>
    <m/>
    <m/>
    <x v="112"/>
    <m/>
    <m/>
    <m/>
    <m/>
    <m/>
    <m/>
    <m/>
    <m/>
    <m/>
    <m/>
    <m/>
    <x v="0"/>
    <m/>
  </r>
  <r>
    <s v="U.P. PESADO"/>
    <s v="OESTE"/>
    <n v="185"/>
    <s v="Amarre"/>
    <m/>
    <n v="3"/>
    <m/>
    <n v="6"/>
    <m/>
    <m/>
    <m/>
    <m/>
    <n v="3"/>
    <m/>
    <m/>
    <m/>
    <m/>
    <x v="113"/>
    <m/>
    <m/>
    <m/>
    <m/>
    <m/>
    <m/>
    <m/>
    <m/>
    <m/>
    <m/>
    <m/>
    <x v="0"/>
    <m/>
  </r>
  <r>
    <s v="U.P. PESADO"/>
    <s v="OESTE"/>
    <n v="186"/>
    <s v="Amarre"/>
    <m/>
    <n v="3"/>
    <m/>
    <n v="6"/>
    <m/>
    <m/>
    <m/>
    <m/>
    <m/>
    <m/>
    <m/>
    <m/>
    <m/>
    <x v="114"/>
    <m/>
    <m/>
    <m/>
    <m/>
    <m/>
    <m/>
    <m/>
    <m/>
    <m/>
    <m/>
    <m/>
    <x v="0"/>
    <m/>
  </r>
  <r>
    <s v="U.P. PESADO"/>
    <s v="OESTE"/>
    <n v="187"/>
    <s v="Pase"/>
    <m/>
    <n v="3"/>
    <m/>
    <m/>
    <m/>
    <m/>
    <m/>
    <m/>
    <n v="3"/>
    <m/>
    <m/>
    <m/>
    <m/>
    <x v="115"/>
    <m/>
    <m/>
    <m/>
    <m/>
    <m/>
    <m/>
    <m/>
    <m/>
    <m/>
    <m/>
    <m/>
    <x v="0"/>
    <m/>
  </r>
  <r>
    <s v="U.P. PESADO"/>
    <s v="OESTE"/>
    <n v="188"/>
    <s v="Pase con Derivación en 90°"/>
    <m/>
    <n v="4"/>
    <m/>
    <n v="3"/>
    <m/>
    <m/>
    <m/>
    <m/>
    <m/>
    <m/>
    <n v="3"/>
    <m/>
    <m/>
    <x v="116"/>
    <m/>
    <m/>
    <m/>
    <m/>
    <m/>
    <m/>
    <m/>
    <m/>
    <m/>
    <m/>
    <m/>
    <x v="0"/>
    <m/>
  </r>
  <r>
    <s v="U.P. PESADO"/>
    <s v="OESTE"/>
    <n v="189"/>
    <s v="Amarre"/>
    <m/>
    <n v="1"/>
    <m/>
    <n v="6"/>
    <m/>
    <m/>
    <m/>
    <m/>
    <m/>
    <m/>
    <m/>
    <m/>
    <m/>
    <x v="117"/>
    <m/>
    <m/>
    <m/>
    <m/>
    <m/>
    <m/>
    <m/>
    <m/>
    <m/>
    <m/>
    <m/>
    <x v="0"/>
    <m/>
  </r>
  <r>
    <s v="U.P. PESADO"/>
    <s v="OESTE"/>
    <n v="190"/>
    <s v="Poste Terminal Tx"/>
    <m/>
    <m/>
    <m/>
    <n v="3"/>
    <m/>
    <n v="3"/>
    <m/>
    <m/>
    <n v="3"/>
    <m/>
    <m/>
    <m/>
    <m/>
    <x v="118"/>
    <m/>
    <m/>
    <m/>
    <m/>
    <m/>
    <m/>
    <m/>
    <m/>
    <m/>
    <m/>
    <m/>
    <x v="0"/>
    <m/>
  </r>
  <r>
    <s v="U.P. PESADO"/>
    <s v="OESTE"/>
    <n v="191"/>
    <s v="Pase"/>
    <m/>
    <n v="3"/>
    <m/>
    <m/>
    <m/>
    <m/>
    <m/>
    <m/>
    <n v="3"/>
    <m/>
    <m/>
    <m/>
    <m/>
    <x v="119"/>
    <m/>
    <m/>
    <m/>
    <m/>
    <m/>
    <m/>
    <m/>
    <m/>
    <m/>
    <m/>
    <m/>
    <x v="0"/>
    <m/>
  </r>
  <r>
    <s v="U.P. PESADO"/>
    <s v="OESTE"/>
    <n v="192"/>
    <s v="Pase"/>
    <m/>
    <n v="3"/>
    <m/>
    <m/>
    <m/>
    <m/>
    <m/>
    <m/>
    <m/>
    <m/>
    <m/>
    <m/>
    <m/>
    <x v="120"/>
    <m/>
    <m/>
    <m/>
    <m/>
    <m/>
    <m/>
    <m/>
    <m/>
    <m/>
    <m/>
    <m/>
    <x v="0"/>
    <m/>
  </r>
  <r>
    <s v="U.P. PESADO"/>
    <s v="OESTE"/>
    <n v="193"/>
    <s v="Pase"/>
    <m/>
    <n v="3"/>
    <m/>
    <m/>
    <m/>
    <m/>
    <m/>
    <m/>
    <m/>
    <m/>
    <m/>
    <m/>
    <m/>
    <x v="121"/>
    <m/>
    <m/>
    <m/>
    <m/>
    <m/>
    <m/>
    <m/>
    <m/>
    <m/>
    <m/>
    <m/>
    <x v="0"/>
    <m/>
  </r>
  <r>
    <s v="U.P. PESADO"/>
    <s v="OESTE"/>
    <n v="194"/>
    <s v="Amarre"/>
    <m/>
    <n v="1"/>
    <m/>
    <n v="6"/>
    <m/>
    <m/>
    <m/>
    <m/>
    <m/>
    <m/>
    <m/>
    <m/>
    <m/>
    <x v="122"/>
    <m/>
    <m/>
    <m/>
    <m/>
    <m/>
    <m/>
    <m/>
    <m/>
    <m/>
    <m/>
    <m/>
    <x v="0"/>
    <m/>
  </r>
  <r>
    <s v="U.P. PESADO"/>
    <s v="OESTE"/>
    <n v="195"/>
    <s v="Pase"/>
    <m/>
    <n v="3"/>
    <m/>
    <m/>
    <m/>
    <m/>
    <m/>
    <m/>
    <n v="3"/>
    <m/>
    <m/>
    <m/>
    <m/>
    <x v="123"/>
    <m/>
    <m/>
    <m/>
    <m/>
    <m/>
    <m/>
    <m/>
    <m/>
    <m/>
    <m/>
    <m/>
    <x v="0"/>
    <m/>
  </r>
  <r>
    <s v="U.P. PESADO"/>
    <s v="OESTE"/>
    <n v="196"/>
    <s v="Pase"/>
    <m/>
    <n v="3"/>
    <m/>
    <m/>
    <m/>
    <m/>
    <m/>
    <m/>
    <m/>
    <m/>
    <m/>
    <m/>
    <m/>
    <x v="124"/>
    <m/>
    <m/>
    <m/>
    <m/>
    <m/>
    <m/>
    <m/>
    <m/>
    <m/>
    <m/>
    <m/>
    <x v="0"/>
    <m/>
  </r>
  <r>
    <s v="U.P. PESADO"/>
    <s v="OESTE"/>
    <n v="197"/>
    <s v="Pase"/>
    <m/>
    <n v="3"/>
    <m/>
    <m/>
    <m/>
    <m/>
    <m/>
    <m/>
    <n v="3"/>
    <m/>
    <m/>
    <m/>
    <m/>
    <x v="113"/>
    <m/>
    <m/>
    <m/>
    <m/>
    <m/>
    <m/>
    <m/>
    <m/>
    <m/>
    <m/>
    <m/>
    <x v="0"/>
    <m/>
  </r>
  <r>
    <s v="U.P. PESADO"/>
    <s v="OESTE"/>
    <n v="198"/>
    <s v="Pase"/>
    <m/>
    <n v="6"/>
    <m/>
    <m/>
    <m/>
    <m/>
    <m/>
    <m/>
    <m/>
    <m/>
    <m/>
    <m/>
    <m/>
    <x v="125"/>
    <m/>
    <m/>
    <m/>
    <m/>
    <m/>
    <m/>
    <m/>
    <m/>
    <m/>
    <m/>
    <m/>
    <x v="0"/>
    <m/>
  </r>
  <r>
    <s v="U.P. PESADO"/>
    <s v="OESTE"/>
    <n v="199"/>
    <s v="Amarre en 45°"/>
    <m/>
    <n v="2"/>
    <m/>
    <n v="6"/>
    <m/>
    <m/>
    <m/>
    <m/>
    <n v="3"/>
    <m/>
    <m/>
    <m/>
    <m/>
    <x v="126"/>
    <m/>
    <m/>
    <m/>
    <m/>
    <m/>
    <m/>
    <m/>
    <m/>
    <m/>
    <m/>
    <m/>
    <x v="0"/>
    <m/>
  </r>
  <r>
    <s v="U.P. PESADO"/>
    <s v="OESTE"/>
    <n v="200"/>
    <s v="Amarre en 45°"/>
    <m/>
    <n v="2"/>
    <m/>
    <n v="6"/>
    <m/>
    <m/>
    <m/>
    <m/>
    <m/>
    <m/>
    <m/>
    <m/>
    <m/>
    <x v="110"/>
    <m/>
    <m/>
    <m/>
    <m/>
    <m/>
    <m/>
    <m/>
    <m/>
    <m/>
    <m/>
    <m/>
    <x v="0"/>
    <m/>
  </r>
  <r>
    <s v="U.P. PESADO"/>
    <s v="OESTE"/>
    <n v="201"/>
    <s v="Pase"/>
    <m/>
    <n v="3"/>
    <m/>
    <m/>
    <m/>
    <m/>
    <m/>
    <m/>
    <n v="3"/>
    <m/>
    <m/>
    <m/>
    <m/>
    <x v="31"/>
    <m/>
    <m/>
    <m/>
    <m/>
    <m/>
    <m/>
    <m/>
    <m/>
    <m/>
    <m/>
    <m/>
    <x v="0"/>
    <m/>
  </r>
  <r>
    <s v="U.P. PESADO"/>
    <s v="OESTE"/>
    <n v="202"/>
    <s v="Pase"/>
    <m/>
    <n v="3"/>
    <m/>
    <m/>
    <m/>
    <m/>
    <m/>
    <m/>
    <m/>
    <m/>
    <m/>
    <m/>
    <m/>
    <x v="124"/>
    <m/>
    <m/>
    <m/>
    <m/>
    <m/>
    <m/>
    <m/>
    <m/>
    <m/>
    <m/>
    <m/>
    <x v="0"/>
    <m/>
  </r>
  <r>
    <s v="U.P. PESADO"/>
    <s v="OESTE"/>
    <n v="203"/>
    <s v="Pase"/>
    <m/>
    <n v="3"/>
    <m/>
    <m/>
    <m/>
    <m/>
    <m/>
    <m/>
    <n v="3"/>
    <m/>
    <m/>
    <m/>
    <m/>
    <x v="127"/>
    <m/>
    <m/>
    <m/>
    <m/>
    <m/>
    <m/>
    <m/>
    <m/>
    <m/>
    <m/>
    <m/>
    <x v="0"/>
    <m/>
  </r>
  <r>
    <s v="U.P. PESADO"/>
    <s v="OESTE"/>
    <n v="204"/>
    <s v="Pase"/>
    <m/>
    <n v="3"/>
    <m/>
    <m/>
    <m/>
    <m/>
    <m/>
    <m/>
    <m/>
    <m/>
    <m/>
    <m/>
    <m/>
    <x v="22"/>
    <m/>
    <m/>
    <m/>
    <m/>
    <m/>
    <m/>
    <m/>
    <m/>
    <m/>
    <m/>
    <m/>
    <x v="0"/>
    <m/>
  </r>
  <r>
    <s v="U.P. PESADO"/>
    <s v="OESTE"/>
    <n v="205"/>
    <s v="Pase"/>
    <m/>
    <n v="3"/>
    <m/>
    <m/>
    <m/>
    <m/>
    <m/>
    <m/>
    <n v="3"/>
    <m/>
    <m/>
    <m/>
    <m/>
    <x v="128"/>
    <m/>
    <m/>
    <m/>
    <m/>
    <m/>
    <m/>
    <m/>
    <m/>
    <m/>
    <m/>
    <m/>
    <x v="0"/>
    <m/>
  </r>
  <r>
    <s v="U.P. PESADO"/>
    <s v="OESTE"/>
    <n v="206"/>
    <s v="Amarre en 90°"/>
    <m/>
    <n v="2"/>
    <m/>
    <n v="6"/>
    <m/>
    <m/>
    <m/>
    <m/>
    <m/>
    <m/>
    <m/>
    <m/>
    <m/>
    <x v="7"/>
    <m/>
    <m/>
    <m/>
    <m/>
    <m/>
    <m/>
    <m/>
    <m/>
    <m/>
    <m/>
    <m/>
    <x v="0"/>
    <m/>
  </r>
  <r>
    <s v="U.P. PESADO"/>
    <s v="OESTE"/>
    <n v="207"/>
    <s v="Pase"/>
    <m/>
    <n v="3"/>
    <m/>
    <m/>
    <m/>
    <n v="3"/>
    <m/>
    <m/>
    <n v="3"/>
    <m/>
    <m/>
    <m/>
    <m/>
    <x v="129"/>
    <m/>
    <m/>
    <m/>
    <m/>
    <m/>
    <m/>
    <m/>
    <m/>
    <m/>
    <m/>
    <m/>
    <x v="0"/>
    <m/>
  </r>
  <r>
    <s v="U.P. PESADO"/>
    <s v="OESTE"/>
    <n v="208"/>
    <s v="Poste Terminal"/>
    <m/>
    <m/>
    <m/>
    <n v="3"/>
    <m/>
    <m/>
    <m/>
    <m/>
    <m/>
    <m/>
    <m/>
    <m/>
    <m/>
    <x v="4"/>
    <m/>
    <m/>
    <m/>
    <m/>
    <m/>
    <m/>
    <m/>
    <m/>
    <m/>
    <m/>
    <m/>
    <x v="0"/>
    <m/>
  </r>
  <r>
    <s v="U.P. PESADO"/>
    <s v="OESTE"/>
    <n v="209"/>
    <s v="Amarre"/>
    <m/>
    <m/>
    <n v="6"/>
    <n v="3"/>
    <m/>
    <m/>
    <m/>
    <m/>
    <n v="3"/>
    <m/>
    <s v="1ST"/>
    <m/>
    <m/>
    <x v="130"/>
    <m/>
    <m/>
    <m/>
    <m/>
    <m/>
    <m/>
    <m/>
    <m/>
    <m/>
    <m/>
    <m/>
    <x v="0"/>
    <m/>
  </r>
  <r>
    <s v="U.P. PESADO"/>
    <s v="OESTE"/>
    <n v="210"/>
    <s v="Amarre"/>
    <m/>
    <m/>
    <m/>
    <n v="6"/>
    <m/>
    <m/>
    <m/>
    <m/>
    <m/>
    <m/>
    <n v="3"/>
    <m/>
    <m/>
    <x v="131"/>
    <m/>
    <m/>
    <m/>
    <m/>
    <m/>
    <m/>
    <m/>
    <m/>
    <m/>
    <m/>
    <m/>
    <x v="0"/>
    <m/>
  </r>
  <r>
    <s v="U.P. PESADO"/>
    <s v="OESTE"/>
    <n v="211"/>
    <s v="Pase con Derivación en 90°"/>
    <m/>
    <n v="4"/>
    <m/>
    <n v="3"/>
    <m/>
    <m/>
    <m/>
    <m/>
    <n v="3"/>
    <m/>
    <m/>
    <m/>
    <m/>
    <x v="132"/>
    <m/>
    <m/>
    <m/>
    <m/>
    <m/>
    <m/>
    <m/>
    <m/>
    <m/>
    <m/>
    <m/>
    <x v="0"/>
    <m/>
  </r>
  <r>
    <s v="U.P. PESADO"/>
    <s v="OESTE"/>
    <n v="212"/>
    <s v="Amarre en 90°"/>
    <m/>
    <m/>
    <m/>
    <n v="6"/>
    <m/>
    <m/>
    <m/>
    <m/>
    <m/>
    <m/>
    <m/>
    <m/>
    <m/>
    <x v="4"/>
    <m/>
    <m/>
    <m/>
    <m/>
    <m/>
    <m/>
    <m/>
    <m/>
    <m/>
    <m/>
    <m/>
    <x v="0"/>
    <m/>
  </r>
  <r>
    <s v="U.P. PESADO"/>
    <s v="OESTE"/>
    <n v="213"/>
    <s v="Poste Terminal"/>
    <m/>
    <n v="3"/>
    <m/>
    <n v="3"/>
    <m/>
    <n v="3"/>
    <m/>
    <m/>
    <n v="3"/>
    <m/>
    <m/>
    <m/>
    <m/>
    <x v="133"/>
    <m/>
    <m/>
    <m/>
    <m/>
    <m/>
    <m/>
    <m/>
    <m/>
    <m/>
    <m/>
    <m/>
    <x v="0"/>
    <m/>
  </r>
  <r>
    <s v="U.P. PESADO"/>
    <s v="OESTE"/>
    <n v="214"/>
    <s v="Amarre en 90°"/>
    <m/>
    <m/>
    <m/>
    <n v="6"/>
    <m/>
    <m/>
    <m/>
    <m/>
    <m/>
    <m/>
    <m/>
    <m/>
    <m/>
    <x v="4"/>
    <m/>
    <m/>
    <m/>
    <m/>
    <m/>
    <m/>
    <m/>
    <m/>
    <m/>
    <m/>
    <m/>
    <x v="0"/>
    <m/>
  </r>
  <r>
    <s v="U.P. PESADO"/>
    <s v="OESTE"/>
    <n v="215"/>
    <s v="Amarre"/>
    <m/>
    <m/>
    <m/>
    <n v="6"/>
    <m/>
    <m/>
    <m/>
    <m/>
    <m/>
    <m/>
    <n v="3"/>
    <m/>
    <m/>
    <x v="134"/>
    <m/>
    <m/>
    <m/>
    <m/>
    <m/>
    <m/>
    <m/>
    <m/>
    <m/>
    <m/>
    <m/>
    <x v="0"/>
    <m/>
  </r>
  <r>
    <s v="U.P. PESADO"/>
    <s v="OESTE"/>
    <n v="216"/>
    <s v="Pase"/>
    <m/>
    <n v="3"/>
    <m/>
    <m/>
    <m/>
    <m/>
    <m/>
    <m/>
    <n v="3"/>
    <m/>
    <m/>
    <m/>
    <m/>
    <x v="135"/>
    <m/>
    <m/>
    <m/>
    <m/>
    <m/>
    <m/>
    <m/>
    <m/>
    <m/>
    <m/>
    <m/>
    <x v="0"/>
    <m/>
  </r>
  <r>
    <s v="U.P. PESADO"/>
    <s v="OESTE"/>
    <n v="217"/>
    <s v="Pase"/>
    <m/>
    <n v="3"/>
    <m/>
    <m/>
    <m/>
    <m/>
    <m/>
    <m/>
    <m/>
    <m/>
    <m/>
    <m/>
    <m/>
    <x v="136"/>
    <m/>
    <m/>
    <m/>
    <m/>
    <m/>
    <m/>
    <m/>
    <m/>
    <m/>
    <m/>
    <m/>
    <x v="0"/>
    <m/>
  </r>
  <r>
    <s v="U.P. PESADO"/>
    <s v="OESTE"/>
    <n v="218"/>
    <s v="Pase Tx"/>
    <m/>
    <n v="3"/>
    <m/>
    <m/>
    <m/>
    <n v="3"/>
    <m/>
    <m/>
    <n v="2"/>
    <m/>
    <m/>
    <m/>
    <m/>
    <x v="137"/>
    <m/>
    <m/>
    <m/>
    <m/>
    <m/>
    <m/>
    <m/>
    <m/>
    <m/>
    <m/>
    <m/>
    <x v="0"/>
    <m/>
  </r>
  <r>
    <s v="U.P. PESADO"/>
    <s v="OESTE"/>
    <n v="219"/>
    <s v="Pase"/>
    <m/>
    <n v="3"/>
    <m/>
    <m/>
    <m/>
    <m/>
    <m/>
    <m/>
    <m/>
    <m/>
    <m/>
    <m/>
    <m/>
    <x v="7"/>
    <m/>
    <m/>
    <m/>
    <m/>
    <m/>
    <m/>
    <m/>
    <m/>
    <m/>
    <m/>
    <m/>
    <x v="0"/>
    <m/>
  </r>
  <r>
    <s v="U.P. PESADO"/>
    <s v="OESTE"/>
    <n v="220"/>
    <s v="Pase"/>
    <m/>
    <n v="3"/>
    <m/>
    <m/>
    <m/>
    <m/>
    <m/>
    <m/>
    <n v="3"/>
    <m/>
    <m/>
    <m/>
    <m/>
    <x v="4"/>
    <m/>
    <m/>
    <m/>
    <m/>
    <m/>
    <m/>
    <m/>
    <m/>
    <m/>
    <m/>
    <m/>
    <x v="0"/>
    <m/>
  </r>
  <r>
    <s v="U.P. PESADO"/>
    <s v="OESTE"/>
    <n v="221"/>
    <s v="Pase"/>
    <m/>
    <n v="3"/>
    <m/>
    <m/>
    <m/>
    <m/>
    <m/>
    <m/>
    <n v="3"/>
    <m/>
    <m/>
    <m/>
    <m/>
    <x v="7"/>
    <m/>
    <m/>
    <m/>
    <m/>
    <m/>
    <m/>
    <m/>
    <m/>
    <m/>
    <m/>
    <m/>
    <x v="0"/>
    <m/>
  </r>
  <r>
    <s v="U.P. PESADO"/>
    <s v="OESTE"/>
    <n v="222"/>
    <s v="Pase"/>
    <m/>
    <n v="3"/>
    <m/>
    <m/>
    <m/>
    <m/>
    <m/>
    <m/>
    <m/>
    <m/>
    <m/>
    <m/>
    <m/>
    <x v="138"/>
    <m/>
    <m/>
    <m/>
    <m/>
    <m/>
    <m/>
    <m/>
    <m/>
    <m/>
    <m/>
    <m/>
    <x v="0"/>
    <m/>
  </r>
  <r>
    <s v="U.P. PESADO"/>
    <s v="OESTE"/>
    <n v="223"/>
    <s v="Pase"/>
    <m/>
    <n v="3"/>
    <m/>
    <m/>
    <m/>
    <m/>
    <m/>
    <m/>
    <n v="3"/>
    <m/>
    <m/>
    <m/>
    <m/>
    <x v="139"/>
    <m/>
    <m/>
    <m/>
    <m/>
    <m/>
    <m/>
    <m/>
    <m/>
    <m/>
    <m/>
    <m/>
    <x v="0"/>
    <m/>
  </r>
  <r>
    <s v="U.P. PESADO"/>
    <s v="OESTE"/>
    <n v="224"/>
    <s v="Pase"/>
    <m/>
    <n v="3"/>
    <m/>
    <m/>
    <m/>
    <n v="3"/>
    <m/>
    <m/>
    <m/>
    <m/>
    <m/>
    <m/>
    <m/>
    <x v="140"/>
    <m/>
    <m/>
    <m/>
    <m/>
    <m/>
    <m/>
    <m/>
    <m/>
    <m/>
    <m/>
    <m/>
    <x v="0"/>
    <m/>
  </r>
  <r>
    <s v="U.P. PESADO"/>
    <s v="OESTE"/>
    <n v="225"/>
    <s v="Pase"/>
    <m/>
    <n v="3"/>
    <m/>
    <m/>
    <m/>
    <m/>
    <m/>
    <m/>
    <m/>
    <m/>
    <m/>
    <m/>
    <m/>
    <x v="141"/>
    <m/>
    <m/>
    <m/>
    <m/>
    <m/>
    <m/>
    <m/>
    <m/>
    <m/>
    <m/>
    <m/>
    <x v="0"/>
    <m/>
  </r>
  <r>
    <s v="U.P. PESADO"/>
    <s v="OESTE"/>
    <n v="226"/>
    <s v="Pase"/>
    <m/>
    <n v="3"/>
    <m/>
    <m/>
    <m/>
    <m/>
    <m/>
    <m/>
    <n v="3"/>
    <m/>
    <m/>
    <m/>
    <m/>
    <x v="142"/>
    <m/>
    <m/>
    <m/>
    <m/>
    <m/>
    <m/>
    <m/>
    <m/>
    <m/>
    <m/>
    <m/>
    <x v="0"/>
    <m/>
  </r>
  <r>
    <s v="U.P. PESADO"/>
    <s v="OESTE"/>
    <n v="227"/>
    <s v="Pase"/>
    <m/>
    <n v="3"/>
    <m/>
    <m/>
    <m/>
    <m/>
    <m/>
    <m/>
    <m/>
    <m/>
    <m/>
    <m/>
    <m/>
    <x v="143"/>
    <m/>
    <m/>
    <m/>
    <m/>
    <m/>
    <m/>
    <m/>
    <m/>
    <m/>
    <m/>
    <m/>
    <x v="0"/>
    <m/>
  </r>
  <r>
    <s v="U.P. PESADO"/>
    <s v="OESTE"/>
    <n v="228"/>
    <s v="Amarre"/>
    <m/>
    <n v="1"/>
    <m/>
    <n v="6"/>
    <m/>
    <m/>
    <m/>
    <m/>
    <m/>
    <m/>
    <m/>
    <m/>
    <m/>
    <x v="144"/>
    <m/>
    <m/>
    <m/>
    <m/>
    <m/>
    <m/>
    <m/>
    <m/>
    <m/>
    <m/>
    <m/>
    <x v="0"/>
    <m/>
  </r>
  <r>
    <s v="U.P. PESADO"/>
    <s v="OESTE"/>
    <n v="229"/>
    <s v="Pase"/>
    <m/>
    <n v="3"/>
    <m/>
    <m/>
    <m/>
    <m/>
    <m/>
    <m/>
    <n v="3"/>
    <m/>
    <m/>
    <m/>
    <m/>
    <x v="145"/>
    <m/>
    <m/>
    <m/>
    <m/>
    <m/>
    <m/>
    <m/>
    <m/>
    <m/>
    <m/>
    <m/>
    <x v="0"/>
    <m/>
  </r>
  <r>
    <s v="U.P. PESADO"/>
    <s v="OESTE"/>
    <n v="230"/>
    <s v="Pase"/>
    <m/>
    <n v="3"/>
    <m/>
    <m/>
    <m/>
    <m/>
    <m/>
    <m/>
    <m/>
    <m/>
    <m/>
    <m/>
    <m/>
    <x v="146"/>
    <m/>
    <m/>
    <m/>
    <m/>
    <m/>
    <m/>
    <m/>
    <m/>
    <m/>
    <m/>
    <m/>
    <x v="0"/>
    <m/>
  </r>
  <r>
    <s v="U.P. PESADO"/>
    <s v="OESTE"/>
    <n v="231"/>
    <s v="Pase"/>
    <m/>
    <n v="3"/>
    <m/>
    <m/>
    <m/>
    <m/>
    <m/>
    <m/>
    <n v="3"/>
    <m/>
    <m/>
    <m/>
    <m/>
    <x v="147"/>
    <m/>
    <m/>
    <m/>
    <m/>
    <m/>
    <m/>
    <m/>
    <m/>
    <m/>
    <m/>
    <m/>
    <x v="0"/>
    <m/>
  </r>
  <r>
    <s v="U.P. PESADO"/>
    <s v="OESTE"/>
    <n v="232"/>
    <s v="Pase"/>
    <m/>
    <n v="3"/>
    <m/>
    <m/>
    <m/>
    <m/>
    <m/>
    <m/>
    <m/>
    <m/>
    <m/>
    <m/>
    <m/>
    <x v="148"/>
    <m/>
    <m/>
    <m/>
    <m/>
    <m/>
    <m/>
    <m/>
    <m/>
    <m/>
    <m/>
    <m/>
    <x v="0"/>
    <m/>
  </r>
  <r>
    <s v="U.P. PESADO"/>
    <s v="OESTE"/>
    <n v="233"/>
    <s v="Pase"/>
    <m/>
    <n v="3"/>
    <m/>
    <m/>
    <m/>
    <m/>
    <m/>
    <m/>
    <n v="3"/>
    <m/>
    <m/>
    <m/>
    <m/>
    <x v="4"/>
    <m/>
    <m/>
    <m/>
    <m/>
    <m/>
    <m/>
    <m/>
    <m/>
    <m/>
    <m/>
    <m/>
    <x v="0"/>
    <m/>
  </r>
  <r>
    <s v="U.P. PESADO"/>
    <s v="OESTE"/>
    <n v="234"/>
    <s v="Pase"/>
    <m/>
    <n v="3"/>
    <m/>
    <m/>
    <m/>
    <m/>
    <m/>
    <m/>
    <m/>
    <m/>
    <n v="2"/>
    <m/>
    <m/>
    <x v="149"/>
    <m/>
    <m/>
    <m/>
    <m/>
    <m/>
    <m/>
    <m/>
    <m/>
    <m/>
    <m/>
    <m/>
    <x v="0"/>
    <m/>
  </r>
  <r>
    <s v="U.P. PESADO"/>
    <s v="OESTE"/>
    <n v="235"/>
    <s v="Pase"/>
    <m/>
    <n v="3"/>
    <m/>
    <m/>
    <m/>
    <m/>
    <m/>
    <m/>
    <n v="3"/>
    <m/>
    <m/>
    <m/>
    <m/>
    <x v="4"/>
    <m/>
    <m/>
    <m/>
    <m/>
    <m/>
    <m/>
    <m/>
    <m/>
    <m/>
    <m/>
    <m/>
    <x v="0"/>
    <m/>
  </r>
  <r>
    <s v="U.P. PESADO"/>
    <s v="OESTE"/>
    <n v="236"/>
    <s v="Pase"/>
    <m/>
    <n v="3"/>
    <m/>
    <m/>
    <m/>
    <m/>
    <m/>
    <m/>
    <m/>
    <m/>
    <m/>
    <m/>
    <m/>
    <x v="4"/>
    <m/>
    <m/>
    <m/>
    <m/>
    <m/>
    <m/>
    <m/>
    <m/>
    <m/>
    <m/>
    <m/>
    <x v="0"/>
    <m/>
  </r>
  <r>
    <s v="U.P. PESADO"/>
    <s v="OESTE"/>
    <n v="237"/>
    <s v="Pase"/>
    <m/>
    <n v="3"/>
    <m/>
    <m/>
    <m/>
    <m/>
    <m/>
    <m/>
    <n v="3"/>
    <m/>
    <m/>
    <m/>
    <m/>
    <x v="4"/>
    <m/>
    <m/>
    <m/>
    <m/>
    <m/>
    <m/>
    <m/>
    <m/>
    <m/>
    <m/>
    <m/>
    <x v="0"/>
    <m/>
  </r>
  <r>
    <s v="U.P. PESADO"/>
    <s v="OESTE"/>
    <n v="238"/>
    <s v="Pase"/>
    <m/>
    <n v="3"/>
    <m/>
    <m/>
    <m/>
    <m/>
    <m/>
    <m/>
    <n v="3"/>
    <m/>
    <m/>
    <m/>
    <m/>
    <x v="150"/>
    <m/>
    <m/>
    <m/>
    <m/>
    <m/>
    <m/>
    <m/>
    <m/>
    <m/>
    <m/>
    <m/>
    <x v="0"/>
    <m/>
  </r>
  <r>
    <s v="U.P. PESADO"/>
    <s v="OESTE"/>
    <n v="239"/>
    <s v="Pase"/>
    <m/>
    <n v="3"/>
    <m/>
    <m/>
    <m/>
    <m/>
    <m/>
    <m/>
    <m/>
    <m/>
    <m/>
    <m/>
    <m/>
    <x v="7"/>
    <m/>
    <m/>
    <m/>
    <m/>
    <m/>
    <m/>
    <m/>
    <m/>
    <m/>
    <m/>
    <m/>
    <x v="0"/>
    <m/>
  </r>
  <r>
    <s v="U.P. PESADO"/>
    <s v="OESTE"/>
    <n v="240"/>
    <s v="Pase"/>
    <m/>
    <n v="3"/>
    <m/>
    <m/>
    <m/>
    <m/>
    <m/>
    <m/>
    <n v="3"/>
    <m/>
    <m/>
    <m/>
    <m/>
    <x v="4"/>
    <m/>
    <m/>
    <m/>
    <m/>
    <m/>
    <m/>
    <m/>
    <m/>
    <m/>
    <m/>
    <m/>
    <x v="0"/>
    <m/>
  </r>
  <r>
    <s v="U.P. PESADO"/>
    <s v="OESTE"/>
    <n v="241"/>
    <s v="Pase"/>
    <m/>
    <n v="3"/>
    <m/>
    <m/>
    <m/>
    <m/>
    <m/>
    <m/>
    <m/>
    <m/>
    <m/>
    <m/>
    <m/>
    <x v="25"/>
    <m/>
    <m/>
    <m/>
    <m/>
    <m/>
    <m/>
    <m/>
    <m/>
    <m/>
    <m/>
    <m/>
    <x v="0"/>
    <m/>
  </r>
  <r>
    <s v="U.P. PESADO"/>
    <s v="OESTE"/>
    <n v="242"/>
    <s v="Pase"/>
    <m/>
    <n v="3"/>
    <m/>
    <m/>
    <m/>
    <m/>
    <m/>
    <m/>
    <n v="3"/>
    <m/>
    <m/>
    <m/>
    <m/>
    <x v="4"/>
    <m/>
    <m/>
    <m/>
    <m/>
    <m/>
    <m/>
    <m/>
    <m/>
    <m/>
    <m/>
    <m/>
    <x v="0"/>
    <m/>
  </r>
  <r>
    <s v="U.P. PESADO"/>
    <s v="OESTE"/>
    <n v="243"/>
    <s v="Amarre con Derivación en 90°"/>
    <m/>
    <m/>
    <n v="9"/>
    <m/>
    <m/>
    <m/>
    <m/>
    <m/>
    <m/>
    <m/>
    <m/>
    <m/>
    <m/>
    <x v="151"/>
    <m/>
    <m/>
    <m/>
    <m/>
    <m/>
    <m/>
    <m/>
    <m/>
    <m/>
    <m/>
    <m/>
    <x v="0"/>
    <m/>
  </r>
  <r>
    <s v="U.P. PESADO"/>
    <s v="OESTE"/>
    <n v="244"/>
    <s v="Pase"/>
    <m/>
    <n v="3"/>
    <m/>
    <m/>
    <m/>
    <m/>
    <m/>
    <m/>
    <n v="3"/>
    <m/>
    <m/>
    <m/>
    <m/>
    <x v="152"/>
    <m/>
    <m/>
    <m/>
    <m/>
    <m/>
    <m/>
    <m/>
    <m/>
    <m/>
    <m/>
    <m/>
    <x v="0"/>
    <m/>
  </r>
  <r>
    <s v="U.P. PESADO"/>
    <s v="OESTE"/>
    <n v="245"/>
    <s v="Pase"/>
    <m/>
    <n v="3"/>
    <m/>
    <m/>
    <m/>
    <m/>
    <m/>
    <m/>
    <n v="3"/>
    <m/>
    <m/>
    <m/>
    <m/>
    <x v="152"/>
    <m/>
    <m/>
    <m/>
    <m/>
    <m/>
    <m/>
    <m/>
    <m/>
    <m/>
    <m/>
    <m/>
    <x v="0"/>
    <m/>
  </r>
  <r>
    <s v="U.P. PESADO"/>
    <s v="OESTE"/>
    <n v="246"/>
    <s v="Pase"/>
    <m/>
    <n v="3"/>
    <m/>
    <m/>
    <m/>
    <m/>
    <m/>
    <m/>
    <m/>
    <m/>
    <m/>
    <m/>
    <m/>
    <x v="153"/>
    <m/>
    <m/>
    <m/>
    <m/>
    <m/>
    <m/>
    <m/>
    <m/>
    <m/>
    <m/>
    <m/>
    <x v="0"/>
    <m/>
  </r>
  <r>
    <s v="U.P. PESADO"/>
    <s v="OESTE"/>
    <n v="247"/>
    <s v="Pase"/>
    <m/>
    <n v="3"/>
    <m/>
    <m/>
    <m/>
    <m/>
    <m/>
    <m/>
    <n v="3"/>
    <m/>
    <m/>
    <m/>
    <m/>
    <x v="154"/>
    <m/>
    <m/>
    <m/>
    <m/>
    <m/>
    <m/>
    <m/>
    <m/>
    <m/>
    <m/>
    <m/>
    <x v="0"/>
    <m/>
  </r>
  <r>
    <s v="U.P. PESADO"/>
    <s v="OESTE"/>
    <n v="248"/>
    <s v="Pase con Derivación en 90°"/>
    <m/>
    <n v="3"/>
    <m/>
    <n v="3"/>
    <m/>
    <m/>
    <m/>
    <m/>
    <m/>
    <m/>
    <m/>
    <m/>
    <m/>
    <x v="155"/>
    <m/>
    <m/>
    <m/>
    <m/>
    <m/>
    <m/>
    <m/>
    <m/>
    <m/>
    <m/>
    <m/>
    <x v="0"/>
    <m/>
  </r>
  <r>
    <s v="U.P. PESADO"/>
    <s v="OESTE"/>
    <n v="249"/>
    <s v="Amarre"/>
    <m/>
    <m/>
    <m/>
    <n v="6"/>
    <m/>
    <n v="3"/>
    <m/>
    <m/>
    <m/>
    <m/>
    <m/>
    <m/>
    <m/>
    <x v="156"/>
    <m/>
    <m/>
    <m/>
    <m/>
    <m/>
    <m/>
    <m/>
    <m/>
    <m/>
    <m/>
    <m/>
    <x v="0"/>
    <m/>
  </r>
  <r>
    <s v="U.P. PESADO"/>
    <s v="OESTE"/>
    <n v="250"/>
    <s v="Amarre Tx en 45°"/>
    <m/>
    <m/>
    <m/>
    <n v="6"/>
    <m/>
    <n v="3"/>
    <m/>
    <m/>
    <n v="3"/>
    <m/>
    <m/>
    <m/>
    <m/>
    <x v="157"/>
    <m/>
    <m/>
    <m/>
    <m/>
    <m/>
    <m/>
    <m/>
    <m/>
    <m/>
    <m/>
    <m/>
    <x v="0"/>
    <m/>
  </r>
  <r>
    <s v="U.P. PESADO"/>
    <s v="OESTE"/>
    <n v="251"/>
    <s v="Amarre"/>
    <m/>
    <m/>
    <m/>
    <n v="6"/>
    <m/>
    <m/>
    <m/>
    <m/>
    <m/>
    <m/>
    <n v="3"/>
    <m/>
    <m/>
    <x v="158"/>
    <m/>
    <m/>
    <m/>
    <m/>
    <m/>
    <m/>
    <m/>
    <m/>
    <m/>
    <m/>
    <m/>
    <x v="0"/>
    <m/>
  </r>
  <r>
    <s v="U.P. PESADO"/>
    <s v="OESTE"/>
    <n v="252"/>
    <s v="Pase"/>
    <m/>
    <n v="3"/>
    <m/>
    <m/>
    <m/>
    <n v="3"/>
    <m/>
    <m/>
    <n v="3"/>
    <m/>
    <m/>
    <m/>
    <m/>
    <x v="159"/>
    <m/>
    <m/>
    <m/>
    <m/>
    <m/>
    <m/>
    <m/>
    <m/>
    <m/>
    <m/>
    <m/>
    <x v="0"/>
    <m/>
  </r>
  <r>
    <s v="U.P. PESADO"/>
    <s v="OESTE"/>
    <n v="253"/>
    <s v="Pase con Derivación en 45°"/>
    <m/>
    <n v="4"/>
    <m/>
    <n v="3"/>
    <m/>
    <m/>
    <m/>
    <m/>
    <n v="3"/>
    <m/>
    <m/>
    <m/>
    <m/>
    <x v="25"/>
    <m/>
    <m/>
    <m/>
    <m/>
    <m/>
    <m/>
    <m/>
    <m/>
    <m/>
    <m/>
    <m/>
    <x v="0"/>
    <m/>
  </r>
  <r>
    <s v="U.P. PESADO"/>
    <s v="OESTE"/>
    <n v="254"/>
    <s v="Pase"/>
    <m/>
    <n v="3"/>
    <m/>
    <m/>
    <m/>
    <m/>
    <m/>
    <m/>
    <m/>
    <m/>
    <m/>
    <m/>
    <m/>
    <x v="22"/>
    <m/>
    <m/>
    <m/>
    <m/>
    <m/>
    <m/>
    <m/>
    <m/>
    <m/>
    <m/>
    <m/>
    <x v="0"/>
    <m/>
  </r>
  <r>
    <s v="U.P. PESADO"/>
    <s v="OESTE"/>
    <n v="255"/>
    <s v="Poste Terminal"/>
    <m/>
    <n v="6"/>
    <m/>
    <n v="3"/>
    <m/>
    <n v="3"/>
    <m/>
    <m/>
    <n v="3"/>
    <m/>
    <m/>
    <m/>
    <m/>
    <x v="159"/>
    <m/>
    <m/>
    <m/>
    <m/>
    <m/>
    <m/>
    <m/>
    <m/>
    <m/>
    <m/>
    <m/>
    <x v="0"/>
    <m/>
  </r>
  <r>
    <s v="U.P. PESADO"/>
    <s v="OESTE"/>
    <n v="256"/>
    <s v="Pase"/>
    <m/>
    <n v="3"/>
    <m/>
    <m/>
    <m/>
    <m/>
    <m/>
    <m/>
    <m/>
    <m/>
    <m/>
    <m/>
    <m/>
    <x v="7"/>
    <m/>
    <m/>
    <m/>
    <m/>
    <m/>
    <m/>
    <m/>
    <m/>
    <m/>
    <m/>
    <m/>
    <x v="0"/>
    <m/>
  </r>
  <r>
    <s v="U.P. PESADO"/>
    <s v="OESTE"/>
    <n v="257"/>
    <s v="Pase Tx"/>
    <m/>
    <n v="3"/>
    <m/>
    <m/>
    <m/>
    <n v="3"/>
    <m/>
    <m/>
    <n v="3"/>
    <m/>
    <m/>
    <m/>
    <m/>
    <x v="160"/>
    <m/>
    <m/>
    <m/>
    <m/>
    <m/>
    <m/>
    <m/>
    <m/>
    <m/>
    <m/>
    <m/>
    <x v="0"/>
    <m/>
  </r>
  <r>
    <s v="U.P. PESADO"/>
    <s v="OESTE"/>
    <n v="258"/>
    <s v="Pase"/>
    <m/>
    <n v="3"/>
    <m/>
    <m/>
    <m/>
    <m/>
    <m/>
    <m/>
    <m/>
    <m/>
    <m/>
    <m/>
    <m/>
    <x v="22"/>
    <m/>
    <m/>
    <m/>
    <m/>
    <m/>
    <m/>
    <m/>
    <m/>
    <m/>
    <m/>
    <m/>
    <x v="0"/>
    <m/>
  </r>
  <r>
    <s v="U.P. PESADO"/>
    <s v="OESTE"/>
    <n v="259"/>
    <s v="Pase"/>
    <m/>
    <n v="3"/>
    <m/>
    <m/>
    <m/>
    <m/>
    <m/>
    <m/>
    <n v="3"/>
    <m/>
    <m/>
    <m/>
    <m/>
    <x v="7"/>
    <m/>
    <m/>
    <m/>
    <m/>
    <m/>
    <m/>
    <m/>
    <m/>
    <m/>
    <m/>
    <m/>
    <x v="0"/>
    <m/>
  </r>
  <r>
    <s v="U.P. PESADO"/>
    <s v="OESTE"/>
    <n v="260"/>
    <s v="Pase"/>
    <m/>
    <n v="3"/>
    <m/>
    <m/>
    <m/>
    <m/>
    <m/>
    <m/>
    <n v="3"/>
    <m/>
    <m/>
    <m/>
    <m/>
    <x v="4"/>
    <m/>
    <m/>
    <m/>
    <m/>
    <m/>
    <m/>
    <m/>
    <m/>
    <m/>
    <m/>
    <m/>
    <x v="0"/>
    <m/>
  </r>
  <r>
    <s v="U.P. PESADO"/>
    <s v="OESTE"/>
    <n v="261"/>
    <s v="Pase"/>
    <m/>
    <n v="3"/>
    <m/>
    <m/>
    <m/>
    <m/>
    <m/>
    <m/>
    <m/>
    <m/>
    <m/>
    <m/>
    <m/>
    <x v="161"/>
    <m/>
    <m/>
    <m/>
    <m/>
    <m/>
    <m/>
    <m/>
    <m/>
    <m/>
    <m/>
    <m/>
    <x v="0"/>
    <m/>
  </r>
  <r>
    <s v="U.P. PESADO"/>
    <s v="OESTE"/>
    <n v="262"/>
    <s v="Pase"/>
    <m/>
    <n v="3"/>
    <m/>
    <m/>
    <m/>
    <m/>
    <m/>
    <m/>
    <n v="3"/>
    <m/>
    <m/>
    <m/>
    <m/>
    <x v="162"/>
    <m/>
    <m/>
    <m/>
    <m/>
    <m/>
    <m/>
    <m/>
    <m/>
    <m/>
    <m/>
    <m/>
    <x v="0"/>
    <m/>
  </r>
  <r>
    <s v="U.P. PESADO"/>
    <s v="OESTE"/>
    <n v="263"/>
    <s v="Pase"/>
    <m/>
    <n v="3"/>
    <m/>
    <m/>
    <m/>
    <m/>
    <m/>
    <m/>
    <m/>
    <m/>
    <m/>
    <m/>
    <m/>
    <x v="163"/>
    <m/>
    <m/>
    <m/>
    <m/>
    <m/>
    <m/>
    <m/>
    <m/>
    <m/>
    <m/>
    <m/>
    <x v="0"/>
    <m/>
  </r>
  <r>
    <s v="U.P. PESADO"/>
    <s v="OESTE"/>
    <n v="264"/>
    <s v="Amarre con Derivación en 45°"/>
    <m/>
    <m/>
    <n v="9"/>
    <m/>
    <m/>
    <m/>
    <m/>
    <m/>
    <m/>
    <m/>
    <m/>
    <m/>
    <m/>
    <x v="164"/>
    <m/>
    <m/>
    <m/>
    <m/>
    <m/>
    <m/>
    <m/>
    <m/>
    <m/>
    <m/>
    <m/>
    <x v="0"/>
    <m/>
  </r>
  <r>
    <s v="U.P. PESADO"/>
    <s v="OESTE"/>
    <n v="265"/>
    <s v="Pase"/>
    <m/>
    <n v="3"/>
    <m/>
    <m/>
    <m/>
    <m/>
    <m/>
    <m/>
    <m/>
    <m/>
    <m/>
    <m/>
    <m/>
    <x v="165"/>
    <m/>
    <m/>
    <m/>
    <m/>
    <m/>
    <m/>
    <m/>
    <m/>
    <m/>
    <m/>
    <m/>
    <x v="0"/>
    <m/>
  </r>
  <r>
    <s v="U.P. PESADO"/>
    <s v="OESTE"/>
    <n v="266"/>
    <s v="Pase"/>
    <m/>
    <n v="3"/>
    <m/>
    <m/>
    <m/>
    <m/>
    <m/>
    <m/>
    <n v="3"/>
    <m/>
    <m/>
    <m/>
    <m/>
    <x v="25"/>
    <m/>
    <m/>
    <m/>
    <m/>
    <m/>
    <m/>
    <m/>
    <m/>
    <m/>
    <m/>
    <m/>
    <x v="0"/>
    <m/>
  </r>
  <r>
    <s v="U.P. PESADO"/>
    <s v="OESTE"/>
    <n v="267"/>
    <s v="Pase"/>
    <m/>
    <n v="3"/>
    <m/>
    <m/>
    <m/>
    <m/>
    <m/>
    <m/>
    <m/>
    <m/>
    <m/>
    <m/>
    <m/>
    <x v="166"/>
    <m/>
    <m/>
    <m/>
    <m/>
    <m/>
    <m/>
    <m/>
    <m/>
    <m/>
    <m/>
    <m/>
    <x v="0"/>
    <m/>
  </r>
  <r>
    <s v="U.P. PESADO"/>
    <s v="OESTE"/>
    <n v="268"/>
    <s v="Pase"/>
    <m/>
    <n v="3"/>
    <m/>
    <m/>
    <m/>
    <m/>
    <m/>
    <m/>
    <n v="3"/>
    <m/>
    <m/>
    <m/>
    <m/>
    <x v="167"/>
    <m/>
    <m/>
    <m/>
    <m/>
    <m/>
    <m/>
    <m/>
    <m/>
    <m/>
    <m/>
    <m/>
    <x v="0"/>
    <m/>
  </r>
  <r>
    <s v="U.P. PESADO"/>
    <s v="OESTE"/>
    <n v="269"/>
    <s v="Amarre en 45°"/>
    <m/>
    <n v="1"/>
    <m/>
    <n v="6"/>
    <m/>
    <m/>
    <m/>
    <m/>
    <n v="3"/>
    <m/>
    <m/>
    <m/>
    <m/>
    <x v="4"/>
    <m/>
    <m/>
    <m/>
    <m/>
    <m/>
    <m/>
    <m/>
    <m/>
    <m/>
    <m/>
    <m/>
    <x v="0"/>
    <m/>
  </r>
  <r>
    <s v="U.P. PESADO"/>
    <s v="OESTE"/>
    <n v="270"/>
    <s v="Pase"/>
    <m/>
    <n v="3"/>
    <m/>
    <m/>
    <m/>
    <m/>
    <m/>
    <m/>
    <m/>
    <m/>
    <m/>
    <m/>
    <m/>
    <x v="168"/>
    <m/>
    <m/>
    <m/>
    <m/>
    <m/>
    <m/>
    <m/>
    <m/>
    <m/>
    <m/>
    <m/>
    <x v="0"/>
    <m/>
  </r>
  <r>
    <s v="U.P. PESADO"/>
    <s v="OESTE"/>
    <n v="271"/>
    <s v="Amarre Tx"/>
    <m/>
    <n v="3"/>
    <m/>
    <n v="6"/>
    <m/>
    <n v="3"/>
    <m/>
    <m/>
    <n v="3"/>
    <m/>
    <m/>
    <m/>
    <m/>
    <x v="169"/>
    <m/>
    <m/>
    <m/>
    <m/>
    <m/>
    <m/>
    <m/>
    <m/>
    <m/>
    <m/>
    <m/>
    <x v="0"/>
    <m/>
  </r>
  <r>
    <s v="U.P. PESADO"/>
    <s v="OESTE"/>
    <n v="272"/>
    <s v="Amarre en 90°"/>
    <m/>
    <n v="1"/>
    <m/>
    <n v="6"/>
    <m/>
    <m/>
    <m/>
    <m/>
    <m/>
    <m/>
    <m/>
    <m/>
    <m/>
    <x v="170"/>
    <m/>
    <m/>
    <m/>
    <m/>
    <m/>
    <m/>
    <m/>
    <m/>
    <m/>
    <m/>
    <m/>
    <x v="0"/>
    <m/>
  </r>
  <r>
    <s v="U.P. PESADO"/>
    <s v="OESTE"/>
    <n v="273"/>
    <s v="Pase"/>
    <m/>
    <n v="3"/>
    <m/>
    <n v="3"/>
    <m/>
    <m/>
    <m/>
    <m/>
    <n v="3"/>
    <m/>
    <m/>
    <m/>
    <m/>
    <x v="22"/>
    <m/>
    <m/>
    <m/>
    <m/>
    <m/>
    <m/>
    <m/>
    <m/>
    <m/>
    <m/>
    <m/>
    <x v="0"/>
    <m/>
  </r>
  <r>
    <s v="U.P. PESADO"/>
    <s v="OESTE"/>
    <n v="274"/>
    <s v="Pase"/>
    <m/>
    <n v="3"/>
    <m/>
    <m/>
    <m/>
    <m/>
    <m/>
    <m/>
    <m/>
    <m/>
    <m/>
    <m/>
    <m/>
    <x v="106"/>
    <m/>
    <m/>
    <m/>
    <m/>
    <m/>
    <m/>
    <m/>
    <m/>
    <m/>
    <m/>
    <m/>
    <x v="0"/>
    <m/>
  </r>
  <r>
    <s v="U.P. PESADO"/>
    <s v="OESTE"/>
    <n v="275"/>
    <s v="Poste Terminal"/>
    <m/>
    <m/>
    <n v="3"/>
    <m/>
    <m/>
    <m/>
    <m/>
    <m/>
    <n v="3"/>
    <m/>
    <m/>
    <m/>
    <m/>
    <x v="171"/>
    <m/>
    <m/>
    <m/>
    <m/>
    <m/>
    <m/>
    <m/>
    <m/>
    <m/>
    <m/>
    <m/>
    <x v="0"/>
    <m/>
  </r>
  <r>
    <s v="U.P. PESADO"/>
    <s v="OESTE"/>
    <n v="276"/>
    <s v="Pase"/>
    <m/>
    <n v="3"/>
    <m/>
    <m/>
    <m/>
    <n v="3"/>
    <m/>
    <m/>
    <n v="3"/>
    <m/>
    <m/>
    <m/>
    <m/>
    <x v="172"/>
    <m/>
    <m/>
    <m/>
    <m/>
    <m/>
    <m/>
    <m/>
    <m/>
    <m/>
    <m/>
    <m/>
    <x v="0"/>
    <m/>
  </r>
  <r>
    <s v="U.P. PESADO"/>
    <s v="OESTE"/>
    <n v="277"/>
    <s v="Pase"/>
    <m/>
    <n v="3"/>
    <m/>
    <m/>
    <m/>
    <m/>
    <m/>
    <m/>
    <m/>
    <m/>
    <m/>
    <m/>
    <m/>
    <x v="22"/>
    <m/>
    <m/>
    <m/>
    <m/>
    <m/>
    <m/>
    <m/>
    <m/>
    <m/>
    <m/>
    <m/>
    <x v="0"/>
    <m/>
  </r>
  <r>
    <s v="U.P. PESADO"/>
    <s v="OESTE"/>
    <n v="278"/>
    <s v="Amarre con Derivación en 90°"/>
    <m/>
    <m/>
    <n v="9"/>
    <m/>
    <m/>
    <m/>
    <m/>
    <m/>
    <m/>
    <m/>
    <m/>
    <m/>
    <m/>
    <x v="173"/>
    <m/>
    <m/>
    <m/>
    <m/>
    <m/>
    <m/>
    <m/>
    <m/>
    <m/>
    <m/>
    <m/>
    <x v="0"/>
    <m/>
  </r>
  <r>
    <s v="U.P. PESADO"/>
    <s v="OESTE"/>
    <n v="279"/>
    <s v="Pase"/>
    <m/>
    <n v="3"/>
    <m/>
    <m/>
    <m/>
    <m/>
    <m/>
    <m/>
    <n v="3"/>
    <m/>
    <m/>
    <m/>
    <m/>
    <x v="22"/>
    <m/>
    <m/>
    <m/>
    <m/>
    <m/>
    <m/>
    <m/>
    <m/>
    <m/>
    <m/>
    <m/>
    <x v="0"/>
    <m/>
  </r>
  <r>
    <s v="U.P. PESADO"/>
    <s v="OESTE"/>
    <n v="280"/>
    <s v="Amarre"/>
    <m/>
    <m/>
    <n v="6"/>
    <m/>
    <m/>
    <m/>
    <m/>
    <m/>
    <m/>
    <m/>
    <n v="3"/>
    <m/>
    <m/>
    <x v="174"/>
    <m/>
    <m/>
    <m/>
    <m/>
    <m/>
    <m/>
    <m/>
    <m/>
    <m/>
    <m/>
    <m/>
    <x v="0"/>
    <m/>
  </r>
  <r>
    <s v="U.P. PESADO"/>
    <s v="OESTE"/>
    <n v="281"/>
    <s v="Pase"/>
    <m/>
    <n v="3"/>
    <m/>
    <m/>
    <m/>
    <m/>
    <m/>
    <m/>
    <m/>
    <m/>
    <m/>
    <m/>
    <m/>
    <x v="11"/>
    <m/>
    <m/>
    <m/>
    <m/>
    <m/>
    <m/>
    <m/>
    <m/>
    <m/>
    <m/>
    <m/>
    <x v="0"/>
    <m/>
  </r>
  <r>
    <s v="U.P. PESADO"/>
    <s v="OESTE"/>
    <n v="282"/>
    <s v="Pase"/>
    <m/>
    <n v="3"/>
    <m/>
    <m/>
    <m/>
    <m/>
    <m/>
    <m/>
    <n v="3"/>
    <m/>
    <m/>
    <m/>
    <m/>
    <x v="4"/>
    <m/>
    <m/>
    <m/>
    <m/>
    <m/>
    <m/>
    <m/>
    <m/>
    <m/>
    <m/>
    <m/>
    <x v="0"/>
    <m/>
  </r>
  <r>
    <s v="U.P. PESADO"/>
    <s v="OESTE"/>
    <n v="283"/>
    <s v="Amarre en 45° con Derivación en 90°"/>
    <m/>
    <m/>
    <n v="12"/>
    <m/>
    <m/>
    <m/>
    <m/>
    <m/>
    <m/>
    <m/>
    <m/>
    <m/>
    <m/>
    <x v="175"/>
    <m/>
    <m/>
    <m/>
    <m/>
    <m/>
    <m/>
    <m/>
    <m/>
    <m/>
    <m/>
    <m/>
    <x v="0"/>
    <m/>
  </r>
  <r>
    <s v="U.P. PESADO"/>
    <s v="OESTE"/>
    <n v="284"/>
    <s v="Pase"/>
    <m/>
    <n v="3"/>
    <m/>
    <m/>
    <m/>
    <m/>
    <m/>
    <m/>
    <n v="3"/>
    <m/>
    <m/>
    <m/>
    <m/>
    <x v="4"/>
    <m/>
    <m/>
    <m/>
    <m/>
    <m/>
    <m/>
    <m/>
    <m/>
    <m/>
    <m/>
    <m/>
    <x v="0"/>
    <m/>
  </r>
  <r>
    <s v="U.P. PESADO"/>
    <s v="OESTE"/>
    <n v="285"/>
    <s v="Pase"/>
    <m/>
    <n v="3"/>
    <m/>
    <m/>
    <m/>
    <m/>
    <m/>
    <m/>
    <m/>
    <m/>
    <m/>
    <m/>
    <m/>
    <x v="11"/>
    <m/>
    <m/>
    <m/>
    <m/>
    <m/>
    <m/>
    <m/>
    <m/>
    <m/>
    <m/>
    <m/>
    <x v="0"/>
    <m/>
  </r>
  <r>
    <s v="U.P. PESADO"/>
    <s v="OESTE"/>
    <n v="286"/>
    <s v="Poste Terminal"/>
    <m/>
    <m/>
    <n v="3"/>
    <m/>
    <m/>
    <n v="3"/>
    <m/>
    <m/>
    <m/>
    <m/>
    <m/>
    <m/>
    <m/>
    <x v="34"/>
    <m/>
    <m/>
    <m/>
    <m/>
    <m/>
    <m/>
    <m/>
    <m/>
    <m/>
    <m/>
    <m/>
    <x v="0"/>
    <m/>
  </r>
  <r>
    <s v="U.P. PESADO"/>
    <s v="OESTE"/>
    <n v="287"/>
    <s v="Amarre"/>
    <m/>
    <m/>
    <n v="6"/>
    <m/>
    <m/>
    <m/>
    <m/>
    <m/>
    <m/>
    <m/>
    <n v="3"/>
    <m/>
    <m/>
    <x v="176"/>
    <m/>
    <m/>
    <m/>
    <m/>
    <m/>
    <m/>
    <m/>
    <m/>
    <m/>
    <m/>
    <m/>
    <x v="0"/>
    <m/>
  </r>
  <r>
    <s v="U.P. PESADO"/>
    <s v="OESTE"/>
    <n v="288"/>
    <s v="Pase"/>
    <m/>
    <n v="3"/>
    <m/>
    <m/>
    <m/>
    <m/>
    <m/>
    <m/>
    <m/>
    <m/>
    <m/>
    <m/>
    <m/>
    <x v="87"/>
    <m/>
    <m/>
    <m/>
    <m/>
    <m/>
    <m/>
    <m/>
    <m/>
    <m/>
    <m/>
    <m/>
    <x v="0"/>
    <m/>
  </r>
  <r>
    <s v="U.P. PESADO"/>
    <s v="OESTE"/>
    <n v="289"/>
    <s v="Poste Terminal"/>
    <m/>
    <n v="9"/>
    <n v="3"/>
    <m/>
    <m/>
    <n v="3"/>
    <m/>
    <m/>
    <n v="3"/>
    <m/>
    <m/>
    <m/>
    <m/>
    <x v="177"/>
    <m/>
    <m/>
    <m/>
    <m/>
    <m/>
    <m/>
    <m/>
    <m/>
    <m/>
    <m/>
    <m/>
    <x v="0"/>
    <m/>
  </r>
  <r>
    <s v="U.P. PESADO"/>
    <s v="OESTE"/>
    <n v="290"/>
    <s v="Pase"/>
    <m/>
    <n v="3"/>
    <m/>
    <m/>
    <m/>
    <m/>
    <m/>
    <m/>
    <m/>
    <m/>
    <m/>
    <m/>
    <m/>
    <x v="4"/>
    <m/>
    <m/>
    <m/>
    <m/>
    <m/>
    <m/>
    <m/>
    <m/>
    <m/>
    <m/>
    <m/>
    <x v="0"/>
    <m/>
  </r>
  <r>
    <s v="U.P. PESADO"/>
    <s v="OESTE"/>
    <n v="291"/>
    <s v="Pase"/>
    <m/>
    <n v="3"/>
    <m/>
    <m/>
    <m/>
    <n v="3"/>
    <m/>
    <m/>
    <n v="3"/>
    <m/>
    <m/>
    <m/>
    <m/>
    <x v="178"/>
    <m/>
    <m/>
    <m/>
    <m/>
    <m/>
    <m/>
    <m/>
    <m/>
    <m/>
    <m/>
    <m/>
    <x v="0"/>
    <m/>
  </r>
  <r>
    <s v="U.P. PESADO"/>
    <s v="OESTE"/>
    <n v="292"/>
    <s v="Pase"/>
    <m/>
    <n v="3"/>
    <m/>
    <m/>
    <m/>
    <m/>
    <m/>
    <m/>
    <m/>
    <m/>
    <m/>
    <m/>
    <m/>
    <x v="4"/>
    <m/>
    <m/>
    <m/>
    <m/>
    <m/>
    <m/>
    <m/>
    <m/>
    <m/>
    <m/>
    <m/>
    <x v="0"/>
    <m/>
  </r>
  <r>
    <s v="U.P. PESADO"/>
    <s v="OESTE"/>
    <n v="293"/>
    <s v="Pase"/>
    <m/>
    <n v="3"/>
    <m/>
    <m/>
    <m/>
    <m/>
    <m/>
    <m/>
    <m/>
    <m/>
    <m/>
    <m/>
    <m/>
    <x v="4"/>
    <m/>
    <m/>
    <m/>
    <m/>
    <m/>
    <m/>
    <m/>
    <m/>
    <m/>
    <m/>
    <m/>
    <x v="0"/>
    <m/>
  </r>
  <r>
    <s v="U.P. PESADO"/>
    <s v="OESTE"/>
    <n v="294"/>
    <s v="Amarre Tx"/>
    <m/>
    <n v="3"/>
    <m/>
    <n v="6"/>
    <m/>
    <n v="3"/>
    <m/>
    <m/>
    <m/>
    <m/>
    <m/>
    <m/>
    <m/>
    <x v="34"/>
    <m/>
    <m/>
    <m/>
    <m/>
    <m/>
    <m/>
    <m/>
    <m/>
    <m/>
    <m/>
    <m/>
    <x v="0"/>
    <m/>
  </r>
  <r>
    <s v="U.P. PESADO"/>
    <s v="OESTE"/>
    <n v="295"/>
    <s v="Pase con Derivación en 45°"/>
    <m/>
    <n v="4"/>
    <m/>
    <n v="3"/>
    <m/>
    <m/>
    <m/>
    <m/>
    <m/>
    <m/>
    <m/>
    <m/>
    <m/>
    <x v="4"/>
    <m/>
    <m/>
    <m/>
    <m/>
    <m/>
    <m/>
    <m/>
    <m/>
    <m/>
    <m/>
    <m/>
    <x v="0"/>
    <m/>
  </r>
  <r>
    <s v="U.P. PESADO"/>
    <s v="OESTE"/>
    <n v="296"/>
    <s v="Amarre en 45°"/>
    <m/>
    <n v="1"/>
    <m/>
    <n v="6"/>
    <m/>
    <m/>
    <m/>
    <m/>
    <m/>
    <m/>
    <m/>
    <m/>
    <m/>
    <x v="7"/>
    <m/>
    <m/>
    <m/>
    <m/>
    <m/>
    <m/>
    <m/>
    <m/>
    <m/>
    <m/>
    <m/>
    <x v="0"/>
    <m/>
  </r>
  <r>
    <s v="U.P. PESADO"/>
    <s v="OESTE"/>
    <n v="297"/>
    <s v="Pase"/>
    <m/>
    <n v="3"/>
    <m/>
    <m/>
    <m/>
    <m/>
    <m/>
    <m/>
    <n v="3"/>
    <m/>
    <m/>
    <m/>
    <m/>
    <x v="4"/>
    <m/>
    <m/>
    <m/>
    <m/>
    <m/>
    <m/>
    <m/>
    <m/>
    <m/>
    <m/>
    <m/>
    <x v="0"/>
    <m/>
  </r>
  <r>
    <s v="U.P. PESADO"/>
    <s v="OESTE"/>
    <n v="298"/>
    <s v="Pase"/>
    <m/>
    <n v="3"/>
    <m/>
    <m/>
    <m/>
    <m/>
    <m/>
    <m/>
    <m/>
    <m/>
    <m/>
    <m/>
    <m/>
    <x v="7"/>
    <m/>
    <m/>
    <m/>
    <m/>
    <m/>
    <m/>
    <m/>
    <m/>
    <m/>
    <m/>
    <m/>
    <x v="0"/>
    <m/>
  </r>
  <r>
    <s v="U.P. PESADO"/>
    <s v="OESTE"/>
    <n v="299"/>
    <s v="Poste Terminal Tx"/>
    <m/>
    <m/>
    <m/>
    <n v="3"/>
    <m/>
    <n v="3"/>
    <m/>
    <m/>
    <n v="3"/>
    <m/>
    <m/>
    <m/>
    <m/>
    <x v="34"/>
    <m/>
    <m/>
    <m/>
    <m/>
    <m/>
    <m/>
    <m/>
    <m/>
    <m/>
    <m/>
    <m/>
    <x v="0"/>
    <m/>
  </r>
  <r>
    <s v="U.P. PESADO"/>
    <s v="OESTE"/>
    <n v="300"/>
    <s v="Amarre en 90°"/>
    <m/>
    <m/>
    <m/>
    <n v="6"/>
    <m/>
    <m/>
    <m/>
    <m/>
    <m/>
    <m/>
    <m/>
    <m/>
    <m/>
    <x v="179"/>
    <m/>
    <m/>
    <m/>
    <m/>
    <m/>
    <m/>
    <m/>
    <m/>
    <m/>
    <m/>
    <m/>
    <x v="0"/>
    <m/>
  </r>
  <r>
    <s v="U.P. PESADO"/>
    <s v="OESTE"/>
    <n v="301"/>
    <s v="Pase"/>
    <m/>
    <n v="3"/>
    <m/>
    <m/>
    <m/>
    <m/>
    <m/>
    <m/>
    <m/>
    <m/>
    <m/>
    <m/>
    <m/>
    <x v="4"/>
    <m/>
    <m/>
    <m/>
    <m/>
    <m/>
    <m/>
    <m/>
    <m/>
    <m/>
    <m/>
    <m/>
    <x v="0"/>
    <m/>
  </r>
  <r>
    <s v="U.P. PESADO"/>
    <s v="OESTE"/>
    <n v="302"/>
    <s v="Pase"/>
    <m/>
    <n v="3"/>
    <m/>
    <m/>
    <m/>
    <m/>
    <m/>
    <m/>
    <m/>
    <m/>
    <m/>
    <m/>
    <m/>
    <x v="4"/>
    <m/>
    <m/>
    <m/>
    <m/>
    <m/>
    <m/>
    <m/>
    <m/>
    <m/>
    <m/>
    <m/>
    <x v="0"/>
    <m/>
  </r>
  <r>
    <s v="U.P. PESADO"/>
    <s v="OESTE"/>
    <n v="303"/>
    <s v="Pase"/>
    <m/>
    <n v="3"/>
    <m/>
    <m/>
    <m/>
    <n v="2"/>
    <m/>
    <m/>
    <n v="2"/>
    <m/>
    <m/>
    <m/>
    <m/>
    <x v="180"/>
    <m/>
    <m/>
    <m/>
    <m/>
    <m/>
    <m/>
    <m/>
    <m/>
    <m/>
    <m/>
    <m/>
    <x v="0"/>
    <m/>
  </r>
  <r>
    <s v="U.P. PESADO"/>
    <s v="OESTE"/>
    <n v="304"/>
    <s v="Pase con Derivación en 90°"/>
    <m/>
    <n v="4"/>
    <m/>
    <n v="6"/>
    <m/>
    <m/>
    <m/>
    <m/>
    <m/>
    <m/>
    <m/>
    <m/>
    <m/>
    <x v="4"/>
    <m/>
    <m/>
    <m/>
    <m/>
    <m/>
    <m/>
    <m/>
    <m/>
    <m/>
    <m/>
    <m/>
    <x v="0"/>
    <m/>
  </r>
  <r>
    <s v="U.P. PESADO"/>
    <s v="OESTE"/>
    <n v="305"/>
    <s v="Poste Terminal Tx"/>
    <m/>
    <m/>
    <m/>
    <n v="3"/>
    <m/>
    <n v="3"/>
    <m/>
    <m/>
    <n v="3"/>
    <m/>
    <m/>
    <m/>
    <m/>
    <x v="181"/>
    <m/>
    <m/>
    <m/>
    <m/>
    <m/>
    <m/>
    <m/>
    <m/>
    <m/>
    <m/>
    <m/>
    <x v="0"/>
    <m/>
  </r>
  <r>
    <s v="U.P. PESADO"/>
    <s v="OESTE"/>
    <n v="306"/>
    <s v="Amarre"/>
    <m/>
    <m/>
    <m/>
    <n v="6"/>
    <m/>
    <m/>
    <m/>
    <m/>
    <m/>
    <m/>
    <n v="3"/>
    <m/>
    <m/>
    <x v="78"/>
    <m/>
    <m/>
    <m/>
    <m/>
    <m/>
    <m/>
    <m/>
    <m/>
    <m/>
    <m/>
    <m/>
    <x v="0"/>
    <m/>
  </r>
  <r>
    <s v="U.P. PESADO"/>
    <s v="OESTE"/>
    <n v="307"/>
    <s v="Amarre con Derivación en 90°"/>
    <m/>
    <n v="3"/>
    <m/>
    <n v="9"/>
    <m/>
    <m/>
    <m/>
    <m/>
    <n v="3"/>
    <m/>
    <m/>
    <m/>
    <m/>
    <x v="7"/>
    <m/>
    <m/>
    <m/>
    <m/>
    <m/>
    <m/>
    <m/>
    <m/>
    <m/>
    <m/>
    <m/>
    <x v="0"/>
    <m/>
  </r>
  <r>
    <s v="U.P. PESADO"/>
    <s v="OESTE"/>
    <n v="308"/>
    <s v="Amarre con Derivación en 90°"/>
    <m/>
    <n v="2"/>
    <m/>
    <n v="9"/>
    <m/>
    <m/>
    <m/>
    <m/>
    <m/>
    <m/>
    <m/>
    <m/>
    <m/>
    <x v="7"/>
    <m/>
    <m/>
    <m/>
    <m/>
    <m/>
    <m/>
    <m/>
    <m/>
    <m/>
    <m/>
    <m/>
    <x v="0"/>
    <m/>
  </r>
  <r>
    <s v="U.P. PESADO"/>
    <s v="OESTE"/>
    <n v="309"/>
    <s v="Poste Terminal Tx"/>
    <m/>
    <m/>
    <m/>
    <n v="3"/>
    <m/>
    <n v="3"/>
    <m/>
    <m/>
    <n v="3"/>
    <m/>
    <m/>
    <m/>
    <m/>
    <x v="34"/>
    <m/>
    <m/>
    <m/>
    <m/>
    <m/>
    <m/>
    <m/>
    <m/>
    <m/>
    <m/>
    <m/>
    <x v="0"/>
    <m/>
  </r>
  <r>
    <s v="U.P. PESADO"/>
    <s v="OESTE"/>
    <n v="310"/>
    <s v="Amarre en 45°"/>
    <m/>
    <n v="1"/>
    <m/>
    <n v="6"/>
    <m/>
    <m/>
    <m/>
    <m/>
    <m/>
    <m/>
    <n v="3"/>
    <m/>
    <m/>
    <x v="78"/>
    <m/>
    <m/>
    <m/>
    <m/>
    <m/>
    <m/>
    <m/>
    <m/>
    <m/>
    <m/>
    <m/>
    <x v="0"/>
    <m/>
  </r>
  <r>
    <s v="U.P. PESADO"/>
    <s v="OESTE"/>
    <n v="311"/>
    <s v="Amarre en 45°"/>
    <m/>
    <n v="2"/>
    <m/>
    <n v="6"/>
    <m/>
    <m/>
    <m/>
    <m/>
    <m/>
    <m/>
    <m/>
    <m/>
    <m/>
    <x v="7"/>
    <m/>
    <m/>
    <m/>
    <m/>
    <m/>
    <m/>
    <m/>
    <m/>
    <m/>
    <m/>
    <m/>
    <x v="0"/>
    <m/>
  </r>
  <r>
    <s v="U.P. PESADO"/>
    <s v="OESTE"/>
    <n v="312"/>
    <s v="Pase"/>
    <m/>
    <n v="3"/>
    <m/>
    <m/>
    <m/>
    <m/>
    <m/>
    <m/>
    <n v="3"/>
    <m/>
    <m/>
    <m/>
    <m/>
    <x v="182"/>
    <m/>
    <m/>
    <m/>
    <m/>
    <m/>
    <m/>
    <m/>
    <m/>
    <m/>
    <m/>
    <m/>
    <x v="0"/>
    <m/>
  </r>
  <r>
    <s v="U.P. PESADO"/>
    <s v="OESTE"/>
    <n v="313"/>
    <s v="Amarre en 90°"/>
    <m/>
    <n v="2"/>
    <m/>
    <n v="6"/>
    <m/>
    <m/>
    <m/>
    <m/>
    <m/>
    <m/>
    <m/>
    <m/>
    <m/>
    <x v="4"/>
    <m/>
    <m/>
    <m/>
    <m/>
    <m/>
    <m/>
    <m/>
    <m/>
    <m/>
    <m/>
    <m/>
    <x v="0"/>
    <m/>
  </r>
  <r>
    <s v="U.P. PESADO"/>
    <s v="OESTE"/>
    <n v="314"/>
    <s v="Pase"/>
    <m/>
    <n v="3"/>
    <m/>
    <m/>
    <m/>
    <m/>
    <m/>
    <m/>
    <n v="3"/>
    <m/>
    <m/>
    <m/>
    <m/>
    <x v="4"/>
    <m/>
    <m/>
    <m/>
    <m/>
    <m/>
    <m/>
    <m/>
    <m/>
    <m/>
    <m/>
    <m/>
    <x v="0"/>
    <m/>
  </r>
  <r>
    <s v="U.P. PESADO"/>
    <s v="OESTE"/>
    <n v="315"/>
    <s v="Amarre en 90°"/>
    <m/>
    <n v="2"/>
    <m/>
    <n v="6"/>
    <m/>
    <m/>
    <m/>
    <m/>
    <m/>
    <m/>
    <m/>
    <m/>
    <m/>
    <x v="183"/>
    <m/>
    <m/>
    <m/>
    <m/>
    <m/>
    <m/>
    <m/>
    <m/>
    <m/>
    <m/>
    <m/>
    <x v="0"/>
    <m/>
  </r>
  <r>
    <s v="U.P. PESADO"/>
    <s v="OESTE"/>
    <n v="316"/>
    <s v="Pase"/>
    <m/>
    <n v="3"/>
    <m/>
    <m/>
    <m/>
    <m/>
    <m/>
    <m/>
    <n v="3"/>
    <m/>
    <m/>
    <m/>
    <m/>
    <x v="4"/>
    <m/>
    <m/>
    <m/>
    <m/>
    <m/>
    <m/>
    <m/>
    <m/>
    <m/>
    <m/>
    <m/>
    <x v="0"/>
    <m/>
  </r>
  <r>
    <s v="U.P. PESADO"/>
    <s v="OESTE"/>
    <n v="317"/>
    <s v="Amarre en 90°"/>
    <m/>
    <n v="2"/>
    <m/>
    <n v="6"/>
    <m/>
    <m/>
    <m/>
    <m/>
    <m/>
    <m/>
    <m/>
    <m/>
    <m/>
    <x v="4"/>
    <m/>
    <m/>
    <m/>
    <m/>
    <m/>
    <m/>
    <m/>
    <m/>
    <m/>
    <m/>
    <m/>
    <x v="0"/>
    <m/>
  </r>
  <r>
    <s v="U.P. PESADO"/>
    <s v="OESTE"/>
    <n v="318"/>
    <s v="Poste Terminal Tx"/>
    <m/>
    <m/>
    <m/>
    <n v="3"/>
    <m/>
    <n v="3"/>
    <m/>
    <m/>
    <n v="3"/>
    <m/>
    <m/>
    <m/>
    <m/>
    <x v="184"/>
    <m/>
    <m/>
    <m/>
    <m/>
    <m/>
    <m/>
    <m/>
    <m/>
    <m/>
    <m/>
    <m/>
    <x v="0"/>
    <m/>
  </r>
  <r>
    <s v="U.P. PESADO"/>
    <s v="OESTE"/>
    <n v="319"/>
    <s v="Amarre en 90°"/>
    <m/>
    <n v="2"/>
    <m/>
    <n v="6"/>
    <m/>
    <m/>
    <m/>
    <m/>
    <m/>
    <m/>
    <n v="3"/>
    <m/>
    <m/>
    <x v="185"/>
    <m/>
    <m/>
    <m/>
    <m/>
    <m/>
    <m/>
    <m/>
    <m/>
    <m/>
    <m/>
    <m/>
    <x v="0"/>
    <m/>
  </r>
  <r>
    <s v="U.P. PESADO"/>
    <s v="OESTE"/>
    <n v="320"/>
    <s v="Pase en 45°"/>
    <m/>
    <n v="6"/>
    <m/>
    <m/>
    <m/>
    <m/>
    <m/>
    <m/>
    <n v="3"/>
    <m/>
    <m/>
    <m/>
    <m/>
    <x v="186"/>
    <m/>
    <m/>
    <m/>
    <m/>
    <m/>
    <m/>
    <m/>
    <m/>
    <m/>
    <m/>
    <m/>
    <x v="0"/>
    <m/>
  </r>
  <r>
    <s v="U.P. PESADO"/>
    <s v="OESTE"/>
    <n v="321"/>
    <s v="Pase"/>
    <m/>
    <n v="3"/>
    <m/>
    <m/>
    <m/>
    <m/>
    <m/>
    <m/>
    <m/>
    <m/>
    <m/>
    <m/>
    <m/>
    <x v="187"/>
    <m/>
    <m/>
    <m/>
    <m/>
    <m/>
    <m/>
    <m/>
    <m/>
    <m/>
    <m/>
    <m/>
    <x v="0"/>
    <m/>
  </r>
  <r>
    <s v="U.P. PESADO"/>
    <s v="OESTE"/>
    <n v="322"/>
    <s v="Pase"/>
    <m/>
    <n v="3"/>
    <m/>
    <m/>
    <m/>
    <m/>
    <m/>
    <m/>
    <n v="3"/>
    <m/>
    <m/>
    <m/>
    <m/>
    <x v="188"/>
    <m/>
    <m/>
    <m/>
    <m/>
    <m/>
    <m/>
    <m/>
    <m/>
    <m/>
    <m/>
    <m/>
    <x v="0"/>
    <m/>
  </r>
  <r>
    <s v="U.P. PESADO"/>
    <s v="OESTE"/>
    <n v="323"/>
    <s v="Pase"/>
    <m/>
    <n v="3"/>
    <m/>
    <m/>
    <m/>
    <m/>
    <m/>
    <m/>
    <m/>
    <m/>
    <m/>
    <m/>
    <m/>
    <x v="189"/>
    <m/>
    <m/>
    <m/>
    <m/>
    <m/>
    <m/>
    <m/>
    <m/>
    <m/>
    <m/>
    <m/>
    <x v="0"/>
    <m/>
  </r>
  <r>
    <s v="U.P. PESADO"/>
    <s v="OESTE"/>
    <n v="324"/>
    <s v="Amarre"/>
    <m/>
    <n v="1"/>
    <m/>
    <n v="6"/>
    <m/>
    <m/>
    <m/>
    <m/>
    <n v="3"/>
    <m/>
    <m/>
    <m/>
    <m/>
    <x v="190"/>
    <m/>
    <m/>
    <m/>
    <m/>
    <m/>
    <m/>
    <m/>
    <m/>
    <m/>
    <m/>
    <m/>
    <x v="0"/>
    <m/>
  </r>
  <r>
    <s v="U.P. PESADO"/>
    <s v="OESTE"/>
    <n v="325"/>
    <s v="Pase"/>
    <m/>
    <n v="3"/>
    <m/>
    <m/>
    <m/>
    <m/>
    <m/>
    <m/>
    <m/>
    <m/>
    <m/>
    <m/>
    <m/>
    <x v="191"/>
    <m/>
    <m/>
    <m/>
    <m/>
    <m/>
    <m/>
    <m/>
    <m/>
    <m/>
    <m/>
    <m/>
    <x v="0"/>
    <m/>
  </r>
  <r>
    <s v="U.P. PESADO"/>
    <s v="OESTE"/>
    <n v="326"/>
    <s v="Pase"/>
    <m/>
    <n v="3"/>
    <m/>
    <m/>
    <m/>
    <m/>
    <m/>
    <m/>
    <n v="3"/>
    <m/>
    <m/>
    <m/>
    <m/>
    <x v="187"/>
    <m/>
    <m/>
    <m/>
    <m/>
    <m/>
    <m/>
    <m/>
    <m/>
    <m/>
    <m/>
    <m/>
    <x v="0"/>
    <m/>
  </r>
  <r>
    <s v="U.P. PESADO"/>
    <s v="OESTE"/>
    <n v="327"/>
    <s v="Pase"/>
    <m/>
    <n v="3"/>
    <m/>
    <m/>
    <m/>
    <m/>
    <m/>
    <m/>
    <m/>
    <m/>
    <m/>
    <m/>
    <m/>
    <x v="192"/>
    <m/>
    <m/>
    <m/>
    <m/>
    <m/>
    <m/>
    <m/>
    <m/>
    <m/>
    <m/>
    <m/>
    <x v="0"/>
    <m/>
  </r>
  <r>
    <s v="U.P. PESADO"/>
    <s v="OESTE"/>
    <n v="328"/>
    <s v="Pase"/>
    <m/>
    <n v="3"/>
    <m/>
    <m/>
    <m/>
    <m/>
    <m/>
    <m/>
    <n v="3"/>
    <m/>
    <m/>
    <m/>
    <m/>
    <x v="193"/>
    <m/>
    <m/>
    <m/>
    <m/>
    <m/>
    <m/>
    <m/>
    <m/>
    <m/>
    <m/>
    <m/>
    <x v="0"/>
    <m/>
  </r>
  <r>
    <s v="U.P. PESADO"/>
    <s v="OESTE"/>
    <n v="329"/>
    <s v="Amarre en 45°"/>
    <m/>
    <n v="1"/>
    <m/>
    <n v="6"/>
    <m/>
    <m/>
    <m/>
    <m/>
    <m/>
    <m/>
    <m/>
    <m/>
    <m/>
    <x v="193"/>
    <m/>
    <m/>
    <m/>
    <m/>
    <m/>
    <m/>
    <m/>
    <m/>
    <m/>
    <m/>
    <m/>
    <x v="0"/>
    <m/>
  </r>
  <r>
    <s v="U.P. PESADO"/>
    <s v="OESTE"/>
    <n v="330"/>
    <s v="Pase"/>
    <m/>
    <n v="3"/>
    <m/>
    <m/>
    <m/>
    <m/>
    <m/>
    <m/>
    <n v="3"/>
    <m/>
    <m/>
    <m/>
    <m/>
    <x v="194"/>
    <m/>
    <m/>
    <m/>
    <m/>
    <m/>
    <m/>
    <m/>
    <m/>
    <m/>
    <m/>
    <m/>
    <x v="0"/>
    <m/>
  </r>
  <r>
    <s v="U.P. PESADO"/>
    <s v="OESTE"/>
    <n v="331"/>
    <s v="Pase"/>
    <m/>
    <n v="3"/>
    <m/>
    <m/>
    <m/>
    <m/>
    <m/>
    <m/>
    <m/>
    <m/>
    <m/>
    <m/>
    <m/>
    <x v="187"/>
    <m/>
    <m/>
    <m/>
    <m/>
    <m/>
    <m/>
    <m/>
    <m/>
    <m/>
    <m/>
    <m/>
    <x v="0"/>
    <m/>
  </r>
  <r>
    <s v="U.P. PESADO"/>
    <s v="OESTE"/>
    <n v="332"/>
    <s v="Pase"/>
    <m/>
    <n v="3"/>
    <m/>
    <m/>
    <m/>
    <m/>
    <m/>
    <m/>
    <n v="3"/>
    <m/>
    <m/>
    <m/>
    <m/>
    <x v="193"/>
    <m/>
    <m/>
    <m/>
    <m/>
    <m/>
    <m/>
    <m/>
    <m/>
    <m/>
    <m/>
    <m/>
    <x v="0"/>
    <m/>
  </r>
  <r>
    <s v="U.P. PESADO"/>
    <s v="OESTE"/>
    <n v="333"/>
    <s v="Amarre en 45°"/>
    <m/>
    <n v="2"/>
    <m/>
    <n v="6"/>
    <m/>
    <m/>
    <m/>
    <m/>
    <m/>
    <m/>
    <m/>
    <m/>
    <m/>
    <x v="195"/>
    <m/>
    <m/>
    <m/>
    <m/>
    <m/>
    <m/>
    <m/>
    <m/>
    <m/>
    <m/>
    <m/>
    <x v="0"/>
    <m/>
  </r>
  <r>
    <s v="U.P. PESADO"/>
    <s v="OESTE"/>
    <n v="334"/>
    <s v="Pase"/>
    <m/>
    <n v="3"/>
    <m/>
    <m/>
    <m/>
    <m/>
    <m/>
    <m/>
    <n v="3"/>
    <m/>
    <m/>
    <m/>
    <m/>
    <x v="188"/>
    <m/>
    <m/>
    <m/>
    <m/>
    <m/>
    <m/>
    <m/>
    <m/>
    <m/>
    <m/>
    <m/>
    <x v="0"/>
    <m/>
  </r>
  <r>
    <s v="U.P. PESADO"/>
    <s v="OESTE"/>
    <n v="335"/>
    <s v="Pase con Derivación en 90°"/>
    <m/>
    <n v="4"/>
    <m/>
    <n v="3"/>
    <m/>
    <m/>
    <m/>
    <m/>
    <m/>
    <m/>
    <m/>
    <m/>
    <m/>
    <x v="196"/>
    <m/>
    <m/>
    <m/>
    <m/>
    <m/>
    <m/>
    <m/>
    <m/>
    <m/>
    <m/>
    <m/>
    <x v="0"/>
    <m/>
  </r>
  <r>
    <s v="U.P. PESADO"/>
    <s v="OESTE"/>
    <n v="336"/>
    <s v="Poste Terminal"/>
    <m/>
    <m/>
    <m/>
    <n v="3"/>
    <m/>
    <n v="3"/>
    <m/>
    <m/>
    <n v="3"/>
    <m/>
    <m/>
    <m/>
    <m/>
    <x v="34"/>
    <m/>
    <m/>
    <m/>
    <m/>
    <m/>
    <m/>
    <m/>
    <m/>
    <m/>
    <m/>
    <m/>
    <x v="0"/>
    <m/>
  </r>
  <r>
    <s v="U.P. PESADO"/>
    <s v="OESTE"/>
    <n v="337"/>
    <s v="Pase con Derivación en 90°"/>
    <m/>
    <n v="4"/>
    <m/>
    <n v="3"/>
    <m/>
    <m/>
    <m/>
    <m/>
    <n v="3"/>
    <m/>
    <m/>
    <m/>
    <m/>
    <x v="197"/>
    <m/>
    <m/>
    <m/>
    <m/>
    <m/>
    <m/>
    <m/>
    <m/>
    <m/>
    <m/>
    <m/>
    <x v="0"/>
    <m/>
  </r>
  <r>
    <s v="U.P. PESADO"/>
    <s v="OESTE"/>
    <n v="338"/>
    <s v="Poste Terminal Tx"/>
    <m/>
    <m/>
    <m/>
    <n v="3"/>
    <m/>
    <n v="3"/>
    <m/>
    <m/>
    <n v="3"/>
    <m/>
    <m/>
    <m/>
    <m/>
    <x v="198"/>
    <m/>
    <m/>
    <m/>
    <m/>
    <m/>
    <m/>
    <m/>
    <m/>
    <m/>
    <m/>
    <m/>
    <x v="0"/>
    <m/>
  </r>
  <r>
    <s v="U.P. PESADO"/>
    <s v="OESTE"/>
    <n v="339"/>
    <s v="Amarre en 90°"/>
    <m/>
    <n v="2"/>
    <m/>
    <n v="6"/>
    <m/>
    <m/>
    <m/>
    <m/>
    <m/>
    <m/>
    <m/>
    <m/>
    <m/>
    <x v="7"/>
    <m/>
    <m/>
    <m/>
    <m/>
    <m/>
    <m/>
    <m/>
    <m/>
    <m/>
    <m/>
    <m/>
    <x v="0"/>
    <m/>
  </r>
  <r>
    <s v="U.P. PESADO"/>
    <s v="OESTE"/>
    <n v="340"/>
    <s v="Poste Terminal Tx"/>
    <m/>
    <m/>
    <m/>
    <n v="3"/>
    <m/>
    <n v="3"/>
    <m/>
    <m/>
    <n v="3"/>
    <m/>
    <m/>
    <m/>
    <m/>
    <x v="34"/>
    <m/>
    <m/>
    <m/>
    <m/>
    <m/>
    <m/>
    <m/>
    <m/>
    <m/>
    <m/>
    <m/>
    <x v="0"/>
    <m/>
  </r>
  <r>
    <s v="U.P. PESADO"/>
    <s v="OESTE"/>
    <n v="341"/>
    <s v="Amarre"/>
    <m/>
    <n v="1"/>
    <m/>
    <n v="6"/>
    <m/>
    <m/>
    <m/>
    <m/>
    <n v="3"/>
    <m/>
    <m/>
    <m/>
    <m/>
    <x v="7"/>
    <m/>
    <m/>
    <m/>
    <m/>
    <m/>
    <m/>
    <m/>
    <m/>
    <m/>
    <m/>
    <m/>
    <x v="0"/>
    <m/>
  </r>
  <r>
    <s v="U.P. PESADO"/>
    <s v="OESTE"/>
    <n v="342"/>
    <s v="Pase con Derivación en 90°"/>
    <m/>
    <n v="4"/>
    <m/>
    <n v="3"/>
    <m/>
    <m/>
    <m/>
    <m/>
    <m/>
    <m/>
    <m/>
    <m/>
    <m/>
    <x v="22"/>
    <m/>
    <m/>
    <m/>
    <m/>
    <m/>
    <m/>
    <m/>
    <m/>
    <m/>
    <m/>
    <m/>
    <x v="0"/>
    <m/>
  </r>
  <r>
    <s v="U.P. PESADO"/>
    <s v="OESTE"/>
    <n v="343"/>
    <s v="Pase"/>
    <m/>
    <n v="3"/>
    <m/>
    <m/>
    <m/>
    <m/>
    <m/>
    <m/>
    <n v="3"/>
    <m/>
    <m/>
    <m/>
    <m/>
    <x v="4"/>
    <m/>
    <m/>
    <m/>
    <m/>
    <m/>
    <m/>
    <m/>
    <m/>
    <m/>
    <m/>
    <m/>
    <x v="0"/>
    <m/>
  </r>
  <r>
    <s v="U.P. PESADO"/>
    <s v="OESTE"/>
    <n v="344"/>
    <s v="Amarre en 90°"/>
    <m/>
    <n v="1"/>
    <m/>
    <n v="6"/>
    <m/>
    <m/>
    <m/>
    <m/>
    <m/>
    <m/>
    <m/>
    <m/>
    <m/>
    <x v="7"/>
    <m/>
    <m/>
    <m/>
    <m/>
    <m/>
    <m/>
    <m/>
    <m/>
    <m/>
    <m/>
    <m/>
    <x v="0"/>
    <m/>
  </r>
  <r>
    <s v="U.P. PESADO"/>
    <s v="OESTE"/>
    <n v="345"/>
    <s v="Poste Terminal"/>
    <m/>
    <m/>
    <m/>
    <n v="3"/>
    <m/>
    <n v="3"/>
    <m/>
    <m/>
    <n v="3"/>
    <m/>
    <m/>
    <m/>
    <m/>
    <x v="34"/>
    <m/>
    <m/>
    <m/>
    <m/>
    <m/>
    <m/>
    <m/>
    <m/>
    <m/>
    <m/>
    <m/>
    <x v="0"/>
    <m/>
  </r>
  <r>
    <s v="U.P. PESADO"/>
    <s v="OESTE"/>
    <n v="346"/>
    <s v="Pase"/>
    <m/>
    <n v="3"/>
    <m/>
    <m/>
    <m/>
    <m/>
    <m/>
    <m/>
    <n v="3"/>
    <m/>
    <m/>
    <m/>
    <m/>
    <x v="7"/>
    <m/>
    <m/>
    <m/>
    <m/>
    <m/>
    <m/>
    <m/>
    <m/>
    <m/>
    <m/>
    <m/>
    <x v="0"/>
    <m/>
  </r>
  <r>
    <s v="U.P. PESADO"/>
    <s v="OESTE"/>
    <n v="347"/>
    <s v="Pase"/>
    <m/>
    <n v="3"/>
    <m/>
    <m/>
    <m/>
    <m/>
    <m/>
    <m/>
    <m/>
    <m/>
    <m/>
    <m/>
    <m/>
    <x v="7"/>
    <m/>
    <m/>
    <m/>
    <m/>
    <m/>
    <m/>
    <m/>
    <m/>
    <m/>
    <m/>
    <m/>
    <x v="0"/>
    <m/>
  </r>
  <r>
    <s v="U.P. PESADO"/>
    <s v="OESTE"/>
    <n v="348"/>
    <s v="Amarre en 90°"/>
    <m/>
    <n v="2"/>
    <m/>
    <n v="6"/>
    <m/>
    <m/>
    <m/>
    <m/>
    <n v="3"/>
    <m/>
    <m/>
    <m/>
    <m/>
    <x v="4"/>
    <m/>
    <m/>
    <m/>
    <m/>
    <m/>
    <m/>
    <m/>
    <m/>
    <m/>
    <m/>
    <m/>
    <x v="0"/>
    <m/>
  </r>
  <r>
    <s v="U.P. PESADO"/>
    <s v="OESTE"/>
    <n v="349"/>
    <s v="Pase"/>
    <m/>
    <n v="3"/>
    <m/>
    <m/>
    <m/>
    <m/>
    <m/>
    <m/>
    <m/>
    <m/>
    <m/>
    <m/>
    <m/>
    <x v="25"/>
    <m/>
    <m/>
    <m/>
    <m/>
    <m/>
    <m/>
    <m/>
    <m/>
    <m/>
    <m/>
    <m/>
    <x v="0"/>
    <m/>
  </r>
  <r>
    <s v="U.P. PESADO"/>
    <s v="OESTE"/>
    <n v="350"/>
    <s v="Poste Terminal"/>
    <m/>
    <m/>
    <m/>
    <n v="3"/>
    <m/>
    <n v="3"/>
    <m/>
    <m/>
    <n v="3"/>
    <m/>
    <m/>
    <m/>
    <m/>
    <x v="14"/>
    <m/>
    <m/>
    <m/>
    <m/>
    <m/>
    <m/>
    <m/>
    <m/>
    <m/>
    <m/>
    <m/>
    <x v="0"/>
    <m/>
  </r>
  <r>
    <s v="U.P. PESADO"/>
    <s v="OESTE"/>
    <n v="351"/>
    <s v="Amarre"/>
    <m/>
    <m/>
    <n v="6"/>
    <m/>
    <m/>
    <m/>
    <m/>
    <m/>
    <m/>
    <m/>
    <n v="3"/>
    <m/>
    <m/>
    <x v="199"/>
    <m/>
    <m/>
    <m/>
    <m/>
    <m/>
    <m/>
    <m/>
    <m/>
    <m/>
    <m/>
    <d v="2024-10-02T00:00:00"/>
    <x v="1"/>
    <m/>
  </r>
  <r>
    <s v="U.P. PESADO"/>
    <s v="OESTE"/>
    <n v="352"/>
    <s v="Pase"/>
    <m/>
    <n v="3"/>
    <m/>
    <m/>
    <m/>
    <n v="3"/>
    <m/>
    <m/>
    <m/>
    <m/>
    <m/>
    <m/>
    <m/>
    <x v="200"/>
    <m/>
    <m/>
    <m/>
    <m/>
    <m/>
    <m/>
    <m/>
    <m/>
    <m/>
    <m/>
    <m/>
    <x v="0"/>
    <m/>
  </r>
  <r>
    <s v="U.P. PESADO"/>
    <s v="OESTE"/>
    <n v="353"/>
    <s v="Pase con Derivación en 90°"/>
    <m/>
    <n v="3"/>
    <m/>
    <n v="2"/>
    <m/>
    <n v="3"/>
    <m/>
    <m/>
    <m/>
    <m/>
    <m/>
    <m/>
    <m/>
    <x v="201"/>
    <m/>
    <m/>
    <m/>
    <m/>
    <m/>
    <m/>
    <m/>
    <m/>
    <m/>
    <m/>
    <m/>
    <x v="0"/>
    <m/>
  </r>
  <r>
    <s v="U.P. PESADO"/>
    <s v="OESTE"/>
    <n v="354"/>
    <s v="Amarre en 45° con Derivación en 90°"/>
    <m/>
    <m/>
    <n v="1"/>
    <n v="11"/>
    <m/>
    <m/>
    <m/>
    <m/>
    <m/>
    <m/>
    <m/>
    <m/>
    <m/>
    <x v="202"/>
    <m/>
    <m/>
    <m/>
    <m/>
    <m/>
    <m/>
    <m/>
    <m/>
    <m/>
    <m/>
    <m/>
    <x v="0"/>
    <m/>
  </r>
  <r>
    <s v="U.P. PESADO"/>
    <s v="OESTE"/>
    <n v="355"/>
    <s v="Poste Terminal Tx"/>
    <m/>
    <n v="4"/>
    <m/>
    <n v="3"/>
    <m/>
    <n v="3"/>
    <m/>
    <m/>
    <n v="1"/>
    <m/>
    <m/>
    <m/>
    <m/>
    <x v="203"/>
    <m/>
    <m/>
    <m/>
    <m/>
    <m/>
    <m/>
    <m/>
    <m/>
    <m/>
    <m/>
    <m/>
    <x v="0"/>
    <m/>
  </r>
  <r>
    <s v="U.P. PESADO"/>
    <s v="OESTE"/>
    <n v="356"/>
    <s v="Pase"/>
    <m/>
    <n v="3"/>
    <m/>
    <m/>
    <m/>
    <n v="3"/>
    <m/>
    <m/>
    <n v="3"/>
    <m/>
    <m/>
    <m/>
    <m/>
    <x v="28"/>
    <m/>
    <m/>
    <m/>
    <m/>
    <m/>
    <m/>
    <m/>
    <m/>
    <m/>
    <m/>
    <m/>
    <x v="0"/>
    <m/>
  </r>
  <r>
    <s v="U.P. PESADO"/>
    <s v="OESTE"/>
    <n v="357"/>
    <s v="Pase"/>
    <m/>
    <n v="3"/>
    <m/>
    <m/>
    <m/>
    <m/>
    <m/>
    <m/>
    <m/>
    <m/>
    <m/>
    <m/>
    <m/>
    <x v="87"/>
    <m/>
    <m/>
    <m/>
    <m/>
    <m/>
    <m/>
    <m/>
    <m/>
    <m/>
    <m/>
    <m/>
    <x v="0"/>
    <m/>
  </r>
  <r>
    <s v="U.P. PESADO"/>
    <s v="OESTE"/>
    <n v="358"/>
    <s v="Pase"/>
    <m/>
    <n v="3"/>
    <m/>
    <m/>
    <m/>
    <m/>
    <m/>
    <m/>
    <n v="3"/>
    <m/>
    <m/>
    <m/>
    <m/>
    <x v="204"/>
    <m/>
    <m/>
    <m/>
    <m/>
    <m/>
    <m/>
    <m/>
    <m/>
    <m/>
    <m/>
    <m/>
    <x v="0"/>
    <m/>
  </r>
  <r>
    <s v="U.P. PESADO"/>
    <s v="OESTE"/>
    <n v="359"/>
    <s v="Amarre en 90°"/>
    <m/>
    <m/>
    <n v="6"/>
    <m/>
    <m/>
    <m/>
    <m/>
    <m/>
    <m/>
    <m/>
    <m/>
    <m/>
    <m/>
    <x v="205"/>
    <m/>
    <m/>
    <m/>
    <m/>
    <m/>
    <m/>
    <m/>
    <m/>
    <m/>
    <m/>
    <m/>
    <x v="0"/>
    <m/>
  </r>
  <r>
    <s v="U.P. PESADO"/>
    <s v="OESTE"/>
    <n v="360"/>
    <s v="Pase"/>
    <m/>
    <n v="3"/>
    <m/>
    <m/>
    <m/>
    <m/>
    <m/>
    <m/>
    <n v="3"/>
    <m/>
    <m/>
    <m/>
    <m/>
    <x v="206"/>
    <m/>
    <m/>
    <m/>
    <m/>
    <m/>
    <m/>
    <m/>
    <m/>
    <m/>
    <m/>
    <m/>
    <x v="0"/>
    <m/>
  </r>
  <r>
    <s v="U.P. PESADO"/>
    <s v="OESTE"/>
    <n v="361"/>
    <s v="Pase con Derivación en 45°"/>
    <m/>
    <n v="3"/>
    <n v="3"/>
    <m/>
    <m/>
    <m/>
    <m/>
    <m/>
    <m/>
    <m/>
    <n v="3"/>
    <m/>
    <m/>
    <x v="207"/>
    <m/>
    <m/>
    <m/>
    <m/>
    <m/>
    <m/>
    <m/>
    <m/>
    <m/>
    <m/>
    <m/>
    <x v="0"/>
    <m/>
  </r>
  <r>
    <s v="U.P. PESADO"/>
    <s v="OESTE"/>
    <n v="362"/>
    <s v="Poste Terminal"/>
    <m/>
    <m/>
    <n v="3"/>
    <m/>
    <m/>
    <n v="3"/>
    <m/>
    <m/>
    <n v="3"/>
    <m/>
    <m/>
    <m/>
    <m/>
    <x v="14"/>
    <m/>
    <m/>
    <m/>
    <m/>
    <m/>
    <m/>
    <m/>
    <m/>
    <m/>
    <m/>
    <m/>
    <x v="0"/>
    <m/>
  </r>
  <r>
    <s v="U.P. PESADO"/>
    <s v="OESTE"/>
    <n v="363"/>
    <s v="Pase"/>
    <m/>
    <n v="3"/>
    <m/>
    <m/>
    <m/>
    <m/>
    <m/>
    <m/>
    <n v="3"/>
    <m/>
    <m/>
    <m/>
    <m/>
    <x v="7"/>
    <m/>
    <m/>
    <m/>
    <m/>
    <m/>
    <m/>
    <m/>
    <m/>
    <m/>
    <m/>
    <m/>
    <x v="0"/>
    <m/>
  </r>
  <r>
    <s v="U.P. PESADO"/>
    <s v="OESTE"/>
    <n v="364"/>
    <s v="Pase"/>
    <m/>
    <n v="3"/>
    <m/>
    <m/>
    <m/>
    <m/>
    <m/>
    <m/>
    <m/>
    <m/>
    <m/>
    <m/>
    <m/>
    <x v="7"/>
    <m/>
    <m/>
    <m/>
    <m/>
    <m/>
    <m/>
    <m/>
    <m/>
    <m/>
    <m/>
    <m/>
    <x v="0"/>
    <m/>
  </r>
  <r>
    <s v="U.P. PESADO"/>
    <s v="OESTE"/>
    <n v="365"/>
    <s v="Amarre en 90°"/>
    <m/>
    <m/>
    <n v="2"/>
    <n v="3"/>
    <m/>
    <n v="3"/>
    <m/>
    <m/>
    <n v="2"/>
    <m/>
    <m/>
    <m/>
    <m/>
    <x v="208"/>
    <m/>
    <m/>
    <m/>
    <m/>
    <m/>
    <m/>
    <m/>
    <m/>
    <m/>
    <m/>
    <m/>
    <x v="0"/>
    <m/>
  </r>
</pivotCacheRecords>
</file>

<file path=xl/pivotCache/pivotCacheRecords4.xml><?xml version="1.0" encoding="utf-8"?>
<pivotCacheRecords xmlns="http://schemas.openxmlformats.org/spreadsheetml/2006/main" xmlns:r="http://schemas.openxmlformats.org/officeDocument/2006/relationships" count="313">
  <r>
    <s v="U.P. EXTRAPESADO"/>
    <s v=" SUR  "/>
    <n v="1"/>
    <s v="Amarre en 45°"/>
    <d v="2024-04-16T00:00:00"/>
    <n v="5"/>
    <n v="6"/>
    <m/>
    <m/>
    <m/>
    <m/>
    <m/>
    <n v="1"/>
    <n v="12"/>
    <n v="3"/>
    <m/>
    <s v="X"/>
    <x v="0"/>
    <d v="2024-04-16T00:00:00"/>
    <s v="X"/>
    <n v="21"/>
    <x v="0"/>
    <m/>
    <m/>
    <m/>
    <m/>
    <m/>
    <m/>
    <m/>
    <x v="0"/>
    <m/>
  </r>
  <r>
    <s v="U.P. EXTRAPESADO"/>
    <s v=" SUR  "/>
    <n v="2"/>
    <s v="Amarre en 45°"/>
    <d v="2024-04-16T00:00:00"/>
    <m/>
    <n v="6"/>
    <m/>
    <m/>
    <m/>
    <m/>
    <m/>
    <m/>
    <m/>
    <n v="3"/>
    <s v="X"/>
    <m/>
    <x v="1"/>
    <d v="2024-04-16T00:00:00"/>
    <s v="X"/>
    <n v="3"/>
    <x v="0"/>
    <m/>
    <m/>
    <m/>
    <m/>
    <m/>
    <m/>
    <m/>
    <x v="0"/>
    <m/>
  </r>
  <r>
    <s v="U.P. EXTRAPESADO"/>
    <s v=" SUR  "/>
    <n v="3"/>
    <s v="Pase"/>
    <d v="2024-04-16T00:00:00"/>
    <n v="3"/>
    <m/>
    <m/>
    <m/>
    <m/>
    <m/>
    <m/>
    <m/>
    <m/>
    <m/>
    <m/>
    <m/>
    <x v="2"/>
    <m/>
    <m/>
    <m/>
    <x v="0"/>
    <m/>
    <m/>
    <m/>
    <m/>
    <m/>
    <m/>
    <m/>
    <x v="0"/>
    <m/>
  </r>
  <r>
    <s v="U.P. EXTRAPESADO"/>
    <s v=" SUR  "/>
    <n v="4"/>
    <s v="Amarre en 45°"/>
    <d v="2024-04-16T00:00:00"/>
    <n v="1"/>
    <n v="6"/>
    <m/>
    <m/>
    <m/>
    <m/>
    <m/>
    <n v="2"/>
    <n v="6"/>
    <m/>
    <m/>
    <m/>
    <x v="3"/>
    <d v="2024-04-16T00:00:00"/>
    <s v="X"/>
    <n v="6"/>
    <x v="0"/>
    <m/>
    <m/>
    <m/>
    <m/>
    <m/>
    <m/>
    <m/>
    <x v="0"/>
    <m/>
  </r>
  <r>
    <s v="U.P. EXTRAPESADO"/>
    <s v=" SUR  "/>
    <n v="5"/>
    <s v="Suspensión con derivación en 90°"/>
    <d v="2024-04-16T00:00:00"/>
    <m/>
    <n v="6"/>
    <m/>
    <m/>
    <n v="3"/>
    <s v="X"/>
    <m/>
    <n v="3"/>
    <n v="3"/>
    <m/>
    <m/>
    <m/>
    <x v="4"/>
    <d v="2024-04-16T00:00:00"/>
    <s v="X"/>
    <n v="6"/>
    <x v="0"/>
    <m/>
    <m/>
    <m/>
    <m/>
    <m/>
    <m/>
    <m/>
    <x v="0"/>
    <m/>
  </r>
  <r>
    <s v="U.P. EXTRAPESADO"/>
    <s v=" SUR  "/>
    <n v="6"/>
    <s v="Suspensión "/>
    <d v="2024-04-16T00:00:00"/>
    <m/>
    <n v="3"/>
    <m/>
    <m/>
    <m/>
    <m/>
    <m/>
    <n v="3"/>
    <m/>
    <m/>
    <m/>
    <m/>
    <x v="5"/>
    <m/>
    <m/>
    <m/>
    <x v="0"/>
    <m/>
    <m/>
    <m/>
    <m/>
    <m/>
    <m/>
    <m/>
    <x v="0"/>
    <m/>
  </r>
  <r>
    <s v="U.P. EXTRAPESADO"/>
    <s v=" SUR  "/>
    <n v="7"/>
    <s v="Suspensión "/>
    <d v="2024-04-16T00:00:00"/>
    <m/>
    <n v="3"/>
    <m/>
    <m/>
    <m/>
    <m/>
    <m/>
    <n v="2"/>
    <m/>
    <m/>
    <m/>
    <m/>
    <x v="6"/>
    <m/>
    <m/>
    <m/>
    <x v="0"/>
    <m/>
    <m/>
    <m/>
    <m/>
    <m/>
    <m/>
    <m/>
    <x v="0"/>
    <m/>
  </r>
  <r>
    <s v="U.P. EXTRAPESADO"/>
    <s v=" SUR  "/>
    <n v="8"/>
    <s v="Suspensión "/>
    <d v="2024-04-16T00:00:00"/>
    <m/>
    <n v="3"/>
    <m/>
    <m/>
    <m/>
    <m/>
    <m/>
    <n v="3"/>
    <m/>
    <m/>
    <m/>
    <m/>
    <x v="7"/>
    <m/>
    <m/>
    <m/>
    <x v="0"/>
    <m/>
    <m/>
    <m/>
    <m/>
    <m/>
    <m/>
    <m/>
    <x v="0"/>
    <m/>
  </r>
  <r>
    <s v="U.P. EXTRAPESADO"/>
    <s v=" SUR  "/>
    <n v="9"/>
    <s v="Suspensión "/>
    <d v="2024-04-16T00:00:00"/>
    <m/>
    <n v="3"/>
    <m/>
    <m/>
    <m/>
    <m/>
    <m/>
    <n v="3"/>
    <m/>
    <m/>
    <m/>
    <m/>
    <x v="8"/>
    <m/>
    <m/>
    <m/>
    <x v="0"/>
    <m/>
    <m/>
    <m/>
    <m/>
    <m/>
    <m/>
    <m/>
    <x v="0"/>
    <m/>
  </r>
  <r>
    <s v="U.P. EXTRAPESADO"/>
    <s v=" SUR  "/>
    <n v="10"/>
    <s v="Suspensión "/>
    <d v="2024-04-16T00:00:00"/>
    <m/>
    <n v="3"/>
    <m/>
    <m/>
    <m/>
    <m/>
    <m/>
    <n v="3"/>
    <m/>
    <m/>
    <m/>
    <m/>
    <x v="9"/>
    <m/>
    <m/>
    <m/>
    <x v="0"/>
    <m/>
    <m/>
    <m/>
    <m/>
    <m/>
    <m/>
    <m/>
    <x v="0"/>
    <m/>
  </r>
  <r>
    <s v="U.P. EXTRAPESADO"/>
    <s v=" SUR  "/>
    <n v="11"/>
    <s v="Amarre"/>
    <d v="2024-04-16T00:00:00"/>
    <n v="1"/>
    <n v="6"/>
    <m/>
    <m/>
    <n v="2"/>
    <s v="X"/>
    <m/>
    <n v="3"/>
    <n v="15"/>
    <m/>
    <m/>
    <m/>
    <x v="10"/>
    <d v="2024-04-16T00:00:00"/>
    <s v="X"/>
    <n v="17"/>
    <x v="0"/>
    <m/>
    <m/>
    <m/>
    <m/>
    <m/>
    <m/>
    <m/>
    <x v="0"/>
    <m/>
  </r>
  <r>
    <s v="U.P. EXTRAPESADO"/>
    <s v=" SUR  "/>
    <n v="12"/>
    <s v="Suspensión con derivación en 90°"/>
    <d v="2024-04-16T00:00:00"/>
    <m/>
    <n v="8"/>
    <m/>
    <m/>
    <n v="2"/>
    <m/>
    <s v="X"/>
    <n v="1"/>
    <n v="19"/>
    <m/>
    <m/>
    <m/>
    <x v="11"/>
    <d v="2024-04-16T00:00:00"/>
    <s v="X"/>
    <n v="25"/>
    <x v="0"/>
    <m/>
    <m/>
    <m/>
    <m/>
    <m/>
    <m/>
    <m/>
    <x v="0"/>
    <m/>
  </r>
  <r>
    <s v="U.P. EXTRAPESADO"/>
    <s v=" SUR  "/>
    <n v="13"/>
    <s v="Amarre Tx"/>
    <d v="2024-04-16T00:00:00"/>
    <m/>
    <n v="3"/>
    <n v="3"/>
    <m/>
    <n v="2"/>
    <m/>
    <s v="X"/>
    <n v="2"/>
    <n v="7"/>
    <n v="3"/>
    <s v="X"/>
    <m/>
    <x v="12"/>
    <d v="2024-04-16T00:00:00"/>
    <s v="X"/>
    <n v="16"/>
    <x v="0"/>
    <m/>
    <m/>
    <m/>
    <m/>
    <m/>
    <m/>
    <m/>
    <x v="0"/>
    <m/>
  </r>
  <r>
    <s v="U.P. EXTRAPESADO"/>
    <s v=" SUR  "/>
    <n v="14"/>
    <s v="Amarre Tx"/>
    <d v="2024-04-16T00:00:00"/>
    <m/>
    <n v="6"/>
    <m/>
    <m/>
    <n v="2"/>
    <m/>
    <s v="X"/>
    <n v="2"/>
    <n v="11"/>
    <n v="3"/>
    <m/>
    <s v="X"/>
    <x v="13"/>
    <d v="2024-04-16T00:00:00"/>
    <s v="X"/>
    <n v="26"/>
    <x v="1"/>
    <m/>
    <m/>
    <m/>
    <m/>
    <m/>
    <m/>
    <m/>
    <x v="0"/>
    <m/>
  </r>
  <r>
    <s v="U.P. EXTRAPESADO"/>
    <s v=" SUR  "/>
    <n v="15"/>
    <s v="Suspensión "/>
    <d v="2024-04-16T00:00:00"/>
    <m/>
    <n v="3"/>
    <m/>
    <m/>
    <m/>
    <m/>
    <m/>
    <n v="2"/>
    <m/>
    <m/>
    <m/>
    <m/>
    <x v="14"/>
    <m/>
    <m/>
    <m/>
    <x v="0"/>
    <m/>
    <m/>
    <m/>
    <m/>
    <m/>
    <m/>
    <m/>
    <x v="0"/>
    <m/>
  </r>
  <r>
    <s v="U.P. EXTRAPESADO"/>
    <s v=" SUR  "/>
    <n v="16"/>
    <s v="Suspensión "/>
    <d v="2024-04-16T00:00:00"/>
    <m/>
    <n v="3"/>
    <m/>
    <m/>
    <n v="2"/>
    <s v="X"/>
    <m/>
    <n v="3"/>
    <n v="5"/>
    <m/>
    <m/>
    <m/>
    <x v="15"/>
    <d v="2024-04-16T00:00:00"/>
    <s v="X"/>
    <n v="7"/>
    <x v="0"/>
    <m/>
    <m/>
    <m/>
    <m/>
    <m/>
    <m/>
    <m/>
    <x v="0"/>
    <m/>
  </r>
  <r>
    <s v="U.P. EXTRAPESADO"/>
    <s v=" SUR  "/>
    <n v="17"/>
    <s v="Amarre en 45°"/>
    <d v="2024-04-16T00:00:00"/>
    <m/>
    <n v="6"/>
    <m/>
    <m/>
    <m/>
    <m/>
    <m/>
    <m/>
    <n v="12"/>
    <m/>
    <m/>
    <m/>
    <x v="16"/>
    <d v="2024-04-16T00:00:00"/>
    <s v="X"/>
    <n v="12"/>
    <x v="2"/>
    <m/>
    <m/>
    <m/>
    <m/>
    <m/>
    <m/>
    <m/>
    <x v="0"/>
    <m/>
  </r>
  <r>
    <s v="U.P. EXTRAPESADO"/>
    <s v=" SUR  "/>
    <n v="18"/>
    <s v="Amarre en 90°"/>
    <d v="2024-04-16T00:00:00"/>
    <m/>
    <n v="6"/>
    <m/>
    <m/>
    <m/>
    <m/>
    <m/>
    <m/>
    <n v="18"/>
    <m/>
    <m/>
    <m/>
    <x v="17"/>
    <d v="2024-04-16T00:00:00"/>
    <s v="X"/>
    <n v="18"/>
    <x v="0"/>
    <m/>
    <m/>
    <m/>
    <m/>
    <m/>
    <m/>
    <m/>
    <x v="0"/>
    <m/>
  </r>
  <r>
    <s v="U.P. EXTRAPESADO"/>
    <s v=" SUR  "/>
    <n v="19"/>
    <s v="Amarre"/>
    <d v="2024-04-16T00:00:00"/>
    <m/>
    <n v="6"/>
    <m/>
    <m/>
    <m/>
    <m/>
    <m/>
    <m/>
    <n v="11"/>
    <m/>
    <m/>
    <m/>
    <x v="17"/>
    <d v="2024-04-16T00:00:00"/>
    <s v="X"/>
    <n v="11"/>
    <x v="0"/>
    <m/>
    <m/>
    <m/>
    <m/>
    <m/>
    <m/>
    <m/>
    <x v="0"/>
    <m/>
  </r>
  <r>
    <s v="U.P. EXTRAPESADO"/>
    <s v=" SUR  "/>
    <n v="20"/>
    <s v="Amarre"/>
    <d v="2024-04-16T00:00:00"/>
    <m/>
    <n v="6"/>
    <m/>
    <m/>
    <m/>
    <m/>
    <m/>
    <m/>
    <n v="6"/>
    <n v="3"/>
    <m/>
    <s v="X"/>
    <x v="18"/>
    <d v="2024-04-16T00:00:00"/>
    <s v="X"/>
    <n v="15"/>
    <x v="1"/>
    <m/>
    <m/>
    <m/>
    <m/>
    <m/>
    <m/>
    <m/>
    <x v="0"/>
    <m/>
  </r>
  <r>
    <s v="U.P. EXTRAPESADO"/>
    <s v=" SUR  "/>
    <n v="21"/>
    <s v="Suspensión con derivación en 90°"/>
    <d v="2024-04-16T00:00:00"/>
    <n v="1"/>
    <m/>
    <n v="6"/>
    <m/>
    <m/>
    <m/>
    <m/>
    <m/>
    <n v="7"/>
    <s v="3 (1REC)"/>
    <s v="X"/>
    <m/>
    <x v="19"/>
    <d v="2024-04-16T00:00:00"/>
    <s v="X"/>
    <n v="10"/>
    <x v="0"/>
    <m/>
    <m/>
    <m/>
    <m/>
    <m/>
    <m/>
    <m/>
    <x v="0"/>
    <m/>
  </r>
  <r>
    <s v="U.P. EXTRAPESADO"/>
    <s v=" SUR  "/>
    <n v="22"/>
    <s v="Suspensión "/>
    <d v="2024-04-16T00:00:00"/>
    <m/>
    <n v="3"/>
    <m/>
    <m/>
    <m/>
    <m/>
    <m/>
    <m/>
    <m/>
    <m/>
    <m/>
    <m/>
    <x v="20"/>
    <m/>
    <m/>
    <m/>
    <x v="0"/>
    <m/>
    <m/>
    <m/>
    <m/>
    <m/>
    <m/>
    <m/>
    <x v="0"/>
    <m/>
  </r>
  <r>
    <s v="U.P. EXTRAPESADO"/>
    <s v=" SUR  "/>
    <n v="23"/>
    <s v="Suspensión "/>
    <d v="2024-04-16T00:00:00"/>
    <m/>
    <n v="3"/>
    <m/>
    <m/>
    <m/>
    <m/>
    <m/>
    <m/>
    <m/>
    <m/>
    <m/>
    <m/>
    <x v="21"/>
    <m/>
    <m/>
    <m/>
    <x v="0"/>
    <m/>
    <m/>
    <m/>
    <m/>
    <m/>
    <m/>
    <m/>
    <x v="0"/>
    <m/>
  </r>
  <r>
    <s v="U.P. EXTRAPESADO"/>
    <s v=" SUR  "/>
    <n v="24"/>
    <s v="Suspensión "/>
    <d v="2024-04-16T00:00:00"/>
    <m/>
    <n v="3"/>
    <m/>
    <m/>
    <m/>
    <m/>
    <m/>
    <m/>
    <m/>
    <m/>
    <m/>
    <m/>
    <x v="22"/>
    <m/>
    <m/>
    <m/>
    <x v="0"/>
    <m/>
    <m/>
    <m/>
    <m/>
    <m/>
    <m/>
    <m/>
    <x v="0"/>
    <m/>
  </r>
  <r>
    <s v="U.P. EXTRAPESADO"/>
    <s v=" SUR  "/>
    <n v="25"/>
    <s v="Suspensión "/>
    <d v="2024-04-16T00:00:00"/>
    <m/>
    <n v="3"/>
    <m/>
    <m/>
    <m/>
    <m/>
    <m/>
    <m/>
    <m/>
    <m/>
    <m/>
    <m/>
    <x v="23"/>
    <m/>
    <m/>
    <m/>
    <x v="0"/>
    <m/>
    <m/>
    <m/>
    <m/>
    <m/>
    <m/>
    <m/>
    <x v="0"/>
    <m/>
  </r>
  <r>
    <s v="U.P. EXTRAPESADO"/>
    <s v=" SUR  "/>
    <n v="26"/>
    <s v="Suspensión "/>
    <d v="2024-04-16T00:00:00"/>
    <m/>
    <n v="3"/>
    <m/>
    <m/>
    <m/>
    <m/>
    <m/>
    <m/>
    <m/>
    <m/>
    <m/>
    <m/>
    <x v="24"/>
    <m/>
    <m/>
    <m/>
    <x v="0"/>
    <m/>
    <m/>
    <m/>
    <m/>
    <m/>
    <m/>
    <m/>
    <x v="0"/>
    <m/>
  </r>
  <r>
    <s v="U.P. EXTRAPESADO"/>
    <s v=" SUR  "/>
    <n v="27"/>
    <s v="Suspensión "/>
    <d v="2024-04-16T00:00:00"/>
    <m/>
    <n v="3"/>
    <m/>
    <m/>
    <m/>
    <m/>
    <m/>
    <m/>
    <m/>
    <m/>
    <m/>
    <m/>
    <x v="25"/>
    <m/>
    <m/>
    <m/>
    <x v="0"/>
    <m/>
    <m/>
    <m/>
    <m/>
    <m/>
    <m/>
    <m/>
    <x v="0"/>
    <m/>
  </r>
  <r>
    <s v="U.P. EXTRAPESADO"/>
    <s v=" SUR  "/>
    <n v="28"/>
    <s v="Amarre"/>
    <d v="2024-04-16T00:00:00"/>
    <m/>
    <m/>
    <n v="6"/>
    <m/>
    <m/>
    <m/>
    <m/>
    <m/>
    <n v="3"/>
    <m/>
    <m/>
    <m/>
    <x v="20"/>
    <d v="2024-04-16T00:00:00"/>
    <s v="X"/>
    <n v="3"/>
    <x v="0"/>
    <m/>
    <m/>
    <m/>
    <m/>
    <m/>
    <m/>
    <m/>
    <x v="0"/>
    <m/>
  </r>
  <r>
    <s v="U.P. EXTRAPESADO"/>
    <s v=" SUR  "/>
    <n v="29"/>
    <s v="Suspensión "/>
    <d v="2024-04-16T00:00:00"/>
    <m/>
    <n v="3"/>
    <m/>
    <m/>
    <m/>
    <m/>
    <m/>
    <m/>
    <m/>
    <m/>
    <m/>
    <m/>
    <x v="16"/>
    <m/>
    <m/>
    <m/>
    <x v="0"/>
    <m/>
    <m/>
    <m/>
    <m/>
    <m/>
    <m/>
    <m/>
    <x v="0"/>
    <m/>
  </r>
  <r>
    <s v="U.P. EXTRAPESADO"/>
    <s v=" SUR  "/>
    <n v="30"/>
    <s v="Suspensión "/>
    <d v="2024-04-16T00:00:00"/>
    <m/>
    <n v="3"/>
    <m/>
    <m/>
    <m/>
    <m/>
    <m/>
    <m/>
    <m/>
    <m/>
    <m/>
    <m/>
    <x v="16"/>
    <m/>
    <m/>
    <m/>
    <x v="0"/>
    <m/>
    <m/>
    <m/>
    <m/>
    <m/>
    <m/>
    <m/>
    <x v="0"/>
    <m/>
  </r>
  <r>
    <s v="U.P. EXTRAPESADO"/>
    <s v=" SUR  "/>
    <n v="31"/>
    <s v="Suspensión "/>
    <d v="2024-04-16T00:00:00"/>
    <m/>
    <n v="3"/>
    <m/>
    <m/>
    <m/>
    <m/>
    <m/>
    <m/>
    <m/>
    <m/>
    <m/>
    <m/>
    <x v="16"/>
    <m/>
    <m/>
    <m/>
    <x v="0"/>
    <m/>
    <m/>
    <m/>
    <m/>
    <m/>
    <m/>
    <m/>
    <x v="0"/>
    <m/>
  </r>
  <r>
    <s v="U.P. EXTRAPESADO"/>
    <s v=" SUR  "/>
    <n v="32"/>
    <s v="Suspensión "/>
    <d v="2024-04-16T00:00:00"/>
    <m/>
    <n v="3"/>
    <m/>
    <m/>
    <n v="3"/>
    <m/>
    <m/>
    <m/>
    <m/>
    <m/>
    <m/>
    <m/>
    <x v="26"/>
    <m/>
    <m/>
    <m/>
    <x v="0"/>
    <m/>
    <m/>
    <m/>
    <m/>
    <m/>
    <m/>
    <m/>
    <x v="0"/>
    <m/>
  </r>
  <r>
    <s v="U.P. EXTRAPESADO"/>
    <s v=" SUR  "/>
    <n v="33"/>
    <s v="Suspensión "/>
    <d v="2024-04-16T00:00:00"/>
    <m/>
    <n v="3"/>
    <m/>
    <m/>
    <m/>
    <m/>
    <m/>
    <m/>
    <m/>
    <m/>
    <m/>
    <m/>
    <x v="21"/>
    <m/>
    <m/>
    <m/>
    <x v="0"/>
    <m/>
    <m/>
    <m/>
    <m/>
    <m/>
    <m/>
    <m/>
    <x v="0"/>
    <m/>
  </r>
  <r>
    <s v="U.P. EXTRAPESADO"/>
    <s v=" SUR  "/>
    <n v="34"/>
    <s v="Suspensión "/>
    <d v="2024-04-16T00:00:00"/>
    <m/>
    <n v="3"/>
    <m/>
    <m/>
    <m/>
    <m/>
    <m/>
    <m/>
    <m/>
    <m/>
    <m/>
    <m/>
    <x v="20"/>
    <m/>
    <m/>
    <m/>
    <x v="0"/>
    <m/>
    <m/>
    <m/>
    <m/>
    <m/>
    <m/>
    <m/>
    <x v="0"/>
    <m/>
  </r>
  <r>
    <s v="U.P. EXTRAPESADO"/>
    <s v=" SUR  "/>
    <n v="35"/>
    <s v="Suspensión "/>
    <d v="2024-04-16T00:00:00"/>
    <m/>
    <n v="3"/>
    <m/>
    <m/>
    <m/>
    <m/>
    <m/>
    <m/>
    <m/>
    <m/>
    <m/>
    <m/>
    <x v="16"/>
    <m/>
    <m/>
    <m/>
    <x v="0"/>
    <m/>
    <m/>
    <m/>
    <m/>
    <m/>
    <m/>
    <m/>
    <x v="0"/>
    <m/>
  </r>
  <r>
    <s v="U.P. EXTRAPESADO"/>
    <s v=" SUR  "/>
    <n v="36"/>
    <s v="Suspensión "/>
    <d v="2024-04-16T00:00:00"/>
    <m/>
    <n v="3"/>
    <m/>
    <m/>
    <m/>
    <m/>
    <m/>
    <m/>
    <m/>
    <m/>
    <m/>
    <m/>
    <x v="20"/>
    <m/>
    <m/>
    <m/>
    <x v="0"/>
    <m/>
    <m/>
    <m/>
    <m/>
    <m/>
    <m/>
    <m/>
    <x v="0"/>
    <m/>
  </r>
  <r>
    <s v="U.P. EXTRAPESADO"/>
    <s v=" SUR  "/>
    <n v="37"/>
    <s v="Amarre"/>
    <d v="2024-04-16T00:00:00"/>
    <n v="1"/>
    <n v="6"/>
    <m/>
    <m/>
    <m/>
    <m/>
    <m/>
    <m/>
    <n v="6"/>
    <m/>
    <m/>
    <m/>
    <x v="27"/>
    <d v="2024-04-16T00:00:00"/>
    <s v="X"/>
    <n v="6"/>
    <x v="0"/>
    <m/>
    <m/>
    <m/>
    <m/>
    <m/>
    <m/>
    <m/>
    <x v="0"/>
    <m/>
  </r>
  <r>
    <s v="U.P. EXTRAPESADO"/>
    <s v=" SUR  "/>
    <n v="38"/>
    <s v="Amarre"/>
    <d v="2024-04-16T00:00:00"/>
    <m/>
    <m/>
    <n v="6"/>
    <m/>
    <m/>
    <m/>
    <m/>
    <m/>
    <n v="6"/>
    <m/>
    <m/>
    <m/>
    <x v="28"/>
    <d v="2024-04-16T00:00:00"/>
    <s v="X"/>
    <n v="6"/>
    <x v="0"/>
    <m/>
    <m/>
    <m/>
    <m/>
    <m/>
    <m/>
    <m/>
    <x v="0"/>
    <m/>
  </r>
  <r>
    <s v="U.P. EXTRAPESADO"/>
    <s v=" SUR  "/>
    <n v="39"/>
    <s v="Suspensión con derivación en 90°"/>
    <d v="2024-04-17T00:00:00"/>
    <n v="2"/>
    <n v="6"/>
    <m/>
    <m/>
    <m/>
    <m/>
    <m/>
    <m/>
    <n v="3"/>
    <m/>
    <m/>
    <m/>
    <x v="29"/>
    <d v="2024-04-17T00:00:00"/>
    <s v="X"/>
    <n v="3"/>
    <x v="0"/>
    <m/>
    <m/>
    <m/>
    <m/>
    <m/>
    <m/>
    <m/>
    <x v="0"/>
    <m/>
  </r>
  <r>
    <s v="U.P. EXTRAPESADO"/>
    <s v=" SUR  "/>
    <n v="40"/>
    <s v="Amarre"/>
    <d v="2024-04-17T00:00:00"/>
    <n v="1"/>
    <m/>
    <n v="6"/>
    <m/>
    <m/>
    <m/>
    <m/>
    <n v="3"/>
    <n v="6"/>
    <m/>
    <m/>
    <m/>
    <x v="16"/>
    <d v="2024-04-17T00:00:00"/>
    <s v="X"/>
    <n v="6"/>
    <x v="0"/>
    <m/>
    <m/>
    <m/>
    <m/>
    <m/>
    <m/>
    <m/>
    <x v="0"/>
    <m/>
  </r>
  <r>
    <s v="U.P. EXTRAPESADO"/>
    <s v=" SUR  "/>
    <n v="41"/>
    <s v="Amarre"/>
    <d v="2024-04-17T00:00:00"/>
    <m/>
    <m/>
    <n v="6"/>
    <m/>
    <m/>
    <m/>
    <m/>
    <n v="3"/>
    <n v="3"/>
    <n v="3"/>
    <s v="X"/>
    <m/>
    <x v="30"/>
    <d v="2024-04-17T00:00:00"/>
    <s v="X"/>
    <n v="6"/>
    <x v="0"/>
    <m/>
    <m/>
    <m/>
    <m/>
    <m/>
    <m/>
    <m/>
    <x v="0"/>
    <m/>
  </r>
  <r>
    <s v="U.P. EXTRAPESADO"/>
    <s v=" SUR  "/>
    <n v="42"/>
    <s v="Suspensión "/>
    <d v="2024-04-17T00:00:00"/>
    <m/>
    <n v="3"/>
    <m/>
    <m/>
    <m/>
    <m/>
    <m/>
    <m/>
    <m/>
    <m/>
    <m/>
    <m/>
    <x v="20"/>
    <m/>
    <m/>
    <m/>
    <x v="0"/>
    <m/>
    <m/>
    <m/>
    <m/>
    <m/>
    <m/>
    <m/>
    <x v="0"/>
    <m/>
  </r>
  <r>
    <s v="U.P. EXTRAPESADO"/>
    <s v=" SUR  "/>
    <n v="43"/>
    <s v="Suspensión "/>
    <d v="2024-04-17T00:00:00"/>
    <m/>
    <n v="3"/>
    <m/>
    <m/>
    <m/>
    <m/>
    <m/>
    <m/>
    <m/>
    <m/>
    <m/>
    <m/>
    <x v="16"/>
    <m/>
    <m/>
    <m/>
    <x v="0"/>
    <m/>
    <m/>
    <m/>
    <m/>
    <m/>
    <m/>
    <m/>
    <x v="0"/>
    <m/>
  </r>
  <r>
    <s v="U.P. EXTRAPESADO"/>
    <s v=" SUR  "/>
    <n v="44"/>
    <s v="Suspensión "/>
    <d v="2024-04-17T00:00:00"/>
    <m/>
    <n v="3"/>
    <m/>
    <m/>
    <m/>
    <m/>
    <m/>
    <m/>
    <m/>
    <m/>
    <m/>
    <m/>
    <x v="16"/>
    <m/>
    <m/>
    <m/>
    <x v="0"/>
    <m/>
    <m/>
    <m/>
    <m/>
    <m/>
    <m/>
    <m/>
    <x v="0"/>
    <m/>
  </r>
  <r>
    <s v="U.P. EXTRAPESADO"/>
    <s v=" SUR  "/>
    <n v="45"/>
    <s v="Suspensión "/>
    <d v="2024-04-17T00:00:00"/>
    <m/>
    <n v="1"/>
    <n v="2"/>
    <m/>
    <m/>
    <m/>
    <m/>
    <m/>
    <m/>
    <m/>
    <m/>
    <m/>
    <x v="31"/>
    <m/>
    <m/>
    <m/>
    <x v="0"/>
    <m/>
    <m/>
    <m/>
    <m/>
    <m/>
    <m/>
    <m/>
    <x v="0"/>
    <m/>
  </r>
  <r>
    <s v="U.P. EXTRAPESADO"/>
    <s v=" SUR  "/>
    <n v="46"/>
    <s v="Amarre en 90°"/>
    <d v="2024-04-17T00:00:00"/>
    <m/>
    <m/>
    <n v="6"/>
    <m/>
    <m/>
    <m/>
    <m/>
    <m/>
    <m/>
    <m/>
    <m/>
    <m/>
    <x v="32"/>
    <d v="2024-04-17T00:00:00"/>
    <s v="X"/>
    <n v="3"/>
    <x v="0"/>
    <m/>
    <m/>
    <m/>
    <m/>
    <m/>
    <m/>
    <m/>
    <x v="0"/>
    <m/>
  </r>
  <r>
    <s v="U.P. EXTRAPESADO"/>
    <s v=" SUR  "/>
    <n v="47"/>
    <s v="Suspensión con derivación en 90°"/>
    <d v="2024-04-17T00:00:00"/>
    <n v="2"/>
    <m/>
    <n v="6"/>
    <m/>
    <m/>
    <m/>
    <m/>
    <m/>
    <m/>
    <m/>
    <m/>
    <m/>
    <x v="33"/>
    <m/>
    <m/>
    <m/>
    <x v="0"/>
    <m/>
    <m/>
    <m/>
    <m/>
    <m/>
    <m/>
    <m/>
    <x v="0"/>
    <m/>
  </r>
  <r>
    <s v="U.P. EXTRAPESADO"/>
    <s v=" SUR  "/>
    <n v="48"/>
    <s v="Amarre"/>
    <d v="2024-04-17T00:00:00"/>
    <n v="1"/>
    <m/>
    <n v="6"/>
    <m/>
    <m/>
    <m/>
    <m/>
    <m/>
    <m/>
    <n v="3"/>
    <m/>
    <s v="X"/>
    <x v="34"/>
    <d v="2024-04-17T00:00:00"/>
    <s v="X"/>
    <n v="15"/>
    <x v="3"/>
    <m/>
    <m/>
    <m/>
    <m/>
    <m/>
    <m/>
    <m/>
    <x v="0"/>
    <m/>
  </r>
  <r>
    <s v="U.P. EXTRAPESADO"/>
    <s v=" SUR  "/>
    <n v="49"/>
    <s v="Amarre en 45°"/>
    <d v="2024-04-17T00:00:00"/>
    <m/>
    <m/>
    <n v="6"/>
    <m/>
    <m/>
    <m/>
    <m/>
    <m/>
    <m/>
    <m/>
    <m/>
    <m/>
    <x v="20"/>
    <d v="2024-04-17T00:00:00"/>
    <s v="X"/>
    <n v="4"/>
    <x v="0"/>
    <m/>
    <m/>
    <m/>
    <m/>
    <m/>
    <m/>
    <m/>
    <x v="0"/>
    <m/>
  </r>
  <r>
    <s v="U.P. EXTRAPESADO"/>
    <s v=" SUR  "/>
    <n v="50"/>
    <s v="Suspensión "/>
    <d v="2024-04-17T00:00:00"/>
    <m/>
    <n v="3"/>
    <m/>
    <m/>
    <m/>
    <m/>
    <m/>
    <n v="3"/>
    <m/>
    <m/>
    <m/>
    <m/>
    <x v="35"/>
    <m/>
    <m/>
    <m/>
    <x v="0"/>
    <m/>
    <m/>
    <m/>
    <m/>
    <m/>
    <m/>
    <m/>
    <x v="0"/>
    <m/>
  </r>
  <r>
    <s v="U.P. EXTRAPESADO"/>
    <s v=" SUR  "/>
    <n v="51"/>
    <s v="Suspensión con derivación en 90°"/>
    <d v="2024-04-17T00:00:00"/>
    <m/>
    <n v="5"/>
    <m/>
    <m/>
    <n v="2"/>
    <m/>
    <s v="X"/>
    <m/>
    <n v="2"/>
    <m/>
    <m/>
    <m/>
    <x v="36"/>
    <d v="2024-04-17T00:00:00"/>
    <s v="X"/>
    <n v="8"/>
    <x v="0"/>
    <m/>
    <m/>
    <m/>
    <m/>
    <m/>
    <m/>
    <m/>
    <x v="0"/>
    <m/>
  </r>
  <r>
    <s v="U.P. EXTRAPESADO"/>
    <s v=" SUR  "/>
    <n v="52"/>
    <s v="Suspensión "/>
    <d v="2024-04-17T00:00:00"/>
    <m/>
    <n v="3"/>
    <m/>
    <m/>
    <m/>
    <m/>
    <m/>
    <m/>
    <m/>
    <m/>
    <m/>
    <m/>
    <x v="16"/>
    <m/>
    <m/>
    <m/>
    <x v="0"/>
    <m/>
    <m/>
    <m/>
    <m/>
    <m/>
    <m/>
    <m/>
    <x v="0"/>
    <m/>
  </r>
  <r>
    <s v="U.P. EXTRAPESADO"/>
    <s v=" SUR  "/>
    <n v="53"/>
    <s v="Suspensión "/>
    <d v="2024-04-17T00:00:00"/>
    <m/>
    <n v="3"/>
    <m/>
    <m/>
    <m/>
    <m/>
    <m/>
    <n v="3"/>
    <m/>
    <m/>
    <m/>
    <m/>
    <x v="21"/>
    <m/>
    <m/>
    <m/>
    <x v="0"/>
    <m/>
    <m/>
    <m/>
    <m/>
    <m/>
    <m/>
    <m/>
    <x v="0"/>
    <m/>
  </r>
  <r>
    <s v="U.P. EXTRAPESADO"/>
    <s v=" SUR  "/>
    <n v="54"/>
    <s v="Amarre en 45°"/>
    <d v="2024-04-17T00:00:00"/>
    <m/>
    <m/>
    <n v="6"/>
    <m/>
    <m/>
    <m/>
    <m/>
    <m/>
    <n v="3"/>
    <m/>
    <m/>
    <m/>
    <x v="20"/>
    <d v="2024-04-17T00:00:00"/>
    <s v="X"/>
    <n v="3"/>
    <x v="0"/>
    <m/>
    <m/>
    <m/>
    <m/>
    <m/>
    <m/>
    <m/>
    <x v="0"/>
    <m/>
  </r>
  <r>
    <s v="U.P. EXTRAPESADO"/>
    <s v=" SUR  "/>
    <n v="55"/>
    <s v="Suspensión en 45°"/>
    <d v="2024-04-17T00:00:00"/>
    <m/>
    <m/>
    <n v="3"/>
    <m/>
    <m/>
    <m/>
    <m/>
    <m/>
    <m/>
    <m/>
    <m/>
    <m/>
    <x v="37"/>
    <m/>
    <m/>
    <m/>
    <x v="0"/>
    <m/>
    <m/>
    <m/>
    <m/>
    <m/>
    <m/>
    <m/>
    <x v="0"/>
    <m/>
  </r>
  <r>
    <s v="U.P. EXTRAPESADO"/>
    <s v=" SUR  "/>
    <n v="56"/>
    <s v="Amarre en 45°"/>
    <d v="2024-04-18T00:00:00"/>
    <m/>
    <m/>
    <n v="6"/>
    <m/>
    <m/>
    <m/>
    <m/>
    <m/>
    <n v="4"/>
    <m/>
    <m/>
    <m/>
    <x v="38"/>
    <d v="2024-04-18T00:00:00"/>
    <s v="X"/>
    <n v="4"/>
    <x v="0"/>
    <m/>
    <m/>
    <m/>
    <m/>
    <m/>
    <m/>
    <m/>
    <x v="0"/>
    <m/>
  </r>
  <r>
    <s v="U.P. EXTRAPESADO"/>
    <s v=" SUR  "/>
    <n v="57"/>
    <s v="Amarre en 45°"/>
    <d v="2024-04-18T00:00:00"/>
    <m/>
    <m/>
    <n v="6"/>
    <m/>
    <m/>
    <m/>
    <m/>
    <m/>
    <n v="3"/>
    <m/>
    <m/>
    <m/>
    <x v="39"/>
    <d v="2024-04-18T00:00:00"/>
    <s v="X"/>
    <n v="3"/>
    <x v="0"/>
    <m/>
    <m/>
    <m/>
    <m/>
    <m/>
    <m/>
    <m/>
    <x v="0"/>
    <m/>
  </r>
  <r>
    <s v="U.P. EXTRAPESADO"/>
    <s v=" SUR  "/>
    <n v="58"/>
    <s v="Amarre en 45°"/>
    <d v="2024-04-18T00:00:00"/>
    <m/>
    <n v="6"/>
    <m/>
    <m/>
    <m/>
    <m/>
    <m/>
    <m/>
    <n v="7"/>
    <n v="3"/>
    <m/>
    <s v="X"/>
    <x v="40"/>
    <d v="2024-04-18T00:00:00"/>
    <s v="X"/>
    <n v="16"/>
    <x v="4"/>
    <m/>
    <m/>
    <m/>
    <m/>
    <m/>
    <m/>
    <m/>
    <x v="0"/>
    <m/>
  </r>
  <r>
    <s v="U.P. EXTRAPESADO"/>
    <s v=" SUR  "/>
    <n v="59"/>
    <s v="Suspensión "/>
    <d v="2024-04-18T00:00:00"/>
    <m/>
    <m/>
    <n v="3"/>
    <m/>
    <m/>
    <m/>
    <m/>
    <m/>
    <m/>
    <m/>
    <m/>
    <m/>
    <x v="21"/>
    <m/>
    <m/>
    <m/>
    <x v="0"/>
    <m/>
    <m/>
    <m/>
    <m/>
    <m/>
    <m/>
    <m/>
    <x v="0"/>
    <m/>
  </r>
  <r>
    <s v="U.P. EXTRAPESADO"/>
    <s v=" SUR  "/>
    <n v="60"/>
    <s v="Suspensión "/>
    <d v="2024-04-18T00:00:00"/>
    <m/>
    <m/>
    <n v="3"/>
    <m/>
    <m/>
    <m/>
    <m/>
    <m/>
    <m/>
    <m/>
    <m/>
    <m/>
    <x v="41"/>
    <m/>
    <m/>
    <m/>
    <x v="0"/>
    <m/>
    <m/>
    <m/>
    <m/>
    <m/>
    <m/>
    <m/>
    <x v="0"/>
    <m/>
  </r>
  <r>
    <s v="U.P. EXTRAPESADO"/>
    <s v=" SUR  "/>
    <n v="61"/>
    <s v="Suspensión "/>
    <d v="2024-04-18T00:00:00"/>
    <m/>
    <m/>
    <n v="3"/>
    <m/>
    <m/>
    <m/>
    <m/>
    <m/>
    <m/>
    <m/>
    <m/>
    <m/>
    <x v="16"/>
    <m/>
    <m/>
    <m/>
    <x v="0"/>
    <m/>
    <m/>
    <m/>
    <m/>
    <m/>
    <m/>
    <m/>
    <x v="0"/>
    <m/>
  </r>
  <r>
    <s v="U.P. EXTRAPESADO"/>
    <s v=" SUR  "/>
    <n v="62"/>
    <s v="Suspensión "/>
    <d v="2024-04-18T00:00:00"/>
    <m/>
    <m/>
    <n v="3"/>
    <m/>
    <m/>
    <m/>
    <m/>
    <m/>
    <m/>
    <m/>
    <m/>
    <m/>
    <x v="16"/>
    <m/>
    <m/>
    <m/>
    <x v="0"/>
    <m/>
    <m/>
    <m/>
    <m/>
    <m/>
    <m/>
    <m/>
    <x v="0"/>
    <m/>
  </r>
  <r>
    <s v="U.P. EXTRAPESADO"/>
    <s v=" SUR  "/>
    <n v="63"/>
    <s v="Suspensión "/>
    <d v="2024-04-18T00:00:00"/>
    <m/>
    <n v="3"/>
    <m/>
    <m/>
    <m/>
    <m/>
    <m/>
    <m/>
    <m/>
    <m/>
    <m/>
    <m/>
    <x v="16"/>
    <m/>
    <m/>
    <m/>
    <x v="0"/>
    <m/>
    <m/>
    <m/>
    <m/>
    <m/>
    <m/>
    <m/>
    <x v="0"/>
    <m/>
  </r>
  <r>
    <s v="U.P. EXTRAPESADO"/>
    <s v=" SUR  "/>
    <n v="64"/>
    <s v="Suspensión con derivación en 90°"/>
    <d v="2024-04-18T00:00:00"/>
    <n v="1"/>
    <n v="3"/>
    <n v="3"/>
    <m/>
    <m/>
    <m/>
    <m/>
    <m/>
    <n v="3"/>
    <m/>
    <m/>
    <m/>
    <x v="16"/>
    <d v="2024-04-18T00:00:00"/>
    <s v="X"/>
    <n v="3"/>
    <x v="0"/>
    <m/>
    <m/>
    <m/>
    <m/>
    <m/>
    <m/>
    <m/>
    <x v="0"/>
    <m/>
  </r>
  <r>
    <s v="U.P. EXTRAPESADO"/>
    <s v=" SUR  "/>
    <n v="65"/>
    <s v="Amarre"/>
    <d v="2024-04-18T00:00:00"/>
    <m/>
    <m/>
    <n v="6"/>
    <m/>
    <m/>
    <m/>
    <m/>
    <m/>
    <m/>
    <n v="3"/>
    <s v="X"/>
    <m/>
    <x v="42"/>
    <d v="2024-04-18T00:00:00"/>
    <s v="X"/>
    <n v="3"/>
    <x v="0"/>
    <m/>
    <m/>
    <m/>
    <m/>
    <m/>
    <m/>
    <m/>
    <x v="0"/>
    <m/>
  </r>
  <r>
    <s v="U.P. EXTRAPESADO"/>
    <s v=" SUR  "/>
    <n v="66"/>
    <s v="Amarre"/>
    <d v="2024-04-18T00:00:00"/>
    <m/>
    <n v="6"/>
    <m/>
    <m/>
    <m/>
    <m/>
    <m/>
    <m/>
    <n v="6"/>
    <n v="3"/>
    <m/>
    <s v="X"/>
    <x v="43"/>
    <d v="2024-04-18T00:00:00"/>
    <s v="X"/>
    <n v="15"/>
    <x v="0"/>
    <m/>
    <m/>
    <m/>
    <m/>
    <m/>
    <m/>
    <m/>
    <x v="0"/>
    <m/>
  </r>
  <r>
    <s v="U.P. EXTRAPESADO"/>
    <s v=" SUR  "/>
    <n v="67"/>
    <s v="Pase con derivación en 90°"/>
    <d v="2024-04-18T00:00:00"/>
    <n v="6"/>
    <m/>
    <m/>
    <m/>
    <m/>
    <m/>
    <m/>
    <m/>
    <n v="6"/>
    <m/>
    <m/>
    <m/>
    <x v="44"/>
    <d v="2024-04-18T00:00:00"/>
    <s v="X"/>
    <n v="6"/>
    <x v="0"/>
    <m/>
    <m/>
    <m/>
    <m/>
    <m/>
    <m/>
    <m/>
    <x v="0"/>
    <m/>
  </r>
  <r>
    <s v="U.P. EXTRAPESADO"/>
    <s v=" SUR  "/>
    <n v="68"/>
    <s v="Amarre"/>
    <d v="2024-04-18T00:00:00"/>
    <m/>
    <n v="6"/>
    <m/>
    <m/>
    <n v="3"/>
    <m/>
    <s v="X"/>
    <n v="3"/>
    <n v="6"/>
    <n v="3"/>
    <m/>
    <m/>
    <x v="45"/>
    <d v="2024-04-18T00:00:00"/>
    <s v="X"/>
    <n v="15"/>
    <x v="0"/>
    <m/>
    <m/>
    <m/>
    <m/>
    <m/>
    <m/>
    <d v="2024-05-05T00:00:00"/>
    <x v="1"/>
    <m/>
  </r>
  <r>
    <s v="U.P. EXTRAPESADO"/>
    <s v=" SUR  "/>
    <n v="69"/>
    <s v="Pase"/>
    <d v="2024-04-18T00:00:00"/>
    <n v="3"/>
    <m/>
    <m/>
    <m/>
    <m/>
    <m/>
    <m/>
    <m/>
    <m/>
    <m/>
    <m/>
    <m/>
    <x v="46"/>
    <m/>
    <m/>
    <m/>
    <x v="0"/>
    <m/>
    <m/>
    <m/>
    <m/>
    <m/>
    <m/>
    <m/>
    <x v="0"/>
    <m/>
  </r>
  <r>
    <s v="U.P. EXTRAPESADO"/>
    <s v=" SUR  "/>
    <n v="70"/>
    <s v="Amarre en 45°"/>
    <d v="2024-04-18T00:00:00"/>
    <n v="1"/>
    <m/>
    <n v="6"/>
    <m/>
    <m/>
    <m/>
    <m/>
    <n v="3"/>
    <n v="3"/>
    <m/>
    <m/>
    <m/>
    <x v="47"/>
    <d v="2024-04-18T00:00:00"/>
    <s v="X"/>
    <n v="3"/>
    <x v="0"/>
    <m/>
    <m/>
    <m/>
    <m/>
    <m/>
    <m/>
    <m/>
    <x v="0"/>
    <m/>
  </r>
  <r>
    <s v="U.P. EXTRAPESADO"/>
    <s v=" SUR  "/>
    <n v="71"/>
    <s v="Pase 45°"/>
    <d v="2024-04-18T00:00:00"/>
    <n v="3"/>
    <m/>
    <m/>
    <m/>
    <m/>
    <m/>
    <m/>
    <m/>
    <m/>
    <m/>
    <m/>
    <m/>
    <x v="48"/>
    <m/>
    <m/>
    <m/>
    <x v="0"/>
    <m/>
    <m/>
    <m/>
    <m/>
    <m/>
    <m/>
    <m/>
    <x v="0"/>
    <m/>
  </r>
  <r>
    <s v="U.P. EXTRAPESADO"/>
    <s v=" SUR  "/>
    <n v="72"/>
    <s v="Pase"/>
    <d v="2024-04-18T00:00:00"/>
    <n v="3"/>
    <m/>
    <m/>
    <m/>
    <m/>
    <m/>
    <m/>
    <n v="3"/>
    <m/>
    <m/>
    <m/>
    <m/>
    <x v="49"/>
    <m/>
    <m/>
    <m/>
    <x v="0"/>
    <m/>
    <m/>
    <m/>
    <m/>
    <m/>
    <m/>
    <m/>
    <x v="0"/>
    <m/>
  </r>
  <r>
    <s v="U.P. EXTRAPESADO"/>
    <s v=" SUR  "/>
    <n v="73"/>
    <s v="Pase con derivación en 90°"/>
    <d v="2024-04-18T00:00:00"/>
    <n v="3"/>
    <m/>
    <n v="2"/>
    <m/>
    <m/>
    <m/>
    <m/>
    <m/>
    <n v="2"/>
    <m/>
    <m/>
    <m/>
    <x v="50"/>
    <d v="2024-04-18T00:00:00"/>
    <s v="X"/>
    <n v="2"/>
    <x v="0"/>
    <m/>
    <m/>
    <m/>
    <m/>
    <m/>
    <m/>
    <m/>
    <x v="0"/>
    <m/>
  </r>
  <r>
    <s v="U.P. EXTRAPESADO"/>
    <s v=" SUR  "/>
    <n v="74"/>
    <s v="Pase con derivación en 45°"/>
    <d v="2024-04-18T00:00:00"/>
    <n v="5"/>
    <m/>
    <n v="3"/>
    <m/>
    <m/>
    <m/>
    <m/>
    <n v="3"/>
    <m/>
    <n v="3"/>
    <m/>
    <m/>
    <x v="51"/>
    <d v="2024-04-18T00:00:00"/>
    <s v="X"/>
    <n v="6"/>
    <x v="5"/>
    <m/>
    <m/>
    <m/>
    <m/>
    <m/>
    <m/>
    <m/>
    <x v="0"/>
    <m/>
  </r>
  <r>
    <s v="U.P. EXTRAPESADO"/>
    <s v=" SUR  "/>
    <n v="75"/>
    <s v="Pase con derivación en 90°"/>
    <d v="2024-04-18T00:00:00"/>
    <n v="4"/>
    <m/>
    <n v="3"/>
    <m/>
    <m/>
    <m/>
    <m/>
    <m/>
    <n v="3"/>
    <n v="3"/>
    <s v="X"/>
    <m/>
    <x v="52"/>
    <d v="2024-04-18T00:00:00"/>
    <s v="X"/>
    <n v="12"/>
    <x v="6"/>
    <m/>
    <m/>
    <m/>
    <m/>
    <m/>
    <m/>
    <m/>
    <x v="0"/>
    <m/>
  </r>
  <r>
    <s v="U.P. EXTRAPESADO"/>
    <s v=" SUR  "/>
    <n v="76"/>
    <s v="Pase con derivación en 90°"/>
    <d v="2024-04-18T00:00:00"/>
    <n v="3"/>
    <m/>
    <n v="3"/>
    <m/>
    <m/>
    <m/>
    <m/>
    <m/>
    <n v="3"/>
    <m/>
    <m/>
    <s v="X"/>
    <x v="53"/>
    <d v="2024-04-18T00:00:00"/>
    <s v="X"/>
    <n v="3"/>
    <x v="0"/>
    <m/>
    <m/>
    <m/>
    <m/>
    <m/>
    <m/>
    <m/>
    <x v="0"/>
    <m/>
  </r>
  <r>
    <s v="U.P. EXTRAPESADO"/>
    <s v=" SUR  "/>
    <n v="77"/>
    <s v="Poste Terminal"/>
    <d v="2024-04-18T00:00:00"/>
    <m/>
    <m/>
    <n v="3"/>
    <m/>
    <n v="3"/>
    <s v="X"/>
    <m/>
    <n v="3"/>
    <m/>
    <m/>
    <m/>
    <m/>
    <x v="54"/>
    <d v="2024-04-18T00:00:00"/>
    <s v="X"/>
    <n v="3"/>
    <x v="0"/>
    <m/>
    <m/>
    <m/>
    <m/>
    <m/>
    <m/>
    <m/>
    <x v="0"/>
    <m/>
  </r>
  <r>
    <s v="U.P. EXTRAPESADO"/>
    <s v=" SUR  "/>
    <n v="78"/>
    <s v="Amarre en 90°"/>
    <d v="2024-04-18T00:00:00"/>
    <n v="2"/>
    <n v="8"/>
    <m/>
    <m/>
    <n v="2"/>
    <m/>
    <s v="X"/>
    <n v="3"/>
    <n v="7"/>
    <m/>
    <m/>
    <m/>
    <x v="55"/>
    <d v="2024-04-18T00:00:00"/>
    <s v="X"/>
    <n v="13"/>
    <x v="5"/>
    <m/>
    <m/>
    <m/>
    <m/>
    <m/>
    <m/>
    <m/>
    <x v="0"/>
    <m/>
  </r>
  <r>
    <s v="U.P. EXTRAPESADO"/>
    <s v=" SUR  "/>
    <n v="79"/>
    <s v="Poste Terminal Tx"/>
    <d v="2024-04-18T00:00:00"/>
    <m/>
    <n v="3"/>
    <m/>
    <m/>
    <n v="3"/>
    <s v="X"/>
    <m/>
    <m/>
    <n v="3"/>
    <m/>
    <m/>
    <m/>
    <x v="56"/>
    <d v="2024-04-18T00:00:00"/>
    <s v="X"/>
    <n v="6"/>
    <x v="0"/>
    <m/>
    <m/>
    <m/>
    <m/>
    <m/>
    <m/>
    <m/>
    <x v="0"/>
    <m/>
  </r>
  <r>
    <s v="U.P. EXTRAPESADO"/>
    <s v=" SUR  "/>
    <n v="80"/>
    <s v="Pase"/>
    <d v="2024-04-19T00:00:00"/>
    <n v="3"/>
    <m/>
    <m/>
    <m/>
    <n v="3"/>
    <s v="X"/>
    <m/>
    <n v="3"/>
    <n v="3"/>
    <m/>
    <m/>
    <m/>
    <x v="57"/>
    <d v="2024-04-19T00:00:00"/>
    <s v="X"/>
    <n v="6"/>
    <x v="0"/>
    <m/>
    <m/>
    <m/>
    <m/>
    <m/>
    <m/>
    <m/>
    <x v="0"/>
    <m/>
  </r>
  <r>
    <s v="U.P. EXTRAPESADO"/>
    <s v=" SUR  "/>
    <n v="81"/>
    <s v="Pase con derivación en 45°"/>
    <d v="2024-04-19T00:00:00"/>
    <n v="2"/>
    <m/>
    <n v="9"/>
    <m/>
    <m/>
    <m/>
    <m/>
    <m/>
    <n v="6"/>
    <m/>
    <m/>
    <m/>
    <x v="58"/>
    <d v="2024-04-19T00:00:00"/>
    <s v="X"/>
    <n v="6"/>
    <x v="0"/>
    <m/>
    <m/>
    <m/>
    <m/>
    <m/>
    <m/>
    <m/>
    <x v="0"/>
    <m/>
  </r>
  <r>
    <s v="U.P. EXTRAPESADO"/>
    <s v=" SUR  "/>
    <n v="82"/>
    <s v="Amarre en 90°"/>
    <d v="2024-04-19T00:00:00"/>
    <n v="1"/>
    <n v="6"/>
    <m/>
    <m/>
    <m/>
    <m/>
    <m/>
    <m/>
    <m/>
    <n v="3"/>
    <m/>
    <s v="X"/>
    <x v="59"/>
    <d v="2024-04-19T00:00:00"/>
    <s v="X"/>
    <n v="9"/>
    <x v="0"/>
    <m/>
    <m/>
    <m/>
    <m/>
    <m/>
    <m/>
    <m/>
    <x v="0"/>
    <m/>
  </r>
  <r>
    <s v="U.P. EXTRAPESADO"/>
    <s v=" SUR  "/>
    <n v="83"/>
    <s v="Poste Terminal"/>
    <d v="2024-04-19T00:00:00"/>
    <m/>
    <m/>
    <n v="3"/>
    <m/>
    <n v="3"/>
    <s v="X"/>
    <m/>
    <m/>
    <m/>
    <m/>
    <m/>
    <m/>
    <x v="60"/>
    <d v="2024-04-19T00:00:00"/>
    <s v="X"/>
    <n v="3"/>
    <x v="0"/>
    <m/>
    <m/>
    <m/>
    <m/>
    <m/>
    <m/>
    <m/>
    <x v="0"/>
    <m/>
  </r>
  <r>
    <s v="U.P. EXTRAPESADO"/>
    <s v=" SUR  "/>
    <n v="84"/>
    <s v="Pase"/>
    <d v="2024-04-19T00:00:00"/>
    <n v="3"/>
    <m/>
    <m/>
    <m/>
    <m/>
    <m/>
    <m/>
    <n v="3"/>
    <m/>
    <m/>
    <m/>
    <m/>
    <x v="16"/>
    <m/>
    <m/>
    <m/>
    <x v="0"/>
    <m/>
    <m/>
    <m/>
    <m/>
    <m/>
    <m/>
    <m/>
    <x v="0"/>
    <m/>
  </r>
  <r>
    <s v="U.P. EXTRAPESADO"/>
    <s v=" SUR  "/>
    <n v="85"/>
    <s v="Pase"/>
    <d v="2024-04-19T00:00:00"/>
    <n v="3"/>
    <m/>
    <m/>
    <m/>
    <m/>
    <m/>
    <m/>
    <m/>
    <m/>
    <m/>
    <m/>
    <m/>
    <x v="61"/>
    <m/>
    <m/>
    <m/>
    <x v="0"/>
    <m/>
    <m/>
    <m/>
    <m/>
    <m/>
    <m/>
    <m/>
    <x v="0"/>
    <m/>
  </r>
  <r>
    <s v="U.P. EXTRAPESADO"/>
    <s v=" SUR  "/>
    <n v="86"/>
    <s v="Pase"/>
    <d v="2024-04-19T00:00:00"/>
    <n v="3"/>
    <m/>
    <m/>
    <m/>
    <m/>
    <m/>
    <m/>
    <n v="3"/>
    <m/>
    <m/>
    <m/>
    <m/>
    <x v="16"/>
    <m/>
    <m/>
    <m/>
    <x v="0"/>
    <m/>
    <m/>
    <m/>
    <m/>
    <m/>
    <m/>
    <m/>
    <x v="0"/>
    <m/>
  </r>
  <r>
    <s v="U.P. EXTRAPESADO"/>
    <s v=" SUR  "/>
    <n v="87"/>
    <s v="Pase con derivación en 45°"/>
    <d v="2024-04-19T00:00:00"/>
    <n v="4"/>
    <m/>
    <n v="3"/>
    <m/>
    <m/>
    <m/>
    <m/>
    <m/>
    <n v="3"/>
    <n v="3"/>
    <m/>
    <s v="X"/>
    <x v="62"/>
    <d v="2024-04-19T00:00:00"/>
    <s v="X"/>
    <n v="12"/>
    <x v="0"/>
    <m/>
    <m/>
    <m/>
    <m/>
    <m/>
    <m/>
    <m/>
    <x v="0"/>
    <m/>
  </r>
  <r>
    <s v="U.P. EXTRAPESADO"/>
    <s v=" SUR  "/>
    <n v="88"/>
    <s v="Pase"/>
    <d v="2024-04-19T00:00:00"/>
    <n v="3"/>
    <m/>
    <m/>
    <m/>
    <m/>
    <m/>
    <m/>
    <m/>
    <m/>
    <m/>
    <m/>
    <m/>
    <x v="46"/>
    <m/>
    <m/>
    <m/>
    <x v="0"/>
    <m/>
    <m/>
    <m/>
    <m/>
    <m/>
    <m/>
    <m/>
    <x v="0"/>
    <m/>
  </r>
  <r>
    <s v="U.P. EXTRAPESADO"/>
    <s v=" SUR  "/>
    <n v="89"/>
    <s v="Poste Terminal Tx"/>
    <d v="2024-04-19T00:00:00"/>
    <m/>
    <m/>
    <n v="3"/>
    <m/>
    <n v="2"/>
    <m/>
    <s v="X"/>
    <n v="3"/>
    <m/>
    <m/>
    <m/>
    <m/>
    <x v="63"/>
    <d v="2024-04-19T00:00:00"/>
    <s v="X"/>
    <n v="6"/>
    <x v="0"/>
    <m/>
    <m/>
    <m/>
    <m/>
    <m/>
    <m/>
    <m/>
    <x v="0"/>
    <m/>
  </r>
  <r>
    <s v="U.P. EXTRAPESADO"/>
    <s v=" SUR  "/>
    <n v="90"/>
    <s v="Pase"/>
    <d v="2024-04-19T00:00:00"/>
    <n v="3"/>
    <m/>
    <m/>
    <m/>
    <m/>
    <m/>
    <m/>
    <n v="3"/>
    <m/>
    <m/>
    <m/>
    <m/>
    <x v="64"/>
    <m/>
    <m/>
    <m/>
    <x v="0"/>
    <m/>
    <m/>
    <m/>
    <m/>
    <m/>
    <m/>
    <m/>
    <x v="0"/>
    <m/>
  </r>
  <r>
    <s v="U.P. EXTRAPESADO"/>
    <s v=" SUR  "/>
    <n v="91"/>
    <s v="Pase"/>
    <d v="2024-04-19T00:00:00"/>
    <n v="3"/>
    <m/>
    <m/>
    <m/>
    <m/>
    <m/>
    <m/>
    <m/>
    <m/>
    <m/>
    <m/>
    <m/>
    <x v="16"/>
    <m/>
    <m/>
    <m/>
    <x v="0"/>
    <m/>
    <m/>
    <m/>
    <m/>
    <m/>
    <m/>
    <m/>
    <x v="0"/>
    <m/>
  </r>
  <r>
    <s v="U.P. EXTRAPESADO"/>
    <s v=" SUR  "/>
    <n v="92"/>
    <s v="Pase"/>
    <d v="2024-04-19T00:00:00"/>
    <n v="3"/>
    <m/>
    <m/>
    <m/>
    <n v="3"/>
    <m/>
    <s v="X"/>
    <m/>
    <n v="3"/>
    <m/>
    <m/>
    <m/>
    <x v="65"/>
    <d v="2024-04-19T00:00:00"/>
    <s v="X"/>
    <n v="6"/>
    <x v="0"/>
    <m/>
    <m/>
    <m/>
    <m/>
    <m/>
    <m/>
    <m/>
    <x v="0"/>
    <m/>
  </r>
  <r>
    <s v="U.P. EXTRAPESADO"/>
    <s v=" SUR  "/>
    <n v="93"/>
    <s v="Pase"/>
    <d v="2024-04-19T00:00:00"/>
    <n v="3"/>
    <m/>
    <m/>
    <m/>
    <m/>
    <m/>
    <m/>
    <m/>
    <m/>
    <m/>
    <m/>
    <m/>
    <x v="16"/>
    <m/>
    <m/>
    <m/>
    <x v="0"/>
    <m/>
    <m/>
    <m/>
    <m/>
    <m/>
    <m/>
    <m/>
    <x v="0"/>
    <m/>
  </r>
  <r>
    <s v="U.P. EXTRAPESADO"/>
    <s v=" SUR  "/>
    <n v="94"/>
    <s v="Amarre con derivación en 90°"/>
    <d v="2024-04-19T00:00:00"/>
    <n v="2"/>
    <m/>
    <n v="9"/>
    <m/>
    <m/>
    <m/>
    <m/>
    <m/>
    <n v="15"/>
    <n v="3"/>
    <m/>
    <s v="X"/>
    <x v="66"/>
    <d v="2024-04-19T00:00:00"/>
    <s v="X"/>
    <n v="24"/>
    <x v="0"/>
    <m/>
    <m/>
    <m/>
    <m/>
    <m/>
    <m/>
    <m/>
    <x v="0"/>
    <m/>
  </r>
  <r>
    <s v="U.P. EXTRAPESADO"/>
    <s v=" SUR  "/>
    <n v="95"/>
    <s v="Pase"/>
    <d v="2024-04-19T00:00:00"/>
    <n v="3"/>
    <m/>
    <m/>
    <m/>
    <m/>
    <m/>
    <m/>
    <m/>
    <m/>
    <m/>
    <m/>
    <m/>
    <x v="61"/>
    <m/>
    <m/>
    <m/>
    <x v="0"/>
    <m/>
    <m/>
    <m/>
    <m/>
    <m/>
    <m/>
    <m/>
    <x v="0"/>
    <m/>
  </r>
  <r>
    <s v="U.P. EXTRAPESADO"/>
    <s v=" SUR  "/>
    <n v="96"/>
    <s v="Pase"/>
    <d v="2024-04-19T00:00:00"/>
    <n v="3"/>
    <m/>
    <m/>
    <m/>
    <m/>
    <m/>
    <m/>
    <m/>
    <m/>
    <m/>
    <m/>
    <m/>
    <x v="20"/>
    <m/>
    <m/>
    <m/>
    <x v="0"/>
    <m/>
    <m/>
    <m/>
    <m/>
    <m/>
    <m/>
    <m/>
    <x v="0"/>
    <m/>
  </r>
  <r>
    <s v="U.P. EXTRAPESADO"/>
    <s v=" SUR  "/>
    <n v="97"/>
    <s v="Amarre en 45° Tx"/>
    <d v="2024-04-19T00:00:00"/>
    <m/>
    <n v="1"/>
    <n v="5"/>
    <m/>
    <n v="6"/>
    <s v="4X"/>
    <s v="2X"/>
    <m/>
    <n v="7"/>
    <m/>
    <m/>
    <m/>
    <x v="67"/>
    <d v="2024-04-19T00:00:00"/>
    <s v="X"/>
    <n v="17"/>
    <x v="0"/>
    <m/>
    <m/>
    <m/>
    <m/>
    <m/>
    <m/>
    <m/>
    <x v="0"/>
    <m/>
  </r>
  <r>
    <s v="U.P. EXTRAPESADO"/>
    <s v=" SUR  "/>
    <n v="98"/>
    <s v="Amarre en 45°"/>
    <d v="2024-04-19T00:00:00"/>
    <n v="2"/>
    <m/>
    <n v="6"/>
    <m/>
    <m/>
    <m/>
    <m/>
    <n v="3"/>
    <n v="3"/>
    <m/>
    <m/>
    <m/>
    <x v="68"/>
    <d v="2024-04-19T00:00:00"/>
    <s v="X"/>
    <n v="3"/>
    <x v="0"/>
    <m/>
    <m/>
    <m/>
    <m/>
    <m/>
    <m/>
    <m/>
    <x v="0"/>
    <m/>
  </r>
  <r>
    <s v="U.P. EXTRAPESADO"/>
    <s v=" SUR  "/>
    <n v="99"/>
    <s v="Pase con derivación en 45°"/>
    <d v="2024-04-19T00:00:00"/>
    <n v="3"/>
    <m/>
    <n v="3"/>
    <m/>
    <n v="3"/>
    <m/>
    <s v="X"/>
    <m/>
    <n v="3"/>
    <m/>
    <m/>
    <m/>
    <x v="69"/>
    <d v="2024-04-19T00:00:00"/>
    <s v="X"/>
    <n v="6"/>
    <x v="0"/>
    <m/>
    <m/>
    <m/>
    <m/>
    <m/>
    <m/>
    <m/>
    <x v="0"/>
    <m/>
  </r>
  <r>
    <s v="U.P. EXTRAPESADO"/>
    <s v=" SUR  "/>
    <n v="100"/>
    <s v="Pase"/>
    <d v="2024-04-19T00:00:00"/>
    <n v="3"/>
    <m/>
    <m/>
    <m/>
    <n v="3"/>
    <m/>
    <s v="X"/>
    <m/>
    <n v="3"/>
    <m/>
    <m/>
    <m/>
    <x v="70"/>
    <d v="2024-04-19T00:00:00"/>
    <s v="X"/>
    <n v="6"/>
    <x v="0"/>
    <m/>
    <m/>
    <m/>
    <m/>
    <m/>
    <m/>
    <m/>
    <x v="0"/>
    <m/>
  </r>
  <r>
    <s v="U.P. EXTRAPESADO"/>
    <s v=" SUR  "/>
    <n v="101"/>
    <s v="Amarre en 45° Tx"/>
    <d v="2024-04-19T00:00:00"/>
    <n v="1"/>
    <m/>
    <n v="6"/>
    <m/>
    <n v="3"/>
    <m/>
    <s v="X"/>
    <m/>
    <n v="5"/>
    <m/>
    <m/>
    <m/>
    <x v="71"/>
    <d v="2024-04-19T00:00:00"/>
    <s v="X"/>
    <n v="8"/>
    <x v="0"/>
    <m/>
    <m/>
    <m/>
    <m/>
    <m/>
    <m/>
    <m/>
    <x v="0"/>
    <m/>
  </r>
  <r>
    <s v="U.P. EXTRAPESADO"/>
    <s v=" SUR  "/>
    <n v="102"/>
    <s v="Amarre en 45°"/>
    <d v="2024-04-19T00:00:00"/>
    <m/>
    <m/>
    <n v="6"/>
    <m/>
    <m/>
    <m/>
    <m/>
    <m/>
    <m/>
    <n v="3"/>
    <s v="1X"/>
    <s v="2X"/>
    <x v="72"/>
    <d v="2024-04-19T00:00:00"/>
    <s v="X"/>
    <n v="7"/>
    <x v="0"/>
    <m/>
    <m/>
    <m/>
    <m/>
    <m/>
    <m/>
    <m/>
    <x v="0"/>
    <m/>
  </r>
  <r>
    <s v="U.P. EXTRAPESADO"/>
    <s v=" SUR  "/>
    <n v="103"/>
    <s v="Amarre"/>
    <d v="2024-04-19T00:00:00"/>
    <m/>
    <n v="6"/>
    <m/>
    <m/>
    <m/>
    <m/>
    <m/>
    <n v="3"/>
    <n v="6"/>
    <n v="3"/>
    <m/>
    <s v="X"/>
    <x v="73"/>
    <d v="2024-04-19T00:00:00"/>
    <s v="X"/>
    <n v="15"/>
    <x v="0"/>
    <m/>
    <m/>
    <m/>
    <m/>
    <m/>
    <m/>
    <m/>
    <x v="0"/>
    <m/>
  </r>
  <r>
    <s v="U.P. EXTRAPESADO"/>
    <s v=" SUR  "/>
    <n v="104"/>
    <s v="Pase"/>
    <d v="2024-04-19T00:00:00"/>
    <n v="3"/>
    <m/>
    <m/>
    <m/>
    <m/>
    <m/>
    <m/>
    <n v="3"/>
    <m/>
    <m/>
    <m/>
    <m/>
    <x v="16"/>
    <m/>
    <m/>
    <m/>
    <x v="0"/>
    <m/>
    <m/>
    <m/>
    <m/>
    <m/>
    <m/>
    <m/>
    <x v="0"/>
    <m/>
  </r>
  <r>
    <s v="U.P. EXTRAPESADO"/>
    <s v=" SUR  "/>
    <n v="105"/>
    <s v="Pase"/>
    <d v="2024-04-19T00:00:00"/>
    <n v="3"/>
    <m/>
    <m/>
    <m/>
    <m/>
    <m/>
    <m/>
    <m/>
    <m/>
    <m/>
    <m/>
    <m/>
    <x v="74"/>
    <m/>
    <m/>
    <m/>
    <x v="0"/>
    <m/>
    <m/>
    <m/>
    <m/>
    <m/>
    <m/>
    <d v="2024-08-11T00:00:00"/>
    <x v="1"/>
    <m/>
  </r>
  <r>
    <s v="U.P. EXTRAPESADO"/>
    <s v=" SUR  "/>
    <n v="106"/>
    <s v="Amarre en 45°"/>
    <d v="2024-04-19T00:00:00"/>
    <n v="1"/>
    <n v="3"/>
    <n v="3"/>
    <m/>
    <m/>
    <m/>
    <m/>
    <m/>
    <n v="3"/>
    <m/>
    <m/>
    <m/>
    <x v="75"/>
    <d v="2024-04-19T00:00:00"/>
    <s v="X"/>
    <n v="3"/>
    <x v="0"/>
    <m/>
    <m/>
    <m/>
    <m/>
    <m/>
    <m/>
    <m/>
    <x v="0"/>
    <m/>
  </r>
  <r>
    <s v="U.P. EXTRAPESADO"/>
    <s v=" SUR  "/>
    <n v="107"/>
    <s v="Pase con derivación en 90°"/>
    <d v="2024-04-19T00:00:00"/>
    <n v="4"/>
    <m/>
    <n v="3"/>
    <m/>
    <m/>
    <m/>
    <m/>
    <n v="3"/>
    <n v="3"/>
    <m/>
    <m/>
    <m/>
    <x v="16"/>
    <d v="2024-04-19T00:00:00"/>
    <s v="X"/>
    <n v="3"/>
    <x v="0"/>
    <m/>
    <m/>
    <m/>
    <m/>
    <m/>
    <m/>
    <m/>
    <x v="0"/>
    <m/>
  </r>
  <r>
    <s v="U.P. EXTRAPESADO"/>
    <s v=" SUR  "/>
    <n v="108"/>
    <s v="Amarre"/>
    <d v="2024-04-19T00:00:00"/>
    <m/>
    <m/>
    <n v="6"/>
    <m/>
    <n v="3"/>
    <m/>
    <m/>
    <m/>
    <n v="6"/>
    <n v="3"/>
    <m/>
    <m/>
    <x v="76"/>
    <d v="2024-04-19T00:00:00"/>
    <s v="X"/>
    <n v="15"/>
    <x v="7"/>
    <m/>
    <m/>
    <m/>
    <m/>
    <m/>
    <m/>
    <m/>
    <x v="0"/>
    <m/>
  </r>
  <r>
    <s v="U.P. EXTRAPESADO"/>
    <s v=" SUR  "/>
    <n v="109"/>
    <s v="Pase con derivación en 90°"/>
    <d v="2024-04-20T00:00:00"/>
    <n v="3"/>
    <m/>
    <n v="3"/>
    <m/>
    <n v="3"/>
    <s v="X"/>
    <m/>
    <n v="3"/>
    <n v="3"/>
    <m/>
    <m/>
    <m/>
    <x v="77"/>
    <d v="2024-04-20T00:00:00"/>
    <s v="X"/>
    <n v="6"/>
    <x v="0"/>
    <m/>
    <m/>
    <m/>
    <m/>
    <m/>
    <m/>
    <m/>
    <x v="0"/>
    <m/>
  </r>
  <r>
    <s v="U.P. EXTRAPESADO"/>
    <s v=" SUR  "/>
    <n v="110"/>
    <s v="Amarre"/>
    <d v="2024-04-20T00:00:00"/>
    <m/>
    <m/>
    <n v="6"/>
    <m/>
    <m/>
    <m/>
    <m/>
    <n v="4"/>
    <m/>
    <n v="3"/>
    <m/>
    <s v="X"/>
    <x v="78"/>
    <d v="2024-04-20T00:00:00"/>
    <s v="X"/>
    <n v="9"/>
    <x v="0"/>
    <m/>
    <m/>
    <m/>
    <m/>
    <m/>
    <m/>
    <d v="2024-08-13T00:00:00"/>
    <x v="1"/>
    <m/>
  </r>
  <r>
    <s v="U.P. EXTRAPESADO"/>
    <s v=" SUR  "/>
    <n v="111"/>
    <s v="Pase"/>
    <d v="2024-04-20T00:00:00"/>
    <n v="3"/>
    <m/>
    <m/>
    <m/>
    <m/>
    <m/>
    <m/>
    <m/>
    <m/>
    <m/>
    <m/>
    <m/>
    <x v="79"/>
    <m/>
    <m/>
    <m/>
    <x v="0"/>
    <m/>
    <m/>
    <m/>
    <m/>
    <m/>
    <m/>
    <m/>
    <x v="0"/>
    <m/>
  </r>
  <r>
    <s v="U.P. EXTRAPESADO"/>
    <s v=" SUR  "/>
    <n v="112"/>
    <s v="Pase"/>
    <d v="2024-04-20T00:00:00"/>
    <n v="3"/>
    <m/>
    <m/>
    <m/>
    <m/>
    <m/>
    <m/>
    <n v="3"/>
    <m/>
    <m/>
    <m/>
    <m/>
    <x v="80"/>
    <m/>
    <m/>
    <m/>
    <x v="0"/>
    <m/>
    <m/>
    <m/>
    <m/>
    <m/>
    <m/>
    <d v="2024-08-12T00:00:00"/>
    <x v="1"/>
    <m/>
  </r>
  <r>
    <s v="U.P. EXTRAPESADO"/>
    <s v=" SUR  "/>
    <n v="113"/>
    <s v="Pase"/>
    <d v="2024-04-20T00:00:00"/>
    <n v="3"/>
    <m/>
    <m/>
    <m/>
    <m/>
    <m/>
    <m/>
    <m/>
    <m/>
    <m/>
    <m/>
    <m/>
    <x v="46"/>
    <m/>
    <m/>
    <m/>
    <x v="0"/>
    <m/>
    <m/>
    <m/>
    <m/>
    <m/>
    <m/>
    <m/>
    <x v="0"/>
    <m/>
  </r>
  <r>
    <s v="U.P. EXTRAPESADO"/>
    <s v=" SUR  "/>
    <n v="114"/>
    <s v="Pase"/>
    <d v="2024-04-20T00:00:00"/>
    <n v="3"/>
    <m/>
    <m/>
    <m/>
    <m/>
    <m/>
    <m/>
    <n v="3"/>
    <m/>
    <m/>
    <m/>
    <m/>
    <x v="81"/>
    <m/>
    <m/>
    <m/>
    <x v="0"/>
    <m/>
    <m/>
    <m/>
    <m/>
    <m/>
    <m/>
    <m/>
    <x v="0"/>
    <m/>
  </r>
  <r>
    <s v="U.P. EXTRAPESADO"/>
    <s v=" SUR  "/>
    <n v="115"/>
    <s v="Pase"/>
    <d v="2024-04-20T00:00:00"/>
    <n v="3"/>
    <m/>
    <m/>
    <m/>
    <m/>
    <m/>
    <m/>
    <m/>
    <m/>
    <m/>
    <m/>
    <m/>
    <x v="82"/>
    <m/>
    <m/>
    <m/>
    <x v="0"/>
    <m/>
    <m/>
    <m/>
    <m/>
    <m/>
    <m/>
    <d v="2024-08-14T00:00:00"/>
    <x v="1"/>
    <m/>
  </r>
  <r>
    <s v="U.P. EXTRAPESADO"/>
    <s v=" SUR  "/>
    <n v="116"/>
    <s v="Amarre con derivación en 45°"/>
    <d v="2024-04-20T00:00:00"/>
    <n v="3"/>
    <n v="9"/>
    <m/>
    <m/>
    <n v="3"/>
    <s v="X"/>
    <m/>
    <n v="3"/>
    <n v="7"/>
    <m/>
    <m/>
    <m/>
    <x v="83"/>
    <d v="2024-04-20T00:00:00"/>
    <s v="X"/>
    <n v="10"/>
    <x v="0"/>
    <m/>
    <m/>
    <m/>
    <m/>
    <m/>
    <m/>
    <m/>
    <x v="0"/>
    <m/>
  </r>
  <r>
    <s v="U.P. EXTRAPESADO"/>
    <s v=" SUR  "/>
    <n v="117"/>
    <s v="Amarre con derivación en 90°"/>
    <d v="2024-04-20T00:00:00"/>
    <n v="2"/>
    <n v="9"/>
    <m/>
    <m/>
    <n v="3"/>
    <s v="X"/>
    <m/>
    <m/>
    <n v="6"/>
    <m/>
    <m/>
    <m/>
    <x v="84"/>
    <d v="2024-04-20T00:00:00"/>
    <s v="X"/>
    <n v="9"/>
    <x v="0"/>
    <m/>
    <m/>
    <m/>
    <m/>
    <m/>
    <m/>
    <m/>
    <x v="0"/>
    <m/>
  </r>
  <r>
    <s v="U.P. EXTRAPESADO"/>
    <s v=" SUR  "/>
    <n v="118"/>
    <s v="Pase con derivación en 90°"/>
    <d v="2024-04-20T00:00:00"/>
    <n v="4"/>
    <n v="3"/>
    <m/>
    <m/>
    <m/>
    <m/>
    <m/>
    <n v="3"/>
    <n v="4"/>
    <m/>
    <m/>
    <m/>
    <x v="85"/>
    <d v="2024-04-20T00:00:00"/>
    <s v="X"/>
    <n v="4"/>
    <x v="0"/>
    <m/>
    <m/>
    <m/>
    <m/>
    <m/>
    <m/>
    <m/>
    <x v="0"/>
    <m/>
  </r>
  <r>
    <s v="U.P. EXTRAPESADO"/>
    <s v=" SUR  "/>
    <n v="119"/>
    <s v="Amarre"/>
    <d v="2024-04-20T00:00:00"/>
    <m/>
    <n v="6"/>
    <m/>
    <m/>
    <n v="3"/>
    <s v="X"/>
    <m/>
    <m/>
    <n v="3"/>
    <m/>
    <m/>
    <m/>
    <x v="86"/>
    <d v="2024-04-20T00:00:00"/>
    <s v="X"/>
    <n v="6"/>
    <x v="0"/>
    <m/>
    <m/>
    <m/>
    <m/>
    <m/>
    <m/>
    <d v="2024-08-14T00:00:00"/>
    <x v="1"/>
    <m/>
  </r>
  <r>
    <s v="U.P. EXTRAPESADO"/>
    <s v=" SUR  "/>
    <n v="120"/>
    <s v="Amarre"/>
    <d v="2024-04-20T00:00:00"/>
    <m/>
    <n v="6"/>
    <m/>
    <m/>
    <m/>
    <m/>
    <m/>
    <n v="6"/>
    <m/>
    <n v="3"/>
    <m/>
    <s v="X"/>
    <x v="87"/>
    <d v="2024-04-20T00:00:00"/>
    <s v="X"/>
    <n v="9"/>
    <x v="0"/>
    <m/>
    <m/>
    <m/>
    <m/>
    <m/>
    <m/>
    <m/>
    <x v="0"/>
    <m/>
  </r>
  <r>
    <s v="U.P. EXTRAPESADO"/>
    <s v=" SUR  "/>
    <n v="121"/>
    <s v="Pase"/>
    <d v="2024-04-20T00:00:00"/>
    <n v="3"/>
    <m/>
    <m/>
    <m/>
    <m/>
    <m/>
    <m/>
    <n v="3"/>
    <m/>
    <m/>
    <m/>
    <m/>
    <x v="88"/>
    <m/>
    <m/>
    <m/>
    <x v="0"/>
    <m/>
    <m/>
    <m/>
    <m/>
    <m/>
    <m/>
    <m/>
    <x v="0"/>
    <m/>
  </r>
  <r>
    <s v="U.P. EXTRAPESADO"/>
    <s v=" SUR  "/>
    <n v="122"/>
    <s v="Pase con derivación en 45°"/>
    <d v="2024-04-20T00:00:00"/>
    <n v="4"/>
    <m/>
    <n v="3"/>
    <m/>
    <m/>
    <m/>
    <m/>
    <n v="3"/>
    <n v="3"/>
    <n v="3"/>
    <m/>
    <s v="X"/>
    <x v="89"/>
    <d v="2024-04-20T00:00:00"/>
    <s v="X"/>
    <n v="12"/>
    <x v="0"/>
    <m/>
    <m/>
    <m/>
    <m/>
    <m/>
    <m/>
    <m/>
    <x v="0"/>
    <m/>
  </r>
  <r>
    <s v="U.P. EXTRAPESADO"/>
    <s v=" SUR  "/>
    <n v="123"/>
    <s v="Amarre en 45°"/>
    <d v="2024-04-20T00:00:00"/>
    <n v="1"/>
    <m/>
    <n v="6"/>
    <m/>
    <m/>
    <m/>
    <m/>
    <m/>
    <n v="3"/>
    <m/>
    <m/>
    <m/>
    <x v="16"/>
    <d v="2024-04-20T00:00:00"/>
    <s v="X"/>
    <n v="3"/>
    <x v="0"/>
    <m/>
    <m/>
    <m/>
    <m/>
    <m/>
    <m/>
    <m/>
    <x v="0"/>
    <m/>
  </r>
  <r>
    <s v="U.P. EXTRAPESADO"/>
    <s v=" SUR  "/>
    <n v="124"/>
    <s v="Pase"/>
    <d v="2024-04-20T00:00:00"/>
    <n v="3"/>
    <m/>
    <m/>
    <m/>
    <m/>
    <m/>
    <m/>
    <n v="3"/>
    <m/>
    <m/>
    <m/>
    <m/>
    <x v="90"/>
    <m/>
    <m/>
    <m/>
    <x v="0"/>
    <m/>
    <m/>
    <m/>
    <m/>
    <m/>
    <m/>
    <m/>
    <x v="0"/>
    <m/>
  </r>
  <r>
    <s v="U.P. EXTRAPESADO"/>
    <s v=" SUR  "/>
    <n v="125"/>
    <s v="Pase"/>
    <d v="2024-04-20T00:00:00"/>
    <n v="3"/>
    <m/>
    <m/>
    <m/>
    <m/>
    <m/>
    <m/>
    <m/>
    <m/>
    <m/>
    <m/>
    <m/>
    <x v="61"/>
    <m/>
    <m/>
    <m/>
    <x v="0"/>
    <m/>
    <m/>
    <m/>
    <m/>
    <m/>
    <m/>
    <m/>
    <x v="0"/>
    <m/>
  </r>
  <r>
    <s v="U.P. EXTRAPESADO"/>
    <s v=" SUR  "/>
    <n v="126"/>
    <s v="Amarre en 45°"/>
    <d v="2024-04-20T00:00:00"/>
    <n v="2"/>
    <m/>
    <n v="6"/>
    <m/>
    <m/>
    <m/>
    <m/>
    <n v="3"/>
    <n v="3"/>
    <m/>
    <m/>
    <m/>
    <x v="16"/>
    <d v="2024-04-20T00:00:00"/>
    <s v="X"/>
    <n v="3"/>
    <x v="0"/>
    <m/>
    <m/>
    <m/>
    <m/>
    <m/>
    <m/>
    <m/>
    <x v="0"/>
    <m/>
  </r>
  <r>
    <s v="U.P. EXTRAPESADO"/>
    <s v=" SUR  "/>
    <n v="127"/>
    <s v="Amarre en 45°"/>
    <d v="2024-04-20T00:00:00"/>
    <n v="2"/>
    <m/>
    <n v="6"/>
    <m/>
    <m/>
    <m/>
    <m/>
    <m/>
    <n v="3"/>
    <m/>
    <m/>
    <m/>
    <x v="20"/>
    <d v="2024-04-20T00:00:00"/>
    <s v="X"/>
    <n v="3"/>
    <x v="0"/>
    <m/>
    <m/>
    <m/>
    <m/>
    <m/>
    <m/>
    <m/>
    <x v="0"/>
    <m/>
  </r>
  <r>
    <s v="U.P. EXTRAPESADO"/>
    <s v=" SUR  "/>
    <n v="128"/>
    <s v="Amarre en 90°"/>
    <d v="2024-04-20T00:00:00"/>
    <n v="2"/>
    <m/>
    <n v="6"/>
    <m/>
    <m/>
    <m/>
    <m/>
    <n v="3"/>
    <n v="3"/>
    <m/>
    <m/>
    <m/>
    <x v="21"/>
    <d v="2024-04-20T00:00:00"/>
    <s v="X"/>
    <n v="3"/>
    <x v="0"/>
    <m/>
    <m/>
    <m/>
    <m/>
    <m/>
    <m/>
    <m/>
    <x v="0"/>
    <m/>
  </r>
  <r>
    <s v="U.P. EXTRAPESADO"/>
    <s v=" SUR  "/>
    <n v="129"/>
    <s v="Amarre en 90°"/>
    <d v="2024-04-20T00:00:00"/>
    <n v="2"/>
    <m/>
    <n v="6"/>
    <m/>
    <m/>
    <m/>
    <m/>
    <m/>
    <n v="3"/>
    <m/>
    <m/>
    <m/>
    <x v="91"/>
    <d v="2024-04-20T00:00:00"/>
    <s v="X"/>
    <n v="3"/>
    <x v="0"/>
    <m/>
    <m/>
    <m/>
    <m/>
    <m/>
    <m/>
    <m/>
    <x v="0"/>
    <m/>
  </r>
  <r>
    <s v="U.P. EXTRAPESADO"/>
    <s v=" SUR  "/>
    <n v="130"/>
    <s v="Poste Terminal "/>
    <d v="2024-04-20T00:00:00"/>
    <n v="3"/>
    <m/>
    <n v="3"/>
    <m/>
    <n v="3"/>
    <s v="X"/>
    <m/>
    <n v="3"/>
    <m/>
    <m/>
    <m/>
    <m/>
    <x v="16"/>
    <d v="2024-04-20T00:00:00"/>
    <s v="X"/>
    <n v="3"/>
    <x v="0"/>
    <m/>
    <m/>
    <m/>
    <m/>
    <m/>
    <m/>
    <m/>
    <x v="0"/>
    <m/>
  </r>
  <r>
    <s v="U.P. EXTRAPESADO"/>
    <s v=" SUR  "/>
    <n v="131"/>
    <s v="Pase"/>
    <d v="2024-04-20T00:00:00"/>
    <n v="3"/>
    <m/>
    <m/>
    <m/>
    <m/>
    <m/>
    <m/>
    <n v="3"/>
    <m/>
    <m/>
    <m/>
    <m/>
    <x v="61"/>
    <m/>
    <m/>
    <m/>
    <x v="0"/>
    <m/>
    <m/>
    <m/>
    <m/>
    <m/>
    <m/>
    <m/>
    <x v="0"/>
    <m/>
  </r>
  <r>
    <s v="U.P. EXTRAPESADO"/>
    <s v=" SUR  "/>
    <n v="132"/>
    <s v="Pase con derivación en 90°"/>
    <d v="2024-04-20T00:00:00"/>
    <n v="3"/>
    <m/>
    <n v="2"/>
    <m/>
    <n v="2"/>
    <s v="X"/>
    <m/>
    <n v="3"/>
    <n v="2"/>
    <m/>
    <m/>
    <m/>
    <x v="92"/>
    <d v="2024-04-20T00:00:00"/>
    <s v="X"/>
    <n v="4"/>
    <x v="0"/>
    <m/>
    <m/>
    <m/>
    <m/>
    <m/>
    <m/>
    <m/>
    <x v="0"/>
    <m/>
  </r>
  <r>
    <s v="U.P. EXTRAPESADO"/>
    <s v=" SUR  "/>
    <n v="133"/>
    <s v="Pase"/>
    <d v="2024-04-20T00:00:00"/>
    <n v="3"/>
    <m/>
    <m/>
    <m/>
    <m/>
    <m/>
    <m/>
    <m/>
    <m/>
    <m/>
    <m/>
    <m/>
    <x v="93"/>
    <m/>
    <m/>
    <m/>
    <x v="0"/>
    <m/>
    <m/>
    <m/>
    <m/>
    <m/>
    <m/>
    <m/>
    <x v="0"/>
    <m/>
  </r>
  <r>
    <s v="U.P. EXTRAPESADO"/>
    <s v=" SUR  "/>
    <n v="134"/>
    <s v="Pase"/>
    <d v="2024-04-20T00:00:00"/>
    <n v="3"/>
    <m/>
    <m/>
    <m/>
    <n v="3"/>
    <s v="X"/>
    <m/>
    <n v="3"/>
    <n v="3"/>
    <m/>
    <m/>
    <m/>
    <x v="94"/>
    <d v="2024-04-20T00:00:00"/>
    <s v="X"/>
    <n v="6"/>
    <x v="0"/>
    <m/>
    <m/>
    <m/>
    <m/>
    <m/>
    <m/>
    <m/>
    <x v="0"/>
    <m/>
  </r>
  <r>
    <s v="U.P. EXTRAPESADO"/>
    <s v=" SUR  "/>
    <n v="135"/>
    <s v="Amarre con derivación en 90°"/>
    <d v="2024-04-24T00:00:00"/>
    <n v="3"/>
    <n v="9"/>
    <m/>
    <m/>
    <n v="2"/>
    <s v="X"/>
    <m/>
    <n v="2"/>
    <n v="8"/>
    <m/>
    <m/>
    <m/>
    <x v="95"/>
    <d v="2024-04-24T00:00:00"/>
    <s v="X"/>
    <n v="8"/>
    <x v="0"/>
    <m/>
    <m/>
    <m/>
    <m/>
    <m/>
    <m/>
    <m/>
    <x v="0"/>
    <m/>
  </r>
  <r>
    <s v="U.P. EXTRAPESADO"/>
    <s v=" SUR  "/>
    <n v="136"/>
    <s v="Amarre"/>
    <d v="2024-04-24T00:00:00"/>
    <m/>
    <n v="6"/>
    <m/>
    <m/>
    <n v="3"/>
    <s v="1X"/>
    <s v="2X"/>
    <n v="3"/>
    <n v="8"/>
    <m/>
    <m/>
    <m/>
    <x v="96"/>
    <d v="2024-04-24T00:00:00"/>
    <s v="X"/>
    <n v="15"/>
    <x v="0"/>
    <m/>
    <m/>
    <m/>
    <m/>
    <m/>
    <m/>
    <m/>
    <x v="0"/>
    <m/>
  </r>
  <r>
    <s v="U.P. EXTRAPESADO"/>
    <s v=" SUR  "/>
    <n v="137"/>
    <s v="Pase"/>
    <d v="2024-04-24T00:00:00"/>
    <n v="3"/>
    <m/>
    <m/>
    <m/>
    <m/>
    <m/>
    <m/>
    <m/>
    <m/>
    <m/>
    <m/>
    <m/>
    <x v="97"/>
    <m/>
    <m/>
    <m/>
    <x v="0"/>
    <m/>
    <m/>
    <m/>
    <m/>
    <m/>
    <m/>
    <d v="2024-08-15T00:00:00"/>
    <x v="1"/>
    <m/>
  </r>
  <r>
    <s v="U.P. EXTRAPESADO"/>
    <s v=" SUR  "/>
    <n v="138"/>
    <s v="Pase"/>
    <d v="2024-04-24T00:00:00"/>
    <n v="3"/>
    <m/>
    <m/>
    <m/>
    <m/>
    <m/>
    <m/>
    <m/>
    <m/>
    <m/>
    <m/>
    <m/>
    <x v="98"/>
    <m/>
    <m/>
    <m/>
    <x v="0"/>
    <m/>
    <m/>
    <m/>
    <m/>
    <m/>
    <m/>
    <d v="2024-08-15T00:00:00"/>
    <x v="1"/>
    <m/>
  </r>
  <r>
    <s v="U.P. EXTRAPESADO"/>
    <s v=" SUR  "/>
    <n v="139"/>
    <s v="Amarre"/>
    <d v="2024-04-24T00:00:00"/>
    <n v="1"/>
    <m/>
    <n v="6"/>
    <m/>
    <m/>
    <m/>
    <m/>
    <m/>
    <n v="12"/>
    <s v="1ST"/>
    <m/>
    <s v="X"/>
    <x v="99"/>
    <d v="2024-04-24T00:00:00"/>
    <s v="X"/>
    <n v="18"/>
    <x v="0"/>
    <m/>
    <m/>
    <m/>
    <m/>
    <m/>
    <m/>
    <m/>
    <x v="0"/>
    <m/>
  </r>
  <r>
    <s v="U.P. EXTRAPESADO"/>
    <s v=" SUR  "/>
    <n v="140"/>
    <s v="Pase con derivación en 45°"/>
    <d v="2024-04-24T00:00:00"/>
    <n v="5"/>
    <n v="3"/>
    <m/>
    <m/>
    <m/>
    <m/>
    <m/>
    <m/>
    <n v="4"/>
    <m/>
    <m/>
    <m/>
    <x v="100"/>
    <d v="2024-04-24T00:00:00"/>
    <s v="X"/>
    <n v="4"/>
    <x v="0"/>
    <m/>
    <m/>
    <m/>
    <m/>
    <m/>
    <m/>
    <m/>
    <x v="0"/>
    <m/>
  </r>
  <r>
    <s v="U.P. EXTRAPESADO"/>
    <s v=" SUR  "/>
    <n v="141"/>
    <s v="Amarre"/>
    <d v="2024-04-24T00:00:00"/>
    <n v="1"/>
    <m/>
    <n v="6"/>
    <m/>
    <m/>
    <m/>
    <m/>
    <n v="3"/>
    <n v="3"/>
    <s v="3 (1ST)"/>
    <s v="X"/>
    <m/>
    <x v="101"/>
    <d v="2024-04-24T00:00:00"/>
    <s v="X"/>
    <n v="6"/>
    <x v="0"/>
    <m/>
    <m/>
    <m/>
    <m/>
    <m/>
    <m/>
    <m/>
    <x v="0"/>
    <m/>
  </r>
  <r>
    <s v="U.P. EXTRAPESADO"/>
    <s v=" SUR  "/>
    <n v="142"/>
    <s v="Pase con derivación en 45°"/>
    <d v="2024-04-24T00:00:00"/>
    <n v="3"/>
    <n v="3"/>
    <m/>
    <m/>
    <m/>
    <m/>
    <m/>
    <n v="3"/>
    <n v="3"/>
    <m/>
    <m/>
    <m/>
    <x v="102"/>
    <d v="2024-04-24T00:00:00"/>
    <s v="X"/>
    <n v="3"/>
    <x v="0"/>
    <m/>
    <m/>
    <m/>
    <m/>
    <m/>
    <m/>
    <m/>
    <x v="0"/>
    <m/>
  </r>
  <r>
    <s v="U.P. EXTRAPESADO"/>
    <s v=" SUR  "/>
    <n v="143"/>
    <s v="Poste Terminal"/>
    <d v="2024-04-24T00:00:00"/>
    <n v="12"/>
    <n v="3"/>
    <m/>
    <m/>
    <n v="3"/>
    <s v="X"/>
    <m/>
    <n v="3"/>
    <n v="9"/>
    <m/>
    <m/>
    <m/>
    <x v="103"/>
    <d v="2024-04-24T00:00:00"/>
    <s v="X"/>
    <n v="12"/>
    <x v="0"/>
    <m/>
    <m/>
    <m/>
    <m/>
    <m/>
    <m/>
    <m/>
    <x v="0"/>
    <m/>
  </r>
  <r>
    <s v="U.P. EXTRAPESADO"/>
    <s v=" SUR  "/>
    <n v="144"/>
    <s v="Amarre"/>
    <d v="2024-04-24T00:00:00"/>
    <n v="14"/>
    <n v="6"/>
    <m/>
    <m/>
    <n v="6"/>
    <s v="X"/>
    <m/>
    <n v="3"/>
    <n v="16"/>
    <m/>
    <m/>
    <m/>
    <x v="104"/>
    <d v="2024-04-24T00:00:00"/>
    <s v="X"/>
    <n v="22"/>
    <x v="0"/>
    <m/>
    <m/>
    <m/>
    <m/>
    <m/>
    <m/>
    <m/>
    <x v="0"/>
    <m/>
  </r>
  <r>
    <s v="U.P. EXTRAPESADO"/>
    <s v=" SUR  "/>
    <n v="145"/>
    <s v="Poste Terminal"/>
    <d v="2024-04-24T00:00:00"/>
    <m/>
    <n v="3"/>
    <m/>
    <m/>
    <n v="3"/>
    <s v="X"/>
    <m/>
    <n v="3"/>
    <m/>
    <m/>
    <m/>
    <m/>
    <x v="105"/>
    <d v="2024-04-24T00:00:00"/>
    <s v="X"/>
    <n v="3"/>
    <x v="0"/>
    <m/>
    <m/>
    <m/>
    <m/>
    <m/>
    <m/>
    <m/>
    <x v="0"/>
    <m/>
  </r>
  <r>
    <s v="U.P. EXTRAPESADO"/>
    <s v=" SUR  "/>
    <n v="146"/>
    <s v="Amarre"/>
    <d v="2024-04-24T00:00:00"/>
    <m/>
    <m/>
    <n v="6"/>
    <m/>
    <m/>
    <m/>
    <s v="X"/>
    <n v="3"/>
    <n v="6"/>
    <n v="3"/>
    <m/>
    <m/>
    <x v="106"/>
    <d v="2024-04-24T00:00:00"/>
    <s v="X"/>
    <n v="15"/>
    <x v="0"/>
    <m/>
    <m/>
    <m/>
    <m/>
    <m/>
    <m/>
    <m/>
    <x v="0"/>
    <m/>
  </r>
  <r>
    <s v="U.P. EXTRAPESADO"/>
    <s v=" SUR  "/>
    <n v="147"/>
    <s v="Amarre en 45°"/>
    <d v="2024-04-25T00:00:00"/>
    <n v="2"/>
    <m/>
    <n v="6"/>
    <m/>
    <n v="3"/>
    <s v="X"/>
    <m/>
    <m/>
    <n v="6"/>
    <m/>
    <m/>
    <m/>
    <x v="107"/>
    <d v="2024-04-25T00:00:00"/>
    <s v="X"/>
    <n v="9"/>
    <x v="0"/>
    <m/>
    <m/>
    <m/>
    <m/>
    <m/>
    <m/>
    <m/>
    <x v="0"/>
    <m/>
  </r>
  <r>
    <s v="U.P. EXTRAPESADO"/>
    <s v=" SUR  "/>
    <n v="148"/>
    <s v="Suspensión con derivación en 45°"/>
    <d v="2024-04-25T00:00:00"/>
    <m/>
    <n v="4"/>
    <n v="1"/>
    <m/>
    <n v="3"/>
    <s v="X"/>
    <m/>
    <m/>
    <n v="2"/>
    <m/>
    <m/>
    <m/>
    <x v="108"/>
    <d v="2024-04-25T00:00:00"/>
    <s v="X"/>
    <n v="4"/>
    <x v="0"/>
    <m/>
    <m/>
    <m/>
    <m/>
    <m/>
    <m/>
    <m/>
    <x v="0"/>
    <m/>
  </r>
  <r>
    <s v="U.P. EXTRAPESADO"/>
    <s v=" SUR  "/>
    <n v="149"/>
    <s v="Suspensión"/>
    <d v="2024-04-25T00:00:00"/>
    <m/>
    <n v="3"/>
    <m/>
    <m/>
    <m/>
    <m/>
    <m/>
    <m/>
    <m/>
    <m/>
    <m/>
    <m/>
    <x v="16"/>
    <m/>
    <m/>
    <m/>
    <x v="0"/>
    <m/>
    <m/>
    <m/>
    <m/>
    <m/>
    <m/>
    <m/>
    <x v="0"/>
    <m/>
  </r>
  <r>
    <s v="U.P. EXTRAPESADO"/>
    <s v=" SUR  "/>
    <n v="150"/>
    <s v="Suspensión"/>
    <d v="2024-04-25T00:00:00"/>
    <m/>
    <n v="3"/>
    <m/>
    <m/>
    <m/>
    <m/>
    <m/>
    <m/>
    <m/>
    <m/>
    <m/>
    <m/>
    <x v="20"/>
    <m/>
    <m/>
    <m/>
    <x v="0"/>
    <m/>
    <m/>
    <m/>
    <m/>
    <m/>
    <m/>
    <m/>
    <x v="0"/>
    <m/>
  </r>
  <r>
    <s v="U.P. EXTRAPESADO"/>
    <s v=" SUR  "/>
    <n v="151"/>
    <s v="Suspensión con derivación en 45°"/>
    <d v="2024-04-25T00:00:00"/>
    <n v="1"/>
    <n v="6"/>
    <m/>
    <m/>
    <n v="3"/>
    <m/>
    <s v="2X"/>
    <m/>
    <n v="5"/>
    <m/>
    <m/>
    <m/>
    <x v="109"/>
    <d v="2024-04-25T00:00:00"/>
    <s v="X"/>
    <n v="12"/>
    <x v="0"/>
    <m/>
    <m/>
    <m/>
    <m/>
    <m/>
    <m/>
    <m/>
    <x v="0"/>
    <m/>
  </r>
  <r>
    <s v="U.P. EXTRAPESADO"/>
    <s v=" SUR  "/>
    <n v="152"/>
    <s v="Suspensión"/>
    <d v="2024-04-25T00:00:00"/>
    <m/>
    <n v="3"/>
    <m/>
    <m/>
    <m/>
    <m/>
    <m/>
    <n v="3"/>
    <m/>
    <m/>
    <m/>
    <m/>
    <x v="91"/>
    <m/>
    <m/>
    <m/>
    <x v="0"/>
    <m/>
    <m/>
    <m/>
    <m/>
    <m/>
    <m/>
    <m/>
    <x v="0"/>
    <m/>
  </r>
  <r>
    <s v="U.P. EXTRAPESADO"/>
    <s v=" SUR  "/>
    <n v="153"/>
    <s v="Suspensión"/>
    <d v="2024-04-25T00:00:00"/>
    <m/>
    <n v="3"/>
    <m/>
    <m/>
    <m/>
    <m/>
    <m/>
    <m/>
    <m/>
    <m/>
    <m/>
    <m/>
    <x v="16"/>
    <m/>
    <m/>
    <m/>
    <x v="0"/>
    <m/>
    <m/>
    <m/>
    <m/>
    <m/>
    <m/>
    <m/>
    <x v="0"/>
    <m/>
  </r>
  <r>
    <s v="U.P. EXTRAPESADO"/>
    <s v=" SUR  "/>
    <n v="154"/>
    <s v="Amarre"/>
    <d v="2024-04-25T00:00:00"/>
    <m/>
    <m/>
    <n v="6"/>
    <m/>
    <m/>
    <m/>
    <m/>
    <m/>
    <n v="15"/>
    <s v="3 (1ST)"/>
    <m/>
    <s v="X"/>
    <x v="110"/>
    <d v="2024-04-25T00:00:00"/>
    <s v="X"/>
    <n v="24"/>
    <x v="0"/>
    <m/>
    <m/>
    <m/>
    <m/>
    <m/>
    <m/>
    <m/>
    <x v="0"/>
    <m/>
  </r>
  <r>
    <s v="U.P. EXTRAPESADO"/>
    <s v=" SUR  "/>
    <n v="155"/>
    <s v="Suspensión"/>
    <d v="2024-04-25T00:00:00"/>
    <m/>
    <n v="3"/>
    <m/>
    <m/>
    <m/>
    <m/>
    <m/>
    <m/>
    <m/>
    <m/>
    <m/>
    <m/>
    <x v="16"/>
    <m/>
    <m/>
    <m/>
    <x v="0"/>
    <m/>
    <m/>
    <m/>
    <m/>
    <m/>
    <m/>
    <m/>
    <x v="0"/>
    <m/>
  </r>
  <r>
    <s v="U.P. EXTRAPESADO"/>
    <s v=" SUR  "/>
    <n v="156"/>
    <s v="Amarre en 45°"/>
    <d v="2024-04-25T00:00:00"/>
    <m/>
    <m/>
    <n v="6"/>
    <m/>
    <m/>
    <m/>
    <m/>
    <m/>
    <n v="6"/>
    <m/>
    <m/>
    <m/>
    <x v="20"/>
    <d v="2024-04-25T00:00:00"/>
    <s v="X"/>
    <n v="6"/>
    <x v="0"/>
    <m/>
    <m/>
    <m/>
    <m/>
    <m/>
    <m/>
    <m/>
    <x v="0"/>
    <m/>
  </r>
  <r>
    <s v="U.P. EXTRAPESADO"/>
    <s v=" SUR  "/>
    <n v="157"/>
    <s v="Suspensión con derivación en 45°"/>
    <d v="2024-04-25T00:00:00"/>
    <m/>
    <n v="3"/>
    <n v="6"/>
    <m/>
    <m/>
    <m/>
    <m/>
    <m/>
    <n v="7"/>
    <m/>
    <m/>
    <m/>
    <x v="111"/>
    <d v="2024-04-25T00:00:00"/>
    <s v="X"/>
    <n v="7"/>
    <x v="0"/>
    <m/>
    <m/>
    <m/>
    <m/>
    <m/>
    <m/>
    <m/>
    <x v="0"/>
    <m/>
  </r>
  <r>
    <s v="U.P. EXTRAPESADO"/>
    <s v=" SUR  "/>
    <n v="158"/>
    <s v="Suspensión"/>
    <d v="2024-04-25T00:00:00"/>
    <m/>
    <n v="3"/>
    <m/>
    <m/>
    <m/>
    <m/>
    <m/>
    <m/>
    <m/>
    <m/>
    <m/>
    <m/>
    <x v="16"/>
    <m/>
    <m/>
    <m/>
    <x v="0"/>
    <m/>
    <m/>
    <m/>
    <m/>
    <m/>
    <m/>
    <m/>
    <x v="0"/>
    <m/>
  </r>
  <r>
    <s v="U.P. EXTRAPESADO"/>
    <s v=" SUR  "/>
    <n v="159"/>
    <s v="Suspensión"/>
    <d v="2024-04-25T00:00:00"/>
    <m/>
    <n v="3"/>
    <m/>
    <m/>
    <m/>
    <m/>
    <m/>
    <m/>
    <m/>
    <m/>
    <m/>
    <m/>
    <x v="16"/>
    <m/>
    <m/>
    <m/>
    <x v="0"/>
    <m/>
    <m/>
    <m/>
    <m/>
    <m/>
    <m/>
    <m/>
    <x v="0"/>
    <m/>
  </r>
  <r>
    <s v="U.P. EXTRAPESADO"/>
    <s v=" SUR  "/>
    <n v="160"/>
    <s v="Suspensión"/>
    <d v="2024-04-25T00:00:00"/>
    <m/>
    <n v="3"/>
    <m/>
    <m/>
    <m/>
    <m/>
    <m/>
    <m/>
    <m/>
    <m/>
    <m/>
    <m/>
    <x v="16"/>
    <m/>
    <m/>
    <m/>
    <x v="0"/>
    <m/>
    <m/>
    <m/>
    <m/>
    <m/>
    <m/>
    <m/>
    <x v="0"/>
    <m/>
  </r>
  <r>
    <s v="U.P. EXTRAPESADO"/>
    <s v=" SUR  "/>
    <n v="161"/>
    <s v="Suspensión con derivación en 45°"/>
    <d v="2024-04-25T00:00:00"/>
    <m/>
    <n v="5"/>
    <m/>
    <m/>
    <n v="2"/>
    <m/>
    <s v="X"/>
    <m/>
    <n v="2"/>
    <m/>
    <m/>
    <m/>
    <x v="112"/>
    <d v="2024-04-25T00:00:00"/>
    <s v="X"/>
    <n v="8"/>
    <x v="0"/>
    <m/>
    <m/>
    <m/>
    <m/>
    <m/>
    <m/>
    <m/>
    <x v="0"/>
    <m/>
  </r>
  <r>
    <s v="U.P. EXTRAPESADO"/>
    <s v=" SUR  "/>
    <n v="162"/>
    <s v="Suspensión"/>
    <d v="2024-04-25T00:00:00"/>
    <m/>
    <n v="3"/>
    <m/>
    <m/>
    <m/>
    <m/>
    <m/>
    <m/>
    <m/>
    <m/>
    <m/>
    <m/>
    <x v="16"/>
    <m/>
    <m/>
    <m/>
    <x v="0"/>
    <m/>
    <m/>
    <m/>
    <m/>
    <m/>
    <m/>
    <m/>
    <x v="0"/>
    <m/>
  </r>
  <r>
    <s v="U.P. EXTRAPESADO"/>
    <s v=" SUR  "/>
    <n v="163"/>
    <s v="Suspensión"/>
    <d v="2024-04-25T00:00:00"/>
    <m/>
    <n v="3"/>
    <m/>
    <m/>
    <m/>
    <m/>
    <m/>
    <n v="3"/>
    <m/>
    <m/>
    <m/>
    <m/>
    <x v="113"/>
    <m/>
    <m/>
    <m/>
    <x v="0"/>
    <m/>
    <m/>
    <m/>
    <m/>
    <m/>
    <m/>
    <m/>
    <x v="0"/>
    <m/>
  </r>
  <r>
    <s v="U.P. EXTRAPESADO"/>
    <s v=" SUR  "/>
    <n v="164"/>
    <s v="Suspensión"/>
    <d v="2024-04-25T00:00:00"/>
    <m/>
    <n v="3"/>
    <m/>
    <m/>
    <m/>
    <m/>
    <m/>
    <m/>
    <m/>
    <m/>
    <m/>
    <m/>
    <x v="114"/>
    <m/>
    <m/>
    <m/>
    <x v="0"/>
    <m/>
    <m/>
    <m/>
    <m/>
    <m/>
    <m/>
    <m/>
    <x v="0"/>
    <m/>
  </r>
  <r>
    <s v="U.P. EXTRAPESADO"/>
    <s v=" SUR  "/>
    <n v="165"/>
    <s v="Amarre"/>
    <d v="2024-04-25T00:00:00"/>
    <m/>
    <m/>
    <n v="6"/>
    <m/>
    <m/>
    <m/>
    <m/>
    <m/>
    <n v="3"/>
    <m/>
    <m/>
    <m/>
    <x v="16"/>
    <d v="2024-04-25T00:00:00"/>
    <s v="X"/>
    <n v="3"/>
    <x v="0"/>
    <m/>
    <m/>
    <m/>
    <m/>
    <m/>
    <m/>
    <m/>
    <x v="0"/>
    <m/>
  </r>
  <r>
    <s v="U.P. EXTRAPESADO"/>
    <s v=" SUR  "/>
    <n v="166"/>
    <s v="Suspensión"/>
    <d v="2024-04-25T00:00:00"/>
    <m/>
    <n v="3"/>
    <m/>
    <m/>
    <m/>
    <m/>
    <m/>
    <n v="3"/>
    <m/>
    <m/>
    <m/>
    <m/>
    <x v="115"/>
    <m/>
    <m/>
    <m/>
    <x v="0"/>
    <m/>
    <m/>
    <m/>
    <m/>
    <m/>
    <m/>
    <m/>
    <x v="0"/>
    <m/>
  </r>
  <r>
    <s v="U.P. EXTRAPESADO"/>
    <s v=" SUR  "/>
    <n v="167"/>
    <s v="Suspensión"/>
    <d v="2024-04-25T00:00:00"/>
    <m/>
    <n v="3"/>
    <m/>
    <m/>
    <m/>
    <m/>
    <m/>
    <m/>
    <m/>
    <m/>
    <m/>
    <m/>
    <x v="20"/>
    <m/>
    <m/>
    <m/>
    <x v="0"/>
    <m/>
    <m/>
    <m/>
    <m/>
    <m/>
    <m/>
    <m/>
    <x v="0"/>
    <m/>
  </r>
  <r>
    <s v="U.P. EXTRAPESADO"/>
    <s v=" SUR  "/>
    <n v="168"/>
    <s v="Suspensión"/>
    <d v="2024-04-25T00:00:00"/>
    <m/>
    <n v="3"/>
    <m/>
    <m/>
    <m/>
    <m/>
    <m/>
    <n v="3"/>
    <m/>
    <m/>
    <m/>
    <m/>
    <x v="116"/>
    <m/>
    <m/>
    <m/>
    <x v="0"/>
    <m/>
    <m/>
    <m/>
    <m/>
    <m/>
    <m/>
    <m/>
    <x v="0"/>
    <m/>
  </r>
  <r>
    <s v="U.P. EXTRAPESADO"/>
    <s v=" SUR  "/>
    <n v="169"/>
    <s v="Suspensión"/>
    <d v="2024-04-25T00:00:00"/>
    <m/>
    <n v="3"/>
    <m/>
    <m/>
    <m/>
    <m/>
    <m/>
    <m/>
    <m/>
    <m/>
    <m/>
    <m/>
    <x v="20"/>
    <m/>
    <m/>
    <m/>
    <x v="0"/>
    <m/>
    <m/>
    <m/>
    <m/>
    <m/>
    <m/>
    <m/>
    <x v="0"/>
    <m/>
  </r>
  <r>
    <s v="U.P. EXTRAPESADO"/>
    <s v=" SUR  "/>
    <n v="170"/>
    <s v="Suspensión"/>
    <d v="2024-04-25T00:00:00"/>
    <m/>
    <n v="3"/>
    <m/>
    <m/>
    <m/>
    <m/>
    <m/>
    <n v="3"/>
    <m/>
    <m/>
    <m/>
    <m/>
    <x v="20"/>
    <m/>
    <m/>
    <m/>
    <x v="0"/>
    <m/>
    <m/>
    <m/>
    <m/>
    <m/>
    <m/>
    <m/>
    <x v="0"/>
    <m/>
  </r>
  <r>
    <s v="U.P. EXTRAPESADO"/>
    <s v=" SUR  "/>
    <n v="171"/>
    <s v="Suspensión"/>
    <d v="2024-04-25T00:00:00"/>
    <m/>
    <n v="3"/>
    <m/>
    <m/>
    <m/>
    <m/>
    <m/>
    <m/>
    <m/>
    <m/>
    <m/>
    <m/>
    <x v="117"/>
    <m/>
    <m/>
    <m/>
    <x v="0"/>
    <m/>
    <m/>
    <m/>
    <m/>
    <m/>
    <m/>
    <m/>
    <x v="0"/>
    <m/>
  </r>
  <r>
    <s v="U.P. EXTRAPESADO"/>
    <s v=" SUR  "/>
    <n v="172"/>
    <s v="Suspensión"/>
    <d v="2024-04-25T00:00:00"/>
    <m/>
    <n v="3"/>
    <m/>
    <m/>
    <m/>
    <m/>
    <m/>
    <n v="3"/>
    <m/>
    <m/>
    <m/>
    <m/>
    <x v="118"/>
    <m/>
    <m/>
    <m/>
    <x v="0"/>
    <m/>
    <m/>
    <m/>
    <m/>
    <m/>
    <m/>
    <m/>
    <x v="0"/>
    <m/>
  </r>
  <r>
    <s v="U.P. EXTRAPESADO"/>
    <s v=" SUR  "/>
    <n v="173"/>
    <s v="Suspensión"/>
    <d v="2024-04-25T00:00:00"/>
    <m/>
    <n v="3"/>
    <m/>
    <m/>
    <m/>
    <m/>
    <m/>
    <m/>
    <m/>
    <m/>
    <m/>
    <m/>
    <x v="117"/>
    <m/>
    <m/>
    <m/>
    <x v="0"/>
    <m/>
    <m/>
    <m/>
    <m/>
    <m/>
    <m/>
    <m/>
    <x v="0"/>
    <m/>
  </r>
  <r>
    <s v="U.P. EXTRAPESADO"/>
    <s v=" SUR  "/>
    <n v="174"/>
    <s v="Suspensión con derivación en 45°"/>
    <d v="2024-04-25T00:00:00"/>
    <m/>
    <n v="3"/>
    <n v="3"/>
    <m/>
    <n v="3"/>
    <s v="X"/>
    <m/>
    <m/>
    <n v="6"/>
    <m/>
    <m/>
    <m/>
    <x v="119"/>
    <d v="2024-04-25T00:00:00"/>
    <s v="X"/>
    <n v="9"/>
    <x v="0"/>
    <m/>
    <m/>
    <m/>
    <m/>
    <m/>
    <m/>
    <m/>
    <x v="0"/>
    <m/>
  </r>
  <r>
    <s v="U.P. EXTRAPESADO"/>
    <s v=" SUR  "/>
    <n v="175"/>
    <s v="Amarre"/>
    <d v="2024-04-25T00:00:00"/>
    <m/>
    <n v="6"/>
    <m/>
    <m/>
    <m/>
    <m/>
    <m/>
    <n v="3"/>
    <n v="7"/>
    <n v="3"/>
    <s v="X"/>
    <m/>
    <x v="120"/>
    <d v="2024-04-25T00:00:00"/>
    <s v="X"/>
    <n v="10"/>
    <x v="0"/>
    <m/>
    <m/>
    <m/>
    <m/>
    <m/>
    <m/>
    <m/>
    <x v="0"/>
    <m/>
  </r>
  <r>
    <s v="U.P. EXTRAPESADO"/>
    <s v=" SUR  "/>
    <n v="176"/>
    <s v="Amarre"/>
    <d v="2024-04-25T00:00:00"/>
    <n v="9"/>
    <m/>
    <n v="6"/>
    <m/>
    <m/>
    <m/>
    <m/>
    <n v="2"/>
    <n v="6"/>
    <s v="1ST"/>
    <m/>
    <m/>
    <x v="121"/>
    <d v="2024-04-25T00:00:00"/>
    <s v="X"/>
    <n v="6"/>
    <x v="0"/>
    <m/>
    <m/>
    <m/>
    <m/>
    <m/>
    <m/>
    <m/>
    <x v="0"/>
    <m/>
  </r>
  <r>
    <s v="U.P. EXTRAPESADO"/>
    <s v=" SUR  "/>
    <n v="177"/>
    <s v="Amarre"/>
    <d v="2024-04-25T00:00:00"/>
    <n v="1"/>
    <m/>
    <n v="6"/>
    <m/>
    <m/>
    <m/>
    <m/>
    <m/>
    <n v="8"/>
    <n v="3"/>
    <m/>
    <s v="X"/>
    <x v="122"/>
    <d v="2024-04-25T00:00:00"/>
    <s v="X"/>
    <n v="17"/>
    <x v="0"/>
    <m/>
    <m/>
    <m/>
    <m/>
    <m/>
    <m/>
    <m/>
    <x v="0"/>
    <m/>
  </r>
  <r>
    <s v="U.P. EXTRAPESADO"/>
    <s v=" SUR  "/>
    <n v="178"/>
    <s v="Suspensión con derivación en 45°"/>
    <d v="2024-04-25T00:00:00"/>
    <m/>
    <n v="5"/>
    <m/>
    <m/>
    <n v="2"/>
    <s v="X"/>
    <m/>
    <m/>
    <n v="3"/>
    <m/>
    <m/>
    <m/>
    <x v="123"/>
    <d v="2024-04-25T00:00:00"/>
    <s v="X"/>
    <n v="5"/>
    <x v="0"/>
    <m/>
    <m/>
    <m/>
    <m/>
    <m/>
    <m/>
    <m/>
    <x v="0"/>
    <m/>
  </r>
  <r>
    <s v="U.P. EXTRAPESADO"/>
    <s v=" SUR  "/>
    <n v="179"/>
    <s v="Suspensión"/>
    <d v="2024-04-25T00:00:00"/>
    <m/>
    <n v="3"/>
    <m/>
    <m/>
    <m/>
    <m/>
    <m/>
    <m/>
    <m/>
    <m/>
    <m/>
    <m/>
    <x v="124"/>
    <m/>
    <m/>
    <m/>
    <x v="0"/>
    <m/>
    <m/>
    <m/>
    <m/>
    <m/>
    <m/>
    <m/>
    <x v="0"/>
    <m/>
  </r>
  <r>
    <s v="U.P. EXTRAPESADO"/>
    <s v=" SUR  "/>
    <n v="180"/>
    <s v="Suspensión"/>
    <d v="2024-04-25T00:00:00"/>
    <m/>
    <n v="3"/>
    <m/>
    <m/>
    <m/>
    <m/>
    <m/>
    <m/>
    <m/>
    <m/>
    <m/>
    <m/>
    <x v="124"/>
    <m/>
    <m/>
    <m/>
    <x v="0"/>
    <m/>
    <m/>
    <m/>
    <m/>
    <m/>
    <m/>
    <m/>
    <x v="0"/>
    <m/>
  </r>
  <r>
    <s v="U.P. EXTRAPESADO"/>
    <s v=" SUR  "/>
    <n v="181"/>
    <s v="Suspensión"/>
    <d v="2024-04-25T00:00:00"/>
    <m/>
    <n v="3"/>
    <m/>
    <m/>
    <m/>
    <m/>
    <m/>
    <m/>
    <m/>
    <m/>
    <m/>
    <m/>
    <x v="20"/>
    <m/>
    <m/>
    <m/>
    <x v="0"/>
    <m/>
    <m/>
    <m/>
    <m/>
    <m/>
    <m/>
    <m/>
    <x v="0"/>
    <m/>
  </r>
  <r>
    <s v="U.P. EXTRAPESADO"/>
    <s v=" SUR  "/>
    <n v="182"/>
    <s v="Amarre en 45°"/>
    <d v="2024-04-25T00:00:00"/>
    <n v="4"/>
    <n v="6"/>
    <m/>
    <m/>
    <m/>
    <m/>
    <m/>
    <n v="3"/>
    <n v="3"/>
    <m/>
    <m/>
    <m/>
    <x v="125"/>
    <d v="2024-04-25T00:00:00"/>
    <s v="X"/>
    <n v="3"/>
    <x v="0"/>
    <m/>
    <m/>
    <m/>
    <m/>
    <m/>
    <m/>
    <m/>
    <x v="0"/>
    <m/>
  </r>
  <r>
    <s v="U.P. EXTRAPESADO"/>
    <s v=" SUR  "/>
    <n v="183"/>
    <s v="Suspensión"/>
    <d v="2024-04-25T00:00:00"/>
    <m/>
    <n v="3"/>
    <m/>
    <m/>
    <m/>
    <m/>
    <m/>
    <m/>
    <m/>
    <m/>
    <m/>
    <m/>
    <x v="20"/>
    <m/>
    <m/>
    <m/>
    <x v="0"/>
    <m/>
    <m/>
    <m/>
    <m/>
    <m/>
    <m/>
    <m/>
    <x v="0"/>
    <m/>
  </r>
  <r>
    <s v="U.P. EXTRAPESADO"/>
    <s v=" SUR  "/>
    <n v="184"/>
    <s v="Amarre "/>
    <d v="2024-04-25T00:00:00"/>
    <n v="3"/>
    <n v="6"/>
    <m/>
    <m/>
    <m/>
    <m/>
    <m/>
    <n v="3"/>
    <n v="12"/>
    <m/>
    <m/>
    <m/>
    <x v="126"/>
    <d v="2024-04-25T00:00:00"/>
    <s v="X"/>
    <n v="12"/>
    <x v="0"/>
    <m/>
    <m/>
    <m/>
    <m/>
    <m/>
    <m/>
    <m/>
    <x v="0"/>
    <m/>
  </r>
  <r>
    <s v="U.P. EXTRAPESADO"/>
    <s v=" SUR  "/>
    <n v="185"/>
    <s v="Pase con derivación en 90°"/>
    <d v="2024-04-25T00:00:00"/>
    <n v="3"/>
    <n v="3"/>
    <m/>
    <m/>
    <n v="3"/>
    <s v="X"/>
    <m/>
    <m/>
    <n v="3"/>
    <m/>
    <m/>
    <m/>
    <x v="127"/>
    <d v="2024-04-25T00:00:00"/>
    <s v="X"/>
    <n v="6"/>
    <x v="0"/>
    <m/>
    <m/>
    <m/>
    <m/>
    <m/>
    <m/>
    <m/>
    <x v="0"/>
    <m/>
  </r>
  <r>
    <s v="U.P. EXTRAPESADO"/>
    <s v=" SUR  "/>
    <n v="186"/>
    <s v="Pase con derivación en 90°"/>
    <d v="2024-04-25T00:00:00"/>
    <n v="4"/>
    <n v="3"/>
    <m/>
    <m/>
    <m/>
    <m/>
    <m/>
    <n v="3"/>
    <n v="6"/>
    <n v="3"/>
    <m/>
    <s v="X"/>
    <x v="128"/>
    <d v="2024-04-25T00:00:00"/>
    <s v="X"/>
    <n v="15"/>
    <x v="0"/>
    <m/>
    <m/>
    <m/>
    <m/>
    <m/>
    <m/>
    <m/>
    <x v="0"/>
    <m/>
  </r>
  <r>
    <s v="U.P. EXTRAPESADO"/>
    <s v=" SUR  "/>
    <n v="187"/>
    <s v="Pase"/>
    <d v="2024-04-25T00:00:00"/>
    <n v="3"/>
    <m/>
    <m/>
    <m/>
    <m/>
    <m/>
    <m/>
    <m/>
    <m/>
    <m/>
    <m/>
    <m/>
    <x v="46"/>
    <m/>
    <m/>
    <m/>
    <x v="0"/>
    <m/>
    <m/>
    <m/>
    <m/>
    <m/>
    <m/>
    <m/>
    <x v="0"/>
    <m/>
  </r>
  <r>
    <s v="U.P. EXTRAPESADO"/>
    <s v=" SUR  "/>
    <n v="188"/>
    <s v="Amarre con derivación en 90°"/>
    <d v="2024-04-25T00:00:00"/>
    <n v="2"/>
    <m/>
    <n v="9"/>
    <m/>
    <m/>
    <m/>
    <m/>
    <n v="3"/>
    <n v="6"/>
    <m/>
    <m/>
    <m/>
    <x v="129"/>
    <d v="2024-04-25T00:00:00"/>
    <s v="X"/>
    <n v="6"/>
    <x v="0"/>
    <m/>
    <m/>
    <m/>
    <m/>
    <m/>
    <m/>
    <m/>
    <x v="0"/>
    <m/>
  </r>
  <r>
    <s v="U.P. EXTRAPESADO"/>
    <s v=" SUR  "/>
    <n v="189"/>
    <s v="Pase"/>
    <d v="2024-04-25T00:00:00"/>
    <n v="3"/>
    <m/>
    <m/>
    <m/>
    <n v="3"/>
    <s v="X"/>
    <m/>
    <m/>
    <n v="3"/>
    <m/>
    <m/>
    <m/>
    <x v="130"/>
    <d v="2024-04-25T00:00:00"/>
    <s v="X"/>
    <n v="6"/>
    <x v="0"/>
    <m/>
    <m/>
    <m/>
    <m/>
    <m/>
    <m/>
    <m/>
    <x v="0"/>
    <m/>
  </r>
  <r>
    <s v="U.P. EXTRAPESADO"/>
    <s v=" SUR  "/>
    <n v="190"/>
    <s v="Poste Terminal"/>
    <d v="2024-04-25T00:00:00"/>
    <m/>
    <m/>
    <n v="3"/>
    <m/>
    <n v="3"/>
    <m/>
    <m/>
    <m/>
    <n v="3"/>
    <m/>
    <m/>
    <m/>
    <x v="131"/>
    <d v="2024-04-25T00:00:00"/>
    <s v="X"/>
    <n v="3"/>
    <x v="0"/>
    <m/>
    <m/>
    <m/>
    <m/>
    <m/>
    <m/>
    <m/>
    <x v="0"/>
    <m/>
  </r>
  <r>
    <s v="U.P. EXTRAPESADO"/>
    <s v=" SUR  "/>
    <n v="191"/>
    <s v="Amarre en 45°"/>
    <d v="2024-04-26T00:00:00"/>
    <n v="2"/>
    <m/>
    <n v="6"/>
    <m/>
    <m/>
    <m/>
    <m/>
    <m/>
    <n v="3"/>
    <m/>
    <m/>
    <m/>
    <x v="132"/>
    <d v="2024-04-26T00:00:00"/>
    <s v="X"/>
    <n v="3"/>
    <x v="0"/>
    <m/>
    <m/>
    <m/>
    <m/>
    <m/>
    <m/>
    <m/>
    <x v="0"/>
    <m/>
  </r>
  <r>
    <s v="U.P. EXTRAPESADO"/>
    <s v=" SUR  "/>
    <n v="192"/>
    <s v="Pase"/>
    <d v="2024-04-26T00:00:00"/>
    <n v="6"/>
    <m/>
    <m/>
    <m/>
    <m/>
    <m/>
    <m/>
    <n v="3"/>
    <m/>
    <m/>
    <m/>
    <m/>
    <x v="133"/>
    <m/>
    <m/>
    <m/>
    <x v="0"/>
    <m/>
    <m/>
    <m/>
    <m/>
    <m/>
    <m/>
    <m/>
    <x v="0"/>
    <m/>
  </r>
  <r>
    <s v="U.P. EXTRAPESADO"/>
    <s v=" SUR  "/>
    <n v="193"/>
    <s v="Amarre en 45°"/>
    <d v="2024-04-26T00:00:00"/>
    <n v="1"/>
    <m/>
    <n v="6"/>
    <m/>
    <m/>
    <m/>
    <m/>
    <m/>
    <n v="3"/>
    <m/>
    <m/>
    <m/>
    <x v="134"/>
    <d v="2024-04-26T00:00:00"/>
    <s v="X"/>
    <n v="3"/>
    <x v="0"/>
    <m/>
    <m/>
    <m/>
    <m/>
    <m/>
    <m/>
    <m/>
    <x v="0"/>
    <m/>
  </r>
  <r>
    <s v="U.P. EXTRAPESADO"/>
    <s v=" SUR  "/>
    <n v="194"/>
    <s v="Amarre en 45°"/>
    <d v="2024-04-26T00:00:00"/>
    <n v="3"/>
    <m/>
    <n v="6"/>
    <m/>
    <m/>
    <m/>
    <m/>
    <n v="3"/>
    <n v="3"/>
    <m/>
    <m/>
    <m/>
    <x v="135"/>
    <d v="2024-04-26T00:00:00"/>
    <s v="X"/>
    <n v="3"/>
    <x v="0"/>
    <m/>
    <m/>
    <m/>
    <m/>
    <m/>
    <m/>
    <m/>
    <x v="0"/>
    <m/>
  </r>
  <r>
    <s v="U.P. EXTRAPESADO"/>
    <s v=" SUR  "/>
    <n v="195"/>
    <s v="Poste Terminal"/>
    <d v="2024-04-26T00:00:00"/>
    <m/>
    <m/>
    <n v="3"/>
    <m/>
    <n v="3"/>
    <m/>
    <m/>
    <n v="3"/>
    <m/>
    <m/>
    <m/>
    <m/>
    <x v="136"/>
    <d v="2024-04-26T00:00:00"/>
    <s v="X"/>
    <n v="3"/>
    <x v="0"/>
    <m/>
    <m/>
    <m/>
    <m/>
    <m/>
    <m/>
    <m/>
    <x v="0"/>
    <m/>
  </r>
  <r>
    <s v="U.P. EXTRAPESADO"/>
    <s v=" SUR  "/>
    <n v="196"/>
    <s v="Pase"/>
    <d v="2024-04-26T00:00:00"/>
    <n v="3"/>
    <m/>
    <m/>
    <m/>
    <m/>
    <m/>
    <m/>
    <m/>
    <m/>
    <m/>
    <m/>
    <m/>
    <x v="137"/>
    <m/>
    <m/>
    <m/>
    <x v="0"/>
    <m/>
    <m/>
    <m/>
    <m/>
    <m/>
    <m/>
    <m/>
    <x v="0"/>
    <m/>
  </r>
  <r>
    <s v="U.P. EXTRAPESADO"/>
    <s v=" SUR  "/>
    <n v="197"/>
    <s v="Suspensión"/>
    <d v="2024-04-26T00:00:00"/>
    <m/>
    <n v="3"/>
    <m/>
    <m/>
    <m/>
    <m/>
    <m/>
    <n v="3"/>
    <m/>
    <m/>
    <m/>
    <m/>
    <x v="91"/>
    <m/>
    <m/>
    <m/>
    <x v="0"/>
    <m/>
    <m/>
    <m/>
    <m/>
    <m/>
    <m/>
    <m/>
    <x v="0"/>
    <m/>
  </r>
  <r>
    <s v="U.P. EXTRAPESADO"/>
    <s v=" SUR  "/>
    <n v="198"/>
    <s v="Pase con derivación en 90°"/>
    <d v="2024-04-26T00:00:00"/>
    <n v="6"/>
    <m/>
    <m/>
    <m/>
    <m/>
    <m/>
    <m/>
    <n v="3"/>
    <n v="4"/>
    <m/>
    <m/>
    <m/>
    <x v="138"/>
    <d v="2024-04-26T00:00:00"/>
    <s v="X"/>
    <n v="4"/>
    <x v="0"/>
    <m/>
    <m/>
    <m/>
    <m/>
    <m/>
    <m/>
    <m/>
    <x v="0"/>
    <m/>
  </r>
  <r>
    <s v="U.P. EXTRAPESADO"/>
    <s v=" SUR  "/>
    <n v="199"/>
    <s v="Amarre en 45°"/>
    <d v="2024-04-26T00:00:00"/>
    <n v="1"/>
    <n v="6"/>
    <m/>
    <m/>
    <m/>
    <m/>
    <m/>
    <m/>
    <m/>
    <m/>
    <m/>
    <m/>
    <x v="139"/>
    <m/>
    <m/>
    <m/>
    <x v="0"/>
    <m/>
    <m/>
    <m/>
    <m/>
    <m/>
    <m/>
    <m/>
    <x v="0"/>
    <m/>
  </r>
  <r>
    <s v="U.P. EXTRAPESADO"/>
    <s v=" SUR  "/>
    <n v="200"/>
    <s v="Poste Terminal"/>
    <d v="2024-04-26T00:00:00"/>
    <n v="12"/>
    <n v="3"/>
    <m/>
    <m/>
    <n v="3"/>
    <m/>
    <m/>
    <n v="3"/>
    <m/>
    <m/>
    <m/>
    <m/>
    <x v="140"/>
    <m/>
    <m/>
    <m/>
    <x v="0"/>
    <m/>
    <m/>
    <m/>
    <m/>
    <m/>
    <m/>
    <m/>
    <x v="0"/>
    <m/>
  </r>
  <r>
    <s v="U.P. EXTRAPESADO"/>
    <s v=" SUR  "/>
    <n v="201"/>
    <s v="Amarre"/>
    <d v="2024-04-26T00:00:00"/>
    <n v="1"/>
    <m/>
    <n v="6"/>
    <m/>
    <m/>
    <m/>
    <m/>
    <m/>
    <m/>
    <m/>
    <m/>
    <m/>
    <x v="20"/>
    <m/>
    <m/>
    <m/>
    <x v="0"/>
    <m/>
    <m/>
    <m/>
    <m/>
    <m/>
    <m/>
    <m/>
    <x v="0"/>
    <m/>
  </r>
  <r>
    <s v="U.P. EXTRAPESADO"/>
    <s v=" SUR  "/>
    <n v="202"/>
    <s v="Poste Terminal"/>
    <d v="2024-04-26T00:00:00"/>
    <m/>
    <m/>
    <n v="3"/>
    <m/>
    <n v="3"/>
    <m/>
    <m/>
    <n v="3"/>
    <m/>
    <m/>
    <m/>
    <m/>
    <x v="141"/>
    <m/>
    <m/>
    <m/>
    <x v="0"/>
    <m/>
    <m/>
    <m/>
    <m/>
    <m/>
    <m/>
    <m/>
    <x v="0"/>
    <m/>
  </r>
  <r>
    <s v="U.P. EXTRAPESADO"/>
    <s v=" SUR  "/>
    <n v="203"/>
    <s v="Suspensión"/>
    <d v="2024-04-26T00:00:00"/>
    <m/>
    <n v="3"/>
    <m/>
    <m/>
    <m/>
    <m/>
    <m/>
    <m/>
    <m/>
    <m/>
    <m/>
    <m/>
    <x v="91"/>
    <m/>
    <m/>
    <m/>
    <x v="0"/>
    <m/>
    <m/>
    <m/>
    <m/>
    <m/>
    <m/>
    <m/>
    <x v="0"/>
    <m/>
  </r>
  <r>
    <s v="U.P. EXTRAPESADO"/>
    <s v=" SUR  "/>
    <n v="204"/>
    <s v="Suspensión"/>
    <d v="2024-04-26T00:00:00"/>
    <m/>
    <n v="3"/>
    <m/>
    <m/>
    <m/>
    <m/>
    <m/>
    <n v="3"/>
    <m/>
    <m/>
    <m/>
    <m/>
    <x v="20"/>
    <m/>
    <m/>
    <m/>
    <x v="0"/>
    <m/>
    <m/>
    <m/>
    <m/>
    <m/>
    <m/>
    <m/>
    <x v="0"/>
    <m/>
  </r>
  <r>
    <s v="U.P. EXTRAPESADO"/>
    <s v=" SUR  "/>
    <n v="205"/>
    <s v="Pase con derivación en 90°"/>
    <d v="2024-04-26T00:00:00"/>
    <n v="3"/>
    <n v="3"/>
    <m/>
    <m/>
    <n v="3"/>
    <m/>
    <m/>
    <m/>
    <m/>
    <m/>
    <m/>
    <m/>
    <x v="142"/>
    <m/>
    <m/>
    <m/>
    <x v="0"/>
    <m/>
    <m/>
    <m/>
    <m/>
    <m/>
    <m/>
    <m/>
    <x v="0"/>
    <m/>
  </r>
  <r>
    <s v="U.P. EXTRAPESADO"/>
    <s v=" SUR  "/>
    <n v="206"/>
    <s v="Amarre"/>
    <d v="2024-04-26T00:00:00"/>
    <m/>
    <n v="6"/>
    <m/>
    <m/>
    <m/>
    <m/>
    <m/>
    <m/>
    <m/>
    <n v="3"/>
    <m/>
    <m/>
    <x v="143"/>
    <m/>
    <m/>
    <m/>
    <x v="0"/>
    <m/>
    <m/>
    <m/>
    <m/>
    <m/>
    <m/>
    <m/>
    <x v="0"/>
    <m/>
  </r>
  <r>
    <s v="U.P. EXTRAPESADO"/>
    <s v=" SUR  "/>
    <n v="207"/>
    <s v="Pase con derivación en 90°"/>
    <d v="2024-04-26T00:00:00"/>
    <n v="5"/>
    <n v="6"/>
    <m/>
    <m/>
    <m/>
    <m/>
    <m/>
    <m/>
    <m/>
    <n v="3"/>
    <m/>
    <m/>
    <x v="144"/>
    <m/>
    <m/>
    <m/>
    <x v="0"/>
    <m/>
    <m/>
    <m/>
    <m/>
    <m/>
    <m/>
    <m/>
    <x v="0"/>
    <m/>
  </r>
  <r>
    <s v="U.P. EXTRAPESADO"/>
    <s v=" SUR  "/>
    <n v="208"/>
    <s v="Amarre "/>
    <d v="2024-04-26T00:00:00"/>
    <m/>
    <n v="6"/>
    <m/>
    <m/>
    <m/>
    <m/>
    <m/>
    <m/>
    <m/>
    <n v="3"/>
    <m/>
    <m/>
    <x v="145"/>
    <m/>
    <m/>
    <m/>
    <x v="0"/>
    <m/>
    <m/>
    <m/>
    <m/>
    <m/>
    <m/>
    <m/>
    <x v="0"/>
    <m/>
  </r>
  <r>
    <s v="U.P. EXTRAPESADO"/>
    <s v=" SUR  "/>
    <n v="209"/>
    <s v="Pase"/>
    <d v="2024-04-26T00:00:00"/>
    <n v="21"/>
    <m/>
    <m/>
    <m/>
    <n v="3"/>
    <m/>
    <m/>
    <n v="3"/>
    <m/>
    <m/>
    <m/>
    <m/>
    <x v="146"/>
    <m/>
    <m/>
    <m/>
    <x v="0"/>
    <m/>
    <m/>
    <m/>
    <m/>
    <m/>
    <m/>
    <m/>
    <x v="0"/>
    <m/>
  </r>
  <r>
    <s v="U.P. EXTRAPESADO"/>
    <s v=" SUR  "/>
    <n v="210"/>
    <s v="Amarre en 45°"/>
    <d v="2024-04-26T00:00:00"/>
    <n v="1"/>
    <n v="6"/>
    <m/>
    <m/>
    <m/>
    <m/>
    <m/>
    <m/>
    <m/>
    <m/>
    <m/>
    <m/>
    <x v="147"/>
    <m/>
    <m/>
    <m/>
    <x v="0"/>
    <m/>
    <m/>
    <m/>
    <m/>
    <m/>
    <m/>
    <m/>
    <x v="0"/>
    <m/>
  </r>
  <r>
    <s v="U.P. EXTRAPESADO"/>
    <s v=" SUR  "/>
    <n v="211"/>
    <s v="Pase con derivación en 45°"/>
    <d v="2024-04-26T00:00:00"/>
    <n v="5"/>
    <n v="3"/>
    <m/>
    <m/>
    <n v="3"/>
    <m/>
    <m/>
    <m/>
    <m/>
    <m/>
    <m/>
    <m/>
    <x v="148"/>
    <m/>
    <m/>
    <m/>
    <x v="0"/>
    <m/>
    <m/>
    <m/>
    <m/>
    <m/>
    <m/>
    <m/>
    <x v="0"/>
    <m/>
  </r>
  <r>
    <s v="U.P. EXTRAPESADO"/>
    <s v=" SUR  "/>
    <n v="212"/>
    <s v="Poste Terminal "/>
    <d v="2024-04-26T00:00:00"/>
    <n v="9"/>
    <n v="3"/>
    <m/>
    <m/>
    <n v="3"/>
    <m/>
    <m/>
    <n v="3"/>
    <m/>
    <m/>
    <m/>
    <m/>
    <x v="149"/>
    <m/>
    <m/>
    <m/>
    <x v="0"/>
    <m/>
    <m/>
    <m/>
    <m/>
    <m/>
    <m/>
    <m/>
    <x v="0"/>
    <m/>
  </r>
  <r>
    <s v="U.P. EXTRAPESADO"/>
    <s v=" SUR  "/>
    <n v="213"/>
    <s v="Amarre"/>
    <d v="2024-04-26T00:00:00"/>
    <n v="4"/>
    <n v="6"/>
    <m/>
    <m/>
    <m/>
    <m/>
    <m/>
    <m/>
    <m/>
    <m/>
    <m/>
    <m/>
    <x v="21"/>
    <m/>
    <m/>
    <m/>
    <x v="0"/>
    <m/>
    <m/>
    <m/>
    <m/>
    <m/>
    <m/>
    <m/>
    <x v="0"/>
    <m/>
  </r>
  <r>
    <s v="U.P. EXTRAPESADO"/>
    <s v=" SUR  "/>
    <n v="214"/>
    <s v="Amarre"/>
    <d v="2024-04-26T00:00:00"/>
    <m/>
    <m/>
    <n v="6"/>
    <m/>
    <m/>
    <m/>
    <m/>
    <m/>
    <m/>
    <n v="9"/>
    <m/>
    <m/>
    <x v="150"/>
    <m/>
    <m/>
    <m/>
    <x v="0"/>
    <m/>
    <m/>
    <m/>
    <m/>
    <m/>
    <m/>
    <m/>
    <x v="0"/>
    <m/>
  </r>
  <r>
    <s v="U.P. EXTRAPESADO"/>
    <s v=" SUR  "/>
    <n v="215"/>
    <s v="Pase"/>
    <d v="2024-04-26T00:00:00"/>
    <n v="3"/>
    <m/>
    <m/>
    <m/>
    <n v="3"/>
    <m/>
    <m/>
    <n v="3"/>
    <m/>
    <m/>
    <m/>
    <m/>
    <x v="151"/>
    <m/>
    <m/>
    <m/>
    <x v="0"/>
    <m/>
    <m/>
    <m/>
    <m/>
    <m/>
    <m/>
    <m/>
    <x v="0"/>
    <m/>
  </r>
  <r>
    <s v="U.P. EXTRAPESADO"/>
    <s v=" SUR  "/>
    <n v="216"/>
    <s v="Poste Terminal"/>
    <d v="2024-04-26T00:00:00"/>
    <m/>
    <n v="3"/>
    <m/>
    <m/>
    <m/>
    <m/>
    <m/>
    <m/>
    <m/>
    <m/>
    <m/>
    <m/>
    <x v="20"/>
    <m/>
    <m/>
    <m/>
    <x v="0"/>
    <m/>
    <m/>
    <m/>
    <m/>
    <m/>
    <m/>
    <m/>
    <x v="0"/>
    <m/>
  </r>
  <r>
    <s v="U.P. EXTRAPESADO"/>
    <s v=" SUR  "/>
    <n v="217"/>
    <s v="Amarre en 90°"/>
    <d v="2024-04-26T00:00:00"/>
    <m/>
    <n v="6"/>
    <m/>
    <m/>
    <m/>
    <m/>
    <m/>
    <m/>
    <m/>
    <m/>
    <m/>
    <m/>
    <x v="152"/>
    <m/>
    <m/>
    <m/>
    <x v="0"/>
    <m/>
    <m/>
    <m/>
    <m/>
    <m/>
    <m/>
    <m/>
    <x v="0"/>
    <m/>
  </r>
  <r>
    <s v="U.P. EXTRAPESADO"/>
    <s v=" SUR  "/>
    <n v="218"/>
    <s v="Poste Terminal Tx"/>
    <d v="2024-04-26T00:00:00"/>
    <m/>
    <n v="3"/>
    <m/>
    <m/>
    <n v="5"/>
    <m/>
    <m/>
    <n v="3"/>
    <m/>
    <m/>
    <m/>
    <m/>
    <x v="153"/>
    <m/>
    <m/>
    <m/>
    <x v="0"/>
    <m/>
    <m/>
    <m/>
    <m/>
    <m/>
    <m/>
    <m/>
    <x v="0"/>
    <m/>
  </r>
  <r>
    <s v="U.P. EXTRAPESADO"/>
    <s v=" SUR  "/>
    <n v="219"/>
    <s v="Pase con derivación en 90°"/>
    <d v="2024-04-26T00:00:00"/>
    <n v="6"/>
    <n v="3"/>
    <m/>
    <m/>
    <m/>
    <m/>
    <m/>
    <m/>
    <m/>
    <m/>
    <m/>
    <m/>
    <x v="154"/>
    <m/>
    <m/>
    <m/>
    <x v="0"/>
    <m/>
    <m/>
    <m/>
    <m/>
    <m/>
    <m/>
    <m/>
    <x v="0"/>
    <m/>
  </r>
  <r>
    <s v="U.P. EXTRAPESADO"/>
    <s v=" SUR  "/>
    <n v="220"/>
    <s v="Poste Terminal"/>
    <d v="2024-04-26T00:00:00"/>
    <m/>
    <n v="3"/>
    <m/>
    <m/>
    <n v="3"/>
    <m/>
    <m/>
    <n v="3"/>
    <m/>
    <m/>
    <m/>
    <m/>
    <x v="155"/>
    <m/>
    <m/>
    <m/>
    <x v="0"/>
    <m/>
    <m/>
    <m/>
    <m/>
    <m/>
    <m/>
    <m/>
    <x v="0"/>
    <m/>
  </r>
  <r>
    <s v="U.P. EXTRAPESADO"/>
    <s v=" SUR  "/>
    <n v="221"/>
    <s v="Pase con derivación en 45°"/>
    <d v="2024-04-26T00:00:00"/>
    <n v="3"/>
    <n v="3"/>
    <m/>
    <m/>
    <m/>
    <m/>
    <m/>
    <m/>
    <m/>
    <n v="3"/>
    <m/>
    <m/>
    <x v="156"/>
    <m/>
    <m/>
    <m/>
    <x v="0"/>
    <m/>
    <m/>
    <m/>
    <m/>
    <m/>
    <m/>
    <m/>
    <x v="0"/>
    <m/>
  </r>
  <r>
    <s v="U.P. EXTRAPESADO"/>
    <s v=" SUR  "/>
    <n v="222"/>
    <s v="Amarre"/>
    <d v="2024-04-26T00:00:00"/>
    <m/>
    <n v="6"/>
    <m/>
    <m/>
    <m/>
    <m/>
    <m/>
    <m/>
    <m/>
    <s v="9 (1REC)"/>
    <m/>
    <m/>
    <x v="157"/>
    <m/>
    <m/>
    <m/>
    <x v="0"/>
    <m/>
    <m/>
    <m/>
    <m/>
    <m/>
    <m/>
    <m/>
    <x v="0"/>
    <m/>
  </r>
  <r>
    <s v="U.P. EXTRAPESADO"/>
    <s v=" SUR  "/>
    <n v="223"/>
    <s v="Pase"/>
    <d v="2024-04-26T00:00:00"/>
    <n v="3"/>
    <m/>
    <m/>
    <m/>
    <m/>
    <m/>
    <m/>
    <m/>
    <m/>
    <m/>
    <m/>
    <m/>
    <x v="61"/>
    <m/>
    <m/>
    <m/>
    <x v="0"/>
    <m/>
    <m/>
    <m/>
    <m/>
    <m/>
    <m/>
    <m/>
    <x v="0"/>
    <m/>
  </r>
  <r>
    <s v="U.P. EXTRAPESADO"/>
    <s v=" SUR  "/>
    <n v="224"/>
    <s v="Pase con derivación en 45°"/>
    <d v="2024-04-26T00:00:00"/>
    <n v="4"/>
    <n v="3"/>
    <m/>
    <m/>
    <m/>
    <m/>
    <m/>
    <n v="3"/>
    <m/>
    <m/>
    <m/>
    <m/>
    <x v="158"/>
    <m/>
    <m/>
    <m/>
    <x v="0"/>
    <m/>
    <m/>
    <m/>
    <m/>
    <m/>
    <m/>
    <m/>
    <x v="0"/>
    <m/>
  </r>
  <r>
    <s v="U.P. EXTRAPESADO"/>
    <s v=" SUR  "/>
    <n v="225"/>
    <s v="Amarre"/>
    <d v="2024-04-26T00:00:00"/>
    <m/>
    <n v="6"/>
    <m/>
    <m/>
    <m/>
    <m/>
    <m/>
    <n v="3"/>
    <m/>
    <n v="3"/>
    <m/>
    <m/>
    <x v="159"/>
    <m/>
    <m/>
    <m/>
    <x v="0"/>
    <m/>
    <m/>
    <m/>
    <m/>
    <m/>
    <m/>
    <m/>
    <x v="0"/>
    <m/>
  </r>
  <r>
    <s v="U.P. EXTRAPESADO"/>
    <s v=" SUR  "/>
    <n v="226"/>
    <s v="Amarre"/>
    <d v="2024-04-26T00:00:00"/>
    <n v="13"/>
    <n v="6"/>
    <m/>
    <m/>
    <n v="3"/>
    <m/>
    <m/>
    <n v="3"/>
    <m/>
    <m/>
    <m/>
    <m/>
    <x v="140"/>
    <m/>
    <m/>
    <m/>
    <x v="0"/>
    <m/>
    <m/>
    <m/>
    <m/>
    <m/>
    <m/>
    <m/>
    <x v="0"/>
    <m/>
  </r>
  <r>
    <s v="U.P. EXTRAPESADO"/>
    <s v=" SUR  "/>
    <n v="227"/>
    <s v="Amarre en 45°"/>
    <d v="2024-04-26T00:00:00"/>
    <n v="1"/>
    <n v="6"/>
    <m/>
    <m/>
    <m/>
    <m/>
    <m/>
    <m/>
    <m/>
    <m/>
    <m/>
    <m/>
    <x v="21"/>
    <m/>
    <m/>
    <m/>
    <x v="0"/>
    <m/>
    <m/>
    <m/>
    <m/>
    <m/>
    <m/>
    <m/>
    <x v="0"/>
    <m/>
  </r>
  <r>
    <s v="U.P. EXTRAPESADO"/>
    <s v=" SUR  "/>
    <n v="228"/>
    <s v="Pase"/>
    <d v="2024-04-26T00:00:00"/>
    <n v="3"/>
    <m/>
    <m/>
    <m/>
    <n v="2"/>
    <m/>
    <m/>
    <n v="2"/>
    <m/>
    <m/>
    <m/>
    <m/>
    <x v="160"/>
    <m/>
    <m/>
    <m/>
    <x v="0"/>
    <m/>
    <m/>
    <m/>
    <m/>
    <m/>
    <m/>
    <m/>
    <x v="0"/>
    <m/>
  </r>
  <r>
    <s v="U.P. EXTRAPESADO"/>
    <s v=" SUR  "/>
    <n v="229"/>
    <s v="Pase con derivación en 90°"/>
    <d v="2024-04-26T00:00:00"/>
    <n v="3"/>
    <n v="3"/>
    <m/>
    <m/>
    <m/>
    <m/>
    <m/>
    <n v="3"/>
    <m/>
    <m/>
    <m/>
    <m/>
    <x v="16"/>
    <m/>
    <m/>
    <m/>
    <x v="0"/>
    <m/>
    <m/>
    <m/>
    <m/>
    <m/>
    <m/>
    <m/>
    <x v="0"/>
    <m/>
  </r>
  <r>
    <s v="U.P. EXTRAPESADO"/>
    <s v=" SUR  "/>
    <n v="230"/>
    <s v="Amarre"/>
    <d v="2024-04-26T00:00:00"/>
    <n v="13"/>
    <n v="3"/>
    <n v="3"/>
    <m/>
    <n v="3"/>
    <m/>
    <m/>
    <n v="3"/>
    <m/>
    <m/>
    <m/>
    <m/>
    <x v="161"/>
    <m/>
    <m/>
    <m/>
    <x v="0"/>
    <m/>
    <m/>
    <m/>
    <m/>
    <m/>
    <m/>
    <m/>
    <x v="0"/>
    <m/>
  </r>
  <r>
    <s v="U.P. EXTRAPESADO"/>
    <s v=" SUR  "/>
    <n v="231"/>
    <s v="Amarre con derivación en 90°"/>
    <d v="2024-04-26T00:00:00"/>
    <n v="1"/>
    <n v="3"/>
    <n v="6"/>
    <m/>
    <m/>
    <m/>
    <m/>
    <m/>
    <m/>
    <n v="3"/>
    <m/>
    <m/>
    <x v="162"/>
    <m/>
    <m/>
    <m/>
    <x v="0"/>
    <m/>
    <m/>
    <m/>
    <m/>
    <m/>
    <m/>
    <m/>
    <x v="0"/>
    <m/>
  </r>
  <r>
    <s v="U.P. EXTRAPESADO"/>
    <s v=" SUR  "/>
    <n v="232"/>
    <s v="Poste Terminal"/>
    <d v="2024-04-26T00:00:00"/>
    <n v="9"/>
    <n v="3"/>
    <m/>
    <m/>
    <n v="3"/>
    <m/>
    <m/>
    <n v="3"/>
    <m/>
    <m/>
    <m/>
    <m/>
    <x v="163"/>
    <m/>
    <m/>
    <m/>
    <x v="0"/>
    <m/>
    <m/>
    <m/>
    <m/>
    <m/>
    <m/>
    <m/>
    <x v="0"/>
    <m/>
  </r>
  <r>
    <s v="U.P. EXTRAPESADO"/>
    <s v=" SUR  "/>
    <n v="233"/>
    <s v="Pase"/>
    <d v="2024-04-26T00:00:00"/>
    <n v="3"/>
    <m/>
    <m/>
    <m/>
    <m/>
    <m/>
    <m/>
    <n v="3"/>
    <m/>
    <m/>
    <m/>
    <m/>
    <x v="164"/>
    <m/>
    <m/>
    <m/>
    <x v="0"/>
    <m/>
    <m/>
    <m/>
    <m/>
    <m/>
    <m/>
    <m/>
    <x v="0"/>
    <m/>
  </r>
  <r>
    <s v="U.P. EXTRAPESADO"/>
    <s v=" SUR  "/>
    <n v="234"/>
    <s v="Amarre"/>
    <d v="2024-04-26T00:00:00"/>
    <n v="1"/>
    <m/>
    <n v="6"/>
    <m/>
    <m/>
    <m/>
    <m/>
    <m/>
    <m/>
    <m/>
    <m/>
    <m/>
    <x v="20"/>
    <m/>
    <m/>
    <m/>
    <x v="0"/>
    <m/>
    <m/>
    <m/>
    <m/>
    <m/>
    <m/>
    <m/>
    <x v="0"/>
    <m/>
  </r>
  <r>
    <s v="U.P. EXTRAPESADO"/>
    <s v=" SUR  "/>
    <n v="235"/>
    <s v="Amarre en 90°"/>
    <d v="2024-04-26T00:00:00"/>
    <n v="2"/>
    <m/>
    <n v="6"/>
    <m/>
    <m/>
    <m/>
    <m/>
    <n v="3"/>
    <m/>
    <m/>
    <m/>
    <m/>
    <x v="165"/>
    <m/>
    <m/>
    <m/>
    <x v="0"/>
    <m/>
    <m/>
    <m/>
    <m/>
    <m/>
    <m/>
    <m/>
    <x v="0"/>
    <m/>
  </r>
  <r>
    <s v="U.P. EXTRAPESADO"/>
    <s v=" SUR  "/>
    <n v="236"/>
    <s v="Pase"/>
    <d v="2024-04-26T00:00:00"/>
    <n v="3"/>
    <m/>
    <m/>
    <m/>
    <m/>
    <m/>
    <m/>
    <m/>
    <m/>
    <m/>
    <m/>
    <m/>
    <x v="166"/>
    <m/>
    <m/>
    <m/>
    <x v="0"/>
    <m/>
    <m/>
    <m/>
    <m/>
    <m/>
    <m/>
    <m/>
    <x v="0"/>
    <m/>
  </r>
  <r>
    <s v="U.P. EXTRAPESADO"/>
    <s v=" SUR  "/>
    <n v="237"/>
    <s v="Pase con derivación en 90°"/>
    <d v="2024-04-26T00:00:00"/>
    <n v="4"/>
    <m/>
    <n v="3"/>
    <m/>
    <m/>
    <m/>
    <m/>
    <n v="3"/>
    <m/>
    <m/>
    <m/>
    <m/>
    <x v="167"/>
    <m/>
    <m/>
    <m/>
    <x v="0"/>
    <m/>
    <m/>
    <m/>
    <m/>
    <m/>
    <m/>
    <m/>
    <x v="0"/>
    <m/>
  </r>
  <r>
    <s v="U.P. EXTRAPESADO"/>
    <s v=" SUR  "/>
    <n v="238"/>
    <s v="Pase"/>
    <d v="2024-04-26T00:00:00"/>
    <n v="3"/>
    <m/>
    <m/>
    <m/>
    <m/>
    <m/>
    <m/>
    <m/>
    <m/>
    <m/>
    <m/>
    <m/>
    <x v="168"/>
    <m/>
    <m/>
    <m/>
    <x v="0"/>
    <m/>
    <m/>
    <m/>
    <m/>
    <m/>
    <m/>
    <m/>
    <x v="0"/>
    <m/>
  </r>
  <r>
    <s v="U.P. EXTRAPESADO"/>
    <s v=" SUR  "/>
    <n v="239"/>
    <s v="Poste Terminal Tx"/>
    <d v="2024-04-26T00:00:00"/>
    <m/>
    <m/>
    <n v="3"/>
    <m/>
    <n v="3"/>
    <m/>
    <m/>
    <n v="3"/>
    <m/>
    <m/>
    <m/>
    <m/>
    <x v="21"/>
    <m/>
    <m/>
    <m/>
    <x v="0"/>
    <m/>
    <m/>
    <m/>
    <m/>
    <m/>
    <m/>
    <m/>
    <x v="0"/>
    <m/>
  </r>
  <r>
    <s v="U.P. EXTRAPESADO"/>
    <s v=" SUR  "/>
    <n v="240"/>
    <s v="Pase"/>
    <d v="2024-04-26T00:00:00"/>
    <n v="3"/>
    <m/>
    <m/>
    <m/>
    <m/>
    <m/>
    <m/>
    <m/>
    <m/>
    <m/>
    <m/>
    <m/>
    <x v="169"/>
    <m/>
    <m/>
    <m/>
    <x v="0"/>
    <m/>
    <m/>
    <m/>
    <m/>
    <m/>
    <m/>
    <m/>
    <x v="0"/>
    <m/>
  </r>
  <r>
    <s v="U.P. EXTRAPESADO"/>
    <s v=" SUR  "/>
    <n v="241"/>
    <s v="Pase"/>
    <d v="2024-04-26T00:00:00"/>
    <n v="3"/>
    <m/>
    <m/>
    <m/>
    <m/>
    <m/>
    <m/>
    <n v="3"/>
    <m/>
    <m/>
    <m/>
    <m/>
    <x v="91"/>
    <m/>
    <m/>
    <m/>
    <x v="0"/>
    <m/>
    <m/>
    <m/>
    <m/>
    <m/>
    <m/>
    <m/>
    <x v="0"/>
    <m/>
  </r>
  <r>
    <s v="U.P. EXTRAPESADO"/>
    <s v=" SUR  "/>
    <n v="242"/>
    <s v="Amarre"/>
    <d v="2024-04-26T00:00:00"/>
    <m/>
    <m/>
    <n v="6"/>
    <m/>
    <m/>
    <m/>
    <m/>
    <m/>
    <m/>
    <n v="3"/>
    <m/>
    <m/>
    <x v="170"/>
    <m/>
    <m/>
    <m/>
    <x v="0"/>
    <m/>
    <m/>
    <m/>
    <m/>
    <m/>
    <m/>
    <m/>
    <x v="0"/>
    <m/>
  </r>
  <r>
    <s v="U.P. EXTRAPESADO"/>
    <s v=" SUR  "/>
    <n v="243"/>
    <s v="Pase"/>
    <m/>
    <n v="3"/>
    <m/>
    <m/>
    <m/>
    <m/>
    <m/>
    <m/>
    <m/>
    <m/>
    <m/>
    <m/>
    <m/>
    <x v="171"/>
    <m/>
    <m/>
    <m/>
    <x v="0"/>
    <m/>
    <m/>
    <m/>
    <m/>
    <m/>
    <m/>
    <m/>
    <x v="0"/>
    <m/>
  </r>
  <r>
    <s v="U.P. EXTRAPESADO"/>
    <s v=" SUR  "/>
    <n v="244"/>
    <s v="Pase"/>
    <m/>
    <n v="3"/>
    <m/>
    <m/>
    <m/>
    <m/>
    <m/>
    <m/>
    <m/>
    <m/>
    <m/>
    <m/>
    <m/>
    <x v="172"/>
    <m/>
    <m/>
    <m/>
    <x v="0"/>
    <m/>
    <m/>
    <m/>
    <m/>
    <m/>
    <m/>
    <m/>
    <x v="0"/>
    <m/>
  </r>
  <r>
    <s v="U.P. EXTRAPESADO"/>
    <s v=" SUR  "/>
    <n v="245"/>
    <s v="Pase"/>
    <m/>
    <n v="3"/>
    <m/>
    <m/>
    <m/>
    <n v="3"/>
    <m/>
    <m/>
    <n v="3"/>
    <m/>
    <m/>
    <m/>
    <m/>
    <x v="173"/>
    <m/>
    <m/>
    <m/>
    <x v="0"/>
    <m/>
    <m/>
    <m/>
    <m/>
    <m/>
    <m/>
    <m/>
    <x v="0"/>
    <m/>
  </r>
  <r>
    <s v="U.P. EXTRAPESADO"/>
    <s v=" SUR  "/>
    <n v="246"/>
    <s v="Amarre"/>
    <m/>
    <m/>
    <n v="6"/>
    <m/>
    <m/>
    <n v="3"/>
    <m/>
    <m/>
    <n v="3"/>
    <m/>
    <m/>
    <m/>
    <m/>
    <x v="174"/>
    <m/>
    <m/>
    <m/>
    <x v="0"/>
    <m/>
    <m/>
    <m/>
    <m/>
    <m/>
    <m/>
    <m/>
    <x v="0"/>
    <m/>
  </r>
  <r>
    <s v="U.P. EXTRAPESADO"/>
    <s v=" SUR  "/>
    <n v="247"/>
    <s v="Amarre en 45°"/>
    <m/>
    <m/>
    <n v="6"/>
    <m/>
    <m/>
    <m/>
    <m/>
    <m/>
    <m/>
    <m/>
    <n v="3"/>
    <m/>
    <m/>
    <x v="175"/>
    <m/>
    <m/>
    <m/>
    <x v="0"/>
    <m/>
    <m/>
    <m/>
    <m/>
    <m/>
    <m/>
    <m/>
    <x v="0"/>
    <m/>
  </r>
  <r>
    <s v="U.P. EXTRAPESADO"/>
    <s v=" SUR  "/>
    <n v="248"/>
    <s v="Pase con derivación en 90°"/>
    <m/>
    <n v="4"/>
    <n v="3"/>
    <m/>
    <m/>
    <m/>
    <m/>
    <m/>
    <m/>
    <m/>
    <n v="3"/>
    <m/>
    <m/>
    <x v="20"/>
    <m/>
    <m/>
    <m/>
    <x v="0"/>
    <m/>
    <m/>
    <m/>
    <m/>
    <m/>
    <m/>
    <m/>
    <x v="0"/>
    <m/>
  </r>
  <r>
    <s v="U.P. EXTRAPESADO"/>
    <s v=" SUR  "/>
    <n v="249"/>
    <s v="Pase"/>
    <m/>
    <n v="3"/>
    <m/>
    <m/>
    <m/>
    <m/>
    <m/>
    <m/>
    <n v="3"/>
    <m/>
    <m/>
    <m/>
    <m/>
    <x v="20"/>
    <m/>
    <m/>
    <m/>
    <x v="0"/>
    <m/>
    <m/>
    <m/>
    <m/>
    <m/>
    <m/>
    <m/>
    <x v="0"/>
    <m/>
  </r>
  <r>
    <s v="U.P. EXTRAPESADO"/>
    <s v=" SUR  "/>
    <n v="250"/>
    <s v="Amarre en 45°"/>
    <m/>
    <n v="2"/>
    <n v="6"/>
    <m/>
    <m/>
    <m/>
    <m/>
    <m/>
    <m/>
    <m/>
    <m/>
    <m/>
    <m/>
    <x v="20"/>
    <m/>
    <m/>
    <m/>
    <x v="0"/>
    <m/>
    <m/>
    <m/>
    <m/>
    <m/>
    <m/>
    <m/>
    <x v="0"/>
    <m/>
  </r>
  <r>
    <s v="U.P. EXTRAPESADO"/>
    <s v=" SUR  "/>
    <n v="251"/>
    <s v="Pase con derivación en 45°"/>
    <m/>
    <n v="4"/>
    <n v="3"/>
    <m/>
    <m/>
    <m/>
    <m/>
    <m/>
    <n v="6"/>
    <m/>
    <m/>
    <m/>
    <m/>
    <x v="16"/>
    <m/>
    <m/>
    <m/>
    <x v="0"/>
    <m/>
    <m/>
    <m/>
    <m/>
    <m/>
    <m/>
    <m/>
    <x v="0"/>
    <m/>
  </r>
  <r>
    <s v="U.P. EXTRAPESADO"/>
    <s v=" SUR  "/>
    <n v="252"/>
    <s v="Poste Terminal"/>
    <m/>
    <m/>
    <n v="3"/>
    <m/>
    <m/>
    <n v="3"/>
    <m/>
    <m/>
    <n v="3"/>
    <m/>
    <m/>
    <m/>
    <m/>
    <x v="176"/>
    <m/>
    <m/>
    <m/>
    <x v="0"/>
    <m/>
    <m/>
    <m/>
    <m/>
    <m/>
    <m/>
    <m/>
    <x v="0"/>
    <m/>
  </r>
  <r>
    <s v="U.P. EXTRAPESADO"/>
    <s v=" SUR  "/>
    <n v="253"/>
    <s v="Amarre"/>
    <m/>
    <m/>
    <n v="6"/>
    <m/>
    <m/>
    <m/>
    <m/>
    <m/>
    <m/>
    <m/>
    <n v="3"/>
    <m/>
    <m/>
    <x v="177"/>
    <m/>
    <m/>
    <m/>
    <x v="0"/>
    <m/>
    <m/>
    <m/>
    <m/>
    <m/>
    <m/>
    <m/>
    <x v="0"/>
    <m/>
  </r>
  <r>
    <s v="U.P. EXTRAPESADO"/>
    <s v=" SUR  "/>
    <n v="254"/>
    <s v="Pase con derivación en 45°"/>
    <m/>
    <n v="4"/>
    <n v="3"/>
    <m/>
    <m/>
    <m/>
    <m/>
    <m/>
    <n v="6"/>
    <m/>
    <m/>
    <m/>
    <m/>
    <x v="16"/>
    <m/>
    <m/>
    <m/>
    <x v="0"/>
    <m/>
    <m/>
    <m/>
    <m/>
    <m/>
    <m/>
    <m/>
    <x v="0"/>
    <m/>
  </r>
  <r>
    <s v="U.P. EXTRAPESADO"/>
    <s v=" SUR  "/>
    <n v="255"/>
    <s v="Pase con derivación en 45°"/>
    <m/>
    <n v="3"/>
    <n v="3"/>
    <m/>
    <m/>
    <m/>
    <m/>
    <m/>
    <m/>
    <m/>
    <m/>
    <m/>
    <m/>
    <x v="178"/>
    <m/>
    <m/>
    <m/>
    <x v="0"/>
    <m/>
    <m/>
    <m/>
    <m/>
    <m/>
    <m/>
    <m/>
    <x v="0"/>
    <m/>
  </r>
  <r>
    <s v="U.P. EXTRAPESADO"/>
    <s v=" SUR  "/>
    <n v="256"/>
    <s v="Poste Terminal"/>
    <m/>
    <n v="12"/>
    <n v="3"/>
    <m/>
    <m/>
    <n v="3"/>
    <m/>
    <m/>
    <n v="3"/>
    <m/>
    <m/>
    <m/>
    <m/>
    <x v="179"/>
    <m/>
    <m/>
    <m/>
    <x v="0"/>
    <m/>
    <m/>
    <m/>
    <m/>
    <m/>
    <m/>
    <m/>
    <x v="0"/>
    <m/>
  </r>
  <r>
    <s v="U.P. EXTRAPESADO"/>
    <s v=" SUR  "/>
    <n v="257"/>
    <s v="Amarre en 45°"/>
    <m/>
    <n v="1"/>
    <n v="6"/>
    <m/>
    <m/>
    <m/>
    <m/>
    <m/>
    <n v="3"/>
    <m/>
    <m/>
    <m/>
    <m/>
    <x v="16"/>
    <m/>
    <m/>
    <m/>
    <x v="0"/>
    <m/>
    <m/>
    <m/>
    <m/>
    <m/>
    <m/>
    <m/>
    <x v="0"/>
    <m/>
  </r>
  <r>
    <s v="U.P. EXTRAPESADO"/>
    <s v=" SUR  "/>
    <n v="258"/>
    <s v="Pase"/>
    <m/>
    <n v="3"/>
    <m/>
    <m/>
    <m/>
    <m/>
    <m/>
    <m/>
    <m/>
    <m/>
    <m/>
    <m/>
    <m/>
    <x v="178"/>
    <m/>
    <m/>
    <m/>
    <x v="0"/>
    <m/>
    <m/>
    <m/>
    <m/>
    <m/>
    <m/>
    <m/>
    <x v="0"/>
    <m/>
  </r>
  <r>
    <s v="U.P. EXTRAPESADO"/>
    <s v=" SUR  "/>
    <n v="259"/>
    <s v="Poste Terminal"/>
    <m/>
    <m/>
    <n v="3"/>
    <m/>
    <m/>
    <n v="3"/>
    <m/>
    <m/>
    <n v="3"/>
    <m/>
    <m/>
    <m/>
    <m/>
    <x v="180"/>
    <m/>
    <m/>
    <m/>
    <x v="0"/>
    <m/>
    <m/>
    <m/>
    <m/>
    <m/>
    <m/>
    <m/>
    <x v="0"/>
    <m/>
  </r>
  <r>
    <s v="U.P. EXTRAPESADO"/>
    <s v=" SUR  "/>
    <n v="260"/>
    <s v="Pase"/>
    <m/>
    <n v="3"/>
    <m/>
    <m/>
    <m/>
    <m/>
    <m/>
    <m/>
    <m/>
    <m/>
    <m/>
    <m/>
    <m/>
    <x v="20"/>
    <m/>
    <m/>
    <m/>
    <x v="0"/>
    <m/>
    <m/>
    <m/>
    <m/>
    <m/>
    <m/>
    <m/>
    <x v="0"/>
    <m/>
  </r>
  <r>
    <s v="U.P. EXTRAPESADO"/>
    <s v=" SUR  "/>
    <n v="261"/>
    <s v="Pase"/>
    <m/>
    <n v="3"/>
    <m/>
    <m/>
    <m/>
    <m/>
    <m/>
    <m/>
    <n v="3"/>
    <m/>
    <m/>
    <m/>
    <m/>
    <x v="181"/>
    <m/>
    <m/>
    <m/>
    <x v="0"/>
    <m/>
    <m/>
    <m/>
    <m/>
    <m/>
    <m/>
    <m/>
    <x v="0"/>
    <m/>
  </r>
  <r>
    <s v="U.P. EXTRAPESADO"/>
    <s v=" SUR  "/>
    <n v="262"/>
    <s v="Pase"/>
    <m/>
    <n v="3"/>
    <m/>
    <m/>
    <m/>
    <n v="3"/>
    <m/>
    <m/>
    <n v="3"/>
    <m/>
    <m/>
    <m/>
    <m/>
    <x v="182"/>
    <m/>
    <m/>
    <m/>
    <x v="0"/>
    <m/>
    <m/>
    <m/>
    <m/>
    <m/>
    <m/>
    <m/>
    <x v="0"/>
    <m/>
  </r>
  <r>
    <s v="U.P. EXTRAPESADO"/>
    <s v=" SUR  "/>
    <n v="263"/>
    <s v="Pase con derivación en 45°"/>
    <m/>
    <n v="4"/>
    <n v="6"/>
    <m/>
    <m/>
    <m/>
    <m/>
    <m/>
    <n v="3"/>
    <m/>
    <n v="3"/>
    <m/>
    <m/>
    <x v="183"/>
    <m/>
    <m/>
    <m/>
    <x v="0"/>
    <m/>
    <m/>
    <m/>
    <m/>
    <m/>
    <m/>
    <m/>
    <x v="0"/>
    <m/>
  </r>
  <r>
    <s v="U.P. EXTRAPESADO"/>
    <s v=" SUR  "/>
    <n v="264"/>
    <s v="Pase"/>
    <m/>
    <n v="3"/>
    <m/>
    <m/>
    <m/>
    <m/>
    <m/>
    <m/>
    <m/>
    <m/>
    <m/>
    <m/>
    <m/>
    <x v="184"/>
    <m/>
    <m/>
    <m/>
    <x v="0"/>
    <m/>
    <m/>
    <m/>
    <m/>
    <m/>
    <m/>
    <m/>
    <x v="0"/>
    <m/>
  </r>
  <r>
    <s v="U.P. EXTRAPESADO"/>
    <s v=" SUR  "/>
    <n v="265"/>
    <s v="Poste Terminal"/>
    <m/>
    <m/>
    <m/>
    <n v="3"/>
    <m/>
    <m/>
    <m/>
    <m/>
    <n v="3"/>
    <m/>
    <m/>
    <m/>
    <m/>
    <x v="185"/>
    <m/>
    <m/>
    <m/>
    <x v="0"/>
    <m/>
    <m/>
    <m/>
    <m/>
    <m/>
    <m/>
    <m/>
    <x v="0"/>
    <m/>
  </r>
  <r>
    <s v="U.P. EXTRAPESADO"/>
    <s v=" SUR  "/>
    <n v="266"/>
    <s v="Pase con derivación en 45°"/>
    <m/>
    <n v="3"/>
    <n v="6"/>
    <m/>
    <m/>
    <m/>
    <m/>
    <m/>
    <m/>
    <m/>
    <n v="3"/>
    <m/>
    <m/>
    <x v="186"/>
    <m/>
    <m/>
    <m/>
    <x v="0"/>
    <m/>
    <m/>
    <m/>
    <m/>
    <m/>
    <m/>
    <m/>
    <x v="0"/>
    <m/>
  </r>
  <r>
    <s v="U.P. EXTRAPESADO"/>
    <s v=" SUR  "/>
    <n v="267"/>
    <s v="Amarre"/>
    <m/>
    <m/>
    <n v="2"/>
    <n v="4"/>
    <m/>
    <m/>
    <m/>
    <m/>
    <m/>
    <m/>
    <n v="3"/>
    <m/>
    <m/>
    <x v="187"/>
    <m/>
    <m/>
    <m/>
    <x v="0"/>
    <m/>
    <m/>
    <m/>
    <m/>
    <m/>
    <m/>
    <m/>
    <x v="0"/>
    <m/>
  </r>
  <r>
    <s v="U.P. EXTRAPESADO"/>
    <s v=" SUR  "/>
    <n v="268"/>
    <s v="Pase"/>
    <m/>
    <n v="3"/>
    <m/>
    <m/>
    <m/>
    <m/>
    <m/>
    <m/>
    <m/>
    <m/>
    <m/>
    <m/>
    <m/>
    <x v="188"/>
    <m/>
    <m/>
    <m/>
    <x v="0"/>
    <m/>
    <m/>
    <m/>
    <m/>
    <m/>
    <m/>
    <m/>
    <x v="0"/>
    <m/>
  </r>
  <r>
    <s v="U.P. EXTRAPESADO"/>
    <s v=" SUR  "/>
    <n v="269"/>
    <s v="Pase"/>
    <m/>
    <n v="3"/>
    <m/>
    <m/>
    <m/>
    <m/>
    <m/>
    <m/>
    <m/>
    <m/>
    <m/>
    <m/>
    <m/>
    <x v="178"/>
    <m/>
    <m/>
    <m/>
    <x v="0"/>
    <m/>
    <m/>
    <m/>
    <m/>
    <m/>
    <m/>
    <m/>
    <x v="0"/>
    <m/>
  </r>
  <r>
    <s v="U.P. EXTRAPESADO"/>
    <s v=" SUR  "/>
    <n v="270"/>
    <s v="Pase"/>
    <m/>
    <n v="3"/>
    <m/>
    <m/>
    <m/>
    <m/>
    <m/>
    <m/>
    <m/>
    <m/>
    <m/>
    <m/>
    <m/>
    <x v="178"/>
    <m/>
    <m/>
    <m/>
    <x v="0"/>
    <m/>
    <m/>
    <m/>
    <m/>
    <m/>
    <m/>
    <m/>
    <x v="0"/>
    <m/>
  </r>
  <r>
    <s v="U.P. EXTRAPESADO"/>
    <s v=" SUR  "/>
    <n v="271"/>
    <s v="Pase"/>
    <m/>
    <n v="3"/>
    <m/>
    <m/>
    <m/>
    <m/>
    <m/>
    <m/>
    <m/>
    <m/>
    <m/>
    <m/>
    <m/>
    <x v="178"/>
    <m/>
    <m/>
    <m/>
    <x v="0"/>
    <m/>
    <m/>
    <m/>
    <m/>
    <m/>
    <m/>
    <m/>
    <x v="0"/>
    <m/>
  </r>
  <r>
    <s v="U.P. EXTRAPESADO"/>
    <s v=" SUR  "/>
    <n v="272"/>
    <s v="Pase con derivación en 45°"/>
    <m/>
    <n v="4"/>
    <m/>
    <n v="3"/>
    <m/>
    <m/>
    <m/>
    <m/>
    <m/>
    <m/>
    <m/>
    <m/>
    <m/>
    <x v="178"/>
    <m/>
    <m/>
    <m/>
    <x v="0"/>
    <m/>
    <m/>
    <m/>
    <m/>
    <m/>
    <m/>
    <m/>
    <x v="0"/>
    <m/>
  </r>
  <r>
    <s v="U.P. EXTRAPESADO"/>
    <s v=" SUR  "/>
    <n v="273"/>
    <s v="Amarre"/>
    <m/>
    <m/>
    <m/>
    <n v="6"/>
    <m/>
    <m/>
    <m/>
    <m/>
    <n v="6"/>
    <m/>
    <n v="3"/>
    <m/>
    <m/>
    <x v="189"/>
    <m/>
    <m/>
    <m/>
    <x v="0"/>
    <m/>
    <m/>
    <m/>
    <m/>
    <m/>
    <m/>
    <m/>
    <x v="0"/>
    <m/>
  </r>
  <r>
    <s v="U.P. EXTRAPESADO"/>
    <s v=" SUR  "/>
    <n v="274"/>
    <s v="Pase con derivación en 90°"/>
    <m/>
    <n v="4"/>
    <n v="3"/>
    <n v="2"/>
    <m/>
    <n v="2"/>
    <m/>
    <m/>
    <m/>
    <m/>
    <n v="3"/>
    <m/>
    <m/>
    <x v="190"/>
    <m/>
    <m/>
    <m/>
    <x v="0"/>
    <m/>
    <m/>
    <m/>
    <m/>
    <m/>
    <m/>
    <m/>
    <x v="0"/>
    <m/>
  </r>
  <r>
    <s v="U.P. EXTRAPESADO"/>
    <s v=" SUR  "/>
    <n v="275"/>
    <s v="Poste Terminal"/>
    <m/>
    <m/>
    <m/>
    <n v="3"/>
    <m/>
    <n v="3"/>
    <m/>
    <m/>
    <n v="3"/>
    <m/>
    <m/>
    <m/>
    <m/>
    <x v="191"/>
    <m/>
    <m/>
    <m/>
    <x v="0"/>
    <m/>
    <m/>
    <m/>
    <m/>
    <m/>
    <m/>
    <m/>
    <x v="0"/>
    <m/>
  </r>
  <r>
    <s v="U.P. EXTRAPESADO"/>
    <s v=" SUR  "/>
    <n v="276"/>
    <s v="Pase con derivación en 45°"/>
    <m/>
    <n v="3"/>
    <m/>
    <n v="3"/>
    <m/>
    <m/>
    <m/>
    <m/>
    <m/>
    <m/>
    <n v="3"/>
    <m/>
    <m/>
    <x v="62"/>
    <m/>
    <m/>
    <m/>
    <x v="0"/>
    <m/>
    <m/>
    <m/>
    <m/>
    <m/>
    <m/>
    <m/>
    <x v="0"/>
    <m/>
  </r>
  <r>
    <s v="U.P. EXTRAPESADO"/>
    <s v=" SUR  "/>
    <n v="277"/>
    <s v="Poste Terminal"/>
    <m/>
    <m/>
    <m/>
    <n v="3"/>
    <m/>
    <m/>
    <m/>
    <m/>
    <m/>
    <m/>
    <m/>
    <m/>
    <m/>
    <x v="16"/>
    <m/>
    <m/>
    <m/>
    <x v="0"/>
    <m/>
    <m/>
    <m/>
    <m/>
    <m/>
    <m/>
    <m/>
    <x v="0"/>
    <m/>
  </r>
  <r>
    <s v="U.P. EXTRAPESADO"/>
    <s v=" SUR  "/>
    <n v="278"/>
    <s v="Poste Terminal"/>
    <m/>
    <n v="3"/>
    <m/>
    <n v="6"/>
    <m/>
    <m/>
    <m/>
    <m/>
    <n v="3"/>
    <m/>
    <n v="3"/>
    <m/>
    <m/>
    <x v="192"/>
    <m/>
    <m/>
    <m/>
    <x v="0"/>
    <m/>
    <m/>
    <m/>
    <m/>
    <m/>
    <m/>
    <m/>
    <x v="0"/>
    <m/>
  </r>
  <r>
    <s v="U.P. EXTRAPESADO"/>
    <s v=" SUR  "/>
    <n v="279"/>
    <s v="Amarre Tx"/>
    <m/>
    <n v="1"/>
    <n v="3"/>
    <n v="3"/>
    <m/>
    <n v="3"/>
    <m/>
    <m/>
    <m/>
    <m/>
    <m/>
    <m/>
    <m/>
    <x v="193"/>
    <m/>
    <m/>
    <m/>
    <x v="0"/>
    <m/>
    <m/>
    <m/>
    <m/>
    <m/>
    <m/>
    <m/>
    <x v="0"/>
    <m/>
  </r>
  <r>
    <s v="U.P. EXTRAPESADO"/>
    <s v=" SUR  "/>
    <n v="280"/>
    <s v="Amarre"/>
    <m/>
    <m/>
    <n v="6"/>
    <m/>
    <m/>
    <n v="3"/>
    <m/>
    <m/>
    <n v="2"/>
    <m/>
    <m/>
    <m/>
    <m/>
    <x v="194"/>
    <m/>
    <m/>
    <m/>
    <x v="0"/>
    <m/>
    <m/>
    <m/>
    <m/>
    <m/>
    <m/>
    <m/>
    <x v="0"/>
    <m/>
  </r>
  <r>
    <s v="U.P. EXTRAPESADO"/>
    <s v=" SUR  "/>
    <n v="281"/>
    <s v="Pase"/>
    <m/>
    <n v="3"/>
    <m/>
    <m/>
    <m/>
    <m/>
    <m/>
    <m/>
    <n v="3"/>
    <m/>
    <m/>
    <m/>
    <m/>
    <x v="171"/>
    <m/>
    <m/>
    <m/>
    <x v="0"/>
    <m/>
    <m/>
    <m/>
    <m/>
    <m/>
    <m/>
    <m/>
    <x v="0"/>
    <m/>
  </r>
  <r>
    <s v="U.P. EXTRAPESADO"/>
    <s v=" SUR  "/>
    <n v="282"/>
    <s v="Amarre en 45°"/>
    <m/>
    <n v="2"/>
    <m/>
    <n v="6"/>
    <m/>
    <m/>
    <m/>
    <m/>
    <m/>
    <m/>
    <m/>
    <m/>
    <m/>
    <x v="195"/>
    <m/>
    <m/>
    <m/>
    <x v="0"/>
    <m/>
    <m/>
    <m/>
    <m/>
    <m/>
    <m/>
    <m/>
    <x v="0"/>
    <m/>
  </r>
  <r>
    <s v="U.P. EXTRAPESADO"/>
    <s v=" SUR  "/>
    <n v="283"/>
    <s v="Amarre Tx"/>
    <m/>
    <n v="3"/>
    <n v="3"/>
    <n v="3"/>
    <m/>
    <n v="3"/>
    <m/>
    <m/>
    <n v="3"/>
    <m/>
    <m/>
    <m/>
    <m/>
    <x v="193"/>
    <m/>
    <m/>
    <m/>
    <x v="0"/>
    <m/>
    <m/>
    <m/>
    <m/>
    <m/>
    <m/>
    <m/>
    <x v="0"/>
    <m/>
  </r>
  <r>
    <s v="U.P. EXTRAPESADO"/>
    <s v=" SUR  "/>
    <n v="284"/>
    <s v="Amarre en 45°"/>
    <m/>
    <m/>
    <n v="6"/>
    <m/>
    <m/>
    <m/>
    <m/>
    <m/>
    <m/>
    <m/>
    <n v="3"/>
    <m/>
    <m/>
    <x v="196"/>
    <m/>
    <m/>
    <m/>
    <x v="0"/>
    <m/>
    <m/>
    <m/>
    <m/>
    <m/>
    <m/>
    <m/>
    <x v="0"/>
    <m/>
  </r>
  <r>
    <s v="U.P. EXTRAPESADO"/>
    <s v=" SUR  "/>
    <n v="285"/>
    <s v="Amarre en 45°"/>
    <m/>
    <n v="1"/>
    <n v="6"/>
    <m/>
    <m/>
    <m/>
    <m/>
    <m/>
    <m/>
    <m/>
    <m/>
    <m/>
    <m/>
    <x v="197"/>
    <m/>
    <m/>
    <m/>
    <x v="0"/>
    <m/>
    <m/>
    <m/>
    <m/>
    <m/>
    <m/>
    <m/>
    <x v="0"/>
    <m/>
  </r>
  <r>
    <s v="U.P. EXTRAPESADO"/>
    <s v=" SUR  "/>
    <n v="286"/>
    <s v="Amarre en 90°"/>
    <m/>
    <n v="2"/>
    <n v="6"/>
    <m/>
    <m/>
    <m/>
    <m/>
    <m/>
    <m/>
    <m/>
    <m/>
    <m/>
    <m/>
    <x v="16"/>
    <m/>
    <m/>
    <m/>
    <x v="0"/>
    <m/>
    <m/>
    <m/>
    <m/>
    <m/>
    <m/>
    <m/>
    <x v="0"/>
    <m/>
  </r>
  <r>
    <s v="U.P. EXTRAPESADO"/>
    <s v=" SUR  "/>
    <n v="287"/>
    <s v="Amarre"/>
    <m/>
    <n v="1"/>
    <n v="6"/>
    <m/>
    <m/>
    <m/>
    <m/>
    <m/>
    <m/>
    <m/>
    <m/>
    <m/>
    <m/>
    <x v="197"/>
    <m/>
    <m/>
    <m/>
    <x v="0"/>
    <m/>
    <m/>
    <m/>
    <m/>
    <m/>
    <m/>
    <m/>
    <x v="0"/>
    <m/>
  </r>
  <r>
    <s v="U.P. EXTRAPESADO"/>
    <s v=" SUR  "/>
    <n v="288"/>
    <s v="Pase"/>
    <m/>
    <n v="3"/>
    <m/>
    <m/>
    <m/>
    <m/>
    <m/>
    <m/>
    <m/>
    <m/>
    <m/>
    <m/>
    <m/>
    <x v="16"/>
    <m/>
    <m/>
    <m/>
    <x v="0"/>
    <m/>
    <m/>
    <m/>
    <m/>
    <m/>
    <m/>
    <m/>
    <x v="0"/>
    <m/>
  </r>
  <r>
    <s v="U.P. EXTRAPESADO"/>
    <s v=" SUR  "/>
    <n v="289"/>
    <s v="Pase con derivación en 90°"/>
    <m/>
    <n v="3"/>
    <n v="3"/>
    <m/>
    <m/>
    <n v="3"/>
    <m/>
    <m/>
    <m/>
    <m/>
    <m/>
    <m/>
    <m/>
    <x v="198"/>
    <m/>
    <m/>
    <m/>
    <x v="0"/>
    <m/>
    <m/>
    <m/>
    <m/>
    <m/>
    <m/>
    <m/>
    <x v="0"/>
    <m/>
  </r>
  <r>
    <s v="U.P. EXTRAPESADO"/>
    <s v=" SUR  "/>
    <n v="290"/>
    <s v="Amarre"/>
    <m/>
    <n v="1"/>
    <n v="6"/>
    <m/>
    <m/>
    <m/>
    <m/>
    <m/>
    <m/>
    <m/>
    <m/>
    <m/>
    <m/>
    <x v="197"/>
    <m/>
    <m/>
    <m/>
    <x v="0"/>
    <m/>
    <m/>
    <m/>
    <m/>
    <m/>
    <m/>
    <m/>
    <x v="0"/>
    <m/>
  </r>
  <r>
    <s v="U.P. EXTRAPESADO"/>
    <s v=" SUR  "/>
    <n v="291"/>
    <s v="Amarre en 45°"/>
    <m/>
    <n v="1"/>
    <n v="6"/>
    <m/>
    <m/>
    <m/>
    <m/>
    <m/>
    <m/>
    <m/>
    <m/>
    <m/>
    <m/>
    <x v="16"/>
    <m/>
    <m/>
    <m/>
    <x v="0"/>
    <m/>
    <m/>
    <m/>
    <m/>
    <m/>
    <m/>
    <m/>
    <x v="0"/>
    <m/>
  </r>
  <r>
    <s v="U.P. EXTRAPESADO"/>
    <s v=" SUR  "/>
    <n v="292"/>
    <s v="Pase"/>
    <m/>
    <n v="3"/>
    <m/>
    <m/>
    <m/>
    <m/>
    <m/>
    <m/>
    <m/>
    <m/>
    <m/>
    <m/>
    <m/>
    <x v="16"/>
    <m/>
    <m/>
    <m/>
    <x v="0"/>
    <m/>
    <m/>
    <m/>
    <m/>
    <m/>
    <m/>
    <m/>
    <x v="0"/>
    <m/>
  </r>
  <r>
    <s v="U.P. EXTRAPESADO"/>
    <s v=" SUR  "/>
    <n v="293"/>
    <s v="Pase con derivación en 90°"/>
    <m/>
    <n v="3"/>
    <n v="2"/>
    <m/>
    <m/>
    <n v="2"/>
    <m/>
    <m/>
    <m/>
    <m/>
    <m/>
    <m/>
    <m/>
    <x v="199"/>
    <m/>
    <m/>
    <m/>
    <x v="0"/>
    <m/>
    <m/>
    <m/>
    <m/>
    <m/>
    <m/>
    <m/>
    <x v="0"/>
    <m/>
  </r>
  <r>
    <s v="U.P. EXTRAPESADO"/>
    <s v=" SUR  "/>
    <n v="294"/>
    <s v="Pase"/>
    <m/>
    <n v="3"/>
    <m/>
    <m/>
    <m/>
    <m/>
    <m/>
    <m/>
    <m/>
    <m/>
    <m/>
    <m/>
    <m/>
    <x v="16"/>
    <m/>
    <m/>
    <m/>
    <x v="0"/>
    <m/>
    <m/>
    <m/>
    <m/>
    <m/>
    <m/>
    <m/>
    <x v="0"/>
    <m/>
  </r>
  <r>
    <s v="U.P. EXTRAPESADO"/>
    <s v=" SUR  "/>
    <n v="295"/>
    <s v="Amarre en 45°"/>
    <m/>
    <n v="1"/>
    <n v="6"/>
    <m/>
    <m/>
    <m/>
    <m/>
    <m/>
    <m/>
    <m/>
    <m/>
    <m/>
    <m/>
    <x v="16"/>
    <m/>
    <m/>
    <m/>
    <x v="0"/>
    <m/>
    <m/>
    <m/>
    <m/>
    <m/>
    <m/>
    <m/>
    <x v="0"/>
    <m/>
  </r>
  <r>
    <s v="U.P. EXTRAPESADO"/>
    <s v=" SUR  "/>
    <n v="296"/>
    <s v="Pase con derivación en 45°"/>
    <m/>
    <n v="3"/>
    <n v="2"/>
    <m/>
    <m/>
    <n v="3"/>
    <m/>
    <m/>
    <m/>
    <m/>
    <m/>
    <m/>
    <m/>
    <x v="200"/>
    <m/>
    <m/>
    <m/>
    <x v="0"/>
    <m/>
    <m/>
    <m/>
    <m/>
    <m/>
    <m/>
    <m/>
    <x v="0"/>
    <m/>
  </r>
  <r>
    <s v="U.P. EXTRAPESADO"/>
    <s v=" SUR  "/>
    <n v="297"/>
    <s v="Amarre"/>
    <m/>
    <n v="1"/>
    <n v="6"/>
    <m/>
    <m/>
    <m/>
    <m/>
    <m/>
    <m/>
    <m/>
    <m/>
    <m/>
    <m/>
    <x v="16"/>
    <m/>
    <m/>
    <m/>
    <x v="0"/>
    <m/>
    <m/>
    <m/>
    <m/>
    <m/>
    <m/>
    <m/>
    <x v="0"/>
    <m/>
  </r>
  <r>
    <s v="U.P. EXTRAPESADO"/>
    <s v=" SUR  "/>
    <n v="298"/>
    <s v="Amarre en 45°"/>
    <m/>
    <n v="1"/>
    <n v="6"/>
    <m/>
    <m/>
    <m/>
    <m/>
    <m/>
    <m/>
    <m/>
    <m/>
    <m/>
    <m/>
    <x v="16"/>
    <m/>
    <m/>
    <m/>
    <x v="0"/>
    <m/>
    <m/>
    <m/>
    <m/>
    <m/>
    <m/>
    <m/>
    <x v="0"/>
    <m/>
  </r>
  <r>
    <s v="U.P. EXTRAPESADO"/>
    <s v=" SUR  "/>
    <n v="299"/>
    <s v="Amarre en 45°"/>
    <m/>
    <n v="1"/>
    <n v="6"/>
    <m/>
    <m/>
    <m/>
    <m/>
    <m/>
    <m/>
    <m/>
    <m/>
    <m/>
    <m/>
    <x v="16"/>
    <m/>
    <m/>
    <m/>
    <x v="0"/>
    <m/>
    <m/>
    <m/>
    <m/>
    <m/>
    <m/>
    <m/>
    <x v="0"/>
    <m/>
  </r>
  <r>
    <s v="U.P. EXTRAPESADO"/>
    <s v=" SUR  "/>
    <n v="300"/>
    <s v="Pase"/>
    <m/>
    <n v="3"/>
    <m/>
    <m/>
    <m/>
    <m/>
    <m/>
    <m/>
    <m/>
    <m/>
    <m/>
    <m/>
    <m/>
    <x v="16"/>
    <m/>
    <m/>
    <m/>
    <x v="0"/>
    <m/>
    <m/>
    <m/>
    <m/>
    <m/>
    <m/>
    <m/>
    <x v="0"/>
    <m/>
  </r>
  <r>
    <s v="U.P. EXTRAPESADO"/>
    <s v=" SUR  "/>
    <n v="301"/>
    <s v="Amarre"/>
    <m/>
    <n v="1"/>
    <n v="6"/>
    <m/>
    <m/>
    <m/>
    <m/>
    <m/>
    <m/>
    <m/>
    <m/>
    <m/>
    <m/>
    <x v="201"/>
    <m/>
    <m/>
    <m/>
    <x v="0"/>
    <m/>
    <m/>
    <m/>
    <m/>
    <m/>
    <m/>
    <m/>
    <x v="0"/>
    <m/>
  </r>
  <r>
    <s v="U.P. EXTRAPESADO"/>
    <s v=" SUR  "/>
    <n v="302"/>
    <s v="Amarre en 45°"/>
    <m/>
    <n v="2"/>
    <n v="6"/>
    <m/>
    <m/>
    <m/>
    <m/>
    <m/>
    <m/>
    <m/>
    <m/>
    <m/>
    <m/>
    <x v="16"/>
    <m/>
    <m/>
    <m/>
    <x v="0"/>
    <m/>
    <m/>
    <m/>
    <m/>
    <m/>
    <m/>
    <m/>
    <x v="0"/>
    <m/>
  </r>
  <r>
    <s v="U.P. EXTRAPESADO"/>
    <s v=" SUR  "/>
    <n v="303"/>
    <s v="Pase"/>
    <m/>
    <n v="3"/>
    <m/>
    <m/>
    <m/>
    <m/>
    <m/>
    <m/>
    <m/>
    <m/>
    <m/>
    <m/>
    <m/>
    <x v="202"/>
    <m/>
    <m/>
    <m/>
    <x v="0"/>
    <m/>
    <m/>
    <m/>
    <m/>
    <m/>
    <m/>
    <m/>
    <x v="0"/>
    <m/>
  </r>
  <r>
    <s v="U.P. EXTRAPESADO"/>
    <s v=" SUR  "/>
    <n v="304"/>
    <s v="Pase con derivación en 90°"/>
    <m/>
    <n v="3"/>
    <n v="4"/>
    <m/>
    <m/>
    <n v="2"/>
    <m/>
    <m/>
    <m/>
    <m/>
    <m/>
    <m/>
    <m/>
    <x v="203"/>
    <m/>
    <m/>
    <m/>
    <x v="0"/>
    <m/>
    <m/>
    <m/>
    <m/>
    <m/>
    <m/>
    <m/>
    <x v="0"/>
    <m/>
  </r>
  <r>
    <s v="U.P. EXTRAPESADO"/>
    <s v=" SUR  "/>
    <n v="305"/>
    <s v="Pase"/>
    <m/>
    <n v="3"/>
    <m/>
    <m/>
    <m/>
    <m/>
    <m/>
    <m/>
    <m/>
    <m/>
    <m/>
    <m/>
    <m/>
    <x v="16"/>
    <m/>
    <m/>
    <m/>
    <x v="0"/>
    <m/>
    <m/>
    <m/>
    <m/>
    <m/>
    <m/>
    <m/>
    <x v="0"/>
    <m/>
  </r>
  <r>
    <s v="U.P. EXTRAPESADO"/>
    <s v=" SUR  "/>
    <n v="306"/>
    <s v="Amarre"/>
    <m/>
    <n v="1"/>
    <n v="6"/>
    <m/>
    <m/>
    <m/>
    <m/>
    <m/>
    <m/>
    <m/>
    <m/>
    <m/>
    <m/>
    <x v="204"/>
    <m/>
    <m/>
    <m/>
    <x v="0"/>
    <m/>
    <m/>
    <m/>
    <m/>
    <m/>
    <m/>
    <m/>
    <x v="0"/>
    <m/>
  </r>
  <r>
    <s v="U.P. EXTRAPESADO"/>
    <s v=" SUR  "/>
    <n v="307"/>
    <s v="Pase"/>
    <m/>
    <n v="3"/>
    <m/>
    <m/>
    <m/>
    <m/>
    <m/>
    <m/>
    <m/>
    <m/>
    <m/>
    <m/>
    <m/>
    <x v="16"/>
    <m/>
    <m/>
    <m/>
    <x v="0"/>
    <m/>
    <m/>
    <m/>
    <m/>
    <m/>
    <m/>
    <m/>
    <x v="0"/>
    <m/>
  </r>
  <r>
    <s v="U.P. EXTRAPESADO"/>
    <s v=" SUR  "/>
    <n v="308"/>
    <s v="Amarre en 90°"/>
    <m/>
    <n v="1"/>
    <n v="6"/>
    <m/>
    <m/>
    <m/>
    <m/>
    <m/>
    <m/>
    <m/>
    <m/>
    <m/>
    <m/>
    <x v="16"/>
    <m/>
    <m/>
    <m/>
    <x v="0"/>
    <m/>
    <m/>
    <m/>
    <m/>
    <m/>
    <m/>
    <m/>
    <x v="0"/>
    <m/>
  </r>
  <r>
    <s v="U.P. EXTRAPESADO"/>
    <s v=" SUR  "/>
    <n v="309"/>
    <s v="Amarre en 90°"/>
    <m/>
    <n v="1"/>
    <n v="6"/>
    <m/>
    <m/>
    <m/>
    <m/>
    <m/>
    <m/>
    <m/>
    <m/>
    <m/>
    <m/>
    <x v="16"/>
    <m/>
    <m/>
    <m/>
    <x v="0"/>
    <m/>
    <m/>
    <m/>
    <m/>
    <m/>
    <m/>
    <m/>
    <x v="0"/>
    <m/>
  </r>
  <r>
    <s v="U.P. EXTRAPESADO"/>
    <s v=" SUR  "/>
    <n v="310"/>
    <s v="Pase Tx"/>
    <m/>
    <n v="3"/>
    <m/>
    <m/>
    <m/>
    <n v="3"/>
    <m/>
    <m/>
    <n v="3"/>
    <m/>
    <m/>
    <m/>
    <m/>
    <x v="205"/>
    <m/>
    <m/>
    <m/>
    <x v="0"/>
    <m/>
    <m/>
    <m/>
    <m/>
    <m/>
    <m/>
    <m/>
    <x v="0"/>
    <m/>
  </r>
  <r>
    <s v="U.P. EXTRAPESADO"/>
    <s v=" SUR  "/>
    <n v="311"/>
    <s v="Pase"/>
    <m/>
    <n v="3"/>
    <m/>
    <m/>
    <m/>
    <m/>
    <m/>
    <m/>
    <n v="3"/>
    <m/>
    <m/>
    <m/>
    <m/>
    <x v="16"/>
    <m/>
    <m/>
    <m/>
    <x v="0"/>
    <m/>
    <m/>
    <m/>
    <m/>
    <m/>
    <m/>
    <m/>
    <x v="0"/>
    <m/>
  </r>
  <r>
    <s v="U.P. EXTRAPESADO"/>
    <s v=" SUR  "/>
    <n v="312"/>
    <s v="Amarre Tx"/>
    <m/>
    <m/>
    <n v="6"/>
    <m/>
    <m/>
    <n v="3"/>
    <m/>
    <m/>
    <n v="3"/>
    <m/>
    <n v="3"/>
    <m/>
    <m/>
    <x v="206"/>
    <m/>
    <m/>
    <m/>
    <x v="0"/>
    <m/>
    <m/>
    <m/>
    <m/>
    <m/>
    <m/>
    <m/>
    <x v="0"/>
    <m/>
  </r>
  <r>
    <s v="U.P. EXTRAPESADO"/>
    <s v=" SUR  "/>
    <n v="313"/>
    <s v="Poste Terminal"/>
    <m/>
    <m/>
    <n v="3"/>
    <m/>
    <m/>
    <m/>
    <m/>
    <m/>
    <m/>
    <m/>
    <m/>
    <m/>
    <m/>
    <x v="207"/>
    <m/>
    <m/>
    <m/>
    <x v="0"/>
    <m/>
    <m/>
    <m/>
    <m/>
    <m/>
    <m/>
    <m/>
    <x v="0"/>
    <m/>
  </r>
</pivotCacheRecords>
</file>

<file path=xl/pivotCache/pivotCacheRecords5.xml><?xml version="1.0" encoding="utf-8"?>
<pivotCacheRecords xmlns="http://schemas.openxmlformats.org/spreadsheetml/2006/main" xmlns:r="http://schemas.openxmlformats.org/officeDocument/2006/relationships" count="408">
  <r>
    <s v="U.P. PESADO"/>
    <s v="MEREY-20"/>
    <n v="1"/>
    <s v="Poste Terminal"/>
    <m/>
    <n v="6"/>
    <n v="6"/>
    <m/>
    <m/>
    <m/>
    <m/>
    <m/>
    <n v="6"/>
    <n v="4"/>
    <n v="6"/>
    <m/>
    <m/>
    <x v="0"/>
    <d v="2024-03-13T00:00:00"/>
    <s v="X"/>
    <n v="16"/>
    <x v="0"/>
    <s v="3 SM Abierto y 3 Cerrado"/>
    <d v="2024-04-08T00:00:00"/>
    <s v="X"/>
    <n v="20"/>
    <x v="0"/>
    <m/>
    <m/>
    <x v="0"/>
    <m/>
  </r>
  <r>
    <s v="U.P. PESADO"/>
    <s v="MEREY-20"/>
    <n v="2"/>
    <s v="Poste suspensión"/>
    <m/>
    <m/>
    <m/>
    <n v="6"/>
    <m/>
    <m/>
    <m/>
    <m/>
    <n v="6"/>
    <m/>
    <m/>
    <m/>
    <m/>
    <x v="1"/>
    <m/>
    <m/>
    <m/>
    <x v="0"/>
    <m/>
    <d v="2024-04-08T00:00:00"/>
    <s v="X"/>
    <n v="12"/>
    <x v="0"/>
    <m/>
    <m/>
    <x v="0"/>
    <m/>
  </r>
  <r>
    <s v="U.P. PESADO"/>
    <s v="MEREY-20"/>
    <n v="3"/>
    <s v="Poste suspensión"/>
    <m/>
    <m/>
    <m/>
    <n v="6"/>
    <m/>
    <m/>
    <m/>
    <m/>
    <m/>
    <m/>
    <m/>
    <m/>
    <m/>
    <x v="2"/>
    <m/>
    <m/>
    <m/>
    <x v="0"/>
    <m/>
    <d v="2024-04-08T00:00:00"/>
    <s v="X"/>
    <n v="6"/>
    <x v="0"/>
    <m/>
    <m/>
    <x v="0"/>
    <m/>
  </r>
  <r>
    <s v="U.P. PESADO"/>
    <s v="MEREY-20"/>
    <n v="4"/>
    <s v="Poste suspensión"/>
    <m/>
    <m/>
    <m/>
    <n v="6"/>
    <m/>
    <m/>
    <m/>
    <m/>
    <m/>
    <m/>
    <m/>
    <m/>
    <m/>
    <x v="3"/>
    <m/>
    <m/>
    <m/>
    <x v="0"/>
    <m/>
    <d v="2024-04-08T00:00:00"/>
    <s v="X"/>
    <n v="6"/>
    <x v="0"/>
    <m/>
    <m/>
    <x v="0"/>
    <m/>
  </r>
  <r>
    <s v="U.P. PESADO"/>
    <s v="MEREY-20"/>
    <n v="5"/>
    <s v="Amarre "/>
    <m/>
    <m/>
    <m/>
    <n v="12"/>
    <m/>
    <m/>
    <m/>
    <m/>
    <n v="6"/>
    <n v="12"/>
    <m/>
    <m/>
    <m/>
    <x v="4"/>
    <d v="2024-03-13T00:00:00"/>
    <s v="X"/>
    <n v="12"/>
    <x v="0"/>
    <m/>
    <d v="2024-04-08T00:00:00"/>
    <s v="X"/>
    <n v="18"/>
    <x v="0"/>
    <m/>
    <m/>
    <x v="0"/>
    <m/>
  </r>
  <r>
    <s v="U.P. PESADO"/>
    <s v="MEREY-20"/>
    <n v="6"/>
    <s v="Amarre en 45°"/>
    <m/>
    <m/>
    <m/>
    <n v="12"/>
    <m/>
    <m/>
    <m/>
    <m/>
    <m/>
    <n v="12"/>
    <m/>
    <m/>
    <m/>
    <x v="5"/>
    <d v="2024-03-13T00:00:00"/>
    <s v="X"/>
    <n v="12"/>
    <x v="0"/>
    <m/>
    <d v="2024-04-08T00:00:00"/>
    <s v="X"/>
    <n v="12"/>
    <x v="0"/>
    <m/>
    <m/>
    <x v="0"/>
    <m/>
  </r>
  <r>
    <s v="U.P. PESADO"/>
    <s v="MEREY-20"/>
    <n v="7"/>
    <s v="Poste suspensión"/>
    <m/>
    <m/>
    <m/>
    <n v="6"/>
    <m/>
    <m/>
    <m/>
    <m/>
    <m/>
    <m/>
    <m/>
    <m/>
    <m/>
    <x v="6"/>
    <m/>
    <m/>
    <m/>
    <x v="0"/>
    <m/>
    <d v="2024-04-08T00:00:00"/>
    <s v="X"/>
    <n v="6"/>
    <x v="0"/>
    <m/>
    <m/>
    <x v="0"/>
    <m/>
  </r>
  <r>
    <s v="U.P. PESADO"/>
    <s v="MEREY-20"/>
    <n v="8"/>
    <s v="Poste suspensión"/>
    <m/>
    <m/>
    <m/>
    <n v="6"/>
    <m/>
    <m/>
    <m/>
    <m/>
    <n v="6"/>
    <m/>
    <m/>
    <m/>
    <m/>
    <x v="7"/>
    <m/>
    <m/>
    <m/>
    <x v="0"/>
    <m/>
    <d v="2024-04-08T00:00:00"/>
    <s v="X"/>
    <n v="12"/>
    <x v="1"/>
    <m/>
    <m/>
    <x v="0"/>
    <m/>
  </r>
  <r>
    <s v="U.P. PESADO"/>
    <s v="MEREY-20"/>
    <n v="9"/>
    <s v="Amarre "/>
    <m/>
    <m/>
    <m/>
    <n v="12"/>
    <m/>
    <m/>
    <m/>
    <m/>
    <m/>
    <n v="24"/>
    <m/>
    <m/>
    <m/>
    <x v="2"/>
    <d v="2024-03-13T00:00:00"/>
    <s v="X"/>
    <n v="24"/>
    <x v="1"/>
    <m/>
    <d v="2024-04-08T00:00:00"/>
    <s v="X"/>
    <n v="12"/>
    <x v="0"/>
    <m/>
    <m/>
    <x v="0"/>
    <m/>
  </r>
  <r>
    <s v="U.P. PESADO"/>
    <s v="MEREY-20"/>
    <n v="10"/>
    <s v="Poste suspensión"/>
    <m/>
    <m/>
    <m/>
    <n v="6"/>
    <m/>
    <m/>
    <m/>
    <m/>
    <m/>
    <m/>
    <m/>
    <m/>
    <m/>
    <x v="2"/>
    <m/>
    <m/>
    <m/>
    <x v="0"/>
    <m/>
    <d v="2024-04-08T00:00:00"/>
    <s v="X"/>
    <n v="6"/>
    <x v="0"/>
    <m/>
    <m/>
    <x v="0"/>
    <m/>
  </r>
  <r>
    <s v="U.P. PESADO"/>
    <s v="MEREY-20"/>
    <n v="11"/>
    <s v="Poste suspensión"/>
    <m/>
    <m/>
    <m/>
    <n v="6"/>
    <m/>
    <m/>
    <m/>
    <m/>
    <n v="6"/>
    <m/>
    <m/>
    <m/>
    <m/>
    <x v="2"/>
    <m/>
    <m/>
    <m/>
    <x v="0"/>
    <m/>
    <d v="2024-04-08T00:00:00"/>
    <s v="X"/>
    <n v="12"/>
    <x v="0"/>
    <m/>
    <m/>
    <x v="0"/>
    <m/>
  </r>
  <r>
    <s v="U.P. PESADO"/>
    <s v="MEREY-20"/>
    <n v="12"/>
    <s v="Poste suspensión"/>
    <m/>
    <m/>
    <m/>
    <n v="6"/>
    <m/>
    <m/>
    <m/>
    <m/>
    <m/>
    <m/>
    <m/>
    <m/>
    <m/>
    <x v="2"/>
    <m/>
    <m/>
    <m/>
    <x v="0"/>
    <m/>
    <d v="2024-04-08T00:00:00"/>
    <s v="X"/>
    <n v="6"/>
    <x v="0"/>
    <m/>
    <m/>
    <x v="0"/>
    <m/>
  </r>
  <r>
    <s v="U.P. PESADO"/>
    <s v="MEREY-20"/>
    <n v="13"/>
    <s v="Poste suspensión"/>
    <m/>
    <m/>
    <m/>
    <n v="6"/>
    <m/>
    <m/>
    <m/>
    <m/>
    <m/>
    <m/>
    <m/>
    <m/>
    <m/>
    <x v="2"/>
    <m/>
    <m/>
    <m/>
    <x v="0"/>
    <m/>
    <d v="2024-04-08T00:00:00"/>
    <s v="X"/>
    <n v="6"/>
    <x v="0"/>
    <m/>
    <m/>
    <x v="0"/>
    <m/>
  </r>
  <r>
    <s v="U.P. PESADO"/>
    <s v="MEREY-20"/>
    <n v="14"/>
    <s v="Poste suspensión"/>
    <m/>
    <m/>
    <m/>
    <n v="6"/>
    <m/>
    <m/>
    <m/>
    <m/>
    <n v="6"/>
    <m/>
    <m/>
    <m/>
    <m/>
    <x v="2"/>
    <m/>
    <m/>
    <m/>
    <x v="0"/>
    <m/>
    <d v="2024-04-08T00:00:00"/>
    <s v="X"/>
    <n v="12"/>
    <x v="0"/>
    <m/>
    <m/>
    <x v="0"/>
    <m/>
  </r>
  <r>
    <s v="U.P. PESADO"/>
    <s v="MEREY-20"/>
    <n v="15"/>
    <s v="Poste suspensión"/>
    <m/>
    <m/>
    <m/>
    <n v="6"/>
    <m/>
    <m/>
    <m/>
    <m/>
    <m/>
    <m/>
    <m/>
    <m/>
    <m/>
    <x v="8"/>
    <m/>
    <m/>
    <m/>
    <x v="0"/>
    <m/>
    <d v="2024-04-08T00:00:00"/>
    <s v="X"/>
    <n v="6"/>
    <x v="0"/>
    <m/>
    <m/>
    <x v="0"/>
    <m/>
  </r>
  <r>
    <s v="U.P. PESADO"/>
    <s v="MEREY-20"/>
    <n v="16"/>
    <s v="Poste suspensión"/>
    <m/>
    <m/>
    <m/>
    <n v="6"/>
    <m/>
    <m/>
    <m/>
    <m/>
    <m/>
    <m/>
    <m/>
    <m/>
    <m/>
    <x v="2"/>
    <m/>
    <m/>
    <m/>
    <x v="0"/>
    <m/>
    <d v="2024-04-08T00:00:00"/>
    <s v="X"/>
    <n v="6"/>
    <x v="0"/>
    <m/>
    <m/>
    <x v="0"/>
    <m/>
  </r>
  <r>
    <s v="U.P. PESADO"/>
    <s v="MEREY-20"/>
    <n v="17"/>
    <s v="Amarre "/>
    <m/>
    <m/>
    <m/>
    <n v="12"/>
    <m/>
    <m/>
    <m/>
    <m/>
    <n v="6"/>
    <n v="12"/>
    <m/>
    <m/>
    <m/>
    <x v="2"/>
    <d v="2024-03-13T00:00:00"/>
    <s v="X"/>
    <n v="12"/>
    <x v="0"/>
    <m/>
    <d v="2024-04-08T00:00:00"/>
    <s v="X"/>
    <n v="18"/>
    <x v="0"/>
    <m/>
    <m/>
    <x v="0"/>
    <m/>
  </r>
  <r>
    <s v="U.P. PESADO"/>
    <s v="MEREY-20"/>
    <n v="18"/>
    <s v="Amarre "/>
    <m/>
    <m/>
    <m/>
    <n v="12"/>
    <m/>
    <m/>
    <m/>
    <m/>
    <m/>
    <n v="12"/>
    <m/>
    <m/>
    <m/>
    <x v="2"/>
    <d v="2024-03-13T00:00:00"/>
    <s v="X"/>
    <n v="12"/>
    <x v="0"/>
    <m/>
    <d v="2024-04-08T00:00:00"/>
    <s v="X"/>
    <n v="12"/>
    <x v="0"/>
    <m/>
    <m/>
    <x v="0"/>
    <m/>
  </r>
  <r>
    <s v="U.P. PESADO"/>
    <s v="MEREY-20"/>
    <n v="19"/>
    <s v="Poste suspensión"/>
    <m/>
    <m/>
    <m/>
    <n v="6"/>
    <m/>
    <m/>
    <m/>
    <m/>
    <m/>
    <m/>
    <m/>
    <m/>
    <m/>
    <x v="2"/>
    <m/>
    <m/>
    <m/>
    <x v="0"/>
    <m/>
    <d v="2024-04-08T00:00:00"/>
    <s v="X"/>
    <n v="6"/>
    <x v="2"/>
    <m/>
    <m/>
    <x v="0"/>
    <m/>
  </r>
  <r>
    <s v="U.P. PESADO"/>
    <s v="MEREY-20"/>
    <n v="20"/>
    <s v="Poste suspensión"/>
    <m/>
    <m/>
    <m/>
    <n v="6"/>
    <m/>
    <m/>
    <m/>
    <m/>
    <n v="6"/>
    <m/>
    <m/>
    <m/>
    <m/>
    <x v="2"/>
    <m/>
    <m/>
    <m/>
    <x v="0"/>
    <m/>
    <d v="2024-04-08T00:00:00"/>
    <s v="X"/>
    <n v="12"/>
    <x v="0"/>
    <m/>
    <m/>
    <x v="0"/>
    <m/>
  </r>
  <r>
    <s v="U.P. PESADO"/>
    <s v="MEREY-20"/>
    <n v="21"/>
    <s v="Poste suspensión"/>
    <m/>
    <m/>
    <n v="1"/>
    <n v="5"/>
    <m/>
    <m/>
    <m/>
    <m/>
    <m/>
    <m/>
    <m/>
    <m/>
    <m/>
    <x v="2"/>
    <m/>
    <m/>
    <m/>
    <x v="0"/>
    <m/>
    <d v="2024-04-08T00:00:00"/>
    <s v="X"/>
    <n v="6"/>
    <x v="0"/>
    <m/>
    <m/>
    <x v="0"/>
    <m/>
  </r>
  <r>
    <s v="U.P. PESADO"/>
    <s v="MEREY-20"/>
    <n v="22"/>
    <s v="Poste suspensión"/>
    <m/>
    <m/>
    <m/>
    <n v="6"/>
    <m/>
    <m/>
    <m/>
    <m/>
    <m/>
    <m/>
    <m/>
    <m/>
    <m/>
    <x v="2"/>
    <m/>
    <m/>
    <m/>
    <x v="0"/>
    <m/>
    <d v="2024-04-08T00:00:00"/>
    <s v="X"/>
    <n v="6"/>
    <x v="0"/>
    <m/>
    <m/>
    <x v="0"/>
    <m/>
  </r>
  <r>
    <s v="U.P. PESADO"/>
    <s v="MEREY-20"/>
    <n v="23"/>
    <s v="Poste suspensión"/>
    <m/>
    <m/>
    <m/>
    <n v="6"/>
    <m/>
    <m/>
    <m/>
    <m/>
    <n v="6"/>
    <m/>
    <m/>
    <m/>
    <m/>
    <x v="2"/>
    <m/>
    <m/>
    <m/>
    <x v="0"/>
    <m/>
    <d v="2024-04-08T00:00:00"/>
    <s v="X"/>
    <n v="12"/>
    <x v="0"/>
    <m/>
    <m/>
    <x v="0"/>
    <m/>
  </r>
  <r>
    <s v="U.P. PESADO"/>
    <s v="MEREY-20"/>
    <n v="24"/>
    <s v="Poste suspensión"/>
    <m/>
    <m/>
    <m/>
    <n v="6"/>
    <m/>
    <m/>
    <m/>
    <m/>
    <m/>
    <m/>
    <m/>
    <m/>
    <m/>
    <x v="8"/>
    <m/>
    <m/>
    <m/>
    <x v="0"/>
    <m/>
    <d v="2024-04-08T00:00:00"/>
    <s v="X"/>
    <n v="6"/>
    <x v="0"/>
    <m/>
    <m/>
    <x v="0"/>
    <m/>
  </r>
  <r>
    <s v="U.P. PESADO"/>
    <s v="MEREY-20"/>
    <n v="25"/>
    <s v="Amarre "/>
    <m/>
    <m/>
    <m/>
    <n v="12"/>
    <m/>
    <m/>
    <m/>
    <m/>
    <m/>
    <n v="21"/>
    <n v="3"/>
    <m/>
    <s v="X"/>
    <x v="2"/>
    <d v="2024-03-13T00:00:00"/>
    <s v="X"/>
    <n v="30"/>
    <x v="0"/>
    <m/>
    <d v="2024-04-08T00:00:00"/>
    <s v="X"/>
    <n v="18"/>
    <x v="0"/>
    <m/>
    <m/>
    <x v="0"/>
    <m/>
  </r>
  <r>
    <s v="U.P. PESADO"/>
    <s v="MEREY-20"/>
    <n v="26"/>
    <s v="Amarre "/>
    <m/>
    <m/>
    <m/>
    <n v="12"/>
    <m/>
    <m/>
    <m/>
    <m/>
    <n v="6"/>
    <n v="12"/>
    <m/>
    <m/>
    <m/>
    <x v="2"/>
    <d v="2024-03-13T00:00:00"/>
    <s v="X"/>
    <n v="12"/>
    <x v="0"/>
    <m/>
    <d v="2024-04-08T00:00:00"/>
    <s v="X"/>
    <n v="18"/>
    <x v="0"/>
    <m/>
    <m/>
    <x v="0"/>
    <m/>
  </r>
  <r>
    <s v="U.P. PESADO"/>
    <s v="MEREY-20"/>
    <n v="27"/>
    <s v="Poste suspensión"/>
    <m/>
    <m/>
    <m/>
    <n v="6"/>
    <m/>
    <m/>
    <m/>
    <m/>
    <m/>
    <m/>
    <m/>
    <m/>
    <m/>
    <x v="2"/>
    <m/>
    <m/>
    <m/>
    <x v="0"/>
    <m/>
    <d v="2024-04-08T00:00:00"/>
    <s v="X"/>
    <n v="6"/>
    <x v="0"/>
    <m/>
    <m/>
    <x v="0"/>
    <m/>
  </r>
  <r>
    <s v="U.P. PESADO"/>
    <s v="MEREY-20"/>
    <n v="28"/>
    <s v="Poste suspensión"/>
    <m/>
    <m/>
    <m/>
    <n v="6"/>
    <m/>
    <m/>
    <m/>
    <m/>
    <m/>
    <m/>
    <m/>
    <m/>
    <m/>
    <x v="2"/>
    <m/>
    <m/>
    <m/>
    <x v="0"/>
    <m/>
    <d v="2024-04-08T00:00:00"/>
    <s v="X"/>
    <n v="6"/>
    <x v="0"/>
    <m/>
    <m/>
    <x v="0"/>
    <m/>
  </r>
  <r>
    <s v="U.P. PESADO"/>
    <s v="MEREY-20"/>
    <n v="29"/>
    <s v="Poste suspensión"/>
    <m/>
    <m/>
    <m/>
    <n v="6"/>
    <m/>
    <m/>
    <m/>
    <m/>
    <n v="6"/>
    <m/>
    <m/>
    <m/>
    <m/>
    <x v="2"/>
    <m/>
    <m/>
    <m/>
    <x v="0"/>
    <m/>
    <d v="2024-04-08T00:00:00"/>
    <s v="X"/>
    <n v="12"/>
    <x v="0"/>
    <m/>
    <m/>
    <x v="0"/>
    <m/>
  </r>
  <r>
    <s v="U.P. PESADO"/>
    <s v="MEREY-20"/>
    <n v="30"/>
    <s v="Poste suspensión"/>
    <m/>
    <m/>
    <m/>
    <n v="6"/>
    <m/>
    <m/>
    <m/>
    <m/>
    <m/>
    <m/>
    <m/>
    <m/>
    <m/>
    <x v="2"/>
    <m/>
    <m/>
    <m/>
    <x v="0"/>
    <m/>
    <d v="2024-04-08T00:00:00"/>
    <s v="X"/>
    <n v="6"/>
    <x v="0"/>
    <m/>
    <m/>
    <x v="0"/>
    <m/>
  </r>
  <r>
    <s v="U.P. PESADO"/>
    <s v="MEREY-20"/>
    <n v="31"/>
    <s v="Poste suspensión"/>
    <m/>
    <m/>
    <m/>
    <n v="6"/>
    <m/>
    <m/>
    <m/>
    <m/>
    <m/>
    <m/>
    <m/>
    <m/>
    <m/>
    <x v="2"/>
    <m/>
    <m/>
    <m/>
    <x v="0"/>
    <m/>
    <d v="2024-04-08T00:00:00"/>
    <s v="X"/>
    <n v="6"/>
    <x v="0"/>
    <m/>
    <m/>
    <x v="0"/>
    <m/>
  </r>
  <r>
    <s v="U.P. PESADO"/>
    <s v="MEREY-20"/>
    <n v="32"/>
    <s v="Poste suspensión"/>
    <m/>
    <m/>
    <m/>
    <n v="6"/>
    <m/>
    <m/>
    <m/>
    <m/>
    <n v="6"/>
    <m/>
    <m/>
    <m/>
    <m/>
    <x v="9"/>
    <m/>
    <m/>
    <m/>
    <x v="0"/>
    <m/>
    <d v="2024-04-08T00:00:00"/>
    <s v="X"/>
    <n v="12"/>
    <x v="0"/>
    <m/>
    <m/>
    <x v="0"/>
    <m/>
  </r>
  <r>
    <s v="U.P. PESADO"/>
    <s v="MEREY-20"/>
    <n v="33"/>
    <s v="Amarre "/>
    <m/>
    <m/>
    <m/>
    <n v="12"/>
    <m/>
    <m/>
    <m/>
    <m/>
    <m/>
    <n v="6"/>
    <m/>
    <m/>
    <m/>
    <x v="2"/>
    <d v="2024-03-13T00:00:00"/>
    <s v="X"/>
    <n v="6"/>
    <x v="0"/>
    <m/>
    <d v="2024-04-08T00:00:00"/>
    <s v="X"/>
    <n v="12"/>
    <x v="0"/>
    <m/>
    <m/>
    <x v="0"/>
    <m/>
  </r>
  <r>
    <s v="U.P. PESADO"/>
    <s v="MEREY-20"/>
    <n v="34"/>
    <s v="Poste suspensión"/>
    <m/>
    <m/>
    <m/>
    <n v="6"/>
    <m/>
    <m/>
    <m/>
    <m/>
    <m/>
    <m/>
    <m/>
    <m/>
    <m/>
    <x v="2"/>
    <m/>
    <m/>
    <m/>
    <x v="0"/>
    <m/>
    <d v="2024-04-08T00:00:00"/>
    <s v="X"/>
    <n v="6"/>
    <x v="0"/>
    <m/>
    <m/>
    <x v="0"/>
    <m/>
  </r>
  <r>
    <s v="U.P. PESADO"/>
    <s v="MEREY-20"/>
    <n v="35"/>
    <s v="Poste suspensión"/>
    <m/>
    <m/>
    <m/>
    <n v="6"/>
    <m/>
    <m/>
    <m/>
    <m/>
    <n v="5"/>
    <m/>
    <m/>
    <m/>
    <m/>
    <x v="10"/>
    <m/>
    <m/>
    <m/>
    <x v="0"/>
    <m/>
    <d v="2024-04-08T00:00:00"/>
    <s v="X"/>
    <n v="11"/>
    <x v="0"/>
    <m/>
    <m/>
    <x v="0"/>
    <m/>
  </r>
  <r>
    <s v="U.P. PESADO"/>
    <s v="MEREY-20"/>
    <n v="36"/>
    <s v="Poste suspensión"/>
    <m/>
    <m/>
    <m/>
    <n v="6"/>
    <m/>
    <m/>
    <m/>
    <m/>
    <m/>
    <m/>
    <m/>
    <m/>
    <m/>
    <x v="11"/>
    <m/>
    <m/>
    <m/>
    <x v="0"/>
    <m/>
    <d v="2024-04-08T00:00:00"/>
    <s v="X"/>
    <n v="6"/>
    <x v="0"/>
    <m/>
    <m/>
    <x v="0"/>
    <m/>
  </r>
  <r>
    <s v="U.P. PESADO"/>
    <s v="MEREY-20"/>
    <n v="37"/>
    <s v="Amarre "/>
    <m/>
    <m/>
    <m/>
    <n v="12"/>
    <m/>
    <m/>
    <m/>
    <m/>
    <m/>
    <n v="6"/>
    <m/>
    <m/>
    <m/>
    <x v="2"/>
    <d v="2024-03-13T00:00:00"/>
    <s v="X"/>
    <n v="6"/>
    <x v="0"/>
    <m/>
    <d v="2024-04-08T00:00:00"/>
    <s v="X"/>
    <n v="12"/>
    <x v="0"/>
    <m/>
    <m/>
    <x v="0"/>
    <m/>
  </r>
  <r>
    <s v="U.P. PESADO"/>
    <s v="MEREY-20"/>
    <n v="38"/>
    <s v="Amarre en 90°"/>
    <m/>
    <n v="2"/>
    <m/>
    <n v="6"/>
    <m/>
    <m/>
    <m/>
    <m/>
    <n v="3"/>
    <n v="6"/>
    <m/>
    <m/>
    <m/>
    <x v="12"/>
    <d v="2024-03-13T00:00:00"/>
    <s v="X"/>
    <n v="6"/>
    <x v="2"/>
    <m/>
    <d v="2024-04-09T00:00:00"/>
    <s v="X"/>
    <n v="10"/>
    <x v="0"/>
    <m/>
    <m/>
    <x v="0"/>
    <m/>
  </r>
  <r>
    <s v="U.P. PESADO"/>
    <s v="MEREY-20"/>
    <n v="39"/>
    <s v="Amarre en 90°"/>
    <m/>
    <n v="4"/>
    <m/>
    <n v="6"/>
    <m/>
    <m/>
    <m/>
    <m/>
    <n v="3"/>
    <n v="6"/>
    <m/>
    <m/>
    <m/>
    <x v="2"/>
    <d v="2024-03-13T00:00:00"/>
    <s v="X"/>
    <n v="6"/>
    <x v="2"/>
    <m/>
    <d v="2024-04-09T00:00:00"/>
    <s v="X"/>
    <n v="11"/>
    <x v="0"/>
    <m/>
    <m/>
    <x v="0"/>
    <m/>
  </r>
  <r>
    <s v="U.P. PESADO"/>
    <s v="MEREY-20"/>
    <n v="40"/>
    <s v="Amarre "/>
    <m/>
    <n v="1"/>
    <n v="6"/>
    <m/>
    <m/>
    <m/>
    <m/>
    <m/>
    <m/>
    <n v="6"/>
    <m/>
    <m/>
    <m/>
    <x v="2"/>
    <d v="2024-03-13T00:00:00"/>
    <s v="X"/>
    <n v="6"/>
    <x v="0"/>
    <m/>
    <d v="2024-04-09T00:00:00"/>
    <s v="X"/>
    <n v="7"/>
    <x v="0"/>
    <m/>
    <m/>
    <x v="0"/>
    <m/>
  </r>
  <r>
    <s v="U.P. PESADO"/>
    <s v="MEREY-20"/>
    <n v="41"/>
    <s v="Amarre "/>
    <m/>
    <n v="1"/>
    <m/>
    <n v="6"/>
    <m/>
    <m/>
    <m/>
    <m/>
    <m/>
    <n v="6"/>
    <m/>
    <m/>
    <m/>
    <x v="2"/>
    <d v="2024-03-13T00:00:00"/>
    <s v="X"/>
    <n v="6"/>
    <x v="0"/>
    <m/>
    <d v="2024-04-09T00:00:00"/>
    <s v="X"/>
    <n v="7"/>
    <x v="0"/>
    <m/>
    <m/>
    <x v="0"/>
    <m/>
  </r>
  <r>
    <s v="U.P. PESADO"/>
    <s v="MEREY-20"/>
    <n v="42"/>
    <s v="Amarre "/>
    <m/>
    <m/>
    <m/>
    <n v="12"/>
    <m/>
    <m/>
    <m/>
    <m/>
    <m/>
    <n v="6"/>
    <m/>
    <m/>
    <m/>
    <x v="2"/>
    <d v="2024-03-13T00:00:00"/>
    <s v="X"/>
    <n v="6"/>
    <x v="0"/>
    <m/>
    <d v="2024-04-09T00:00:00"/>
    <s v="X"/>
    <n v="12"/>
    <x v="0"/>
    <m/>
    <m/>
    <x v="0"/>
    <m/>
  </r>
  <r>
    <s v="U.P. PESADO"/>
    <s v="MEREY-20"/>
    <n v="43"/>
    <s v="Poste suspensión"/>
    <m/>
    <m/>
    <m/>
    <n v="6"/>
    <m/>
    <m/>
    <m/>
    <m/>
    <n v="6"/>
    <m/>
    <m/>
    <m/>
    <m/>
    <x v="13"/>
    <m/>
    <m/>
    <m/>
    <x v="0"/>
    <m/>
    <d v="2024-04-09T00:00:00"/>
    <s v="X"/>
    <n v="11"/>
    <x v="0"/>
    <m/>
    <m/>
    <x v="0"/>
    <m/>
  </r>
  <r>
    <s v="U.P. PESADO"/>
    <s v="MEREY-20"/>
    <n v="44"/>
    <s v="Poste suspensión"/>
    <m/>
    <m/>
    <m/>
    <n v="6"/>
    <m/>
    <m/>
    <m/>
    <m/>
    <m/>
    <m/>
    <m/>
    <m/>
    <m/>
    <x v="2"/>
    <m/>
    <m/>
    <m/>
    <x v="0"/>
    <m/>
    <d v="2024-04-09T00:00:00"/>
    <s v="X"/>
    <n v="6"/>
    <x v="0"/>
    <m/>
    <m/>
    <x v="0"/>
    <m/>
  </r>
  <r>
    <s v="U.P. PESADO"/>
    <s v="MEREY-20"/>
    <n v="45"/>
    <s v="Poste suspensión"/>
    <m/>
    <m/>
    <m/>
    <n v="6"/>
    <m/>
    <m/>
    <m/>
    <m/>
    <m/>
    <m/>
    <m/>
    <m/>
    <m/>
    <x v="2"/>
    <m/>
    <m/>
    <m/>
    <x v="0"/>
    <m/>
    <d v="2024-04-09T00:00:00"/>
    <s v="X"/>
    <n v="6"/>
    <x v="0"/>
    <m/>
    <m/>
    <x v="0"/>
    <m/>
  </r>
  <r>
    <s v="U.P. PESADO"/>
    <s v="MEREY-20"/>
    <n v="46"/>
    <s v="Poste suspensión"/>
    <m/>
    <m/>
    <m/>
    <n v="6"/>
    <m/>
    <m/>
    <m/>
    <m/>
    <n v="6"/>
    <m/>
    <m/>
    <m/>
    <m/>
    <x v="14"/>
    <m/>
    <m/>
    <m/>
    <x v="0"/>
    <m/>
    <d v="2024-04-09T00:00:00"/>
    <s v="X"/>
    <n v="10"/>
    <x v="0"/>
    <m/>
    <m/>
    <x v="0"/>
    <m/>
  </r>
  <r>
    <s v="U.P. PESADO"/>
    <s v="MEREY-20"/>
    <n v="47"/>
    <s v="Amarre "/>
    <m/>
    <n v="6"/>
    <m/>
    <n v="12"/>
    <m/>
    <m/>
    <m/>
    <m/>
    <n v="6"/>
    <n v="7"/>
    <n v="6"/>
    <m/>
    <m/>
    <x v="2"/>
    <d v="2024-03-13T00:00:00"/>
    <s v="X"/>
    <n v="19"/>
    <x v="0"/>
    <s v="3 SM Abierto y 3 Cerrados"/>
    <d v="2024-04-09T00:00:00"/>
    <s v="X"/>
    <n v="24"/>
    <x v="0"/>
    <m/>
    <m/>
    <x v="0"/>
    <m/>
  </r>
  <r>
    <s v="U.P. PESADO"/>
    <s v="MEREY-20"/>
    <n v="48"/>
    <s v="Pase"/>
    <m/>
    <n v="3"/>
    <m/>
    <m/>
    <m/>
    <n v="3"/>
    <m/>
    <m/>
    <n v="3"/>
    <m/>
    <m/>
    <m/>
    <m/>
    <x v="2"/>
    <m/>
    <m/>
    <m/>
    <x v="0"/>
    <m/>
    <m/>
    <m/>
    <m/>
    <x v="0"/>
    <m/>
    <m/>
    <x v="0"/>
    <m/>
  </r>
  <r>
    <s v="U.P. PESADO"/>
    <s v="MEREY-20"/>
    <n v="49"/>
    <s v="Pase"/>
    <m/>
    <n v="3"/>
    <m/>
    <m/>
    <m/>
    <n v="3"/>
    <m/>
    <m/>
    <n v="3"/>
    <m/>
    <m/>
    <m/>
    <m/>
    <x v="15"/>
    <m/>
    <m/>
    <m/>
    <x v="0"/>
    <m/>
    <m/>
    <m/>
    <m/>
    <x v="0"/>
    <m/>
    <m/>
    <x v="0"/>
    <m/>
  </r>
  <r>
    <s v="U.P. PESADO"/>
    <s v="MEREY-20"/>
    <n v="50"/>
    <s v="Poste Terminal"/>
    <m/>
    <m/>
    <m/>
    <n v="3"/>
    <m/>
    <n v="3"/>
    <m/>
    <m/>
    <n v="3"/>
    <m/>
    <m/>
    <m/>
    <m/>
    <x v="16"/>
    <m/>
    <m/>
    <m/>
    <x v="0"/>
    <m/>
    <d v="2024-04-09T00:00:00"/>
    <s v="X"/>
    <n v="6"/>
    <x v="0"/>
    <m/>
    <m/>
    <x v="0"/>
    <m/>
  </r>
  <r>
    <s v="U.P. PESADO"/>
    <s v="MEREY-20"/>
    <n v="51"/>
    <s v="Amarre en 45°"/>
    <m/>
    <m/>
    <n v="1"/>
    <n v="5"/>
    <m/>
    <m/>
    <m/>
    <m/>
    <m/>
    <n v="1"/>
    <n v="3"/>
    <s v="X"/>
    <m/>
    <x v="17"/>
    <d v="2024-03-13T00:00:00"/>
    <s v="X"/>
    <n v="4"/>
    <x v="0"/>
    <m/>
    <m/>
    <m/>
    <m/>
    <x v="0"/>
    <m/>
    <m/>
    <x v="0"/>
    <m/>
  </r>
  <r>
    <s v="U.P. PESADO"/>
    <s v="MEREY-20"/>
    <n v="52"/>
    <s v="Pase"/>
    <m/>
    <n v="3"/>
    <m/>
    <m/>
    <m/>
    <n v="3"/>
    <m/>
    <m/>
    <m/>
    <m/>
    <m/>
    <m/>
    <m/>
    <x v="18"/>
    <m/>
    <m/>
    <m/>
    <x v="0"/>
    <m/>
    <m/>
    <m/>
    <m/>
    <x v="0"/>
    <m/>
    <m/>
    <x v="0"/>
    <m/>
  </r>
  <r>
    <s v="U.P. PESADO"/>
    <s v="MEREY-20"/>
    <n v="53"/>
    <s v="Amarre"/>
    <m/>
    <n v="3"/>
    <m/>
    <n v="6"/>
    <m/>
    <m/>
    <m/>
    <m/>
    <m/>
    <m/>
    <m/>
    <m/>
    <m/>
    <x v="19"/>
    <m/>
    <m/>
    <m/>
    <x v="0"/>
    <m/>
    <m/>
    <m/>
    <m/>
    <x v="0"/>
    <m/>
    <m/>
    <x v="0"/>
    <m/>
  </r>
  <r>
    <s v="U.P. PESADO"/>
    <s v="MEREY-20"/>
    <n v="54"/>
    <s v="Pase"/>
    <m/>
    <n v="3"/>
    <m/>
    <m/>
    <m/>
    <m/>
    <m/>
    <m/>
    <m/>
    <m/>
    <m/>
    <m/>
    <m/>
    <x v="20"/>
    <m/>
    <m/>
    <m/>
    <x v="0"/>
    <m/>
    <m/>
    <m/>
    <m/>
    <x v="0"/>
    <m/>
    <m/>
    <x v="0"/>
    <m/>
  </r>
  <r>
    <s v="U.P. PESADO"/>
    <s v="MEREY-20"/>
    <n v="55"/>
    <s v="Amarre en 45°"/>
    <m/>
    <n v="1"/>
    <n v="6"/>
    <m/>
    <m/>
    <m/>
    <m/>
    <m/>
    <m/>
    <m/>
    <m/>
    <m/>
    <m/>
    <x v="21"/>
    <m/>
    <m/>
    <m/>
    <x v="0"/>
    <m/>
    <m/>
    <m/>
    <m/>
    <x v="0"/>
    <m/>
    <m/>
    <x v="0"/>
    <m/>
  </r>
  <r>
    <s v="U.P. PESADO"/>
    <s v="MEREY-20"/>
    <n v="56"/>
    <s v="Pase"/>
    <m/>
    <n v="3"/>
    <m/>
    <m/>
    <m/>
    <m/>
    <m/>
    <m/>
    <m/>
    <m/>
    <m/>
    <m/>
    <m/>
    <x v="22"/>
    <m/>
    <m/>
    <m/>
    <x v="0"/>
    <m/>
    <m/>
    <m/>
    <m/>
    <x v="0"/>
    <m/>
    <m/>
    <x v="0"/>
    <m/>
  </r>
  <r>
    <s v="U.P. PESADO"/>
    <s v="MEREY-20"/>
    <n v="57"/>
    <s v="Pase"/>
    <m/>
    <n v="3"/>
    <m/>
    <m/>
    <m/>
    <m/>
    <m/>
    <m/>
    <m/>
    <m/>
    <m/>
    <m/>
    <m/>
    <x v="22"/>
    <m/>
    <m/>
    <m/>
    <x v="0"/>
    <m/>
    <m/>
    <m/>
    <m/>
    <x v="0"/>
    <m/>
    <m/>
    <x v="0"/>
    <m/>
  </r>
  <r>
    <s v="U.P. PESADO"/>
    <s v="MEREY-20"/>
    <n v="58"/>
    <s v="Amarre"/>
    <m/>
    <n v="2"/>
    <n v="3"/>
    <n v="3"/>
    <m/>
    <m/>
    <m/>
    <m/>
    <m/>
    <m/>
    <m/>
    <m/>
    <m/>
    <x v="22"/>
    <m/>
    <m/>
    <m/>
    <x v="0"/>
    <m/>
    <m/>
    <m/>
    <m/>
    <x v="0"/>
    <m/>
    <m/>
    <x v="0"/>
    <m/>
  </r>
  <r>
    <s v="U.P. PESADO"/>
    <s v="MEREY-20"/>
    <n v="59"/>
    <s v="Amarre con derivación en 90°"/>
    <m/>
    <n v="4"/>
    <m/>
    <n v="9"/>
    <m/>
    <m/>
    <m/>
    <m/>
    <m/>
    <m/>
    <m/>
    <m/>
    <m/>
    <x v="23"/>
    <m/>
    <m/>
    <m/>
    <x v="0"/>
    <m/>
    <d v="2024-04-09T00:00:00"/>
    <s v="X"/>
    <n v="6"/>
    <x v="0"/>
    <m/>
    <m/>
    <x v="0"/>
    <m/>
  </r>
  <r>
    <s v="U.P. PESADO"/>
    <s v="MEREY-20"/>
    <n v="60"/>
    <s v="Poste Terminal Tx"/>
    <m/>
    <n v="7"/>
    <m/>
    <n v="3"/>
    <m/>
    <n v="3"/>
    <m/>
    <m/>
    <n v="1"/>
    <m/>
    <m/>
    <m/>
    <m/>
    <x v="24"/>
    <m/>
    <m/>
    <m/>
    <x v="0"/>
    <m/>
    <d v="2024-04-09T00:00:00"/>
    <s v="X"/>
    <n v="4"/>
    <x v="0"/>
    <m/>
    <m/>
    <x v="0"/>
    <m/>
  </r>
  <r>
    <s v="U.P. PESADO"/>
    <s v="MEREY-20"/>
    <n v="61"/>
    <s v="Pase con derivación en 90°"/>
    <m/>
    <n v="4"/>
    <m/>
    <n v="3"/>
    <m/>
    <m/>
    <m/>
    <m/>
    <m/>
    <n v="3"/>
    <n v="3"/>
    <m/>
    <s v="X"/>
    <x v="25"/>
    <d v="2024-03-13T00:00:00"/>
    <s v="X"/>
    <n v="12"/>
    <x v="0"/>
    <m/>
    <d v="2024-04-09T00:00:00"/>
    <s v="X"/>
    <n v="13"/>
    <x v="0"/>
    <m/>
    <m/>
    <x v="0"/>
    <m/>
  </r>
  <r>
    <s v="U.P. PESADO"/>
    <s v="MEREY-20"/>
    <n v="62"/>
    <s v="Pase"/>
    <m/>
    <n v="3"/>
    <m/>
    <m/>
    <m/>
    <m/>
    <m/>
    <m/>
    <n v="3"/>
    <m/>
    <m/>
    <m/>
    <m/>
    <x v="26"/>
    <m/>
    <m/>
    <m/>
    <x v="0"/>
    <m/>
    <d v="2024-04-09T00:00:00"/>
    <s v="X"/>
    <n v="6"/>
    <x v="0"/>
    <m/>
    <m/>
    <x v="0"/>
    <m/>
  </r>
  <r>
    <s v="U.P. PESADO"/>
    <s v="MEREY-20"/>
    <n v="63"/>
    <s v="Amarre en 90°"/>
    <m/>
    <n v="1"/>
    <m/>
    <n v="6"/>
    <m/>
    <m/>
    <m/>
    <m/>
    <m/>
    <n v="3"/>
    <m/>
    <m/>
    <m/>
    <x v="27"/>
    <d v="2024-03-13T00:00:00"/>
    <s v="X"/>
    <n v="3"/>
    <x v="0"/>
    <m/>
    <d v="2024-04-09T00:00:00"/>
    <s v="X"/>
    <n v="2"/>
    <x v="0"/>
    <m/>
    <m/>
    <x v="0"/>
    <m/>
  </r>
  <r>
    <s v="U.P. PESADO"/>
    <s v="MEREY-20"/>
    <n v="64"/>
    <s v="Poste Terminal Tx"/>
    <m/>
    <m/>
    <m/>
    <n v="3"/>
    <m/>
    <n v="3"/>
    <m/>
    <m/>
    <m/>
    <m/>
    <m/>
    <m/>
    <m/>
    <x v="28"/>
    <d v="2024-03-13T00:00:00"/>
    <s v="X"/>
    <n v="7"/>
    <x v="0"/>
    <s v="2 CC Cerrados y 1 Abierto"/>
    <m/>
    <m/>
    <m/>
    <x v="0"/>
    <m/>
    <m/>
    <x v="0"/>
    <m/>
  </r>
  <r>
    <s v="U.P. PESADO"/>
    <s v="MEREY-20"/>
    <n v="65"/>
    <s v="Pase"/>
    <m/>
    <n v="3"/>
    <m/>
    <m/>
    <m/>
    <m/>
    <m/>
    <m/>
    <m/>
    <m/>
    <m/>
    <m/>
    <m/>
    <x v="29"/>
    <m/>
    <m/>
    <m/>
    <x v="0"/>
    <m/>
    <m/>
    <m/>
    <m/>
    <x v="0"/>
    <m/>
    <m/>
    <x v="0"/>
    <m/>
  </r>
  <r>
    <s v="U.P. PESADO"/>
    <s v="MEREY-20"/>
    <n v="66"/>
    <s v="Pase con derivación en 90°"/>
    <m/>
    <n v="4"/>
    <n v="3"/>
    <m/>
    <m/>
    <m/>
    <m/>
    <m/>
    <m/>
    <n v="9"/>
    <n v="3"/>
    <m/>
    <s v="X"/>
    <x v="30"/>
    <d v="2024-03-14T00:00:00"/>
    <s v="X"/>
    <n v="18"/>
    <x v="0"/>
    <m/>
    <m/>
    <m/>
    <m/>
    <x v="0"/>
    <m/>
    <m/>
    <x v="0"/>
    <m/>
  </r>
  <r>
    <s v="U.P. PESADO"/>
    <s v="MEREY-20"/>
    <n v="67"/>
    <s v="Pase"/>
    <m/>
    <n v="3"/>
    <m/>
    <m/>
    <m/>
    <m/>
    <m/>
    <m/>
    <n v="3"/>
    <m/>
    <m/>
    <m/>
    <m/>
    <x v="31"/>
    <m/>
    <m/>
    <m/>
    <x v="0"/>
    <m/>
    <m/>
    <m/>
    <m/>
    <x v="0"/>
    <m/>
    <m/>
    <x v="0"/>
    <m/>
  </r>
  <r>
    <s v="U.P. PESADO"/>
    <s v="MEREY-20"/>
    <n v="68"/>
    <s v="Pase"/>
    <m/>
    <n v="3"/>
    <m/>
    <m/>
    <m/>
    <m/>
    <m/>
    <m/>
    <m/>
    <m/>
    <m/>
    <m/>
    <m/>
    <x v="32"/>
    <m/>
    <m/>
    <m/>
    <x v="0"/>
    <m/>
    <m/>
    <m/>
    <m/>
    <x v="0"/>
    <m/>
    <m/>
    <x v="0"/>
    <m/>
  </r>
  <r>
    <s v="U.P. PESADO"/>
    <s v="MEREY-20"/>
    <n v="69"/>
    <s v="Amarre"/>
    <m/>
    <n v="1"/>
    <n v="6"/>
    <m/>
    <m/>
    <m/>
    <m/>
    <m/>
    <m/>
    <n v="4"/>
    <m/>
    <m/>
    <m/>
    <x v="33"/>
    <d v="2024-03-14T00:00:00"/>
    <s v="X"/>
    <n v="4"/>
    <x v="0"/>
    <m/>
    <m/>
    <m/>
    <m/>
    <x v="0"/>
    <m/>
    <m/>
    <x v="0"/>
    <m/>
  </r>
  <r>
    <s v="U.P. PESADO"/>
    <s v="MEREY-20"/>
    <n v="70"/>
    <s v="Pase"/>
    <m/>
    <n v="3"/>
    <m/>
    <m/>
    <m/>
    <m/>
    <m/>
    <m/>
    <n v="3"/>
    <m/>
    <m/>
    <m/>
    <m/>
    <x v="34"/>
    <m/>
    <m/>
    <m/>
    <x v="0"/>
    <m/>
    <m/>
    <m/>
    <m/>
    <x v="0"/>
    <m/>
    <m/>
    <x v="0"/>
    <m/>
  </r>
  <r>
    <s v="U.P. PESADO"/>
    <s v="MEREY-20"/>
    <n v="71"/>
    <s v="Pase"/>
    <m/>
    <n v="3"/>
    <m/>
    <m/>
    <m/>
    <m/>
    <m/>
    <m/>
    <m/>
    <m/>
    <m/>
    <m/>
    <m/>
    <x v="35"/>
    <m/>
    <m/>
    <m/>
    <x v="0"/>
    <m/>
    <m/>
    <m/>
    <m/>
    <x v="0"/>
    <m/>
    <m/>
    <x v="0"/>
    <m/>
  </r>
  <r>
    <s v="U.P. PESADO"/>
    <s v="MEREY-20"/>
    <n v="72"/>
    <s v="Pase"/>
    <m/>
    <n v="3"/>
    <m/>
    <m/>
    <m/>
    <m/>
    <m/>
    <m/>
    <n v="2"/>
    <m/>
    <m/>
    <m/>
    <m/>
    <x v="36"/>
    <m/>
    <m/>
    <m/>
    <x v="0"/>
    <m/>
    <m/>
    <m/>
    <m/>
    <x v="0"/>
    <m/>
    <m/>
    <x v="0"/>
    <m/>
  </r>
  <r>
    <s v="U.P. PESADO"/>
    <s v="MEREY-20"/>
    <n v="73"/>
    <s v="Pase con derivación en 90°"/>
    <m/>
    <n v="3"/>
    <m/>
    <n v="3"/>
    <m/>
    <n v="3"/>
    <m/>
    <m/>
    <m/>
    <m/>
    <m/>
    <m/>
    <m/>
    <x v="37"/>
    <m/>
    <m/>
    <m/>
    <x v="0"/>
    <m/>
    <m/>
    <m/>
    <m/>
    <x v="0"/>
    <m/>
    <m/>
    <x v="0"/>
    <m/>
  </r>
  <r>
    <s v="U.P. PESADO"/>
    <s v="MEREY-20"/>
    <n v="74"/>
    <s v="Pase"/>
    <m/>
    <n v="3"/>
    <m/>
    <m/>
    <m/>
    <m/>
    <m/>
    <m/>
    <m/>
    <m/>
    <m/>
    <m/>
    <m/>
    <x v="38"/>
    <m/>
    <m/>
    <m/>
    <x v="0"/>
    <m/>
    <m/>
    <m/>
    <m/>
    <x v="0"/>
    <m/>
    <m/>
    <x v="0"/>
    <m/>
  </r>
  <r>
    <s v="U.P. PESADO"/>
    <s v="MEREY-20"/>
    <n v="75"/>
    <s v="Pase"/>
    <m/>
    <n v="3"/>
    <m/>
    <m/>
    <m/>
    <m/>
    <m/>
    <m/>
    <m/>
    <m/>
    <m/>
    <m/>
    <m/>
    <x v="38"/>
    <m/>
    <m/>
    <m/>
    <x v="0"/>
    <m/>
    <m/>
    <m/>
    <m/>
    <x v="0"/>
    <m/>
    <m/>
    <x v="0"/>
    <m/>
  </r>
  <r>
    <s v="U.P. PESADO"/>
    <s v="MEREY-20"/>
    <n v="76"/>
    <s v="Pase"/>
    <m/>
    <n v="3"/>
    <m/>
    <m/>
    <m/>
    <m/>
    <m/>
    <m/>
    <m/>
    <m/>
    <m/>
    <m/>
    <m/>
    <x v="39"/>
    <m/>
    <m/>
    <m/>
    <x v="0"/>
    <m/>
    <m/>
    <m/>
    <m/>
    <x v="0"/>
    <m/>
    <m/>
    <x v="0"/>
    <m/>
  </r>
  <r>
    <s v="U.P. PESADO"/>
    <s v="MEREY-20"/>
    <n v="77"/>
    <s v="Pase con derivación en 90°"/>
    <m/>
    <n v="4"/>
    <n v="3"/>
    <m/>
    <m/>
    <m/>
    <m/>
    <m/>
    <m/>
    <n v="14"/>
    <n v="3"/>
    <m/>
    <s v="X"/>
    <x v="40"/>
    <d v="2024-03-14T00:00:00"/>
    <s v="X"/>
    <n v="23"/>
    <x v="0"/>
    <m/>
    <m/>
    <m/>
    <m/>
    <x v="0"/>
    <m/>
    <m/>
    <x v="0"/>
    <m/>
  </r>
  <r>
    <s v="U.P. PESADO"/>
    <s v="MEREY-20"/>
    <n v="78"/>
    <s v="Pase"/>
    <m/>
    <n v="3"/>
    <m/>
    <m/>
    <m/>
    <m/>
    <m/>
    <m/>
    <m/>
    <m/>
    <m/>
    <m/>
    <m/>
    <x v="41"/>
    <m/>
    <m/>
    <m/>
    <x v="0"/>
    <m/>
    <m/>
    <m/>
    <m/>
    <x v="0"/>
    <m/>
    <m/>
    <x v="0"/>
    <m/>
  </r>
  <r>
    <s v="U.P. PESADO"/>
    <s v="MEREY-20"/>
    <n v="79"/>
    <s v="Pase"/>
    <m/>
    <n v="3"/>
    <m/>
    <m/>
    <m/>
    <m/>
    <m/>
    <m/>
    <m/>
    <m/>
    <m/>
    <m/>
    <m/>
    <x v="41"/>
    <m/>
    <m/>
    <m/>
    <x v="0"/>
    <m/>
    <m/>
    <m/>
    <m/>
    <x v="0"/>
    <m/>
    <m/>
    <x v="0"/>
    <m/>
  </r>
  <r>
    <s v="U.P. PESADO"/>
    <s v="MEREY-20"/>
    <n v="80"/>
    <s v="Pase"/>
    <m/>
    <n v="3"/>
    <m/>
    <m/>
    <m/>
    <m/>
    <m/>
    <m/>
    <n v="3"/>
    <m/>
    <m/>
    <m/>
    <m/>
    <x v="42"/>
    <m/>
    <m/>
    <m/>
    <x v="0"/>
    <m/>
    <m/>
    <m/>
    <m/>
    <x v="0"/>
    <m/>
    <m/>
    <x v="0"/>
    <m/>
  </r>
  <r>
    <s v="U.P. PESADO"/>
    <m/>
    <m/>
    <s v="POSTE COMPARTIDO CON MEREY 29"/>
    <m/>
    <m/>
    <m/>
    <m/>
    <m/>
    <m/>
    <m/>
    <m/>
    <m/>
    <m/>
    <m/>
    <m/>
    <s v="POSTE COMPARTIDO CON MEREY 29"/>
    <x v="43"/>
    <m/>
    <m/>
    <m/>
    <x v="0"/>
    <m/>
    <s v="POSTE COMPARTIDO CON MEREY 29"/>
    <m/>
    <m/>
    <x v="0"/>
    <m/>
    <m/>
    <x v="0"/>
    <m/>
  </r>
  <r>
    <s v="U.P. PESADO"/>
    <s v="MEREY-20"/>
    <n v="81"/>
    <s v="Amarre"/>
    <m/>
    <m/>
    <m/>
    <n v="6"/>
    <m/>
    <m/>
    <m/>
    <m/>
    <m/>
    <n v="9"/>
    <n v="3"/>
    <m/>
    <s v="X"/>
    <x v="44"/>
    <d v="2024-03-14T00:00:00"/>
    <s v="X"/>
    <n v="18"/>
    <x v="0"/>
    <m/>
    <m/>
    <m/>
    <m/>
    <x v="0"/>
    <m/>
    <m/>
    <x v="0"/>
    <m/>
  </r>
  <r>
    <s v="U.P. PESADO"/>
    <s v="MEREY-20"/>
    <n v="82"/>
    <s v="Pase"/>
    <m/>
    <n v="3"/>
    <m/>
    <m/>
    <m/>
    <m/>
    <m/>
    <m/>
    <m/>
    <m/>
    <m/>
    <m/>
    <m/>
    <x v="45"/>
    <m/>
    <m/>
    <m/>
    <x v="0"/>
    <m/>
    <m/>
    <m/>
    <m/>
    <x v="0"/>
    <m/>
    <m/>
    <x v="0"/>
    <m/>
  </r>
  <r>
    <s v="U.P. PESADO"/>
    <s v="MEREY-20"/>
    <n v="83"/>
    <s v="Pase"/>
    <m/>
    <n v="3"/>
    <m/>
    <m/>
    <m/>
    <m/>
    <m/>
    <m/>
    <m/>
    <m/>
    <m/>
    <m/>
    <m/>
    <x v="46"/>
    <m/>
    <m/>
    <m/>
    <x v="0"/>
    <m/>
    <m/>
    <m/>
    <m/>
    <x v="0"/>
    <m/>
    <m/>
    <x v="0"/>
    <m/>
  </r>
  <r>
    <s v="U.P. PESADO"/>
    <s v="MEREY-20"/>
    <n v="84"/>
    <s v="Pase con derivación en 90°"/>
    <m/>
    <n v="4"/>
    <n v="3"/>
    <m/>
    <m/>
    <m/>
    <m/>
    <m/>
    <m/>
    <n v="3"/>
    <n v="3"/>
    <s v="X"/>
    <m/>
    <x v="47"/>
    <d v="2024-03-14T00:00:00"/>
    <s v="X"/>
    <n v="6"/>
    <x v="0"/>
    <m/>
    <m/>
    <m/>
    <m/>
    <x v="0"/>
    <m/>
    <m/>
    <x v="0"/>
    <m/>
  </r>
  <r>
    <s v="U.P. PESADO"/>
    <s v="MEREY-20"/>
    <n v="85"/>
    <s v="Pase"/>
    <m/>
    <n v="3"/>
    <m/>
    <m/>
    <m/>
    <n v="3"/>
    <m/>
    <m/>
    <n v="3"/>
    <n v="2"/>
    <m/>
    <m/>
    <m/>
    <x v="48"/>
    <d v="2024-03-14T00:00:00"/>
    <s v="X"/>
    <n v="4"/>
    <x v="0"/>
    <s v="2 CC Cerrados y 1 Desconectado"/>
    <m/>
    <m/>
    <m/>
    <x v="0"/>
    <m/>
    <m/>
    <x v="0"/>
    <m/>
  </r>
  <r>
    <s v="U.P. PESADO"/>
    <s v="MEREY-20"/>
    <n v="86"/>
    <s v="Pase"/>
    <m/>
    <n v="3"/>
    <m/>
    <m/>
    <m/>
    <m/>
    <m/>
    <m/>
    <m/>
    <m/>
    <m/>
    <m/>
    <m/>
    <x v="49"/>
    <m/>
    <m/>
    <m/>
    <x v="0"/>
    <m/>
    <m/>
    <m/>
    <m/>
    <x v="0"/>
    <m/>
    <m/>
    <x v="0"/>
    <m/>
  </r>
  <r>
    <s v="U.P. PESADO"/>
    <s v="MEREY-20"/>
    <n v="87"/>
    <s v="Pase"/>
    <m/>
    <n v="4"/>
    <m/>
    <m/>
    <m/>
    <m/>
    <m/>
    <m/>
    <n v="3"/>
    <n v="5"/>
    <n v="3"/>
    <s v="X"/>
    <m/>
    <x v="50"/>
    <d v="2024-03-14T00:00:00"/>
    <s v="X"/>
    <n v="8"/>
    <x v="0"/>
    <m/>
    <m/>
    <m/>
    <m/>
    <x v="0"/>
    <m/>
    <m/>
    <x v="0"/>
    <m/>
  </r>
  <r>
    <s v="U.P. PESADO"/>
    <s v="MEREY-20"/>
    <n v="88"/>
    <s v="Pase"/>
    <m/>
    <n v="3"/>
    <m/>
    <m/>
    <m/>
    <m/>
    <m/>
    <m/>
    <m/>
    <m/>
    <m/>
    <m/>
    <m/>
    <x v="51"/>
    <m/>
    <m/>
    <m/>
    <x v="0"/>
    <m/>
    <m/>
    <m/>
    <m/>
    <x v="0"/>
    <m/>
    <m/>
    <x v="0"/>
    <m/>
  </r>
  <r>
    <s v="U.P. PESADO"/>
    <s v="MEREY-20"/>
    <n v="89"/>
    <s v="Amarre"/>
    <m/>
    <m/>
    <m/>
    <n v="6"/>
    <m/>
    <m/>
    <m/>
    <m/>
    <m/>
    <n v="7"/>
    <n v="3"/>
    <m/>
    <s v="X"/>
    <x v="52"/>
    <d v="2024-03-14T00:00:00"/>
    <s v="X"/>
    <n v="16"/>
    <x v="0"/>
    <m/>
    <m/>
    <m/>
    <m/>
    <x v="0"/>
    <m/>
    <m/>
    <x v="0"/>
    <m/>
  </r>
  <r>
    <s v="U.P. PESADO"/>
    <s v="MEREY-20"/>
    <n v="90"/>
    <s v="Pase"/>
    <m/>
    <n v="3"/>
    <m/>
    <m/>
    <m/>
    <m/>
    <m/>
    <m/>
    <m/>
    <m/>
    <m/>
    <m/>
    <m/>
    <x v="53"/>
    <m/>
    <m/>
    <m/>
    <x v="0"/>
    <m/>
    <m/>
    <m/>
    <m/>
    <x v="0"/>
    <m/>
    <m/>
    <x v="0"/>
    <m/>
  </r>
  <r>
    <s v="U.P. PESADO"/>
    <s v="MEREY-20"/>
    <n v="91"/>
    <s v="Pase"/>
    <m/>
    <n v="3"/>
    <m/>
    <m/>
    <m/>
    <m/>
    <m/>
    <m/>
    <m/>
    <m/>
    <m/>
    <m/>
    <m/>
    <x v="54"/>
    <m/>
    <m/>
    <m/>
    <x v="0"/>
    <m/>
    <m/>
    <m/>
    <m/>
    <x v="0"/>
    <m/>
    <m/>
    <x v="0"/>
    <m/>
  </r>
  <r>
    <s v="U.P. PESADO"/>
    <s v="MEREY-20"/>
    <n v="92"/>
    <s v="Pase"/>
    <m/>
    <n v="3"/>
    <m/>
    <m/>
    <m/>
    <n v="3"/>
    <s v="X"/>
    <m/>
    <n v="3"/>
    <n v="3"/>
    <m/>
    <m/>
    <m/>
    <x v="55"/>
    <d v="2024-03-14T00:00:00"/>
    <s v="X"/>
    <n v="6"/>
    <x v="0"/>
    <m/>
    <m/>
    <m/>
    <m/>
    <x v="0"/>
    <m/>
    <m/>
    <x v="0"/>
    <m/>
  </r>
  <r>
    <s v="U.P. PESADO"/>
    <s v="MEREY-20"/>
    <n v="93"/>
    <s v="Pase"/>
    <m/>
    <n v="3"/>
    <m/>
    <m/>
    <m/>
    <n v="2"/>
    <m/>
    <m/>
    <m/>
    <m/>
    <m/>
    <m/>
    <m/>
    <x v="56"/>
    <m/>
    <m/>
    <m/>
    <x v="0"/>
    <m/>
    <m/>
    <m/>
    <m/>
    <x v="0"/>
    <m/>
    <m/>
    <x v="0"/>
    <m/>
  </r>
  <r>
    <s v="U.P. PESADO"/>
    <s v="MEREY-20"/>
    <n v="94"/>
    <s v="Pase"/>
    <m/>
    <n v="3"/>
    <m/>
    <m/>
    <m/>
    <m/>
    <m/>
    <m/>
    <m/>
    <m/>
    <m/>
    <m/>
    <m/>
    <x v="57"/>
    <m/>
    <m/>
    <m/>
    <x v="0"/>
    <m/>
    <m/>
    <m/>
    <m/>
    <x v="0"/>
    <m/>
    <m/>
    <x v="0"/>
    <m/>
  </r>
  <r>
    <s v="U.P. PESADO"/>
    <s v="MEREY-20"/>
    <n v="95"/>
    <s v="Pase"/>
    <m/>
    <n v="3"/>
    <m/>
    <m/>
    <m/>
    <m/>
    <m/>
    <m/>
    <m/>
    <m/>
    <m/>
    <m/>
    <m/>
    <x v="58"/>
    <m/>
    <m/>
    <m/>
    <x v="0"/>
    <m/>
    <m/>
    <m/>
    <m/>
    <x v="0"/>
    <m/>
    <m/>
    <x v="0"/>
    <m/>
  </r>
  <r>
    <s v="U.P. PESADO"/>
    <s v="MEREY-20"/>
    <n v="96"/>
    <s v="Pase"/>
    <m/>
    <n v="3"/>
    <m/>
    <m/>
    <m/>
    <m/>
    <m/>
    <m/>
    <n v="3"/>
    <m/>
    <m/>
    <m/>
    <m/>
    <x v="59"/>
    <m/>
    <m/>
    <m/>
    <x v="0"/>
    <m/>
    <m/>
    <m/>
    <m/>
    <x v="0"/>
    <m/>
    <m/>
    <x v="0"/>
    <m/>
  </r>
  <r>
    <s v="U.P. PESADO"/>
    <s v="MEREY-20"/>
    <n v="97"/>
    <s v="Pase"/>
    <m/>
    <n v="6"/>
    <m/>
    <m/>
    <m/>
    <m/>
    <m/>
    <m/>
    <m/>
    <m/>
    <m/>
    <m/>
    <m/>
    <x v="60"/>
    <m/>
    <m/>
    <m/>
    <x v="0"/>
    <m/>
    <m/>
    <m/>
    <m/>
    <x v="0"/>
    <m/>
    <m/>
    <x v="0"/>
    <m/>
  </r>
  <r>
    <s v="U.P. PESADO"/>
    <s v="MEREY-20"/>
    <n v="98"/>
    <s v="Pase"/>
    <m/>
    <n v="3"/>
    <m/>
    <m/>
    <m/>
    <m/>
    <m/>
    <m/>
    <m/>
    <m/>
    <m/>
    <m/>
    <m/>
    <x v="61"/>
    <m/>
    <m/>
    <m/>
    <x v="0"/>
    <m/>
    <m/>
    <m/>
    <m/>
    <x v="0"/>
    <m/>
    <m/>
    <x v="0"/>
    <m/>
  </r>
  <r>
    <s v="U.P. PESADO"/>
    <s v="MEREY-20"/>
    <n v="99"/>
    <s v="Pase con derivación en 90°"/>
    <m/>
    <n v="3"/>
    <n v="2"/>
    <m/>
    <m/>
    <n v="2"/>
    <s v="X"/>
    <m/>
    <n v="3"/>
    <n v="3"/>
    <m/>
    <m/>
    <m/>
    <x v="62"/>
    <d v="2024-03-14T00:00:00"/>
    <s v="X"/>
    <n v="5"/>
    <x v="0"/>
    <m/>
    <m/>
    <m/>
    <m/>
    <x v="0"/>
    <m/>
    <m/>
    <x v="0"/>
    <m/>
  </r>
  <r>
    <s v="U.P. PESADO"/>
    <s v="MEREY-20"/>
    <n v="100"/>
    <s v="Pase"/>
    <m/>
    <n v="3"/>
    <m/>
    <m/>
    <m/>
    <m/>
    <m/>
    <m/>
    <m/>
    <m/>
    <m/>
    <m/>
    <m/>
    <x v="63"/>
    <m/>
    <m/>
    <m/>
    <x v="0"/>
    <m/>
    <m/>
    <m/>
    <m/>
    <x v="0"/>
    <m/>
    <m/>
    <x v="0"/>
    <m/>
  </r>
  <r>
    <s v="U.P. PESADO"/>
    <s v="MEREY-20"/>
    <n v="101"/>
    <s v="Pase"/>
    <m/>
    <n v="3"/>
    <m/>
    <m/>
    <m/>
    <m/>
    <m/>
    <m/>
    <m/>
    <m/>
    <m/>
    <m/>
    <m/>
    <x v="63"/>
    <m/>
    <m/>
    <m/>
    <x v="0"/>
    <m/>
    <m/>
    <m/>
    <m/>
    <x v="0"/>
    <m/>
    <m/>
    <x v="0"/>
    <m/>
  </r>
  <r>
    <s v="U.P. PESADO"/>
    <s v="MEREY-20"/>
    <n v="102"/>
    <s v="Pase Tx"/>
    <m/>
    <n v="3"/>
    <m/>
    <m/>
    <m/>
    <n v="3"/>
    <m/>
    <m/>
    <n v="3"/>
    <n v="3"/>
    <m/>
    <m/>
    <m/>
    <x v="64"/>
    <d v="2024-03-14T00:00:00"/>
    <s v="X"/>
    <n v="10"/>
    <x v="0"/>
    <s v="2 CC Cerrados y 1 Abierto"/>
    <m/>
    <m/>
    <m/>
    <x v="0"/>
    <m/>
    <m/>
    <x v="0"/>
    <m/>
  </r>
  <r>
    <s v="U.P. PESADO"/>
    <s v="MEREY-20"/>
    <n v="103"/>
    <s v="Pase"/>
    <m/>
    <n v="3"/>
    <m/>
    <m/>
    <m/>
    <m/>
    <m/>
    <m/>
    <m/>
    <m/>
    <m/>
    <m/>
    <m/>
    <x v="65"/>
    <m/>
    <m/>
    <m/>
    <x v="0"/>
    <m/>
    <m/>
    <m/>
    <m/>
    <x v="0"/>
    <m/>
    <m/>
    <x v="0"/>
    <m/>
  </r>
  <r>
    <s v="U.P. PESADO"/>
    <s v="MEREY-20"/>
    <n v="104"/>
    <s v="Pase"/>
    <m/>
    <n v="3"/>
    <m/>
    <m/>
    <m/>
    <m/>
    <m/>
    <m/>
    <n v="3"/>
    <m/>
    <m/>
    <m/>
    <m/>
    <x v="42"/>
    <m/>
    <m/>
    <m/>
    <x v="0"/>
    <m/>
    <m/>
    <m/>
    <m/>
    <x v="0"/>
    <m/>
    <m/>
    <x v="0"/>
    <m/>
  </r>
  <r>
    <s v="U.P. PESADO"/>
    <s v="MEREY-20"/>
    <n v="105"/>
    <s v="Pase"/>
    <m/>
    <n v="3"/>
    <m/>
    <m/>
    <m/>
    <m/>
    <m/>
    <m/>
    <m/>
    <m/>
    <m/>
    <m/>
    <m/>
    <x v="38"/>
    <m/>
    <m/>
    <m/>
    <x v="0"/>
    <m/>
    <m/>
    <m/>
    <m/>
    <x v="0"/>
    <m/>
    <m/>
    <x v="0"/>
    <m/>
  </r>
  <r>
    <s v="U.P. PESADO"/>
    <s v="MEREY-20"/>
    <n v="106"/>
    <s v="Pase"/>
    <m/>
    <n v="3"/>
    <m/>
    <m/>
    <m/>
    <m/>
    <m/>
    <m/>
    <m/>
    <m/>
    <m/>
    <m/>
    <m/>
    <x v="66"/>
    <m/>
    <m/>
    <m/>
    <x v="0"/>
    <m/>
    <m/>
    <m/>
    <m/>
    <x v="0"/>
    <m/>
    <m/>
    <x v="0"/>
    <m/>
  </r>
  <r>
    <s v="U.P. PESADO"/>
    <s v="MEREY-20"/>
    <n v="107"/>
    <s v="Pase"/>
    <m/>
    <n v="3"/>
    <m/>
    <m/>
    <m/>
    <m/>
    <m/>
    <m/>
    <m/>
    <m/>
    <m/>
    <m/>
    <m/>
    <x v="38"/>
    <m/>
    <m/>
    <m/>
    <x v="0"/>
    <m/>
    <m/>
    <m/>
    <m/>
    <x v="0"/>
    <m/>
    <m/>
    <x v="0"/>
    <m/>
  </r>
  <r>
    <s v="U.P. PESADO"/>
    <s v="MEREY-20"/>
    <n v="108"/>
    <s v="Pase"/>
    <m/>
    <n v="3"/>
    <m/>
    <m/>
    <m/>
    <m/>
    <m/>
    <m/>
    <n v="3"/>
    <m/>
    <m/>
    <m/>
    <m/>
    <x v="67"/>
    <m/>
    <m/>
    <m/>
    <x v="0"/>
    <m/>
    <m/>
    <m/>
    <m/>
    <x v="0"/>
    <m/>
    <m/>
    <x v="0"/>
    <m/>
  </r>
  <r>
    <s v="U.P. PESADO"/>
    <s v="MEREY-20"/>
    <n v="109"/>
    <s v="Pase con derivación en 90°"/>
    <m/>
    <n v="4"/>
    <m/>
    <n v="3"/>
    <m/>
    <m/>
    <m/>
    <m/>
    <m/>
    <m/>
    <m/>
    <m/>
    <m/>
    <x v="68"/>
    <m/>
    <m/>
    <m/>
    <x v="0"/>
    <m/>
    <m/>
    <m/>
    <m/>
    <x v="0"/>
    <m/>
    <m/>
    <x v="0"/>
    <m/>
  </r>
  <r>
    <s v="U.P. PESADO"/>
    <s v="MEREY-20"/>
    <n v="110"/>
    <s v="Pase con derivación en 90°"/>
    <m/>
    <n v="4"/>
    <n v="3"/>
    <m/>
    <m/>
    <m/>
    <m/>
    <m/>
    <n v="3"/>
    <n v="6"/>
    <n v="3"/>
    <m/>
    <s v="X"/>
    <x v="69"/>
    <d v="2024-03-15T00:00:00"/>
    <s v="X"/>
    <n v="15"/>
    <x v="0"/>
    <m/>
    <m/>
    <m/>
    <m/>
    <x v="0"/>
    <m/>
    <m/>
    <x v="0"/>
    <m/>
  </r>
  <r>
    <s v="U.P. PESADO"/>
    <s v="MEREY-20"/>
    <n v="111"/>
    <s v="Pase con derivación en 45°"/>
    <m/>
    <n v="4"/>
    <m/>
    <n v="3"/>
    <m/>
    <m/>
    <m/>
    <m/>
    <m/>
    <n v="3"/>
    <n v="3"/>
    <m/>
    <s v="X"/>
    <x v="70"/>
    <d v="2024-03-15T00:00:00"/>
    <s v="X"/>
    <n v="12"/>
    <x v="0"/>
    <m/>
    <m/>
    <m/>
    <m/>
    <x v="0"/>
    <m/>
    <m/>
    <x v="0"/>
    <m/>
  </r>
  <r>
    <s v="U.P. PESADO"/>
    <s v="MEREY-20"/>
    <n v="112"/>
    <s v="Pase"/>
    <m/>
    <n v="3"/>
    <m/>
    <m/>
    <m/>
    <m/>
    <m/>
    <m/>
    <n v="3"/>
    <m/>
    <m/>
    <m/>
    <m/>
    <x v="71"/>
    <m/>
    <m/>
    <m/>
    <x v="0"/>
    <m/>
    <m/>
    <m/>
    <m/>
    <x v="0"/>
    <m/>
    <m/>
    <x v="0"/>
    <m/>
  </r>
  <r>
    <s v="U.P. PESADO"/>
    <s v="MEREY-20"/>
    <n v="113"/>
    <s v="Pase"/>
    <m/>
    <n v="3"/>
    <m/>
    <m/>
    <m/>
    <n v="2"/>
    <s v="X"/>
    <m/>
    <n v="2"/>
    <n v="2"/>
    <m/>
    <m/>
    <m/>
    <x v="72"/>
    <d v="2024-03-15T00:00:00"/>
    <s v="X"/>
    <n v="4"/>
    <x v="0"/>
    <m/>
    <m/>
    <m/>
    <m/>
    <x v="0"/>
    <m/>
    <m/>
    <x v="0"/>
    <m/>
  </r>
  <r>
    <s v="U.P. PESADO"/>
    <s v="MEREY-20"/>
    <n v="114"/>
    <s v="Amarre Tx"/>
    <m/>
    <n v="1"/>
    <n v="3"/>
    <n v="3"/>
    <m/>
    <n v="3"/>
    <m/>
    <s v="X"/>
    <n v="3"/>
    <n v="3"/>
    <m/>
    <m/>
    <m/>
    <x v="73"/>
    <d v="2024-03-15T00:00:00"/>
    <s v="X"/>
    <n v="12"/>
    <x v="0"/>
    <m/>
    <m/>
    <m/>
    <m/>
    <x v="0"/>
    <m/>
    <m/>
    <x v="0"/>
    <m/>
  </r>
  <r>
    <s v="U.P. PESADO"/>
    <s v="MEREY-20"/>
    <n v="115"/>
    <s v="Amarre Tx 90°"/>
    <m/>
    <n v="1"/>
    <n v="6"/>
    <m/>
    <m/>
    <n v="3"/>
    <m/>
    <s v="X"/>
    <m/>
    <n v="6"/>
    <m/>
    <m/>
    <m/>
    <x v="74"/>
    <d v="2024-03-15T00:00:00"/>
    <s v="X"/>
    <n v="15"/>
    <x v="0"/>
    <m/>
    <m/>
    <m/>
    <m/>
    <x v="0"/>
    <m/>
    <m/>
    <x v="0"/>
    <m/>
  </r>
  <r>
    <s v="U.P. PESADO"/>
    <s v="MEREY-20"/>
    <n v="116"/>
    <s v="Poste Terminal"/>
    <m/>
    <m/>
    <n v="3"/>
    <m/>
    <m/>
    <n v="3"/>
    <m/>
    <s v="X"/>
    <n v="3"/>
    <m/>
    <m/>
    <m/>
    <m/>
    <x v="75"/>
    <d v="2024-03-15T00:00:00"/>
    <s v="X"/>
    <n v="9"/>
    <x v="0"/>
    <m/>
    <m/>
    <m/>
    <m/>
    <x v="0"/>
    <m/>
    <m/>
    <x v="0"/>
    <m/>
  </r>
  <r>
    <s v="U.P. PESADO"/>
    <s v="MEREY-20"/>
    <n v="117"/>
    <s v="Pase Tx"/>
    <m/>
    <n v="3"/>
    <m/>
    <m/>
    <m/>
    <n v="2"/>
    <m/>
    <s v="X"/>
    <n v="3"/>
    <n v="2"/>
    <m/>
    <m/>
    <m/>
    <x v="76"/>
    <d v="2024-03-15T00:00:00"/>
    <s v="X"/>
    <n v="8"/>
    <x v="0"/>
    <m/>
    <m/>
    <m/>
    <m/>
    <x v="0"/>
    <m/>
    <m/>
    <x v="0"/>
    <m/>
  </r>
  <r>
    <s v="U.P. PESADO"/>
    <s v="MEREY-20"/>
    <n v="118"/>
    <s v="Amarre"/>
    <m/>
    <m/>
    <m/>
    <n v="6"/>
    <m/>
    <m/>
    <m/>
    <m/>
    <n v="5"/>
    <n v="1"/>
    <n v="3"/>
    <m/>
    <s v="X"/>
    <x v="77"/>
    <d v="2024-03-15T00:00:00"/>
    <s v="X"/>
    <n v="10"/>
    <x v="0"/>
    <m/>
    <m/>
    <m/>
    <m/>
    <x v="0"/>
    <m/>
    <m/>
    <x v="0"/>
    <m/>
  </r>
  <r>
    <s v="U.P. PESADO"/>
    <s v="MEREY-20"/>
    <n v="119"/>
    <s v="Pase"/>
    <m/>
    <n v="3"/>
    <m/>
    <m/>
    <m/>
    <m/>
    <m/>
    <m/>
    <m/>
    <m/>
    <m/>
    <m/>
    <m/>
    <x v="78"/>
    <m/>
    <m/>
    <m/>
    <x v="0"/>
    <m/>
    <m/>
    <m/>
    <m/>
    <x v="0"/>
    <m/>
    <m/>
    <x v="0"/>
    <m/>
  </r>
  <r>
    <s v="U.P. PESADO"/>
    <s v="MEREY-20"/>
    <n v="120"/>
    <s v="Amarre en 45° con derivación en 90°"/>
    <m/>
    <n v="4"/>
    <n v="9"/>
    <m/>
    <m/>
    <n v="3"/>
    <m/>
    <s v="X"/>
    <m/>
    <n v="8"/>
    <m/>
    <m/>
    <m/>
    <x v="79"/>
    <d v="2024-03-15T00:00:00"/>
    <s v="X"/>
    <n v="17"/>
    <x v="0"/>
    <m/>
    <m/>
    <m/>
    <m/>
    <x v="0"/>
    <m/>
    <m/>
    <x v="0"/>
    <m/>
  </r>
  <r>
    <s v="U.P. PESADO"/>
    <s v="MEREY-20"/>
    <n v="121"/>
    <s v="PORTICO con derivación en 90°"/>
    <m/>
    <n v="6"/>
    <n v="6"/>
    <n v="9"/>
    <m/>
    <n v="3"/>
    <s v="X"/>
    <m/>
    <n v="3"/>
    <n v="18"/>
    <m/>
    <m/>
    <m/>
    <x v="80"/>
    <d v="2024-03-15T00:00:00"/>
    <s v="X"/>
    <n v="21"/>
    <x v="0"/>
    <m/>
    <m/>
    <m/>
    <m/>
    <x v="0"/>
    <m/>
    <m/>
    <x v="0"/>
    <m/>
  </r>
  <r>
    <s v="U.P. PESADO"/>
    <s v="MEREY-20"/>
    <n v="122"/>
    <s v="Poste Terminal"/>
    <m/>
    <m/>
    <m/>
    <n v="3"/>
    <m/>
    <m/>
    <m/>
    <m/>
    <m/>
    <m/>
    <m/>
    <m/>
    <m/>
    <x v="81"/>
    <m/>
    <m/>
    <m/>
    <x v="0"/>
    <m/>
    <m/>
    <m/>
    <m/>
    <x v="0"/>
    <m/>
    <m/>
    <x v="0"/>
    <m/>
  </r>
  <r>
    <s v="U.P. PESADO"/>
    <s v="MEREY-20"/>
    <n v="123"/>
    <s v="Amarre en 90°"/>
    <m/>
    <n v="1"/>
    <n v="6"/>
    <m/>
    <m/>
    <n v="3"/>
    <m/>
    <s v="X"/>
    <m/>
    <n v="6"/>
    <m/>
    <m/>
    <m/>
    <x v="82"/>
    <d v="2024-03-15T00:00:00"/>
    <s v="X"/>
    <n v="15"/>
    <x v="0"/>
    <m/>
    <m/>
    <m/>
    <m/>
    <x v="0"/>
    <m/>
    <m/>
    <x v="0"/>
    <m/>
  </r>
  <r>
    <s v="U.P. PESADO"/>
    <s v="MEREY-20"/>
    <n v="124"/>
    <s v="Pase"/>
    <m/>
    <n v="3"/>
    <m/>
    <m/>
    <m/>
    <m/>
    <m/>
    <m/>
    <m/>
    <m/>
    <m/>
    <m/>
    <m/>
    <x v="83"/>
    <m/>
    <m/>
    <m/>
    <x v="0"/>
    <m/>
    <m/>
    <m/>
    <m/>
    <x v="0"/>
    <m/>
    <m/>
    <x v="0"/>
    <m/>
  </r>
  <r>
    <s v="U.P. PESADO"/>
    <s v="MEREY-20"/>
    <n v="125"/>
    <s v="Amarre en 90°"/>
    <m/>
    <n v="2"/>
    <m/>
    <n v="6"/>
    <m/>
    <m/>
    <m/>
    <m/>
    <m/>
    <n v="3"/>
    <m/>
    <m/>
    <m/>
    <x v="84"/>
    <d v="2024-03-15T00:00:00"/>
    <s v="X"/>
    <n v="3"/>
    <x v="0"/>
    <m/>
    <m/>
    <m/>
    <m/>
    <x v="0"/>
    <m/>
    <m/>
    <x v="0"/>
    <m/>
  </r>
  <r>
    <s v="U.P. PESADO"/>
    <s v="MEREY-20"/>
    <n v="126"/>
    <s v="Pase"/>
    <m/>
    <n v="3"/>
    <m/>
    <m/>
    <m/>
    <m/>
    <m/>
    <m/>
    <m/>
    <m/>
    <m/>
    <m/>
    <m/>
    <x v="78"/>
    <m/>
    <m/>
    <m/>
    <x v="0"/>
    <m/>
    <m/>
    <m/>
    <m/>
    <x v="0"/>
    <m/>
    <m/>
    <x v="0"/>
    <m/>
  </r>
  <r>
    <s v="U.P. PESADO"/>
    <s v="MEREY-20"/>
    <n v="127"/>
    <s v="Pase"/>
    <m/>
    <n v="3"/>
    <m/>
    <m/>
    <m/>
    <m/>
    <m/>
    <m/>
    <m/>
    <m/>
    <m/>
    <m/>
    <m/>
    <x v="78"/>
    <m/>
    <m/>
    <m/>
    <x v="0"/>
    <m/>
    <m/>
    <m/>
    <m/>
    <x v="0"/>
    <m/>
    <m/>
    <x v="0"/>
    <m/>
  </r>
  <r>
    <s v="U.P. PESADO"/>
    <s v="MEREY-20"/>
    <n v="128"/>
    <s v="Amarre"/>
    <m/>
    <n v="1"/>
    <n v="3"/>
    <n v="3"/>
    <m/>
    <m/>
    <m/>
    <m/>
    <n v="3"/>
    <n v="3"/>
    <m/>
    <m/>
    <m/>
    <x v="85"/>
    <d v="2024-03-15T00:00:00"/>
    <s v="X"/>
    <n v="3"/>
    <x v="0"/>
    <m/>
    <m/>
    <m/>
    <m/>
    <x v="0"/>
    <m/>
    <m/>
    <x v="0"/>
    <m/>
  </r>
  <r>
    <s v="U.P. PESADO"/>
    <s v="MEREY-20"/>
    <n v="129"/>
    <s v="Amarre"/>
    <m/>
    <n v="6"/>
    <m/>
    <n v="6"/>
    <m/>
    <n v="6"/>
    <m/>
    <m/>
    <m/>
    <n v="14"/>
    <m/>
    <m/>
    <m/>
    <x v="86"/>
    <d v="2024-03-15T00:00:00"/>
    <s v="X"/>
    <n v="26"/>
    <x v="0"/>
    <s v="3CC Abierto y 3 Cerrado"/>
    <m/>
    <m/>
    <m/>
    <x v="0"/>
    <m/>
    <m/>
    <x v="0"/>
    <m/>
  </r>
  <r>
    <s v="U.P. PESADO"/>
    <s v="MEREY-20"/>
    <n v="130"/>
    <s v="Poste Terminal"/>
    <m/>
    <n v="3"/>
    <m/>
    <n v="3"/>
    <m/>
    <n v="3"/>
    <m/>
    <m/>
    <n v="3"/>
    <n v="3"/>
    <m/>
    <m/>
    <m/>
    <x v="87"/>
    <d v="2024-03-15T00:00:00"/>
    <s v="X"/>
    <n v="3"/>
    <x v="0"/>
    <m/>
    <m/>
    <m/>
    <m/>
    <x v="0"/>
    <m/>
    <m/>
    <x v="0"/>
    <m/>
  </r>
  <r>
    <s v="U.P. PESADO"/>
    <s v="MEREY-20"/>
    <n v="131"/>
    <s v="Pase"/>
    <m/>
    <n v="3"/>
    <m/>
    <m/>
    <m/>
    <m/>
    <m/>
    <m/>
    <m/>
    <m/>
    <m/>
    <m/>
    <m/>
    <x v="88"/>
    <m/>
    <m/>
    <m/>
    <x v="0"/>
    <m/>
    <m/>
    <m/>
    <m/>
    <x v="0"/>
    <m/>
    <m/>
    <x v="0"/>
    <m/>
  </r>
  <r>
    <s v="U.P. PESADO"/>
    <s v="MEREY-20"/>
    <n v="132"/>
    <s v="Amarre"/>
    <m/>
    <m/>
    <m/>
    <n v="6"/>
    <m/>
    <m/>
    <m/>
    <m/>
    <m/>
    <n v="6"/>
    <n v="3"/>
    <m/>
    <s v="X"/>
    <x v="89"/>
    <d v="2024-03-15T00:00:00"/>
    <s v="X"/>
    <n v="15"/>
    <x v="0"/>
    <m/>
    <m/>
    <m/>
    <m/>
    <x v="0"/>
    <m/>
    <m/>
    <x v="0"/>
    <m/>
  </r>
  <r>
    <s v="U.P. PESADO"/>
    <s v="MEREY-20"/>
    <n v="133"/>
    <s v="Amarre"/>
    <m/>
    <n v="1"/>
    <m/>
    <n v="6"/>
    <m/>
    <m/>
    <m/>
    <m/>
    <m/>
    <n v="6"/>
    <m/>
    <m/>
    <m/>
    <x v="90"/>
    <d v="2024-03-15T00:00:00"/>
    <s v="X"/>
    <n v="6"/>
    <x v="0"/>
    <m/>
    <m/>
    <m/>
    <m/>
    <x v="0"/>
    <m/>
    <m/>
    <x v="0"/>
    <m/>
  </r>
  <r>
    <s v="U.P. PESADO"/>
    <s v="MEREY-20"/>
    <n v="134"/>
    <s v="Pase con derivación en 45°"/>
    <m/>
    <n v="3"/>
    <n v="3"/>
    <m/>
    <m/>
    <m/>
    <m/>
    <m/>
    <m/>
    <n v="3"/>
    <n v="3"/>
    <m/>
    <s v="X"/>
    <x v="91"/>
    <d v="2024-03-15T00:00:00"/>
    <s v="X"/>
    <n v="12"/>
    <x v="0"/>
    <m/>
    <m/>
    <m/>
    <m/>
    <x v="0"/>
    <m/>
    <m/>
    <x v="0"/>
    <m/>
  </r>
  <r>
    <s v="U.P. PESADO"/>
    <s v="MEREY-20"/>
    <n v="135"/>
    <s v="Amarre en 45°"/>
    <m/>
    <n v="1"/>
    <n v="3"/>
    <n v="3"/>
    <m/>
    <m/>
    <m/>
    <m/>
    <m/>
    <n v="3"/>
    <m/>
    <m/>
    <m/>
    <x v="92"/>
    <d v="2024-03-15T00:00:00"/>
    <s v="X"/>
    <n v="3"/>
    <x v="0"/>
    <m/>
    <m/>
    <m/>
    <m/>
    <x v="0"/>
    <m/>
    <m/>
    <x v="0"/>
    <m/>
  </r>
  <r>
    <s v="U.P. PESADO"/>
    <s v="MEREY-20"/>
    <n v="136"/>
    <s v="Amarre en 90°"/>
    <m/>
    <n v="2"/>
    <m/>
    <n v="6"/>
    <m/>
    <m/>
    <m/>
    <m/>
    <n v="3"/>
    <n v="3"/>
    <m/>
    <m/>
    <m/>
    <x v="93"/>
    <d v="2024-03-15T00:00:00"/>
    <s v="X"/>
    <n v="3"/>
    <x v="0"/>
    <m/>
    <m/>
    <m/>
    <m/>
    <x v="0"/>
    <m/>
    <m/>
    <x v="0"/>
    <m/>
  </r>
  <r>
    <s v="U.P. PESADO"/>
    <s v="MEREY-20"/>
    <n v="137"/>
    <s v="Pase"/>
    <m/>
    <n v="3"/>
    <m/>
    <m/>
    <m/>
    <m/>
    <m/>
    <m/>
    <m/>
    <m/>
    <m/>
    <m/>
    <m/>
    <x v="94"/>
    <m/>
    <m/>
    <m/>
    <x v="0"/>
    <m/>
    <m/>
    <m/>
    <m/>
    <x v="0"/>
    <m/>
    <m/>
    <x v="0"/>
    <m/>
  </r>
  <r>
    <s v="U.P. PESADO"/>
    <s v="MEREY-20"/>
    <n v="138"/>
    <s v="Pase"/>
    <m/>
    <n v="3"/>
    <m/>
    <m/>
    <m/>
    <m/>
    <m/>
    <m/>
    <n v="3"/>
    <m/>
    <m/>
    <m/>
    <m/>
    <x v="95"/>
    <m/>
    <m/>
    <m/>
    <x v="0"/>
    <m/>
    <m/>
    <m/>
    <m/>
    <x v="0"/>
    <m/>
    <m/>
    <x v="0"/>
    <m/>
  </r>
  <r>
    <s v="U.P. PESADO"/>
    <s v="MEREY-20"/>
    <n v="139"/>
    <s v="Pase con derivación en 90°"/>
    <m/>
    <n v="4"/>
    <m/>
    <n v="3"/>
    <m/>
    <m/>
    <m/>
    <m/>
    <m/>
    <n v="5"/>
    <m/>
    <m/>
    <m/>
    <x v="96"/>
    <d v="2024-03-15T00:00:00"/>
    <s v="X"/>
    <n v="5"/>
    <x v="0"/>
    <m/>
    <m/>
    <m/>
    <m/>
    <x v="0"/>
    <m/>
    <m/>
    <x v="0"/>
    <m/>
  </r>
  <r>
    <s v="U.P. PESADO"/>
    <s v="MEREY-20"/>
    <n v="140"/>
    <s v="Poste Terminal Tx"/>
    <m/>
    <m/>
    <m/>
    <n v="3"/>
    <m/>
    <n v="3"/>
    <m/>
    <s v="X"/>
    <n v="3"/>
    <m/>
    <m/>
    <m/>
    <m/>
    <x v="97"/>
    <d v="2024-03-15T00:00:00"/>
    <s v="X"/>
    <n v="9"/>
    <x v="0"/>
    <m/>
    <m/>
    <m/>
    <m/>
    <x v="0"/>
    <m/>
    <m/>
    <x v="0"/>
    <m/>
  </r>
  <r>
    <s v="U.P. PESADO"/>
    <s v="MEREY-20"/>
    <n v="141"/>
    <s v="Poste Terminal"/>
    <m/>
    <m/>
    <m/>
    <n v="3"/>
    <m/>
    <n v="3"/>
    <s v="X"/>
    <m/>
    <n v="3"/>
    <m/>
    <m/>
    <m/>
    <m/>
    <x v="98"/>
    <d v="2024-03-15T00:00:00"/>
    <s v="X"/>
    <n v="3"/>
    <x v="0"/>
    <m/>
    <m/>
    <m/>
    <m/>
    <x v="0"/>
    <m/>
    <m/>
    <x v="0"/>
    <m/>
  </r>
  <r>
    <s v="U.P. PESADO"/>
    <s v="MEREY-20"/>
    <n v="142"/>
    <s v="Pase"/>
    <m/>
    <n v="3"/>
    <m/>
    <m/>
    <m/>
    <m/>
    <m/>
    <m/>
    <n v="3"/>
    <m/>
    <m/>
    <m/>
    <m/>
    <x v="99"/>
    <m/>
    <m/>
    <m/>
    <x v="0"/>
    <m/>
    <m/>
    <m/>
    <m/>
    <x v="0"/>
    <m/>
    <m/>
    <x v="0"/>
    <m/>
  </r>
  <r>
    <s v="U.P. PESADO"/>
    <s v="MEREY-20"/>
    <n v="143"/>
    <s v="Pase con derivación en 90°"/>
    <m/>
    <n v="4"/>
    <m/>
    <n v="3"/>
    <m/>
    <m/>
    <m/>
    <m/>
    <m/>
    <n v="6"/>
    <m/>
    <m/>
    <m/>
    <x v="100"/>
    <d v="2024-03-15T00:00:00"/>
    <s v="X"/>
    <n v="6"/>
    <x v="0"/>
    <m/>
    <m/>
    <m/>
    <m/>
    <x v="0"/>
    <m/>
    <m/>
    <x v="0"/>
    <m/>
  </r>
  <r>
    <s v="U.P. PESADO"/>
    <s v="MEREY-20"/>
    <n v="144"/>
    <s v="Pase"/>
    <m/>
    <n v="3"/>
    <m/>
    <m/>
    <m/>
    <m/>
    <m/>
    <m/>
    <m/>
    <m/>
    <m/>
    <m/>
    <m/>
    <x v="101"/>
    <m/>
    <m/>
    <m/>
    <x v="0"/>
    <m/>
    <m/>
    <m/>
    <m/>
    <x v="0"/>
    <m/>
    <m/>
    <x v="0"/>
    <m/>
  </r>
  <r>
    <s v="U.P. PESADO"/>
    <s v="MEREY-20"/>
    <n v="145"/>
    <s v="Pase"/>
    <m/>
    <n v="6"/>
    <m/>
    <m/>
    <m/>
    <m/>
    <m/>
    <m/>
    <m/>
    <m/>
    <m/>
    <m/>
    <m/>
    <x v="102"/>
    <m/>
    <m/>
    <m/>
    <x v="0"/>
    <m/>
    <m/>
    <m/>
    <m/>
    <x v="0"/>
    <m/>
    <m/>
    <x v="0"/>
    <m/>
  </r>
  <r>
    <s v="U.P. PESADO"/>
    <s v="MEREY-20"/>
    <n v="146"/>
    <s v="Amarre en 45°"/>
    <m/>
    <n v="3"/>
    <m/>
    <n v="6"/>
    <m/>
    <m/>
    <m/>
    <m/>
    <m/>
    <n v="6"/>
    <m/>
    <m/>
    <m/>
    <x v="103"/>
    <d v="2024-03-15T00:00:00"/>
    <s v="X"/>
    <n v="6"/>
    <x v="0"/>
    <m/>
    <m/>
    <m/>
    <m/>
    <x v="0"/>
    <m/>
    <m/>
    <x v="0"/>
    <m/>
  </r>
  <r>
    <s v="U.P. PESADO"/>
    <s v="MEREY-20"/>
    <n v="147"/>
    <s v="Amarre en 45°"/>
    <m/>
    <n v="2"/>
    <m/>
    <n v="6"/>
    <m/>
    <m/>
    <m/>
    <m/>
    <m/>
    <n v="3"/>
    <m/>
    <m/>
    <m/>
    <x v="104"/>
    <d v="2024-03-15T00:00:00"/>
    <s v="X"/>
    <n v="3"/>
    <x v="0"/>
    <m/>
    <m/>
    <m/>
    <m/>
    <x v="0"/>
    <m/>
    <m/>
    <x v="0"/>
    <m/>
  </r>
  <r>
    <s v="U.P. PESADO"/>
    <s v="MEREY-20"/>
    <n v="148"/>
    <s v="Amarre en 90°"/>
    <m/>
    <n v="1"/>
    <m/>
    <n v="6"/>
    <m/>
    <m/>
    <m/>
    <m/>
    <n v="3"/>
    <n v="3"/>
    <m/>
    <m/>
    <m/>
    <x v="105"/>
    <d v="2024-03-15T00:00:00"/>
    <s v="X"/>
    <n v="3"/>
    <x v="0"/>
    <m/>
    <m/>
    <m/>
    <m/>
    <x v="0"/>
    <m/>
    <m/>
    <x v="0"/>
    <m/>
  </r>
  <r>
    <s v="U.P. PESADO"/>
    <s v="MEREY-20"/>
    <n v="149"/>
    <s v="Amarre en 90°"/>
    <m/>
    <n v="1"/>
    <m/>
    <n v="6"/>
    <m/>
    <m/>
    <m/>
    <m/>
    <m/>
    <n v="3"/>
    <m/>
    <m/>
    <m/>
    <x v="106"/>
    <d v="2024-03-15T00:00:00"/>
    <s v="X"/>
    <n v="3"/>
    <x v="0"/>
    <m/>
    <m/>
    <m/>
    <m/>
    <x v="0"/>
    <m/>
    <m/>
    <x v="0"/>
    <m/>
  </r>
  <r>
    <s v="U.P. PESADO"/>
    <s v="MEREY-20"/>
    <n v="150"/>
    <s v="Pase"/>
    <m/>
    <n v="3"/>
    <m/>
    <m/>
    <m/>
    <m/>
    <m/>
    <m/>
    <n v="3"/>
    <m/>
    <m/>
    <m/>
    <m/>
    <x v="107"/>
    <m/>
    <m/>
    <m/>
    <x v="0"/>
    <m/>
    <m/>
    <m/>
    <m/>
    <x v="0"/>
    <m/>
    <m/>
    <x v="0"/>
    <m/>
  </r>
  <r>
    <s v="U.P. PESADO"/>
    <s v="MEREY-20"/>
    <n v="151"/>
    <s v="Pase"/>
    <m/>
    <n v="3"/>
    <m/>
    <m/>
    <m/>
    <m/>
    <m/>
    <m/>
    <m/>
    <m/>
    <m/>
    <m/>
    <m/>
    <x v="102"/>
    <m/>
    <m/>
    <m/>
    <x v="0"/>
    <m/>
    <m/>
    <m/>
    <m/>
    <x v="0"/>
    <m/>
    <m/>
    <x v="0"/>
    <m/>
  </r>
  <r>
    <s v="U.P. PESADO"/>
    <s v="MEREY-20"/>
    <n v="152"/>
    <s v="Pase"/>
    <m/>
    <n v="3"/>
    <m/>
    <m/>
    <m/>
    <m/>
    <m/>
    <m/>
    <m/>
    <m/>
    <m/>
    <m/>
    <m/>
    <x v="108"/>
    <m/>
    <m/>
    <m/>
    <x v="0"/>
    <m/>
    <m/>
    <m/>
    <m/>
    <x v="0"/>
    <m/>
    <m/>
    <x v="0"/>
    <m/>
  </r>
  <r>
    <s v="U.P. PESADO"/>
    <s v="MEREY-20"/>
    <n v="153"/>
    <s v="Pase"/>
    <m/>
    <n v="3"/>
    <m/>
    <m/>
    <m/>
    <m/>
    <m/>
    <m/>
    <n v="3"/>
    <m/>
    <m/>
    <m/>
    <m/>
    <x v="109"/>
    <m/>
    <m/>
    <m/>
    <x v="0"/>
    <m/>
    <m/>
    <m/>
    <m/>
    <x v="0"/>
    <m/>
    <m/>
    <x v="0"/>
    <m/>
  </r>
  <r>
    <s v="U.P. PESADO"/>
    <s v="MEREY-20"/>
    <n v="154"/>
    <s v="Pase"/>
    <m/>
    <n v="3"/>
    <m/>
    <m/>
    <m/>
    <m/>
    <m/>
    <m/>
    <m/>
    <m/>
    <m/>
    <m/>
    <m/>
    <x v="110"/>
    <m/>
    <m/>
    <m/>
    <x v="0"/>
    <m/>
    <m/>
    <m/>
    <m/>
    <x v="0"/>
    <m/>
    <m/>
    <x v="0"/>
    <m/>
  </r>
  <r>
    <s v="U.P. PESADO"/>
    <s v="MEREY-20"/>
    <n v="155"/>
    <s v="Pase"/>
    <m/>
    <n v="3"/>
    <m/>
    <m/>
    <m/>
    <m/>
    <m/>
    <m/>
    <m/>
    <m/>
    <m/>
    <m/>
    <m/>
    <x v="111"/>
    <m/>
    <m/>
    <m/>
    <x v="0"/>
    <m/>
    <m/>
    <m/>
    <m/>
    <x v="0"/>
    <m/>
    <m/>
    <x v="0"/>
    <m/>
  </r>
  <r>
    <s v="U.P. PESADO"/>
    <s v="MEREY-20"/>
    <n v="156"/>
    <s v="Pase"/>
    <m/>
    <n v="3"/>
    <m/>
    <m/>
    <m/>
    <m/>
    <m/>
    <m/>
    <n v="3"/>
    <m/>
    <m/>
    <m/>
    <m/>
    <x v="112"/>
    <m/>
    <m/>
    <m/>
    <x v="0"/>
    <m/>
    <m/>
    <m/>
    <m/>
    <x v="0"/>
    <m/>
    <m/>
    <x v="0"/>
    <m/>
  </r>
  <r>
    <s v="U.P. PESADO"/>
    <s v="MEREY-20"/>
    <n v="157"/>
    <s v="Amarre en 45° con derivación en 90°"/>
    <m/>
    <n v="3"/>
    <n v="9"/>
    <m/>
    <m/>
    <m/>
    <m/>
    <m/>
    <m/>
    <n v="14"/>
    <n v="3"/>
    <m/>
    <s v="X"/>
    <x v="113"/>
    <d v="2024-03-25T00:00:00"/>
    <s v="X"/>
    <n v="23"/>
    <x v="0"/>
    <m/>
    <m/>
    <m/>
    <m/>
    <x v="0"/>
    <m/>
    <d v="2024-04-17T00:00:00"/>
    <x v="1"/>
    <m/>
  </r>
  <r>
    <s v="U.P. PESADO"/>
    <s v="MEREY-20"/>
    <n v="158"/>
    <s v="Pase"/>
    <m/>
    <n v="3"/>
    <m/>
    <m/>
    <m/>
    <m/>
    <m/>
    <m/>
    <m/>
    <m/>
    <m/>
    <m/>
    <m/>
    <x v="114"/>
    <m/>
    <m/>
    <m/>
    <x v="0"/>
    <m/>
    <m/>
    <m/>
    <m/>
    <x v="0"/>
    <m/>
    <m/>
    <x v="0"/>
    <m/>
  </r>
  <r>
    <s v="U.P. PESADO"/>
    <s v="MEREY-20"/>
    <n v="159"/>
    <s v="Pase"/>
    <m/>
    <n v="3"/>
    <m/>
    <m/>
    <m/>
    <m/>
    <m/>
    <m/>
    <n v="3"/>
    <m/>
    <m/>
    <m/>
    <m/>
    <x v="115"/>
    <m/>
    <m/>
    <m/>
    <x v="0"/>
    <m/>
    <m/>
    <m/>
    <m/>
    <x v="0"/>
    <m/>
    <m/>
    <x v="0"/>
    <m/>
  </r>
  <r>
    <s v="U.P. PESADO"/>
    <s v="MEREY-20"/>
    <n v="160"/>
    <s v="Pase"/>
    <m/>
    <n v="3"/>
    <m/>
    <m/>
    <m/>
    <m/>
    <m/>
    <m/>
    <m/>
    <m/>
    <m/>
    <m/>
    <m/>
    <x v="116"/>
    <m/>
    <m/>
    <m/>
    <x v="0"/>
    <m/>
    <m/>
    <m/>
    <m/>
    <x v="0"/>
    <m/>
    <m/>
    <x v="0"/>
    <m/>
  </r>
  <r>
    <s v="U.P. PESADO"/>
    <s v="MEREY-20"/>
    <n v="161"/>
    <s v="Pase"/>
    <m/>
    <n v="3"/>
    <m/>
    <m/>
    <m/>
    <m/>
    <m/>
    <m/>
    <m/>
    <m/>
    <m/>
    <m/>
    <m/>
    <x v="117"/>
    <m/>
    <m/>
    <m/>
    <x v="0"/>
    <m/>
    <m/>
    <m/>
    <m/>
    <x v="0"/>
    <m/>
    <m/>
    <x v="0"/>
    <m/>
  </r>
  <r>
    <s v="U.P. PESADO"/>
    <s v="MEREY-20"/>
    <n v="162"/>
    <s v="Amarre"/>
    <m/>
    <m/>
    <m/>
    <n v="6"/>
    <m/>
    <n v="3"/>
    <s v="X"/>
    <m/>
    <m/>
    <n v="3"/>
    <m/>
    <m/>
    <m/>
    <x v="118"/>
    <d v="2024-03-25T00:00:00"/>
    <s v="X"/>
    <n v="6"/>
    <x v="0"/>
    <m/>
    <m/>
    <m/>
    <m/>
    <x v="0"/>
    <m/>
    <m/>
    <x v="0"/>
    <m/>
  </r>
  <r>
    <s v="U.P. PESADO"/>
    <s v="MEREY-20"/>
    <n v="163"/>
    <s v="Amarre"/>
    <m/>
    <m/>
    <m/>
    <n v="6"/>
    <m/>
    <m/>
    <m/>
    <m/>
    <m/>
    <m/>
    <m/>
    <m/>
    <m/>
    <x v="119"/>
    <m/>
    <m/>
    <m/>
    <x v="0"/>
    <m/>
    <m/>
    <m/>
    <m/>
    <x v="0"/>
    <m/>
    <m/>
    <x v="0"/>
    <m/>
  </r>
  <r>
    <s v="U.P. PESADO"/>
    <s v="MEREY-20"/>
    <n v="164"/>
    <s v="Pase"/>
    <m/>
    <n v="3"/>
    <m/>
    <m/>
    <m/>
    <m/>
    <m/>
    <m/>
    <m/>
    <m/>
    <m/>
    <m/>
    <m/>
    <x v="32"/>
    <m/>
    <m/>
    <m/>
    <x v="0"/>
    <m/>
    <m/>
    <m/>
    <m/>
    <x v="0"/>
    <m/>
    <m/>
    <x v="0"/>
    <m/>
  </r>
  <r>
    <s v="U.P. PESADO"/>
    <s v="MEREY-20"/>
    <n v="165"/>
    <s v="Amarre"/>
    <m/>
    <m/>
    <m/>
    <n v="6"/>
    <m/>
    <m/>
    <m/>
    <m/>
    <n v="6"/>
    <m/>
    <n v="3"/>
    <m/>
    <s v="X"/>
    <x v="120"/>
    <d v="2024-03-25T00:00:00"/>
    <s v="X"/>
    <n v="9"/>
    <x v="3"/>
    <m/>
    <m/>
    <m/>
    <m/>
    <x v="0"/>
    <m/>
    <m/>
    <x v="0"/>
    <m/>
  </r>
  <r>
    <s v="U.P. PESADO"/>
    <s v="MEREY-20"/>
    <n v="166"/>
    <s v="Pase Tx"/>
    <m/>
    <n v="3"/>
    <m/>
    <m/>
    <m/>
    <n v="3"/>
    <s v="X"/>
    <m/>
    <m/>
    <n v="2"/>
    <m/>
    <m/>
    <m/>
    <x v="121"/>
    <d v="2024-03-26T00:00:00"/>
    <s v="X"/>
    <n v="4"/>
    <x v="0"/>
    <m/>
    <m/>
    <m/>
    <m/>
    <x v="0"/>
    <m/>
    <m/>
    <x v="0"/>
    <m/>
  </r>
  <r>
    <s v="U.P. PESADO"/>
    <s v="MEREY-20"/>
    <n v="167"/>
    <s v="Pase"/>
    <m/>
    <n v="3"/>
    <m/>
    <m/>
    <m/>
    <m/>
    <m/>
    <m/>
    <n v="3"/>
    <m/>
    <m/>
    <m/>
    <m/>
    <x v="122"/>
    <m/>
    <m/>
    <m/>
    <x v="0"/>
    <m/>
    <m/>
    <m/>
    <m/>
    <x v="0"/>
    <m/>
    <m/>
    <x v="0"/>
    <m/>
  </r>
  <r>
    <s v="U.P. PESADO"/>
    <s v="MEREY-20"/>
    <n v="168"/>
    <s v="Pase"/>
    <m/>
    <n v="3"/>
    <m/>
    <m/>
    <m/>
    <m/>
    <m/>
    <m/>
    <m/>
    <m/>
    <m/>
    <m/>
    <m/>
    <x v="32"/>
    <m/>
    <m/>
    <m/>
    <x v="0"/>
    <m/>
    <m/>
    <m/>
    <m/>
    <x v="0"/>
    <m/>
    <m/>
    <x v="0"/>
    <m/>
  </r>
  <r>
    <s v="U.P. PESADO"/>
    <s v="MEREY-20"/>
    <n v="169"/>
    <s v="Pase con derivación en 90°"/>
    <m/>
    <n v="3"/>
    <n v="3"/>
    <m/>
    <m/>
    <m/>
    <m/>
    <m/>
    <m/>
    <m/>
    <n v="3"/>
    <m/>
    <m/>
    <x v="123"/>
    <m/>
    <m/>
    <m/>
    <x v="0"/>
    <m/>
    <m/>
    <m/>
    <m/>
    <x v="0"/>
    <m/>
    <m/>
    <x v="0"/>
    <m/>
  </r>
  <r>
    <s v="U.P. PESADO"/>
    <s v="MEREY-20"/>
    <n v="170"/>
    <s v="Pase"/>
    <m/>
    <n v="3"/>
    <m/>
    <m/>
    <m/>
    <m/>
    <m/>
    <m/>
    <m/>
    <m/>
    <m/>
    <m/>
    <m/>
    <x v="32"/>
    <m/>
    <m/>
    <m/>
    <x v="0"/>
    <m/>
    <m/>
    <m/>
    <m/>
    <x v="0"/>
    <m/>
    <m/>
    <x v="0"/>
    <m/>
  </r>
  <r>
    <s v="U.P. PESADO"/>
    <s v="MEREY-20"/>
    <n v="171"/>
    <s v="Amarre"/>
    <m/>
    <m/>
    <m/>
    <n v="6"/>
    <m/>
    <n v="3"/>
    <m/>
    <m/>
    <n v="6"/>
    <m/>
    <n v="9"/>
    <m/>
    <s v="X"/>
    <x v="124"/>
    <d v="2024-03-26T00:00:00"/>
    <s v="X"/>
    <n v="9"/>
    <x v="0"/>
    <m/>
    <m/>
    <m/>
    <m/>
    <x v="0"/>
    <m/>
    <m/>
    <x v="0"/>
    <m/>
  </r>
  <r>
    <s v="U.P. PESADO"/>
    <s v="MEREY-20"/>
    <n v="172"/>
    <s v="Pase"/>
    <m/>
    <n v="3"/>
    <m/>
    <m/>
    <m/>
    <m/>
    <m/>
    <m/>
    <m/>
    <m/>
    <m/>
    <m/>
    <m/>
    <x v="32"/>
    <m/>
    <m/>
    <m/>
    <x v="0"/>
    <m/>
    <m/>
    <m/>
    <m/>
    <x v="0"/>
    <m/>
    <m/>
    <x v="0"/>
    <m/>
  </r>
  <r>
    <s v="U.P. PESADO"/>
    <s v="MEREY-20"/>
    <n v="173"/>
    <s v="Pase con derivación en 45°"/>
    <m/>
    <n v="3"/>
    <m/>
    <n v="3"/>
    <m/>
    <m/>
    <m/>
    <m/>
    <m/>
    <n v="3"/>
    <n v="3"/>
    <s v="X"/>
    <m/>
    <x v="125"/>
    <d v="2024-03-26T00:00:00"/>
    <s v="X"/>
    <n v="6"/>
    <x v="0"/>
    <m/>
    <m/>
    <m/>
    <m/>
    <x v="0"/>
    <m/>
    <m/>
    <x v="0"/>
    <m/>
  </r>
  <r>
    <s v="U.P. PESADO"/>
    <s v="MEREY-20"/>
    <n v="174"/>
    <s v="Pase con derivación en 90°"/>
    <m/>
    <n v="3"/>
    <n v="3"/>
    <m/>
    <m/>
    <n v="3"/>
    <s v="X"/>
    <m/>
    <m/>
    <n v="4"/>
    <m/>
    <m/>
    <m/>
    <x v="126"/>
    <d v="2024-03-26T00:00:00"/>
    <s v="X"/>
    <n v="7"/>
    <x v="0"/>
    <m/>
    <m/>
    <m/>
    <m/>
    <x v="0"/>
    <m/>
    <m/>
    <x v="0"/>
    <m/>
  </r>
  <r>
    <s v="U.P. PESADO"/>
    <s v="MEREY-20"/>
    <n v="175"/>
    <s v="Pase con derivación en 90°"/>
    <m/>
    <n v="4"/>
    <n v="3"/>
    <m/>
    <m/>
    <m/>
    <m/>
    <m/>
    <m/>
    <n v="6"/>
    <n v="3"/>
    <s v="X"/>
    <m/>
    <x v="127"/>
    <d v="2024-03-26T00:00:00"/>
    <s v="X"/>
    <n v="9"/>
    <x v="0"/>
    <m/>
    <m/>
    <m/>
    <m/>
    <x v="0"/>
    <m/>
    <m/>
    <x v="0"/>
    <m/>
  </r>
  <r>
    <s v="U.P. PESADO"/>
    <s v="MEREY-20"/>
    <n v="176"/>
    <s v="Pase"/>
    <m/>
    <n v="3"/>
    <m/>
    <m/>
    <m/>
    <m/>
    <m/>
    <m/>
    <m/>
    <m/>
    <m/>
    <m/>
    <m/>
    <x v="32"/>
    <m/>
    <m/>
    <m/>
    <x v="0"/>
    <m/>
    <m/>
    <m/>
    <m/>
    <x v="0"/>
    <m/>
    <m/>
    <x v="0"/>
    <m/>
  </r>
  <r>
    <s v="U.P. PESADO"/>
    <s v="MEREY-20"/>
    <n v="177"/>
    <s v="Amarre en 45° "/>
    <m/>
    <n v="1"/>
    <n v="6"/>
    <m/>
    <m/>
    <m/>
    <m/>
    <m/>
    <m/>
    <n v="3"/>
    <m/>
    <m/>
    <m/>
    <x v="128"/>
    <d v="2024-03-26T00:00:00"/>
    <s v="X"/>
    <n v="3"/>
    <x v="0"/>
    <m/>
    <m/>
    <m/>
    <m/>
    <x v="0"/>
    <m/>
    <m/>
    <x v="0"/>
    <m/>
  </r>
  <r>
    <s v="U.P. PESADO"/>
    <s v="MEREY-20"/>
    <n v="178"/>
    <s v="Pase"/>
    <m/>
    <n v="3"/>
    <m/>
    <m/>
    <m/>
    <m/>
    <m/>
    <m/>
    <n v="3"/>
    <m/>
    <m/>
    <m/>
    <m/>
    <x v="129"/>
    <m/>
    <m/>
    <m/>
    <x v="0"/>
    <m/>
    <m/>
    <m/>
    <m/>
    <x v="0"/>
    <m/>
    <m/>
    <x v="0"/>
    <m/>
  </r>
  <r>
    <s v="U.P. PESADO"/>
    <s v="MEREY-20"/>
    <n v="179"/>
    <s v="Pase"/>
    <m/>
    <n v="3"/>
    <m/>
    <m/>
    <m/>
    <m/>
    <m/>
    <m/>
    <m/>
    <m/>
    <m/>
    <m/>
    <m/>
    <x v="38"/>
    <m/>
    <m/>
    <m/>
    <x v="0"/>
    <m/>
    <m/>
    <m/>
    <m/>
    <x v="0"/>
    <m/>
    <m/>
    <x v="0"/>
    <m/>
  </r>
  <r>
    <s v="U.P. PESADO"/>
    <s v="MEREY-20"/>
    <n v="180"/>
    <s v="Pase"/>
    <m/>
    <n v="3"/>
    <m/>
    <m/>
    <m/>
    <m/>
    <m/>
    <m/>
    <m/>
    <m/>
    <m/>
    <m/>
    <m/>
    <x v="38"/>
    <m/>
    <m/>
    <m/>
    <x v="0"/>
    <m/>
    <m/>
    <m/>
    <m/>
    <x v="0"/>
    <m/>
    <m/>
    <x v="0"/>
    <m/>
  </r>
  <r>
    <s v="U.P. PESADO"/>
    <s v="MEREY-20"/>
    <n v="181"/>
    <s v="Pase"/>
    <m/>
    <n v="3"/>
    <m/>
    <m/>
    <m/>
    <m/>
    <m/>
    <m/>
    <n v="3"/>
    <m/>
    <m/>
    <m/>
    <m/>
    <x v="129"/>
    <m/>
    <m/>
    <m/>
    <x v="0"/>
    <m/>
    <m/>
    <m/>
    <m/>
    <x v="0"/>
    <m/>
    <m/>
    <x v="0"/>
    <m/>
  </r>
  <r>
    <s v="U.P. PESADO"/>
    <s v="MEREY-20"/>
    <n v="182"/>
    <s v="Pase"/>
    <m/>
    <n v="3"/>
    <m/>
    <m/>
    <m/>
    <m/>
    <m/>
    <m/>
    <m/>
    <m/>
    <m/>
    <m/>
    <m/>
    <x v="38"/>
    <m/>
    <m/>
    <m/>
    <x v="0"/>
    <m/>
    <m/>
    <m/>
    <m/>
    <x v="0"/>
    <m/>
    <m/>
    <x v="0"/>
    <m/>
  </r>
  <r>
    <s v="U.P. PESADO"/>
    <s v="MEREY-20"/>
    <n v="183"/>
    <s v="Pase"/>
    <m/>
    <n v="3"/>
    <m/>
    <m/>
    <m/>
    <m/>
    <m/>
    <m/>
    <n v="3"/>
    <m/>
    <m/>
    <m/>
    <m/>
    <x v="130"/>
    <m/>
    <m/>
    <m/>
    <x v="0"/>
    <m/>
    <m/>
    <m/>
    <m/>
    <x v="0"/>
    <m/>
    <m/>
    <x v="0"/>
    <m/>
  </r>
  <r>
    <s v="U.P. PESADO"/>
    <s v="MEREY-20"/>
    <n v="184"/>
    <s v="Pase con derivación en 90°"/>
    <m/>
    <n v="3"/>
    <n v="3"/>
    <m/>
    <m/>
    <m/>
    <m/>
    <m/>
    <m/>
    <n v="6"/>
    <m/>
    <m/>
    <m/>
    <x v="131"/>
    <d v="2024-03-26T00:00:00"/>
    <s v="X"/>
    <n v="6"/>
    <x v="0"/>
    <m/>
    <m/>
    <m/>
    <m/>
    <x v="0"/>
    <m/>
    <m/>
    <x v="0"/>
    <m/>
  </r>
  <r>
    <s v="U.P. PESADO"/>
    <s v="MEREY-20"/>
    <n v="185"/>
    <s v="Pase 45°"/>
    <m/>
    <n v="6"/>
    <m/>
    <m/>
    <m/>
    <m/>
    <m/>
    <m/>
    <m/>
    <m/>
    <m/>
    <m/>
    <m/>
    <x v="132"/>
    <m/>
    <m/>
    <m/>
    <x v="0"/>
    <m/>
    <m/>
    <m/>
    <m/>
    <x v="0"/>
    <m/>
    <m/>
    <x v="0"/>
    <m/>
  </r>
  <r>
    <s v="U.P. PESADO"/>
    <s v="MEREY-20"/>
    <n v="186"/>
    <s v="Amarre"/>
    <m/>
    <m/>
    <n v="4"/>
    <n v="2"/>
    <m/>
    <m/>
    <m/>
    <m/>
    <m/>
    <n v="6"/>
    <n v="3"/>
    <m/>
    <s v="X"/>
    <x v="133"/>
    <d v="2024-03-26T00:00:00"/>
    <s v="X"/>
    <n v="15"/>
    <x v="0"/>
    <m/>
    <m/>
    <m/>
    <m/>
    <x v="0"/>
    <m/>
    <m/>
    <x v="0"/>
    <m/>
  </r>
  <r>
    <s v="U.P. PESADO"/>
    <s v="MEREY-20"/>
    <n v="187"/>
    <s v="Pase con derivación en 45°"/>
    <m/>
    <n v="5"/>
    <m/>
    <n v="3"/>
    <m/>
    <m/>
    <m/>
    <m/>
    <m/>
    <n v="6"/>
    <m/>
    <m/>
    <m/>
    <x v="134"/>
    <d v="2024-03-26T00:00:00"/>
    <s v="X"/>
    <n v="6"/>
    <x v="0"/>
    <m/>
    <m/>
    <m/>
    <m/>
    <x v="0"/>
    <m/>
    <m/>
    <x v="0"/>
    <m/>
  </r>
  <r>
    <s v="U.P. PESADO"/>
    <s v="MEREY-20"/>
    <n v="188"/>
    <s v="Pase"/>
    <m/>
    <n v="3"/>
    <m/>
    <m/>
    <m/>
    <m/>
    <m/>
    <m/>
    <m/>
    <m/>
    <m/>
    <m/>
    <m/>
    <x v="38"/>
    <m/>
    <m/>
    <m/>
    <x v="0"/>
    <m/>
    <m/>
    <m/>
    <m/>
    <x v="0"/>
    <m/>
    <m/>
    <x v="0"/>
    <m/>
  </r>
  <r>
    <s v="U.P. PESADO"/>
    <s v="MEREY-20"/>
    <n v="189"/>
    <s v="Pase"/>
    <m/>
    <n v="3"/>
    <m/>
    <m/>
    <m/>
    <m/>
    <m/>
    <m/>
    <m/>
    <m/>
    <m/>
    <m/>
    <m/>
    <x v="135"/>
    <m/>
    <m/>
    <m/>
    <x v="0"/>
    <m/>
    <m/>
    <m/>
    <m/>
    <x v="0"/>
    <m/>
    <m/>
    <x v="0"/>
    <m/>
  </r>
  <r>
    <s v="U.P. PESADO"/>
    <s v="MEREY-20"/>
    <n v="190"/>
    <s v="Pase"/>
    <m/>
    <n v="3"/>
    <m/>
    <m/>
    <m/>
    <m/>
    <m/>
    <m/>
    <m/>
    <m/>
    <m/>
    <m/>
    <m/>
    <x v="38"/>
    <m/>
    <m/>
    <m/>
    <x v="0"/>
    <m/>
    <m/>
    <m/>
    <m/>
    <x v="0"/>
    <m/>
    <m/>
    <x v="0"/>
    <m/>
  </r>
  <r>
    <s v="U.P. PESADO"/>
    <s v="MEREY-20"/>
    <n v="191"/>
    <s v="Pase con derivación en 90°"/>
    <m/>
    <n v="5"/>
    <m/>
    <n v="3"/>
    <m/>
    <m/>
    <m/>
    <m/>
    <n v="3"/>
    <n v="3"/>
    <n v="3"/>
    <s v="X"/>
    <m/>
    <x v="136"/>
    <d v="2024-03-26T00:00:00"/>
    <s v="X"/>
    <n v="6"/>
    <x v="0"/>
    <m/>
    <m/>
    <m/>
    <m/>
    <x v="0"/>
    <m/>
    <m/>
    <x v="0"/>
    <m/>
  </r>
  <r>
    <s v="U.P. PESADO"/>
    <s v="MEREY-20"/>
    <n v="192"/>
    <s v="Pase"/>
    <m/>
    <n v="3"/>
    <m/>
    <m/>
    <m/>
    <m/>
    <m/>
    <m/>
    <m/>
    <m/>
    <m/>
    <m/>
    <m/>
    <x v="29"/>
    <m/>
    <m/>
    <m/>
    <x v="0"/>
    <m/>
    <m/>
    <m/>
    <m/>
    <x v="0"/>
    <m/>
    <m/>
    <x v="0"/>
    <m/>
  </r>
  <r>
    <s v="U.P. PESADO"/>
    <s v="MEREY-20"/>
    <n v="193"/>
    <s v="Pase"/>
    <m/>
    <n v="3"/>
    <m/>
    <m/>
    <m/>
    <m/>
    <m/>
    <m/>
    <m/>
    <m/>
    <m/>
    <m/>
    <m/>
    <x v="137"/>
    <m/>
    <m/>
    <m/>
    <x v="0"/>
    <m/>
    <m/>
    <m/>
    <m/>
    <x v="0"/>
    <m/>
    <m/>
    <x v="0"/>
    <m/>
  </r>
  <r>
    <s v="U.P. PESADO"/>
    <s v="MEREY-20"/>
    <n v="194"/>
    <s v="Pase"/>
    <m/>
    <n v="3"/>
    <m/>
    <m/>
    <m/>
    <m/>
    <m/>
    <m/>
    <m/>
    <m/>
    <m/>
    <m/>
    <m/>
    <x v="29"/>
    <m/>
    <m/>
    <m/>
    <x v="0"/>
    <m/>
    <m/>
    <m/>
    <m/>
    <x v="0"/>
    <m/>
    <m/>
    <x v="0"/>
    <m/>
  </r>
  <r>
    <s v="U.P. PESADO"/>
    <s v="MEREY-20"/>
    <n v="195"/>
    <s v="Pase"/>
    <m/>
    <n v="3"/>
    <m/>
    <m/>
    <m/>
    <m/>
    <m/>
    <m/>
    <m/>
    <m/>
    <m/>
    <m/>
    <m/>
    <x v="29"/>
    <m/>
    <m/>
    <m/>
    <x v="0"/>
    <m/>
    <m/>
    <m/>
    <m/>
    <x v="0"/>
    <m/>
    <m/>
    <x v="0"/>
    <m/>
  </r>
  <r>
    <s v="U.P. PESADO"/>
    <s v="MEREY-20"/>
    <n v="196"/>
    <s v="Amarre en 45° "/>
    <m/>
    <n v="1"/>
    <n v="1"/>
    <n v="5"/>
    <m/>
    <m/>
    <m/>
    <m/>
    <m/>
    <n v="6"/>
    <m/>
    <m/>
    <m/>
    <x v="138"/>
    <d v="2024-03-26T00:00:00"/>
    <s v="X"/>
    <n v="6"/>
    <x v="0"/>
    <m/>
    <m/>
    <m/>
    <m/>
    <x v="0"/>
    <m/>
    <m/>
    <x v="0"/>
    <m/>
  </r>
  <r>
    <s v="U.P. PESADO"/>
    <s v="MEREY-20"/>
    <n v="197"/>
    <s v="Pase"/>
    <m/>
    <n v="3"/>
    <m/>
    <m/>
    <m/>
    <m/>
    <m/>
    <m/>
    <m/>
    <m/>
    <m/>
    <m/>
    <m/>
    <x v="29"/>
    <m/>
    <m/>
    <m/>
    <x v="0"/>
    <m/>
    <m/>
    <m/>
    <m/>
    <x v="0"/>
    <m/>
    <m/>
    <x v="0"/>
    <m/>
  </r>
  <r>
    <s v="U.P. PESADO"/>
    <s v="MEREY-20"/>
    <n v="198"/>
    <s v="Pase"/>
    <m/>
    <n v="3"/>
    <m/>
    <m/>
    <m/>
    <m/>
    <m/>
    <m/>
    <m/>
    <m/>
    <m/>
    <m/>
    <m/>
    <x v="29"/>
    <m/>
    <m/>
    <m/>
    <x v="0"/>
    <m/>
    <m/>
    <m/>
    <m/>
    <x v="0"/>
    <m/>
    <m/>
    <x v="0"/>
    <m/>
  </r>
  <r>
    <s v="U.P. PESADO"/>
    <s v="MEREY-20"/>
    <n v="199"/>
    <s v="Pase"/>
    <m/>
    <n v="3"/>
    <m/>
    <m/>
    <m/>
    <m/>
    <m/>
    <m/>
    <m/>
    <m/>
    <m/>
    <m/>
    <m/>
    <x v="29"/>
    <m/>
    <m/>
    <m/>
    <x v="0"/>
    <m/>
    <m/>
    <m/>
    <m/>
    <x v="0"/>
    <m/>
    <m/>
    <x v="0"/>
    <m/>
  </r>
  <r>
    <s v="U.P. PESADO"/>
    <s v="MEREY-20"/>
    <n v="200"/>
    <s v="Pase"/>
    <m/>
    <n v="3"/>
    <m/>
    <m/>
    <m/>
    <m/>
    <m/>
    <m/>
    <m/>
    <m/>
    <m/>
    <m/>
    <m/>
    <x v="139"/>
    <m/>
    <m/>
    <m/>
    <x v="0"/>
    <m/>
    <m/>
    <m/>
    <m/>
    <x v="0"/>
    <m/>
    <m/>
    <x v="0"/>
    <m/>
  </r>
  <r>
    <s v="U.P. PESADO"/>
    <s v="MEREY-20"/>
    <n v="201"/>
    <s v="Pase"/>
    <m/>
    <n v="3"/>
    <m/>
    <m/>
    <m/>
    <m/>
    <m/>
    <m/>
    <m/>
    <m/>
    <m/>
    <m/>
    <m/>
    <x v="29"/>
    <m/>
    <m/>
    <m/>
    <x v="0"/>
    <m/>
    <m/>
    <m/>
    <m/>
    <x v="0"/>
    <m/>
    <m/>
    <x v="0"/>
    <m/>
  </r>
  <r>
    <s v="U.P. PESADO"/>
    <s v="MEREY-20"/>
    <n v="202"/>
    <s v="Pase"/>
    <m/>
    <n v="3"/>
    <m/>
    <m/>
    <m/>
    <m/>
    <m/>
    <m/>
    <m/>
    <m/>
    <m/>
    <m/>
    <m/>
    <x v="29"/>
    <m/>
    <m/>
    <m/>
    <x v="0"/>
    <m/>
    <m/>
    <m/>
    <m/>
    <x v="0"/>
    <m/>
    <m/>
    <x v="0"/>
    <m/>
  </r>
  <r>
    <s v="U.P. PESADO"/>
    <s v="MEREY-20"/>
    <n v="203"/>
    <s v="Pase"/>
    <m/>
    <n v="3"/>
    <m/>
    <m/>
    <m/>
    <m/>
    <m/>
    <m/>
    <m/>
    <m/>
    <m/>
    <m/>
    <m/>
    <x v="140"/>
    <m/>
    <m/>
    <m/>
    <x v="0"/>
    <m/>
    <m/>
    <m/>
    <m/>
    <x v="0"/>
    <m/>
    <m/>
    <x v="0"/>
    <m/>
  </r>
  <r>
    <s v="U.P. PESADO"/>
    <s v="MEREY-20"/>
    <n v="204"/>
    <s v="Pase"/>
    <m/>
    <n v="3"/>
    <m/>
    <m/>
    <m/>
    <m/>
    <m/>
    <m/>
    <m/>
    <m/>
    <m/>
    <m/>
    <m/>
    <x v="29"/>
    <m/>
    <m/>
    <m/>
    <x v="0"/>
    <m/>
    <m/>
    <m/>
    <m/>
    <x v="0"/>
    <m/>
    <m/>
    <x v="0"/>
    <m/>
  </r>
  <r>
    <s v="U.P. PESADO"/>
    <s v="MEREY-20"/>
    <n v="205"/>
    <s v="Pase"/>
    <m/>
    <n v="3"/>
    <m/>
    <m/>
    <m/>
    <m/>
    <m/>
    <m/>
    <m/>
    <m/>
    <m/>
    <m/>
    <m/>
    <x v="141"/>
    <m/>
    <m/>
    <m/>
    <x v="0"/>
    <m/>
    <m/>
    <m/>
    <m/>
    <x v="0"/>
    <m/>
    <m/>
    <x v="0"/>
    <m/>
  </r>
  <r>
    <s v="U.P. PESADO"/>
    <s v="MEREY-20"/>
    <n v="206"/>
    <s v="Pase con derivación en 90°"/>
    <m/>
    <n v="4"/>
    <m/>
    <n v="3"/>
    <m/>
    <m/>
    <m/>
    <m/>
    <m/>
    <n v="3"/>
    <n v="3"/>
    <m/>
    <s v="X"/>
    <x v="142"/>
    <d v="2024-03-26T00:00:00"/>
    <s v="X"/>
    <n v="12"/>
    <x v="0"/>
    <m/>
    <m/>
    <m/>
    <m/>
    <x v="0"/>
    <m/>
    <m/>
    <x v="0"/>
    <m/>
  </r>
  <r>
    <s v="U.P. PESADO"/>
    <s v="MEREY-20"/>
    <n v="207"/>
    <s v="Amarre en 45° "/>
    <m/>
    <n v="1"/>
    <m/>
    <n v="6"/>
    <m/>
    <m/>
    <m/>
    <m/>
    <m/>
    <n v="6"/>
    <m/>
    <m/>
    <m/>
    <x v="143"/>
    <d v="2024-03-26T00:00:00"/>
    <s v="X"/>
    <n v="6"/>
    <x v="0"/>
    <m/>
    <m/>
    <m/>
    <m/>
    <x v="0"/>
    <m/>
    <m/>
    <x v="0"/>
    <m/>
  </r>
  <r>
    <s v="U.P. PESADO"/>
    <s v="MEREY-20"/>
    <n v="208"/>
    <s v="Amarre en 45° "/>
    <m/>
    <n v="2"/>
    <m/>
    <n v="6"/>
    <m/>
    <n v="3"/>
    <s v="X"/>
    <m/>
    <m/>
    <n v="8"/>
    <m/>
    <m/>
    <m/>
    <x v="144"/>
    <d v="2024-03-26T00:00:00"/>
    <s v="X"/>
    <n v="11"/>
    <x v="0"/>
    <m/>
    <m/>
    <m/>
    <m/>
    <x v="0"/>
    <m/>
    <m/>
    <x v="0"/>
    <m/>
  </r>
  <r>
    <s v="U.P. PESADO"/>
    <s v="MEREY-20"/>
    <n v="209"/>
    <s v="Pase"/>
    <m/>
    <n v="3"/>
    <m/>
    <m/>
    <m/>
    <m/>
    <m/>
    <m/>
    <m/>
    <m/>
    <m/>
    <m/>
    <m/>
    <x v="29"/>
    <m/>
    <m/>
    <m/>
    <x v="0"/>
    <m/>
    <m/>
    <m/>
    <m/>
    <x v="0"/>
    <m/>
    <m/>
    <x v="0"/>
    <m/>
  </r>
  <r>
    <s v="U.P. PESADO"/>
    <s v="MEREY-20"/>
    <n v="210"/>
    <s v="Pase con derivación en 90°"/>
    <m/>
    <n v="3"/>
    <m/>
    <n v="3"/>
    <m/>
    <m/>
    <m/>
    <m/>
    <n v="3"/>
    <n v="6"/>
    <m/>
    <m/>
    <m/>
    <x v="145"/>
    <d v="2024-03-26T00:00:00"/>
    <s v="X"/>
    <n v="6"/>
    <x v="0"/>
    <m/>
    <m/>
    <m/>
    <m/>
    <x v="0"/>
    <m/>
    <m/>
    <x v="0"/>
    <m/>
  </r>
  <r>
    <s v="U.P. PESADO"/>
    <s v="MEREY-20"/>
    <n v="211"/>
    <s v="Poste Terminal"/>
    <m/>
    <n v="2"/>
    <m/>
    <n v="6"/>
    <m/>
    <m/>
    <m/>
    <m/>
    <m/>
    <m/>
    <n v="3"/>
    <m/>
    <m/>
    <x v="146"/>
    <m/>
    <m/>
    <m/>
    <x v="0"/>
    <m/>
    <m/>
    <m/>
    <m/>
    <x v="0"/>
    <m/>
    <m/>
    <x v="0"/>
    <m/>
  </r>
  <r>
    <s v="U.P. PESADO"/>
    <s v="MEREY-20"/>
    <n v="212"/>
    <s v="Pase"/>
    <m/>
    <n v="3"/>
    <m/>
    <m/>
    <m/>
    <m/>
    <m/>
    <m/>
    <m/>
    <m/>
    <m/>
    <m/>
    <m/>
    <x v="147"/>
    <m/>
    <m/>
    <m/>
    <x v="0"/>
    <m/>
    <m/>
    <m/>
    <m/>
    <x v="0"/>
    <m/>
    <m/>
    <x v="0"/>
    <m/>
  </r>
  <r>
    <s v="U.P. PESADO"/>
    <s v="MEREY-20"/>
    <n v="213"/>
    <s v="Amarre Tx"/>
    <m/>
    <m/>
    <m/>
    <n v="6"/>
    <m/>
    <n v="3"/>
    <s v="1X"/>
    <s v="2X"/>
    <m/>
    <n v="3"/>
    <m/>
    <m/>
    <m/>
    <x v="148"/>
    <d v="2024-03-26T00:00:00"/>
    <s v="X"/>
    <n v="10"/>
    <x v="0"/>
    <m/>
    <m/>
    <m/>
    <m/>
    <x v="0"/>
    <m/>
    <m/>
    <x v="0"/>
    <m/>
  </r>
  <r>
    <s v="U.P. PESADO"/>
    <s v="MEREY-20"/>
    <n v="214"/>
    <s v="Amarre en 90° "/>
    <m/>
    <n v="2"/>
    <m/>
    <n v="6"/>
    <m/>
    <m/>
    <m/>
    <m/>
    <m/>
    <m/>
    <m/>
    <m/>
    <m/>
    <x v="149"/>
    <m/>
    <m/>
    <m/>
    <x v="0"/>
    <m/>
    <m/>
    <m/>
    <m/>
    <x v="0"/>
    <m/>
    <m/>
    <x v="0"/>
    <m/>
  </r>
  <r>
    <s v="U.P. PESADO"/>
    <s v="MEREY-20"/>
    <n v="215"/>
    <s v="Poste Terminal"/>
    <m/>
    <m/>
    <m/>
    <n v="3"/>
    <m/>
    <n v="3"/>
    <m/>
    <m/>
    <n v="3"/>
    <m/>
    <m/>
    <m/>
    <m/>
    <x v="150"/>
    <m/>
    <m/>
    <m/>
    <x v="0"/>
    <m/>
    <m/>
    <m/>
    <m/>
    <x v="0"/>
    <m/>
    <m/>
    <x v="0"/>
    <m/>
  </r>
  <r>
    <s v="U.P. PESADO"/>
    <s v="MEREY-20"/>
    <n v="216"/>
    <s v="Pase"/>
    <m/>
    <n v="3"/>
    <m/>
    <m/>
    <m/>
    <m/>
    <m/>
    <m/>
    <n v="3"/>
    <m/>
    <m/>
    <m/>
    <m/>
    <x v="151"/>
    <m/>
    <m/>
    <m/>
    <x v="0"/>
    <m/>
    <m/>
    <m/>
    <m/>
    <x v="0"/>
    <m/>
    <m/>
    <x v="0"/>
    <m/>
  </r>
  <r>
    <s v="U.P. PESADO"/>
    <s v="MEREY-20"/>
    <n v="217"/>
    <s v="Pase"/>
    <m/>
    <n v="3"/>
    <m/>
    <m/>
    <m/>
    <m/>
    <m/>
    <m/>
    <m/>
    <m/>
    <m/>
    <m/>
    <m/>
    <x v="2"/>
    <m/>
    <m/>
    <m/>
    <x v="0"/>
    <m/>
    <m/>
    <m/>
    <m/>
    <x v="0"/>
    <m/>
    <m/>
    <x v="0"/>
    <m/>
  </r>
  <r>
    <s v="U.P. PESADO"/>
    <s v="MEREY-20"/>
    <n v="218"/>
    <s v="Pase con derivación en 90°"/>
    <m/>
    <n v="5"/>
    <m/>
    <n v="3"/>
    <m/>
    <m/>
    <m/>
    <m/>
    <m/>
    <m/>
    <n v="2"/>
    <m/>
    <m/>
    <x v="152"/>
    <m/>
    <m/>
    <m/>
    <x v="0"/>
    <m/>
    <m/>
    <m/>
    <m/>
    <x v="0"/>
    <m/>
    <m/>
    <x v="0"/>
    <m/>
  </r>
  <r>
    <s v="U.P. PESADO"/>
    <s v="MEREY-20"/>
    <n v="219"/>
    <s v="Pase"/>
    <m/>
    <n v="3"/>
    <m/>
    <m/>
    <m/>
    <m/>
    <m/>
    <m/>
    <m/>
    <m/>
    <m/>
    <m/>
    <m/>
    <x v="32"/>
    <m/>
    <m/>
    <m/>
    <x v="0"/>
    <m/>
    <m/>
    <m/>
    <m/>
    <x v="0"/>
    <m/>
    <m/>
    <x v="0"/>
    <m/>
  </r>
  <r>
    <s v="U.P. PESADO"/>
    <s v="MEREY-20"/>
    <n v="220"/>
    <s v="Pase"/>
    <m/>
    <n v="3"/>
    <m/>
    <m/>
    <m/>
    <m/>
    <m/>
    <m/>
    <m/>
    <m/>
    <m/>
    <m/>
    <m/>
    <x v="32"/>
    <m/>
    <m/>
    <m/>
    <x v="0"/>
    <m/>
    <m/>
    <m/>
    <m/>
    <x v="0"/>
    <m/>
    <m/>
    <x v="0"/>
    <m/>
  </r>
  <r>
    <s v="U.P. PESADO"/>
    <s v="MEREY-20"/>
    <n v="221"/>
    <s v="Amarre"/>
    <m/>
    <m/>
    <n v="6"/>
    <m/>
    <m/>
    <m/>
    <m/>
    <m/>
    <m/>
    <m/>
    <n v="3"/>
    <s v="X"/>
    <m/>
    <x v="153"/>
    <d v="2024-04-03T00:00:00"/>
    <s v="X"/>
    <n v="3"/>
    <x v="0"/>
    <m/>
    <m/>
    <m/>
    <m/>
    <x v="0"/>
    <m/>
    <m/>
    <x v="0"/>
    <m/>
  </r>
  <r>
    <s v="U.P. PESADO"/>
    <s v="MEREY-20"/>
    <n v="222"/>
    <s v="Pase"/>
    <m/>
    <n v="6"/>
    <m/>
    <m/>
    <m/>
    <m/>
    <m/>
    <m/>
    <m/>
    <m/>
    <m/>
    <m/>
    <m/>
    <x v="32"/>
    <m/>
    <m/>
    <m/>
    <x v="0"/>
    <m/>
    <m/>
    <m/>
    <m/>
    <x v="0"/>
    <m/>
    <m/>
    <x v="0"/>
    <m/>
  </r>
  <r>
    <s v="U.P. PESADO"/>
    <s v="MEREY-20"/>
    <n v="223"/>
    <s v="Pase"/>
    <m/>
    <n v="3"/>
    <m/>
    <m/>
    <m/>
    <m/>
    <m/>
    <m/>
    <m/>
    <m/>
    <m/>
    <m/>
    <m/>
    <x v="154"/>
    <m/>
    <m/>
    <m/>
    <x v="0"/>
    <m/>
    <m/>
    <m/>
    <m/>
    <x v="0"/>
    <m/>
    <m/>
    <x v="0"/>
    <m/>
  </r>
  <r>
    <s v="U.P. PESADO"/>
    <s v="MEREY-20"/>
    <n v="224"/>
    <s v="Pase"/>
    <m/>
    <n v="3"/>
    <m/>
    <m/>
    <m/>
    <m/>
    <m/>
    <m/>
    <m/>
    <m/>
    <m/>
    <m/>
    <m/>
    <x v="155"/>
    <m/>
    <m/>
    <m/>
    <x v="0"/>
    <m/>
    <m/>
    <m/>
    <m/>
    <x v="0"/>
    <m/>
    <m/>
    <x v="0"/>
    <m/>
  </r>
  <r>
    <s v="U.P. PESADO"/>
    <s v="MEREY-20"/>
    <n v="225"/>
    <s v="Pase"/>
    <m/>
    <n v="3"/>
    <m/>
    <m/>
    <m/>
    <m/>
    <m/>
    <m/>
    <m/>
    <m/>
    <m/>
    <m/>
    <m/>
    <x v="156"/>
    <m/>
    <m/>
    <m/>
    <x v="0"/>
    <m/>
    <m/>
    <m/>
    <m/>
    <x v="0"/>
    <m/>
    <m/>
    <x v="0"/>
    <m/>
  </r>
  <r>
    <s v="U.P. PESADO"/>
    <s v="MEREY-20"/>
    <n v="226"/>
    <s v="Pase"/>
    <m/>
    <n v="3"/>
    <m/>
    <m/>
    <m/>
    <m/>
    <m/>
    <m/>
    <m/>
    <m/>
    <m/>
    <m/>
    <m/>
    <x v="157"/>
    <m/>
    <m/>
    <m/>
    <x v="0"/>
    <m/>
    <m/>
    <m/>
    <m/>
    <x v="0"/>
    <m/>
    <m/>
    <x v="0"/>
    <m/>
  </r>
  <r>
    <s v="U.P. PESADO"/>
    <s v="MEREY-20"/>
    <n v="227"/>
    <s v="Amarre"/>
    <m/>
    <m/>
    <m/>
    <n v="6"/>
    <m/>
    <m/>
    <m/>
    <m/>
    <m/>
    <m/>
    <m/>
    <m/>
    <m/>
    <x v="158"/>
    <m/>
    <m/>
    <m/>
    <x v="0"/>
    <m/>
    <m/>
    <m/>
    <m/>
    <x v="0"/>
    <m/>
    <m/>
    <x v="0"/>
    <m/>
  </r>
  <r>
    <s v="U.P. PESADO"/>
    <s v="MEREY-20"/>
    <m/>
    <s v="CRUCE DE LINEAS "/>
    <m/>
    <m/>
    <m/>
    <m/>
    <m/>
    <m/>
    <m/>
    <m/>
    <m/>
    <m/>
    <m/>
    <m/>
    <m/>
    <x v="159"/>
    <m/>
    <m/>
    <m/>
    <x v="4"/>
    <m/>
    <m/>
    <m/>
    <m/>
    <x v="3"/>
    <m/>
    <m/>
    <x v="0"/>
    <s v="(POSTE 97)"/>
  </r>
  <r>
    <s v="U.P. PESADO"/>
    <s v="MEREY-20"/>
    <n v="228"/>
    <s v="Amarre"/>
    <m/>
    <m/>
    <n v="1"/>
    <n v="5"/>
    <m/>
    <m/>
    <m/>
    <m/>
    <m/>
    <m/>
    <m/>
    <m/>
    <m/>
    <x v="160"/>
    <m/>
    <m/>
    <m/>
    <x v="0"/>
    <m/>
    <m/>
    <m/>
    <m/>
    <x v="0"/>
    <m/>
    <m/>
    <x v="0"/>
    <m/>
  </r>
  <r>
    <s v="U.P. PESADO"/>
    <s v="MEREY-20"/>
    <n v="229"/>
    <s v="Pase"/>
    <m/>
    <n v="3"/>
    <m/>
    <m/>
    <m/>
    <m/>
    <m/>
    <m/>
    <m/>
    <m/>
    <m/>
    <m/>
    <m/>
    <x v="32"/>
    <m/>
    <m/>
    <m/>
    <x v="0"/>
    <m/>
    <m/>
    <m/>
    <m/>
    <x v="0"/>
    <m/>
    <m/>
    <x v="0"/>
    <m/>
  </r>
  <r>
    <s v="U.P. PESADO"/>
    <s v="MEREY-20"/>
    <n v="230"/>
    <s v="Pase"/>
    <m/>
    <n v="3"/>
    <m/>
    <m/>
    <m/>
    <m/>
    <m/>
    <m/>
    <m/>
    <m/>
    <m/>
    <m/>
    <m/>
    <x v="161"/>
    <m/>
    <m/>
    <m/>
    <x v="0"/>
    <m/>
    <m/>
    <m/>
    <m/>
    <x v="0"/>
    <m/>
    <m/>
    <x v="0"/>
    <m/>
  </r>
  <r>
    <s v="U.P. PESADO"/>
    <s v="MEREY-20"/>
    <n v="231"/>
    <s v="Pase"/>
    <m/>
    <n v="3"/>
    <m/>
    <m/>
    <m/>
    <m/>
    <m/>
    <m/>
    <m/>
    <m/>
    <m/>
    <m/>
    <m/>
    <x v="2"/>
    <m/>
    <m/>
    <m/>
    <x v="0"/>
    <m/>
    <m/>
    <m/>
    <m/>
    <x v="0"/>
    <m/>
    <m/>
    <x v="0"/>
    <m/>
  </r>
  <r>
    <s v="U.P. PESADO"/>
    <s v="MEREY-20"/>
    <n v="232"/>
    <s v="Pase"/>
    <m/>
    <n v="3"/>
    <m/>
    <m/>
    <m/>
    <m/>
    <m/>
    <m/>
    <n v="3"/>
    <m/>
    <m/>
    <m/>
    <m/>
    <x v="162"/>
    <m/>
    <m/>
    <m/>
    <x v="0"/>
    <m/>
    <m/>
    <m/>
    <m/>
    <x v="0"/>
    <m/>
    <m/>
    <x v="0"/>
    <m/>
  </r>
  <r>
    <s v="U.P. PESADO"/>
    <s v="MEREY-20"/>
    <n v="233"/>
    <s v="Pase"/>
    <m/>
    <n v="3"/>
    <m/>
    <m/>
    <m/>
    <m/>
    <m/>
    <m/>
    <m/>
    <m/>
    <m/>
    <m/>
    <m/>
    <x v="155"/>
    <m/>
    <m/>
    <m/>
    <x v="0"/>
    <m/>
    <m/>
    <m/>
    <m/>
    <x v="0"/>
    <m/>
    <m/>
    <x v="0"/>
    <m/>
  </r>
  <r>
    <s v="U.P. PESADO"/>
    <s v="MEREY-20"/>
    <n v="234"/>
    <s v="Pase"/>
    <m/>
    <n v="3"/>
    <m/>
    <m/>
    <m/>
    <m/>
    <m/>
    <m/>
    <m/>
    <m/>
    <m/>
    <m/>
    <m/>
    <x v="38"/>
    <m/>
    <m/>
    <m/>
    <x v="0"/>
    <m/>
    <m/>
    <m/>
    <m/>
    <x v="0"/>
    <m/>
    <m/>
    <x v="0"/>
    <m/>
  </r>
  <r>
    <s v="U.P. PESADO"/>
    <s v="MEREY-20"/>
    <n v="235"/>
    <s v="Pase"/>
    <m/>
    <n v="3"/>
    <m/>
    <m/>
    <m/>
    <m/>
    <m/>
    <m/>
    <n v="3"/>
    <m/>
    <m/>
    <m/>
    <m/>
    <x v="163"/>
    <m/>
    <m/>
    <m/>
    <x v="0"/>
    <m/>
    <m/>
    <m/>
    <m/>
    <x v="0"/>
    <m/>
    <m/>
    <x v="0"/>
    <m/>
  </r>
  <r>
    <s v="U.P. PESADO"/>
    <s v="MEREY-20"/>
    <n v="236"/>
    <s v="Pase"/>
    <m/>
    <n v="3"/>
    <m/>
    <m/>
    <m/>
    <m/>
    <m/>
    <m/>
    <m/>
    <m/>
    <m/>
    <m/>
    <m/>
    <x v="2"/>
    <m/>
    <m/>
    <m/>
    <x v="0"/>
    <m/>
    <m/>
    <m/>
    <m/>
    <x v="0"/>
    <m/>
    <m/>
    <x v="0"/>
    <m/>
  </r>
  <r>
    <s v="U.P. PESADO"/>
    <s v="MEREY-20"/>
    <n v="237"/>
    <s v="Amarre"/>
    <m/>
    <m/>
    <m/>
    <n v="6"/>
    <m/>
    <m/>
    <m/>
    <m/>
    <m/>
    <m/>
    <m/>
    <m/>
    <m/>
    <x v="164"/>
    <m/>
    <m/>
    <m/>
    <x v="0"/>
    <m/>
    <m/>
    <m/>
    <m/>
    <x v="0"/>
    <m/>
    <m/>
    <x v="0"/>
    <m/>
  </r>
  <r>
    <s v="U.P. PESADO"/>
    <s v="MEREY-20"/>
    <n v="238"/>
    <s v="Pase"/>
    <m/>
    <n v="3"/>
    <m/>
    <m/>
    <m/>
    <m/>
    <m/>
    <m/>
    <m/>
    <m/>
    <m/>
    <m/>
    <m/>
    <x v="2"/>
    <m/>
    <m/>
    <m/>
    <x v="0"/>
    <m/>
    <m/>
    <m/>
    <m/>
    <x v="0"/>
    <m/>
    <m/>
    <x v="0"/>
    <m/>
  </r>
  <r>
    <s v="U.P. PESADO"/>
    <s v="MEREY-20"/>
    <n v="239"/>
    <s v="Pase"/>
    <m/>
    <n v="3"/>
    <m/>
    <m/>
    <m/>
    <m/>
    <m/>
    <m/>
    <n v="3"/>
    <m/>
    <m/>
    <m/>
    <m/>
    <x v="165"/>
    <m/>
    <m/>
    <m/>
    <x v="0"/>
    <m/>
    <m/>
    <m/>
    <m/>
    <x v="0"/>
    <m/>
    <m/>
    <x v="0"/>
    <m/>
  </r>
  <r>
    <s v="U.P. PESADO"/>
    <s v="MEREY-20"/>
    <n v="343"/>
    <s v="Pase con derivación en 90°"/>
    <m/>
    <n v="4"/>
    <n v="3"/>
    <m/>
    <m/>
    <m/>
    <m/>
    <m/>
    <m/>
    <m/>
    <n v="3"/>
    <m/>
    <m/>
    <x v="166"/>
    <m/>
    <m/>
    <m/>
    <x v="0"/>
    <m/>
    <m/>
    <m/>
    <m/>
    <x v="0"/>
    <m/>
    <m/>
    <x v="0"/>
    <m/>
  </r>
  <r>
    <s v="U.P. PESADO"/>
    <s v="MEREY-20"/>
    <n v="240"/>
    <s v="Pase"/>
    <m/>
    <n v="3"/>
    <m/>
    <m/>
    <m/>
    <m/>
    <m/>
    <m/>
    <n v="3"/>
    <m/>
    <m/>
    <m/>
    <m/>
    <x v="167"/>
    <m/>
    <m/>
    <m/>
    <x v="0"/>
    <m/>
    <m/>
    <m/>
    <m/>
    <x v="0"/>
    <m/>
    <m/>
    <x v="0"/>
    <m/>
  </r>
  <r>
    <s v="U.P. PESADO"/>
    <s v="MEREY-20"/>
    <n v="241"/>
    <s v="Pase"/>
    <m/>
    <n v="3"/>
    <m/>
    <m/>
    <m/>
    <m/>
    <m/>
    <m/>
    <m/>
    <m/>
    <m/>
    <m/>
    <m/>
    <x v="32"/>
    <m/>
    <m/>
    <m/>
    <x v="0"/>
    <m/>
    <m/>
    <m/>
    <m/>
    <x v="0"/>
    <m/>
    <m/>
    <x v="0"/>
    <m/>
  </r>
  <r>
    <s v="U.P. PESADO"/>
    <s v="MEREY-20"/>
    <n v="242"/>
    <s v="Pase"/>
    <m/>
    <n v="3"/>
    <m/>
    <m/>
    <m/>
    <m/>
    <m/>
    <m/>
    <n v="3"/>
    <m/>
    <m/>
    <m/>
    <s v="X"/>
    <x v="42"/>
    <d v="2024-04-03T00:00:00"/>
    <s v="X"/>
    <n v="9"/>
    <x v="0"/>
    <m/>
    <m/>
    <m/>
    <m/>
    <x v="0"/>
    <m/>
    <m/>
    <x v="0"/>
    <m/>
  </r>
  <r>
    <s v="U.P. PESADO"/>
    <s v="MEREY-20"/>
    <n v="243"/>
    <s v="Pase"/>
    <m/>
    <n v="3"/>
    <m/>
    <m/>
    <m/>
    <m/>
    <m/>
    <m/>
    <m/>
    <m/>
    <m/>
    <m/>
    <m/>
    <x v="32"/>
    <m/>
    <m/>
    <m/>
    <x v="0"/>
    <m/>
    <m/>
    <m/>
    <m/>
    <x v="0"/>
    <m/>
    <m/>
    <x v="0"/>
    <m/>
  </r>
  <r>
    <s v="U.P. PESADO"/>
    <s v="MEREY-20"/>
    <n v="244"/>
    <s v="Amarre en 45°"/>
    <m/>
    <m/>
    <n v="6"/>
    <m/>
    <m/>
    <m/>
    <m/>
    <m/>
    <m/>
    <m/>
    <n v="3"/>
    <m/>
    <m/>
    <x v="168"/>
    <m/>
    <m/>
    <m/>
    <x v="0"/>
    <m/>
    <m/>
    <m/>
    <m/>
    <x v="0"/>
    <m/>
    <m/>
    <x v="0"/>
    <m/>
  </r>
  <r>
    <s v="U.P. PESADO"/>
    <s v="MEREY-20"/>
    <n v="245"/>
    <s v="Pase"/>
    <m/>
    <n v="3"/>
    <m/>
    <m/>
    <m/>
    <m/>
    <m/>
    <m/>
    <n v="3"/>
    <m/>
    <m/>
    <m/>
    <m/>
    <x v="169"/>
    <m/>
    <m/>
    <m/>
    <x v="0"/>
    <m/>
    <m/>
    <m/>
    <m/>
    <x v="0"/>
    <m/>
    <m/>
    <x v="0"/>
    <m/>
  </r>
  <r>
    <s v="U.P. PESADO"/>
    <s v="MEREY-20"/>
    <n v="246"/>
    <s v="Pase"/>
    <m/>
    <n v="3"/>
    <m/>
    <m/>
    <m/>
    <m/>
    <m/>
    <m/>
    <m/>
    <m/>
    <m/>
    <m/>
    <m/>
    <x v="170"/>
    <m/>
    <m/>
    <m/>
    <x v="0"/>
    <m/>
    <m/>
    <m/>
    <m/>
    <x v="0"/>
    <m/>
    <m/>
    <x v="0"/>
    <m/>
  </r>
  <r>
    <s v="U.P. PESADO"/>
    <s v="MEREY-20"/>
    <n v="247"/>
    <s v="Pase"/>
    <m/>
    <n v="3"/>
    <m/>
    <m/>
    <m/>
    <m/>
    <m/>
    <m/>
    <m/>
    <m/>
    <m/>
    <m/>
    <m/>
    <x v="29"/>
    <m/>
    <m/>
    <m/>
    <x v="0"/>
    <m/>
    <m/>
    <m/>
    <m/>
    <x v="0"/>
    <m/>
    <m/>
    <x v="0"/>
    <m/>
  </r>
  <r>
    <s v="U.P. PESADO"/>
    <s v="MEREY-20"/>
    <n v="248"/>
    <s v="Pase"/>
    <m/>
    <n v="3"/>
    <m/>
    <m/>
    <m/>
    <m/>
    <s v="3X"/>
    <s v="3X"/>
    <n v="3"/>
    <n v="15"/>
    <m/>
    <m/>
    <m/>
    <x v="171"/>
    <d v="2024-04-03T00:00:00"/>
    <s v="X"/>
    <n v="27"/>
    <x v="0"/>
    <m/>
    <m/>
    <m/>
    <m/>
    <x v="0"/>
    <m/>
    <m/>
    <x v="0"/>
    <m/>
  </r>
  <r>
    <s v="U.P. PESADO"/>
    <s v="MEREY-20"/>
    <n v="249"/>
    <s v="Pase"/>
    <m/>
    <n v="3"/>
    <m/>
    <m/>
    <m/>
    <m/>
    <m/>
    <m/>
    <m/>
    <m/>
    <m/>
    <m/>
    <m/>
    <x v="29"/>
    <m/>
    <m/>
    <m/>
    <x v="0"/>
    <m/>
    <m/>
    <m/>
    <m/>
    <x v="0"/>
    <m/>
    <m/>
    <x v="0"/>
    <m/>
  </r>
  <r>
    <s v="U.P. PESADO"/>
    <s v="MEREY-20"/>
    <n v="250"/>
    <s v="Amarre en 90° "/>
    <m/>
    <n v="3"/>
    <n v="6"/>
    <n v="1"/>
    <m/>
    <n v="6"/>
    <m/>
    <m/>
    <n v="3"/>
    <m/>
    <m/>
    <m/>
    <m/>
    <x v="172"/>
    <m/>
    <m/>
    <m/>
    <x v="0"/>
    <m/>
    <m/>
    <m/>
    <m/>
    <x v="0"/>
    <m/>
    <m/>
    <x v="1"/>
    <m/>
  </r>
  <r>
    <s v="U.P. PESADO"/>
    <s v="MEREY-20"/>
    <n v="251"/>
    <s v="Pase"/>
    <m/>
    <n v="3"/>
    <m/>
    <m/>
    <m/>
    <m/>
    <m/>
    <m/>
    <n v="3"/>
    <m/>
    <m/>
    <m/>
    <m/>
    <x v="173"/>
    <m/>
    <m/>
    <m/>
    <x v="0"/>
    <m/>
    <m/>
    <m/>
    <m/>
    <x v="0"/>
    <m/>
    <m/>
    <x v="0"/>
    <m/>
  </r>
  <r>
    <s v="U.P. PESADO"/>
    <s v="MEREY-20"/>
    <n v="252"/>
    <s v="Pase"/>
    <m/>
    <n v="3"/>
    <m/>
    <m/>
    <m/>
    <m/>
    <m/>
    <m/>
    <m/>
    <m/>
    <m/>
    <m/>
    <m/>
    <x v="29"/>
    <m/>
    <m/>
    <m/>
    <x v="0"/>
    <m/>
    <m/>
    <m/>
    <m/>
    <x v="0"/>
    <m/>
    <m/>
    <x v="0"/>
    <m/>
  </r>
  <r>
    <s v="U.P. PESADO"/>
    <s v="MEREY-20"/>
    <n v="253"/>
    <s v="Pase"/>
    <m/>
    <n v="3"/>
    <m/>
    <m/>
    <m/>
    <m/>
    <m/>
    <m/>
    <m/>
    <m/>
    <m/>
    <m/>
    <m/>
    <x v="141"/>
    <m/>
    <m/>
    <m/>
    <x v="0"/>
    <m/>
    <m/>
    <m/>
    <m/>
    <x v="0"/>
    <m/>
    <m/>
    <x v="0"/>
    <m/>
  </r>
  <r>
    <s v="U.P. PESADO"/>
    <s v="MEREY-20"/>
    <n v="254"/>
    <s v="Pase"/>
    <m/>
    <n v="3"/>
    <m/>
    <m/>
    <m/>
    <m/>
    <m/>
    <m/>
    <n v="3"/>
    <n v="3"/>
    <m/>
    <s v="X"/>
    <m/>
    <x v="174"/>
    <d v="2024-04-03T00:00:00"/>
    <s v="X"/>
    <n v="6"/>
    <x v="0"/>
    <m/>
    <m/>
    <m/>
    <m/>
    <x v="0"/>
    <m/>
    <m/>
    <x v="0"/>
    <m/>
  </r>
  <r>
    <s v="U.P. PESADO"/>
    <s v="MEREY-20"/>
    <n v="255"/>
    <s v="Pase"/>
    <m/>
    <n v="3"/>
    <m/>
    <m/>
    <m/>
    <m/>
    <m/>
    <m/>
    <m/>
    <m/>
    <m/>
    <m/>
    <m/>
    <x v="38"/>
    <m/>
    <m/>
    <m/>
    <x v="0"/>
    <m/>
    <m/>
    <m/>
    <m/>
    <x v="0"/>
    <m/>
    <m/>
    <x v="0"/>
    <m/>
  </r>
  <r>
    <s v="U.P. PESADO"/>
    <s v="MEREY-20"/>
    <n v="256"/>
    <s v="Pase con derivación en 90°"/>
    <m/>
    <n v="3"/>
    <m/>
    <n v="3"/>
    <m/>
    <m/>
    <s v="X"/>
    <m/>
    <n v="3"/>
    <n v="8"/>
    <n v="3"/>
    <m/>
    <m/>
    <x v="175"/>
    <d v="2024-04-03T00:00:00"/>
    <s v="X"/>
    <n v="11"/>
    <x v="0"/>
    <m/>
    <m/>
    <m/>
    <m/>
    <x v="0"/>
    <m/>
    <m/>
    <x v="0"/>
    <m/>
  </r>
  <r>
    <s v="U.P. PESADO"/>
    <s v="MEREY-20"/>
    <n v="257"/>
    <s v="Pase con derivación en 90°"/>
    <m/>
    <n v="3"/>
    <m/>
    <n v="3"/>
    <m/>
    <m/>
    <m/>
    <m/>
    <m/>
    <m/>
    <m/>
    <m/>
    <m/>
    <x v="176"/>
    <m/>
    <m/>
    <m/>
    <x v="0"/>
    <m/>
    <m/>
    <m/>
    <m/>
    <x v="0"/>
    <m/>
    <m/>
    <x v="0"/>
    <m/>
  </r>
  <r>
    <s v="U.P. PESADO"/>
    <s v="MEREY-20"/>
    <n v="258"/>
    <s v="Amarre Tx en 45°"/>
    <m/>
    <n v="3"/>
    <n v="6"/>
    <m/>
    <m/>
    <n v="3"/>
    <m/>
    <m/>
    <m/>
    <m/>
    <m/>
    <m/>
    <m/>
    <x v="177"/>
    <m/>
    <m/>
    <m/>
    <x v="0"/>
    <m/>
    <m/>
    <m/>
    <m/>
    <x v="0"/>
    <m/>
    <m/>
    <x v="0"/>
    <m/>
  </r>
  <r>
    <s v="U.P. PESADO"/>
    <s v="MEREY-20"/>
    <n v="259"/>
    <s v="Pase"/>
    <m/>
    <n v="3"/>
    <m/>
    <m/>
    <m/>
    <m/>
    <m/>
    <m/>
    <n v="3"/>
    <m/>
    <m/>
    <m/>
    <m/>
    <x v="167"/>
    <m/>
    <m/>
    <m/>
    <x v="0"/>
    <m/>
    <m/>
    <m/>
    <m/>
    <x v="0"/>
    <m/>
    <m/>
    <x v="0"/>
    <m/>
  </r>
  <r>
    <s v="U.P. PESADO"/>
    <s v="MEREY-20"/>
    <n v="260"/>
    <s v="Pase"/>
    <m/>
    <n v="3"/>
    <m/>
    <m/>
    <m/>
    <m/>
    <m/>
    <m/>
    <m/>
    <m/>
    <m/>
    <m/>
    <m/>
    <x v="38"/>
    <m/>
    <m/>
    <m/>
    <x v="0"/>
    <m/>
    <m/>
    <m/>
    <m/>
    <x v="0"/>
    <m/>
    <m/>
    <x v="0"/>
    <m/>
  </r>
  <r>
    <s v="U.P. PESADO"/>
    <s v="MEREY-20"/>
    <n v="261"/>
    <s v="Pase"/>
    <m/>
    <n v="3"/>
    <m/>
    <m/>
    <m/>
    <m/>
    <m/>
    <m/>
    <n v="3"/>
    <m/>
    <m/>
    <m/>
    <m/>
    <x v="178"/>
    <m/>
    <m/>
    <m/>
    <x v="0"/>
    <m/>
    <m/>
    <m/>
    <m/>
    <x v="0"/>
    <m/>
    <m/>
    <x v="0"/>
    <m/>
  </r>
  <r>
    <s v="U.P. PESADO"/>
    <s v="MEREY-20"/>
    <n v="262"/>
    <s v="Pase"/>
    <m/>
    <n v="3"/>
    <m/>
    <m/>
    <m/>
    <m/>
    <m/>
    <m/>
    <m/>
    <m/>
    <m/>
    <m/>
    <m/>
    <x v="179"/>
    <m/>
    <m/>
    <m/>
    <x v="0"/>
    <m/>
    <m/>
    <m/>
    <m/>
    <x v="0"/>
    <m/>
    <m/>
    <x v="0"/>
    <m/>
  </r>
  <r>
    <s v="U.P. PESADO"/>
    <s v="MEREY-20"/>
    <n v="263"/>
    <s v="Pase"/>
    <m/>
    <n v="3"/>
    <m/>
    <m/>
    <m/>
    <m/>
    <m/>
    <m/>
    <n v="3"/>
    <m/>
    <m/>
    <m/>
    <m/>
    <x v="178"/>
    <m/>
    <m/>
    <m/>
    <x v="0"/>
    <m/>
    <m/>
    <m/>
    <m/>
    <x v="0"/>
    <m/>
    <m/>
    <x v="0"/>
    <m/>
  </r>
  <r>
    <s v="U.P. PESADO"/>
    <s v="MEREY-20"/>
    <n v="264"/>
    <s v="Pase"/>
    <m/>
    <n v="3"/>
    <m/>
    <m/>
    <m/>
    <m/>
    <m/>
    <m/>
    <m/>
    <m/>
    <m/>
    <m/>
    <m/>
    <x v="32"/>
    <m/>
    <m/>
    <m/>
    <x v="0"/>
    <m/>
    <m/>
    <m/>
    <m/>
    <x v="0"/>
    <m/>
    <m/>
    <x v="0"/>
    <m/>
  </r>
  <r>
    <s v="U.P. PESADO"/>
    <s v="MEREY-20"/>
    <n v="265"/>
    <s v="Pase"/>
    <m/>
    <n v="3"/>
    <m/>
    <m/>
    <m/>
    <m/>
    <m/>
    <m/>
    <n v="3"/>
    <m/>
    <m/>
    <m/>
    <m/>
    <x v="167"/>
    <m/>
    <m/>
    <m/>
    <x v="0"/>
    <m/>
    <m/>
    <m/>
    <m/>
    <x v="0"/>
    <m/>
    <m/>
    <x v="0"/>
    <m/>
  </r>
  <r>
    <s v="U.P. PESADO"/>
    <s v="MEREY-20"/>
    <n v="266"/>
    <s v="Pase"/>
    <m/>
    <n v="3"/>
    <m/>
    <m/>
    <m/>
    <m/>
    <m/>
    <m/>
    <m/>
    <n v="4"/>
    <m/>
    <m/>
    <m/>
    <x v="32"/>
    <d v="2024-04-03T00:00:00"/>
    <s v="X"/>
    <n v="4"/>
    <x v="0"/>
    <m/>
    <m/>
    <m/>
    <m/>
    <x v="0"/>
    <m/>
    <m/>
    <x v="0"/>
    <m/>
  </r>
  <r>
    <s v="U.P. PESADO"/>
    <s v="MEREY-20"/>
    <n v="267"/>
    <s v="Pase"/>
    <m/>
    <n v="3"/>
    <m/>
    <m/>
    <m/>
    <m/>
    <m/>
    <m/>
    <n v="3"/>
    <m/>
    <m/>
    <m/>
    <m/>
    <x v="167"/>
    <m/>
    <m/>
    <m/>
    <x v="0"/>
    <m/>
    <m/>
    <m/>
    <m/>
    <x v="0"/>
    <m/>
    <m/>
    <x v="0"/>
    <m/>
  </r>
  <r>
    <s v="U.P. PESADO"/>
    <s v="MEREY-20"/>
    <n v="268"/>
    <s v="Amarre"/>
    <m/>
    <n v="1"/>
    <n v="6"/>
    <m/>
    <m/>
    <m/>
    <s v="X"/>
    <m/>
    <m/>
    <n v="3"/>
    <m/>
    <m/>
    <m/>
    <x v="180"/>
    <d v="2024-04-03T00:00:00"/>
    <s v="X"/>
    <n v="6"/>
    <x v="0"/>
    <m/>
    <m/>
    <m/>
    <m/>
    <x v="0"/>
    <m/>
    <m/>
    <x v="0"/>
    <m/>
  </r>
  <r>
    <s v="U.P. PESADO"/>
    <s v="MEREY-20"/>
    <n v="269"/>
    <s v="Pase"/>
    <m/>
    <n v="3"/>
    <m/>
    <m/>
    <m/>
    <m/>
    <m/>
    <m/>
    <n v="3"/>
    <m/>
    <m/>
    <m/>
    <m/>
    <x v="167"/>
    <m/>
    <m/>
    <m/>
    <x v="0"/>
    <m/>
    <m/>
    <m/>
    <m/>
    <x v="0"/>
    <m/>
    <m/>
    <x v="0"/>
    <m/>
  </r>
  <r>
    <s v="U.P. PESADO"/>
    <s v="MEREY-20"/>
    <n v="270"/>
    <s v="Pase"/>
    <m/>
    <n v="3"/>
    <m/>
    <m/>
    <m/>
    <n v="3"/>
    <m/>
    <m/>
    <m/>
    <m/>
    <m/>
    <m/>
    <m/>
    <x v="181"/>
    <m/>
    <m/>
    <m/>
    <x v="0"/>
    <m/>
    <m/>
    <m/>
    <m/>
    <x v="0"/>
    <m/>
    <m/>
    <x v="0"/>
    <m/>
  </r>
  <r>
    <s v="U.P. PESADO"/>
    <s v="MEREY-20"/>
    <n v="271"/>
    <s v="Pase"/>
    <m/>
    <n v="3"/>
    <m/>
    <m/>
    <m/>
    <m/>
    <m/>
    <m/>
    <m/>
    <n v="7"/>
    <m/>
    <m/>
    <s v="X"/>
    <x v="32"/>
    <d v="2024-04-05T00:00:00"/>
    <s v="X"/>
    <n v="13"/>
    <x v="0"/>
    <m/>
    <m/>
    <m/>
    <m/>
    <x v="0"/>
    <m/>
    <m/>
    <x v="0"/>
    <m/>
  </r>
  <r>
    <s v="U.P. PESADO"/>
    <s v="MEREY-20"/>
    <n v="272"/>
    <s v="Pase"/>
    <m/>
    <n v="3"/>
    <m/>
    <m/>
    <m/>
    <m/>
    <m/>
    <m/>
    <n v="3"/>
    <m/>
    <m/>
    <m/>
    <m/>
    <x v="167"/>
    <m/>
    <m/>
    <m/>
    <x v="0"/>
    <m/>
    <m/>
    <m/>
    <m/>
    <x v="0"/>
    <m/>
    <m/>
    <x v="0"/>
    <m/>
  </r>
  <r>
    <s v="U.P. PESADO"/>
    <s v="MEREY-20"/>
    <n v="273"/>
    <s v="Pase con derivación en 90°"/>
    <m/>
    <n v="4"/>
    <n v="3"/>
    <m/>
    <m/>
    <m/>
    <m/>
    <m/>
    <m/>
    <m/>
    <n v="3"/>
    <m/>
    <m/>
    <x v="182"/>
    <m/>
    <m/>
    <m/>
    <x v="0"/>
    <m/>
    <m/>
    <m/>
    <m/>
    <x v="0"/>
    <m/>
    <m/>
    <x v="0"/>
    <m/>
  </r>
  <r>
    <s v="U.P. PESADO"/>
    <s v="MEREY-20"/>
    <n v="274"/>
    <s v="Pase"/>
    <m/>
    <n v="3"/>
    <m/>
    <m/>
    <m/>
    <m/>
    <m/>
    <m/>
    <n v="3"/>
    <m/>
    <m/>
    <m/>
    <m/>
    <x v="167"/>
    <m/>
    <m/>
    <m/>
    <x v="0"/>
    <m/>
    <m/>
    <m/>
    <m/>
    <x v="0"/>
    <m/>
    <m/>
    <x v="0"/>
    <m/>
  </r>
  <r>
    <s v="U.P. PESADO"/>
    <s v="MEREY-20"/>
    <n v="275"/>
    <s v="Pase"/>
    <m/>
    <n v="3"/>
    <m/>
    <m/>
    <m/>
    <m/>
    <m/>
    <m/>
    <m/>
    <m/>
    <m/>
    <m/>
    <m/>
    <x v="183"/>
    <m/>
    <m/>
    <m/>
    <x v="0"/>
    <m/>
    <m/>
    <m/>
    <m/>
    <x v="0"/>
    <m/>
    <m/>
    <x v="0"/>
    <m/>
  </r>
  <r>
    <s v="U.P. PESADO"/>
    <s v="MEREY-20"/>
    <n v="276"/>
    <s v="Pase"/>
    <m/>
    <n v="3"/>
    <m/>
    <m/>
    <m/>
    <m/>
    <s v="X"/>
    <m/>
    <m/>
    <n v="2"/>
    <m/>
    <m/>
    <m/>
    <x v="32"/>
    <d v="2024-04-05T00:00:00"/>
    <s v="X"/>
    <n v="5"/>
    <x v="0"/>
    <m/>
    <m/>
    <m/>
    <m/>
    <x v="0"/>
    <m/>
    <m/>
    <x v="0"/>
    <m/>
  </r>
  <r>
    <s v="U.P. PESADO"/>
    <s v="MEREY-20"/>
    <n v="277"/>
    <s v="Pase con derivación en 90°"/>
    <m/>
    <n v="4"/>
    <m/>
    <n v="3"/>
    <m/>
    <m/>
    <m/>
    <m/>
    <m/>
    <m/>
    <m/>
    <m/>
    <m/>
    <x v="184"/>
    <m/>
    <m/>
    <m/>
    <x v="0"/>
    <m/>
    <m/>
    <m/>
    <m/>
    <x v="0"/>
    <m/>
    <m/>
    <x v="0"/>
    <m/>
  </r>
  <r>
    <s v="U.P. PESADO"/>
    <s v="MEREY-20"/>
    <n v="278"/>
    <s v="Poste Terminal"/>
    <m/>
    <m/>
    <n v="3"/>
    <m/>
    <m/>
    <n v="3"/>
    <m/>
    <m/>
    <n v="3"/>
    <m/>
    <m/>
    <m/>
    <m/>
    <x v="185"/>
    <m/>
    <m/>
    <m/>
    <x v="0"/>
    <m/>
    <m/>
    <m/>
    <m/>
    <x v="0"/>
    <m/>
    <m/>
    <x v="0"/>
    <m/>
  </r>
  <r>
    <s v="U.P. PESADO"/>
    <s v="MEREY-20"/>
    <n v="279"/>
    <s v="Pase"/>
    <m/>
    <n v="3"/>
    <m/>
    <m/>
    <m/>
    <m/>
    <m/>
    <m/>
    <m/>
    <m/>
    <m/>
    <m/>
    <m/>
    <x v="2"/>
    <m/>
    <m/>
    <m/>
    <x v="0"/>
    <m/>
    <m/>
    <m/>
    <m/>
    <x v="0"/>
    <m/>
    <m/>
    <x v="0"/>
    <m/>
  </r>
  <r>
    <s v="U.P. PESADO"/>
    <s v="MEREY-20"/>
    <n v="280"/>
    <s v="Pase"/>
    <m/>
    <n v="3"/>
    <m/>
    <m/>
    <m/>
    <m/>
    <m/>
    <m/>
    <m/>
    <m/>
    <m/>
    <m/>
    <m/>
    <x v="155"/>
    <m/>
    <m/>
    <m/>
    <x v="0"/>
    <m/>
    <m/>
    <m/>
    <m/>
    <x v="0"/>
    <m/>
    <m/>
    <x v="0"/>
    <m/>
  </r>
  <r>
    <s v="U.P. PESADO"/>
    <s v="MEREY-20"/>
    <n v="281"/>
    <s v="Pase"/>
    <m/>
    <n v="3"/>
    <m/>
    <m/>
    <m/>
    <m/>
    <m/>
    <m/>
    <m/>
    <m/>
    <m/>
    <m/>
    <m/>
    <x v="186"/>
    <m/>
    <m/>
    <m/>
    <x v="0"/>
    <m/>
    <m/>
    <m/>
    <m/>
    <x v="0"/>
    <m/>
    <m/>
    <x v="0"/>
    <m/>
  </r>
  <r>
    <s v="U.P. PESADO"/>
    <s v="MEREY-20"/>
    <n v="282"/>
    <s v="Pase"/>
    <m/>
    <n v="3"/>
    <m/>
    <m/>
    <m/>
    <m/>
    <m/>
    <m/>
    <m/>
    <m/>
    <m/>
    <m/>
    <m/>
    <x v="187"/>
    <m/>
    <m/>
    <m/>
    <x v="0"/>
    <m/>
    <m/>
    <m/>
    <m/>
    <x v="0"/>
    <m/>
    <m/>
    <x v="0"/>
    <m/>
  </r>
  <r>
    <s v="U.P. PESADO"/>
    <s v="MEREY-20"/>
    <n v="283"/>
    <s v="Pase"/>
    <m/>
    <n v="3"/>
    <m/>
    <m/>
    <m/>
    <m/>
    <m/>
    <m/>
    <m/>
    <m/>
    <m/>
    <m/>
    <m/>
    <x v="187"/>
    <m/>
    <m/>
    <m/>
    <x v="0"/>
    <m/>
    <m/>
    <m/>
    <m/>
    <x v="0"/>
    <m/>
    <m/>
    <x v="0"/>
    <m/>
  </r>
  <r>
    <s v="U.P. PESADO"/>
    <s v="MEREY-20"/>
    <n v="284"/>
    <s v="Pase"/>
    <m/>
    <n v="3"/>
    <m/>
    <m/>
    <m/>
    <m/>
    <m/>
    <m/>
    <m/>
    <n v="6"/>
    <m/>
    <m/>
    <m/>
    <x v="188"/>
    <d v="2024-04-05T00:00:00"/>
    <s v="X"/>
    <n v="6"/>
    <x v="0"/>
    <m/>
    <m/>
    <m/>
    <m/>
    <x v="0"/>
    <m/>
    <m/>
    <x v="0"/>
    <m/>
  </r>
  <r>
    <s v="U.P. PESADO"/>
    <s v="MEREY-20"/>
    <n v="285"/>
    <s v="Pase"/>
    <m/>
    <n v="3"/>
    <m/>
    <m/>
    <m/>
    <m/>
    <m/>
    <s v="X"/>
    <m/>
    <n v="3"/>
    <m/>
    <m/>
    <m/>
    <x v="189"/>
    <d v="2024-04-05T00:00:00"/>
    <s v="X"/>
    <n v="12"/>
    <x v="5"/>
    <m/>
    <m/>
    <m/>
    <m/>
    <x v="0"/>
    <m/>
    <m/>
    <x v="0"/>
    <m/>
  </r>
  <r>
    <s v="U.P. PESADO"/>
    <s v="MEREY-20"/>
    <n v="286"/>
    <s v="Amarre"/>
    <m/>
    <n v="1"/>
    <n v="2"/>
    <n v="4"/>
    <m/>
    <m/>
    <m/>
    <m/>
    <m/>
    <m/>
    <m/>
    <m/>
    <m/>
    <x v="190"/>
    <m/>
    <m/>
    <m/>
    <x v="0"/>
    <m/>
    <m/>
    <m/>
    <m/>
    <x v="0"/>
    <m/>
    <m/>
    <x v="0"/>
    <m/>
  </r>
  <r>
    <s v="U.P. PESADO"/>
    <s v="MEREY-20"/>
    <n v="287"/>
    <s v="Pase Tx"/>
    <m/>
    <n v="3"/>
    <m/>
    <m/>
    <m/>
    <n v="3"/>
    <m/>
    <m/>
    <n v="2"/>
    <m/>
    <m/>
    <m/>
    <m/>
    <x v="191"/>
    <m/>
    <m/>
    <m/>
    <x v="0"/>
    <m/>
    <m/>
    <m/>
    <m/>
    <x v="0"/>
    <m/>
    <m/>
    <x v="0"/>
    <m/>
  </r>
  <r>
    <s v="U.P. PESADO"/>
    <s v="MEREY-20"/>
    <n v="288"/>
    <s v="Pase"/>
    <m/>
    <n v="3"/>
    <m/>
    <m/>
    <m/>
    <m/>
    <m/>
    <m/>
    <n v="3"/>
    <m/>
    <m/>
    <m/>
    <m/>
    <x v="192"/>
    <m/>
    <m/>
    <m/>
    <x v="0"/>
    <m/>
    <m/>
    <m/>
    <m/>
    <x v="0"/>
    <m/>
    <m/>
    <x v="0"/>
    <m/>
  </r>
  <r>
    <s v="U.P. PESADO"/>
    <s v="MEREY-20"/>
    <n v="289"/>
    <s v="Pase"/>
    <m/>
    <n v="3"/>
    <m/>
    <m/>
    <m/>
    <m/>
    <m/>
    <m/>
    <m/>
    <m/>
    <m/>
    <s v="X"/>
    <m/>
    <x v="32"/>
    <d v="2024-04-08T00:00:00"/>
    <s v="X"/>
    <n v="3"/>
    <x v="0"/>
    <m/>
    <m/>
    <m/>
    <m/>
    <x v="0"/>
    <m/>
    <m/>
    <x v="0"/>
    <m/>
  </r>
  <r>
    <s v="U.P. PESADO"/>
    <s v="MEREY-20"/>
    <n v="290"/>
    <s v="Pase"/>
    <m/>
    <n v="3"/>
    <m/>
    <m/>
    <m/>
    <m/>
    <m/>
    <m/>
    <m/>
    <m/>
    <m/>
    <m/>
    <m/>
    <x v="2"/>
    <m/>
    <m/>
    <m/>
    <x v="0"/>
    <m/>
    <m/>
    <m/>
    <m/>
    <x v="0"/>
    <m/>
    <m/>
    <x v="0"/>
    <m/>
  </r>
  <r>
    <s v="U.P. PESADO"/>
    <s v="MEREY-20"/>
    <n v="291"/>
    <s v="Pase"/>
    <m/>
    <n v="3"/>
    <m/>
    <m/>
    <m/>
    <m/>
    <m/>
    <m/>
    <m/>
    <m/>
    <m/>
    <m/>
    <m/>
    <x v="193"/>
    <m/>
    <m/>
    <m/>
    <x v="0"/>
    <m/>
    <m/>
    <m/>
    <m/>
    <x v="0"/>
    <m/>
    <m/>
    <x v="0"/>
    <m/>
  </r>
  <r>
    <s v="U.P. PESADO"/>
    <s v="MEREY-20"/>
    <n v="292"/>
    <s v="Pase"/>
    <m/>
    <n v="3"/>
    <m/>
    <m/>
    <m/>
    <m/>
    <m/>
    <m/>
    <m/>
    <m/>
    <m/>
    <m/>
    <m/>
    <x v="194"/>
    <m/>
    <m/>
    <m/>
    <x v="0"/>
    <m/>
    <m/>
    <m/>
    <m/>
    <x v="0"/>
    <m/>
    <m/>
    <x v="0"/>
    <m/>
  </r>
  <r>
    <s v="U.P. PESADO"/>
    <s v="MEREY-20"/>
    <n v="293"/>
    <s v="Pase"/>
    <m/>
    <n v="3"/>
    <m/>
    <m/>
    <m/>
    <m/>
    <m/>
    <m/>
    <m/>
    <n v="10"/>
    <m/>
    <m/>
    <s v="X"/>
    <x v="195"/>
    <d v="2024-04-05T00:00:00"/>
    <s v="X"/>
    <n v="19"/>
    <x v="0"/>
    <m/>
    <m/>
    <m/>
    <m/>
    <x v="0"/>
    <m/>
    <m/>
    <x v="0"/>
    <m/>
  </r>
  <r>
    <s v="U.P. PESADO"/>
    <s v="MEREY-20"/>
    <n v="294"/>
    <s v="Pase"/>
    <m/>
    <n v="3"/>
    <m/>
    <m/>
    <m/>
    <m/>
    <m/>
    <m/>
    <n v="3"/>
    <m/>
    <m/>
    <m/>
    <m/>
    <x v="196"/>
    <m/>
    <m/>
    <m/>
    <x v="0"/>
    <m/>
    <m/>
    <m/>
    <m/>
    <x v="0"/>
    <m/>
    <m/>
    <x v="0"/>
    <m/>
  </r>
  <r>
    <s v="U.P. PESADO"/>
    <s v="MEREY-20"/>
    <n v="295"/>
    <s v="Pase con derivación en 90°"/>
    <m/>
    <n v="5"/>
    <n v="3"/>
    <m/>
    <m/>
    <m/>
    <m/>
    <m/>
    <m/>
    <m/>
    <n v="3"/>
    <m/>
    <m/>
    <x v="197"/>
    <m/>
    <m/>
    <m/>
    <x v="0"/>
    <m/>
    <m/>
    <m/>
    <m/>
    <x v="0"/>
    <m/>
    <m/>
    <x v="0"/>
    <m/>
  </r>
  <r>
    <s v="U.P. PESADO"/>
    <s v="MEREY-20"/>
    <n v="296"/>
    <s v="Pase"/>
    <m/>
    <n v="3"/>
    <m/>
    <m/>
    <m/>
    <m/>
    <m/>
    <m/>
    <m/>
    <m/>
    <m/>
    <m/>
    <m/>
    <x v="198"/>
    <m/>
    <m/>
    <m/>
    <x v="0"/>
    <m/>
    <m/>
    <m/>
    <m/>
    <x v="0"/>
    <m/>
    <m/>
    <x v="0"/>
    <m/>
  </r>
  <r>
    <s v="U.P. PESADO"/>
    <s v="MEREY-20"/>
    <n v="297"/>
    <s v="Pase"/>
    <m/>
    <n v="3"/>
    <m/>
    <m/>
    <m/>
    <m/>
    <m/>
    <m/>
    <m/>
    <m/>
    <m/>
    <m/>
    <m/>
    <x v="199"/>
    <m/>
    <m/>
    <m/>
    <x v="0"/>
    <m/>
    <m/>
    <m/>
    <m/>
    <x v="0"/>
    <m/>
    <m/>
    <x v="0"/>
    <m/>
  </r>
  <r>
    <s v="U.P. PESADO"/>
    <s v="MEREY-20"/>
    <n v="298"/>
    <s v="Pase"/>
    <m/>
    <n v="3"/>
    <m/>
    <m/>
    <m/>
    <m/>
    <m/>
    <m/>
    <m/>
    <m/>
    <m/>
    <m/>
    <m/>
    <x v="198"/>
    <m/>
    <m/>
    <m/>
    <x v="0"/>
    <m/>
    <m/>
    <m/>
    <m/>
    <x v="0"/>
    <m/>
    <m/>
    <x v="0"/>
    <m/>
  </r>
  <r>
    <s v="U.P. PESADO"/>
    <s v="MEREY-20"/>
    <n v="299"/>
    <s v="Pase"/>
    <m/>
    <n v="3"/>
    <m/>
    <m/>
    <m/>
    <m/>
    <m/>
    <m/>
    <m/>
    <m/>
    <m/>
    <m/>
    <m/>
    <x v="199"/>
    <m/>
    <m/>
    <m/>
    <x v="0"/>
    <m/>
    <m/>
    <m/>
    <m/>
    <x v="0"/>
    <m/>
    <m/>
    <x v="0"/>
    <m/>
  </r>
  <r>
    <s v="U.P. PESADO"/>
    <s v="MEREY-20"/>
    <n v="300"/>
    <s v="Pase"/>
    <m/>
    <n v="3"/>
    <m/>
    <m/>
    <m/>
    <m/>
    <m/>
    <m/>
    <m/>
    <m/>
    <m/>
    <m/>
    <m/>
    <x v="200"/>
    <m/>
    <m/>
    <m/>
    <x v="0"/>
    <m/>
    <m/>
    <m/>
    <m/>
    <x v="0"/>
    <m/>
    <m/>
    <x v="0"/>
    <m/>
  </r>
  <r>
    <s v="U.P. PESADO"/>
    <s v="MEREY-20"/>
    <n v="301"/>
    <s v="Pase"/>
    <m/>
    <n v="3"/>
    <m/>
    <m/>
    <m/>
    <m/>
    <m/>
    <m/>
    <m/>
    <n v="7"/>
    <m/>
    <m/>
    <m/>
    <x v="199"/>
    <d v="2024-04-05T00:00:00"/>
    <s v="X"/>
    <n v="7"/>
    <x v="0"/>
    <m/>
    <m/>
    <m/>
    <m/>
    <x v="0"/>
    <m/>
    <m/>
    <x v="0"/>
    <m/>
  </r>
  <r>
    <s v="U.P. PESADO"/>
    <s v="MEREY-20"/>
    <n v="302"/>
    <s v="Pase"/>
    <m/>
    <n v="3"/>
    <m/>
    <m/>
    <m/>
    <m/>
    <m/>
    <m/>
    <n v="3"/>
    <n v="6"/>
    <m/>
    <m/>
    <m/>
    <x v="199"/>
    <d v="2024-04-05T00:00:00"/>
    <s v="X"/>
    <n v="6"/>
    <x v="0"/>
    <m/>
    <m/>
    <m/>
    <m/>
    <x v="0"/>
    <m/>
    <m/>
    <x v="0"/>
    <m/>
  </r>
  <r>
    <s v="U.P. PESADO"/>
    <s v="MEREY-20"/>
    <n v="303"/>
    <s v="Amarre"/>
    <m/>
    <m/>
    <n v="6"/>
    <m/>
    <m/>
    <m/>
    <m/>
    <m/>
    <m/>
    <m/>
    <m/>
    <m/>
    <m/>
    <x v="201"/>
    <m/>
    <m/>
    <m/>
    <x v="0"/>
    <m/>
    <m/>
    <m/>
    <m/>
    <x v="0"/>
    <m/>
    <m/>
    <x v="0"/>
    <m/>
  </r>
  <r>
    <s v="U.P. PESADO"/>
    <s v="MEREY-20"/>
    <n v="304"/>
    <s v="Pase con derivación en 90°"/>
    <m/>
    <n v="4"/>
    <n v="3"/>
    <m/>
    <m/>
    <m/>
    <m/>
    <m/>
    <m/>
    <m/>
    <m/>
    <m/>
    <m/>
    <x v="202"/>
    <m/>
    <m/>
    <m/>
    <x v="0"/>
    <m/>
    <m/>
    <m/>
    <m/>
    <x v="0"/>
    <m/>
    <m/>
    <x v="0"/>
    <m/>
  </r>
  <r>
    <s v="U.P. PESADO"/>
    <s v="MEREY-20"/>
    <n v="305"/>
    <s v="Pase"/>
    <m/>
    <n v="3"/>
    <m/>
    <m/>
    <m/>
    <m/>
    <m/>
    <m/>
    <m/>
    <m/>
    <m/>
    <m/>
    <m/>
    <x v="203"/>
    <m/>
    <m/>
    <m/>
    <x v="0"/>
    <m/>
    <m/>
    <m/>
    <m/>
    <x v="0"/>
    <m/>
    <m/>
    <x v="0"/>
    <m/>
  </r>
  <r>
    <s v="U.P. PESADO"/>
    <s v="MEREY-20"/>
    <n v="306"/>
    <s v="Pase"/>
    <m/>
    <n v="3"/>
    <m/>
    <m/>
    <m/>
    <m/>
    <m/>
    <m/>
    <n v="3"/>
    <m/>
    <m/>
    <m/>
    <m/>
    <x v="129"/>
    <m/>
    <m/>
    <m/>
    <x v="0"/>
    <m/>
    <m/>
    <m/>
    <m/>
    <x v="0"/>
    <m/>
    <m/>
    <x v="0"/>
    <m/>
  </r>
  <r>
    <s v="U.P. PESADO"/>
    <s v="MEREY-20"/>
    <n v="307"/>
    <s v="Pase"/>
    <m/>
    <n v="3"/>
    <m/>
    <m/>
    <m/>
    <m/>
    <m/>
    <m/>
    <m/>
    <m/>
    <m/>
    <m/>
    <m/>
    <x v="199"/>
    <m/>
    <m/>
    <m/>
    <x v="0"/>
    <m/>
    <m/>
    <m/>
    <m/>
    <x v="0"/>
    <m/>
    <m/>
    <x v="0"/>
    <m/>
  </r>
  <r>
    <s v="U.P. PESADO"/>
    <s v="MEREY-20"/>
    <n v="308"/>
    <s v="Pase"/>
    <m/>
    <n v="3"/>
    <m/>
    <m/>
    <m/>
    <m/>
    <m/>
    <m/>
    <n v="3"/>
    <m/>
    <m/>
    <m/>
    <m/>
    <x v="129"/>
    <m/>
    <m/>
    <m/>
    <x v="0"/>
    <m/>
    <m/>
    <m/>
    <m/>
    <x v="0"/>
    <m/>
    <m/>
    <x v="0"/>
    <m/>
  </r>
  <r>
    <s v="U.P. PESADO"/>
    <s v="MEREY-20"/>
    <n v="309"/>
    <s v="Pase"/>
    <m/>
    <n v="3"/>
    <m/>
    <m/>
    <m/>
    <m/>
    <m/>
    <m/>
    <m/>
    <m/>
    <m/>
    <m/>
    <m/>
    <x v="199"/>
    <m/>
    <m/>
    <m/>
    <x v="0"/>
    <m/>
    <m/>
    <m/>
    <m/>
    <x v="0"/>
    <m/>
    <m/>
    <x v="0"/>
    <m/>
  </r>
  <r>
    <s v="U.P. PESADO"/>
    <s v="MEREY-20"/>
    <n v="310"/>
    <s v="Pase"/>
    <m/>
    <n v="3"/>
    <m/>
    <m/>
    <m/>
    <m/>
    <m/>
    <m/>
    <m/>
    <m/>
    <m/>
    <m/>
    <m/>
    <x v="199"/>
    <m/>
    <m/>
    <m/>
    <x v="0"/>
    <m/>
    <m/>
    <m/>
    <m/>
    <x v="0"/>
    <m/>
    <m/>
    <x v="0"/>
    <m/>
  </r>
  <r>
    <s v="U.P. PESADO"/>
    <s v="MEREY-20"/>
    <n v="311"/>
    <s v="Pase"/>
    <m/>
    <n v="3"/>
    <m/>
    <m/>
    <m/>
    <m/>
    <m/>
    <m/>
    <m/>
    <m/>
    <m/>
    <m/>
    <m/>
    <x v="199"/>
    <m/>
    <m/>
    <m/>
    <x v="0"/>
    <m/>
    <m/>
    <m/>
    <m/>
    <x v="0"/>
    <m/>
    <m/>
    <x v="0"/>
    <m/>
  </r>
  <r>
    <s v="U.P. PESADO"/>
    <s v="MEREY-20"/>
    <n v="312"/>
    <s v="Pase"/>
    <m/>
    <n v="3"/>
    <m/>
    <m/>
    <m/>
    <m/>
    <m/>
    <m/>
    <m/>
    <m/>
    <m/>
    <m/>
    <m/>
    <x v="199"/>
    <m/>
    <m/>
    <m/>
    <x v="0"/>
    <m/>
    <m/>
    <m/>
    <m/>
    <x v="0"/>
    <m/>
    <m/>
    <x v="0"/>
    <m/>
  </r>
  <r>
    <s v="U.P. PESADO"/>
    <s v="MEREY-20"/>
    <n v="313"/>
    <s v="Pase"/>
    <m/>
    <n v="3"/>
    <m/>
    <m/>
    <m/>
    <m/>
    <m/>
    <m/>
    <m/>
    <m/>
    <m/>
    <m/>
    <m/>
    <x v="204"/>
    <m/>
    <m/>
    <m/>
    <x v="0"/>
    <m/>
    <m/>
    <m/>
    <m/>
    <x v="0"/>
    <m/>
    <m/>
    <x v="0"/>
    <m/>
  </r>
  <r>
    <s v="U.P. PESADO"/>
    <s v="MEREY-20"/>
    <n v="314"/>
    <s v="Pase"/>
    <m/>
    <n v="3"/>
    <m/>
    <m/>
    <m/>
    <m/>
    <m/>
    <s v="X"/>
    <m/>
    <n v="6"/>
    <m/>
    <m/>
    <m/>
    <x v="199"/>
    <d v="2024-04-05T00:00:00"/>
    <s v="X"/>
    <n v="15"/>
    <x v="0"/>
    <m/>
    <m/>
    <m/>
    <m/>
    <x v="0"/>
    <m/>
    <m/>
    <x v="0"/>
    <m/>
  </r>
  <r>
    <s v="U.P. PESADO"/>
    <s v="MEREY-20"/>
    <n v="315"/>
    <s v="Pase"/>
    <m/>
    <n v="3"/>
    <m/>
    <m/>
    <m/>
    <m/>
    <m/>
    <m/>
    <m/>
    <m/>
    <m/>
    <m/>
    <m/>
    <x v="2"/>
    <m/>
    <m/>
    <m/>
    <x v="0"/>
    <m/>
    <m/>
    <m/>
    <m/>
    <x v="0"/>
    <m/>
    <m/>
    <x v="0"/>
    <m/>
  </r>
  <r>
    <s v="U.P. PESADO"/>
    <s v="MEREY-20"/>
    <n v="316"/>
    <s v="Pase con derivación en 90°"/>
    <m/>
    <n v="3"/>
    <n v="3"/>
    <m/>
    <m/>
    <n v="3"/>
    <m/>
    <m/>
    <m/>
    <m/>
    <m/>
    <m/>
    <m/>
    <x v="205"/>
    <m/>
    <m/>
    <m/>
    <x v="0"/>
    <m/>
    <m/>
    <m/>
    <m/>
    <x v="0"/>
    <m/>
    <m/>
    <x v="0"/>
    <m/>
  </r>
  <r>
    <s v="U.P. PESADO"/>
    <s v="MEREY-20"/>
    <n v="317"/>
    <s v="Poste Terminal"/>
    <m/>
    <m/>
    <n v="3"/>
    <m/>
    <m/>
    <m/>
    <m/>
    <m/>
    <m/>
    <n v="3"/>
    <m/>
    <m/>
    <m/>
    <x v="206"/>
    <d v="2024-04-05T00:00:00"/>
    <s v="X"/>
    <n v="3"/>
    <x v="0"/>
    <m/>
    <m/>
    <m/>
    <m/>
    <x v="0"/>
    <m/>
    <m/>
    <x v="0"/>
    <m/>
  </r>
  <r>
    <s v="U.P. PESADO"/>
    <s v="MEREY-20"/>
    <n v="318"/>
    <s v="Pase"/>
    <m/>
    <n v="3"/>
    <m/>
    <m/>
    <m/>
    <m/>
    <m/>
    <m/>
    <m/>
    <m/>
    <m/>
    <m/>
    <m/>
    <x v="207"/>
    <m/>
    <m/>
    <m/>
    <x v="0"/>
    <m/>
    <m/>
    <m/>
    <m/>
    <x v="0"/>
    <m/>
    <m/>
    <x v="0"/>
    <m/>
  </r>
  <r>
    <s v="U.P. PESADO"/>
    <s v="MEREY-20"/>
    <n v="319"/>
    <s v="Pase con derivación en 90°"/>
    <m/>
    <n v="3"/>
    <m/>
    <n v="3"/>
    <m/>
    <m/>
    <m/>
    <m/>
    <m/>
    <m/>
    <m/>
    <m/>
    <m/>
    <x v="208"/>
    <m/>
    <m/>
    <m/>
    <x v="0"/>
    <m/>
    <m/>
    <m/>
    <m/>
    <x v="0"/>
    <m/>
    <m/>
    <x v="0"/>
    <m/>
  </r>
  <r>
    <s v="U.P. PESADO"/>
    <s v="MEREY-20"/>
    <n v="320"/>
    <s v="Pase"/>
    <m/>
    <n v="3"/>
    <m/>
    <m/>
    <m/>
    <m/>
    <m/>
    <m/>
    <m/>
    <n v="6"/>
    <m/>
    <m/>
    <s v="X"/>
    <x v="209"/>
    <d v="2024-04-05T00:00:00"/>
    <s v="X"/>
    <n v="15"/>
    <x v="0"/>
    <m/>
    <m/>
    <m/>
    <m/>
    <x v="0"/>
    <m/>
    <m/>
    <x v="0"/>
    <m/>
  </r>
  <r>
    <s v="U.P. PESADO"/>
    <s v="MEREY-20"/>
    <n v="321"/>
    <s v="Pase"/>
    <m/>
    <n v="3"/>
    <m/>
    <m/>
    <m/>
    <m/>
    <s v="X"/>
    <m/>
    <m/>
    <n v="3"/>
    <m/>
    <m/>
    <m/>
    <x v="210"/>
    <d v="2024-04-05T00:00:00"/>
    <s v="X"/>
    <n v="6"/>
    <x v="0"/>
    <m/>
    <m/>
    <m/>
    <m/>
    <x v="0"/>
    <m/>
    <m/>
    <x v="0"/>
    <m/>
  </r>
  <r>
    <s v="U.P. PESADO"/>
    <s v="MEREY-20"/>
    <n v="322"/>
    <s v="Pase con derivación en 45°"/>
    <m/>
    <n v="3"/>
    <m/>
    <n v="3"/>
    <m/>
    <m/>
    <m/>
    <m/>
    <m/>
    <m/>
    <n v="3"/>
    <m/>
    <m/>
    <x v="211"/>
    <m/>
    <m/>
    <m/>
    <x v="0"/>
    <m/>
    <m/>
    <m/>
    <m/>
    <x v="0"/>
    <m/>
    <m/>
    <x v="0"/>
    <m/>
  </r>
  <r>
    <s v="U.P. PESADO"/>
    <s v="MEREY-20"/>
    <n v="323"/>
    <s v="Pase"/>
    <m/>
    <n v="3"/>
    <m/>
    <m/>
    <m/>
    <n v="3"/>
    <s v="2X"/>
    <s v="1X"/>
    <m/>
    <n v="5"/>
    <m/>
    <m/>
    <m/>
    <x v="212"/>
    <d v="2024-04-05T00:00:00"/>
    <s v="X"/>
    <n v="14"/>
    <x v="0"/>
    <m/>
    <m/>
    <m/>
    <m/>
    <x v="0"/>
    <m/>
    <m/>
    <x v="0"/>
    <m/>
  </r>
  <r>
    <s v="U.P. PESADO"/>
    <s v="MEREY-20"/>
    <n v="324"/>
    <s v="Pase"/>
    <m/>
    <n v="3"/>
    <m/>
    <m/>
    <m/>
    <m/>
    <m/>
    <m/>
    <m/>
    <m/>
    <m/>
    <m/>
    <m/>
    <x v="204"/>
    <m/>
    <m/>
    <m/>
    <x v="0"/>
    <m/>
    <m/>
    <m/>
    <m/>
    <x v="0"/>
    <m/>
    <m/>
    <x v="0"/>
    <m/>
  </r>
  <r>
    <s v="U.P. PESADO"/>
    <s v="MEREY-20"/>
    <n v="325"/>
    <s v="Poste Terminal Tx"/>
    <m/>
    <n v="1"/>
    <n v="6"/>
    <m/>
    <m/>
    <n v="5"/>
    <m/>
    <s v="X"/>
    <n v="2"/>
    <n v="3"/>
    <m/>
    <m/>
    <m/>
    <x v="213"/>
    <d v="2024-04-05T00:00:00"/>
    <s v="X"/>
    <n v="12"/>
    <x v="0"/>
    <m/>
    <m/>
    <m/>
    <m/>
    <x v="0"/>
    <m/>
    <m/>
    <x v="0"/>
    <m/>
  </r>
  <r>
    <s v="U.P. PESADO"/>
    <s v="MEREY-20"/>
    <n v="326"/>
    <s v="Pase con derivación en 45°"/>
    <m/>
    <n v="3"/>
    <m/>
    <n v="3"/>
    <m/>
    <m/>
    <s v="X"/>
    <m/>
    <m/>
    <m/>
    <m/>
    <m/>
    <m/>
    <x v="214"/>
    <d v="2024-04-05T00:00:00"/>
    <s v="X"/>
    <n v="3"/>
    <x v="0"/>
    <m/>
    <m/>
    <m/>
    <m/>
    <x v="0"/>
    <m/>
    <m/>
    <x v="0"/>
    <m/>
  </r>
  <r>
    <s v="U.P. PESADO"/>
    <s v="MEREY-20"/>
    <n v="327"/>
    <s v="Amarre Tx"/>
    <m/>
    <n v="3"/>
    <m/>
    <n v="6"/>
    <m/>
    <n v="3"/>
    <m/>
    <m/>
    <n v="3"/>
    <m/>
    <m/>
    <m/>
    <m/>
    <x v="215"/>
    <m/>
    <m/>
    <m/>
    <x v="0"/>
    <m/>
    <m/>
    <m/>
    <m/>
    <x v="0"/>
    <m/>
    <m/>
    <x v="0"/>
    <m/>
  </r>
  <r>
    <s v="U.P. PESADO"/>
    <s v="MEREY-20"/>
    <n v="328"/>
    <s v="Poste Terminal"/>
    <m/>
    <m/>
    <m/>
    <n v="3"/>
    <m/>
    <n v="3"/>
    <m/>
    <m/>
    <n v="3"/>
    <m/>
    <m/>
    <m/>
    <m/>
    <x v="216"/>
    <m/>
    <m/>
    <m/>
    <x v="0"/>
    <m/>
    <m/>
    <m/>
    <m/>
    <x v="0"/>
    <m/>
    <m/>
    <x v="0"/>
    <m/>
  </r>
  <r>
    <s v="U.P. PESADO"/>
    <s v="MEREY-20"/>
    <n v="329"/>
    <s v="Pase"/>
    <m/>
    <n v="3"/>
    <m/>
    <m/>
    <m/>
    <m/>
    <m/>
    <m/>
    <m/>
    <m/>
    <m/>
    <m/>
    <m/>
    <x v="217"/>
    <m/>
    <m/>
    <m/>
    <x v="0"/>
    <m/>
    <m/>
    <m/>
    <m/>
    <x v="0"/>
    <m/>
    <m/>
    <x v="0"/>
    <m/>
  </r>
  <r>
    <s v="U.P. PESADO"/>
    <s v="MEREY-20"/>
    <n v="330"/>
    <s v="Pase"/>
    <m/>
    <n v="3"/>
    <m/>
    <m/>
    <m/>
    <m/>
    <m/>
    <m/>
    <m/>
    <n v="8"/>
    <m/>
    <m/>
    <m/>
    <x v="218"/>
    <d v="2024-04-08T00:00:00"/>
    <s v="X"/>
    <n v="8"/>
    <x v="0"/>
    <m/>
    <m/>
    <m/>
    <m/>
    <x v="0"/>
    <m/>
    <m/>
    <x v="0"/>
    <m/>
  </r>
  <r>
    <s v="U.P. PESADO"/>
    <s v="MEREY-20"/>
    <n v="331"/>
    <s v="Poste Terminal"/>
    <m/>
    <m/>
    <m/>
    <n v="3"/>
    <m/>
    <m/>
    <m/>
    <m/>
    <m/>
    <n v="5"/>
    <m/>
    <m/>
    <m/>
    <x v="219"/>
    <d v="2024-04-08T00:00:00"/>
    <s v="X"/>
    <n v="5"/>
    <x v="0"/>
    <m/>
    <m/>
    <m/>
    <m/>
    <x v="0"/>
    <m/>
    <m/>
    <x v="0"/>
    <m/>
  </r>
  <r>
    <s v="U.P. PESADO"/>
    <s v="MEREY-20"/>
    <n v="332"/>
    <s v="Pase con derivación en 90°"/>
    <m/>
    <n v="3"/>
    <n v="2"/>
    <n v="1"/>
    <m/>
    <m/>
    <m/>
    <m/>
    <m/>
    <m/>
    <m/>
    <m/>
    <m/>
    <x v="220"/>
    <m/>
    <m/>
    <m/>
    <x v="0"/>
    <m/>
    <m/>
    <m/>
    <m/>
    <x v="0"/>
    <m/>
    <m/>
    <x v="0"/>
    <m/>
  </r>
  <r>
    <s v="U.P. PESADO"/>
    <s v="MEREY-20"/>
    <n v="333"/>
    <s v="Amarre"/>
    <m/>
    <n v="1"/>
    <n v="6"/>
    <m/>
    <m/>
    <m/>
    <m/>
    <s v="X"/>
    <m/>
    <n v="4"/>
    <m/>
    <m/>
    <m/>
    <x v="221"/>
    <d v="2024-04-08T00:00:00"/>
    <s v="X"/>
    <n v="13"/>
    <x v="0"/>
    <m/>
    <m/>
    <m/>
    <m/>
    <x v="0"/>
    <m/>
    <m/>
    <x v="0"/>
    <m/>
  </r>
  <r>
    <s v="U.P. PESADO"/>
    <s v="MEREY-20"/>
    <n v="334"/>
    <s v="Pase"/>
    <m/>
    <n v="3"/>
    <m/>
    <m/>
    <m/>
    <m/>
    <m/>
    <m/>
    <m/>
    <m/>
    <m/>
    <m/>
    <m/>
    <x v="155"/>
    <m/>
    <m/>
    <m/>
    <x v="0"/>
    <m/>
    <m/>
    <m/>
    <m/>
    <x v="0"/>
    <m/>
    <m/>
    <x v="0"/>
    <m/>
  </r>
  <r>
    <s v="U.P. PESADO"/>
    <s v="MEREY-20"/>
    <n v="335"/>
    <s v="Pase con derivación en 90°"/>
    <m/>
    <n v="4"/>
    <n v="3"/>
    <m/>
    <m/>
    <n v="3"/>
    <m/>
    <m/>
    <m/>
    <m/>
    <m/>
    <m/>
    <m/>
    <x v="222"/>
    <m/>
    <m/>
    <m/>
    <x v="0"/>
    <m/>
    <m/>
    <m/>
    <m/>
    <x v="0"/>
    <m/>
    <m/>
    <x v="0"/>
    <m/>
  </r>
  <r>
    <s v="U.P. PESADO"/>
    <s v="MEREY-20"/>
    <n v="336"/>
    <s v="Pase"/>
    <m/>
    <n v="3"/>
    <m/>
    <m/>
    <m/>
    <m/>
    <m/>
    <m/>
    <n v="3"/>
    <n v="6"/>
    <m/>
    <m/>
    <m/>
    <x v="165"/>
    <d v="2024-04-08T00:00:00"/>
    <s v="X"/>
    <n v="6"/>
    <x v="0"/>
    <m/>
    <m/>
    <m/>
    <m/>
    <x v="0"/>
    <m/>
    <m/>
    <x v="0"/>
    <m/>
  </r>
  <r>
    <s v="U.P. PESADO"/>
    <s v="MEREY-20"/>
    <n v="337"/>
    <s v="Pase"/>
    <m/>
    <n v="3"/>
    <m/>
    <m/>
    <m/>
    <m/>
    <m/>
    <m/>
    <m/>
    <m/>
    <m/>
    <m/>
    <m/>
    <x v="2"/>
    <m/>
    <m/>
    <m/>
    <x v="0"/>
    <m/>
    <m/>
    <m/>
    <m/>
    <x v="0"/>
    <m/>
    <m/>
    <x v="0"/>
    <m/>
  </r>
  <r>
    <s v="U.P. PESADO"/>
    <s v="MEREY-20"/>
    <n v="338"/>
    <s v="Pase con derivación en 45°"/>
    <m/>
    <n v="3"/>
    <n v="3"/>
    <m/>
    <m/>
    <m/>
    <m/>
    <m/>
    <m/>
    <m/>
    <m/>
    <m/>
    <m/>
    <x v="223"/>
    <m/>
    <m/>
    <m/>
    <x v="0"/>
    <m/>
    <m/>
    <m/>
    <m/>
    <x v="0"/>
    <m/>
    <m/>
    <x v="0"/>
    <m/>
  </r>
  <r>
    <s v="U.P. PESADO"/>
    <s v="MEREY-20"/>
    <n v="339"/>
    <s v="Pase"/>
    <m/>
    <n v="3"/>
    <m/>
    <m/>
    <m/>
    <m/>
    <m/>
    <m/>
    <m/>
    <m/>
    <m/>
    <m/>
    <m/>
    <x v="155"/>
    <m/>
    <m/>
    <m/>
    <x v="0"/>
    <m/>
    <m/>
    <m/>
    <m/>
    <x v="0"/>
    <m/>
    <m/>
    <x v="0"/>
    <m/>
  </r>
  <r>
    <s v="U.P. PESADO"/>
    <s v="MEREY-20"/>
    <n v="340"/>
    <s v="Pase"/>
    <m/>
    <n v="3"/>
    <m/>
    <m/>
    <m/>
    <m/>
    <m/>
    <m/>
    <m/>
    <m/>
    <m/>
    <m/>
    <m/>
    <x v="224"/>
    <m/>
    <m/>
    <m/>
    <x v="0"/>
    <m/>
    <m/>
    <m/>
    <m/>
    <x v="0"/>
    <m/>
    <m/>
    <x v="0"/>
    <m/>
  </r>
  <r>
    <s v="U.P. PESADO"/>
    <s v="MEREY-20"/>
    <n v="341"/>
    <s v="Pase"/>
    <m/>
    <n v="3"/>
    <m/>
    <m/>
    <m/>
    <m/>
    <m/>
    <m/>
    <m/>
    <n v="8"/>
    <m/>
    <m/>
    <m/>
    <x v="155"/>
    <d v="2024-04-08T00:00:00"/>
    <s v="X"/>
    <n v="8"/>
    <x v="0"/>
    <m/>
    <m/>
    <m/>
    <m/>
    <x v="0"/>
    <m/>
    <m/>
    <x v="0"/>
    <m/>
  </r>
  <r>
    <s v="U.P. PESADO"/>
    <s v="MEREY-20"/>
    <n v="342"/>
    <s v="Pase"/>
    <m/>
    <n v="3"/>
    <m/>
    <m/>
    <m/>
    <m/>
    <m/>
    <m/>
    <n v="3"/>
    <m/>
    <m/>
    <m/>
    <m/>
    <x v="2"/>
    <m/>
    <m/>
    <m/>
    <x v="0"/>
    <m/>
    <m/>
    <m/>
    <m/>
    <x v="0"/>
    <m/>
    <m/>
    <x v="0"/>
    <m/>
  </r>
  <r>
    <s v="U.P. PESADO"/>
    <s v="MEREY-20"/>
    <n v="343"/>
    <s v="Amarre"/>
    <m/>
    <n v="1"/>
    <n v="6"/>
    <m/>
    <m/>
    <m/>
    <m/>
    <m/>
    <m/>
    <m/>
    <m/>
    <m/>
    <m/>
    <x v="206"/>
    <m/>
    <m/>
    <m/>
    <x v="0"/>
    <m/>
    <m/>
    <m/>
    <m/>
    <x v="0"/>
    <m/>
    <m/>
    <x v="0"/>
    <m/>
  </r>
  <r>
    <s v="U.P. PESADO"/>
    <s v="MEREY-20"/>
    <n v="344"/>
    <s v="Pase"/>
    <m/>
    <n v="3"/>
    <m/>
    <m/>
    <m/>
    <m/>
    <m/>
    <s v="X"/>
    <n v="3"/>
    <n v="4"/>
    <m/>
    <m/>
    <m/>
    <x v="155"/>
    <d v="2024-04-08T00:00:00"/>
    <s v="X"/>
    <n v="10"/>
    <x v="0"/>
    <m/>
    <m/>
    <m/>
    <m/>
    <x v="0"/>
    <m/>
    <m/>
    <x v="0"/>
    <m/>
  </r>
  <r>
    <s v="U.P. PESADO"/>
    <s v="MEREY-20"/>
    <n v="345"/>
    <s v="Pase"/>
    <m/>
    <n v="3"/>
    <m/>
    <m/>
    <m/>
    <m/>
    <m/>
    <m/>
    <m/>
    <m/>
    <m/>
    <m/>
    <m/>
    <x v="38"/>
    <m/>
    <m/>
    <m/>
    <x v="0"/>
    <m/>
    <m/>
    <m/>
    <m/>
    <x v="0"/>
    <m/>
    <m/>
    <x v="0"/>
    <m/>
  </r>
  <r>
    <s v="U.P. PESADO"/>
    <s v="MEREY-20"/>
    <n v="346"/>
    <s v="Pase con derivación en 90°"/>
    <m/>
    <n v="3"/>
    <m/>
    <n v="2"/>
    <m/>
    <n v="2"/>
    <m/>
    <m/>
    <m/>
    <m/>
    <m/>
    <m/>
    <m/>
    <x v="225"/>
    <m/>
    <m/>
    <m/>
    <x v="0"/>
    <m/>
    <m/>
    <m/>
    <m/>
    <x v="0"/>
    <m/>
    <m/>
    <x v="0"/>
    <m/>
  </r>
  <r>
    <s v="U.P. PESADO"/>
    <s v="MEREY-20"/>
    <n v="347"/>
    <s v="Pase"/>
    <m/>
    <n v="3"/>
    <m/>
    <m/>
    <m/>
    <m/>
    <m/>
    <m/>
    <m/>
    <m/>
    <m/>
    <m/>
    <m/>
    <x v="38"/>
    <m/>
    <m/>
    <m/>
    <x v="0"/>
    <m/>
    <m/>
    <m/>
    <m/>
    <x v="0"/>
    <m/>
    <m/>
    <x v="0"/>
    <m/>
  </r>
  <r>
    <s v="U.P. PESADO"/>
    <s v="MEREY-20"/>
    <n v="348"/>
    <s v="Pase"/>
    <m/>
    <n v="3"/>
    <m/>
    <m/>
    <m/>
    <m/>
    <m/>
    <m/>
    <n v="3"/>
    <m/>
    <m/>
    <m/>
    <m/>
    <x v="155"/>
    <m/>
    <m/>
    <m/>
    <x v="0"/>
    <m/>
    <m/>
    <m/>
    <m/>
    <x v="0"/>
    <m/>
    <m/>
    <x v="0"/>
    <m/>
  </r>
  <r>
    <s v="U.P. PESADO"/>
    <s v="MEREY-20"/>
    <n v="349"/>
    <s v="Pase"/>
    <m/>
    <n v="3"/>
    <m/>
    <m/>
    <m/>
    <m/>
    <m/>
    <m/>
    <m/>
    <m/>
    <m/>
    <m/>
    <m/>
    <x v="155"/>
    <m/>
    <m/>
    <m/>
    <x v="0"/>
    <m/>
    <m/>
    <m/>
    <m/>
    <x v="0"/>
    <m/>
    <m/>
    <x v="0"/>
    <m/>
  </r>
  <r>
    <s v="U.P. PESADO"/>
    <s v="MEREY-20"/>
    <n v="350"/>
    <s v="Pase"/>
    <m/>
    <n v="3"/>
    <m/>
    <m/>
    <m/>
    <m/>
    <m/>
    <m/>
    <n v="3"/>
    <m/>
    <m/>
    <m/>
    <m/>
    <x v="42"/>
    <m/>
    <m/>
    <m/>
    <x v="0"/>
    <m/>
    <m/>
    <m/>
    <m/>
    <x v="0"/>
    <m/>
    <m/>
    <x v="0"/>
    <m/>
  </r>
  <r>
    <s v="U.P. PESADO"/>
    <s v="MEREY-20"/>
    <n v="351"/>
    <s v="Pase"/>
    <m/>
    <n v="3"/>
    <m/>
    <m/>
    <m/>
    <m/>
    <m/>
    <m/>
    <m/>
    <n v="8"/>
    <m/>
    <m/>
    <m/>
    <x v="155"/>
    <d v="2024-04-08T00:00:00"/>
    <s v="X"/>
    <n v="8"/>
    <x v="0"/>
    <m/>
    <m/>
    <m/>
    <m/>
    <x v="0"/>
    <m/>
    <m/>
    <x v="0"/>
    <m/>
  </r>
  <r>
    <s v="U.P. PESADO"/>
    <s v="MEREY-20"/>
    <n v="352"/>
    <s v="Pase"/>
    <m/>
    <n v="3"/>
    <m/>
    <m/>
    <m/>
    <m/>
    <m/>
    <m/>
    <n v="3"/>
    <m/>
    <m/>
    <m/>
    <m/>
    <x v="42"/>
    <m/>
    <m/>
    <m/>
    <x v="0"/>
    <m/>
    <m/>
    <m/>
    <m/>
    <x v="0"/>
    <m/>
    <m/>
    <x v="0"/>
    <m/>
  </r>
  <r>
    <s v="U.P. PESADO"/>
    <s v="MEREY-20"/>
    <n v="353"/>
    <s v="Amarre "/>
    <m/>
    <n v="1"/>
    <n v="3"/>
    <n v="3"/>
    <m/>
    <m/>
    <m/>
    <m/>
    <m/>
    <m/>
    <m/>
    <m/>
    <m/>
    <x v="206"/>
    <m/>
    <m/>
    <m/>
    <x v="0"/>
    <m/>
    <m/>
    <m/>
    <m/>
    <x v="0"/>
    <m/>
    <m/>
    <x v="0"/>
    <m/>
  </r>
  <r>
    <s v="U.P. PESADO"/>
    <s v="MEREY-20"/>
    <n v="354"/>
    <s v="Pase"/>
    <m/>
    <n v="3"/>
    <m/>
    <m/>
    <m/>
    <m/>
    <m/>
    <m/>
    <m/>
    <m/>
    <m/>
    <m/>
    <m/>
    <x v="38"/>
    <m/>
    <m/>
    <m/>
    <x v="0"/>
    <m/>
    <m/>
    <m/>
    <m/>
    <x v="0"/>
    <m/>
    <m/>
    <x v="0"/>
    <m/>
  </r>
  <r>
    <s v="U.P. PESADO"/>
    <s v="MEREY-20"/>
    <n v="355"/>
    <s v="Pase"/>
    <m/>
    <n v="3"/>
    <m/>
    <m/>
    <m/>
    <m/>
    <m/>
    <m/>
    <n v="3"/>
    <m/>
    <m/>
    <m/>
    <m/>
    <x v="42"/>
    <m/>
    <m/>
    <m/>
    <x v="0"/>
    <m/>
    <m/>
    <m/>
    <m/>
    <x v="0"/>
    <m/>
    <m/>
    <x v="0"/>
    <m/>
  </r>
  <r>
    <s v="U.P. PESADO"/>
    <s v="MEREY-20"/>
    <n v="356"/>
    <s v="Pase"/>
    <m/>
    <n v="3"/>
    <m/>
    <m/>
    <m/>
    <m/>
    <m/>
    <m/>
    <m/>
    <n v="6"/>
    <m/>
    <m/>
    <m/>
    <x v="38"/>
    <d v="2024-04-08T00:00:00"/>
    <s v="X"/>
    <n v="6"/>
    <x v="0"/>
    <m/>
    <m/>
    <m/>
    <m/>
    <x v="0"/>
    <m/>
    <m/>
    <x v="0"/>
    <m/>
  </r>
  <r>
    <s v="U.P. PESADO"/>
    <s v="MEREY-20"/>
    <n v="357"/>
    <s v="Pase"/>
    <m/>
    <n v="3"/>
    <m/>
    <m/>
    <m/>
    <m/>
    <m/>
    <m/>
    <n v="3"/>
    <m/>
    <m/>
    <m/>
    <m/>
    <x v="42"/>
    <m/>
    <m/>
    <m/>
    <x v="0"/>
    <m/>
    <m/>
    <m/>
    <m/>
    <x v="0"/>
    <m/>
    <m/>
    <x v="0"/>
    <m/>
  </r>
  <r>
    <s v="U.P. PESADO"/>
    <s v="MEREY-20"/>
    <n v="358"/>
    <s v="Pase con derivación en 90°"/>
    <m/>
    <n v="5"/>
    <n v="3"/>
    <m/>
    <m/>
    <m/>
    <m/>
    <m/>
    <m/>
    <m/>
    <m/>
    <m/>
    <m/>
    <x v="226"/>
    <m/>
    <m/>
    <m/>
    <x v="0"/>
    <m/>
    <m/>
    <m/>
    <m/>
    <x v="0"/>
    <m/>
    <m/>
    <x v="0"/>
    <m/>
  </r>
  <r>
    <s v="U.P. PESADO"/>
    <s v="MEREY-20"/>
    <n v="359"/>
    <s v="Pase"/>
    <m/>
    <n v="3"/>
    <m/>
    <m/>
    <m/>
    <m/>
    <m/>
    <m/>
    <n v="3"/>
    <m/>
    <m/>
    <m/>
    <m/>
    <x v="155"/>
    <m/>
    <m/>
    <m/>
    <x v="0"/>
    <m/>
    <m/>
    <m/>
    <m/>
    <x v="0"/>
    <m/>
    <m/>
    <x v="0"/>
    <m/>
  </r>
  <r>
    <s v="U.P. PESADO"/>
    <s v="MEREY-20"/>
    <n v="360"/>
    <s v="Pase"/>
    <m/>
    <n v="3"/>
    <m/>
    <m/>
    <m/>
    <m/>
    <m/>
    <m/>
    <m/>
    <m/>
    <m/>
    <m/>
    <m/>
    <x v="155"/>
    <m/>
    <m/>
    <m/>
    <x v="0"/>
    <m/>
    <m/>
    <m/>
    <m/>
    <x v="0"/>
    <m/>
    <m/>
    <x v="0"/>
    <m/>
  </r>
  <r>
    <s v="U.P. PESADO"/>
    <s v="MEREY-20"/>
    <n v="361"/>
    <s v="Pase"/>
    <m/>
    <n v="3"/>
    <m/>
    <m/>
    <m/>
    <m/>
    <m/>
    <m/>
    <n v="3"/>
    <m/>
    <m/>
    <m/>
    <m/>
    <x v="2"/>
    <m/>
    <m/>
    <m/>
    <x v="0"/>
    <m/>
    <m/>
    <m/>
    <m/>
    <x v="0"/>
    <m/>
    <m/>
    <x v="0"/>
    <m/>
  </r>
  <r>
    <s v="U.P. PESADO"/>
    <s v="MEREY-20"/>
    <n v="362"/>
    <s v="Pase"/>
    <m/>
    <n v="3"/>
    <m/>
    <m/>
    <m/>
    <m/>
    <m/>
    <m/>
    <m/>
    <n v="3"/>
    <m/>
    <m/>
    <m/>
    <x v="155"/>
    <d v="2024-04-08T00:00:00"/>
    <s v="X"/>
    <n v="3"/>
    <x v="0"/>
    <m/>
    <m/>
    <m/>
    <m/>
    <x v="0"/>
    <m/>
    <m/>
    <x v="0"/>
    <m/>
  </r>
  <r>
    <s v="U.P. PESADO"/>
    <s v="MEREY-20"/>
    <n v="363"/>
    <s v="Pase"/>
    <m/>
    <n v="3"/>
    <m/>
    <m/>
    <m/>
    <m/>
    <m/>
    <m/>
    <n v="3"/>
    <m/>
    <m/>
    <m/>
    <m/>
    <x v="2"/>
    <m/>
    <m/>
    <m/>
    <x v="0"/>
    <m/>
    <m/>
    <m/>
    <m/>
    <x v="0"/>
    <m/>
    <m/>
    <x v="0"/>
    <m/>
  </r>
  <r>
    <s v="U.P. PESADO"/>
    <s v="MEREY-20"/>
    <n v="364"/>
    <s v="Amarre"/>
    <m/>
    <n v="2"/>
    <n v="3"/>
    <n v="3"/>
    <m/>
    <m/>
    <m/>
    <m/>
    <m/>
    <m/>
    <m/>
    <m/>
    <m/>
    <x v="227"/>
    <m/>
    <m/>
    <m/>
    <x v="0"/>
    <m/>
    <m/>
    <m/>
    <m/>
    <x v="0"/>
    <m/>
    <m/>
    <x v="0"/>
    <m/>
  </r>
  <r>
    <s v="U.P. PESADO"/>
    <s v="MEREY-20"/>
    <n v="365"/>
    <s v="Pase"/>
    <m/>
    <n v="3"/>
    <m/>
    <m/>
    <m/>
    <m/>
    <m/>
    <m/>
    <n v="3"/>
    <m/>
    <m/>
    <m/>
    <m/>
    <x v="155"/>
    <m/>
    <m/>
    <m/>
    <x v="0"/>
    <m/>
    <m/>
    <m/>
    <m/>
    <x v="0"/>
    <m/>
    <m/>
    <x v="0"/>
    <m/>
  </r>
  <r>
    <s v="U.P. PESADO"/>
    <s v="MEREY-20"/>
    <n v="366"/>
    <s v="Pase"/>
    <m/>
    <n v="3"/>
    <m/>
    <m/>
    <m/>
    <m/>
    <m/>
    <m/>
    <m/>
    <m/>
    <m/>
    <m/>
    <m/>
    <x v="2"/>
    <m/>
    <m/>
    <m/>
    <x v="0"/>
    <m/>
    <m/>
    <m/>
    <m/>
    <x v="0"/>
    <m/>
    <m/>
    <x v="0"/>
    <m/>
  </r>
  <r>
    <s v="U.P. PESADO"/>
    <s v="MEREY-20"/>
    <n v="367"/>
    <s v="Pase"/>
    <m/>
    <n v="3"/>
    <m/>
    <m/>
    <m/>
    <m/>
    <m/>
    <s v="X"/>
    <n v="3"/>
    <n v="3"/>
    <m/>
    <m/>
    <m/>
    <x v="155"/>
    <d v="2024-04-08T00:00:00"/>
    <s v="X"/>
    <n v="9"/>
    <x v="0"/>
    <m/>
    <m/>
    <m/>
    <m/>
    <x v="0"/>
    <m/>
    <m/>
    <x v="0"/>
    <m/>
  </r>
  <r>
    <s v="U.P. PESADO"/>
    <s v="MEREY-20"/>
    <n v="368"/>
    <s v="Pase"/>
    <m/>
    <n v="3"/>
    <m/>
    <m/>
    <m/>
    <m/>
    <m/>
    <m/>
    <m/>
    <m/>
    <m/>
    <m/>
    <m/>
    <x v="32"/>
    <m/>
    <m/>
    <m/>
    <x v="0"/>
    <m/>
    <m/>
    <m/>
    <m/>
    <x v="0"/>
    <m/>
    <m/>
    <x v="0"/>
    <m/>
  </r>
  <r>
    <s v="U.P. PESADO"/>
    <s v="MEREY-20"/>
    <n v="369"/>
    <s v="Pase Tx"/>
    <m/>
    <n v="3"/>
    <m/>
    <m/>
    <m/>
    <n v="2"/>
    <m/>
    <m/>
    <n v="3"/>
    <m/>
    <m/>
    <m/>
    <m/>
    <x v="228"/>
    <m/>
    <m/>
    <m/>
    <x v="0"/>
    <m/>
    <m/>
    <m/>
    <m/>
    <x v="0"/>
    <m/>
    <m/>
    <x v="0"/>
    <m/>
  </r>
  <r>
    <s v="U.P. PESADO"/>
    <s v="MEREY-20"/>
    <n v="370"/>
    <s v="Pase"/>
    <m/>
    <n v="3"/>
    <m/>
    <m/>
    <m/>
    <m/>
    <m/>
    <m/>
    <m/>
    <m/>
    <m/>
    <m/>
    <m/>
    <x v="2"/>
    <m/>
    <m/>
    <m/>
    <x v="0"/>
    <m/>
    <m/>
    <m/>
    <m/>
    <x v="0"/>
    <m/>
    <m/>
    <x v="0"/>
    <m/>
  </r>
  <r>
    <s v="U.P. PESADO"/>
    <s v="MEREY-20"/>
    <n v="371"/>
    <s v="Pase"/>
    <m/>
    <n v="3"/>
    <m/>
    <m/>
    <m/>
    <m/>
    <m/>
    <m/>
    <m/>
    <m/>
    <m/>
    <m/>
    <m/>
    <x v="2"/>
    <m/>
    <m/>
    <m/>
    <x v="0"/>
    <m/>
    <m/>
    <m/>
    <m/>
    <x v="0"/>
    <m/>
    <m/>
    <x v="0"/>
    <m/>
  </r>
  <r>
    <s v="U.P. PESADO"/>
    <s v="MEREY-20"/>
    <n v="372"/>
    <s v="Pase"/>
    <m/>
    <n v="3"/>
    <m/>
    <m/>
    <m/>
    <m/>
    <m/>
    <m/>
    <m/>
    <n v="4"/>
    <m/>
    <m/>
    <s v="X"/>
    <x v="32"/>
    <d v="2024-04-08T00:00:00"/>
    <s v="X"/>
    <n v="13"/>
    <x v="0"/>
    <m/>
    <m/>
    <m/>
    <m/>
    <x v="0"/>
    <m/>
    <m/>
    <x v="0"/>
    <m/>
  </r>
  <r>
    <s v="U.P. PESADO"/>
    <s v="MEREY-20"/>
    <n v="373"/>
    <s v="Pase"/>
    <m/>
    <n v="3"/>
    <m/>
    <m/>
    <m/>
    <m/>
    <m/>
    <m/>
    <m/>
    <m/>
    <m/>
    <m/>
    <m/>
    <x v="32"/>
    <m/>
    <m/>
    <m/>
    <x v="0"/>
    <m/>
    <m/>
    <m/>
    <m/>
    <x v="0"/>
    <m/>
    <m/>
    <x v="0"/>
    <m/>
  </r>
  <r>
    <s v="U.P. PESADO"/>
    <s v="MEREY-20"/>
    <n v="374"/>
    <s v="Pase con derivación en 90°"/>
    <m/>
    <n v="4"/>
    <m/>
    <n v="3"/>
    <m/>
    <m/>
    <m/>
    <m/>
    <m/>
    <m/>
    <n v="3"/>
    <m/>
    <m/>
    <x v="229"/>
    <m/>
    <m/>
    <m/>
    <x v="0"/>
    <m/>
    <m/>
    <m/>
    <m/>
    <x v="0"/>
    <m/>
    <m/>
    <x v="0"/>
    <m/>
  </r>
  <r>
    <s v="U.P. PESADO"/>
    <s v="MEREY-20"/>
    <n v="375"/>
    <s v="Poste Terminal"/>
    <m/>
    <m/>
    <m/>
    <n v="3"/>
    <m/>
    <m/>
    <m/>
    <m/>
    <m/>
    <m/>
    <m/>
    <m/>
    <m/>
    <x v="221"/>
    <m/>
    <m/>
    <m/>
    <x v="0"/>
    <m/>
    <m/>
    <m/>
    <m/>
    <x v="0"/>
    <m/>
    <m/>
    <x v="0"/>
    <m/>
  </r>
  <r>
    <s v="U.P. PESADO"/>
    <s v="MEREY-20"/>
    <n v="376"/>
    <s v="Pase"/>
    <m/>
    <n v="3"/>
    <m/>
    <m/>
    <m/>
    <m/>
    <m/>
    <m/>
    <m/>
    <m/>
    <m/>
    <m/>
    <m/>
    <x v="230"/>
    <m/>
    <m/>
    <m/>
    <x v="0"/>
    <m/>
    <m/>
    <m/>
    <m/>
    <x v="0"/>
    <m/>
    <m/>
    <x v="0"/>
    <m/>
  </r>
  <r>
    <s v="U.P. PESADO"/>
    <s v="MEREY-20"/>
    <n v="377"/>
    <s v="Pase"/>
    <m/>
    <n v="3"/>
    <m/>
    <m/>
    <m/>
    <m/>
    <m/>
    <m/>
    <m/>
    <m/>
    <m/>
    <m/>
    <m/>
    <x v="2"/>
    <m/>
    <m/>
    <m/>
    <x v="0"/>
    <m/>
    <m/>
    <m/>
    <m/>
    <x v="0"/>
    <m/>
    <m/>
    <x v="0"/>
    <m/>
  </r>
  <r>
    <s v="U.P. PESADO"/>
    <s v="MEREY-20"/>
    <n v="378"/>
    <s v="Pase"/>
    <m/>
    <n v="3"/>
    <m/>
    <m/>
    <m/>
    <m/>
    <m/>
    <m/>
    <n v="3"/>
    <n v="3"/>
    <m/>
    <m/>
    <m/>
    <x v="2"/>
    <d v="2024-04-08T00:00:00"/>
    <s v="X"/>
    <n v="3"/>
    <x v="0"/>
    <m/>
    <m/>
    <m/>
    <m/>
    <x v="0"/>
    <m/>
    <m/>
    <x v="0"/>
    <m/>
  </r>
  <r>
    <s v="U.P. PESADO"/>
    <s v="MEREY-20"/>
    <n v="379"/>
    <s v="Pase"/>
    <m/>
    <n v="3"/>
    <m/>
    <m/>
    <m/>
    <m/>
    <m/>
    <m/>
    <m/>
    <m/>
    <m/>
    <m/>
    <m/>
    <x v="2"/>
    <m/>
    <m/>
    <m/>
    <x v="0"/>
    <m/>
    <m/>
    <m/>
    <m/>
    <x v="0"/>
    <m/>
    <m/>
    <x v="0"/>
    <m/>
  </r>
  <r>
    <s v="U.P. PESADO"/>
    <s v="MEREY-20"/>
    <n v="380"/>
    <s v="Amarre"/>
    <m/>
    <n v="1"/>
    <m/>
    <n v="6"/>
    <m/>
    <m/>
    <m/>
    <m/>
    <m/>
    <m/>
    <m/>
    <m/>
    <m/>
    <x v="206"/>
    <m/>
    <m/>
    <m/>
    <x v="0"/>
    <m/>
    <m/>
    <m/>
    <m/>
    <x v="0"/>
    <m/>
    <m/>
    <x v="0"/>
    <m/>
  </r>
  <r>
    <s v="U.P. PESADO"/>
    <s v="MEREY-20"/>
    <n v="381"/>
    <s v="Pase"/>
    <m/>
    <n v="3"/>
    <m/>
    <m/>
    <m/>
    <m/>
    <m/>
    <m/>
    <m/>
    <m/>
    <m/>
    <m/>
    <m/>
    <x v="2"/>
    <m/>
    <m/>
    <m/>
    <x v="0"/>
    <m/>
    <m/>
    <m/>
    <m/>
    <x v="0"/>
    <m/>
    <m/>
    <x v="0"/>
    <m/>
  </r>
  <r>
    <s v="U.P. PESADO"/>
    <s v="MEREY-20"/>
    <n v="382"/>
    <s v="Pase"/>
    <m/>
    <n v="3"/>
    <m/>
    <m/>
    <m/>
    <m/>
    <m/>
    <m/>
    <n v="3"/>
    <m/>
    <m/>
    <m/>
    <m/>
    <x v="231"/>
    <m/>
    <m/>
    <m/>
    <x v="0"/>
    <m/>
    <m/>
    <m/>
    <m/>
    <x v="0"/>
    <m/>
    <d v="2024-05-10T00:00:00"/>
    <x v="1"/>
    <m/>
  </r>
  <r>
    <s v="U.P. PESADO"/>
    <s v="MEREY-20"/>
    <n v="383"/>
    <s v="Pase"/>
    <m/>
    <n v="3"/>
    <m/>
    <m/>
    <m/>
    <m/>
    <m/>
    <m/>
    <m/>
    <m/>
    <m/>
    <m/>
    <m/>
    <x v="2"/>
    <m/>
    <m/>
    <m/>
    <x v="0"/>
    <m/>
    <m/>
    <m/>
    <m/>
    <x v="0"/>
    <m/>
    <m/>
    <x v="0"/>
    <m/>
  </r>
  <r>
    <s v="U.P. PESADO"/>
    <s v="MEREY-20"/>
    <n v="384"/>
    <s v="Pase"/>
    <m/>
    <n v="3"/>
    <m/>
    <m/>
    <m/>
    <m/>
    <m/>
    <m/>
    <m/>
    <n v="6"/>
    <m/>
    <m/>
    <m/>
    <x v="38"/>
    <d v="2024-04-08T00:00:00"/>
    <s v="X"/>
    <n v="6"/>
    <x v="0"/>
    <m/>
    <m/>
    <m/>
    <m/>
    <x v="0"/>
    <m/>
    <m/>
    <x v="0"/>
    <m/>
  </r>
  <r>
    <s v="U.P. PESADO"/>
    <s v="MEREY-20"/>
    <n v="385"/>
    <s v="Pase"/>
    <m/>
    <n v="3"/>
    <m/>
    <m/>
    <m/>
    <m/>
    <m/>
    <m/>
    <n v="3"/>
    <n v="3"/>
    <m/>
    <m/>
    <m/>
    <x v="2"/>
    <d v="2024-04-08T00:00:00"/>
    <s v="X"/>
    <n v="3"/>
    <x v="0"/>
    <m/>
    <m/>
    <m/>
    <m/>
    <x v="0"/>
    <m/>
    <m/>
    <x v="0"/>
    <m/>
  </r>
  <r>
    <s v="U.P. PESADO"/>
    <s v="MEREY-20"/>
    <n v="386"/>
    <s v="Pase con derivación en 90°"/>
    <m/>
    <n v="5"/>
    <n v="3"/>
    <m/>
    <m/>
    <m/>
    <m/>
    <m/>
    <m/>
    <m/>
    <m/>
    <m/>
    <m/>
    <x v="232"/>
    <m/>
    <m/>
    <m/>
    <x v="0"/>
    <m/>
    <m/>
    <m/>
    <m/>
    <x v="0"/>
    <m/>
    <m/>
    <x v="0"/>
    <m/>
  </r>
  <r>
    <s v="U.P. PESADO"/>
    <s v="MEREY-20"/>
    <n v="387"/>
    <s v="Amarre"/>
    <m/>
    <n v="3"/>
    <n v="6"/>
    <m/>
    <m/>
    <m/>
    <m/>
    <m/>
    <m/>
    <m/>
    <m/>
    <m/>
    <m/>
    <x v="233"/>
    <m/>
    <m/>
    <m/>
    <x v="0"/>
    <m/>
    <m/>
    <m/>
    <m/>
    <x v="0"/>
    <m/>
    <m/>
    <x v="0"/>
    <m/>
  </r>
  <r>
    <s v="U.P. PESADO"/>
    <s v="MEREY-20"/>
    <n v="388"/>
    <s v="Pase"/>
    <m/>
    <n v="3"/>
    <m/>
    <m/>
    <m/>
    <m/>
    <m/>
    <m/>
    <m/>
    <m/>
    <m/>
    <m/>
    <m/>
    <x v="29"/>
    <m/>
    <m/>
    <m/>
    <x v="0"/>
    <m/>
    <m/>
    <m/>
    <m/>
    <x v="0"/>
    <m/>
    <m/>
    <x v="0"/>
    <m/>
  </r>
  <r>
    <s v="U.P. PESADO"/>
    <s v="MEREY-20"/>
    <n v="389"/>
    <s v="Pase"/>
    <m/>
    <n v="3"/>
    <m/>
    <m/>
    <m/>
    <m/>
    <m/>
    <s v="X"/>
    <m/>
    <n v="3"/>
    <m/>
    <m/>
    <m/>
    <x v="2"/>
    <d v="2024-04-08T00:00:00"/>
    <s v="X"/>
    <n v="12"/>
    <x v="0"/>
    <m/>
    <m/>
    <m/>
    <m/>
    <x v="0"/>
    <m/>
    <m/>
    <x v="0"/>
    <m/>
  </r>
  <r>
    <s v="U.P. PESADO"/>
    <s v="MEREY-20"/>
    <n v="390"/>
    <s v="Pase"/>
    <m/>
    <n v="3"/>
    <m/>
    <m/>
    <m/>
    <m/>
    <m/>
    <m/>
    <m/>
    <m/>
    <m/>
    <m/>
    <m/>
    <x v="38"/>
    <m/>
    <m/>
    <m/>
    <x v="0"/>
    <m/>
    <m/>
    <m/>
    <m/>
    <x v="0"/>
    <m/>
    <m/>
    <x v="0"/>
    <m/>
  </r>
  <r>
    <s v="U.P. PESADO"/>
    <s v="MEREY-20"/>
    <n v="391"/>
    <s v="Poste Terminal Tx"/>
    <m/>
    <m/>
    <n v="3"/>
    <m/>
    <m/>
    <n v="3"/>
    <m/>
    <m/>
    <n v="3"/>
    <m/>
    <m/>
    <m/>
    <m/>
    <x v="2"/>
    <m/>
    <m/>
    <m/>
    <x v="0"/>
    <m/>
    <m/>
    <m/>
    <m/>
    <x v="0"/>
    <m/>
    <m/>
    <x v="0"/>
    <m/>
  </r>
  <r>
    <s v="U.P. PESADO"/>
    <s v="MEREY-20"/>
    <n v="392"/>
    <s v="Pase"/>
    <m/>
    <n v="3"/>
    <m/>
    <m/>
    <m/>
    <m/>
    <m/>
    <m/>
    <m/>
    <n v="6"/>
    <m/>
    <m/>
    <m/>
    <x v="2"/>
    <d v="2024-04-08T00:00:00"/>
    <s v="X"/>
    <n v="6"/>
    <x v="0"/>
    <m/>
    <m/>
    <m/>
    <m/>
    <x v="0"/>
    <m/>
    <m/>
    <x v="0"/>
    <m/>
  </r>
  <r>
    <s v="U.P. PESADO"/>
    <s v="MEREY-20"/>
    <n v="393"/>
    <s v="Pase"/>
    <m/>
    <n v="3"/>
    <m/>
    <m/>
    <m/>
    <m/>
    <m/>
    <m/>
    <n v="3"/>
    <m/>
    <m/>
    <m/>
    <m/>
    <x v="4"/>
    <m/>
    <m/>
    <m/>
    <x v="0"/>
    <m/>
    <m/>
    <m/>
    <m/>
    <x v="0"/>
    <m/>
    <m/>
    <x v="0"/>
    <m/>
  </r>
  <r>
    <s v="U.P. PESADO"/>
    <s v="MEREY-20"/>
    <n v="394"/>
    <s v="Amarre"/>
    <m/>
    <n v="1"/>
    <n v="6"/>
    <m/>
    <m/>
    <m/>
    <m/>
    <m/>
    <m/>
    <m/>
    <m/>
    <m/>
    <m/>
    <x v="206"/>
    <m/>
    <m/>
    <m/>
    <x v="0"/>
    <m/>
    <m/>
    <m/>
    <m/>
    <x v="0"/>
    <m/>
    <m/>
    <x v="0"/>
    <m/>
  </r>
  <r>
    <s v="U.P. PESADO"/>
    <s v="MEREY-20"/>
    <n v="395"/>
    <s v="Pase"/>
    <m/>
    <n v="3"/>
    <m/>
    <m/>
    <m/>
    <m/>
    <m/>
    <m/>
    <m/>
    <m/>
    <m/>
    <m/>
    <m/>
    <x v="234"/>
    <m/>
    <m/>
    <m/>
    <x v="0"/>
    <m/>
    <m/>
    <m/>
    <m/>
    <x v="0"/>
    <m/>
    <m/>
    <x v="0"/>
    <m/>
  </r>
  <r>
    <s v="U.P. PESADO"/>
    <s v="MEREY-20"/>
    <n v="396"/>
    <s v="Pase"/>
    <m/>
    <n v="3"/>
    <m/>
    <m/>
    <m/>
    <m/>
    <m/>
    <m/>
    <m/>
    <m/>
    <m/>
    <m/>
    <m/>
    <x v="2"/>
    <m/>
    <m/>
    <m/>
    <x v="0"/>
    <m/>
    <m/>
    <m/>
    <m/>
    <x v="0"/>
    <m/>
    <m/>
    <x v="0"/>
    <m/>
  </r>
  <r>
    <s v="U.P. PESADO"/>
    <s v="MEREY-20"/>
    <n v="397"/>
    <s v="Pase"/>
    <m/>
    <n v="3"/>
    <m/>
    <m/>
    <m/>
    <m/>
    <m/>
    <m/>
    <n v="3"/>
    <m/>
    <m/>
    <m/>
    <m/>
    <x v="2"/>
    <m/>
    <m/>
    <m/>
    <x v="0"/>
    <m/>
    <m/>
    <m/>
    <m/>
    <x v="0"/>
    <m/>
    <m/>
    <x v="0"/>
    <m/>
  </r>
  <r>
    <s v="U.P. PESADO"/>
    <s v="MEREY-20"/>
    <n v="398"/>
    <s v="Pase"/>
    <m/>
    <n v="6"/>
    <m/>
    <m/>
    <m/>
    <m/>
    <m/>
    <m/>
    <m/>
    <m/>
    <m/>
    <m/>
    <m/>
    <x v="235"/>
    <m/>
    <m/>
    <m/>
    <x v="0"/>
    <m/>
    <m/>
    <m/>
    <m/>
    <x v="0"/>
    <m/>
    <m/>
    <x v="0"/>
    <m/>
  </r>
  <r>
    <s v="U.P. PESADO"/>
    <s v="MEREY-20"/>
    <n v="399"/>
    <s v="Pase"/>
    <m/>
    <n v="3"/>
    <m/>
    <m/>
    <m/>
    <m/>
    <m/>
    <m/>
    <m/>
    <m/>
    <m/>
    <m/>
    <m/>
    <x v="155"/>
    <m/>
    <m/>
    <m/>
    <x v="0"/>
    <m/>
    <m/>
    <m/>
    <m/>
    <x v="0"/>
    <m/>
    <m/>
    <x v="0"/>
    <m/>
  </r>
  <r>
    <s v="U.P. PESADO"/>
    <s v="MEREY-20"/>
    <n v="400"/>
    <s v="Pase"/>
    <m/>
    <n v="3"/>
    <m/>
    <m/>
    <m/>
    <m/>
    <s v="X"/>
    <m/>
    <m/>
    <n v="3"/>
    <m/>
    <m/>
    <m/>
    <x v="2"/>
    <d v="2024-04-08T00:00:00"/>
    <s v="X"/>
    <n v="6"/>
    <x v="0"/>
    <m/>
    <m/>
    <m/>
    <m/>
    <x v="0"/>
    <m/>
    <m/>
    <x v="0"/>
    <m/>
  </r>
  <r>
    <s v="U.P. PESADO"/>
    <s v="MEREY-20"/>
    <n v="401"/>
    <s v="Pase"/>
    <m/>
    <n v="3"/>
    <m/>
    <m/>
    <m/>
    <m/>
    <m/>
    <m/>
    <n v="3"/>
    <n v="6"/>
    <m/>
    <m/>
    <m/>
    <x v="42"/>
    <d v="2024-04-08T00:00:00"/>
    <s v="X"/>
    <n v="6"/>
    <x v="0"/>
    <m/>
    <m/>
    <m/>
    <m/>
    <x v="0"/>
    <m/>
    <m/>
    <x v="0"/>
    <m/>
  </r>
  <r>
    <s v="U.P. PESADO"/>
    <s v="MEREY-20"/>
    <n v="402"/>
    <s v="Pase"/>
    <m/>
    <n v="3"/>
    <m/>
    <m/>
    <m/>
    <n v="3"/>
    <m/>
    <m/>
    <m/>
    <n v="9"/>
    <m/>
    <m/>
    <m/>
    <x v="162"/>
    <d v="2024-04-08T00:00:00"/>
    <s v="X"/>
    <n v="9"/>
    <x v="0"/>
    <m/>
    <m/>
    <m/>
    <m/>
    <x v="0"/>
    <m/>
    <m/>
    <x v="0"/>
    <m/>
  </r>
  <r>
    <s v="U.P. PESADO"/>
    <s v="MEREY-20"/>
    <n v="403"/>
    <s v="Amarre"/>
    <m/>
    <m/>
    <m/>
    <n v="6"/>
    <m/>
    <m/>
    <m/>
    <m/>
    <n v="3"/>
    <m/>
    <m/>
    <m/>
    <m/>
    <x v="2"/>
    <m/>
    <m/>
    <m/>
    <x v="0"/>
    <m/>
    <m/>
    <m/>
    <m/>
    <x v="0"/>
    <m/>
    <m/>
    <x v="0"/>
    <m/>
  </r>
  <r>
    <s v="U.P. PESADO"/>
    <s v="MEREY-20"/>
    <n v="404"/>
    <s v="Amarre con derivación en 90°"/>
    <m/>
    <n v="3"/>
    <n v="3"/>
    <n v="6"/>
    <m/>
    <m/>
    <m/>
    <m/>
    <m/>
    <m/>
    <m/>
    <m/>
    <m/>
    <x v="206"/>
    <m/>
    <m/>
    <m/>
    <x v="0"/>
    <m/>
    <m/>
    <m/>
    <m/>
    <x v="0"/>
    <m/>
    <m/>
    <x v="0"/>
    <m/>
  </r>
  <r>
    <s v="U.P. PESADO"/>
    <s v="MEREY-20"/>
    <n v="405"/>
    <s v="Amarre en 45°"/>
    <m/>
    <m/>
    <m/>
    <n v="6"/>
    <m/>
    <m/>
    <m/>
    <m/>
    <m/>
    <m/>
    <n v="3"/>
    <m/>
    <m/>
    <x v="236"/>
    <m/>
    <m/>
    <m/>
    <x v="0"/>
    <m/>
    <m/>
    <m/>
    <m/>
    <x v="0"/>
    <m/>
    <m/>
    <x v="0"/>
    <m/>
  </r>
</pivotCacheRecords>
</file>

<file path=xl/pivotCache/pivotCacheRecords6.xml><?xml version="1.0" encoding="utf-8"?>
<pivotCacheRecords xmlns="http://schemas.openxmlformats.org/spreadsheetml/2006/main" xmlns:r="http://schemas.openxmlformats.org/officeDocument/2006/relationships" count="323">
  <r>
    <s v="U.P. PESADO"/>
    <s v="PINOS 3"/>
    <n v="1"/>
    <s v=" Amarre Terminal"/>
    <m/>
    <m/>
    <m/>
    <m/>
    <n v="3"/>
    <m/>
    <m/>
    <m/>
    <m/>
    <n v="3"/>
    <n v="3"/>
    <m/>
    <m/>
    <x v="0"/>
    <d v="2023-12-08T00:00:00"/>
    <s v="X"/>
    <n v="12"/>
    <x v="0"/>
    <m/>
    <d v="2023-12-08T00:00:00"/>
    <s v="X"/>
    <n v="9"/>
    <x v="0"/>
    <m/>
    <d v="2024-03-25T00:00:00"/>
    <x v="0"/>
    <m/>
  </r>
  <r>
    <s v="U.P. PESADO"/>
    <s v="PINOS 3"/>
    <n v="2"/>
    <s v=" Pase"/>
    <m/>
    <n v="3"/>
    <m/>
    <m/>
    <m/>
    <m/>
    <m/>
    <m/>
    <m/>
    <m/>
    <m/>
    <m/>
    <m/>
    <x v="0"/>
    <m/>
    <m/>
    <m/>
    <x v="1"/>
    <m/>
    <d v="2023-12-08T00:00:00"/>
    <s v="X"/>
    <n v="3"/>
    <x v="1"/>
    <m/>
    <m/>
    <x v="1"/>
    <m/>
  </r>
  <r>
    <s v="U.P. PESADO"/>
    <s v="PINOS 3"/>
    <n v="3"/>
    <s v=" Pase con deriv a 90º (Interconexion de Pinos 3 con Merey 29"/>
    <m/>
    <n v="5"/>
    <m/>
    <m/>
    <m/>
    <m/>
    <m/>
    <m/>
    <m/>
    <n v="4"/>
    <n v="3"/>
    <m/>
    <m/>
    <x v="1"/>
    <d v="2023-12-08T00:00:00"/>
    <s v="X"/>
    <n v="7"/>
    <x v="1"/>
    <m/>
    <d v="2023-12-08T00:00:00"/>
    <s v="X"/>
    <n v="10"/>
    <x v="1"/>
    <m/>
    <m/>
    <x v="0"/>
    <s v="Esta OK, Fue inspeccionada"/>
  </r>
  <r>
    <s v="U.P. PESADO"/>
    <s v="PINOS 3"/>
    <n v="4"/>
    <s v=" Amarre a 90º"/>
    <m/>
    <m/>
    <n v="3"/>
    <n v="3"/>
    <m/>
    <m/>
    <m/>
    <m/>
    <m/>
    <n v="7"/>
    <n v="3"/>
    <m/>
    <m/>
    <x v="0"/>
    <d v="2023-12-08T00:00:00"/>
    <s v="X"/>
    <n v="16"/>
    <x v="2"/>
    <m/>
    <d v="2023-12-08T00:00:00"/>
    <s v="X"/>
    <n v="12"/>
    <x v="2"/>
    <m/>
    <d v="2023-12-15T00:00:00"/>
    <x v="0"/>
    <m/>
  </r>
  <r>
    <s v="U.P. PESADO"/>
    <s v="PINOS 3"/>
    <n v="5"/>
    <s v="Amarre"/>
    <m/>
    <n v="1"/>
    <m/>
    <n v="6"/>
    <m/>
    <m/>
    <m/>
    <m/>
    <m/>
    <n v="6"/>
    <m/>
    <m/>
    <m/>
    <x v="0"/>
    <d v="2023-12-08T00:00:00"/>
    <s v="X"/>
    <n v="6"/>
    <x v="1"/>
    <m/>
    <d v="2023-12-08T00:00:00"/>
    <s v="X"/>
    <n v="7"/>
    <x v="1"/>
    <m/>
    <m/>
    <x v="1"/>
    <m/>
  </r>
  <r>
    <s v="U.P. PESADO"/>
    <s v="PINOS 3"/>
    <n v="6"/>
    <s v="Pase"/>
    <m/>
    <n v="3"/>
    <m/>
    <m/>
    <m/>
    <m/>
    <m/>
    <m/>
    <m/>
    <m/>
    <m/>
    <m/>
    <m/>
    <x v="0"/>
    <m/>
    <m/>
    <m/>
    <x v="1"/>
    <m/>
    <d v="2023-12-08T00:00:00"/>
    <s v="X"/>
    <n v="3"/>
    <x v="3"/>
    <m/>
    <d v="2024-01-09T00:00:00"/>
    <x v="0"/>
    <m/>
  </r>
  <r>
    <s v="U.P. PESADO"/>
    <s v="PINOS 3"/>
    <n v="7"/>
    <s v="Pase"/>
    <m/>
    <n v="3"/>
    <m/>
    <m/>
    <m/>
    <m/>
    <m/>
    <m/>
    <m/>
    <m/>
    <m/>
    <m/>
    <m/>
    <x v="0"/>
    <m/>
    <m/>
    <m/>
    <x v="1"/>
    <m/>
    <d v="2023-12-08T00:00:00"/>
    <s v="X"/>
    <n v="3"/>
    <x v="4"/>
    <m/>
    <d v="2023-01-09T00:00:00"/>
    <x v="0"/>
    <m/>
  </r>
  <r>
    <s v="U.P. PESADO"/>
    <s v="PINOS 3"/>
    <n v="8"/>
    <s v="Pase"/>
    <m/>
    <n v="3"/>
    <m/>
    <m/>
    <m/>
    <m/>
    <m/>
    <m/>
    <m/>
    <m/>
    <m/>
    <m/>
    <m/>
    <x v="0"/>
    <m/>
    <m/>
    <m/>
    <x v="1"/>
    <m/>
    <d v="2023-12-08T00:00:00"/>
    <s v="X"/>
    <n v="3"/>
    <x v="1"/>
    <m/>
    <m/>
    <x v="1"/>
    <m/>
  </r>
  <r>
    <s v="U.P. PESADO"/>
    <s v="PINOS 3"/>
    <n v="9"/>
    <s v="Pase"/>
    <m/>
    <n v="3"/>
    <m/>
    <m/>
    <m/>
    <m/>
    <m/>
    <m/>
    <m/>
    <m/>
    <m/>
    <m/>
    <m/>
    <x v="2"/>
    <m/>
    <m/>
    <m/>
    <x v="1"/>
    <m/>
    <d v="2023-12-08T00:00:00"/>
    <s v="X"/>
    <n v="3"/>
    <x v="1"/>
    <m/>
    <m/>
    <x v="1"/>
    <m/>
  </r>
  <r>
    <s v="U.P. PESADO"/>
    <s v="PINOS 3"/>
    <n v="10"/>
    <s v="Pase"/>
    <m/>
    <n v="3"/>
    <m/>
    <m/>
    <m/>
    <m/>
    <m/>
    <m/>
    <m/>
    <m/>
    <m/>
    <m/>
    <m/>
    <x v="0"/>
    <m/>
    <m/>
    <m/>
    <x v="1"/>
    <m/>
    <d v="2023-12-08T00:00:00"/>
    <s v="X"/>
    <n v="3"/>
    <x v="1"/>
    <m/>
    <m/>
    <x v="1"/>
    <m/>
  </r>
  <r>
    <s v="U.P. PESADO"/>
    <s v="PINOS 3"/>
    <n v="11"/>
    <s v="Pase"/>
    <m/>
    <n v="3"/>
    <m/>
    <m/>
    <m/>
    <m/>
    <m/>
    <m/>
    <m/>
    <m/>
    <m/>
    <m/>
    <m/>
    <x v="0"/>
    <m/>
    <m/>
    <m/>
    <x v="1"/>
    <m/>
    <d v="2023-12-08T00:00:00"/>
    <s v="X"/>
    <n v="3"/>
    <x v="1"/>
    <m/>
    <m/>
    <x v="1"/>
    <m/>
  </r>
  <r>
    <s v="U.P. PESADO"/>
    <s v="PINOS 3"/>
    <n v="12"/>
    <s v="Pase con deriv a 45º"/>
    <m/>
    <n v="3"/>
    <n v="3"/>
    <m/>
    <m/>
    <m/>
    <m/>
    <m/>
    <m/>
    <n v="3"/>
    <n v="3"/>
    <m/>
    <m/>
    <x v="0"/>
    <m/>
    <s v="X"/>
    <n v="6"/>
    <x v="1"/>
    <m/>
    <d v="2023-12-08T00:00:00"/>
    <s v="X"/>
    <n v="12"/>
    <x v="2"/>
    <m/>
    <d v="2024-01-11T00:00:00"/>
    <x v="0"/>
    <m/>
  </r>
  <r>
    <s v="U.P. PESADO"/>
    <s v="PINOS 3"/>
    <n v="13"/>
    <s v="Pase con deriv a  90º"/>
    <m/>
    <n v="4"/>
    <m/>
    <n v="3"/>
    <m/>
    <m/>
    <m/>
    <m/>
    <m/>
    <n v="6"/>
    <n v="3"/>
    <m/>
    <m/>
    <x v="0"/>
    <d v="2023-12-08T00:00:00"/>
    <s v="X"/>
    <n v="15"/>
    <x v="1"/>
    <m/>
    <d v="2023-12-08T00:00:00"/>
    <s v="X"/>
    <n v="13"/>
    <x v="5"/>
    <m/>
    <d v="2024-01-11T00:00:00"/>
    <x v="0"/>
    <m/>
  </r>
  <r>
    <s v="U.P. PESADO"/>
    <s v="PINOS 3"/>
    <n v="14"/>
    <s v="Amarre"/>
    <m/>
    <m/>
    <m/>
    <n v="6"/>
    <m/>
    <m/>
    <m/>
    <m/>
    <m/>
    <n v="6"/>
    <n v="3"/>
    <m/>
    <m/>
    <x v="0"/>
    <d v="2023-12-08T00:00:00"/>
    <s v="X"/>
    <n v="15"/>
    <x v="3"/>
    <m/>
    <d v="2023-12-08T00:00:00"/>
    <s v="X"/>
    <n v="12"/>
    <x v="6"/>
    <m/>
    <m/>
    <x v="1"/>
    <m/>
  </r>
  <r>
    <s v="U.P. PESADO"/>
    <s v="PINOS 3"/>
    <n v="15"/>
    <s v=" Amarre Con deriv a 90º"/>
    <m/>
    <n v="2"/>
    <n v="3"/>
    <n v="6"/>
    <m/>
    <n v="3"/>
    <m/>
    <m/>
    <n v="3"/>
    <n v="6"/>
    <m/>
    <m/>
    <m/>
    <x v="0"/>
    <d v="2023-12-08T00:00:00"/>
    <s v="X"/>
    <n v="9"/>
    <x v="1"/>
    <m/>
    <d v="2023-12-08T00:00:00"/>
    <s v="X"/>
    <n v="17"/>
    <x v="7"/>
    <m/>
    <m/>
    <x v="1"/>
    <m/>
  </r>
  <r>
    <s v="U.P. PESADO"/>
    <s v="PINOS 3"/>
    <n v="16"/>
    <s v="Amarre"/>
    <m/>
    <n v="2"/>
    <m/>
    <n v="6"/>
    <m/>
    <m/>
    <m/>
    <m/>
    <m/>
    <n v="5"/>
    <n v="2"/>
    <m/>
    <m/>
    <x v="0"/>
    <d v="2023-12-08T00:00:00"/>
    <s v="X"/>
    <n v="11"/>
    <x v="4"/>
    <m/>
    <d v="2023-12-08T00:00:00"/>
    <s v="X"/>
    <n v="12"/>
    <x v="8"/>
    <m/>
    <d v="2024-03-19T00:00:00"/>
    <x v="0"/>
    <m/>
  </r>
  <r>
    <s v="U.P. PESADO"/>
    <s v="PINOS 3"/>
    <n v="17"/>
    <s v="Amarre  con deriv a 45°"/>
    <m/>
    <m/>
    <n v="3"/>
    <n v="6"/>
    <m/>
    <m/>
    <m/>
    <m/>
    <m/>
    <n v="8"/>
    <m/>
    <m/>
    <m/>
    <x v="0"/>
    <d v="2023-12-08T00:00:00"/>
    <s v="X"/>
    <n v="8"/>
    <x v="1"/>
    <m/>
    <d v="2023-12-08T00:00:00"/>
    <s v="X"/>
    <n v="9"/>
    <x v="1"/>
    <m/>
    <m/>
    <x v="1"/>
    <m/>
  </r>
  <r>
    <s v="U.P. PESADO"/>
    <s v="PINOS 3"/>
    <n v="18"/>
    <s v="Pase"/>
    <m/>
    <n v="3"/>
    <m/>
    <m/>
    <m/>
    <n v="3"/>
    <m/>
    <m/>
    <n v="3"/>
    <n v="3"/>
    <m/>
    <m/>
    <m/>
    <x v="0"/>
    <d v="2023-12-08T00:00:00"/>
    <s v="X"/>
    <n v="12"/>
    <x v="1"/>
    <m/>
    <d v="2023-12-08T00:00:00"/>
    <s v="X"/>
    <n v="9"/>
    <x v="9"/>
    <m/>
    <d v="2024-01-12T00:00:00"/>
    <x v="0"/>
    <m/>
  </r>
  <r>
    <s v="U.P. PESADO"/>
    <s v="PINOS 3"/>
    <n v="19"/>
    <s v="Amarre Terminal"/>
    <m/>
    <m/>
    <m/>
    <n v="3"/>
    <m/>
    <n v="3"/>
    <m/>
    <m/>
    <n v="3"/>
    <m/>
    <m/>
    <m/>
    <m/>
    <x v="3"/>
    <m/>
    <s v="X"/>
    <n v="3"/>
    <x v="1"/>
    <m/>
    <d v="2023-12-08T00:00:00"/>
    <s v="X"/>
    <n v="9"/>
    <x v="10"/>
    <m/>
    <d v="2024-01-12T00:00:00"/>
    <x v="0"/>
    <m/>
  </r>
  <r>
    <s v="U.P. PESADO"/>
    <s v="PINOS 3"/>
    <n v="20"/>
    <s v="Amarre a 90º"/>
    <m/>
    <n v="2"/>
    <m/>
    <n v="6"/>
    <m/>
    <m/>
    <m/>
    <m/>
    <n v="3"/>
    <n v="3"/>
    <m/>
    <m/>
    <m/>
    <x v="0"/>
    <d v="2023-12-08T00:00:00"/>
    <s v="X"/>
    <n v="3"/>
    <x v="5"/>
    <m/>
    <d v="2023-12-08T00:00:00"/>
    <s v="X"/>
    <n v="11"/>
    <x v="1"/>
    <m/>
    <m/>
    <x v="1"/>
    <m/>
  </r>
  <r>
    <s v="U.P. PESADO"/>
    <s v="PINOS 3"/>
    <n v="21"/>
    <s v="Amarre"/>
    <m/>
    <m/>
    <m/>
    <n v="3"/>
    <m/>
    <m/>
    <m/>
    <m/>
    <m/>
    <m/>
    <n v="3"/>
    <m/>
    <m/>
    <x v="0"/>
    <m/>
    <m/>
    <m/>
    <x v="1"/>
    <m/>
    <d v="2023-12-08T00:00:00"/>
    <s v="X"/>
    <n v="6"/>
    <x v="1"/>
    <m/>
    <m/>
    <x v="1"/>
    <m/>
  </r>
  <r>
    <s v="U.P. PESADO"/>
    <s v="PINOS 3"/>
    <n v="22"/>
    <s v="Amarre a 90º"/>
    <m/>
    <n v="2"/>
    <m/>
    <n v="6"/>
    <m/>
    <m/>
    <m/>
    <m/>
    <m/>
    <n v="3"/>
    <m/>
    <m/>
    <m/>
    <x v="4"/>
    <d v="2023-12-08T00:00:00"/>
    <s v="X"/>
    <n v="3"/>
    <x v="1"/>
    <m/>
    <d v="2023-12-08T00:00:00"/>
    <s v="X"/>
    <n v="8"/>
    <x v="11"/>
    <m/>
    <d v="2023-12-09T00:00:00"/>
    <x v="0"/>
    <m/>
  </r>
  <r>
    <s v="U.P. PESADO"/>
    <s v="PINOS 3"/>
    <n v="23"/>
    <s v="Pase"/>
    <m/>
    <n v="3"/>
    <m/>
    <m/>
    <m/>
    <m/>
    <m/>
    <m/>
    <m/>
    <m/>
    <m/>
    <m/>
    <m/>
    <x v="0"/>
    <m/>
    <m/>
    <m/>
    <x v="1"/>
    <m/>
    <d v="2023-12-08T00:00:00"/>
    <s v="X"/>
    <n v="3"/>
    <x v="1"/>
    <m/>
    <m/>
    <x v="1"/>
    <m/>
  </r>
  <r>
    <s v="U.P. PESADO"/>
    <s v="PINOS 3"/>
    <n v="24"/>
    <s v="Amarre 45º"/>
    <m/>
    <n v="4"/>
    <m/>
    <n v="3"/>
    <m/>
    <n v="3"/>
    <m/>
    <m/>
    <n v="3"/>
    <m/>
    <n v="3"/>
    <m/>
    <m/>
    <x v="0"/>
    <m/>
    <m/>
    <m/>
    <x v="1"/>
    <m/>
    <d v="2023-12-08T00:00:00"/>
    <s v="X"/>
    <n v="16"/>
    <x v="12"/>
    <m/>
    <d v="2024-03-20T00:00:00"/>
    <x v="0"/>
    <m/>
  </r>
  <r>
    <s v="U.P. PESADO"/>
    <s v="PINOS 3"/>
    <n v="25"/>
    <s v="Pase con deriv a 90º"/>
    <m/>
    <n v="3"/>
    <n v="3"/>
    <m/>
    <m/>
    <m/>
    <m/>
    <m/>
    <m/>
    <n v="3"/>
    <m/>
    <m/>
    <m/>
    <x v="0"/>
    <d v="2023-12-08T00:00:00"/>
    <s v="X"/>
    <n v="3"/>
    <x v="1"/>
    <m/>
    <d v="2023-12-08T00:00:00"/>
    <s v="X"/>
    <n v="6"/>
    <x v="1"/>
    <m/>
    <m/>
    <x v="1"/>
    <m/>
  </r>
  <r>
    <s v="U.P. PESADO"/>
    <s v="PINOS 3"/>
    <n v="26"/>
    <s v="Amarre"/>
    <m/>
    <m/>
    <n v="3"/>
    <n v="3"/>
    <m/>
    <m/>
    <m/>
    <m/>
    <m/>
    <m/>
    <n v="3"/>
    <m/>
    <m/>
    <x v="0"/>
    <d v="2023-12-08T00:00:00"/>
    <s v="X"/>
    <n v="9"/>
    <x v="1"/>
    <m/>
    <d v="2023-12-08T00:00:00"/>
    <s v="X"/>
    <n v="12"/>
    <x v="1"/>
    <m/>
    <m/>
    <x v="1"/>
    <m/>
  </r>
  <r>
    <s v="U.P. PESADO"/>
    <s v="PINOS 3"/>
    <n v="27"/>
    <s v="Amarre a 90º"/>
    <m/>
    <n v="2"/>
    <m/>
    <n v="6"/>
    <m/>
    <m/>
    <m/>
    <m/>
    <m/>
    <n v="6"/>
    <m/>
    <m/>
    <m/>
    <x v="0"/>
    <d v="2023-12-08T00:00:00"/>
    <s v="X"/>
    <n v="6"/>
    <x v="6"/>
    <m/>
    <d v="2023-12-08T00:00:00"/>
    <s v="X"/>
    <n v="8"/>
    <x v="1"/>
    <m/>
    <m/>
    <x v="1"/>
    <m/>
  </r>
  <r>
    <s v="U.P. PESADO"/>
    <s v="PINOS 3"/>
    <n v="28"/>
    <s v="Terminal"/>
    <m/>
    <m/>
    <n v="3"/>
    <m/>
    <m/>
    <m/>
    <m/>
    <m/>
    <m/>
    <m/>
    <m/>
    <m/>
    <m/>
    <x v="0"/>
    <m/>
    <m/>
    <m/>
    <x v="1"/>
    <m/>
    <d v="2023-12-08T00:00:00"/>
    <s v="X"/>
    <n v="3"/>
    <x v="1"/>
    <m/>
    <m/>
    <x v="1"/>
    <m/>
  </r>
  <r>
    <s v="U.P. PESADO"/>
    <s v="PINOS 3"/>
    <n v="29"/>
    <s v=" Suspension"/>
    <m/>
    <m/>
    <m/>
    <n v="3"/>
    <m/>
    <m/>
    <m/>
    <m/>
    <m/>
    <m/>
    <m/>
    <m/>
    <m/>
    <x v="0"/>
    <m/>
    <m/>
    <m/>
    <x v="1"/>
    <m/>
    <d v="2023-12-08T00:00:00"/>
    <s v="X"/>
    <n v="3"/>
    <x v="1"/>
    <m/>
    <m/>
    <x v="1"/>
    <m/>
  </r>
  <r>
    <s v="U.P. PESADO"/>
    <s v="PINOS 3"/>
    <n v="30"/>
    <s v=" Suspension"/>
    <m/>
    <m/>
    <m/>
    <n v="3"/>
    <m/>
    <m/>
    <m/>
    <m/>
    <m/>
    <m/>
    <m/>
    <m/>
    <m/>
    <x v="0"/>
    <m/>
    <m/>
    <m/>
    <x v="1"/>
    <m/>
    <d v="2023-12-08T00:00:00"/>
    <s v="X"/>
    <n v="3"/>
    <x v="1"/>
    <m/>
    <m/>
    <x v="1"/>
    <m/>
  </r>
  <r>
    <s v="U.P. PESADO"/>
    <s v="PINOS 3"/>
    <n v="31"/>
    <s v=" Suspension"/>
    <m/>
    <m/>
    <m/>
    <n v="3"/>
    <m/>
    <m/>
    <m/>
    <m/>
    <m/>
    <m/>
    <m/>
    <m/>
    <m/>
    <x v="0"/>
    <m/>
    <m/>
    <m/>
    <x v="1"/>
    <m/>
    <d v="2023-12-08T00:00:00"/>
    <s v="X"/>
    <n v="3"/>
    <x v="1"/>
    <m/>
    <m/>
    <x v="1"/>
    <m/>
  </r>
  <r>
    <s v="U.P. PESADO"/>
    <s v="PINOS 3"/>
    <n v="32"/>
    <s v=" Suspension"/>
    <m/>
    <m/>
    <m/>
    <n v="3"/>
    <m/>
    <m/>
    <m/>
    <m/>
    <m/>
    <m/>
    <m/>
    <m/>
    <m/>
    <x v="0"/>
    <m/>
    <m/>
    <m/>
    <x v="1"/>
    <m/>
    <d v="2023-12-08T00:00:00"/>
    <s v="X"/>
    <n v="3"/>
    <x v="1"/>
    <m/>
    <m/>
    <x v="1"/>
    <m/>
  </r>
  <r>
    <s v="U.P. PESADO"/>
    <s v="PINOS 3"/>
    <n v="33"/>
    <s v="Amarre a 45º"/>
    <m/>
    <n v="2"/>
    <m/>
    <n v="6"/>
    <m/>
    <m/>
    <m/>
    <m/>
    <m/>
    <n v="6"/>
    <m/>
    <m/>
    <m/>
    <x v="0"/>
    <d v="2023-12-08T00:00:00"/>
    <s v="X"/>
    <n v="6"/>
    <x v="1"/>
    <m/>
    <d v="2023-12-08T00:00:00"/>
    <s v="X"/>
    <n v="8"/>
    <x v="1"/>
    <m/>
    <m/>
    <x v="1"/>
    <m/>
  </r>
  <r>
    <s v="U.P. PESADO"/>
    <s v="PINOS 3"/>
    <n v="34"/>
    <s v="Amarre a 45º"/>
    <m/>
    <n v="1"/>
    <m/>
    <n v="6"/>
    <m/>
    <m/>
    <m/>
    <m/>
    <m/>
    <n v="6"/>
    <m/>
    <m/>
    <m/>
    <x v="0"/>
    <d v="2023-12-08T00:00:00"/>
    <s v="X"/>
    <n v="6"/>
    <x v="1"/>
    <m/>
    <d v="2023-12-08T00:00:00"/>
    <s v="X"/>
    <n v="7"/>
    <x v="1"/>
    <m/>
    <m/>
    <x v="1"/>
    <m/>
  </r>
  <r>
    <s v="U.P. PESADO"/>
    <s v="PINOS 3"/>
    <n v="35"/>
    <s v="Amarre"/>
    <m/>
    <m/>
    <m/>
    <n v="6"/>
    <m/>
    <m/>
    <m/>
    <m/>
    <m/>
    <n v="6"/>
    <m/>
    <m/>
    <m/>
    <x v="0"/>
    <d v="2023-12-08T00:00:00"/>
    <s v="X"/>
    <n v="6"/>
    <x v="1"/>
    <m/>
    <d v="2023-12-08T00:00:00"/>
    <s v="X"/>
    <n v="6"/>
    <x v="1"/>
    <m/>
    <m/>
    <x v="1"/>
    <m/>
  </r>
  <r>
    <s v="U.P. PESADO"/>
    <s v="PINOS 3"/>
    <n v="36"/>
    <s v=" Suspension"/>
    <m/>
    <m/>
    <m/>
    <n v="3"/>
    <m/>
    <m/>
    <m/>
    <m/>
    <m/>
    <m/>
    <m/>
    <m/>
    <m/>
    <x v="0"/>
    <m/>
    <m/>
    <m/>
    <x v="1"/>
    <m/>
    <d v="2023-12-08T00:00:00"/>
    <s v="X"/>
    <n v="3"/>
    <x v="1"/>
    <m/>
    <m/>
    <x v="1"/>
    <m/>
  </r>
  <r>
    <s v="U.P. PESADO"/>
    <s v="PINOS 3"/>
    <n v="37"/>
    <s v="Suspension"/>
    <m/>
    <m/>
    <m/>
    <n v="3"/>
    <m/>
    <m/>
    <m/>
    <m/>
    <m/>
    <m/>
    <m/>
    <m/>
    <m/>
    <x v="0"/>
    <m/>
    <m/>
    <m/>
    <x v="1"/>
    <m/>
    <d v="2023-12-08T00:00:00"/>
    <s v="X"/>
    <n v="3"/>
    <x v="1"/>
    <m/>
    <m/>
    <x v="1"/>
    <m/>
  </r>
  <r>
    <s v="U.P. PESADO"/>
    <s v="PINOS 3"/>
    <n v="38"/>
    <s v="Suspension"/>
    <m/>
    <m/>
    <m/>
    <n v="3"/>
    <m/>
    <m/>
    <m/>
    <m/>
    <m/>
    <m/>
    <m/>
    <m/>
    <m/>
    <x v="0"/>
    <m/>
    <m/>
    <m/>
    <x v="1"/>
    <m/>
    <d v="2023-12-08T00:00:00"/>
    <s v="X"/>
    <n v="3"/>
    <x v="1"/>
    <m/>
    <m/>
    <x v="1"/>
    <m/>
  </r>
  <r>
    <s v="U.P. PESADO"/>
    <s v="PINOS 3"/>
    <n v="39"/>
    <s v="Amarre"/>
    <m/>
    <n v="1"/>
    <m/>
    <n v="6"/>
    <m/>
    <m/>
    <m/>
    <m/>
    <m/>
    <n v="6"/>
    <m/>
    <m/>
    <m/>
    <x v="0"/>
    <d v="2023-12-08T00:00:00"/>
    <s v="X"/>
    <n v="6"/>
    <x v="1"/>
    <m/>
    <d v="2023-12-08T00:00:00"/>
    <s v="X"/>
    <n v="7"/>
    <x v="1"/>
    <m/>
    <m/>
    <x v="1"/>
    <m/>
  </r>
  <r>
    <s v="U.P. PESADO"/>
    <s v="PINOS 3"/>
    <n v="40"/>
    <s v=" Suspension"/>
    <m/>
    <m/>
    <m/>
    <n v="3"/>
    <m/>
    <m/>
    <m/>
    <m/>
    <m/>
    <m/>
    <m/>
    <m/>
    <m/>
    <x v="0"/>
    <m/>
    <m/>
    <m/>
    <x v="1"/>
    <m/>
    <d v="2023-12-08T00:00:00"/>
    <s v="X"/>
    <n v="3"/>
    <x v="1"/>
    <m/>
    <m/>
    <x v="1"/>
    <m/>
  </r>
  <r>
    <s v="U.P. PESADO"/>
    <s v="PINOS 3"/>
    <n v="41"/>
    <s v="Suspension"/>
    <m/>
    <m/>
    <m/>
    <n v="3"/>
    <m/>
    <m/>
    <m/>
    <m/>
    <m/>
    <m/>
    <m/>
    <m/>
    <m/>
    <x v="0"/>
    <m/>
    <m/>
    <m/>
    <x v="1"/>
    <m/>
    <d v="2023-12-08T00:00:00"/>
    <s v="X"/>
    <n v="3"/>
    <x v="1"/>
    <m/>
    <m/>
    <x v="1"/>
    <m/>
  </r>
  <r>
    <s v="U.P. PESADO"/>
    <s v="PINOS 3"/>
    <n v="42"/>
    <s v="Suspension"/>
    <m/>
    <m/>
    <m/>
    <n v="3"/>
    <m/>
    <m/>
    <m/>
    <m/>
    <m/>
    <m/>
    <m/>
    <m/>
    <m/>
    <x v="0"/>
    <m/>
    <m/>
    <m/>
    <x v="1"/>
    <m/>
    <d v="2023-12-09T00:00:00"/>
    <s v="X"/>
    <n v="3"/>
    <x v="1"/>
    <m/>
    <m/>
    <x v="1"/>
    <m/>
  </r>
  <r>
    <s v="U.P. PESADO"/>
    <s v="PINOS 3"/>
    <n v="43"/>
    <s v="Amarre"/>
    <m/>
    <n v="3"/>
    <m/>
    <n v="6"/>
    <m/>
    <m/>
    <m/>
    <m/>
    <m/>
    <n v="9"/>
    <m/>
    <m/>
    <m/>
    <x v="0"/>
    <d v="2023-12-08T00:00:00"/>
    <s v="X"/>
    <n v="9"/>
    <x v="1"/>
    <m/>
    <d v="2023-12-09T00:00:00"/>
    <s v="X"/>
    <n v="9"/>
    <x v="13"/>
    <m/>
    <d v="2024-01-09T00:00:00"/>
    <x v="0"/>
    <m/>
  </r>
  <r>
    <s v="U.P. PESADO"/>
    <s v="PINOS 3"/>
    <n v="44"/>
    <s v="Amarre"/>
    <m/>
    <n v="3"/>
    <m/>
    <n v="6"/>
    <m/>
    <m/>
    <m/>
    <m/>
    <m/>
    <n v="9"/>
    <m/>
    <m/>
    <m/>
    <x v="5"/>
    <d v="2023-12-08T00:00:00"/>
    <s v="X"/>
    <n v="9"/>
    <x v="1"/>
    <m/>
    <d v="2023-12-09T00:00:00"/>
    <s v="X"/>
    <n v="9"/>
    <x v="1"/>
    <m/>
    <d v="2023-12-09T00:00:00"/>
    <x v="0"/>
    <m/>
  </r>
  <r>
    <s v="U.P. PESADO"/>
    <s v="PINOS 3"/>
    <n v="45"/>
    <s v="Suspension"/>
    <m/>
    <m/>
    <m/>
    <n v="3"/>
    <m/>
    <m/>
    <m/>
    <m/>
    <m/>
    <m/>
    <m/>
    <m/>
    <m/>
    <x v="0"/>
    <m/>
    <m/>
    <m/>
    <x v="1"/>
    <m/>
    <d v="2023-12-09T00:00:00"/>
    <s v="X"/>
    <n v="3"/>
    <x v="1"/>
    <m/>
    <m/>
    <x v="1"/>
    <m/>
  </r>
  <r>
    <s v="U.P. PESADO"/>
    <s v="PINOS 3"/>
    <n v="46"/>
    <s v="Suspension"/>
    <m/>
    <m/>
    <m/>
    <n v="3"/>
    <m/>
    <m/>
    <m/>
    <m/>
    <m/>
    <m/>
    <m/>
    <m/>
    <m/>
    <x v="0"/>
    <m/>
    <m/>
    <m/>
    <x v="1"/>
    <m/>
    <d v="2023-12-09T00:00:00"/>
    <s v="X"/>
    <n v="3"/>
    <x v="1"/>
    <m/>
    <m/>
    <x v="1"/>
    <m/>
  </r>
  <r>
    <s v="U.P. PESADO"/>
    <s v="PINOS 3"/>
    <n v="47"/>
    <s v="Suspension"/>
    <m/>
    <m/>
    <m/>
    <n v="3"/>
    <m/>
    <m/>
    <m/>
    <m/>
    <m/>
    <m/>
    <m/>
    <m/>
    <m/>
    <x v="0"/>
    <m/>
    <m/>
    <m/>
    <x v="1"/>
    <m/>
    <d v="2023-12-09T00:00:00"/>
    <s v="X"/>
    <n v="3"/>
    <x v="1"/>
    <m/>
    <m/>
    <x v="1"/>
    <m/>
  </r>
  <r>
    <s v="U.P. PESADO"/>
    <s v="PINOS 3"/>
    <n v="48"/>
    <s v="Suspension"/>
    <m/>
    <m/>
    <m/>
    <n v="3"/>
    <m/>
    <m/>
    <m/>
    <m/>
    <m/>
    <m/>
    <m/>
    <m/>
    <m/>
    <x v="0"/>
    <m/>
    <m/>
    <m/>
    <x v="1"/>
    <m/>
    <d v="2023-12-09T00:00:00"/>
    <s v="X"/>
    <n v="3"/>
    <x v="1"/>
    <m/>
    <m/>
    <x v="1"/>
    <m/>
  </r>
  <r>
    <s v="U.P. PESADO"/>
    <s v="PINOS 3"/>
    <n v="49"/>
    <s v="Suspension"/>
    <m/>
    <m/>
    <m/>
    <n v="3"/>
    <m/>
    <m/>
    <m/>
    <m/>
    <m/>
    <m/>
    <m/>
    <m/>
    <m/>
    <x v="0"/>
    <m/>
    <m/>
    <m/>
    <x v="1"/>
    <m/>
    <d v="2023-12-09T00:00:00"/>
    <s v="X"/>
    <n v="3"/>
    <x v="1"/>
    <m/>
    <m/>
    <x v="1"/>
    <m/>
  </r>
  <r>
    <s v="U.P. PESADO"/>
    <s v="PINOS 3"/>
    <n v="50"/>
    <s v="Suspension"/>
    <m/>
    <m/>
    <m/>
    <n v="3"/>
    <m/>
    <m/>
    <m/>
    <m/>
    <m/>
    <m/>
    <m/>
    <m/>
    <m/>
    <x v="0"/>
    <m/>
    <m/>
    <m/>
    <x v="1"/>
    <m/>
    <d v="2023-12-09T00:00:00"/>
    <s v="X"/>
    <n v="3"/>
    <x v="1"/>
    <m/>
    <m/>
    <x v="1"/>
    <m/>
  </r>
  <r>
    <s v="U.P. PESADO"/>
    <s v="PINOS 3"/>
    <n v="51"/>
    <s v="Amarre"/>
    <m/>
    <n v="1"/>
    <m/>
    <n v="6"/>
    <m/>
    <m/>
    <m/>
    <m/>
    <m/>
    <n v="9"/>
    <m/>
    <m/>
    <m/>
    <x v="0"/>
    <d v="2023-12-08T00:00:00"/>
    <s v="X"/>
    <n v="9"/>
    <x v="1"/>
    <m/>
    <d v="2023-12-09T00:00:00"/>
    <s v="X"/>
    <n v="7"/>
    <x v="1"/>
    <m/>
    <m/>
    <x v="1"/>
    <m/>
  </r>
  <r>
    <s v="U.P. PESADO"/>
    <s v="PINOS 3"/>
    <n v="52"/>
    <s v="Suspension"/>
    <m/>
    <m/>
    <m/>
    <n v="3"/>
    <m/>
    <m/>
    <m/>
    <m/>
    <m/>
    <m/>
    <m/>
    <m/>
    <m/>
    <x v="6"/>
    <m/>
    <m/>
    <m/>
    <x v="1"/>
    <m/>
    <d v="2023-12-09T00:00:00"/>
    <s v="X"/>
    <n v="3"/>
    <x v="1"/>
    <m/>
    <m/>
    <x v="1"/>
    <m/>
  </r>
  <r>
    <s v="U.P. PESADO"/>
    <s v="PINOS 3"/>
    <n v="53"/>
    <s v="Suspension"/>
    <m/>
    <m/>
    <m/>
    <n v="3"/>
    <m/>
    <m/>
    <m/>
    <m/>
    <m/>
    <m/>
    <m/>
    <m/>
    <m/>
    <x v="0"/>
    <m/>
    <m/>
    <m/>
    <x v="1"/>
    <m/>
    <d v="2023-12-09T00:00:00"/>
    <s v="X"/>
    <n v="3"/>
    <x v="1"/>
    <m/>
    <m/>
    <x v="1"/>
    <m/>
  </r>
  <r>
    <s v="U.P. PESADO"/>
    <s v="PINOS 3"/>
    <n v="54"/>
    <s v="Suspension"/>
    <m/>
    <m/>
    <m/>
    <n v="3"/>
    <m/>
    <m/>
    <m/>
    <m/>
    <m/>
    <m/>
    <m/>
    <m/>
    <m/>
    <x v="0"/>
    <m/>
    <m/>
    <m/>
    <x v="1"/>
    <m/>
    <d v="2023-12-09T00:00:00"/>
    <s v="X"/>
    <n v="3"/>
    <x v="1"/>
    <m/>
    <m/>
    <x v="1"/>
    <m/>
  </r>
  <r>
    <s v="U.P. PESADO"/>
    <s v="PINOS 3"/>
    <n v="55"/>
    <s v="Suspension"/>
    <m/>
    <m/>
    <m/>
    <n v="3"/>
    <m/>
    <m/>
    <m/>
    <m/>
    <m/>
    <m/>
    <m/>
    <m/>
    <m/>
    <x v="0"/>
    <m/>
    <m/>
    <m/>
    <x v="1"/>
    <m/>
    <d v="2023-12-09T00:00:00"/>
    <s v="X"/>
    <n v="3"/>
    <x v="1"/>
    <m/>
    <m/>
    <x v="1"/>
    <m/>
  </r>
  <r>
    <s v="U.P. PESADO"/>
    <s v="PINOS 3"/>
    <n v="56"/>
    <s v="Suspension"/>
    <m/>
    <m/>
    <m/>
    <n v="3"/>
    <m/>
    <m/>
    <m/>
    <m/>
    <m/>
    <m/>
    <m/>
    <m/>
    <m/>
    <x v="0"/>
    <m/>
    <m/>
    <m/>
    <x v="1"/>
    <m/>
    <d v="2023-12-09T00:00:00"/>
    <s v="X"/>
    <n v="3"/>
    <x v="1"/>
    <m/>
    <m/>
    <x v="1"/>
    <m/>
  </r>
  <r>
    <s v="U.P. PESADO"/>
    <s v="PINOS 3"/>
    <n v="57"/>
    <s v="Amarre"/>
    <m/>
    <n v="1"/>
    <m/>
    <n v="6"/>
    <m/>
    <m/>
    <m/>
    <m/>
    <m/>
    <n v="9"/>
    <m/>
    <m/>
    <m/>
    <x v="0"/>
    <d v="2023-12-08T00:00:00"/>
    <s v="X"/>
    <n v="9"/>
    <x v="1"/>
    <m/>
    <d v="2023-12-09T00:00:00"/>
    <s v="X"/>
    <n v="7"/>
    <x v="13"/>
    <m/>
    <d v="2024-01-09T00:00:00"/>
    <x v="0"/>
    <m/>
  </r>
  <r>
    <s v="U.P. PESADO"/>
    <s v="PINOS 3"/>
    <n v="58"/>
    <s v="Amarre"/>
    <m/>
    <n v="1"/>
    <m/>
    <n v="6"/>
    <m/>
    <m/>
    <m/>
    <m/>
    <m/>
    <n v="9"/>
    <m/>
    <m/>
    <m/>
    <x v="0"/>
    <d v="2023-12-08T00:00:00"/>
    <s v="X"/>
    <n v="9"/>
    <x v="7"/>
    <m/>
    <d v="2023-12-09T00:00:00"/>
    <s v="X"/>
    <n v="7"/>
    <x v="1"/>
    <m/>
    <d v="2023-12-11T00:00:00"/>
    <x v="0"/>
    <m/>
  </r>
  <r>
    <s v="U.P. PESADO"/>
    <s v="PINOS 3"/>
    <n v="59"/>
    <s v="Suspension"/>
    <m/>
    <m/>
    <m/>
    <n v="3"/>
    <m/>
    <m/>
    <m/>
    <m/>
    <m/>
    <m/>
    <m/>
    <m/>
    <m/>
    <x v="0"/>
    <m/>
    <m/>
    <m/>
    <x v="1"/>
    <m/>
    <d v="2023-12-09T00:00:00"/>
    <s v="X"/>
    <n v="3"/>
    <x v="1"/>
    <m/>
    <m/>
    <x v="1"/>
    <m/>
  </r>
  <r>
    <s v="U.P. PESADO"/>
    <s v="PINOS 3"/>
    <n v="60"/>
    <s v="Suspension"/>
    <m/>
    <m/>
    <m/>
    <n v="3"/>
    <m/>
    <m/>
    <m/>
    <m/>
    <m/>
    <m/>
    <m/>
    <m/>
    <m/>
    <x v="0"/>
    <m/>
    <m/>
    <m/>
    <x v="1"/>
    <m/>
    <d v="2023-12-09T00:00:00"/>
    <s v="X"/>
    <n v="3"/>
    <x v="1"/>
    <m/>
    <m/>
    <x v="1"/>
    <m/>
  </r>
  <r>
    <s v="U.P. PESADO"/>
    <s v="PINOS 3"/>
    <n v="61"/>
    <s v="Suspension"/>
    <m/>
    <m/>
    <m/>
    <n v="3"/>
    <m/>
    <m/>
    <m/>
    <m/>
    <m/>
    <m/>
    <m/>
    <m/>
    <m/>
    <x v="0"/>
    <m/>
    <m/>
    <m/>
    <x v="1"/>
    <m/>
    <d v="2023-12-09T00:00:00"/>
    <s v="X"/>
    <n v="3"/>
    <x v="1"/>
    <m/>
    <m/>
    <x v="1"/>
    <m/>
  </r>
  <r>
    <s v="U.P. PESADO"/>
    <s v="PINOS 3"/>
    <n v="62"/>
    <s v="Suspension"/>
    <m/>
    <m/>
    <m/>
    <n v="3"/>
    <m/>
    <m/>
    <m/>
    <m/>
    <m/>
    <m/>
    <m/>
    <m/>
    <m/>
    <x v="0"/>
    <m/>
    <m/>
    <m/>
    <x v="1"/>
    <m/>
    <d v="2023-12-09T00:00:00"/>
    <s v="X"/>
    <n v="3"/>
    <x v="1"/>
    <m/>
    <m/>
    <x v="1"/>
    <m/>
  </r>
  <r>
    <s v="U.P. PESADO"/>
    <s v="PINOS 3"/>
    <n v="63"/>
    <s v="Suspension"/>
    <m/>
    <m/>
    <m/>
    <n v="3"/>
    <m/>
    <m/>
    <m/>
    <m/>
    <m/>
    <m/>
    <m/>
    <m/>
    <m/>
    <x v="0"/>
    <m/>
    <m/>
    <m/>
    <x v="1"/>
    <m/>
    <d v="2023-12-09T00:00:00"/>
    <s v="X"/>
    <n v="3"/>
    <x v="1"/>
    <m/>
    <m/>
    <x v="1"/>
    <m/>
  </r>
  <r>
    <s v="U.P. PESADO"/>
    <s v="PINOS 3"/>
    <n v="64"/>
    <s v="Suspension"/>
    <m/>
    <m/>
    <m/>
    <n v="3"/>
    <m/>
    <m/>
    <m/>
    <m/>
    <m/>
    <m/>
    <m/>
    <m/>
    <m/>
    <x v="0"/>
    <m/>
    <m/>
    <m/>
    <x v="1"/>
    <m/>
    <d v="2023-12-09T00:00:00"/>
    <s v="X"/>
    <n v="3"/>
    <x v="1"/>
    <m/>
    <m/>
    <x v="1"/>
    <m/>
  </r>
  <r>
    <s v="U.P. PESADO"/>
    <s v="PINOS 3"/>
    <n v="65"/>
    <s v="Amarre"/>
    <m/>
    <n v="1"/>
    <m/>
    <n v="6"/>
    <m/>
    <m/>
    <m/>
    <m/>
    <m/>
    <n v="9"/>
    <m/>
    <m/>
    <m/>
    <x v="0"/>
    <d v="2023-12-08T00:00:00"/>
    <s v="X"/>
    <n v="9"/>
    <x v="1"/>
    <m/>
    <d v="2023-12-09T00:00:00"/>
    <s v="X"/>
    <n v="7"/>
    <x v="1"/>
    <m/>
    <m/>
    <x v="1"/>
    <m/>
  </r>
  <r>
    <s v="U.P. PESADO"/>
    <s v="PINOS 3"/>
    <n v="66"/>
    <s v="Suspension"/>
    <m/>
    <m/>
    <m/>
    <n v="3"/>
    <m/>
    <m/>
    <m/>
    <m/>
    <m/>
    <m/>
    <m/>
    <m/>
    <m/>
    <x v="0"/>
    <m/>
    <m/>
    <m/>
    <x v="1"/>
    <m/>
    <d v="2023-12-09T00:00:00"/>
    <s v="X"/>
    <n v="3"/>
    <x v="1"/>
    <m/>
    <m/>
    <x v="1"/>
    <m/>
  </r>
  <r>
    <s v="U.P. PESADO"/>
    <s v="PINOS 3"/>
    <n v="67"/>
    <s v="Suspension "/>
    <m/>
    <m/>
    <m/>
    <n v="3"/>
    <m/>
    <m/>
    <m/>
    <m/>
    <m/>
    <m/>
    <m/>
    <m/>
    <m/>
    <x v="0"/>
    <m/>
    <m/>
    <m/>
    <x v="1"/>
    <m/>
    <d v="2023-12-09T00:00:00"/>
    <s v="X"/>
    <n v="3"/>
    <x v="1"/>
    <m/>
    <m/>
    <x v="1"/>
    <m/>
  </r>
  <r>
    <s v="U.P. PESADO"/>
    <s v="PINOS 3"/>
    <n v="68"/>
    <s v="Amarre"/>
    <m/>
    <n v="1"/>
    <m/>
    <n v="6"/>
    <m/>
    <m/>
    <m/>
    <m/>
    <m/>
    <n v="9"/>
    <m/>
    <m/>
    <m/>
    <x v="0"/>
    <d v="2023-12-08T00:00:00"/>
    <s v="X"/>
    <n v="9"/>
    <x v="1"/>
    <m/>
    <d v="2023-12-09T00:00:00"/>
    <s v="X"/>
    <n v="7"/>
    <x v="1"/>
    <m/>
    <m/>
    <x v="1"/>
    <m/>
  </r>
  <r>
    <s v="U.P. PESADO"/>
    <s v="PINOS 3"/>
    <n v="69"/>
    <s v="Suspension"/>
    <m/>
    <m/>
    <m/>
    <n v="3"/>
    <m/>
    <m/>
    <m/>
    <m/>
    <m/>
    <m/>
    <m/>
    <m/>
    <m/>
    <x v="0"/>
    <m/>
    <m/>
    <m/>
    <x v="1"/>
    <m/>
    <d v="2023-12-09T00:00:00"/>
    <s v="X"/>
    <n v="3"/>
    <x v="1"/>
    <m/>
    <m/>
    <x v="1"/>
    <m/>
  </r>
  <r>
    <s v="U.P. PESADO"/>
    <s v="PINOS 3"/>
    <n v="70"/>
    <s v="Suspension"/>
    <m/>
    <m/>
    <m/>
    <n v="3"/>
    <m/>
    <m/>
    <m/>
    <m/>
    <m/>
    <m/>
    <m/>
    <m/>
    <m/>
    <x v="0"/>
    <m/>
    <m/>
    <m/>
    <x v="1"/>
    <m/>
    <d v="2023-12-09T00:00:00"/>
    <s v="X"/>
    <n v="3"/>
    <x v="1"/>
    <m/>
    <m/>
    <x v="1"/>
    <m/>
  </r>
  <r>
    <s v="U.P. PESADO"/>
    <s v="PINOS 3"/>
    <n v="71"/>
    <s v="Suspension"/>
    <m/>
    <m/>
    <m/>
    <n v="3"/>
    <m/>
    <m/>
    <m/>
    <m/>
    <m/>
    <m/>
    <m/>
    <m/>
    <m/>
    <x v="0"/>
    <m/>
    <m/>
    <m/>
    <x v="1"/>
    <m/>
    <d v="2023-12-09T00:00:00"/>
    <s v="X"/>
    <n v="3"/>
    <x v="1"/>
    <m/>
    <m/>
    <x v="1"/>
    <m/>
  </r>
  <r>
    <s v="U.P. PESADO"/>
    <s v="PINOS 3"/>
    <n v="72"/>
    <s v="Suspension"/>
    <m/>
    <m/>
    <m/>
    <n v="3"/>
    <m/>
    <m/>
    <m/>
    <m/>
    <m/>
    <m/>
    <m/>
    <m/>
    <m/>
    <x v="0"/>
    <m/>
    <m/>
    <m/>
    <x v="1"/>
    <m/>
    <d v="2023-12-09T00:00:00"/>
    <s v="X"/>
    <n v="3"/>
    <x v="1"/>
    <m/>
    <m/>
    <x v="1"/>
    <m/>
  </r>
  <r>
    <s v="U.P. PESADO"/>
    <s v="PINOS 3"/>
    <n v="73"/>
    <s v="Suspension"/>
    <m/>
    <m/>
    <m/>
    <n v="3"/>
    <m/>
    <m/>
    <m/>
    <m/>
    <m/>
    <m/>
    <m/>
    <m/>
    <m/>
    <x v="0"/>
    <m/>
    <m/>
    <m/>
    <x v="1"/>
    <m/>
    <d v="2023-12-09T00:00:00"/>
    <s v="X"/>
    <n v="3"/>
    <x v="1"/>
    <m/>
    <m/>
    <x v="1"/>
    <m/>
  </r>
  <r>
    <s v="U.P. PESADO"/>
    <s v="PINOS 3"/>
    <n v="74"/>
    <s v="Suspension"/>
    <m/>
    <m/>
    <m/>
    <n v="3"/>
    <m/>
    <m/>
    <m/>
    <m/>
    <m/>
    <m/>
    <m/>
    <m/>
    <m/>
    <x v="0"/>
    <m/>
    <m/>
    <m/>
    <x v="1"/>
    <m/>
    <d v="2023-12-09T00:00:00"/>
    <s v="X"/>
    <n v="3"/>
    <x v="1"/>
    <m/>
    <m/>
    <x v="1"/>
    <m/>
  </r>
  <r>
    <s v="U.P. PESADO"/>
    <s v="PINOS 3"/>
    <n v="75"/>
    <s v="Amarre"/>
    <m/>
    <n v="1"/>
    <m/>
    <n v="6"/>
    <m/>
    <m/>
    <m/>
    <m/>
    <m/>
    <n v="9"/>
    <m/>
    <m/>
    <m/>
    <x v="0"/>
    <d v="2023-12-08T00:00:00"/>
    <s v="X"/>
    <n v="9"/>
    <x v="1"/>
    <m/>
    <d v="2023-12-09T00:00:00"/>
    <s v="X"/>
    <n v="7"/>
    <x v="1"/>
    <m/>
    <m/>
    <x v="1"/>
    <m/>
  </r>
  <r>
    <s v="U.P. PESADO"/>
    <s v="PINOS 3"/>
    <n v="76"/>
    <s v="Suspension"/>
    <m/>
    <m/>
    <m/>
    <n v="3"/>
    <m/>
    <m/>
    <m/>
    <m/>
    <m/>
    <m/>
    <m/>
    <m/>
    <m/>
    <x v="0"/>
    <m/>
    <m/>
    <m/>
    <x v="1"/>
    <m/>
    <d v="2023-12-09T00:00:00"/>
    <s v="X"/>
    <n v="3"/>
    <x v="1"/>
    <m/>
    <m/>
    <x v="1"/>
    <m/>
  </r>
  <r>
    <s v="U.P. PESADO"/>
    <s v="PINOS 3"/>
    <n v="77"/>
    <s v="Suspension"/>
    <m/>
    <m/>
    <m/>
    <n v="3"/>
    <m/>
    <m/>
    <m/>
    <m/>
    <m/>
    <m/>
    <m/>
    <m/>
    <m/>
    <x v="0"/>
    <m/>
    <m/>
    <m/>
    <x v="1"/>
    <m/>
    <d v="2023-12-09T00:00:00"/>
    <s v="X"/>
    <n v="3"/>
    <x v="1"/>
    <m/>
    <m/>
    <x v="1"/>
    <m/>
  </r>
  <r>
    <s v="U.P. PESADO"/>
    <s v="PINOS 3"/>
    <n v="78"/>
    <s v="Suspension"/>
    <m/>
    <m/>
    <m/>
    <n v="3"/>
    <m/>
    <m/>
    <m/>
    <m/>
    <m/>
    <m/>
    <m/>
    <m/>
    <m/>
    <x v="0"/>
    <m/>
    <m/>
    <m/>
    <x v="1"/>
    <m/>
    <d v="2023-12-09T00:00:00"/>
    <s v="X"/>
    <n v="3"/>
    <x v="1"/>
    <m/>
    <m/>
    <x v="1"/>
    <m/>
  </r>
  <r>
    <s v="U.P. PESADO"/>
    <s v="PINOS 3"/>
    <n v="79"/>
    <s v="Amarre"/>
    <m/>
    <n v="1"/>
    <m/>
    <n v="6"/>
    <m/>
    <m/>
    <m/>
    <m/>
    <m/>
    <n v="9"/>
    <m/>
    <m/>
    <m/>
    <x v="0"/>
    <d v="2023-12-08T00:00:00"/>
    <s v="X"/>
    <n v="9"/>
    <x v="1"/>
    <m/>
    <d v="2023-12-09T00:00:00"/>
    <s v="X"/>
    <n v="7"/>
    <x v="1"/>
    <m/>
    <m/>
    <x v="1"/>
    <m/>
  </r>
  <r>
    <s v="U.P. PESADO"/>
    <s v="PINOS 3"/>
    <n v="80"/>
    <s v="Amarre con deriv a 45º"/>
    <m/>
    <n v="2"/>
    <n v="3"/>
    <n v="6"/>
    <m/>
    <m/>
    <m/>
    <m/>
    <m/>
    <n v="12"/>
    <m/>
    <m/>
    <m/>
    <x v="0"/>
    <d v="2023-12-08T00:00:00"/>
    <s v="X"/>
    <n v="12"/>
    <x v="1"/>
    <m/>
    <d v="2023-12-09T00:00:00"/>
    <s v="X"/>
    <n v="11"/>
    <x v="1"/>
    <m/>
    <m/>
    <x v="1"/>
    <m/>
  </r>
  <r>
    <s v="U.P. PESADO"/>
    <s v="PINOS 3"/>
    <n v="81"/>
    <s v="Amarre a 45º"/>
    <m/>
    <n v="1"/>
    <n v="3"/>
    <n v="3"/>
    <m/>
    <m/>
    <m/>
    <m/>
    <m/>
    <n v="6"/>
    <m/>
    <m/>
    <m/>
    <x v="0"/>
    <d v="2023-12-08T00:00:00"/>
    <s v="X"/>
    <n v="6"/>
    <x v="1"/>
    <m/>
    <d v="2023-12-09T00:00:00"/>
    <s v="X"/>
    <n v="7"/>
    <x v="1"/>
    <m/>
    <m/>
    <x v="1"/>
    <m/>
  </r>
  <r>
    <s v="U.P. PESADO"/>
    <s v="PINOS 3"/>
    <n v="82"/>
    <s v="Amarre a 45º (Interconexion entre Pinos 2 y Pinos 3)"/>
    <m/>
    <m/>
    <m/>
    <n v="3"/>
    <m/>
    <n v="2"/>
    <m/>
    <m/>
    <n v="3"/>
    <n v="8"/>
    <n v="3"/>
    <m/>
    <m/>
    <x v="0"/>
    <d v="2023-12-08T00:00:00"/>
    <s v="X"/>
    <n v="19"/>
    <x v="8"/>
    <m/>
    <d v="2023-12-09T00:00:00"/>
    <s v="X"/>
    <n v="11"/>
    <x v="1"/>
    <m/>
    <m/>
    <x v="1"/>
    <m/>
  </r>
  <r>
    <s v="U.P. PESADO"/>
    <s v="PINOS 3"/>
    <n v="83"/>
    <s v="Suspension"/>
    <m/>
    <m/>
    <m/>
    <n v="3"/>
    <m/>
    <m/>
    <m/>
    <m/>
    <m/>
    <m/>
    <m/>
    <m/>
    <m/>
    <x v="0"/>
    <m/>
    <m/>
    <m/>
    <x v="1"/>
    <m/>
    <d v="2023-12-09T00:00:00"/>
    <s v="X"/>
    <n v="3"/>
    <x v="1"/>
    <m/>
    <m/>
    <x v="1"/>
    <m/>
  </r>
  <r>
    <s v="U.P. PESADO"/>
    <s v="PINOS 3"/>
    <n v="84"/>
    <s v="Suspension"/>
    <m/>
    <m/>
    <m/>
    <n v="3"/>
    <m/>
    <m/>
    <m/>
    <m/>
    <m/>
    <m/>
    <m/>
    <m/>
    <m/>
    <x v="7"/>
    <m/>
    <m/>
    <m/>
    <x v="1"/>
    <m/>
    <d v="2023-12-09T00:00:00"/>
    <s v="X"/>
    <n v="3"/>
    <x v="14"/>
    <m/>
    <d v="2023-12-10T00:00:00"/>
    <x v="0"/>
    <m/>
  </r>
  <r>
    <s v="U.P. PESADO"/>
    <s v="PINOS 3"/>
    <n v="85"/>
    <s v="Suspension"/>
    <m/>
    <m/>
    <m/>
    <n v="3"/>
    <m/>
    <m/>
    <m/>
    <m/>
    <m/>
    <m/>
    <m/>
    <m/>
    <m/>
    <x v="0"/>
    <m/>
    <m/>
    <m/>
    <x v="1"/>
    <m/>
    <d v="2023-12-09T00:00:00"/>
    <s v="X"/>
    <n v="3"/>
    <x v="1"/>
    <m/>
    <m/>
    <x v="1"/>
    <m/>
  </r>
  <r>
    <s v="U.P. PESADO"/>
    <s v="PINOS 3"/>
    <n v="86"/>
    <s v="Suspension"/>
    <m/>
    <m/>
    <m/>
    <n v="3"/>
    <m/>
    <m/>
    <m/>
    <m/>
    <m/>
    <m/>
    <m/>
    <m/>
    <m/>
    <x v="0"/>
    <m/>
    <m/>
    <m/>
    <x v="1"/>
    <m/>
    <d v="2023-12-09T00:00:00"/>
    <s v="X"/>
    <n v="3"/>
    <x v="1"/>
    <m/>
    <m/>
    <x v="1"/>
    <m/>
  </r>
  <r>
    <s v="U.P. PESADO"/>
    <s v="PINOS 3"/>
    <n v="87"/>
    <s v="Suspension"/>
    <m/>
    <m/>
    <m/>
    <n v="3"/>
    <m/>
    <m/>
    <m/>
    <m/>
    <m/>
    <m/>
    <m/>
    <m/>
    <m/>
    <x v="0"/>
    <m/>
    <m/>
    <m/>
    <x v="1"/>
    <m/>
    <d v="2023-12-09T00:00:00"/>
    <s v="X"/>
    <n v="3"/>
    <x v="1"/>
    <m/>
    <m/>
    <x v="1"/>
    <m/>
  </r>
  <r>
    <s v="U.P. PESADO"/>
    <s v="PINOS 3"/>
    <n v="88"/>
    <s v="Amarre"/>
    <m/>
    <n v="1"/>
    <m/>
    <n v="6"/>
    <m/>
    <m/>
    <m/>
    <m/>
    <m/>
    <n v="9"/>
    <m/>
    <m/>
    <m/>
    <x v="0"/>
    <d v="2023-12-08T00:00:00"/>
    <s v="X"/>
    <n v="9"/>
    <x v="9"/>
    <m/>
    <d v="2023-12-09T00:00:00"/>
    <s v="X"/>
    <n v="7"/>
    <x v="1"/>
    <m/>
    <m/>
    <x v="1"/>
    <m/>
  </r>
  <r>
    <s v="U.P. PESADO"/>
    <s v="PINOS 3"/>
    <n v="89"/>
    <s v="Suspension"/>
    <m/>
    <m/>
    <m/>
    <n v="3"/>
    <m/>
    <m/>
    <m/>
    <m/>
    <m/>
    <m/>
    <m/>
    <m/>
    <m/>
    <x v="0"/>
    <m/>
    <m/>
    <m/>
    <x v="1"/>
    <m/>
    <d v="2023-12-09T00:00:00"/>
    <s v="X"/>
    <n v="3"/>
    <x v="1"/>
    <m/>
    <m/>
    <x v="1"/>
    <m/>
  </r>
  <r>
    <s v="U.P. PESADO"/>
    <s v="PINOS 3"/>
    <n v="90"/>
    <s v="Suspension"/>
    <m/>
    <m/>
    <m/>
    <n v="3"/>
    <m/>
    <m/>
    <m/>
    <m/>
    <m/>
    <m/>
    <m/>
    <m/>
    <m/>
    <x v="0"/>
    <m/>
    <m/>
    <m/>
    <x v="1"/>
    <m/>
    <d v="2023-12-09T00:00:00"/>
    <s v="X"/>
    <n v="3"/>
    <x v="1"/>
    <m/>
    <m/>
    <x v="1"/>
    <m/>
  </r>
  <r>
    <s v="U.P. PESADO"/>
    <s v="PINOS 3"/>
    <n v="91"/>
    <s v="Suspension"/>
    <m/>
    <m/>
    <m/>
    <n v="3"/>
    <m/>
    <m/>
    <m/>
    <m/>
    <m/>
    <m/>
    <m/>
    <m/>
    <m/>
    <x v="0"/>
    <m/>
    <m/>
    <m/>
    <x v="1"/>
    <m/>
    <d v="2023-12-09T00:00:00"/>
    <s v="X"/>
    <n v="3"/>
    <x v="1"/>
    <m/>
    <m/>
    <x v="1"/>
    <m/>
  </r>
  <r>
    <s v="U.P. PESADO"/>
    <s v="PINOS 3"/>
    <n v="92"/>
    <s v="Suspension"/>
    <m/>
    <m/>
    <m/>
    <n v="3"/>
    <m/>
    <m/>
    <m/>
    <m/>
    <m/>
    <m/>
    <m/>
    <m/>
    <m/>
    <x v="0"/>
    <m/>
    <m/>
    <m/>
    <x v="1"/>
    <m/>
    <d v="2023-12-09T00:00:00"/>
    <s v="X"/>
    <n v="3"/>
    <x v="1"/>
    <m/>
    <m/>
    <x v="1"/>
    <m/>
  </r>
  <r>
    <s v="U.P. PESADO"/>
    <s v="PINOS 3"/>
    <n v="93"/>
    <s v="Suspension"/>
    <m/>
    <m/>
    <m/>
    <n v="3"/>
    <m/>
    <m/>
    <m/>
    <m/>
    <m/>
    <m/>
    <m/>
    <m/>
    <m/>
    <x v="0"/>
    <m/>
    <m/>
    <m/>
    <x v="1"/>
    <m/>
    <d v="2023-12-09T00:00:00"/>
    <s v="X"/>
    <n v="3"/>
    <x v="1"/>
    <m/>
    <m/>
    <x v="1"/>
    <m/>
  </r>
  <r>
    <s v="U.P. PESADO"/>
    <s v="PINOS 3"/>
    <n v="94"/>
    <s v="Amarre"/>
    <m/>
    <n v="1"/>
    <m/>
    <n v="6"/>
    <m/>
    <m/>
    <m/>
    <m/>
    <m/>
    <n v="9"/>
    <m/>
    <m/>
    <m/>
    <x v="8"/>
    <d v="2023-12-08T00:00:00"/>
    <s v="X"/>
    <n v="9"/>
    <x v="1"/>
    <m/>
    <d v="2023-12-09T00:00:00"/>
    <s v="X"/>
    <n v="7"/>
    <x v="15"/>
    <m/>
    <d v="2024-01-09T00:00:00"/>
    <x v="0"/>
    <m/>
  </r>
  <r>
    <s v="U.P. PESADO"/>
    <s v="PINOS 3"/>
    <n v="95"/>
    <s v="Suspension"/>
    <m/>
    <m/>
    <m/>
    <n v="3"/>
    <m/>
    <m/>
    <m/>
    <m/>
    <m/>
    <m/>
    <m/>
    <m/>
    <m/>
    <x v="0"/>
    <m/>
    <m/>
    <m/>
    <x v="1"/>
    <m/>
    <d v="2023-12-09T00:00:00"/>
    <s v="X"/>
    <n v="3"/>
    <x v="1"/>
    <m/>
    <m/>
    <x v="1"/>
    <m/>
  </r>
  <r>
    <s v="U.P. PESADO"/>
    <s v="PINOS 3"/>
    <n v="96"/>
    <s v="Suspension"/>
    <m/>
    <m/>
    <m/>
    <n v="3"/>
    <m/>
    <m/>
    <m/>
    <m/>
    <m/>
    <m/>
    <m/>
    <m/>
    <m/>
    <x v="0"/>
    <m/>
    <m/>
    <m/>
    <x v="1"/>
    <m/>
    <d v="2023-12-09T00:00:00"/>
    <s v="X"/>
    <n v="3"/>
    <x v="1"/>
    <m/>
    <m/>
    <x v="1"/>
    <m/>
  </r>
  <r>
    <s v="U.P. PESADO"/>
    <s v="PINOS 3"/>
    <n v="97"/>
    <s v="Amarre a 90º"/>
    <m/>
    <n v="2"/>
    <m/>
    <n v="6"/>
    <m/>
    <m/>
    <m/>
    <m/>
    <m/>
    <n v="4"/>
    <m/>
    <m/>
    <m/>
    <x v="0"/>
    <d v="2023-12-08T00:00:00"/>
    <s v="X"/>
    <n v="4"/>
    <x v="1"/>
    <m/>
    <d v="2023-12-09T00:00:00"/>
    <s v="X"/>
    <n v="8"/>
    <x v="1"/>
    <m/>
    <m/>
    <x v="1"/>
    <m/>
  </r>
  <r>
    <s v="U.P. PESADO"/>
    <s v="PINOS 3"/>
    <n v="98"/>
    <s v="Amarre con deriv a 45º"/>
    <m/>
    <n v="1"/>
    <n v="6"/>
    <n v="3"/>
    <m/>
    <m/>
    <m/>
    <m/>
    <m/>
    <n v="6"/>
    <m/>
    <m/>
    <m/>
    <x v="0"/>
    <d v="2023-12-08T00:00:00"/>
    <s v="X"/>
    <n v="6"/>
    <x v="1"/>
    <m/>
    <d v="2023-12-09T00:00:00"/>
    <s v="X"/>
    <n v="10"/>
    <x v="1"/>
    <m/>
    <m/>
    <x v="1"/>
    <m/>
  </r>
  <r>
    <s v="U.P. PESADO"/>
    <s v="PINOS 3"/>
    <n v="99"/>
    <s v="Amarre"/>
    <m/>
    <n v="3"/>
    <n v="6"/>
    <m/>
    <m/>
    <n v="3"/>
    <m/>
    <m/>
    <n v="3"/>
    <n v="3"/>
    <m/>
    <m/>
    <m/>
    <x v="9"/>
    <d v="2023-12-08T00:00:00"/>
    <s v="X"/>
    <n v="6"/>
    <x v="10"/>
    <m/>
    <d v="2023-12-09T00:00:00"/>
    <s v="X"/>
    <n v="15"/>
    <x v="1"/>
    <m/>
    <d v="2024-01-13T00:00:00"/>
    <x v="0"/>
    <m/>
  </r>
  <r>
    <s v="U.P. PESADO"/>
    <s v="PINOS 3"/>
    <n v="100"/>
    <s v="Amarre"/>
    <m/>
    <n v="1"/>
    <n v="6"/>
    <m/>
    <m/>
    <n v="3"/>
    <m/>
    <m/>
    <n v="3"/>
    <n v="2"/>
    <m/>
    <m/>
    <m/>
    <x v="0"/>
    <d v="2023-12-08T00:00:00"/>
    <s v="X"/>
    <n v="5"/>
    <x v="1"/>
    <m/>
    <m/>
    <s v="X"/>
    <n v="12"/>
    <x v="1"/>
    <m/>
    <m/>
    <x v="1"/>
    <m/>
  </r>
  <r>
    <s v="U.P. PESADO"/>
    <s v="PINOS 3"/>
    <n v="101"/>
    <s v=" Amarre Terminal"/>
    <m/>
    <m/>
    <m/>
    <n v="3"/>
    <m/>
    <n v="6"/>
    <m/>
    <m/>
    <n v="3"/>
    <n v="3"/>
    <m/>
    <m/>
    <m/>
    <x v="0"/>
    <d v="2023-12-08T00:00:00"/>
    <s v="X"/>
    <n v="15"/>
    <x v="11"/>
    <m/>
    <m/>
    <s v="X"/>
    <n v="12"/>
    <x v="1"/>
    <m/>
    <m/>
    <x v="1"/>
    <m/>
  </r>
  <r>
    <s v="U.P. PESADO"/>
    <s v="PINOS 3"/>
    <n v="102"/>
    <s v="Amarre "/>
    <m/>
    <m/>
    <m/>
    <n v="6"/>
    <m/>
    <m/>
    <m/>
    <m/>
    <m/>
    <n v="3"/>
    <n v="3"/>
    <m/>
    <m/>
    <x v="0"/>
    <d v="2023-12-08T00:00:00"/>
    <s v="X"/>
    <n v="12"/>
    <x v="1"/>
    <m/>
    <m/>
    <s v="X"/>
    <n v="12"/>
    <x v="1"/>
    <m/>
    <m/>
    <x v="1"/>
    <m/>
  </r>
  <r>
    <s v="U.P. PESADO"/>
    <s v="PINOS 3"/>
    <n v="103"/>
    <s v="Pase"/>
    <m/>
    <n v="3"/>
    <m/>
    <m/>
    <m/>
    <m/>
    <m/>
    <m/>
    <m/>
    <m/>
    <m/>
    <m/>
    <m/>
    <x v="0"/>
    <m/>
    <m/>
    <m/>
    <x v="1"/>
    <m/>
    <m/>
    <s v="X"/>
    <n v="3"/>
    <x v="1"/>
    <m/>
    <m/>
    <x v="1"/>
    <m/>
  </r>
  <r>
    <s v="U.P. PESADO"/>
    <s v="PINOS 3"/>
    <n v="104"/>
    <s v="Amarre con deriv 90º"/>
    <m/>
    <n v="3"/>
    <m/>
    <n v="9"/>
    <m/>
    <m/>
    <m/>
    <m/>
    <n v="3"/>
    <n v="3"/>
    <n v="3"/>
    <m/>
    <m/>
    <x v="0"/>
    <d v="2023-12-09T00:00:00"/>
    <s v="X"/>
    <n v="12"/>
    <x v="6"/>
    <m/>
    <m/>
    <s v="X"/>
    <n v="21"/>
    <x v="1"/>
    <m/>
    <d v="2023-12-12T00:00:00"/>
    <x v="0"/>
    <m/>
  </r>
  <r>
    <s v="U.P. PESADO"/>
    <s v="PINOS 3"/>
    <n v="105"/>
    <s v="Pase"/>
    <m/>
    <n v="3"/>
    <m/>
    <m/>
    <m/>
    <m/>
    <m/>
    <m/>
    <m/>
    <m/>
    <m/>
    <m/>
    <m/>
    <x v="0"/>
    <m/>
    <m/>
    <m/>
    <x v="1"/>
    <m/>
    <m/>
    <s v="X"/>
    <n v="3"/>
    <x v="1"/>
    <m/>
    <m/>
    <x v="1"/>
    <m/>
  </r>
  <r>
    <s v="U.P. PESADO"/>
    <s v="PINOS 3"/>
    <n v="106"/>
    <s v="Pase"/>
    <m/>
    <n v="3"/>
    <m/>
    <m/>
    <m/>
    <m/>
    <m/>
    <m/>
    <n v="3"/>
    <m/>
    <m/>
    <m/>
    <m/>
    <x v="0"/>
    <m/>
    <m/>
    <m/>
    <x v="1"/>
    <m/>
    <m/>
    <s v="X"/>
    <n v="6"/>
    <x v="1"/>
    <m/>
    <m/>
    <x v="1"/>
    <m/>
  </r>
  <r>
    <s v="U.P. PESADO"/>
    <s v="PINOS 3"/>
    <n v="107"/>
    <s v="Amarre a 90º"/>
    <m/>
    <n v="1"/>
    <m/>
    <n v="6"/>
    <m/>
    <m/>
    <m/>
    <m/>
    <m/>
    <n v="3"/>
    <m/>
    <m/>
    <m/>
    <x v="0"/>
    <d v="2023-12-09T00:00:00"/>
    <s v="X"/>
    <n v="3"/>
    <x v="1"/>
    <m/>
    <m/>
    <s v="X"/>
    <n v="7"/>
    <x v="1"/>
    <m/>
    <m/>
    <x v="1"/>
    <m/>
  </r>
  <r>
    <s v="U.P. PESADO"/>
    <s v="PINOS 3"/>
    <n v="108"/>
    <s v="Amarre Terminal"/>
    <m/>
    <m/>
    <m/>
    <n v="3"/>
    <m/>
    <n v="3"/>
    <m/>
    <m/>
    <n v="3"/>
    <m/>
    <m/>
    <m/>
    <m/>
    <x v="0"/>
    <d v="2023-12-09T00:00:00"/>
    <s v="X"/>
    <n v="9"/>
    <x v="1"/>
    <m/>
    <m/>
    <s v="X"/>
    <n v="9"/>
    <x v="1"/>
    <m/>
    <m/>
    <x v="1"/>
    <m/>
  </r>
  <r>
    <s v="U.P. PESADO"/>
    <s v="PINOS 3"/>
    <n v="109"/>
    <s v="Amarre"/>
    <m/>
    <n v="1"/>
    <m/>
    <n v="6"/>
    <m/>
    <m/>
    <m/>
    <m/>
    <m/>
    <n v="3"/>
    <m/>
    <m/>
    <m/>
    <x v="0"/>
    <d v="2023-12-09T00:00:00"/>
    <s v="X"/>
    <n v="3"/>
    <x v="1"/>
    <m/>
    <m/>
    <s v="X"/>
    <n v="7"/>
    <x v="1"/>
    <m/>
    <m/>
    <x v="1"/>
    <m/>
  </r>
  <r>
    <s v="U.P. PESADO"/>
    <s v="PINOS 3"/>
    <n v="110"/>
    <s v="Pase"/>
    <m/>
    <n v="3"/>
    <m/>
    <m/>
    <m/>
    <m/>
    <m/>
    <m/>
    <n v="3"/>
    <m/>
    <m/>
    <m/>
    <m/>
    <x v="0"/>
    <m/>
    <m/>
    <m/>
    <x v="1"/>
    <m/>
    <m/>
    <s v="X"/>
    <n v="6"/>
    <x v="1"/>
    <m/>
    <m/>
    <x v="1"/>
    <m/>
  </r>
  <r>
    <s v="U.P. PESADO"/>
    <s v="PINOS 3"/>
    <n v="111"/>
    <s v="Pase"/>
    <m/>
    <n v="3"/>
    <m/>
    <m/>
    <m/>
    <m/>
    <m/>
    <m/>
    <m/>
    <m/>
    <m/>
    <m/>
    <m/>
    <x v="0"/>
    <m/>
    <m/>
    <m/>
    <x v="1"/>
    <m/>
    <m/>
    <s v="X"/>
    <n v="3"/>
    <x v="1"/>
    <m/>
    <m/>
    <x v="1"/>
    <m/>
  </r>
  <r>
    <s v="U.P. PESADO"/>
    <s v="PINOS 3"/>
    <n v="112"/>
    <s v="Pase"/>
    <m/>
    <n v="3"/>
    <m/>
    <m/>
    <m/>
    <m/>
    <m/>
    <m/>
    <n v="3"/>
    <m/>
    <m/>
    <m/>
    <m/>
    <x v="0"/>
    <m/>
    <m/>
    <m/>
    <x v="1"/>
    <m/>
    <m/>
    <s v="X"/>
    <n v="6"/>
    <x v="1"/>
    <m/>
    <m/>
    <x v="1"/>
    <m/>
  </r>
  <r>
    <s v="U.P. PESADO"/>
    <s v="PINOS 3"/>
    <n v="113"/>
    <s v="Pase"/>
    <m/>
    <n v="3"/>
    <m/>
    <m/>
    <m/>
    <m/>
    <m/>
    <m/>
    <m/>
    <m/>
    <m/>
    <m/>
    <m/>
    <x v="0"/>
    <m/>
    <m/>
    <m/>
    <x v="1"/>
    <m/>
    <m/>
    <s v="X"/>
    <n v="3"/>
    <x v="1"/>
    <m/>
    <m/>
    <x v="1"/>
    <m/>
  </r>
  <r>
    <s v="U.P. PESADO"/>
    <s v="PINOS 3"/>
    <n v="114"/>
    <s v="Amarre"/>
    <m/>
    <n v="1"/>
    <m/>
    <n v="6"/>
    <m/>
    <m/>
    <m/>
    <m/>
    <n v="3"/>
    <n v="3"/>
    <m/>
    <m/>
    <m/>
    <x v="0"/>
    <d v="2023-12-09T00:00:00"/>
    <s v="X"/>
    <n v="3"/>
    <x v="1"/>
    <m/>
    <m/>
    <s v="X"/>
    <n v="10"/>
    <x v="1"/>
    <m/>
    <m/>
    <x v="1"/>
    <m/>
  </r>
  <r>
    <s v="U.P. PESADO"/>
    <s v="PINOS 3"/>
    <n v="115"/>
    <s v="Pase"/>
    <m/>
    <n v="3"/>
    <m/>
    <m/>
    <m/>
    <m/>
    <m/>
    <m/>
    <m/>
    <m/>
    <m/>
    <m/>
    <m/>
    <x v="0"/>
    <m/>
    <m/>
    <m/>
    <x v="1"/>
    <m/>
    <m/>
    <s v="X"/>
    <n v="3"/>
    <x v="1"/>
    <m/>
    <m/>
    <x v="1"/>
    <m/>
  </r>
  <r>
    <s v="U.P. PESADO"/>
    <s v="PINOS 3"/>
    <n v="116"/>
    <s v="Pase"/>
    <m/>
    <n v="3"/>
    <m/>
    <m/>
    <m/>
    <m/>
    <m/>
    <m/>
    <n v="3"/>
    <m/>
    <m/>
    <m/>
    <m/>
    <x v="0"/>
    <m/>
    <m/>
    <m/>
    <x v="1"/>
    <m/>
    <m/>
    <s v="X"/>
    <n v="6"/>
    <x v="1"/>
    <m/>
    <m/>
    <x v="1"/>
    <m/>
  </r>
  <r>
    <s v="U.P. PESADO"/>
    <s v="PINOS 3"/>
    <n v="117"/>
    <s v="Pase"/>
    <m/>
    <n v="3"/>
    <m/>
    <m/>
    <m/>
    <m/>
    <m/>
    <m/>
    <m/>
    <m/>
    <m/>
    <m/>
    <m/>
    <x v="0"/>
    <m/>
    <m/>
    <m/>
    <x v="1"/>
    <m/>
    <m/>
    <s v="X"/>
    <n v="3"/>
    <x v="1"/>
    <m/>
    <m/>
    <x v="1"/>
    <m/>
  </r>
  <r>
    <s v="U.P. PESADO"/>
    <s v="PINOS 3"/>
    <n v="118"/>
    <s v="Pase"/>
    <m/>
    <n v="3"/>
    <m/>
    <m/>
    <m/>
    <m/>
    <m/>
    <m/>
    <n v="3"/>
    <m/>
    <m/>
    <m/>
    <m/>
    <x v="10"/>
    <m/>
    <m/>
    <m/>
    <x v="1"/>
    <m/>
    <m/>
    <s v="X"/>
    <n v="6"/>
    <x v="1"/>
    <m/>
    <d v="2024-11-30T00:00:00"/>
    <x v="0"/>
    <m/>
  </r>
  <r>
    <s v="U.P. PESADO"/>
    <s v="PINOS 3"/>
    <n v="119"/>
    <s v="Pase con amarre"/>
    <m/>
    <n v="1"/>
    <m/>
    <n v="6"/>
    <m/>
    <m/>
    <m/>
    <m/>
    <m/>
    <n v="3"/>
    <m/>
    <m/>
    <m/>
    <x v="0"/>
    <d v="2023-12-09T00:00:00"/>
    <s v="X"/>
    <n v="3"/>
    <x v="1"/>
    <m/>
    <m/>
    <s v="X"/>
    <n v="7"/>
    <x v="1"/>
    <m/>
    <m/>
    <x v="1"/>
    <m/>
  </r>
  <r>
    <s v="U.P. PESADO"/>
    <s v="PINOS 3"/>
    <n v="120"/>
    <s v="Pase"/>
    <m/>
    <n v="3"/>
    <m/>
    <m/>
    <m/>
    <m/>
    <m/>
    <m/>
    <n v="3"/>
    <m/>
    <m/>
    <m/>
    <m/>
    <x v="11"/>
    <m/>
    <m/>
    <m/>
    <x v="1"/>
    <m/>
    <m/>
    <s v="X"/>
    <n v="6"/>
    <x v="1"/>
    <m/>
    <d v="2024-01-13T00:00:00"/>
    <x v="0"/>
    <m/>
  </r>
  <r>
    <s v="U.P. PESADO"/>
    <s v="PINOS 3"/>
    <n v="121"/>
    <s v="Pase"/>
    <m/>
    <n v="3"/>
    <m/>
    <m/>
    <m/>
    <m/>
    <m/>
    <m/>
    <m/>
    <m/>
    <m/>
    <m/>
    <m/>
    <x v="0"/>
    <m/>
    <m/>
    <m/>
    <x v="1"/>
    <m/>
    <m/>
    <s v="X"/>
    <n v="3"/>
    <x v="1"/>
    <m/>
    <m/>
    <x v="1"/>
    <m/>
  </r>
  <r>
    <s v="U.P. PESADO"/>
    <s v="PINOS 3"/>
    <n v="122"/>
    <s v="Pase"/>
    <m/>
    <n v="3"/>
    <m/>
    <m/>
    <m/>
    <m/>
    <m/>
    <m/>
    <n v="3"/>
    <m/>
    <m/>
    <m/>
    <m/>
    <x v="0"/>
    <m/>
    <m/>
    <m/>
    <x v="1"/>
    <m/>
    <m/>
    <s v="X"/>
    <n v="6"/>
    <x v="1"/>
    <m/>
    <m/>
    <x v="1"/>
    <m/>
  </r>
  <r>
    <s v="U.P. PESADO"/>
    <s v="PINOS 3"/>
    <n v="123"/>
    <s v="Pase"/>
    <m/>
    <n v="3"/>
    <m/>
    <m/>
    <m/>
    <m/>
    <m/>
    <m/>
    <m/>
    <m/>
    <m/>
    <m/>
    <m/>
    <x v="0"/>
    <m/>
    <m/>
    <m/>
    <x v="1"/>
    <m/>
    <m/>
    <s v="X"/>
    <n v="3"/>
    <x v="1"/>
    <m/>
    <m/>
    <x v="1"/>
    <m/>
  </r>
  <r>
    <s v="U.P. PESADO"/>
    <s v="PINOS 3"/>
    <n v="124"/>
    <s v="Amarre"/>
    <m/>
    <n v="1"/>
    <m/>
    <n v="6"/>
    <m/>
    <m/>
    <m/>
    <m/>
    <n v="3"/>
    <n v="3"/>
    <m/>
    <m/>
    <m/>
    <x v="0"/>
    <d v="2023-12-09T00:00:00"/>
    <s v="X"/>
    <n v="3"/>
    <x v="1"/>
    <m/>
    <m/>
    <s v="X"/>
    <n v="10"/>
    <x v="1"/>
    <m/>
    <m/>
    <x v="1"/>
    <m/>
  </r>
  <r>
    <s v="U.P. PESADO"/>
    <s v="PINOS 3"/>
    <n v="125"/>
    <s v="Pase"/>
    <m/>
    <n v="3"/>
    <m/>
    <m/>
    <m/>
    <m/>
    <m/>
    <m/>
    <m/>
    <m/>
    <m/>
    <m/>
    <m/>
    <x v="0"/>
    <m/>
    <m/>
    <m/>
    <x v="1"/>
    <m/>
    <m/>
    <s v="X"/>
    <n v="3"/>
    <x v="1"/>
    <m/>
    <m/>
    <x v="1"/>
    <m/>
  </r>
  <r>
    <s v="U.P. PESADO"/>
    <s v="PINOS 3"/>
    <n v="126"/>
    <s v="Pase"/>
    <m/>
    <n v="3"/>
    <m/>
    <m/>
    <m/>
    <m/>
    <m/>
    <m/>
    <n v="3"/>
    <m/>
    <m/>
    <m/>
    <m/>
    <x v="0"/>
    <m/>
    <m/>
    <m/>
    <x v="1"/>
    <m/>
    <m/>
    <s v="X"/>
    <n v="6"/>
    <x v="1"/>
    <m/>
    <m/>
    <x v="1"/>
    <m/>
  </r>
  <r>
    <s v="U.P. PESADO"/>
    <s v="PINOS 3"/>
    <n v="127"/>
    <s v="Pase"/>
    <m/>
    <n v="3"/>
    <m/>
    <m/>
    <m/>
    <m/>
    <m/>
    <m/>
    <m/>
    <m/>
    <m/>
    <m/>
    <m/>
    <x v="0"/>
    <m/>
    <m/>
    <m/>
    <x v="1"/>
    <m/>
    <m/>
    <s v="X"/>
    <n v="3"/>
    <x v="1"/>
    <m/>
    <m/>
    <x v="1"/>
    <m/>
  </r>
  <r>
    <s v="U.P. PESADO"/>
    <s v="PINOS 3"/>
    <n v="128"/>
    <s v="Pase"/>
    <m/>
    <n v="3"/>
    <m/>
    <m/>
    <m/>
    <m/>
    <m/>
    <m/>
    <n v="3"/>
    <m/>
    <m/>
    <m/>
    <m/>
    <x v="0"/>
    <m/>
    <m/>
    <m/>
    <x v="1"/>
    <m/>
    <m/>
    <s v="X"/>
    <n v="6"/>
    <x v="1"/>
    <m/>
    <m/>
    <x v="1"/>
    <m/>
  </r>
  <r>
    <s v="U.P. PESADO"/>
    <s v="PINOS 3"/>
    <n v="129"/>
    <s v="Amarre"/>
    <m/>
    <n v="1"/>
    <m/>
    <n v="6"/>
    <m/>
    <m/>
    <m/>
    <m/>
    <m/>
    <n v="3"/>
    <m/>
    <m/>
    <m/>
    <x v="0"/>
    <d v="2023-12-09T00:00:00"/>
    <s v="X"/>
    <n v="3"/>
    <x v="1"/>
    <m/>
    <m/>
    <s v="X"/>
    <n v="7"/>
    <x v="1"/>
    <m/>
    <m/>
    <x v="1"/>
    <m/>
  </r>
  <r>
    <s v="U.P. PESADO"/>
    <s v="PINOS 3"/>
    <n v="130"/>
    <s v="Pase con deriv a  90º"/>
    <m/>
    <n v="4"/>
    <m/>
    <n v="3"/>
    <m/>
    <m/>
    <m/>
    <m/>
    <n v="3"/>
    <n v="3"/>
    <n v="3"/>
    <m/>
    <m/>
    <x v="0"/>
    <d v="2023-12-09T00:00:00"/>
    <s v="X"/>
    <n v="12"/>
    <x v="1"/>
    <m/>
    <m/>
    <s v="X"/>
    <n v="16"/>
    <x v="1"/>
    <m/>
    <m/>
    <x v="1"/>
    <m/>
  </r>
  <r>
    <s v="U.P. PESADO"/>
    <s v="PINOS 3"/>
    <n v="131"/>
    <s v="Amarre a 90º"/>
    <m/>
    <n v="2"/>
    <m/>
    <n v="6"/>
    <m/>
    <m/>
    <m/>
    <m/>
    <m/>
    <n v="3"/>
    <m/>
    <m/>
    <m/>
    <x v="0"/>
    <d v="2023-12-09T00:00:00"/>
    <s v="X"/>
    <n v="3"/>
    <x v="1"/>
    <m/>
    <m/>
    <s v="X"/>
    <n v="8"/>
    <x v="1"/>
    <m/>
    <m/>
    <x v="1"/>
    <m/>
  </r>
  <r>
    <s v="U.P. PESADO"/>
    <s v="PINOS 3"/>
    <n v="132"/>
    <s v="Pase"/>
    <m/>
    <n v="3"/>
    <m/>
    <m/>
    <m/>
    <m/>
    <m/>
    <m/>
    <m/>
    <m/>
    <m/>
    <m/>
    <m/>
    <x v="0"/>
    <m/>
    <m/>
    <m/>
    <x v="1"/>
    <m/>
    <m/>
    <s v="X"/>
    <n v="3"/>
    <x v="1"/>
    <m/>
    <m/>
    <x v="1"/>
    <m/>
  </r>
  <r>
    <s v="U.P. PESADO"/>
    <s v="PINOS 3"/>
    <n v="133"/>
    <s v="Amarre a 90º"/>
    <m/>
    <n v="2"/>
    <m/>
    <n v="6"/>
    <m/>
    <m/>
    <m/>
    <m/>
    <n v="3"/>
    <n v="3"/>
    <m/>
    <m/>
    <m/>
    <x v="0"/>
    <d v="2023-12-09T00:00:00"/>
    <s v="X"/>
    <n v="3"/>
    <x v="1"/>
    <m/>
    <m/>
    <s v="X"/>
    <n v="11"/>
    <x v="1"/>
    <m/>
    <m/>
    <x v="1"/>
    <m/>
  </r>
  <r>
    <s v="U.P. PESADO"/>
    <s v="PINOS 3"/>
    <n v="134"/>
    <s v="Pase"/>
    <m/>
    <n v="3"/>
    <m/>
    <m/>
    <m/>
    <m/>
    <m/>
    <m/>
    <m/>
    <m/>
    <m/>
    <m/>
    <m/>
    <x v="0"/>
    <m/>
    <m/>
    <m/>
    <x v="1"/>
    <m/>
    <m/>
    <s v="X"/>
    <n v="3"/>
    <x v="1"/>
    <m/>
    <m/>
    <x v="1"/>
    <m/>
  </r>
  <r>
    <s v="U.P. PESADO"/>
    <s v="PINOS 3"/>
    <n v="135"/>
    <s v="Amarre con deriv a 90º"/>
    <m/>
    <n v="2"/>
    <m/>
    <n v="6"/>
    <m/>
    <m/>
    <m/>
    <m/>
    <n v="3"/>
    <n v="3"/>
    <n v="3"/>
    <m/>
    <m/>
    <x v="0"/>
    <d v="2023-12-09T00:00:00"/>
    <s v="X"/>
    <n v="6"/>
    <x v="1"/>
    <m/>
    <m/>
    <s v="X"/>
    <n v="14"/>
    <x v="1"/>
    <m/>
    <m/>
    <x v="1"/>
    <m/>
  </r>
  <r>
    <s v="U.P. PESADO"/>
    <s v="PINOS 3"/>
    <n v="136"/>
    <s v="Amarre a 90 "/>
    <m/>
    <n v="2"/>
    <m/>
    <n v="6"/>
    <m/>
    <m/>
    <m/>
    <m/>
    <m/>
    <n v="3"/>
    <m/>
    <m/>
    <m/>
    <x v="0"/>
    <d v="2023-12-09T00:00:00"/>
    <s v="X"/>
    <n v="3"/>
    <x v="1"/>
    <m/>
    <m/>
    <s v="X"/>
    <n v="8"/>
    <x v="1"/>
    <m/>
    <m/>
    <x v="1"/>
    <m/>
  </r>
  <r>
    <s v="U.P. PESADO"/>
    <s v="PINOS 3"/>
    <n v="137"/>
    <s v="Pase"/>
    <m/>
    <n v="3"/>
    <m/>
    <m/>
    <m/>
    <n v="3"/>
    <m/>
    <m/>
    <n v="3"/>
    <n v="3"/>
    <m/>
    <m/>
    <m/>
    <x v="0"/>
    <d v="2023-12-09T00:00:00"/>
    <s v="X"/>
    <n v="12"/>
    <x v="1"/>
    <m/>
    <m/>
    <s v="X"/>
    <n v="9"/>
    <x v="1"/>
    <m/>
    <m/>
    <x v="1"/>
    <m/>
  </r>
  <r>
    <s v="U.P. PESADO"/>
    <s v="PINOS 3"/>
    <n v="138"/>
    <s v="Pase"/>
    <m/>
    <n v="3"/>
    <m/>
    <m/>
    <m/>
    <n v="3"/>
    <m/>
    <m/>
    <n v="3"/>
    <n v="3"/>
    <m/>
    <m/>
    <m/>
    <x v="0"/>
    <d v="2023-12-09T00:00:00"/>
    <s v="X"/>
    <n v="6"/>
    <x v="1"/>
    <m/>
    <m/>
    <s v="X"/>
    <n v="9"/>
    <x v="1"/>
    <m/>
    <m/>
    <x v="1"/>
    <m/>
  </r>
  <r>
    <s v="U.P. PESADO"/>
    <s v="PINOS 3"/>
    <n v="139"/>
    <s v="Pase"/>
    <m/>
    <n v="3"/>
    <m/>
    <m/>
    <m/>
    <n v="3"/>
    <m/>
    <m/>
    <n v="3"/>
    <m/>
    <m/>
    <m/>
    <m/>
    <x v="0"/>
    <d v="2023-12-09T00:00:00"/>
    <s v="X"/>
    <n v="6"/>
    <x v="1"/>
    <m/>
    <m/>
    <s v="X"/>
    <n v="9"/>
    <x v="1"/>
    <m/>
    <m/>
    <x v="1"/>
    <m/>
  </r>
  <r>
    <s v="U.P. PESADO"/>
    <s v="PINOS 3"/>
    <n v="140"/>
    <s v="Pase"/>
    <m/>
    <n v="3"/>
    <m/>
    <m/>
    <m/>
    <n v="3"/>
    <m/>
    <m/>
    <n v="3"/>
    <n v="3"/>
    <m/>
    <m/>
    <m/>
    <x v="0"/>
    <d v="2023-12-09T00:00:00"/>
    <s v="X"/>
    <n v="6"/>
    <x v="1"/>
    <m/>
    <m/>
    <s v="X"/>
    <n v="9"/>
    <x v="1"/>
    <m/>
    <m/>
    <x v="1"/>
    <m/>
  </r>
  <r>
    <s v="U.P. PESADO"/>
    <s v="PINOS 3"/>
    <n v="141"/>
    <s v="Amarre Terminal"/>
    <m/>
    <m/>
    <m/>
    <n v="3"/>
    <m/>
    <n v="3"/>
    <m/>
    <m/>
    <n v="3"/>
    <m/>
    <m/>
    <m/>
    <m/>
    <x v="0"/>
    <d v="2023-12-09T00:00:00"/>
    <s v="X"/>
    <n v="3"/>
    <x v="1"/>
    <m/>
    <m/>
    <s v="X"/>
    <n v="9"/>
    <x v="1"/>
    <m/>
    <m/>
    <x v="1"/>
    <m/>
  </r>
  <r>
    <s v="U.P. PESADO"/>
    <s v="PINOS 3"/>
    <n v="142"/>
    <s v="Pase"/>
    <m/>
    <n v="3"/>
    <m/>
    <m/>
    <m/>
    <m/>
    <m/>
    <m/>
    <m/>
    <m/>
    <m/>
    <m/>
    <m/>
    <x v="0"/>
    <m/>
    <m/>
    <m/>
    <x v="1"/>
    <m/>
    <m/>
    <s v="X"/>
    <n v="3"/>
    <x v="1"/>
    <m/>
    <m/>
    <x v="1"/>
    <m/>
  </r>
  <r>
    <s v="U.P. PESADO"/>
    <s v="PINOS 3"/>
    <n v="143"/>
    <s v="Pase"/>
    <m/>
    <n v="3"/>
    <m/>
    <m/>
    <m/>
    <m/>
    <m/>
    <m/>
    <n v="3"/>
    <m/>
    <m/>
    <m/>
    <m/>
    <x v="0"/>
    <m/>
    <m/>
    <m/>
    <x v="1"/>
    <m/>
    <m/>
    <s v="X"/>
    <n v="6"/>
    <x v="1"/>
    <m/>
    <m/>
    <x v="1"/>
    <m/>
  </r>
  <r>
    <s v="U.P. PESADO"/>
    <s v="PINOS 3"/>
    <n v="144"/>
    <s v="Pase"/>
    <m/>
    <n v="3"/>
    <m/>
    <m/>
    <m/>
    <m/>
    <m/>
    <m/>
    <m/>
    <m/>
    <m/>
    <m/>
    <m/>
    <x v="0"/>
    <m/>
    <m/>
    <m/>
    <x v="1"/>
    <m/>
    <m/>
    <s v="X"/>
    <n v="3"/>
    <x v="1"/>
    <m/>
    <m/>
    <x v="1"/>
    <m/>
  </r>
  <r>
    <s v="U.P. PESADO"/>
    <s v="PINOS 3"/>
    <n v="145"/>
    <s v="Amarre"/>
    <m/>
    <n v="1"/>
    <m/>
    <n v="6"/>
    <m/>
    <m/>
    <m/>
    <m/>
    <n v="3"/>
    <n v="3"/>
    <m/>
    <m/>
    <m/>
    <x v="0"/>
    <d v="2023-12-09T00:00:00"/>
    <s v="X"/>
    <n v="3"/>
    <x v="1"/>
    <m/>
    <m/>
    <s v="X"/>
    <n v="10"/>
    <x v="1"/>
    <m/>
    <m/>
    <x v="1"/>
    <m/>
  </r>
  <r>
    <s v="U.P. PESADO"/>
    <s v="PINOS 3"/>
    <n v="146"/>
    <s v="Pase con deriv 90"/>
    <m/>
    <n v="4"/>
    <m/>
    <n v="3"/>
    <m/>
    <m/>
    <m/>
    <m/>
    <m/>
    <n v="3"/>
    <m/>
    <m/>
    <m/>
    <x v="0"/>
    <d v="2023-12-09T00:00:00"/>
    <s v="X"/>
    <n v="3"/>
    <x v="1"/>
    <m/>
    <m/>
    <s v="X"/>
    <n v="7"/>
    <x v="1"/>
    <m/>
    <m/>
    <x v="1"/>
    <m/>
  </r>
  <r>
    <s v="U.P. PESADO"/>
    <s v="PINOS 3"/>
    <n v="147"/>
    <s v="Pase"/>
    <m/>
    <n v="3"/>
    <m/>
    <m/>
    <m/>
    <m/>
    <m/>
    <m/>
    <n v="3"/>
    <m/>
    <m/>
    <m/>
    <m/>
    <x v="0"/>
    <m/>
    <m/>
    <m/>
    <x v="1"/>
    <m/>
    <m/>
    <s v="X"/>
    <n v="6"/>
    <x v="1"/>
    <m/>
    <m/>
    <x v="1"/>
    <m/>
  </r>
  <r>
    <s v="U.P. PESADO"/>
    <s v="PINOS 3"/>
    <n v="148"/>
    <s v="Amarre con deriv a 90"/>
    <m/>
    <n v="3"/>
    <n v="3"/>
    <n v="6"/>
    <m/>
    <m/>
    <m/>
    <m/>
    <m/>
    <n v="6"/>
    <m/>
    <m/>
    <m/>
    <x v="0"/>
    <d v="2023-12-09T00:00:00"/>
    <s v="X"/>
    <n v="6"/>
    <x v="1"/>
    <m/>
    <m/>
    <s v="X"/>
    <n v="11"/>
    <x v="1"/>
    <m/>
    <m/>
    <x v="1"/>
    <m/>
  </r>
  <r>
    <s v="U.P. PESADO"/>
    <s v="PINOS 3"/>
    <n v="149"/>
    <s v="Amarre Terminal"/>
    <m/>
    <m/>
    <m/>
    <n v="3"/>
    <m/>
    <n v="3"/>
    <m/>
    <m/>
    <n v="3"/>
    <n v="3"/>
    <m/>
    <m/>
    <m/>
    <x v="0"/>
    <d v="2023-12-09T00:00:00"/>
    <s v="X"/>
    <n v="3"/>
    <x v="1"/>
    <m/>
    <m/>
    <s v="X"/>
    <n v="9"/>
    <x v="16"/>
    <m/>
    <m/>
    <x v="1"/>
    <m/>
  </r>
  <r>
    <s v="U.P. PESADO"/>
    <s v="PINOS 3"/>
    <n v="150"/>
    <s v="Amarre"/>
    <m/>
    <n v="1"/>
    <n v="6"/>
    <m/>
    <m/>
    <n v="3"/>
    <m/>
    <m/>
    <n v="3"/>
    <n v="3"/>
    <m/>
    <m/>
    <m/>
    <x v="0"/>
    <d v="2023-12-09T00:00:00"/>
    <s v="X"/>
    <n v="6"/>
    <x v="12"/>
    <m/>
    <m/>
    <s v="X"/>
    <n v="13"/>
    <x v="1"/>
    <m/>
    <m/>
    <x v="1"/>
    <m/>
  </r>
  <r>
    <s v="U.P. PESADO"/>
    <s v="PINOS 3"/>
    <n v="151"/>
    <s v="Pase"/>
    <m/>
    <n v="3"/>
    <m/>
    <m/>
    <m/>
    <n v="3"/>
    <m/>
    <m/>
    <m/>
    <n v="3"/>
    <m/>
    <m/>
    <m/>
    <x v="12"/>
    <d v="2023-12-09T00:00:00"/>
    <s v="X"/>
    <n v="6"/>
    <x v="13"/>
    <m/>
    <m/>
    <s v="X"/>
    <n v="6"/>
    <x v="1"/>
    <m/>
    <d v="2024-01-13T00:00:00"/>
    <x v="0"/>
    <m/>
  </r>
  <r>
    <s v="U.P. PESADO"/>
    <s v="PINOS 3"/>
    <n v="152"/>
    <s v="Pase"/>
    <m/>
    <n v="3"/>
    <m/>
    <m/>
    <m/>
    <n v="3"/>
    <m/>
    <m/>
    <n v="3"/>
    <n v="3"/>
    <m/>
    <m/>
    <m/>
    <x v="0"/>
    <d v="2023-12-09T00:00:00"/>
    <s v="X"/>
    <n v="12"/>
    <x v="1"/>
    <m/>
    <m/>
    <s v="X"/>
    <n v="9"/>
    <x v="1"/>
    <m/>
    <m/>
    <x v="1"/>
    <m/>
  </r>
  <r>
    <s v="U.P. PESADO"/>
    <s v="PINOS 3"/>
    <n v="153"/>
    <s v="Amarre Terminal"/>
    <m/>
    <m/>
    <n v="3"/>
    <m/>
    <m/>
    <n v="3"/>
    <m/>
    <m/>
    <m/>
    <n v="3"/>
    <m/>
    <m/>
    <m/>
    <x v="0"/>
    <d v="2023-12-09T00:00:00"/>
    <s v="X"/>
    <n v="3"/>
    <x v="1"/>
    <m/>
    <m/>
    <s v="X"/>
    <n v="6"/>
    <x v="1"/>
    <m/>
    <m/>
    <x v="1"/>
    <m/>
  </r>
  <r>
    <s v="U.P. PESADO"/>
    <s v="PINOS 3"/>
    <n v="154"/>
    <s v="Amarre"/>
    <m/>
    <m/>
    <m/>
    <n v="6"/>
    <m/>
    <m/>
    <m/>
    <m/>
    <n v="3"/>
    <m/>
    <n v="3"/>
    <m/>
    <m/>
    <x v="0"/>
    <d v="2023-12-09T00:00:00"/>
    <s v="X"/>
    <n v="9"/>
    <x v="14"/>
    <m/>
    <m/>
    <s v="X"/>
    <n v="15"/>
    <x v="1"/>
    <m/>
    <d v="2023-12-12T00:00:00"/>
    <x v="0"/>
    <m/>
  </r>
  <r>
    <s v="U.P. PESADO"/>
    <s v="PINOS 3"/>
    <n v="155"/>
    <s v="Pase"/>
    <m/>
    <n v="3"/>
    <m/>
    <m/>
    <m/>
    <m/>
    <m/>
    <m/>
    <m/>
    <m/>
    <m/>
    <m/>
    <m/>
    <x v="0"/>
    <m/>
    <m/>
    <m/>
    <x v="1"/>
    <m/>
    <m/>
    <s v="X"/>
    <n v="3"/>
    <x v="1"/>
    <m/>
    <m/>
    <x v="1"/>
    <m/>
  </r>
  <r>
    <s v="U.P. PESADO"/>
    <s v="PINOS 3"/>
    <n v="156"/>
    <s v="Pase"/>
    <m/>
    <n v="3"/>
    <m/>
    <m/>
    <m/>
    <m/>
    <m/>
    <m/>
    <n v="3"/>
    <m/>
    <m/>
    <m/>
    <m/>
    <x v="0"/>
    <m/>
    <m/>
    <m/>
    <x v="1"/>
    <m/>
    <m/>
    <s v="X"/>
    <n v="6"/>
    <x v="1"/>
    <m/>
    <m/>
    <x v="1"/>
    <m/>
  </r>
  <r>
    <s v="U.P. PESADO"/>
    <s v="PINOS 3"/>
    <n v="157"/>
    <s v="Pase"/>
    <m/>
    <n v="3"/>
    <m/>
    <m/>
    <m/>
    <m/>
    <m/>
    <m/>
    <m/>
    <m/>
    <m/>
    <m/>
    <m/>
    <x v="0"/>
    <m/>
    <m/>
    <m/>
    <x v="1"/>
    <m/>
    <m/>
    <s v="X"/>
    <n v="3"/>
    <x v="1"/>
    <m/>
    <m/>
    <x v="1"/>
    <m/>
  </r>
  <r>
    <s v="U.P. PESADO"/>
    <s v="PINOS 3"/>
    <n v="158"/>
    <s v="Amarre"/>
    <m/>
    <n v="1"/>
    <m/>
    <n v="6"/>
    <m/>
    <m/>
    <m/>
    <m/>
    <n v="3"/>
    <n v="3"/>
    <m/>
    <m/>
    <m/>
    <x v="0"/>
    <d v="2023-12-09T00:00:00"/>
    <s v="X"/>
    <n v="3"/>
    <x v="1"/>
    <m/>
    <m/>
    <s v="X"/>
    <n v="10"/>
    <x v="1"/>
    <m/>
    <m/>
    <x v="1"/>
    <m/>
  </r>
  <r>
    <s v="U.P. PESADO"/>
    <s v="PINOS 3"/>
    <n v="159"/>
    <s v="Pase"/>
    <m/>
    <n v="3"/>
    <m/>
    <m/>
    <m/>
    <m/>
    <m/>
    <m/>
    <m/>
    <m/>
    <m/>
    <m/>
    <m/>
    <x v="0"/>
    <m/>
    <m/>
    <m/>
    <x v="1"/>
    <m/>
    <m/>
    <s v="X"/>
    <n v="3"/>
    <x v="1"/>
    <m/>
    <m/>
    <x v="1"/>
    <m/>
  </r>
  <r>
    <s v="U.P. PESADO"/>
    <s v="PINOS 3"/>
    <n v="160"/>
    <s v="Pase"/>
    <m/>
    <n v="3"/>
    <m/>
    <m/>
    <m/>
    <m/>
    <m/>
    <m/>
    <n v="3"/>
    <m/>
    <m/>
    <m/>
    <m/>
    <x v="0"/>
    <m/>
    <m/>
    <m/>
    <x v="1"/>
    <m/>
    <m/>
    <s v="X"/>
    <n v="6"/>
    <x v="1"/>
    <m/>
    <m/>
    <x v="1"/>
    <m/>
  </r>
  <r>
    <s v="U.P. PESADO"/>
    <s v="PINOS 3"/>
    <n v="161"/>
    <s v="Pase"/>
    <m/>
    <n v="3"/>
    <m/>
    <m/>
    <m/>
    <m/>
    <m/>
    <m/>
    <m/>
    <m/>
    <m/>
    <m/>
    <m/>
    <x v="0"/>
    <m/>
    <m/>
    <m/>
    <x v="1"/>
    <m/>
    <m/>
    <s v="X"/>
    <n v="3"/>
    <x v="1"/>
    <m/>
    <m/>
    <x v="1"/>
    <m/>
  </r>
  <r>
    <s v="U.P. PESADO"/>
    <s v="PINOS 3"/>
    <n v="162"/>
    <s v="Pase"/>
    <m/>
    <n v="3"/>
    <m/>
    <m/>
    <m/>
    <m/>
    <m/>
    <m/>
    <n v="3"/>
    <m/>
    <m/>
    <m/>
    <m/>
    <x v="0"/>
    <m/>
    <m/>
    <m/>
    <x v="1"/>
    <m/>
    <m/>
    <s v="X"/>
    <n v="6"/>
    <x v="1"/>
    <m/>
    <m/>
    <x v="1"/>
    <m/>
  </r>
  <r>
    <s v="U.P. PESADO"/>
    <s v="PINOS 3"/>
    <n v="163"/>
    <s v="Amarre"/>
    <m/>
    <n v="1"/>
    <m/>
    <n v="6"/>
    <m/>
    <m/>
    <m/>
    <m/>
    <m/>
    <n v="3"/>
    <m/>
    <m/>
    <m/>
    <x v="0"/>
    <d v="2023-12-09T00:00:00"/>
    <s v="X"/>
    <n v="3"/>
    <x v="1"/>
    <m/>
    <m/>
    <s v="X"/>
    <n v="7"/>
    <x v="1"/>
    <m/>
    <m/>
    <x v="1"/>
    <m/>
  </r>
  <r>
    <s v="U.P. PESADO"/>
    <s v="PINOS 3"/>
    <n v="164"/>
    <s v="Pase"/>
    <m/>
    <n v="3"/>
    <m/>
    <m/>
    <m/>
    <m/>
    <m/>
    <m/>
    <n v="3"/>
    <m/>
    <m/>
    <m/>
    <m/>
    <x v="0"/>
    <m/>
    <m/>
    <m/>
    <x v="1"/>
    <m/>
    <m/>
    <s v="X"/>
    <n v="6"/>
    <x v="1"/>
    <m/>
    <m/>
    <x v="1"/>
    <m/>
  </r>
  <r>
    <s v="U.P. PESADO"/>
    <s v="PINOS 3"/>
    <n v="165"/>
    <s v="Pase"/>
    <m/>
    <n v="3"/>
    <m/>
    <m/>
    <m/>
    <m/>
    <m/>
    <m/>
    <m/>
    <m/>
    <m/>
    <m/>
    <m/>
    <x v="0"/>
    <m/>
    <m/>
    <m/>
    <x v="1"/>
    <m/>
    <m/>
    <s v="X"/>
    <n v="3"/>
    <x v="1"/>
    <m/>
    <m/>
    <x v="1"/>
    <m/>
  </r>
  <r>
    <s v="U.P. PESADO"/>
    <s v="PINOS 3"/>
    <n v="166"/>
    <s v="Pase"/>
    <m/>
    <n v="3"/>
    <m/>
    <m/>
    <m/>
    <m/>
    <m/>
    <m/>
    <n v="3"/>
    <m/>
    <m/>
    <m/>
    <m/>
    <x v="0"/>
    <m/>
    <m/>
    <m/>
    <x v="1"/>
    <m/>
    <m/>
    <s v="X"/>
    <n v="6"/>
    <x v="1"/>
    <m/>
    <m/>
    <x v="1"/>
    <m/>
  </r>
  <r>
    <s v="U.P. PESADO"/>
    <s v="PINOS 3"/>
    <n v="167"/>
    <s v="Pase"/>
    <m/>
    <n v="3"/>
    <m/>
    <m/>
    <m/>
    <m/>
    <m/>
    <m/>
    <m/>
    <m/>
    <m/>
    <m/>
    <m/>
    <x v="0"/>
    <m/>
    <m/>
    <m/>
    <x v="1"/>
    <m/>
    <m/>
    <s v="X"/>
    <n v="3"/>
    <x v="1"/>
    <m/>
    <m/>
    <x v="1"/>
    <m/>
  </r>
  <r>
    <s v="U.P. PESADO"/>
    <s v="PINOS 3"/>
    <n v="168"/>
    <s v="Pase con deriv a 90º"/>
    <m/>
    <n v="3"/>
    <n v="3"/>
    <m/>
    <m/>
    <m/>
    <m/>
    <m/>
    <n v="3"/>
    <n v="3"/>
    <m/>
    <m/>
    <m/>
    <x v="0"/>
    <d v="2023-12-09T00:00:00"/>
    <s v="X"/>
    <n v="3"/>
    <x v="1"/>
    <m/>
    <m/>
    <s v="X"/>
    <n v="9"/>
    <x v="1"/>
    <m/>
    <m/>
    <x v="1"/>
    <m/>
  </r>
  <r>
    <s v="U.P. PESADO"/>
    <s v="PINOS 3"/>
    <n v="169"/>
    <s v="Amarre"/>
    <m/>
    <n v="1"/>
    <n v="6"/>
    <m/>
    <m/>
    <m/>
    <m/>
    <m/>
    <m/>
    <n v="3"/>
    <m/>
    <m/>
    <m/>
    <x v="0"/>
    <d v="2023-12-09T00:00:00"/>
    <s v="X"/>
    <n v="3"/>
    <x v="1"/>
    <m/>
    <m/>
    <s v="X"/>
    <n v="7"/>
    <x v="1"/>
    <m/>
    <m/>
    <x v="1"/>
    <m/>
  </r>
  <r>
    <s v="U.P. PESADO"/>
    <s v="PINOS 3"/>
    <n v="170"/>
    <s v="Amarre Terminal"/>
    <m/>
    <m/>
    <n v="3"/>
    <m/>
    <m/>
    <n v="3"/>
    <m/>
    <m/>
    <n v="3"/>
    <m/>
    <m/>
    <m/>
    <m/>
    <x v="0"/>
    <d v="2023-12-09T00:00:00"/>
    <s v="X"/>
    <n v="9"/>
    <x v="1"/>
    <m/>
    <m/>
    <s v="X"/>
    <n v="9"/>
    <x v="1"/>
    <m/>
    <m/>
    <x v="1"/>
    <m/>
  </r>
  <r>
    <s v="U.P. PESADO"/>
    <s v="PINOS 3"/>
    <n v="171"/>
    <s v="Amarre con deriv a 90º"/>
    <m/>
    <n v="2"/>
    <n v="3"/>
    <n v="6"/>
    <m/>
    <m/>
    <m/>
    <m/>
    <m/>
    <n v="9"/>
    <n v="3"/>
    <m/>
    <m/>
    <x v="0"/>
    <d v="2023-12-09T00:00:00"/>
    <s v="X"/>
    <n v="18"/>
    <x v="15"/>
    <m/>
    <m/>
    <s v="X"/>
    <n v="16"/>
    <x v="1"/>
    <m/>
    <m/>
    <x v="1"/>
    <m/>
  </r>
  <r>
    <s v="U.P. PESADO"/>
    <s v="PINOS 3"/>
    <n v="172"/>
    <s v="Pase"/>
    <m/>
    <n v="3"/>
    <m/>
    <m/>
    <m/>
    <n v="2"/>
    <m/>
    <m/>
    <n v="3"/>
    <m/>
    <m/>
    <m/>
    <m/>
    <x v="0"/>
    <m/>
    <m/>
    <m/>
    <x v="1"/>
    <m/>
    <m/>
    <s v="X"/>
    <n v="6"/>
    <x v="1"/>
    <m/>
    <m/>
    <x v="1"/>
    <m/>
  </r>
  <r>
    <s v="U.P. PESADO"/>
    <s v="PINOS 3"/>
    <n v="173"/>
    <s v="Pase"/>
    <m/>
    <n v="6"/>
    <m/>
    <m/>
    <m/>
    <n v="6"/>
    <m/>
    <m/>
    <n v="3"/>
    <n v="8"/>
    <m/>
    <m/>
    <m/>
    <x v="13"/>
    <d v="2023-12-09T00:00:00"/>
    <s v="X"/>
    <n v="20"/>
    <x v="16"/>
    <m/>
    <m/>
    <s v="X"/>
    <n v="15"/>
    <x v="1"/>
    <m/>
    <m/>
    <x v="1"/>
    <m/>
  </r>
  <r>
    <s v="U.P. PESADO"/>
    <s v="PINOS 3"/>
    <n v="174"/>
    <s v="Pase"/>
    <m/>
    <n v="3"/>
    <m/>
    <m/>
    <m/>
    <n v="3"/>
    <m/>
    <m/>
    <n v="3"/>
    <n v="3"/>
    <m/>
    <m/>
    <m/>
    <x v="0"/>
    <d v="2023-12-09T00:00:00"/>
    <s v="X"/>
    <n v="6"/>
    <x v="17"/>
    <m/>
    <m/>
    <s v="X"/>
    <n v="9"/>
    <x v="1"/>
    <m/>
    <m/>
    <x v="1"/>
    <m/>
  </r>
  <r>
    <s v="U.P. PESADO"/>
    <s v="PINOS 3"/>
    <n v="175"/>
    <s v="Pase"/>
    <m/>
    <n v="3"/>
    <m/>
    <m/>
    <m/>
    <n v="3"/>
    <m/>
    <m/>
    <m/>
    <n v="3"/>
    <m/>
    <m/>
    <m/>
    <x v="0"/>
    <d v="2023-12-09T00:00:00"/>
    <s v="X"/>
    <n v="6"/>
    <x v="1"/>
    <m/>
    <m/>
    <s v="X"/>
    <n v="6"/>
    <x v="1"/>
    <m/>
    <m/>
    <x v="1"/>
    <m/>
  </r>
  <r>
    <s v="U.P. PESADO"/>
    <s v="PINOS 3"/>
    <n v="176"/>
    <s v="Amarre a 90º"/>
    <m/>
    <n v="1"/>
    <m/>
    <n v="6"/>
    <m/>
    <m/>
    <m/>
    <m/>
    <m/>
    <n v="3"/>
    <m/>
    <m/>
    <m/>
    <x v="14"/>
    <d v="2023-12-09T00:00:00"/>
    <s v="X"/>
    <n v="3"/>
    <x v="1"/>
    <m/>
    <m/>
    <s v="X"/>
    <n v="7"/>
    <x v="1"/>
    <m/>
    <d v="2024-12-03T00:00:00"/>
    <x v="0"/>
    <m/>
  </r>
  <r>
    <s v="U.P. PESADO"/>
    <s v="PINOS 3"/>
    <n v="177"/>
    <s v="Amarre Terminal"/>
    <m/>
    <m/>
    <m/>
    <n v="3"/>
    <m/>
    <m/>
    <m/>
    <m/>
    <n v="3"/>
    <m/>
    <m/>
    <m/>
    <m/>
    <x v="0"/>
    <m/>
    <m/>
    <m/>
    <x v="1"/>
    <m/>
    <m/>
    <s v="X"/>
    <n v="6"/>
    <x v="1"/>
    <m/>
    <m/>
    <x v="1"/>
    <m/>
  </r>
  <r>
    <s v="U.P. PESADO"/>
    <s v="PINOS 3"/>
    <n v="178"/>
    <s v="Amarre a 90º"/>
    <m/>
    <m/>
    <m/>
    <n v="6"/>
    <m/>
    <m/>
    <m/>
    <m/>
    <n v="3"/>
    <m/>
    <n v="3"/>
    <m/>
    <m/>
    <x v="15"/>
    <d v="2023-12-09T00:00:00"/>
    <s v="X"/>
    <n v="9"/>
    <x v="1"/>
    <m/>
    <m/>
    <s v="X"/>
    <n v="15"/>
    <x v="17"/>
    <m/>
    <m/>
    <x v="1"/>
    <m/>
  </r>
  <r>
    <s v="U.P. PESADO"/>
    <s v="PINOS 3"/>
    <n v="179"/>
    <s v="Pase con deriv a 90º"/>
    <m/>
    <n v="4"/>
    <m/>
    <n v="3"/>
    <m/>
    <m/>
    <m/>
    <m/>
    <m/>
    <n v="3"/>
    <m/>
    <m/>
    <m/>
    <x v="0"/>
    <d v="2023-12-09T00:00:00"/>
    <s v="X"/>
    <n v="3"/>
    <x v="1"/>
    <m/>
    <m/>
    <s v="X"/>
    <n v="7"/>
    <x v="1"/>
    <m/>
    <m/>
    <x v="1"/>
    <m/>
  </r>
  <r>
    <s v="U.P. PESADO"/>
    <s v="PINOS 3"/>
    <n v="180"/>
    <s v="Pase"/>
    <m/>
    <n v="3"/>
    <m/>
    <m/>
    <m/>
    <m/>
    <m/>
    <m/>
    <n v="3"/>
    <m/>
    <m/>
    <m/>
    <m/>
    <x v="0"/>
    <m/>
    <m/>
    <m/>
    <x v="1"/>
    <m/>
    <m/>
    <s v="X"/>
    <n v="6"/>
    <x v="1"/>
    <m/>
    <m/>
    <x v="1"/>
    <m/>
  </r>
  <r>
    <s v="U.P. PESADO"/>
    <s v="PINOS 3"/>
    <n v="181"/>
    <s v="Pase"/>
    <m/>
    <n v="3"/>
    <m/>
    <m/>
    <m/>
    <n v="3"/>
    <m/>
    <m/>
    <m/>
    <n v="3"/>
    <m/>
    <m/>
    <m/>
    <x v="0"/>
    <d v="2023-12-09T00:00:00"/>
    <s v="X"/>
    <n v="12"/>
    <x v="17"/>
    <m/>
    <m/>
    <s v="X"/>
    <n v="6"/>
    <x v="1"/>
    <m/>
    <m/>
    <x v="1"/>
    <m/>
  </r>
  <r>
    <s v="U.P. PESADO"/>
    <s v="PINOS 3"/>
    <n v="182"/>
    <s v="AmarreTerminal"/>
    <m/>
    <m/>
    <m/>
    <n v="3"/>
    <m/>
    <n v="3"/>
    <m/>
    <m/>
    <m/>
    <n v="3"/>
    <m/>
    <m/>
    <m/>
    <x v="16"/>
    <d v="2023-12-09T00:00:00"/>
    <s v="X"/>
    <n v="6"/>
    <x v="18"/>
    <m/>
    <m/>
    <s v="X"/>
    <n v="6"/>
    <x v="1"/>
    <m/>
    <m/>
    <x v="1"/>
    <m/>
  </r>
  <r>
    <s v="U.P. PESADO"/>
    <s v="PINOS 3"/>
    <n v="183"/>
    <s v="Amarre Terminal"/>
    <m/>
    <m/>
    <m/>
    <n v="3"/>
    <m/>
    <m/>
    <m/>
    <m/>
    <m/>
    <n v="6"/>
    <m/>
    <m/>
    <m/>
    <x v="0"/>
    <d v="2023-12-09T00:00:00"/>
    <s v="X"/>
    <n v="6"/>
    <x v="1"/>
    <m/>
    <m/>
    <s v="X"/>
    <n v="3"/>
    <x v="1"/>
    <m/>
    <m/>
    <x v="1"/>
    <m/>
  </r>
  <r>
    <s v="U.P. PESADO"/>
    <s v="PINOS 3"/>
    <n v="184"/>
    <s v="Pase"/>
    <m/>
    <n v="3"/>
    <m/>
    <m/>
    <m/>
    <n v="3"/>
    <m/>
    <m/>
    <n v="3"/>
    <n v="3"/>
    <m/>
    <m/>
    <m/>
    <x v="0"/>
    <d v="2023-12-10T00:00:00"/>
    <s v="X"/>
    <n v="6"/>
    <x v="17"/>
    <m/>
    <m/>
    <s v="X"/>
    <n v="9"/>
    <x v="1"/>
    <m/>
    <m/>
    <x v="1"/>
    <m/>
  </r>
  <r>
    <s v="U.P. PESADO"/>
    <s v="PINOS 3"/>
    <n v="185"/>
    <s v="Amarre Terminal "/>
    <m/>
    <m/>
    <n v="3"/>
    <m/>
    <m/>
    <n v="3"/>
    <m/>
    <m/>
    <m/>
    <n v="6"/>
    <m/>
    <m/>
    <m/>
    <x v="0"/>
    <d v="2023-12-12T00:00:00"/>
    <s v="X"/>
    <n v="6"/>
    <x v="19"/>
    <m/>
    <m/>
    <s v="X"/>
    <n v="6"/>
    <x v="1"/>
    <m/>
    <m/>
    <x v="1"/>
    <m/>
  </r>
  <r>
    <s v="U.P. PESADO"/>
    <s v="PINOS 3"/>
    <n v="186"/>
    <s v="Amarre Terminal "/>
    <m/>
    <m/>
    <n v="3"/>
    <m/>
    <m/>
    <n v="3"/>
    <m/>
    <m/>
    <m/>
    <n v="3"/>
    <m/>
    <m/>
    <m/>
    <x v="0"/>
    <d v="2023-12-12T00:00:00"/>
    <s v="X"/>
    <n v="12"/>
    <x v="1"/>
    <m/>
    <m/>
    <s v="X"/>
    <n v="6"/>
    <x v="1"/>
    <m/>
    <m/>
    <x v="1"/>
    <m/>
  </r>
  <r>
    <s v="U.P. PESADO"/>
    <s v="PINOS 3"/>
    <n v="187"/>
    <s v="Pase "/>
    <m/>
    <n v="3"/>
    <m/>
    <m/>
    <m/>
    <n v="3"/>
    <m/>
    <m/>
    <n v="3"/>
    <n v="3"/>
    <m/>
    <m/>
    <m/>
    <x v="0"/>
    <d v="2023-12-12T00:00:00"/>
    <s v="X"/>
    <n v="12"/>
    <x v="16"/>
    <m/>
    <m/>
    <s v="X"/>
    <n v="9"/>
    <x v="1"/>
    <m/>
    <m/>
    <x v="1"/>
    <m/>
  </r>
  <r>
    <s v="U.P. PESADO"/>
    <s v="PINOS 3"/>
    <n v="188"/>
    <s v="Pase "/>
    <m/>
    <n v="3"/>
    <m/>
    <m/>
    <m/>
    <n v="3"/>
    <m/>
    <m/>
    <n v="3"/>
    <n v="3"/>
    <m/>
    <m/>
    <m/>
    <x v="0"/>
    <d v="2023-12-12T00:00:00"/>
    <s v="X"/>
    <n v="12"/>
    <x v="20"/>
    <m/>
    <m/>
    <s v="X"/>
    <n v="9"/>
    <x v="1"/>
    <m/>
    <m/>
    <x v="1"/>
    <m/>
  </r>
  <r>
    <s v="U.P. PESADO"/>
    <s v="PINOS 3"/>
    <n v="189"/>
    <s v="Amarre Terminal "/>
    <m/>
    <m/>
    <m/>
    <n v="3"/>
    <m/>
    <n v="3"/>
    <m/>
    <m/>
    <n v="3"/>
    <m/>
    <m/>
    <m/>
    <m/>
    <x v="17"/>
    <d v="2023-12-12T00:00:00"/>
    <s v="X"/>
    <n v="3"/>
    <x v="1"/>
    <m/>
    <m/>
    <s v="X"/>
    <n v="9"/>
    <x v="1"/>
    <m/>
    <m/>
    <x v="1"/>
    <m/>
  </r>
  <r>
    <s v="U.P. PESADO"/>
    <s v="PINOS 3"/>
    <n v="190"/>
    <s v="Pase"/>
    <m/>
    <n v="3"/>
    <m/>
    <m/>
    <m/>
    <m/>
    <m/>
    <m/>
    <n v="3"/>
    <m/>
    <m/>
    <m/>
    <m/>
    <x v="0"/>
    <m/>
    <m/>
    <m/>
    <x v="1"/>
    <m/>
    <m/>
    <s v="X"/>
    <n v="6"/>
    <x v="1"/>
    <m/>
    <m/>
    <x v="1"/>
    <m/>
  </r>
  <r>
    <s v="U.P. PESADO"/>
    <s v="PINOS 3"/>
    <n v="191"/>
    <s v="Pase"/>
    <m/>
    <n v="3"/>
    <m/>
    <m/>
    <m/>
    <m/>
    <m/>
    <m/>
    <m/>
    <m/>
    <m/>
    <m/>
    <m/>
    <x v="0"/>
    <m/>
    <m/>
    <m/>
    <x v="1"/>
    <m/>
    <m/>
    <s v="X"/>
    <n v="3"/>
    <x v="1"/>
    <m/>
    <m/>
    <x v="1"/>
    <m/>
  </r>
  <r>
    <s v="U.P. PESADO"/>
    <s v="PINOS 3"/>
    <n v="192"/>
    <s v="Amarre "/>
    <m/>
    <n v="1"/>
    <m/>
    <n v="6"/>
    <m/>
    <m/>
    <m/>
    <m/>
    <n v="3"/>
    <n v="3"/>
    <m/>
    <m/>
    <m/>
    <x v="0"/>
    <d v="2023-12-12T00:00:00"/>
    <s v="X"/>
    <n v="3"/>
    <x v="1"/>
    <m/>
    <m/>
    <s v="X"/>
    <n v="10"/>
    <x v="1"/>
    <m/>
    <m/>
    <x v="1"/>
    <m/>
  </r>
  <r>
    <s v="U.P. PESADO"/>
    <s v="PINOS 3"/>
    <n v="193"/>
    <s v="Pase"/>
    <m/>
    <n v="3"/>
    <m/>
    <m/>
    <m/>
    <m/>
    <m/>
    <m/>
    <m/>
    <m/>
    <m/>
    <m/>
    <m/>
    <x v="0"/>
    <m/>
    <m/>
    <m/>
    <x v="1"/>
    <m/>
    <m/>
    <s v="X"/>
    <n v="3"/>
    <x v="1"/>
    <m/>
    <m/>
    <x v="1"/>
    <m/>
  </r>
  <r>
    <s v="U.P. PESADO"/>
    <s v="PINOS 3"/>
    <n v="194"/>
    <s v="Pase"/>
    <m/>
    <n v="3"/>
    <m/>
    <m/>
    <m/>
    <m/>
    <m/>
    <m/>
    <n v="3"/>
    <m/>
    <m/>
    <m/>
    <m/>
    <x v="0"/>
    <m/>
    <m/>
    <m/>
    <x v="1"/>
    <m/>
    <m/>
    <s v="X"/>
    <n v="6"/>
    <x v="1"/>
    <m/>
    <m/>
    <x v="1"/>
    <m/>
  </r>
  <r>
    <s v="U.P. PESADO"/>
    <s v="PINOS 3"/>
    <n v="195"/>
    <s v="Pase"/>
    <m/>
    <n v="3"/>
    <m/>
    <m/>
    <m/>
    <m/>
    <m/>
    <m/>
    <m/>
    <m/>
    <m/>
    <m/>
    <m/>
    <x v="0"/>
    <m/>
    <m/>
    <m/>
    <x v="1"/>
    <m/>
    <m/>
    <s v="X"/>
    <n v="3"/>
    <x v="1"/>
    <m/>
    <m/>
    <x v="1"/>
    <m/>
  </r>
  <r>
    <s v="U.P. PESADO"/>
    <s v="PINOS 3"/>
    <n v="196"/>
    <s v="Amarre con derivacion a 90º "/>
    <m/>
    <n v="3"/>
    <m/>
    <n v="9"/>
    <m/>
    <m/>
    <m/>
    <m/>
    <n v="3"/>
    <n v="6"/>
    <n v="3"/>
    <m/>
    <m/>
    <x v="0"/>
    <d v="2023-12-12T00:00:00"/>
    <s v="X"/>
    <n v="15"/>
    <x v="1"/>
    <m/>
    <m/>
    <s v="X"/>
    <n v="15"/>
    <x v="1"/>
    <m/>
    <m/>
    <x v="1"/>
    <m/>
  </r>
  <r>
    <s v="U.P. PESADO"/>
    <s v="PINOS 3"/>
    <n v="197"/>
    <s v="Pase"/>
    <m/>
    <n v="3"/>
    <m/>
    <m/>
    <m/>
    <m/>
    <m/>
    <m/>
    <m/>
    <m/>
    <m/>
    <m/>
    <m/>
    <x v="0"/>
    <m/>
    <m/>
    <m/>
    <x v="1"/>
    <m/>
    <m/>
    <s v="X"/>
    <n v="3"/>
    <x v="1"/>
    <m/>
    <m/>
    <x v="1"/>
    <m/>
  </r>
  <r>
    <s v="U.P. PESADO"/>
    <s v="PINOS 3"/>
    <n v="198"/>
    <s v="Pase"/>
    <m/>
    <n v="3"/>
    <m/>
    <m/>
    <m/>
    <m/>
    <m/>
    <m/>
    <n v="3"/>
    <m/>
    <m/>
    <m/>
    <m/>
    <x v="0"/>
    <m/>
    <m/>
    <m/>
    <x v="1"/>
    <m/>
    <m/>
    <s v="X"/>
    <n v="6"/>
    <x v="1"/>
    <m/>
    <m/>
    <x v="1"/>
    <m/>
  </r>
  <r>
    <s v="U.P. PESADO"/>
    <s v="PINOS 3"/>
    <n v="199"/>
    <s v="Amarre "/>
    <m/>
    <n v="1"/>
    <m/>
    <n v="6"/>
    <m/>
    <m/>
    <m/>
    <m/>
    <m/>
    <n v="3"/>
    <m/>
    <m/>
    <m/>
    <x v="0"/>
    <d v="2023-12-12T00:00:00"/>
    <s v="X"/>
    <n v="3"/>
    <x v="1"/>
    <m/>
    <m/>
    <s v="X"/>
    <n v="7"/>
    <x v="1"/>
    <m/>
    <m/>
    <x v="1"/>
    <m/>
  </r>
  <r>
    <s v="U.P. PESADO"/>
    <s v="PINOS 3"/>
    <n v="200"/>
    <s v="Pase"/>
    <m/>
    <n v="3"/>
    <m/>
    <m/>
    <m/>
    <m/>
    <m/>
    <m/>
    <n v="3"/>
    <m/>
    <m/>
    <m/>
    <m/>
    <x v="0"/>
    <m/>
    <m/>
    <m/>
    <x v="1"/>
    <m/>
    <m/>
    <s v="X"/>
    <n v="6"/>
    <x v="1"/>
    <m/>
    <m/>
    <x v="1"/>
    <m/>
  </r>
  <r>
    <s v="U.P. PESADO"/>
    <s v="PINOS 3"/>
    <n v="201"/>
    <s v="Pase"/>
    <m/>
    <n v="3"/>
    <m/>
    <m/>
    <m/>
    <m/>
    <m/>
    <m/>
    <m/>
    <m/>
    <m/>
    <m/>
    <m/>
    <x v="0"/>
    <m/>
    <m/>
    <m/>
    <x v="1"/>
    <m/>
    <m/>
    <s v="X"/>
    <n v="3"/>
    <x v="1"/>
    <m/>
    <m/>
    <x v="1"/>
    <m/>
  </r>
  <r>
    <s v="U.P. PESADO"/>
    <s v="PINOS 3"/>
    <n v="202"/>
    <s v="Amarre A 45º"/>
    <m/>
    <n v="2"/>
    <m/>
    <n v="6"/>
    <m/>
    <m/>
    <m/>
    <m/>
    <n v="3"/>
    <n v="3"/>
    <m/>
    <m/>
    <m/>
    <x v="18"/>
    <d v="2023-12-12T00:00:00"/>
    <s v="X"/>
    <n v="3"/>
    <x v="1"/>
    <m/>
    <m/>
    <s v="X"/>
    <n v="11"/>
    <x v="16"/>
    <m/>
    <m/>
    <x v="1"/>
    <m/>
  </r>
  <r>
    <s v="U.P. PESADO"/>
    <s v="PINOS 3"/>
    <n v="203"/>
    <s v="Pase"/>
    <m/>
    <n v="3"/>
    <m/>
    <m/>
    <m/>
    <m/>
    <m/>
    <m/>
    <m/>
    <m/>
    <m/>
    <m/>
    <m/>
    <x v="0"/>
    <m/>
    <m/>
    <m/>
    <x v="1"/>
    <m/>
    <m/>
    <s v="X"/>
    <n v="3"/>
    <x v="1"/>
    <m/>
    <m/>
    <x v="1"/>
    <m/>
  </r>
  <r>
    <s v="U.P. PESADO"/>
    <s v="PINOS 3"/>
    <n v="204"/>
    <s v="Amarre a 45º"/>
    <m/>
    <n v="2"/>
    <m/>
    <n v="6"/>
    <m/>
    <m/>
    <m/>
    <m/>
    <m/>
    <n v="3"/>
    <m/>
    <m/>
    <m/>
    <x v="19"/>
    <d v="2023-12-12T00:00:00"/>
    <s v="X"/>
    <n v="3"/>
    <x v="21"/>
    <m/>
    <m/>
    <s v="X"/>
    <n v="8"/>
    <x v="1"/>
    <m/>
    <m/>
    <x v="1"/>
    <m/>
  </r>
  <r>
    <s v="U.P. PESADO"/>
    <s v="PINOS 3"/>
    <n v="205"/>
    <s v="Amarre a 90º"/>
    <m/>
    <n v="2"/>
    <m/>
    <n v="6"/>
    <m/>
    <m/>
    <m/>
    <m/>
    <m/>
    <n v="3"/>
    <m/>
    <m/>
    <m/>
    <x v="0"/>
    <d v="2023-12-12T00:00:00"/>
    <s v="X"/>
    <n v="3"/>
    <x v="22"/>
    <m/>
    <m/>
    <s v="X"/>
    <n v="8"/>
    <x v="1"/>
    <m/>
    <d v="2023-12-17T00:00:00"/>
    <x v="0"/>
    <m/>
  </r>
  <r>
    <s v="U.P. PESADO"/>
    <s v="PINOS 3"/>
    <n v="206"/>
    <s v="Amarre terminal"/>
    <m/>
    <n v="3"/>
    <m/>
    <n v="3"/>
    <m/>
    <n v="6"/>
    <m/>
    <m/>
    <n v="3"/>
    <n v="3"/>
    <m/>
    <m/>
    <m/>
    <x v="0"/>
    <d v="2023-12-12T00:00:00"/>
    <s v="X"/>
    <n v="15"/>
    <x v="23"/>
    <m/>
    <m/>
    <s v="X"/>
    <n v="15"/>
    <x v="18"/>
    <m/>
    <d v="2023-11-30T00:00:00"/>
    <x v="0"/>
    <m/>
  </r>
  <r>
    <s v="U.P. PESADO"/>
    <s v="PINOS 3"/>
    <n v="207"/>
    <s v="Pase"/>
    <m/>
    <n v="3"/>
    <m/>
    <m/>
    <m/>
    <m/>
    <m/>
    <m/>
    <m/>
    <m/>
    <m/>
    <m/>
    <m/>
    <x v="0"/>
    <m/>
    <m/>
    <m/>
    <x v="1"/>
    <m/>
    <m/>
    <s v="X"/>
    <n v="3"/>
    <x v="19"/>
    <m/>
    <m/>
    <x v="1"/>
    <m/>
  </r>
  <r>
    <s v="U.P. PESADO"/>
    <s v="PINOS 3"/>
    <n v="208"/>
    <s v="Pase"/>
    <m/>
    <n v="3"/>
    <m/>
    <m/>
    <m/>
    <m/>
    <m/>
    <m/>
    <n v="3"/>
    <m/>
    <m/>
    <m/>
    <m/>
    <x v="0"/>
    <m/>
    <m/>
    <m/>
    <x v="1"/>
    <m/>
    <m/>
    <s v="X"/>
    <n v="6"/>
    <x v="1"/>
    <m/>
    <m/>
    <x v="1"/>
    <m/>
  </r>
  <r>
    <s v="U.P. PESADO"/>
    <s v="PINOS 3"/>
    <n v="209"/>
    <s v="Pase"/>
    <m/>
    <n v="3"/>
    <m/>
    <m/>
    <m/>
    <m/>
    <m/>
    <m/>
    <m/>
    <m/>
    <m/>
    <m/>
    <m/>
    <x v="0"/>
    <m/>
    <m/>
    <m/>
    <x v="1"/>
    <m/>
    <m/>
    <s v="X"/>
    <n v="3"/>
    <x v="20"/>
    <m/>
    <m/>
    <x v="1"/>
    <m/>
  </r>
  <r>
    <s v="U.P. PESADO"/>
    <s v="PINOS 3"/>
    <n v="210"/>
    <s v="Pase"/>
    <m/>
    <n v="3"/>
    <m/>
    <m/>
    <m/>
    <m/>
    <m/>
    <m/>
    <n v="3"/>
    <m/>
    <m/>
    <m/>
    <m/>
    <x v="0"/>
    <m/>
    <m/>
    <m/>
    <x v="1"/>
    <m/>
    <m/>
    <s v="X"/>
    <n v="6"/>
    <x v="1"/>
    <m/>
    <m/>
    <x v="1"/>
    <m/>
  </r>
  <r>
    <s v="U.P. PESADO"/>
    <s v="PINOS 3"/>
    <n v="211"/>
    <s v="Pase"/>
    <m/>
    <n v="3"/>
    <m/>
    <m/>
    <m/>
    <m/>
    <m/>
    <m/>
    <m/>
    <m/>
    <m/>
    <m/>
    <m/>
    <x v="0"/>
    <m/>
    <m/>
    <m/>
    <x v="1"/>
    <m/>
    <m/>
    <s v="X"/>
    <n v="3"/>
    <x v="1"/>
    <m/>
    <m/>
    <x v="1"/>
    <m/>
  </r>
  <r>
    <s v="U.P. PESADO"/>
    <s v="PINOS 3"/>
    <n v="212"/>
    <s v="Amarre "/>
    <m/>
    <n v="1"/>
    <m/>
    <n v="6"/>
    <m/>
    <m/>
    <m/>
    <m/>
    <n v="3"/>
    <n v="3"/>
    <m/>
    <m/>
    <m/>
    <x v="0"/>
    <d v="2023-12-12T00:00:00"/>
    <s v="X"/>
    <n v="3"/>
    <x v="1"/>
    <m/>
    <m/>
    <s v="X"/>
    <n v="10"/>
    <x v="1"/>
    <m/>
    <m/>
    <x v="1"/>
    <m/>
  </r>
  <r>
    <s v="U.P. PESADO"/>
    <s v="PINOS 3"/>
    <n v="213"/>
    <s v="Pase"/>
    <m/>
    <n v="3"/>
    <m/>
    <m/>
    <m/>
    <m/>
    <m/>
    <m/>
    <m/>
    <m/>
    <m/>
    <m/>
    <m/>
    <x v="0"/>
    <m/>
    <m/>
    <m/>
    <x v="1"/>
    <m/>
    <m/>
    <s v="X"/>
    <n v="3"/>
    <x v="1"/>
    <m/>
    <m/>
    <x v="1"/>
    <m/>
  </r>
  <r>
    <s v="U.P. PESADO"/>
    <s v="PINOS 3"/>
    <n v="214"/>
    <s v="Pase"/>
    <m/>
    <n v="3"/>
    <m/>
    <m/>
    <m/>
    <m/>
    <m/>
    <m/>
    <n v="3"/>
    <m/>
    <m/>
    <m/>
    <m/>
    <x v="0"/>
    <m/>
    <m/>
    <m/>
    <x v="1"/>
    <m/>
    <m/>
    <s v="X"/>
    <n v="6"/>
    <x v="1"/>
    <m/>
    <m/>
    <x v="1"/>
    <m/>
  </r>
  <r>
    <s v="U.P. PESADO"/>
    <s v="PINOS 3"/>
    <n v="215"/>
    <s v="Pase"/>
    <m/>
    <n v="3"/>
    <m/>
    <m/>
    <m/>
    <m/>
    <m/>
    <m/>
    <m/>
    <m/>
    <m/>
    <m/>
    <m/>
    <x v="0"/>
    <m/>
    <m/>
    <m/>
    <x v="1"/>
    <m/>
    <m/>
    <s v="X"/>
    <n v="3"/>
    <x v="1"/>
    <m/>
    <m/>
    <x v="1"/>
    <m/>
  </r>
  <r>
    <s v="U.P. PESADO"/>
    <s v="PINOS 3"/>
    <n v="216"/>
    <s v="Pase"/>
    <m/>
    <n v="3"/>
    <m/>
    <m/>
    <m/>
    <m/>
    <m/>
    <m/>
    <n v="3"/>
    <m/>
    <m/>
    <m/>
    <m/>
    <x v="0"/>
    <m/>
    <m/>
    <m/>
    <x v="1"/>
    <m/>
    <m/>
    <s v="X"/>
    <n v="6"/>
    <x v="21"/>
    <m/>
    <m/>
    <x v="1"/>
    <m/>
  </r>
  <r>
    <s v="U.P. PESADO"/>
    <s v="PINOS 3"/>
    <n v="217"/>
    <s v="Pase"/>
    <m/>
    <n v="3"/>
    <m/>
    <m/>
    <m/>
    <m/>
    <m/>
    <m/>
    <m/>
    <m/>
    <m/>
    <m/>
    <m/>
    <x v="20"/>
    <m/>
    <m/>
    <m/>
    <x v="1"/>
    <m/>
    <m/>
    <s v="X"/>
    <n v="3"/>
    <x v="1"/>
    <m/>
    <d v="2024-01-06T00:00:00"/>
    <x v="0"/>
    <m/>
  </r>
  <r>
    <s v="U.P. PESADO"/>
    <s v="PINOS 3"/>
    <n v="218"/>
    <s v="Amarre "/>
    <m/>
    <n v="1"/>
    <m/>
    <n v="6"/>
    <m/>
    <m/>
    <m/>
    <m/>
    <n v="3"/>
    <n v="3"/>
    <m/>
    <m/>
    <m/>
    <x v="0"/>
    <d v="2023-12-12T00:00:00"/>
    <s v="X"/>
    <n v="3"/>
    <x v="1"/>
    <m/>
    <m/>
    <s v="X"/>
    <n v="10"/>
    <x v="1"/>
    <m/>
    <m/>
    <x v="1"/>
    <m/>
  </r>
  <r>
    <s v="U.P. PESADO"/>
    <s v="PINOS 3"/>
    <n v="219"/>
    <s v="Pase"/>
    <m/>
    <n v="3"/>
    <m/>
    <m/>
    <m/>
    <m/>
    <m/>
    <m/>
    <m/>
    <m/>
    <m/>
    <m/>
    <m/>
    <x v="0"/>
    <m/>
    <m/>
    <m/>
    <x v="1"/>
    <m/>
    <m/>
    <s v="X"/>
    <n v="3"/>
    <x v="1"/>
    <m/>
    <m/>
    <x v="1"/>
    <m/>
  </r>
  <r>
    <s v="U.P. PESADO"/>
    <s v="PINOS 3"/>
    <n v="220"/>
    <s v="Pase"/>
    <m/>
    <n v="3"/>
    <m/>
    <m/>
    <m/>
    <m/>
    <m/>
    <m/>
    <n v="3"/>
    <m/>
    <m/>
    <m/>
    <m/>
    <x v="0"/>
    <m/>
    <m/>
    <m/>
    <x v="1"/>
    <m/>
    <m/>
    <s v="X"/>
    <n v="6"/>
    <x v="1"/>
    <m/>
    <m/>
    <x v="1"/>
    <m/>
  </r>
  <r>
    <s v="U.P. PESADO"/>
    <s v="PINOS 3"/>
    <n v="221"/>
    <s v="Pase con deriv a 90º"/>
    <m/>
    <n v="3"/>
    <m/>
    <m/>
    <m/>
    <m/>
    <m/>
    <m/>
    <m/>
    <m/>
    <m/>
    <m/>
    <m/>
    <x v="0"/>
    <m/>
    <m/>
    <m/>
    <x v="1"/>
    <m/>
    <m/>
    <s v="X"/>
    <n v="3"/>
    <x v="1"/>
    <m/>
    <m/>
    <x v="1"/>
    <m/>
  </r>
  <r>
    <s v="U.P. PESADO"/>
    <s v="PINOS 3"/>
    <n v="222"/>
    <s v="Pase"/>
    <m/>
    <n v="3"/>
    <m/>
    <m/>
    <m/>
    <m/>
    <m/>
    <m/>
    <m/>
    <m/>
    <m/>
    <m/>
    <m/>
    <x v="0"/>
    <m/>
    <m/>
    <m/>
    <x v="1"/>
    <m/>
    <m/>
    <s v="X"/>
    <n v="3"/>
    <x v="1"/>
    <m/>
    <m/>
    <x v="1"/>
    <m/>
  </r>
  <r>
    <s v="U.P. PESADO"/>
    <s v="PINOS 3"/>
    <n v="223"/>
    <s v="Amarre "/>
    <m/>
    <n v="1"/>
    <m/>
    <n v="6"/>
    <m/>
    <m/>
    <m/>
    <m/>
    <n v="3"/>
    <n v="3"/>
    <m/>
    <m/>
    <m/>
    <x v="0"/>
    <d v="2023-12-12T00:00:00"/>
    <s v="X"/>
    <n v="3"/>
    <x v="1"/>
    <m/>
    <m/>
    <s v="X"/>
    <n v="10"/>
    <x v="1"/>
    <m/>
    <m/>
    <x v="1"/>
    <m/>
  </r>
  <r>
    <s v="U.P. PESADO"/>
    <s v="PINOS 3"/>
    <n v="224"/>
    <s v="Pase"/>
    <m/>
    <n v="3"/>
    <m/>
    <m/>
    <m/>
    <m/>
    <m/>
    <m/>
    <m/>
    <m/>
    <m/>
    <m/>
    <m/>
    <x v="0"/>
    <m/>
    <m/>
    <m/>
    <x v="1"/>
    <m/>
    <m/>
    <s v="X"/>
    <n v="3"/>
    <x v="1"/>
    <m/>
    <m/>
    <x v="1"/>
    <m/>
  </r>
  <r>
    <s v="U.P. PESADO"/>
    <s v="PINOS 3"/>
    <n v="225"/>
    <s v="Pase"/>
    <m/>
    <n v="3"/>
    <m/>
    <m/>
    <m/>
    <m/>
    <m/>
    <m/>
    <n v="3"/>
    <m/>
    <m/>
    <m/>
    <m/>
    <x v="0"/>
    <m/>
    <m/>
    <m/>
    <x v="1"/>
    <m/>
    <m/>
    <s v="X"/>
    <n v="6"/>
    <x v="1"/>
    <m/>
    <m/>
    <x v="1"/>
    <m/>
  </r>
  <r>
    <s v="U.P. PESADO"/>
    <s v="PINOS 3"/>
    <n v="226"/>
    <s v="Pase con deriv a 90º"/>
    <m/>
    <n v="3"/>
    <n v="3"/>
    <m/>
    <m/>
    <m/>
    <m/>
    <m/>
    <m/>
    <n v="3"/>
    <m/>
    <m/>
    <m/>
    <x v="0"/>
    <d v="2023-12-12T00:00:00"/>
    <s v="X"/>
    <n v="3"/>
    <x v="1"/>
    <m/>
    <m/>
    <s v="X"/>
    <n v="6"/>
    <x v="1"/>
    <m/>
    <m/>
    <x v="1"/>
    <m/>
  </r>
  <r>
    <s v="U.P. PESADO"/>
    <s v="PINOS 3"/>
    <n v="227"/>
    <s v="Amarre "/>
    <m/>
    <n v="1"/>
    <n v="6"/>
    <m/>
    <m/>
    <m/>
    <m/>
    <m/>
    <m/>
    <n v="3"/>
    <m/>
    <m/>
    <m/>
    <x v="0"/>
    <d v="2023-12-12T00:00:00"/>
    <s v="X"/>
    <n v="3"/>
    <x v="1"/>
    <m/>
    <m/>
    <s v="X"/>
    <n v="7"/>
    <x v="1"/>
    <m/>
    <m/>
    <x v="1"/>
    <m/>
  </r>
  <r>
    <s v="U.P. PESADO"/>
    <s v="PINOS 3"/>
    <n v="228"/>
    <s v="Amarre "/>
    <m/>
    <n v="1"/>
    <n v="6"/>
    <m/>
    <m/>
    <m/>
    <m/>
    <m/>
    <m/>
    <n v="3"/>
    <m/>
    <m/>
    <m/>
    <x v="0"/>
    <d v="2023-12-12T00:00:00"/>
    <s v="X"/>
    <n v="3"/>
    <x v="1"/>
    <m/>
    <m/>
    <s v="X"/>
    <n v="7"/>
    <x v="1"/>
    <m/>
    <m/>
    <x v="1"/>
    <m/>
  </r>
  <r>
    <s v="U.P. PESADO"/>
    <s v="PINOS 3"/>
    <n v="229"/>
    <s v="Pase"/>
    <m/>
    <n v="3"/>
    <m/>
    <m/>
    <m/>
    <n v="3"/>
    <m/>
    <m/>
    <m/>
    <n v="3"/>
    <m/>
    <m/>
    <m/>
    <x v="0"/>
    <d v="2023-12-12T00:00:00"/>
    <s v="X"/>
    <n v="6"/>
    <x v="17"/>
    <m/>
    <m/>
    <s v="X"/>
    <n v="6"/>
    <x v="1"/>
    <m/>
    <m/>
    <x v="1"/>
    <m/>
  </r>
  <r>
    <s v="U.P. PESADO"/>
    <s v="PINOS 3"/>
    <n v="230"/>
    <s v="Pase"/>
    <m/>
    <n v="3"/>
    <m/>
    <m/>
    <m/>
    <n v="3"/>
    <m/>
    <m/>
    <n v="3"/>
    <n v="3"/>
    <m/>
    <m/>
    <m/>
    <x v="21"/>
    <d v="2023-12-12T00:00:00"/>
    <s v="X"/>
    <n v="6"/>
    <x v="1"/>
    <m/>
    <m/>
    <s v="X"/>
    <n v="9"/>
    <x v="1"/>
    <m/>
    <m/>
    <x v="1"/>
    <m/>
  </r>
  <r>
    <s v="U.P. PESADO"/>
    <s v="PINOS 3"/>
    <n v="231"/>
    <s v="Pase"/>
    <m/>
    <n v="3"/>
    <m/>
    <m/>
    <m/>
    <n v="3"/>
    <m/>
    <m/>
    <n v="3"/>
    <n v="3"/>
    <m/>
    <m/>
    <m/>
    <x v="21"/>
    <d v="2023-12-12T00:00:00"/>
    <s v="X"/>
    <n v="6"/>
    <x v="17"/>
    <m/>
    <m/>
    <s v="X"/>
    <n v="9"/>
    <x v="1"/>
    <m/>
    <m/>
    <x v="1"/>
    <m/>
  </r>
  <r>
    <s v="U.P. PESADO"/>
    <s v="PINOS 3"/>
    <n v="232"/>
    <s v="Amarre Terminal"/>
    <m/>
    <m/>
    <n v="3"/>
    <m/>
    <m/>
    <n v="3"/>
    <m/>
    <m/>
    <n v="3"/>
    <n v="3"/>
    <m/>
    <m/>
    <m/>
    <x v="0"/>
    <d v="2023-12-12T00:00:00"/>
    <s v="X"/>
    <n v="3"/>
    <x v="17"/>
    <m/>
    <m/>
    <s v="X"/>
    <n v="9"/>
    <x v="22"/>
    <m/>
    <m/>
    <x v="1"/>
    <m/>
  </r>
  <r>
    <s v="U.P. PESADO"/>
    <s v="PINOS 3"/>
    <n v="233"/>
    <s v="Amarre Terminal"/>
    <m/>
    <m/>
    <n v="3"/>
    <m/>
    <m/>
    <m/>
    <m/>
    <m/>
    <m/>
    <m/>
    <m/>
    <m/>
    <m/>
    <x v="0"/>
    <m/>
    <m/>
    <m/>
    <x v="24"/>
    <m/>
    <m/>
    <s v="X"/>
    <n v="3"/>
    <x v="1"/>
    <m/>
    <m/>
    <x v="1"/>
    <m/>
  </r>
  <r>
    <s v="U.P. PESADO"/>
    <s v="PINOS 3"/>
    <n v="234"/>
    <s v="Amarre a 90º"/>
    <m/>
    <m/>
    <n v="6"/>
    <m/>
    <m/>
    <n v="3"/>
    <m/>
    <m/>
    <n v="3"/>
    <n v="9"/>
    <m/>
    <m/>
    <m/>
    <x v="0"/>
    <d v="2023-12-12T00:00:00"/>
    <s v="X"/>
    <n v="12"/>
    <x v="1"/>
    <m/>
    <m/>
    <s v="X"/>
    <n v="12"/>
    <x v="1"/>
    <m/>
    <m/>
    <x v="1"/>
    <m/>
  </r>
  <r>
    <s v="U.P. PESADO"/>
    <s v="PINOS 3"/>
    <n v="235"/>
    <s v="Pase"/>
    <m/>
    <n v="3"/>
    <m/>
    <m/>
    <m/>
    <n v="3"/>
    <m/>
    <m/>
    <n v="3"/>
    <n v="3"/>
    <m/>
    <m/>
    <m/>
    <x v="0"/>
    <d v="2023-12-12T00:00:00"/>
    <s v="X"/>
    <n v="6"/>
    <x v="19"/>
    <m/>
    <m/>
    <s v="X"/>
    <n v="9"/>
    <x v="1"/>
    <m/>
    <m/>
    <x v="1"/>
    <m/>
  </r>
  <r>
    <s v="U.P. PESADO"/>
    <s v="PINOS 3"/>
    <n v="236"/>
    <s v="Amarre Terminal "/>
    <m/>
    <m/>
    <n v="3"/>
    <m/>
    <m/>
    <n v="3"/>
    <m/>
    <m/>
    <n v="3"/>
    <n v="3"/>
    <m/>
    <m/>
    <m/>
    <x v="0"/>
    <d v="2023-12-12T00:00:00"/>
    <s v="X"/>
    <n v="12"/>
    <x v="1"/>
    <m/>
    <m/>
    <s v="X"/>
    <n v="9"/>
    <x v="1"/>
    <m/>
    <m/>
    <x v="1"/>
    <m/>
  </r>
  <r>
    <s v="U.P. PESADO"/>
    <s v="PINOS 3"/>
    <n v="237"/>
    <s v="Pase"/>
    <m/>
    <n v="3"/>
    <m/>
    <m/>
    <m/>
    <m/>
    <m/>
    <m/>
    <n v="3"/>
    <m/>
    <m/>
    <m/>
    <m/>
    <x v="0"/>
    <m/>
    <m/>
    <m/>
    <x v="1"/>
    <m/>
    <m/>
    <s v="X"/>
    <n v="6"/>
    <x v="1"/>
    <m/>
    <m/>
    <x v="1"/>
    <m/>
  </r>
  <r>
    <s v="U.P. PESADO"/>
    <s v="PINOS 3"/>
    <n v="238"/>
    <s v="Pase"/>
    <m/>
    <n v="3"/>
    <m/>
    <m/>
    <m/>
    <m/>
    <m/>
    <m/>
    <m/>
    <m/>
    <m/>
    <m/>
    <m/>
    <x v="0"/>
    <m/>
    <m/>
    <m/>
    <x v="1"/>
    <m/>
    <m/>
    <s v="X"/>
    <n v="3"/>
    <x v="1"/>
    <m/>
    <m/>
    <x v="1"/>
    <m/>
  </r>
  <r>
    <s v="U.P. PESADO"/>
    <s v="PINOS 3"/>
    <n v="239"/>
    <s v="Amarre  con deriv a 90º"/>
    <m/>
    <n v="3"/>
    <m/>
    <n v="9"/>
    <m/>
    <m/>
    <m/>
    <m/>
    <n v="3"/>
    <n v="3"/>
    <n v="3"/>
    <m/>
    <m/>
    <x v="0"/>
    <d v="2023-12-12T00:00:00"/>
    <s v="X"/>
    <n v="12"/>
    <x v="25"/>
    <m/>
    <m/>
    <s v="X"/>
    <n v="21"/>
    <x v="1"/>
    <m/>
    <m/>
    <x v="1"/>
    <m/>
  </r>
  <r>
    <s v="U.P. PESADO"/>
    <s v="PINOS 3"/>
    <n v="240"/>
    <s v="Pase"/>
    <m/>
    <n v="3"/>
    <m/>
    <m/>
    <m/>
    <m/>
    <m/>
    <m/>
    <m/>
    <m/>
    <m/>
    <m/>
    <m/>
    <x v="0"/>
    <m/>
    <m/>
    <m/>
    <x v="1"/>
    <m/>
    <m/>
    <s v="X"/>
    <n v="3"/>
    <x v="1"/>
    <m/>
    <m/>
    <x v="1"/>
    <m/>
  </r>
  <r>
    <s v="U.P. PESADO"/>
    <s v="PINOS 3"/>
    <n v="241"/>
    <s v="Pase"/>
    <m/>
    <n v="3"/>
    <m/>
    <m/>
    <m/>
    <m/>
    <m/>
    <m/>
    <n v="3"/>
    <m/>
    <m/>
    <m/>
    <m/>
    <x v="0"/>
    <m/>
    <m/>
    <m/>
    <x v="1"/>
    <m/>
    <m/>
    <s v="X"/>
    <n v="6"/>
    <x v="1"/>
    <m/>
    <m/>
    <x v="1"/>
    <m/>
  </r>
  <r>
    <s v="U.P. PESADO"/>
    <s v="PINOS 3"/>
    <n v="242"/>
    <s v="Pase"/>
    <m/>
    <n v="3"/>
    <m/>
    <m/>
    <m/>
    <m/>
    <m/>
    <m/>
    <m/>
    <m/>
    <m/>
    <m/>
    <m/>
    <x v="0"/>
    <m/>
    <m/>
    <m/>
    <x v="1"/>
    <m/>
    <m/>
    <s v="X"/>
    <n v="3"/>
    <x v="1"/>
    <m/>
    <m/>
    <x v="1"/>
    <m/>
  </r>
  <r>
    <s v="U.P. PESADO"/>
    <s v="PINOS 3"/>
    <n v="243"/>
    <s v="Pase"/>
    <m/>
    <n v="3"/>
    <m/>
    <m/>
    <m/>
    <m/>
    <m/>
    <m/>
    <n v="3"/>
    <m/>
    <m/>
    <m/>
    <m/>
    <x v="0"/>
    <m/>
    <m/>
    <m/>
    <x v="1"/>
    <m/>
    <m/>
    <s v="X"/>
    <n v="6"/>
    <x v="1"/>
    <m/>
    <m/>
    <x v="1"/>
    <m/>
  </r>
  <r>
    <s v="U.P. PESADO"/>
    <s v="PINOS 3"/>
    <n v="244"/>
    <s v="Pase con deriv  a 90º"/>
    <m/>
    <n v="3"/>
    <n v="5"/>
    <m/>
    <m/>
    <m/>
    <m/>
    <m/>
    <m/>
    <n v="4"/>
    <m/>
    <m/>
    <m/>
    <x v="0"/>
    <d v="2023-12-12T00:00:00"/>
    <s v="X"/>
    <n v="4"/>
    <x v="1"/>
    <m/>
    <m/>
    <s v="X"/>
    <n v="8"/>
    <x v="1"/>
    <m/>
    <m/>
    <x v="1"/>
    <m/>
  </r>
  <r>
    <s v="U.P. PESADO"/>
    <s v="PINOS 3"/>
    <n v="245"/>
    <s v="Terminal "/>
    <m/>
    <m/>
    <n v="3"/>
    <m/>
    <m/>
    <m/>
    <m/>
    <m/>
    <n v="3"/>
    <m/>
    <m/>
    <m/>
    <m/>
    <x v="0"/>
    <m/>
    <m/>
    <m/>
    <x v="1"/>
    <m/>
    <m/>
    <s v="X"/>
    <n v="6"/>
    <x v="1"/>
    <m/>
    <m/>
    <x v="1"/>
    <m/>
  </r>
  <r>
    <s v="U.P. PESADO"/>
    <s v="PINOS 3"/>
    <n v="246"/>
    <s v="Terminal "/>
    <m/>
    <m/>
    <n v="2"/>
    <m/>
    <m/>
    <n v="2"/>
    <m/>
    <m/>
    <n v="2"/>
    <m/>
    <m/>
    <m/>
    <m/>
    <x v="0"/>
    <d v="2023-12-12T00:00:00"/>
    <s v="X"/>
    <n v="2"/>
    <x v="1"/>
    <m/>
    <m/>
    <s v="X"/>
    <n v="6"/>
    <x v="1"/>
    <m/>
    <m/>
    <x v="1"/>
    <m/>
  </r>
  <r>
    <s v="U.P. PESADO"/>
    <s v="PINOS 3"/>
    <n v="247"/>
    <s v="Amarre a  45º"/>
    <m/>
    <n v="2"/>
    <n v="6"/>
    <m/>
    <m/>
    <n v="3"/>
    <m/>
    <m/>
    <n v="3"/>
    <n v="4"/>
    <m/>
    <m/>
    <m/>
    <x v="0"/>
    <d v="2023-12-12T00:00:00"/>
    <s v="X"/>
    <n v="7"/>
    <x v="1"/>
    <m/>
    <m/>
    <s v="X"/>
    <n v="11"/>
    <x v="1"/>
    <m/>
    <m/>
    <x v="1"/>
    <m/>
  </r>
  <r>
    <s v="U.P. PESADO"/>
    <s v="PINOS 3"/>
    <n v="248"/>
    <s v="Pase"/>
    <m/>
    <n v="3"/>
    <m/>
    <m/>
    <m/>
    <n v="3"/>
    <m/>
    <m/>
    <m/>
    <n v="3"/>
    <m/>
    <m/>
    <m/>
    <x v="0"/>
    <d v="2023-12-12T00:00:00"/>
    <s v="X"/>
    <n v="6"/>
    <x v="1"/>
    <m/>
    <m/>
    <s v="X"/>
    <n v="6"/>
    <x v="1"/>
    <m/>
    <m/>
    <x v="1"/>
    <m/>
  </r>
  <r>
    <s v="U.P. PESADO"/>
    <s v="PINOS 3"/>
    <n v="249"/>
    <s v="Pase "/>
    <m/>
    <n v="3"/>
    <m/>
    <m/>
    <m/>
    <n v="3"/>
    <m/>
    <m/>
    <m/>
    <n v="4"/>
    <m/>
    <m/>
    <m/>
    <x v="0"/>
    <d v="2023-12-12T00:00:00"/>
    <s v="X"/>
    <n v="13"/>
    <x v="26"/>
    <m/>
    <m/>
    <s v="X"/>
    <n v="6"/>
    <x v="1"/>
    <m/>
    <m/>
    <x v="1"/>
    <m/>
  </r>
  <r>
    <s v="U.P. PESADO"/>
    <s v="PINOS 3"/>
    <n v="250"/>
    <s v="Pase"/>
    <m/>
    <n v="3"/>
    <m/>
    <m/>
    <m/>
    <n v="3"/>
    <m/>
    <m/>
    <m/>
    <n v="3"/>
    <m/>
    <m/>
    <m/>
    <x v="0"/>
    <d v="2023-12-12T00:00:00"/>
    <s v="X"/>
    <n v="6"/>
    <x v="27"/>
    <m/>
    <m/>
    <s v="X"/>
    <n v="6"/>
    <x v="1"/>
    <m/>
    <m/>
    <x v="1"/>
    <m/>
  </r>
  <r>
    <s v="U.P. PESADO"/>
    <s v="PINOS 3"/>
    <n v="251"/>
    <s v="Pase"/>
    <m/>
    <n v="3"/>
    <m/>
    <m/>
    <m/>
    <n v="3"/>
    <m/>
    <m/>
    <m/>
    <n v="3"/>
    <m/>
    <m/>
    <m/>
    <x v="0"/>
    <d v="2023-12-12T00:00:00"/>
    <s v="X"/>
    <n v="6"/>
    <x v="28"/>
    <m/>
    <m/>
    <s v="X"/>
    <n v="6"/>
    <x v="1"/>
    <m/>
    <m/>
    <x v="1"/>
    <m/>
  </r>
  <r>
    <s v="U.P. PESADO"/>
    <s v="PINOS 3"/>
    <n v="252"/>
    <s v="Pase"/>
    <m/>
    <n v="3"/>
    <m/>
    <m/>
    <m/>
    <n v="3"/>
    <m/>
    <m/>
    <m/>
    <n v="3"/>
    <m/>
    <m/>
    <m/>
    <x v="0"/>
    <d v="2023-12-12T00:00:00"/>
    <s v="X"/>
    <n v="6"/>
    <x v="29"/>
    <m/>
    <m/>
    <s v="X"/>
    <n v="6"/>
    <x v="1"/>
    <m/>
    <m/>
    <x v="1"/>
    <m/>
  </r>
  <r>
    <s v="U.P. PESADO"/>
    <s v="PINOS 3"/>
    <n v="253"/>
    <s v="Pase "/>
    <m/>
    <n v="3"/>
    <m/>
    <m/>
    <m/>
    <n v="3"/>
    <m/>
    <m/>
    <m/>
    <n v="3"/>
    <m/>
    <m/>
    <m/>
    <x v="0"/>
    <d v="2023-12-12T00:00:00"/>
    <s v="X"/>
    <n v="12"/>
    <x v="1"/>
    <m/>
    <m/>
    <s v="X"/>
    <n v="6"/>
    <x v="1"/>
    <m/>
    <m/>
    <x v="1"/>
    <m/>
  </r>
  <r>
    <s v="U.P. PESADO"/>
    <s v="PINOS 3"/>
    <n v="254"/>
    <s v="Pase "/>
    <m/>
    <n v="3"/>
    <m/>
    <m/>
    <m/>
    <n v="3"/>
    <m/>
    <m/>
    <m/>
    <n v="3"/>
    <m/>
    <m/>
    <m/>
    <x v="0"/>
    <d v="2023-12-12T00:00:00"/>
    <s v="X"/>
    <n v="12"/>
    <x v="1"/>
    <m/>
    <m/>
    <s v="X"/>
    <n v="6"/>
    <x v="1"/>
    <m/>
    <m/>
    <x v="1"/>
    <m/>
  </r>
  <r>
    <s v="U.P. PESADO"/>
    <s v="PINOS 3"/>
    <n v="255"/>
    <s v="Pase "/>
    <m/>
    <n v="3"/>
    <m/>
    <m/>
    <m/>
    <n v="3"/>
    <m/>
    <m/>
    <m/>
    <n v="3"/>
    <m/>
    <m/>
    <m/>
    <x v="0"/>
    <m/>
    <s v="X"/>
    <n v="12"/>
    <x v="30"/>
    <m/>
    <m/>
    <s v="X"/>
    <n v="6"/>
    <x v="1"/>
    <m/>
    <m/>
    <x v="1"/>
    <m/>
  </r>
  <r>
    <s v="U.P. PESADO"/>
    <s v="PINOS 3"/>
    <n v="256"/>
    <s v="Terminal "/>
    <m/>
    <m/>
    <n v="3"/>
    <m/>
    <m/>
    <m/>
    <m/>
    <m/>
    <m/>
    <m/>
    <m/>
    <m/>
    <m/>
    <x v="22"/>
    <m/>
    <m/>
    <m/>
    <x v="1"/>
    <m/>
    <m/>
    <s v="X"/>
    <n v="3"/>
    <x v="1"/>
    <m/>
    <m/>
    <x v="1"/>
    <m/>
  </r>
  <r>
    <s v="U.P. PESADO"/>
    <s v="PINOS 3"/>
    <n v="257"/>
    <s v="Amarre (Reconectador)"/>
    <m/>
    <m/>
    <m/>
    <n v="6"/>
    <m/>
    <n v="2"/>
    <m/>
    <m/>
    <m/>
    <n v="9"/>
    <n v="3"/>
    <m/>
    <m/>
    <x v="23"/>
    <d v="2023-12-12T00:00:00"/>
    <s v="X"/>
    <n v="21"/>
    <x v="31"/>
    <m/>
    <m/>
    <s v="X"/>
    <n v="17"/>
    <x v="15"/>
    <m/>
    <d v="2023-12-10T00:00:00"/>
    <x v="0"/>
    <m/>
  </r>
  <r>
    <s v="U.P. PESADO"/>
    <s v="PINOS 3"/>
    <n v="258"/>
    <s v="Pase"/>
    <m/>
    <n v="3"/>
    <m/>
    <m/>
    <m/>
    <m/>
    <m/>
    <m/>
    <m/>
    <m/>
    <m/>
    <m/>
    <m/>
    <x v="0"/>
    <m/>
    <m/>
    <m/>
    <x v="1"/>
    <m/>
    <m/>
    <s v="X"/>
    <n v="3"/>
    <x v="1"/>
    <m/>
    <m/>
    <x v="1"/>
    <m/>
  </r>
  <r>
    <s v="U.P. PESADO"/>
    <s v="PINOS 3"/>
    <n v="259"/>
    <s v="Amarre"/>
    <m/>
    <n v="1"/>
    <m/>
    <n v="6"/>
    <m/>
    <m/>
    <m/>
    <m/>
    <m/>
    <n v="3"/>
    <m/>
    <m/>
    <m/>
    <x v="0"/>
    <d v="2023-12-12T00:00:00"/>
    <s v="X"/>
    <n v="3"/>
    <x v="1"/>
    <m/>
    <m/>
    <s v="X"/>
    <n v="7"/>
    <x v="1"/>
    <m/>
    <m/>
    <x v="1"/>
    <m/>
  </r>
  <r>
    <s v="U.P. PESADO"/>
    <s v="PINOS 3"/>
    <n v="260"/>
    <s v="Pase"/>
    <m/>
    <n v="3"/>
    <m/>
    <m/>
    <m/>
    <m/>
    <m/>
    <m/>
    <n v="3"/>
    <m/>
    <m/>
    <m/>
    <m/>
    <x v="0"/>
    <m/>
    <m/>
    <m/>
    <x v="1"/>
    <m/>
    <m/>
    <s v="X"/>
    <n v="6"/>
    <x v="1"/>
    <m/>
    <m/>
    <x v="1"/>
    <m/>
  </r>
  <r>
    <s v="U.P. PESADO"/>
    <s v="PINOS 3"/>
    <n v="261"/>
    <s v="Amarre a 45º"/>
    <m/>
    <n v="1"/>
    <m/>
    <n v="6"/>
    <m/>
    <m/>
    <m/>
    <m/>
    <m/>
    <n v="3"/>
    <m/>
    <m/>
    <m/>
    <x v="0"/>
    <d v="2023-12-12T00:00:00"/>
    <s v="X"/>
    <n v="3"/>
    <x v="1"/>
    <m/>
    <m/>
    <s v="X"/>
    <n v="7"/>
    <x v="1"/>
    <m/>
    <m/>
    <x v="1"/>
    <m/>
  </r>
  <r>
    <s v="U.P. PESADO"/>
    <s v="PINOS 3"/>
    <n v="262"/>
    <s v="Pase"/>
    <m/>
    <n v="3"/>
    <m/>
    <m/>
    <m/>
    <m/>
    <m/>
    <m/>
    <n v="3"/>
    <m/>
    <m/>
    <m/>
    <m/>
    <x v="0"/>
    <m/>
    <m/>
    <m/>
    <x v="1"/>
    <m/>
    <m/>
    <s v="X"/>
    <n v="6"/>
    <x v="1"/>
    <m/>
    <m/>
    <x v="1"/>
    <m/>
  </r>
  <r>
    <s v="U.P. PESADO"/>
    <s v="PINOS 3"/>
    <n v="263"/>
    <s v="Pase"/>
    <m/>
    <n v="3"/>
    <m/>
    <m/>
    <m/>
    <m/>
    <m/>
    <m/>
    <m/>
    <m/>
    <m/>
    <m/>
    <m/>
    <x v="0"/>
    <m/>
    <m/>
    <m/>
    <x v="1"/>
    <m/>
    <m/>
    <s v="X"/>
    <n v="3"/>
    <x v="1"/>
    <m/>
    <m/>
    <x v="1"/>
    <m/>
  </r>
  <r>
    <s v="U.P. PESADO"/>
    <s v="PINOS 3"/>
    <n v="264"/>
    <s v="Pase"/>
    <m/>
    <n v="3"/>
    <m/>
    <m/>
    <m/>
    <m/>
    <m/>
    <m/>
    <n v="3"/>
    <m/>
    <m/>
    <m/>
    <m/>
    <x v="0"/>
    <m/>
    <m/>
    <m/>
    <x v="1"/>
    <m/>
    <m/>
    <s v="X"/>
    <n v="6"/>
    <x v="1"/>
    <m/>
    <m/>
    <x v="1"/>
    <m/>
  </r>
  <r>
    <s v="U.P. PESADO"/>
    <s v="PINOS 3"/>
    <n v="265"/>
    <s v="Pase"/>
    <m/>
    <n v="3"/>
    <m/>
    <m/>
    <m/>
    <m/>
    <m/>
    <m/>
    <m/>
    <m/>
    <m/>
    <m/>
    <m/>
    <x v="0"/>
    <m/>
    <m/>
    <m/>
    <x v="1"/>
    <m/>
    <m/>
    <s v="X"/>
    <n v="3"/>
    <x v="1"/>
    <m/>
    <m/>
    <x v="1"/>
    <m/>
  </r>
  <r>
    <s v="U.P. PESADO"/>
    <s v="PINOS 3"/>
    <n v="266"/>
    <s v="Pase"/>
    <m/>
    <n v="3"/>
    <m/>
    <m/>
    <m/>
    <m/>
    <m/>
    <m/>
    <n v="3"/>
    <m/>
    <m/>
    <m/>
    <m/>
    <x v="0"/>
    <m/>
    <m/>
    <m/>
    <x v="1"/>
    <m/>
    <m/>
    <s v="X"/>
    <n v="6"/>
    <x v="1"/>
    <m/>
    <m/>
    <x v="1"/>
    <m/>
  </r>
  <r>
    <s v="U.P. PESADO"/>
    <s v="PINOS 3"/>
    <n v="267"/>
    <s v="Pase"/>
    <m/>
    <n v="3"/>
    <m/>
    <m/>
    <m/>
    <m/>
    <m/>
    <m/>
    <m/>
    <m/>
    <m/>
    <m/>
    <m/>
    <x v="0"/>
    <m/>
    <m/>
    <m/>
    <x v="1"/>
    <m/>
    <m/>
    <s v="X"/>
    <n v="3"/>
    <x v="1"/>
    <m/>
    <m/>
    <x v="1"/>
    <m/>
  </r>
  <r>
    <s v="U.P. PESADO"/>
    <s v="PINOS 3"/>
    <n v="268"/>
    <s v="Amarre a 90º"/>
    <m/>
    <n v="2"/>
    <m/>
    <n v="6"/>
    <m/>
    <m/>
    <m/>
    <m/>
    <n v="3"/>
    <n v="3"/>
    <m/>
    <m/>
    <m/>
    <x v="0"/>
    <m/>
    <s v="X"/>
    <n v="3"/>
    <x v="32"/>
    <m/>
    <m/>
    <s v="X"/>
    <n v="11"/>
    <x v="15"/>
    <m/>
    <m/>
    <x v="1"/>
    <m/>
  </r>
  <r>
    <s v="U.P. PESADO"/>
    <s v="PINOS 3"/>
    <n v="269"/>
    <s v="Pase"/>
    <m/>
    <n v="3"/>
    <m/>
    <m/>
    <m/>
    <m/>
    <m/>
    <m/>
    <m/>
    <m/>
    <m/>
    <m/>
    <m/>
    <x v="24"/>
    <m/>
    <m/>
    <m/>
    <x v="1"/>
    <m/>
    <m/>
    <s v="X"/>
    <n v="3"/>
    <x v="15"/>
    <m/>
    <d v="2023-12-11T00:00:00"/>
    <x v="0"/>
    <m/>
  </r>
  <r>
    <s v="U.P. PESADO"/>
    <s v="PINOS 3"/>
    <n v="270"/>
    <s v="Pase"/>
    <m/>
    <n v="3"/>
    <m/>
    <m/>
    <m/>
    <m/>
    <m/>
    <m/>
    <n v="3"/>
    <m/>
    <m/>
    <m/>
    <m/>
    <x v="0"/>
    <m/>
    <m/>
    <m/>
    <x v="1"/>
    <m/>
    <m/>
    <s v="X"/>
    <n v="6"/>
    <x v="1"/>
    <m/>
    <m/>
    <x v="1"/>
    <m/>
  </r>
  <r>
    <s v="U.P. PESADO"/>
    <s v="PINOS 3"/>
    <n v="271"/>
    <s v="Pase"/>
    <m/>
    <n v="3"/>
    <m/>
    <m/>
    <m/>
    <m/>
    <m/>
    <m/>
    <m/>
    <m/>
    <m/>
    <m/>
    <m/>
    <x v="0"/>
    <m/>
    <m/>
    <m/>
    <x v="1"/>
    <m/>
    <m/>
    <s v="X"/>
    <n v="3"/>
    <x v="1"/>
    <m/>
    <m/>
    <x v="1"/>
    <m/>
  </r>
  <r>
    <s v="U.P. PESADO"/>
    <s v="PINOS 3"/>
    <n v="272"/>
    <s v="Pase"/>
    <m/>
    <n v="3"/>
    <m/>
    <m/>
    <m/>
    <m/>
    <m/>
    <m/>
    <n v="3"/>
    <m/>
    <m/>
    <m/>
    <m/>
    <x v="0"/>
    <m/>
    <m/>
    <m/>
    <x v="1"/>
    <m/>
    <m/>
    <s v="X"/>
    <n v="6"/>
    <x v="1"/>
    <m/>
    <m/>
    <x v="1"/>
    <m/>
  </r>
  <r>
    <s v="U.P. PESADO"/>
    <s v="PINOS 3"/>
    <n v="273"/>
    <s v="Pase"/>
    <m/>
    <n v="3"/>
    <m/>
    <m/>
    <m/>
    <m/>
    <m/>
    <m/>
    <m/>
    <m/>
    <m/>
    <m/>
    <m/>
    <x v="0"/>
    <m/>
    <m/>
    <m/>
    <x v="1"/>
    <m/>
    <m/>
    <s v="X"/>
    <n v="3"/>
    <x v="1"/>
    <m/>
    <m/>
    <x v="1"/>
    <m/>
  </r>
  <r>
    <s v="U.P. PESADO"/>
    <s v="PINOS 3"/>
    <n v="274"/>
    <s v="Pase"/>
    <m/>
    <n v="3"/>
    <m/>
    <m/>
    <m/>
    <m/>
    <m/>
    <m/>
    <n v="3"/>
    <m/>
    <m/>
    <m/>
    <m/>
    <x v="0"/>
    <m/>
    <m/>
    <m/>
    <x v="1"/>
    <m/>
    <m/>
    <s v="X"/>
    <n v="6"/>
    <x v="1"/>
    <m/>
    <m/>
    <x v="1"/>
    <m/>
  </r>
  <r>
    <s v="U.P. PESADO"/>
    <s v="PINOS 3"/>
    <n v="275"/>
    <s v="Amarre"/>
    <m/>
    <n v="2"/>
    <m/>
    <n v="6"/>
    <m/>
    <m/>
    <m/>
    <m/>
    <m/>
    <n v="6"/>
    <m/>
    <m/>
    <m/>
    <x v="0"/>
    <d v="2023-12-12T00:00:00"/>
    <s v="X"/>
    <n v="6"/>
    <x v="1"/>
    <m/>
    <m/>
    <s v="X"/>
    <n v="8"/>
    <x v="1"/>
    <m/>
    <m/>
    <x v="1"/>
    <m/>
  </r>
  <r>
    <s v="U.P. PESADO"/>
    <s v="PINOS 3"/>
    <n v="276"/>
    <s v="Pase"/>
    <m/>
    <n v="3"/>
    <m/>
    <m/>
    <m/>
    <m/>
    <m/>
    <m/>
    <n v="3"/>
    <m/>
    <m/>
    <m/>
    <m/>
    <x v="0"/>
    <m/>
    <m/>
    <m/>
    <x v="1"/>
    <m/>
    <m/>
    <s v="X"/>
    <n v="6"/>
    <x v="1"/>
    <m/>
    <m/>
    <x v="1"/>
    <m/>
  </r>
  <r>
    <s v="U.P. PESADO"/>
    <s v="PINOS 3"/>
    <n v="277"/>
    <s v="Pase"/>
    <m/>
    <n v="3"/>
    <m/>
    <m/>
    <m/>
    <m/>
    <m/>
    <m/>
    <m/>
    <m/>
    <m/>
    <m/>
    <m/>
    <x v="0"/>
    <m/>
    <m/>
    <m/>
    <x v="1"/>
    <m/>
    <m/>
    <s v="X"/>
    <n v="3"/>
    <x v="1"/>
    <m/>
    <m/>
    <x v="1"/>
    <m/>
  </r>
  <r>
    <s v="U.P. PESADO"/>
    <s v="PINOS 3"/>
    <n v="278"/>
    <s v="Pase"/>
    <m/>
    <n v="3"/>
    <m/>
    <m/>
    <m/>
    <m/>
    <m/>
    <m/>
    <n v="3"/>
    <m/>
    <m/>
    <m/>
    <m/>
    <x v="0"/>
    <m/>
    <m/>
    <m/>
    <x v="1"/>
    <m/>
    <m/>
    <s v="X"/>
    <n v="6"/>
    <x v="1"/>
    <m/>
    <m/>
    <x v="1"/>
    <m/>
  </r>
  <r>
    <s v="U.P. PESADO"/>
    <s v="PINOS 3"/>
    <n v="279"/>
    <s v="Pase"/>
    <m/>
    <n v="6"/>
    <m/>
    <m/>
    <m/>
    <m/>
    <m/>
    <m/>
    <m/>
    <m/>
    <m/>
    <m/>
    <m/>
    <x v="0"/>
    <m/>
    <m/>
    <m/>
    <x v="1"/>
    <m/>
    <m/>
    <s v="X"/>
    <n v="6"/>
    <x v="1"/>
    <m/>
    <m/>
    <x v="1"/>
    <m/>
  </r>
  <r>
    <s v="U.P. PESADO"/>
    <s v="PINOS 3"/>
    <n v="280"/>
    <s v="Pase"/>
    <m/>
    <n v="3"/>
    <m/>
    <m/>
    <m/>
    <m/>
    <m/>
    <m/>
    <n v="3"/>
    <m/>
    <m/>
    <m/>
    <m/>
    <x v="0"/>
    <m/>
    <m/>
    <m/>
    <x v="1"/>
    <m/>
    <m/>
    <s v="X"/>
    <n v="6"/>
    <x v="15"/>
    <m/>
    <m/>
    <x v="1"/>
    <m/>
  </r>
  <r>
    <s v="U.P. PESADO"/>
    <s v="PINOS 3"/>
    <n v="281"/>
    <s v="Amarre a 90º"/>
    <m/>
    <n v="2"/>
    <m/>
    <n v="6"/>
    <m/>
    <m/>
    <m/>
    <m/>
    <m/>
    <n v="6"/>
    <m/>
    <m/>
    <m/>
    <x v="0"/>
    <d v="2023-12-12T00:00:00"/>
    <s v="X"/>
    <n v="6"/>
    <x v="1"/>
    <m/>
    <m/>
    <s v="X"/>
    <n v="8"/>
    <x v="1"/>
    <m/>
    <m/>
    <x v="1"/>
    <m/>
  </r>
  <r>
    <s v="U.P. PESADO"/>
    <s v="PINOS 3"/>
    <n v="282"/>
    <s v="Pase"/>
    <m/>
    <n v="3"/>
    <m/>
    <m/>
    <m/>
    <m/>
    <m/>
    <m/>
    <n v="3"/>
    <m/>
    <m/>
    <m/>
    <m/>
    <x v="0"/>
    <m/>
    <m/>
    <m/>
    <x v="1"/>
    <m/>
    <m/>
    <s v="X"/>
    <n v="6"/>
    <x v="1"/>
    <m/>
    <m/>
    <x v="1"/>
    <m/>
  </r>
  <r>
    <s v="U.P. PESADO"/>
    <s v="PINOS 3"/>
    <n v="283"/>
    <s v="Pase"/>
    <m/>
    <n v="3"/>
    <m/>
    <m/>
    <m/>
    <m/>
    <m/>
    <m/>
    <m/>
    <m/>
    <m/>
    <m/>
    <m/>
    <x v="0"/>
    <m/>
    <m/>
    <m/>
    <x v="1"/>
    <m/>
    <m/>
    <s v="X"/>
    <n v="3"/>
    <x v="1"/>
    <m/>
    <m/>
    <x v="1"/>
    <m/>
  </r>
  <r>
    <s v="U.P. PESADO"/>
    <s v="PINOS 3"/>
    <n v="284"/>
    <s v="Pase con derv a 90º"/>
    <m/>
    <n v="3"/>
    <m/>
    <m/>
    <m/>
    <n v="3"/>
    <m/>
    <m/>
    <n v="3"/>
    <n v="3"/>
    <m/>
    <m/>
    <m/>
    <x v="25"/>
    <d v="2023-12-12T00:00:00"/>
    <s v="X"/>
    <n v="6"/>
    <x v="33"/>
    <m/>
    <m/>
    <s v="X"/>
    <n v="12"/>
    <x v="1"/>
    <m/>
    <m/>
    <x v="1"/>
    <m/>
  </r>
  <r>
    <s v="U.P. PESADO"/>
    <s v="PINOS 3"/>
    <n v="285"/>
    <s v="Pase"/>
    <m/>
    <n v="3"/>
    <m/>
    <m/>
    <m/>
    <m/>
    <m/>
    <m/>
    <m/>
    <m/>
    <m/>
    <m/>
    <m/>
    <x v="0"/>
    <m/>
    <m/>
    <m/>
    <x v="1"/>
    <m/>
    <m/>
    <s v="X"/>
    <n v="3"/>
    <x v="1"/>
    <m/>
    <m/>
    <x v="1"/>
    <m/>
  </r>
  <r>
    <s v="U.P. PESADO"/>
    <s v="PINOS 3"/>
    <n v="286"/>
    <s v="Pase"/>
    <m/>
    <n v="3"/>
    <m/>
    <m/>
    <m/>
    <m/>
    <m/>
    <m/>
    <n v="3"/>
    <m/>
    <m/>
    <m/>
    <m/>
    <x v="0"/>
    <m/>
    <m/>
    <m/>
    <x v="1"/>
    <m/>
    <m/>
    <s v="X"/>
    <n v="6"/>
    <x v="1"/>
    <m/>
    <m/>
    <x v="1"/>
    <m/>
  </r>
  <r>
    <s v="U.P. PESADO"/>
    <s v="PINOS 3"/>
    <n v="287"/>
    <s v="Amarre "/>
    <m/>
    <n v="1"/>
    <m/>
    <n v="6"/>
    <m/>
    <m/>
    <m/>
    <m/>
    <m/>
    <n v="3"/>
    <m/>
    <m/>
    <m/>
    <x v="0"/>
    <m/>
    <s v="X"/>
    <n v="3"/>
    <x v="1"/>
    <m/>
    <m/>
    <s v="X"/>
    <n v="8"/>
    <x v="1"/>
    <m/>
    <m/>
    <x v="1"/>
    <m/>
  </r>
  <r>
    <s v="U.P. PESADO"/>
    <s v="PINOS 3"/>
    <n v="288"/>
    <s v="Pase"/>
    <m/>
    <n v="3"/>
    <m/>
    <m/>
    <m/>
    <m/>
    <m/>
    <m/>
    <n v="3"/>
    <m/>
    <m/>
    <m/>
    <m/>
    <x v="0"/>
    <m/>
    <m/>
    <m/>
    <x v="1"/>
    <m/>
    <m/>
    <s v="X"/>
    <n v="6"/>
    <x v="1"/>
    <m/>
    <m/>
    <x v="1"/>
    <m/>
  </r>
  <r>
    <s v="U.P. PESADO"/>
    <s v="PINOS 3"/>
    <n v="289"/>
    <s v="Pase"/>
    <m/>
    <n v="3"/>
    <m/>
    <m/>
    <m/>
    <m/>
    <m/>
    <m/>
    <m/>
    <m/>
    <m/>
    <m/>
    <m/>
    <x v="0"/>
    <m/>
    <m/>
    <m/>
    <x v="1"/>
    <m/>
    <m/>
    <s v="X"/>
    <n v="3"/>
    <x v="1"/>
    <m/>
    <m/>
    <x v="1"/>
    <m/>
  </r>
  <r>
    <s v="U.P. PESADO"/>
    <s v="PINOS 3"/>
    <n v="290"/>
    <s v="Pase"/>
    <m/>
    <n v="3"/>
    <m/>
    <m/>
    <m/>
    <m/>
    <m/>
    <m/>
    <n v="3"/>
    <m/>
    <m/>
    <m/>
    <m/>
    <x v="0"/>
    <m/>
    <m/>
    <m/>
    <x v="1"/>
    <m/>
    <m/>
    <s v="X"/>
    <n v="6"/>
    <x v="1"/>
    <m/>
    <m/>
    <x v="1"/>
    <m/>
  </r>
  <r>
    <s v="U.P. PESADO"/>
    <s v="PINOS 3"/>
    <n v="291"/>
    <s v="Pase"/>
    <m/>
    <n v="3"/>
    <m/>
    <m/>
    <m/>
    <m/>
    <m/>
    <m/>
    <m/>
    <m/>
    <m/>
    <m/>
    <m/>
    <x v="0"/>
    <m/>
    <m/>
    <m/>
    <x v="1"/>
    <m/>
    <m/>
    <s v="X"/>
    <n v="3"/>
    <x v="1"/>
    <m/>
    <m/>
    <x v="1"/>
    <m/>
  </r>
  <r>
    <s v="U.P. PESADO"/>
    <s v="PINOS 3"/>
    <n v="292"/>
    <s v="Pase"/>
    <m/>
    <n v="3"/>
    <m/>
    <m/>
    <m/>
    <m/>
    <m/>
    <m/>
    <n v="3"/>
    <m/>
    <m/>
    <m/>
    <m/>
    <x v="0"/>
    <m/>
    <m/>
    <m/>
    <x v="1"/>
    <m/>
    <m/>
    <s v="X"/>
    <n v="6"/>
    <x v="23"/>
    <m/>
    <m/>
    <x v="1"/>
    <m/>
  </r>
  <r>
    <s v="U.P. PESADO"/>
    <s v="PINOS 3"/>
    <n v="293"/>
    <s v="Pase"/>
    <m/>
    <n v="3"/>
    <m/>
    <m/>
    <m/>
    <m/>
    <m/>
    <m/>
    <m/>
    <m/>
    <m/>
    <m/>
    <m/>
    <x v="0"/>
    <m/>
    <m/>
    <m/>
    <x v="1"/>
    <m/>
    <m/>
    <s v="X"/>
    <n v="3"/>
    <x v="1"/>
    <m/>
    <m/>
    <x v="1"/>
    <m/>
  </r>
  <r>
    <s v="U.P. PESADO"/>
    <s v="PINOS 3"/>
    <n v="294"/>
    <s v="Amarre con derivacion a 90º"/>
    <m/>
    <n v="2"/>
    <n v="3"/>
    <n v="6"/>
    <m/>
    <m/>
    <m/>
    <m/>
    <n v="3"/>
    <n v="7"/>
    <m/>
    <m/>
    <m/>
    <x v="0"/>
    <d v="2023-12-12T00:00:00"/>
    <s v="X"/>
    <n v="7"/>
    <x v="1"/>
    <m/>
    <m/>
    <s v="X"/>
    <n v="14"/>
    <x v="1"/>
    <m/>
    <m/>
    <x v="1"/>
    <m/>
  </r>
  <r>
    <s v="U.P. PESADO"/>
    <s v="PINOS 3"/>
    <n v="295"/>
    <s v="Pase con deriva a  90º"/>
    <m/>
    <n v="4"/>
    <n v="3"/>
    <m/>
    <m/>
    <m/>
    <m/>
    <m/>
    <m/>
    <m/>
    <m/>
    <m/>
    <m/>
    <x v="0"/>
    <m/>
    <m/>
    <m/>
    <x v="1"/>
    <m/>
    <m/>
    <s v="X"/>
    <n v="7"/>
    <x v="1"/>
    <m/>
    <m/>
    <x v="1"/>
    <m/>
  </r>
  <r>
    <s v="U.P. PESADO"/>
    <s v="PINOS 3"/>
    <n v="296"/>
    <s v="Amarre "/>
    <m/>
    <m/>
    <n v="3"/>
    <n v="3"/>
    <m/>
    <m/>
    <m/>
    <m/>
    <m/>
    <m/>
    <n v="3"/>
    <m/>
    <m/>
    <x v="0"/>
    <m/>
    <m/>
    <m/>
    <x v="1"/>
    <m/>
    <m/>
    <s v="X"/>
    <n v="12"/>
    <x v="1"/>
    <m/>
    <m/>
    <x v="1"/>
    <m/>
  </r>
  <r>
    <s v="U.P. PESADO"/>
    <s v="PINOS 3"/>
    <n v="297"/>
    <s v="Pase"/>
    <m/>
    <n v="3"/>
    <m/>
    <m/>
    <m/>
    <m/>
    <m/>
    <m/>
    <n v="3"/>
    <m/>
    <m/>
    <m/>
    <m/>
    <x v="0"/>
    <m/>
    <m/>
    <m/>
    <x v="1"/>
    <m/>
    <m/>
    <s v="X"/>
    <n v="6"/>
    <x v="24"/>
    <m/>
    <m/>
    <x v="1"/>
    <m/>
  </r>
  <r>
    <s v="U.P. PESADO"/>
    <s v="PINOS 3"/>
    <n v="298"/>
    <s v="Pase"/>
    <m/>
    <n v="3"/>
    <m/>
    <m/>
    <m/>
    <m/>
    <m/>
    <m/>
    <m/>
    <m/>
    <m/>
    <m/>
    <m/>
    <x v="0"/>
    <m/>
    <m/>
    <m/>
    <x v="1"/>
    <m/>
    <m/>
    <s v="X"/>
    <n v="3"/>
    <x v="1"/>
    <m/>
    <m/>
    <x v="1"/>
    <m/>
  </r>
  <r>
    <s v="U.P. PESADO"/>
    <s v="PINOS 3"/>
    <n v="299"/>
    <s v="Pase"/>
    <m/>
    <n v="3"/>
    <m/>
    <m/>
    <m/>
    <m/>
    <m/>
    <m/>
    <n v="3"/>
    <m/>
    <m/>
    <m/>
    <m/>
    <x v="0"/>
    <m/>
    <m/>
    <m/>
    <x v="1"/>
    <m/>
    <m/>
    <s v="X"/>
    <n v="6"/>
    <x v="15"/>
    <m/>
    <m/>
    <x v="1"/>
    <m/>
  </r>
  <r>
    <s v="U.P. PESADO"/>
    <s v="PINOS 3"/>
    <n v="300"/>
    <s v="Pase"/>
    <m/>
    <n v="3"/>
    <m/>
    <m/>
    <m/>
    <m/>
    <m/>
    <m/>
    <m/>
    <m/>
    <m/>
    <m/>
    <m/>
    <x v="0"/>
    <m/>
    <m/>
    <m/>
    <x v="1"/>
    <m/>
    <m/>
    <s v="X"/>
    <n v="3"/>
    <x v="1"/>
    <m/>
    <m/>
    <x v="1"/>
    <m/>
  </r>
  <r>
    <s v="U.P. PESADO"/>
    <s v="PINOS 3"/>
    <n v="301"/>
    <s v="Pase"/>
    <m/>
    <n v="3"/>
    <m/>
    <m/>
    <m/>
    <m/>
    <m/>
    <m/>
    <n v="3"/>
    <m/>
    <m/>
    <m/>
    <m/>
    <x v="0"/>
    <m/>
    <m/>
    <m/>
    <x v="1"/>
    <m/>
    <m/>
    <s v="X"/>
    <n v="6"/>
    <x v="1"/>
    <m/>
    <m/>
    <x v="1"/>
    <m/>
  </r>
  <r>
    <s v="U.P. PESADO"/>
    <s v="PINOS 3"/>
    <n v="302"/>
    <s v="Amarre con deriv a 45º"/>
    <m/>
    <n v="1"/>
    <n v="3"/>
    <n v="6"/>
    <m/>
    <m/>
    <m/>
    <m/>
    <m/>
    <m/>
    <m/>
    <m/>
    <m/>
    <x v="0"/>
    <m/>
    <m/>
    <m/>
    <x v="1"/>
    <m/>
    <m/>
    <s v="X"/>
    <n v="10"/>
    <x v="1"/>
    <m/>
    <m/>
    <x v="1"/>
    <m/>
  </r>
  <r>
    <s v="U.P. PESADO"/>
    <s v="PINOS 3"/>
    <n v="303"/>
    <s v="Pase"/>
    <m/>
    <n v="3"/>
    <m/>
    <m/>
    <m/>
    <m/>
    <m/>
    <m/>
    <n v="3"/>
    <m/>
    <m/>
    <m/>
    <m/>
    <x v="0"/>
    <m/>
    <m/>
    <m/>
    <x v="1"/>
    <m/>
    <m/>
    <s v="X"/>
    <n v="6"/>
    <x v="1"/>
    <m/>
    <m/>
    <x v="1"/>
    <m/>
  </r>
  <r>
    <s v="U.P. PESADO"/>
    <s v="PINOS 3"/>
    <n v="304"/>
    <s v="Pase"/>
    <m/>
    <n v="3"/>
    <m/>
    <m/>
    <m/>
    <m/>
    <m/>
    <m/>
    <m/>
    <m/>
    <m/>
    <m/>
    <m/>
    <x v="0"/>
    <m/>
    <m/>
    <m/>
    <x v="1"/>
    <m/>
    <m/>
    <s v="X"/>
    <n v="3"/>
    <x v="1"/>
    <m/>
    <m/>
    <x v="1"/>
    <m/>
  </r>
  <r>
    <s v="U.P. PESADO"/>
    <s v="PINOS 3"/>
    <n v="305"/>
    <s v="Amarre a 45º"/>
    <m/>
    <n v="2"/>
    <m/>
    <n v="6"/>
    <m/>
    <m/>
    <m/>
    <m/>
    <n v="3"/>
    <m/>
    <m/>
    <m/>
    <m/>
    <x v="0"/>
    <m/>
    <m/>
    <m/>
    <x v="1"/>
    <m/>
    <m/>
    <s v="X"/>
    <n v="11"/>
    <x v="1"/>
    <m/>
    <m/>
    <x v="1"/>
    <m/>
  </r>
  <r>
    <s v="U.P. PESADO"/>
    <s v="PINOS 3"/>
    <n v="306"/>
    <s v="Pase con deriv a 45º"/>
    <m/>
    <n v="3"/>
    <n v="3"/>
    <m/>
    <m/>
    <m/>
    <m/>
    <m/>
    <m/>
    <m/>
    <m/>
    <m/>
    <m/>
    <x v="0"/>
    <m/>
    <m/>
    <m/>
    <x v="1"/>
    <m/>
    <m/>
    <s v="X"/>
    <n v="6"/>
    <x v="15"/>
    <m/>
    <m/>
    <x v="1"/>
    <m/>
  </r>
  <r>
    <s v="U.P. PESADO"/>
    <s v="PINOS 3"/>
    <n v="307"/>
    <s v="Terminal"/>
    <m/>
    <m/>
    <m/>
    <n v="3"/>
    <m/>
    <n v="3"/>
    <m/>
    <m/>
    <n v="3"/>
    <m/>
    <m/>
    <m/>
    <m/>
    <x v="0"/>
    <m/>
    <m/>
    <m/>
    <x v="1"/>
    <m/>
    <m/>
    <s v="X"/>
    <n v="9"/>
    <x v="1"/>
    <m/>
    <m/>
    <x v="1"/>
    <m/>
  </r>
  <r>
    <s v="U.P. PESADO"/>
    <s v="PINOS 3"/>
    <n v="308"/>
    <s v="Amarre a 45º"/>
    <m/>
    <n v="2"/>
    <n v="3"/>
    <n v="3"/>
    <m/>
    <m/>
    <m/>
    <m/>
    <m/>
    <m/>
    <m/>
    <m/>
    <m/>
    <x v="0"/>
    <m/>
    <m/>
    <m/>
    <x v="1"/>
    <m/>
    <m/>
    <s v="X"/>
    <n v="8"/>
    <x v="1"/>
    <m/>
    <m/>
    <x v="1"/>
    <m/>
  </r>
  <r>
    <s v="U.P. PESADO"/>
    <s v="PINOS 3"/>
    <n v="309"/>
    <s v="Pase "/>
    <m/>
    <n v="3"/>
    <m/>
    <m/>
    <m/>
    <n v="3"/>
    <m/>
    <m/>
    <m/>
    <m/>
    <m/>
    <m/>
    <m/>
    <x v="0"/>
    <m/>
    <m/>
    <m/>
    <x v="1"/>
    <m/>
    <m/>
    <s v="X"/>
    <n v="6"/>
    <x v="1"/>
    <m/>
    <m/>
    <x v="1"/>
    <m/>
  </r>
  <r>
    <s v="U.P. PESADO"/>
    <s v="PINOS 3"/>
    <n v="310"/>
    <s v="Pase"/>
    <m/>
    <n v="3"/>
    <m/>
    <m/>
    <m/>
    <n v="3"/>
    <m/>
    <m/>
    <m/>
    <m/>
    <m/>
    <m/>
    <m/>
    <x v="0"/>
    <m/>
    <m/>
    <m/>
    <x v="1"/>
    <m/>
    <m/>
    <s v="X"/>
    <n v="3"/>
    <x v="1"/>
    <m/>
    <m/>
    <x v="1"/>
    <m/>
  </r>
  <r>
    <s v="U.P. PESADO"/>
    <s v="PINOS 3"/>
    <n v="311"/>
    <s v="Pase"/>
    <m/>
    <n v="3"/>
    <m/>
    <m/>
    <m/>
    <n v="3"/>
    <m/>
    <m/>
    <m/>
    <m/>
    <m/>
    <m/>
    <m/>
    <x v="0"/>
    <m/>
    <m/>
    <m/>
    <x v="1"/>
    <m/>
    <m/>
    <s v="X"/>
    <n v="6"/>
    <x v="1"/>
    <m/>
    <m/>
    <x v="1"/>
    <m/>
  </r>
  <r>
    <s v="U.P. PESADO"/>
    <s v="PINOS 3"/>
    <n v="312"/>
    <s v="Pase"/>
    <m/>
    <n v="3"/>
    <m/>
    <m/>
    <m/>
    <n v="3"/>
    <m/>
    <m/>
    <m/>
    <m/>
    <m/>
    <m/>
    <m/>
    <x v="0"/>
    <m/>
    <m/>
    <m/>
    <x v="1"/>
    <m/>
    <m/>
    <s v="X"/>
    <n v="6"/>
    <x v="1"/>
    <m/>
    <m/>
    <x v="1"/>
    <m/>
  </r>
  <r>
    <s v="U.P. PESADO"/>
    <s v="PINOS 3"/>
    <n v="313"/>
    <s v="Pase"/>
    <m/>
    <n v="3"/>
    <m/>
    <m/>
    <m/>
    <n v="3"/>
    <m/>
    <m/>
    <m/>
    <m/>
    <m/>
    <m/>
    <m/>
    <x v="0"/>
    <m/>
    <m/>
    <m/>
    <x v="1"/>
    <m/>
    <m/>
    <s v="X"/>
    <n v="6"/>
    <x v="15"/>
    <m/>
    <m/>
    <x v="1"/>
    <m/>
  </r>
  <r>
    <s v="U.P. PESADO"/>
    <s v="PINOS 3"/>
    <n v="314"/>
    <s v="Pase"/>
    <m/>
    <n v="3"/>
    <m/>
    <m/>
    <m/>
    <n v="3"/>
    <m/>
    <m/>
    <m/>
    <m/>
    <m/>
    <m/>
    <m/>
    <x v="0"/>
    <m/>
    <m/>
    <m/>
    <x v="1"/>
    <m/>
    <m/>
    <s v="X"/>
    <n v="6"/>
    <x v="1"/>
    <m/>
    <m/>
    <x v="1"/>
    <m/>
  </r>
  <r>
    <s v="U.P. PESADO"/>
    <s v="PINOS 3"/>
    <n v="315"/>
    <s v="Pase"/>
    <m/>
    <n v="3"/>
    <m/>
    <m/>
    <m/>
    <n v="3"/>
    <m/>
    <m/>
    <m/>
    <m/>
    <m/>
    <m/>
    <m/>
    <x v="0"/>
    <m/>
    <m/>
    <m/>
    <x v="1"/>
    <m/>
    <m/>
    <s v="X"/>
    <n v="6"/>
    <x v="1"/>
    <m/>
    <m/>
    <x v="1"/>
    <m/>
  </r>
  <r>
    <s v="U.P. PESADO"/>
    <s v="PINOS 3"/>
    <n v="316"/>
    <s v="Amarre"/>
    <m/>
    <m/>
    <m/>
    <n v="6"/>
    <m/>
    <n v="3"/>
    <m/>
    <m/>
    <m/>
    <m/>
    <m/>
    <m/>
    <m/>
    <x v="0"/>
    <m/>
    <m/>
    <m/>
    <x v="1"/>
    <m/>
    <m/>
    <s v="X"/>
    <n v="12"/>
    <x v="1"/>
    <m/>
    <m/>
    <x v="1"/>
    <m/>
  </r>
  <r>
    <s v="U.P. PESADO"/>
    <s v="PINOS 3"/>
    <n v="317"/>
    <s v="Terminal"/>
    <m/>
    <m/>
    <m/>
    <n v="3"/>
    <m/>
    <n v="3"/>
    <m/>
    <m/>
    <m/>
    <m/>
    <m/>
    <m/>
    <m/>
    <x v="0"/>
    <m/>
    <m/>
    <m/>
    <x v="1"/>
    <m/>
    <m/>
    <s v="X"/>
    <n v="6"/>
    <x v="1"/>
    <m/>
    <m/>
    <x v="1"/>
    <m/>
  </r>
  <r>
    <s v="U.P. PESADO"/>
    <s v="PINOS 3"/>
    <n v="318"/>
    <s v="Amarre"/>
    <m/>
    <m/>
    <m/>
    <n v="3"/>
    <m/>
    <m/>
    <m/>
    <m/>
    <m/>
    <m/>
    <n v="1"/>
    <s v="X"/>
    <m/>
    <x v="0"/>
    <m/>
    <m/>
    <m/>
    <x v="1"/>
    <m/>
    <m/>
    <s v="X"/>
    <n v="6"/>
    <x v="1"/>
    <m/>
    <m/>
    <x v="1"/>
    <m/>
  </r>
  <r>
    <s v="U.P. PESADO"/>
    <s v="PINOS 3"/>
    <n v="319"/>
    <s v="Amarre"/>
    <m/>
    <m/>
    <m/>
    <n v="3"/>
    <m/>
    <n v="3"/>
    <m/>
    <m/>
    <m/>
    <m/>
    <m/>
    <m/>
    <m/>
    <x v="0"/>
    <m/>
    <m/>
    <m/>
    <x v="1"/>
    <m/>
    <m/>
    <s v="X"/>
    <n v="6"/>
    <x v="1"/>
    <m/>
    <m/>
    <x v="1"/>
    <m/>
  </r>
  <r>
    <s v="U.P. PESADO"/>
    <s v="PINOS 3"/>
    <n v="320"/>
    <s v="Pase con deriv a 90º"/>
    <m/>
    <n v="3"/>
    <m/>
    <n v="3"/>
    <m/>
    <m/>
    <m/>
    <m/>
    <m/>
    <m/>
    <m/>
    <m/>
    <m/>
    <x v="0"/>
    <m/>
    <m/>
    <m/>
    <x v="1"/>
    <m/>
    <m/>
    <s v="X"/>
    <n v="9"/>
    <x v="1"/>
    <m/>
    <m/>
    <x v="1"/>
    <m/>
  </r>
  <r>
    <s v="U.P. PESADO"/>
    <s v="PINOS 3"/>
    <n v="321"/>
    <s v="Terminal"/>
    <m/>
    <m/>
    <m/>
    <n v="3"/>
    <m/>
    <n v="3"/>
    <m/>
    <m/>
    <n v="3"/>
    <m/>
    <m/>
    <m/>
    <m/>
    <x v="0"/>
    <m/>
    <m/>
    <m/>
    <x v="1"/>
    <m/>
    <m/>
    <s v="X"/>
    <n v="9"/>
    <x v="1"/>
    <m/>
    <m/>
    <x v="1"/>
    <m/>
  </r>
  <r>
    <s v="U.P. PESADO"/>
    <s v="PINOS 3"/>
    <n v="322"/>
    <s v="Amarre"/>
    <m/>
    <n v="1"/>
    <n v="3"/>
    <n v="3"/>
    <m/>
    <m/>
    <m/>
    <m/>
    <m/>
    <m/>
    <m/>
    <m/>
    <m/>
    <x v="0"/>
    <m/>
    <m/>
    <m/>
    <x v="1"/>
    <m/>
    <m/>
    <m/>
    <m/>
    <x v="1"/>
    <m/>
    <m/>
    <x v="1"/>
    <m/>
  </r>
  <r>
    <s v="U.P. PESADO"/>
    <s v="PINOS 3"/>
    <n v="323"/>
    <s v="Amarre"/>
    <m/>
    <m/>
    <n v="3"/>
    <n v="3"/>
    <m/>
    <m/>
    <m/>
    <m/>
    <m/>
    <m/>
    <n v="3"/>
    <s v="X"/>
    <m/>
    <x v="0"/>
    <m/>
    <m/>
    <m/>
    <x v="1"/>
    <m/>
    <m/>
    <m/>
    <m/>
    <x v="1"/>
    <m/>
    <m/>
    <x v="1"/>
    <m/>
  </r>
</pivotCacheRecords>
</file>

<file path=xl/pivotCache/pivotCacheRecords7.xml><?xml version="1.0" encoding="utf-8"?>
<pivotCacheRecords xmlns="http://schemas.openxmlformats.org/spreadsheetml/2006/main" xmlns:r="http://schemas.openxmlformats.org/officeDocument/2006/relationships" count="444">
  <r>
    <s v="U.P. PESADO"/>
    <s v="PINOS 1"/>
    <n v="1"/>
    <s v="Amarre_x000a_Terminal"/>
    <m/>
    <m/>
    <m/>
    <n v="3"/>
    <m/>
    <m/>
    <m/>
    <m/>
    <n v="6"/>
    <n v="3"/>
    <n v="3"/>
    <m/>
    <m/>
    <x v="0"/>
    <d v="2024-01-22T00:00:00"/>
    <s v="X"/>
    <n v="12"/>
    <x v="0"/>
    <m/>
    <d v="2024-01-22T00:00:00"/>
    <s v="X"/>
    <n v="15"/>
    <x v="0"/>
    <m/>
    <d v="2024-02-06T00:00:00"/>
    <x v="0"/>
    <m/>
  </r>
  <r>
    <s v="U.P. PESADO"/>
    <s v="PINOS 1"/>
    <n v="2"/>
    <s v="PASE"/>
    <m/>
    <n v="3"/>
    <m/>
    <m/>
    <m/>
    <m/>
    <m/>
    <m/>
    <m/>
    <m/>
    <m/>
    <m/>
    <m/>
    <x v="1"/>
    <m/>
    <m/>
    <m/>
    <x v="0"/>
    <m/>
    <d v="2024-01-22T00:00:00"/>
    <s v="X"/>
    <n v="3"/>
    <x v="1"/>
    <m/>
    <m/>
    <x v="1"/>
    <m/>
  </r>
  <r>
    <s v="U.P. PESADO"/>
    <s v="PINOS 1"/>
    <n v="3"/>
    <s v="PASE"/>
    <m/>
    <n v="3"/>
    <m/>
    <m/>
    <m/>
    <m/>
    <m/>
    <m/>
    <n v="3"/>
    <m/>
    <m/>
    <m/>
    <m/>
    <x v="1"/>
    <m/>
    <m/>
    <m/>
    <x v="0"/>
    <m/>
    <d v="2024-01-22T00:00:00"/>
    <s v="X"/>
    <n v="6"/>
    <x v="1"/>
    <m/>
    <m/>
    <x v="1"/>
    <m/>
  </r>
  <r>
    <s v="U.P. PESADO"/>
    <s v="PINOS 1"/>
    <n v="4"/>
    <s v="AMARRE"/>
    <m/>
    <n v="3"/>
    <m/>
    <n v="6"/>
    <m/>
    <m/>
    <m/>
    <m/>
    <m/>
    <n v="6"/>
    <m/>
    <m/>
    <m/>
    <x v="1"/>
    <d v="2024-01-22T00:00:00"/>
    <s v="X"/>
    <n v="6"/>
    <x v="0"/>
    <m/>
    <d v="2024-01-22T00:00:00"/>
    <s v="X"/>
    <n v="9"/>
    <x v="1"/>
    <m/>
    <m/>
    <x v="1"/>
    <m/>
  </r>
  <r>
    <s v="U.P. PESADO"/>
    <s v="PINOS 1"/>
    <n v="5"/>
    <s v="AMARRE 90°"/>
    <m/>
    <n v="3"/>
    <m/>
    <n v="6"/>
    <m/>
    <m/>
    <m/>
    <m/>
    <n v="3"/>
    <n v="3"/>
    <m/>
    <m/>
    <m/>
    <x v="1"/>
    <d v="2024-01-22T00:00:00"/>
    <s v="X"/>
    <n v="3"/>
    <x v="0"/>
    <m/>
    <d v="2024-01-22T00:00:00"/>
    <s v="X"/>
    <n v="12"/>
    <x v="1"/>
    <m/>
    <m/>
    <x v="1"/>
    <m/>
  </r>
  <r>
    <s v="U.P. PESADO"/>
    <s v="PINOS 1"/>
    <n v="6"/>
    <s v="PASE"/>
    <m/>
    <n v="3"/>
    <m/>
    <m/>
    <m/>
    <m/>
    <m/>
    <m/>
    <m/>
    <m/>
    <m/>
    <m/>
    <m/>
    <x v="1"/>
    <m/>
    <m/>
    <m/>
    <x v="0"/>
    <m/>
    <d v="2024-01-22T00:00:00"/>
    <s v="X"/>
    <n v="3"/>
    <x v="1"/>
    <m/>
    <m/>
    <x v="1"/>
    <m/>
  </r>
  <r>
    <s v="U.P. PESADO"/>
    <s v="PINOS 1"/>
    <n v="7"/>
    <s v="PASE"/>
    <m/>
    <n v="3"/>
    <m/>
    <m/>
    <m/>
    <m/>
    <m/>
    <m/>
    <n v="3"/>
    <m/>
    <m/>
    <m/>
    <m/>
    <x v="1"/>
    <m/>
    <m/>
    <m/>
    <x v="0"/>
    <m/>
    <d v="2024-01-22T00:00:00"/>
    <s v="X"/>
    <n v="6"/>
    <x v="1"/>
    <m/>
    <m/>
    <x v="1"/>
    <m/>
  </r>
  <r>
    <s v="U.P. PESADO"/>
    <s v="PINOS 1"/>
    <n v="8"/>
    <s v="PASE"/>
    <m/>
    <n v="3"/>
    <m/>
    <m/>
    <m/>
    <m/>
    <m/>
    <m/>
    <m/>
    <m/>
    <m/>
    <m/>
    <m/>
    <x v="1"/>
    <m/>
    <m/>
    <m/>
    <x v="0"/>
    <m/>
    <d v="2024-01-22T00:00:00"/>
    <s v="X"/>
    <n v="3"/>
    <x v="1"/>
    <m/>
    <m/>
    <x v="1"/>
    <m/>
  </r>
  <r>
    <s v="U.P. PESADO"/>
    <s v="PINOS 1"/>
    <n v="9"/>
    <s v="AMARRE"/>
    <m/>
    <n v="1"/>
    <m/>
    <n v="6"/>
    <m/>
    <m/>
    <m/>
    <m/>
    <n v="3"/>
    <n v="3"/>
    <m/>
    <m/>
    <m/>
    <x v="1"/>
    <d v="2024-01-22T00:00:00"/>
    <s v="X"/>
    <n v="3"/>
    <x v="0"/>
    <m/>
    <d v="2024-01-22T00:00:00"/>
    <s v="X"/>
    <n v="10"/>
    <x v="1"/>
    <m/>
    <m/>
    <x v="1"/>
    <m/>
  </r>
  <r>
    <s v="U.P. PESADO"/>
    <s v="PINOS 1"/>
    <n v="10"/>
    <s v="PASE"/>
    <m/>
    <n v="3"/>
    <m/>
    <m/>
    <m/>
    <m/>
    <m/>
    <m/>
    <m/>
    <m/>
    <m/>
    <m/>
    <m/>
    <x v="1"/>
    <m/>
    <m/>
    <m/>
    <x v="0"/>
    <m/>
    <d v="2024-01-22T00:00:00"/>
    <s v="X"/>
    <n v="3"/>
    <x v="1"/>
    <m/>
    <m/>
    <x v="1"/>
    <m/>
  </r>
  <r>
    <s v="U.P. PESADO"/>
    <s v="PINOS 1"/>
    <n v="11"/>
    <s v="PASE"/>
    <m/>
    <n v="3"/>
    <m/>
    <m/>
    <m/>
    <m/>
    <m/>
    <m/>
    <n v="3"/>
    <m/>
    <m/>
    <m/>
    <m/>
    <x v="1"/>
    <m/>
    <m/>
    <m/>
    <x v="0"/>
    <m/>
    <d v="2024-01-22T00:00:00"/>
    <s v="X"/>
    <n v="6"/>
    <x v="1"/>
    <m/>
    <m/>
    <x v="1"/>
    <m/>
  </r>
  <r>
    <s v="U.P. PESADO"/>
    <s v="PINOS 1"/>
    <n v="12"/>
    <s v="PASE"/>
    <m/>
    <n v="3"/>
    <m/>
    <m/>
    <m/>
    <m/>
    <m/>
    <m/>
    <m/>
    <m/>
    <m/>
    <m/>
    <m/>
    <x v="2"/>
    <m/>
    <m/>
    <m/>
    <x v="0"/>
    <m/>
    <d v="2024-01-22T00:00:00"/>
    <s v="X"/>
    <n v="3"/>
    <x v="1"/>
    <m/>
    <d v="2024-03-17T00:00:00"/>
    <x v="0"/>
    <m/>
  </r>
  <r>
    <s v="U.P. PESADO"/>
    <s v="PINOS 1"/>
    <n v="13"/>
    <s v="PASE"/>
    <m/>
    <n v="3"/>
    <m/>
    <m/>
    <m/>
    <m/>
    <m/>
    <m/>
    <n v="3"/>
    <m/>
    <m/>
    <m/>
    <m/>
    <x v="1"/>
    <m/>
    <m/>
    <m/>
    <x v="0"/>
    <m/>
    <d v="2024-01-22T00:00:00"/>
    <s v="X"/>
    <n v="6"/>
    <x v="1"/>
    <m/>
    <m/>
    <x v="1"/>
    <m/>
  </r>
  <r>
    <s v="U.P. PESADO"/>
    <s v="PINOS 1"/>
    <n v="14"/>
    <s v="AMARRE CON DER 90°"/>
    <m/>
    <n v="2"/>
    <m/>
    <n v="9"/>
    <m/>
    <m/>
    <m/>
    <m/>
    <m/>
    <n v="10"/>
    <m/>
    <m/>
    <m/>
    <x v="1"/>
    <d v="2024-01-22T00:00:00"/>
    <s v="X"/>
    <n v="10"/>
    <x v="0"/>
    <m/>
    <d v="2024-01-22T00:00:00"/>
    <s v="X"/>
    <n v="11"/>
    <x v="1"/>
    <m/>
    <m/>
    <x v="1"/>
    <m/>
  </r>
  <r>
    <s v="U.P. PESADO"/>
    <s v="PINOS 1"/>
    <n v="15"/>
    <s v="AMARRE TERMINAL"/>
    <m/>
    <m/>
    <m/>
    <n v="3"/>
    <m/>
    <m/>
    <m/>
    <m/>
    <m/>
    <m/>
    <n v="3"/>
    <s v="X"/>
    <m/>
    <x v="1"/>
    <d v="2024-01-22T00:00:00"/>
    <s v="X"/>
    <n v="3"/>
    <x v="0"/>
    <m/>
    <d v="2024-01-22T00:00:00"/>
    <s v="X"/>
    <n v="3"/>
    <x v="1"/>
    <m/>
    <m/>
    <x v="1"/>
    <m/>
  </r>
  <r>
    <s v="U.P. PESADO"/>
    <s v="PINOS 1"/>
    <n v="16"/>
    <s v="PASE"/>
    <m/>
    <n v="3"/>
    <m/>
    <m/>
    <m/>
    <m/>
    <m/>
    <m/>
    <n v="3"/>
    <m/>
    <m/>
    <m/>
    <m/>
    <x v="1"/>
    <m/>
    <m/>
    <m/>
    <x v="0"/>
    <m/>
    <d v="2024-01-22T00:00:00"/>
    <s v="X"/>
    <n v="6"/>
    <x v="1"/>
    <m/>
    <m/>
    <x v="1"/>
    <m/>
  </r>
  <r>
    <s v="U.P. PESADO"/>
    <s v="PINOS 1"/>
    <n v="17"/>
    <s v="PASE"/>
    <m/>
    <n v="3"/>
    <m/>
    <m/>
    <m/>
    <m/>
    <m/>
    <m/>
    <m/>
    <m/>
    <m/>
    <m/>
    <m/>
    <x v="1"/>
    <m/>
    <m/>
    <m/>
    <x v="0"/>
    <m/>
    <d v="2024-01-22T00:00:00"/>
    <s v="X"/>
    <n v="3"/>
    <x v="1"/>
    <m/>
    <m/>
    <x v="1"/>
    <m/>
  </r>
  <r>
    <s v="U.P. PESADO"/>
    <s v="PINOS 1"/>
    <n v="18"/>
    <s v="AMARRE"/>
    <m/>
    <n v="1"/>
    <m/>
    <n v="6"/>
    <m/>
    <m/>
    <m/>
    <m/>
    <n v="3"/>
    <n v="6"/>
    <m/>
    <m/>
    <m/>
    <x v="1"/>
    <d v="2024-01-22T00:00:00"/>
    <s v="X"/>
    <n v="6"/>
    <x v="0"/>
    <m/>
    <d v="2024-01-22T00:00:00"/>
    <s v="X"/>
    <n v="10"/>
    <x v="1"/>
    <m/>
    <m/>
    <x v="1"/>
    <m/>
  </r>
  <r>
    <s v="U.P. PESADO"/>
    <s v="PINOS 1"/>
    <n v="19"/>
    <s v="PASE"/>
    <m/>
    <n v="3"/>
    <m/>
    <m/>
    <m/>
    <m/>
    <m/>
    <m/>
    <m/>
    <m/>
    <m/>
    <m/>
    <m/>
    <x v="1"/>
    <m/>
    <m/>
    <m/>
    <x v="0"/>
    <m/>
    <d v="2024-01-22T00:00:00"/>
    <s v="X"/>
    <n v="3"/>
    <x v="1"/>
    <m/>
    <m/>
    <x v="1"/>
    <m/>
  </r>
  <r>
    <s v="U.P. PESADO"/>
    <s v="PINOS 1"/>
    <n v="20"/>
    <s v="PASE"/>
    <m/>
    <n v="6"/>
    <m/>
    <m/>
    <m/>
    <m/>
    <m/>
    <m/>
    <m/>
    <m/>
    <m/>
    <m/>
    <m/>
    <x v="3"/>
    <m/>
    <m/>
    <m/>
    <x v="0"/>
    <m/>
    <d v="2024-01-22T00:00:00"/>
    <s v="X"/>
    <n v="6"/>
    <x v="1"/>
    <m/>
    <m/>
    <x v="1"/>
    <m/>
  </r>
  <r>
    <s v="U.P. PESADO"/>
    <s v="PINOS 1"/>
    <n v="21"/>
    <s v="PASE CON DER_x000a_90°"/>
    <m/>
    <n v="3"/>
    <n v="3"/>
    <m/>
    <m/>
    <m/>
    <m/>
    <m/>
    <m/>
    <n v="3"/>
    <n v="3"/>
    <m/>
    <m/>
    <x v="1"/>
    <d v="2024-01-22T00:00:00"/>
    <s v="X"/>
    <n v="12"/>
    <x v="0"/>
    <m/>
    <d v="2024-01-22T00:00:00"/>
    <s v="X"/>
    <n v="12"/>
    <x v="1"/>
    <m/>
    <m/>
    <x v="1"/>
    <m/>
  </r>
  <r>
    <s v="U.P. PESADO"/>
    <s v="PINOS 1"/>
    <n v="22"/>
    <s v="AMARRE 45°"/>
    <m/>
    <n v="2"/>
    <n v="3"/>
    <n v="3"/>
    <m/>
    <m/>
    <m/>
    <m/>
    <m/>
    <n v="3"/>
    <m/>
    <m/>
    <m/>
    <x v="1"/>
    <d v="2024-01-22T00:00:00"/>
    <s v="X"/>
    <n v="3"/>
    <x v="0"/>
    <m/>
    <d v="2024-01-22T00:00:00"/>
    <s v="X"/>
    <n v="8"/>
    <x v="1"/>
    <m/>
    <m/>
    <x v="1"/>
    <m/>
  </r>
  <r>
    <s v="U.P. PESADO"/>
    <s v="PINOS 1"/>
    <n v="23"/>
    <s v="AMARRE 45º"/>
    <m/>
    <n v="2"/>
    <m/>
    <n v="6"/>
    <m/>
    <m/>
    <m/>
    <m/>
    <n v="3"/>
    <n v="3"/>
    <m/>
    <m/>
    <m/>
    <x v="1"/>
    <d v="2024-01-22T00:00:00"/>
    <s v="X"/>
    <n v="3"/>
    <x v="0"/>
    <m/>
    <d v="2024-01-22T00:00:00"/>
    <s v="X"/>
    <n v="11"/>
    <x v="1"/>
    <m/>
    <m/>
    <x v="1"/>
    <m/>
  </r>
  <r>
    <s v="U.P. PESADO"/>
    <s v="PINOS 1"/>
    <n v="24"/>
    <s v="PASE"/>
    <m/>
    <n v="3"/>
    <m/>
    <m/>
    <m/>
    <m/>
    <m/>
    <m/>
    <m/>
    <m/>
    <m/>
    <m/>
    <m/>
    <x v="1"/>
    <m/>
    <m/>
    <m/>
    <x v="0"/>
    <m/>
    <d v="2024-01-22T00:00:00"/>
    <s v="X"/>
    <n v="3"/>
    <x v="1"/>
    <m/>
    <m/>
    <x v="1"/>
    <m/>
  </r>
  <r>
    <s v="U.P. PESADO"/>
    <s v="PINOS 1"/>
    <n v="25"/>
    <s v="AMARRE 45º"/>
    <m/>
    <n v="2"/>
    <m/>
    <n v="6"/>
    <m/>
    <m/>
    <m/>
    <m/>
    <m/>
    <n v="3"/>
    <m/>
    <m/>
    <m/>
    <x v="1"/>
    <d v="2024-01-22T00:00:00"/>
    <s v="X"/>
    <n v="3"/>
    <x v="0"/>
    <m/>
    <d v="2024-01-22T00:00:00"/>
    <s v="X"/>
    <n v="8"/>
    <x v="1"/>
    <m/>
    <m/>
    <x v="1"/>
    <m/>
  </r>
  <r>
    <s v="U.P. PESADO"/>
    <s v="PINOS 1"/>
    <n v="26"/>
    <s v="AMARRE 45º"/>
    <m/>
    <n v="2"/>
    <m/>
    <n v="6"/>
    <m/>
    <m/>
    <m/>
    <m/>
    <m/>
    <n v="3"/>
    <m/>
    <m/>
    <m/>
    <x v="1"/>
    <d v="2024-01-22T00:00:00"/>
    <s v="X"/>
    <n v="3"/>
    <x v="0"/>
    <m/>
    <d v="2024-01-22T00:00:00"/>
    <s v="X"/>
    <n v="8"/>
    <x v="1"/>
    <m/>
    <m/>
    <x v="1"/>
    <m/>
  </r>
  <r>
    <s v="U.P. PESADO"/>
    <s v="PINOS 1"/>
    <n v="27"/>
    <s v="PASE"/>
    <m/>
    <n v="3"/>
    <m/>
    <m/>
    <m/>
    <m/>
    <m/>
    <m/>
    <m/>
    <m/>
    <m/>
    <m/>
    <m/>
    <x v="1"/>
    <m/>
    <m/>
    <m/>
    <x v="0"/>
    <m/>
    <d v="2024-01-22T00:00:00"/>
    <s v="X"/>
    <n v="3"/>
    <x v="1"/>
    <m/>
    <m/>
    <x v="1"/>
    <m/>
  </r>
  <r>
    <s v="U.P. PESADO"/>
    <s v="PINOS 1"/>
    <n v="28"/>
    <s v="PASE  "/>
    <m/>
    <n v="3"/>
    <m/>
    <m/>
    <m/>
    <n v="3"/>
    <m/>
    <m/>
    <m/>
    <n v="3"/>
    <m/>
    <m/>
    <m/>
    <x v="1"/>
    <d v="2024-01-22T00:00:00"/>
    <s v="X"/>
    <n v="6"/>
    <x v="0"/>
    <m/>
    <d v="2024-01-22T00:00:00"/>
    <s v="X"/>
    <n v="6"/>
    <x v="1"/>
    <m/>
    <m/>
    <x v="1"/>
    <m/>
  </r>
  <r>
    <s v="U.P. PESADO"/>
    <s v="PINOS 1"/>
    <n v="29"/>
    <s v="PASE"/>
    <m/>
    <n v="3"/>
    <m/>
    <m/>
    <m/>
    <n v="3"/>
    <m/>
    <m/>
    <m/>
    <n v="3"/>
    <m/>
    <m/>
    <m/>
    <x v="1"/>
    <d v="2024-01-22T00:00:00"/>
    <s v="X"/>
    <n v="6"/>
    <x v="0"/>
    <m/>
    <d v="2024-01-22T00:00:00"/>
    <s v="X"/>
    <n v="6"/>
    <x v="1"/>
    <m/>
    <m/>
    <x v="1"/>
    <m/>
  </r>
  <r>
    <s v="U.P. PESADO"/>
    <s v="PINOS 1"/>
    <n v="30"/>
    <s v="PASE  "/>
    <m/>
    <n v="3"/>
    <m/>
    <m/>
    <m/>
    <n v="3"/>
    <m/>
    <m/>
    <m/>
    <n v="3"/>
    <m/>
    <m/>
    <m/>
    <x v="1"/>
    <d v="2024-01-22T00:00:00"/>
    <s v="X"/>
    <n v="12"/>
    <x v="0"/>
    <m/>
    <d v="2024-01-22T00:00:00"/>
    <s v="X"/>
    <n v="6"/>
    <x v="1"/>
    <m/>
    <m/>
    <x v="1"/>
    <m/>
  </r>
  <r>
    <s v="U.P. PESADO"/>
    <s v="PINOS 1"/>
    <n v="31"/>
    <s v="PASE"/>
    <m/>
    <n v="3"/>
    <m/>
    <m/>
    <m/>
    <n v="3"/>
    <m/>
    <m/>
    <m/>
    <n v="3"/>
    <m/>
    <m/>
    <m/>
    <x v="1"/>
    <d v="2024-01-22T00:00:00"/>
    <s v="X"/>
    <n v="6"/>
    <x v="0"/>
    <m/>
    <d v="2024-01-22T00:00:00"/>
    <s v="X"/>
    <n v="6"/>
    <x v="1"/>
    <m/>
    <m/>
    <x v="1"/>
    <m/>
  </r>
  <r>
    <s v="U.P. PESADO"/>
    <s v="PINOS 1"/>
    <n v="32"/>
    <s v="PASE"/>
    <m/>
    <n v="3"/>
    <m/>
    <m/>
    <m/>
    <n v="3"/>
    <m/>
    <m/>
    <m/>
    <n v="3"/>
    <m/>
    <m/>
    <m/>
    <x v="1"/>
    <d v="2024-01-22T00:00:00"/>
    <s v="X"/>
    <n v="6"/>
    <x v="0"/>
    <m/>
    <d v="2024-01-22T00:00:00"/>
    <s v="X"/>
    <n v="6"/>
    <x v="1"/>
    <m/>
    <m/>
    <x v="1"/>
    <m/>
  </r>
  <r>
    <s v="U.P. PESADO"/>
    <s v="PINOS 1"/>
    <n v="33"/>
    <s v="PASE"/>
    <m/>
    <n v="3"/>
    <m/>
    <m/>
    <m/>
    <m/>
    <m/>
    <m/>
    <m/>
    <m/>
    <m/>
    <m/>
    <m/>
    <x v="1"/>
    <m/>
    <m/>
    <m/>
    <x v="0"/>
    <m/>
    <d v="2024-01-22T00:00:00"/>
    <s v="X"/>
    <n v="3"/>
    <x v="1"/>
    <m/>
    <m/>
    <x v="1"/>
    <m/>
  </r>
  <r>
    <s v="U.P. PESADO"/>
    <s v="PINOS 1"/>
    <n v="34"/>
    <s v="Amarre_x000a_Terminal"/>
    <m/>
    <m/>
    <m/>
    <n v="3"/>
    <m/>
    <m/>
    <m/>
    <m/>
    <m/>
    <m/>
    <m/>
    <m/>
    <m/>
    <x v="1"/>
    <m/>
    <m/>
    <m/>
    <x v="0"/>
    <m/>
    <d v="2024-01-22T00:00:00"/>
    <s v="X"/>
    <n v="3"/>
    <x v="1"/>
    <m/>
    <m/>
    <x v="1"/>
    <m/>
  </r>
  <r>
    <s v="U.P. PESADO"/>
    <s v="PINOS 1"/>
    <n v="35"/>
    <s v="AMARRE"/>
    <m/>
    <m/>
    <m/>
    <n v="6"/>
    <m/>
    <n v="3"/>
    <m/>
    <m/>
    <m/>
    <n v="7"/>
    <n v="3"/>
    <m/>
    <m/>
    <x v="1"/>
    <d v="2024-01-22T00:00:00"/>
    <s v="X"/>
    <n v="16"/>
    <x v="0"/>
    <m/>
    <d v="2024-01-22T00:00:00"/>
    <s v="X"/>
    <n v="15"/>
    <x v="1"/>
    <m/>
    <m/>
    <x v="1"/>
    <m/>
  </r>
  <r>
    <s v="U.P. PESADO"/>
    <s v="PINOS 1"/>
    <n v="36"/>
    <s v="AMARRE CON DER  90°"/>
    <m/>
    <n v="1"/>
    <m/>
    <n v="9"/>
    <m/>
    <m/>
    <m/>
    <m/>
    <n v="3"/>
    <n v="6"/>
    <m/>
    <m/>
    <m/>
    <x v="1"/>
    <d v="2024-01-22T00:00:00"/>
    <s v="X"/>
    <n v="6"/>
    <x v="0"/>
    <m/>
    <d v="2024-01-22T00:00:00"/>
    <s v="X"/>
    <n v="13"/>
    <x v="1"/>
    <m/>
    <m/>
    <x v="1"/>
    <m/>
  </r>
  <r>
    <s v="U.P. PESADO"/>
    <s v="PINOS 1"/>
    <n v="37"/>
    <s v="PASE"/>
    <m/>
    <n v="3"/>
    <m/>
    <m/>
    <m/>
    <m/>
    <m/>
    <m/>
    <m/>
    <m/>
    <m/>
    <m/>
    <m/>
    <x v="1"/>
    <m/>
    <m/>
    <m/>
    <x v="0"/>
    <m/>
    <d v="2024-01-22T00:00:00"/>
    <s v="X"/>
    <n v="3"/>
    <x v="1"/>
    <m/>
    <m/>
    <x v="1"/>
    <m/>
  </r>
  <r>
    <s v="U.P. PESADO"/>
    <s v="PINOS 1"/>
    <n v="38"/>
    <s v="PASE"/>
    <m/>
    <n v="6"/>
    <m/>
    <m/>
    <m/>
    <m/>
    <m/>
    <m/>
    <n v="3"/>
    <m/>
    <m/>
    <m/>
    <m/>
    <x v="1"/>
    <m/>
    <m/>
    <m/>
    <x v="0"/>
    <m/>
    <d v="2024-01-22T00:00:00"/>
    <s v="X"/>
    <n v="9"/>
    <x v="1"/>
    <m/>
    <m/>
    <x v="1"/>
    <m/>
  </r>
  <r>
    <s v="U.P. PESADO"/>
    <s v="PINOS 1"/>
    <n v="39"/>
    <s v="PASE"/>
    <m/>
    <n v="6"/>
    <m/>
    <m/>
    <m/>
    <m/>
    <m/>
    <m/>
    <m/>
    <m/>
    <m/>
    <m/>
    <m/>
    <x v="1"/>
    <m/>
    <m/>
    <m/>
    <x v="0"/>
    <m/>
    <d v="2024-01-22T00:00:00"/>
    <s v="X"/>
    <n v="6"/>
    <x v="1"/>
    <m/>
    <m/>
    <x v="1"/>
    <m/>
  </r>
  <r>
    <s v="U.P. PESADO"/>
    <s v="PINOS 1"/>
    <n v="40"/>
    <s v="PASE"/>
    <m/>
    <n v="6"/>
    <m/>
    <m/>
    <m/>
    <m/>
    <m/>
    <m/>
    <n v="3"/>
    <m/>
    <m/>
    <m/>
    <m/>
    <x v="1"/>
    <m/>
    <m/>
    <m/>
    <x v="0"/>
    <m/>
    <d v="2024-01-22T00:00:00"/>
    <s v="X"/>
    <n v="8"/>
    <x v="1"/>
    <m/>
    <m/>
    <x v="1"/>
    <m/>
  </r>
  <r>
    <s v="U.P. PESADO"/>
    <s v="PINOS 1"/>
    <n v="41"/>
    <s v="AMARRE"/>
    <m/>
    <n v="1"/>
    <m/>
    <n v="6"/>
    <m/>
    <m/>
    <m/>
    <m/>
    <m/>
    <n v="3"/>
    <m/>
    <m/>
    <m/>
    <x v="1"/>
    <d v="2024-01-22T00:00:00"/>
    <s v="X"/>
    <n v="3"/>
    <x v="0"/>
    <m/>
    <d v="2024-01-23T00:00:00"/>
    <s v="X"/>
    <n v="7"/>
    <x v="1"/>
    <m/>
    <m/>
    <x v="1"/>
    <m/>
  </r>
  <r>
    <s v="U.P. PESADO"/>
    <s v="PINOS 1"/>
    <n v="42"/>
    <s v="AMARRE"/>
    <m/>
    <n v="1"/>
    <m/>
    <n v="6"/>
    <m/>
    <m/>
    <m/>
    <m/>
    <n v="3"/>
    <n v="3"/>
    <m/>
    <m/>
    <m/>
    <x v="1"/>
    <d v="2024-01-22T00:00:00"/>
    <s v="X"/>
    <n v="3"/>
    <x v="0"/>
    <m/>
    <d v="2024-01-23T00:00:00"/>
    <s v="X"/>
    <n v="10"/>
    <x v="1"/>
    <m/>
    <m/>
    <x v="1"/>
    <m/>
  </r>
  <r>
    <s v="U.P. PESADO"/>
    <s v="PINOS 1"/>
    <n v="43"/>
    <s v="PASE"/>
    <m/>
    <n v="3"/>
    <m/>
    <m/>
    <m/>
    <m/>
    <m/>
    <m/>
    <m/>
    <m/>
    <m/>
    <m/>
    <m/>
    <x v="1"/>
    <m/>
    <m/>
    <m/>
    <x v="0"/>
    <m/>
    <d v="2024-01-23T00:00:00"/>
    <s v="X"/>
    <n v="3"/>
    <x v="1"/>
    <m/>
    <m/>
    <x v="1"/>
    <m/>
  </r>
  <r>
    <s v="U.P. PESADO"/>
    <s v="PINOS 1"/>
    <n v="44"/>
    <s v="PASE"/>
    <m/>
    <n v="3"/>
    <m/>
    <m/>
    <m/>
    <m/>
    <m/>
    <m/>
    <n v="3"/>
    <m/>
    <m/>
    <m/>
    <m/>
    <x v="1"/>
    <m/>
    <m/>
    <m/>
    <x v="0"/>
    <m/>
    <d v="2024-01-23T00:00:00"/>
    <s v="X"/>
    <n v="6"/>
    <x v="2"/>
    <m/>
    <d v="2024-02-06T00:00:00"/>
    <x v="0"/>
    <m/>
  </r>
  <r>
    <s v="U.P. PESADO"/>
    <s v="PINOS 1"/>
    <n v="45"/>
    <s v="PASE"/>
    <m/>
    <n v="3"/>
    <m/>
    <m/>
    <m/>
    <m/>
    <m/>
    <m/>
    <m/>
    <m/>
    <m/>
    <m/>
    <m/>
    <x v="1"/>
    <m/>
    <m/>
    <m/>
    <x v="0"/>
    <m/>
    <d v="2024-01-23T00:00:00"/>
    <s v="X"/>
    <n v="3"/>
    <x v="1"/>
    <m/>
    <m/>
    <x v="1"/>
    <m/>
  </r>
  <r>
    <s v="U.P. PESADO"/>
    <s v="PINOS 1"/>
    <n v="46"/>
    <s v="PASE"/>
    <m/>
    <n v="6"/>
    <m/>
    <m/>
    <m/>
    <m/>
    <m/>
    <m/>
    <n v="3"/>
    <m/>
    <m/>
    <m/>
    <m/>
    <x v="1"/>
    <m/>
    <m/>
    <m/>
    <x v="0"/>
    <m/>
    <d v="2024-01-23T00:00:00"/>
    <s v="X"/>
    <n v="9"/>
    <x v="1"/>
    <m/>
    <m/>
    <x v="1"/>
    <m/>
  </r>
  <r>
    <s v="U.P. PESADO"/>
    <s v="PINOS 1"/>
    <n v="47"/>
    <s v="AMARRE"/>
    <m/>
    <n v="1"/>
    <m/>
    <n v="6"/>
    <m/>
    <m/>
    <m/>
    <m/>
    <m/>
    <n v="3"/>
    <m/>
    <m/>
    <m/>
    <x v="1"/>
    <d v="2024-01-22T00:00:00"/>
    <s v="X"/>
    <n v="3"/>
    <x v="0"/>
    <m/>
    <d v="2024-01-23T00:00:00"/>
    <s v="X"/>
    <n v="7"/>
    <x v="1"/>
    <m/>
    <m/>
    <x v="1"/>
    <m/>
  </r>
  <r>
    <s v="U.P. PESADO"/>
    <s v="PINOS 1"/>
    <n v="48"/>
    <s v="PASE CON DER 90º"/>
    <m/>
    <n v="3"/>
    <m/>
    <m/>
    <m/>
    <n v="2"/>
    <m/>
    <m/>
    <n v="3"/>
    <n v="2"/>
    <m/>
    <m/>
    <m/>
    <x v="1"/>
    <d v="2024-01-22T00:00:00"/>
    <s v="X"/>
    <n v="6"/>
    <x v="0"/>
    <m/>
    <d v="2024-01-23T00:00:00"/>
    <s v="X"/>
    <n v="8"/>
    <x v="3"/>
    <m/>
    <d v="2024-02-08T00:00:00"/>
    <x v="0"/>
    <m/>
  </r>
  <r>
    <s v="U.P. PESADO"/>
    <s v="PINOS 1"/>
    <n v="49"/>
    <s v="PASE"/>
    <m/>
    <n v="3"/>
    <m/>
    <m/>
    <m/>
    <m/>
    <m/>
    <m/>
    <m/>
    <m/>
    <m/>
    <m/>
    <m/>
    <x v="1"/>
    <m/>
    <m/>
    <m/>
    <x v="0"/>
    <m/>
    <d v="2024-01-23T00:00:00"/>
    <s v="X"/>
    <n v="3"/>
    <x v="1"/>
    <m/>
    <m/>
    <x v="1"/>
    <m/>
  </r>
  <r>
    <s v="U.P. PESADO"/>
    <s v="PINOS 1"/>
    <n v="50"/>
    <s v="PASE"/>
    <m/>
    <n v="6"/>
    <m/>
    <m/>
    <m/>
    <m/>
    <m/>
    <m/>
    <n v="3"/>
    <m/>
    <m/>
    <m/>
    <m/>
    <x v="1"/>
    <m/>
    <m/>
    <m/>
    <x v="0"/>
    <m/>
    <d v="2024-01-23T00:00:00"/>
    <s v="X"/>
    <n v="9"/>
    <x v="4"/>
    <m/>
    <s v="PEN"/>
    <x v="0"/>
    <m/>
  </r>
  <r>
    <s v="U.P. PESADO"/>
    <s v="PINOS 1"/>
    <n v="51"/>
    <s v="PASE"/>
    <m/>
    <n v="3"/>
    <m/>
    <m/>
    <m/>
    <m/>
    <m/>
    <m/>
    <m/>
    <m/>
    <m/>
    <m/>
    <m/>
    <x v="1"/>
    <m/>
    <m/>
    <m/>
    <x v="0"/>
    <m/>
    <d v="2024-01-24T00:00:00"/>
    <s v="X"/>
    <n v="3"/>
    <x v="1"/>
    <m/>
    <m/>
    <x v="1"/>
    <m/>
  </r>
  <r>
    <s v="U.P. PESADO"/>
    <s v="PINOS 1"/>
    <n v="52"/>
    <s v="PASE CON DER 90"/>
    <m/>
    <n v="3"/>
    <m/>
    <m/>
    <m/>
    <n v="3"/>
    <m/>
    <m/>
    <n v="3"/>
    <n v="3"/>
    <m/>
    <m/>
    <m/>
    <x v="1"/>
    <d v="2024-01-22T00:00:00"/>
    <s v="X"/>
    <n v="6"/>
    <x v="0"/>
    <m/>
    <d v="2024-01-24T00:00:00"/>
    <s v="X"/>
    <n v="9"/>
    <x v="1"/>
    <m/>
    <m/>
    <x v="1"/>
    <m/>
  </r>
  <r>
    <s v="U.P. PESADO"/>
    <s v="PINOS 1"/>
    <n v="53"/>
    <s v="AMARRE"/>
    <m/>
    <n v="1"/>
    <m/>
    <n v="6"/>
    <m/>
    <m/>
    <m/>
    <m/>
    <n v="3"/>
    <n v="3"/>
    <m/>
    <m/>
    <m/>
    <x v="1"/>
    <d v="2024-01-22T00:00:00"/>
    <s v="X"/>
    <n v="3"/>
    <x v="0"/>
    <m/>
    <d v="2024-01-24T00:00:00"/>
    <s v="X"/>
    <n v="3"/>
    <x v="1"/>
    <m/>
    <m/>
    <x v="1"/>
    <m/>
  </r>
  <r>
    <s v="U.P. PESADO"/>
    <s v="PINOS 1"/>
    <n v="54"/>
    <s v="PASE 90°"/>
    <m/>
    <n v="7"/>
    <n v="3"/>
    <m/>
    <m/>
    <m/>
    <m/>
    <m/>
    <n v="3"/>
    <n v="4"/>
    <m/>
    <m/>
    <m/>
    <x v="1"/>
    <d v="2024-01-22T00:00:00"/>
    <s v="X"/>
    <n v="4"/>
    <x v="0"/>
    <m/>
    <d v="2024-01-24T00:00:00"/>
    <s v="X"/>
    <n v="13"/>
    <x v="5"/>
    <m/>
    <d v="2024-02-08T00:00:00"/>
    <x v="0"/>
    <m/>
  </r>
  <r>
    <s v="U.P. PESADO"/>
    <s v="PINOS 1"/>
    <n v="55"/>
    <s v="AMARRE 90°"/>
    <m/>
    <n v="2"/>
    <n v="6"/>
    <m/>
    <m/>
    <m/>
    <m/>
    <m/>
    <m/>
    <m/>
    <n v="3"/>
    <m/>
    <m/>
    <x v="1"/>
    <d v="2024-01-22T00:00:00"/>
    <s v="X"/>
    <n v="9"/>
    <x v="0"/>
    <m/>
    <d v="2024-01-24T00:00:00"/>
    <s v="X"/>
    <n v="14"/>
    <x v="1"/>
    <m/>
    <m/>
    <x v="1"/>
    <m/>
  </r>
  <r>
    <s v="U.P. PESADO"/>
    <s v="PINOS 1"/>
    <n v="56"/>
    <s v="PASE"/>
    <m/>
    <n v="3"/>
    <m/>
    <m/>
    <m/>
    <m/>
    <m/>
    <m/>
    <m/>
    <m/>
    <m/>
    <m/>
    <m/>
    <x v="1"/>
    <m/>
    <m/>
    <m/>
    <x v="0"/>
    <m/>
    <d v="2024-01-24T00:00:00"/>
    <s v="X"/>
    <n v="3"/>
    <x v="1"/>
    <m/>
    <m/>
    <x v="1"/>
    <m/>
  </r>
  <r>
    <s v="U.P. PESADO"/>
    <s v="PINOS 1"/>
    <n v="57"/>
    <s v="AMARRE 90°"/>
    <m/>
    <n v="2"/>
    <m/>
    <n v="6"/>
    <m/>
    <m/>
    <m/>
    <m/>
    <m/>
    <n v="3"/>
    <m/>
    <m/>
    <m/>
    <x v="1"/>
    <d v="2024-01-22T00:00:00"/>
    <s v="X"/>
    <n v="3"/>
    <x v="0"/>
    <m/>
    <d v="2024-01-24T00:00:00"/>
    <s v="X"/>
    <n v="8"/>
    <x v="1"/>
    <m/>
    <m/>
    <x v="1"/>
    <m/>
  </r>
  <r>
    <s v="U.P. PESADO"/>
    <s v="PINOS 1"/>
    <n v="58"/>
    <s v="PASE"/>
    <m/>
    <n v="3"/>
    <m/>
    <m/>
    <m/>
    <m/>
    <m/>
    <m/>
    <m/>
    <m/>
    <m/>
    <m/>
    <m/>
    <x v="4"/>
    <m/>
    <m/>
    <m/>
    <x v="0"/>
    <m/>
    <d v="2024-01-24T00:00:00"/>
    <s v="X"/>
    <n v="3"/>
    <x v="1"/>
    <m/>
    <s v="X"/>
    <x v="0"/>
    <m/>
  </r>
  <r>
    <s v="U.P. PESADO"/>
    <s v="PINOS 1"/>
    <n v="59"/>
    <s v="PASE"/>
    <m/>
    <n v="3"/>
    <m/>
    <m/>
    <m/>
    <m/>
    <m/>
    <m/>
    <n v="3"/>
    <m/>
    <m/>
    <m/>
    <m/>
    <x v="1"/>
    <m/>
    <m/>
    <m/>
    <x v="0"/>
    <m/>
    <d v="2024-01-24T00:00:00"/>
    <s v="X"/>
    <n v="6"/>
    <x v="1"/>
    <m/>
    <m/>
    <x v="1"/>
    <m/>
  </r>
  <r>
    <s v="U.P. PESADO"/>
    <s v="PINOS 1"/>
    <n v="60"/>
    <s v="PASE"/>
    <m/>
    <n v="3"/>
    <m/>
    <m/>
    <m/>
    <m/>
    <m/>
    <m/>
    <m/>
    <m/>
    <m/>
    <m/>
    <m/>
    <x v="1"/>
    <m/>
    <m/>
    <m/>
    <x v="0"/>
    <m/>
    <d v="2024-01-24T00:00:00"/>
    <s v="X"/>
    <n v="3"/>
    <x v="1"/>
    <m/>
    <m/>
    <x v="1"/>
    <m/>
  </r>
  <r>
    <s v="U.P. PESADO"/>
    <s v="PINOS 1"/>
    <n v="61"/>
    <s v="PASE"/>
    <m/>
    <n v="3"/>
    <m/>
    <m/>
    <m/>
    <m/>
    <m/>
    <m/>
    <n v="3"/>
    <m/>
    <m/>
    <m/>
    <m/>
    <x v="1"/>
    <m/>
    <m/>
    <m/>
    <x v="0"/>
    <m/>
    <d v="2024-01-24T00:00:00"/>
    <s v="X"/>
    <n v="6"/>
    <x v="1"/>
    <m/>
    <m/>
    <x v="1"/>
    <m/>
  </r>
  <r>
    <s v="U.P. PESADO"/>
    <s v="PINOS 1"/>
    <n v="62"/>
    <s v="AMARRE"/>
    <m/>
    <n v="1"/>
    <n v="6"/>
    <m/>
    <m/>
    <m/>
    <m/>
    <m/>
    <m/>
    <n v="3"/>
    <m/>
    <m/>
    <m/>
    <x v="1"/>
    <d v="2024-01-22T00:00:00"/>
    <s v="X"/>
    <n v="3"/>
    <x v="0"/>
    <m/>
    <d v="2024-01-24T00:00:00"/>
    <s v="X"/>
    <n v="7"/>
    <x v="1"/>
    <m/>
    <m/>
    <x v="1"/>
    <m/>
  </r>
  <r>
    <s v="U.P. PESADO"/>
    <s v="PINOS 1"/>
    <n v="63"/>
    <s v="PASE"/>
    <m/>
    <n v="6"/>
    <m/>
    <m/>
    <m/>
    <m/>
    <m/>
    <m/>
    <n v="3"/>
    <m/>
    <m/>
    <m/>
    <m/>
    <x v="1"/>
    <m/>
    <m/>
    <m/>
    <x v="0"/>
    <m/>
    <d v="2024-01-24T00:00:00"/>
    <s v="X"/>
    <n v="9"/>
    <x v="1"/>
    <m/>
    <m/>
    <x v="1"/>
    <m/>
  </r>
  <r>
    <s v="U.P. PESADO"/>
    <s v="PINOS 1"/>
    <n v="64"/>
    <s v="PASE"/>
    <m/>
    <n v="3"/>
    <m/>
    <m/>
    <m/>
    <m/>
    <m/>
    <m/>
    <m/>
    <m/>
    <m/>
    <m/>
    <m/>
    <x v="1"/>
    <m/>
    <m/>
    <m/>
    <x v="0"/>
    <m/>
    <d v="2024-01-24T00:00:00"/>
    <s v="X"/>
    <n v="3"/>
    <x v="1"/>
    <m/>
    <m/>
    <x v="1"/>
    <m/>
  </r>
  <r>
    <s v="U.P. PESADO"/>
    <s v="PINOS 1"/>
    <n v="65"/>
    <s v="AMARRE 45°"/>
    <m/>
    <n v="2"/>
    <n v="6"/>
    <m/>
    <m/>
    <m/>
    <m/>
    <m/>
    <n v="3"/>
    <n v="3"/>
    <m/>
    <m/>
    <m/>
    <x v="1"/>
    <d v="2024-01-22T00:00:00"/>
    <s v="X"/>
    <n v="3"/>
    <x v="0"/>
    <m/>
    <d v="2024-01-24T00:00:00"/>
    <s v="X"/>
    <n v="11"/>
    <x v="1"/>
    <m/>
    <m/>
    <x v="1"/>
    <m/>
  </r>
  <r>
    <s v="U.P. PESADO"/>
    <s v="PINOS 1"/>
    <n v="66"/>
    <s v="AMARRE CON DER 90°"/>
    <m/>
    <n v="3"/>
    <n v="9"/>
    <m/>
    <m/>
    <m/>
    <m/>
    <m/>
    <m/>
    <n v="7"/>
    <m/>
    <m/>
    <m/>
    <x v="1"/>
    <d v="2024-01-22T00:00:00"/>
    <s v="X"/>
    <n v="7"/>
    <x v="0"/>
    <m/>
    <d v="2024-01-24T00:00:00"/>
    <s v="X"/>
    <n v="12"/>
    <x v="1"/>
    <m/>
    <m/>
    <x v="1"/>
    <m/>
  </r>
  <r>
    <s v="U.P. PESADO"/>
    <s v="PINOS 1"/>
    <n v="67"/>
    <s v="AMARRE TERMINAL"/>
    <m/>
    <m/>
    <n v="3"/>
    <n v="3"/>
    <m/>
    <n v="3"/>
    <m/>
    <m/>
    <n v="3"/>
    <m/>
    <m/>
    <m/>
    <m/>
    <x v="1"/>
    <d v="2024-01-22T00:00:00"/>
    <s v="X"/>
    <n v="3"/>
    <x v="0"/>
    <m/>
    <d v="2024-01-24T00:00:00"/>
    <s v="X"/>
    <n v="9"/>
    <x v="1"/>
    <m/>
    <m/>
    <x v="1"/>
    <m/>
  </r>
  <r>
    <s v="U.P. PESADO"/>
    <s v="PINOS 1"/>
    <n v="68"/>
    <s v="PASE"/>
    <m/>
    <n v="3"/>
    <m/>
    <m/>
    <m/>
    <m/>
    <m/>
    <m/>
    <n v="3"/>
    <m/>
    <m/>
    <m/>
    <m/>
    <x v="1"/>
    <m/>
    <m/>
    <m/>
    <x v="0"/>
    <m/>
    <d v="2024-01-24T00:00:00"/>
    <s v="X"/>
    <n v="6"/>
    <x v="1"/>
    <m/>
    <m/>
    <x v="1"/>
    <m/>
  </r>
  <r>
    <s v="U.P. PESADO"/>
    <s v="PINOS 1"/>
    <n v="69"/>
    <s v="PASE"/>
    <m/>
    <n v="3"/>
    <m/>
    <m/>
    <m/>
    <m/>
    <m/>
    <m/>
    <n v="3"/>
    <m/>
    <m/>
    <m/>
    <m/>
    <x v="1"/>
    <m/>
    <m/>
    <m/>
    <x v="0"/>
    <m/>
    <d v="2024-01-24T00:00:00"/>
    <s v="X"/>
    <n v="6"/>
    <x v="1"/>
    <m/>
    <m/>
    <x v="1"/>
    <m/>
  </r>
  <r>
    <s v="U.P. PESADO"/>
    <s v="PINOS 1"/>
    <n v="70"/>
    <s v="PASE"/>
    <m/>
    <n v="3"/>
    <m/>
    <m/>
    <m/>
    <n v="3"/>
    <m/>
    <m/>
    <n v="3"/>
    <n v="3"/>
    <m/>
    <m/>
    <m/>
    <x v="1"/>
    <d v="2024-01-22T00:00:00"/>
    <s v="X"/>
    <n v="12"/>
    <x v="0"/>
    <m/>
    <d v="2024-01-24T00:00:00"/>
    <s v="X"/>
    <n v="9"/>
    <x v="1"/>
    <m/>
    <m/>
    <x v="1"/>
    <m/>
  </r>
  <r>
    <s v="U.P. PESADO"/>
    <s v="PINOS 1"/>
    <n v="71"/>
    <s v="TERMINAL"/>
    <m/>
    <m/>
    <m/>
    <m/>
    <n v="3"/>
    <m/>
    <m/>
    <m/>
    <m/>
    <m/>
    <m/>
    <m/>
    <m/>
    <x v="1"/>
    <m/>
    <m/>
    <m/>
    <x v="0"/>
    <m/>
    <d v="2024-01-24T00:00:00"/>
    <s v="X"/>
    <n v="3"/>
    <x v="1"/>
    <m/>
    <m/>
    <x v="1"/>
    <m/>
  </r>
  <r>
    <s v="U.P. PESADO"/>
    <s v="PINOS 1"/>
    <n v="72"/>
    <s v="PASE"/>
    <m/>
    <n v="6"/>
    <m/>
    <m/>
    <m/>
    <m/>
    <m/>
    <m/>
    <m/>
    <m/>
    <m/>
    <m/>
    <m/>
    <x v="1"/>
    <m/>
    <m/>
    <m/>
    <x v="0"/>
    <m/>
    <d v="2024-01-24T00:00:00"/>
    <s v="X"/>
    <n v="6"/>
    <x v="1"/>
    <m/>
    <m/>
    <x v="1"/>
    <m/>
  </r>
  <r>
    <s v="U.P. PESADO"/>
    <s v="PINOS 1"/>
    <n v="73"/>
    <s v="AMARRE"/>
    <m/>
    <n v="1"/>
    <m/>
    <n v="6"/>
    <m/>
    <m/>
    <m/>
    <m/>
    <n v="3"/>
    <n v="7"/>
    <m/>
    <m/>
    <m/>
    <x v="1"/>
    <d v="2024-01-22T00:00:00"/>
    <s v="X"/>
    <n v="7"/>
    <x v="0"/>
    <m/>
    <d v="2024-01-24T00:00:00"/>
    <s v="X"/>
    <n v="10"/>
    <x v="1"/>
    <m/>
    <m/>
    <x v="1"/>
    <m/>
  </r>
  <r>
    <s v="U.P. PESADO"/>
    <s v="PINOS 1"/>
    <n v="74"/>
    <s v="PASE CON DER 45º"/>
    <m/>
    <n v="4"/>
    <m/>
    <n v="3"/>
    <m/>
    <m/>
    <m/>
    <m/>
    <m/>
    <n v="3"/>
    <m/>
    <m/>
    <m/>
    <x v="1"/>
    <d v="2024-01-22T00:00:00"/>
    <s v="X"/>
    <n v="3"/>
    <x v="0"/>
    <m/>
    <d v="2024-01-24T00:00:00"/>
    <s v="X"/>
    <n v="7"/>
    <x v="1"/>
    <m/>
    <m/>
    <x v="1"/>
    <m/>
  </r>
  <r>
    <s v="U.P. PESADO"/>
    <s v="PINOS 1"/>
    <n v="75"/>
    <s v="AMARRE"/>
    <m/>
    <m/>
    <m/>
    <n v="6"/>
    <m/>
    <m/>
    <m/>
    <m/>
    <m/>
    <m/>
    <n v="3"/>
    <m/>
    <m/>
    <x v="1"/>
    <d v="2024-01-22T00:00:00"/>
    <s v="X"/>
    <n v="9"/>
    <x v="0"/>
    <m/>
    <d v="2024-01-24T00:00:00"/>
    <s v="X"/>
    <n v="12"/>
    <x v="1"/>
    <m/>
    <m/>
    <x v="1"/>
    <m/>
  </r>
  <r>
    <s v="U.P. PESADO"/>
    <s v="PINOS 1"/>
    <n v="76"/>
    <s v="PASE"/>
    <m/>
    <n v="3"/>
    <m/>
    <m/>
    <m/>
    <m/>
    <m/>
    <m/>
    <n v="3"/>
    <m/>
    <m/>
    <m/>
    <m/>
    <x v="5"/>
    <m/>
    <m/>
    <m/>
    <x v="0"/>
    <m/>
    <d v="2024-01-24T00:00:00"/>
    <s v="X"/>
    <n v="5"/>
    <x v="1"/>
    <m/>
    <m/>
    <x v="0"/>
    <m/>
  </r>
  <r>
    <s v="U.P. PESADO"/>
    <s v="PINOS 1"/>
    <n v="77"/>
    <s v="AMARRE 90°"/>
    <m/>
    <n v="2"/>
    <m/>
    <n v="6"/>
    <m/>
    <m/>
    <m/>
    <m/>
    <m/>
    <n v="4"/>
    <m/>
    <m/>
    <m/>
    <x v="1"/>
    <d v="2024-01-22T00:00:00"/>
    <s v="X"/>
    <n v="4"/>
    <x v="0"/>
    <m/>
    <d v="2024-01-24T00:00:00"/>
    <s v="X"/>
    <n v="8"/>
    <x v="1"/>
    <m/>
    <m/>
    <x v="1"/>
    <m/>
  </r>
  <r>
    <s v="U.P. PESADO"/>
    <s v="PINOS 1"/>
    <n v="78"/>
    <s v="AMARRE 90°"/>
    <m/>
    <n v="2"/>
    <m/>
    <n v="6"/>
    <m/>
    <m/>
    <m/>
    <m/>
    <n v="3"/>
    <n v="3"/>
    <m/>
    <m/>
    <m/>
    <x v="1"/>
    <d v="2024-01-22T00:00:00"/>
    <s v="X"/>
    <n v="3"/>
    <x v="0"/>
    <m/>
    <d v="2024-01-24T00:00:00"/>
    <s v="X"/>
    <n v="11"/>
    <x v="1"/>
    <m/>
    <m/>
    <x v="1"/>
    <m/>
  </r>
  <r>
    <s v="U.P. PESADO"/>
    <s v="PINOS 1"/>
    <n v="79"/>
    <s v="PASE CON DER  90°"/>
    <m/>
    <n v="3"/>
    <m/>
    <n v="3"/>
    <m/>
    <m/>
    <m/>
    <m/>
    <m/>
    <n v="3"/>
    <m/>
    <m/>
    <m/>
    <x v="1"/>
    <d v="2024-01-22T00:00:00"/>
    <s v="X"/>
    <n v="3"/>
    <x v="0"/>
    <m/>
    <d v="2024-01-24T00:00:00"/>
    <s v="X"/>
    <n v="6"/>
    <x v="1"/>
    <m/>
    <m/>
    <x v="1"/>
    <m/>
  </r>
  <r>
    <s v="U.P. PESADO"/>
    <s v="PINOS 1"/>
    <n v="80"/>
    <s v="Amarre_x000a_Terminal"/>
    <m/>
    <m/>
    <m/>
    <n v="3"/>
    <m/>
    <n v="3"/>
    <m/>
    <m/>
    <n v="3"/>
    <m/>
    <m/>
    <m/>
    <m/>
    <x v="1"/>
    <d v="2024-01-22T00:00:00"/>
    <s v="X"/>
    <n v="9"/>
    <x v="0"/>
    <m/>
    <d v="2024-01-24T00:00:00"/>
    <s v="X"/>
    <n v="9"/>
    <x v="1"/>
    <m/>
    <m/>
    <x v="1"/>
    <m/>
  </r>
  <r>
    <s v="U.P. PESADO"/>
    <s v="PINOS 1"/>
    <n v="81"/>
    <s v="Amarre_x000a_Terminal"/>
    <m/>
    <m/>
    <m/>
    <n v="3"/>
    <m/>
    <m/>
    <m/>
    <m/>
    <m/>
    <m/>
    <n v="3"/>
    <m/>
    <m/>
    <x v="1"/>
    <d v="2024-01-22T00:00:00"/>
    <s v="X"/>
    <n v="3"/>
    <x v="0"/>
    <m/>
    <d v="2024-01-24T00:00:00"/>
    <s v="X"/>
    <n v="6"/>
    <x v="1"/>
    <m/>
    <m/>
    <x v="1"/>
    <m/>
  </r>
  <r>
    <s v="U.P. PESADO"/>
    <s v="PINOS 1"/>
    <n v="82"/>
    <s v="PASE"/>
    <m/>
    <n v="6"/>
    <m/>
    <m/>
    <m/>
    <m/>
    <m/>
    <m/>
    <n v="3"/>
    <m/>
    <m/>
    <m/>
    <m/>
    <x v="1"/>
    <m/>
    <m/>
    <m/>
    <x v="0"/>
    <m/>
    <d v="2024-01-24T00:00:00"/>
    <s v="X"/>
    <n v="9"/>
    <x v="1"/>
    <m/>
    <m/>
    <x v="1"/>
    <m/>
  </r>
  <r>
    <s v="U.P. PESADO"/>
    <s v="PINOS 1"/>
    <n v="83"/>
    <s v="PASE"/>
    <m/>
    <n v="3"/>
    <m/>
    <m/>
    <m/>
    <m/>
    <m/>
    <m/>
    <m/>
    <m/>
    <m/>
    <m/>
    <m/>
    <x v="1"/>
    <m/>
    <m/>
    <m/>
    <x v="0"/>
    <m/>
    <d v="2024-01-24T00:00:00"/>
    <s v="X"/>
    <n v="3"/>
    <x v="1"/>
    <m/>
    <m/>
    <x v="1"/>
    <m/>
  </r>
  <r>
    <s v="U.P. PESADO"/>
    <s v="PINOS 1"/>
    <n v="84"/>
    <s v="PASE"/>
    <m/>
    <n v="3"/>
    <m/>
    <m/>
    <m/>
    <m/>
    <m/>
    <m/>
    <n v="3"/>
    <m/>
    <m/>
    <m/>
    <m/>
    <x v="1"/>
    <m/>
    <m/>
    <m/>
    <x v="0"/>
    <m/>
    <d v="2024-01-24T00:00:00"/>
    <s v="X"/>
    <n v="6"/>
    <x v="1"/>
    <m/>
    <m/>
    <x v="1"/>
    <m/>
  </r>
  <r>
    <s v="U.P. PESADO"/>
    <s v="PINOS 1"/>
    <n v="85"/>
    <s v="PASE"/>
    <m/>
    <n v="3"/>
    <m/>
    <m/>
    <m/>
    <m/>
    <m/>
    <m/>
    <m/>
    <m/>
    <m/>
    <m/>
    <m/>
    <x v="1"/>
    <m/>
    <m/>
    <m/>
    <x v="0"/>
    <m/>
    <d v="2024-01-24T00:00:00"/>
    <s v="X"/>
    <n v="3"/>
    <x v="1"/>
    <m/>
    <m/>
    <x v="1"/>
    <m/>
  </r>
  <r>
    <s v="U.P. PESADO"/>
    <s v="PINOS 1"/>
    <n v="86"/>
    <s v="AMARRE"/>
    <m/>
    <n v="1"/>
    <m/>
    <n v="6"/>
    <m/>
    <m/>
    <m/>
    <m/>
    <n v="3"/>
    <n v="3"/>
    <m/>
    <m/>
    <m/>
    <x v="1"/>
    <d v="2024-01-22T00:00:00"/>
    <s v="X"/>
    <n v="3"/>
    <x v="0"/>
    <m/>
    <d v="2024-01-24T00:00:00"/>
    <s v="X"/>
    <n v="10"/>
    <x v="1"/>
    <m/>
    <m/>
    <x v="1"/>
    <m/>
  </r>
  <r>
    <s v="U.P. PESADO"/>
    <s v="PINOS 1"/>
    <n v="87"/>
    <s v="PASE"/>
    <m/>
    <n v="3"/>
    <m/>
    <m/>
    <m/>
    <m/>
    <m/>
    <m/>
    <m/>
    <m/>
    <m/>
    <m/>
    <m/>
    <x v="1"/>
    <m/>
    <m/>
    <m/>
    <x v="0"/>
    <m/>
    <d v="2024-01-24T00:00:00"/>
    <s v="X"/>
    <n v="6"/>
    <x v="1"/>
    <m/>
    <m/>
    <x v="1"/>
    <m/>
  </r>
  <r>
    <s v="U.P. PESADO"/>
    <s v="PINOS 1"/>
    <n v="88"/>
    <s v="PASE"/>
    <m/>
    <n v="3"/>
    <m/>
    <m/>
    <m/>
    <m/>
    <m/>
    <m/>
    <n v="3"/>
    <m/>
    <m/>
    <m/>
    <m/>
    <x v="1"/>
    <m/>
    <m/>
    <m/>
    <x v="0"/>
    <m/>
    <d v="2024-01-24T00:00:00"/>
    <s v="X"/>
    <n v="6"/>
    <x v="1"/>
    <m/>
    <m/>
    <x v="1"/>
    <m/>
  </r>
  <r>
    <s v="U.P. PESADO"/>
    <s v="PINOS 1"/>
    <n v="89"/>
    <s v="PASE"/>
    <m/>
    <n v="3"/>
    <m/>
    <m/>
    <m/>
    <m/>
    <m/>
    <m/>
    <m/>
    <m/>
    <m/>
    <m/>
    <m/>
    <x v="1"/>
    <m/>
    <m/>
    <m/>
    <x v="0"/>
    <m/>
    <d v="2024-01-29T00:00:00"/>
    <s v="X"/>
    <n v="3"/>
    <x v="1"/>
    <m/>
    <m/>
    <x v="1"/>
    <m/>
  </r>
  <r>
    <s v="U.P. PESADO"/>
    <s v="PINOS 1"/>
    <n v="90"/>
    <s v="PASE"/>
    <m/>
    <n v="3"/>
    <m/>
    <m/>
    <m/>
    <m/>
    <m/>
    <m/>
    <n v="3"/>
    <m/>
    <m/>
    <m/>
    <m/>
    <x v="1"/>
    <m/>
    <m/>
    <m/>
    <x v="0"/>
    <m/>
    <d v="2024-01-29T00:00:00"/>
    <s v="X"/>
    <n v="6"/>
    <x v="1"/>
    <m/>
    <m/>
    <x v="1"/>
    <m/>
  </r>
  <r>
    <s v="U.P. PESADO"/>
    <s v="PINOS 1"/>
    <n v="91"/>
    <s v="AMARRE"/>
    <m/>
    <n v="1"/>
    <m/>
    <n v="6"/>
    <m/>
    <m/>
    <m/>
    <m/>
    <m/>
    <n v="3"/>
    <m/>
    <m/>
    <m/>
    <x v="1"/>
    <d v="2024-01-22T00:00:00"/>
    <s v="X"/>
    <n v="3"/>
    <x v="0"/>
    <m/>
    <d v="2024-01-29T00:00:00"/>
    <s v="X"/>
    <n v="7"/>
    <x v="1"/>
    <m/>
    <m/>
    <x v="1"/>
    <m/>
  </r>
  <r>
    <s v="U.P. PESADO"/>
    <s v="PINOS 1"/>
    <n v="92"/>
    <s v="PASE"/>
    <m/>
    <n v="3"/>
    <m/>
    <m/>
    <m/>
    <m/>
    <m/>
    <m/>
    <n v="3"/>
    <m/>
    <m/>
    <m/>
    <m/>
    <x v="1"/>
    <m/>
    <m/>
    <m/>
    <x v="0"/>
    <m/>
    <d v="2024-01-29T00:00:00"/>
    <s v="X"/>
    <n v="6"/>
    <x v="1"/>
    <m/>
    <m/>
    <x v="1"/>
    <m/>
  </r>
  <r>
    <s v="U.P. PESADO"/>
    <s v="PINOS 1"/>
    <n v="93"/>
    <s v="PASE"/>
    <m/>
    <n v="3"/>
    <m/>
    <m/>
    <m/>
    <m/>
    <m/>
    <m/>
    <m/>
    <m/>
    <m/>
    <m/>
    <m/>
    <x v="1"/>
    <m/>
    <m/>
    <m/>
    <x v="0"/>
    <m/>
    <d v="2024-01-29T00:00:00"/>
    <s v="X"/>
    <n v="3"/>
    <x v="1"/>
    <m/>
    <m/>
    <x v="1"/>
    <m/>
  </r>
  <r>
    <s v="U.P. PESADO"/>
    <s v="PINOS 1"/>
    <n v="94"/>
    <s v="PASE"/>
    <m/>
    <n v="3"/>
    <m/>
    <m/>
    <m/>
    <m/>
    <m/>
    <m/>
    <n v="3"/>
    <m/>
    <m/>
    <m/>
    <m/>
    <x v="1"/>
    <m/>
    <m/>
    <m/>
    <x v="0"/>
    <m/>
    <d v="2024-01-29T00:00:00"/>
    <s v="X"/>
    <n v="6"/>
    <x v="1"/>
    <m/>
    <m/>
    <x v="1"/>
    <m/>
  </r>
  <r>
    <s v="U.P. PESADO"/>
    <s v="PINOS 1"/>
    <n v="95"/>
    <s v="PASE CON DER  90°"/>
    <m/>
    <n v="6"/>
    <m/>
    <n v="3"/>
    <m/>
    <m/>
    <m/>
    <m/>
    <m/>
    <n v="7"/>
    <m/>
    <m/>
    <m/>
    <x v="1"/>
    <d v="2024-01-22T00:00:00"/>
    <s v="X"/>
    <n v="7"/>
    <x v="0"/>
    <m/>
    <d v="2024-01-29T00:00:00"/>
    <s v="X"/>
    <n v="9"/>
    <x v="1"/>
    <m/>
    <m/>
    <x v="1"/>
    <m/>
  </r>
  <r>
    <s v="U.P. PESADO"/>
    <s v="PINOS 1"/>
    <n v="96"/>
    <s v="PASE"/>
    <m/>
    <n v="3"/>
    <m/>
    <m/>
    <m/>
    <m/>
    <m/>
    <m/>
    <n v="3"/>
    <m/>
    <m/>
    <m/>
    <m/>
    <x v="1"/>
    <m/>
    <m/>
    <m/>
    <x v="0"/>
    <m/>
    <d v="2024-01-29T00:00:00"/>
    <s v="X"/>
    <n v="6"/>
    <x v="1"/>
    <m/>
    <m/>
    <x v="1"/>
    <m/>
  </r>
  <r>
    <s v="U.P. PESADO"/>
    <s v="PINOS 1"/>
    <n v="97"/>
    <s v="PASE"/>
    <m/>
    <n v="3"/>
    <m/>
    <m/>
    <m/>
    <m/>
    <m/>
    <m/>
    <m/>
    <m/>
    <m/>
    <m/>
    <m/>
    <x v="1"/>
    <m/>
    <m/>
    <m/>
    <x v="0"/>
    <m/>
    <d v="2024-01-29T00:00:00"/>
    <s v="X"/>
    <n v="3"/>
    <x v="1"/>
    <m/>
    <m/>
    <x v="1"/>
    <m/>
  </r>
  <r>
    <s v="U.P. PESADO"/>
    <s v="PINOS 1"/>
    <n v="98"/>
    <s v="AMARRE CON DER 45°"/>
    <m/>
    <n v="1"/>
    <n v="3"/>
    <n v="6"/>
    <m/>
    <m/>
    <m/>
    <m/>
    <n v="3"/>
    <n v="12"/>
    <n v="3"/>
    <m/>
    <m/>
    <x v="1"/>
    <d v="2024-01-23T00:00:00"/>
    <s v="X"/>
    <n v="21"/>
    <x v="0"/>
    <m/>
    <d v="2024-01-29T00:00:00"/>
    <s v="X"/>
    <n v="19"/>
    <x v="1"/>
    <m/>
    <m/>
    <x v="1"/>
    <m/>
  </r>
  <r>
    <s v="U.P. PESADO"/>
    <s v="PINOS 1"/>
    <n v="99"/>
    <s v="PASE"/>
    <m/>
    <n v="3"/>
    <m/>
    <m/>
    <m/>
    <m/>
    <m/>
    <m/>
    <m/>
    <m/>
    <m/>
    <m/>
    <m/>
    <x v="1"/>
    <m/>
    <m/>
    <m/>
    <x v="0"/>
    <m/>
    <d v="2024-01-29T00:00:00"/>
    <s v="X"/>
    <n v="3"/>
    <x v="1"/>
    <m/>
    <m/>
    <x v="1"/>
    <m/>
  </r>
  <r>
    <s v="U.P. PESADO"/>
    <s v="PINOS 1"/>
    <n v="100"/>
    <s v="AMARRE  45°"/>
    <m/>
    <n v="1"/>
    <m/>
    <n v="6"/>
    <m/>
    <m/>
    <m/>
    <m/>
    <n v="3"/>
    <n v="3"/>
    <m/>
    <m/>
    <m/>
    <x v="1"/>
    <d v="2024-01-23T00:00:00"/>
    <s v="X"/>
    <n v="3"/>
    <x v="1"/>
    <m/>
    <d v="2024-01-29T00:00:00"/>
    <s v="X"/>
    <n v="10"/>
    <x v="1"/>
    <m/>
    <m/>
    <x v="0"/>
    <m/>
  </r>
  <r>
    <s v="U.P. PESADO"/>
    <s v="PINOS 1"/>
    <n v="101"/>
    <s v="PASE CON DER   90°"/>
    <m/>
    <n v="4"/>
    <m/>
    <n v="3"/>
    <m/>
    <m/>
    <m/>
    <m/>
    <m/>
    <n v="3"/>
    <m/>
    <m/>
    <m/>
    <x v="1"/>
    <d v="2024-01-23T00:00:00"/>
    <s v="X"/>
    <n v="3"/>
    <x v="0"/>
    <m/>
    <d v="2024-01-29T00:00:00"/>
    <s v="X"/>
    <n v="7"/>
    <x v="1"/>
    <m/>
    <m/>
    <x v="1"/>
    <m/>
  </r>
  <r>
    <s v="U.P. PESADO"/>
    <s v="PINOS 1"/>
    <n v="102"/>
    <s v="AMARRE TERMINAL"/>
    <m/>
    <m/>
    <m/>
    <n v="3"/>
    <m/>
    <n v="3"/>
    <m/>
    <m/>
    <n v="3"/>
    <m/>
    <m/>
    <m/>
    <m/>
    <x v="1"/>
    <d v="2024-01-23T00:00:00"/>
    <s v="X"/>
    <n v="3"/>
    <x v="0"/>
    <m/>
    <d v="2024-01-29T00:00:00"/>
    <s v="X"/>
    <n v="9"/>
    <x v="1"/>
    <m/>
    <m/>
    <x v="1"/>
    <m/>
  </r>
  <r>
    <s v="U.P. PESADO"/>
    <s v="PINOS 1"/>
    <n v="103"/>
    <s v="AMARRE"/>
    <m/>
    <m/>
    <n v="3"/>
    <n v="3"/>
    <m/>
    <m/>
    <m/>
    <m/>
    <m/>
    <n v="3"/>
    <n v="3"/>
    <m/>
    <m/>
    <x v="1"/>
    <d v="2024-01-23T00:00:00"/>
    <s v="X"/>
    <n v="12"/>
    <x v="0"/>
    <m/>
    <d v="2024-01-29T00:00:00"/>
    <s v="X"/>
    <n v="12"/>
    <x v="1"/>
    <m/>
    <m/>
    <x v="1"/>
    <m/>
  </r>
  <r>
    <s v="U.P. PESADO"/>
    <s v="PINOS 1"/>
    <n v="104"/>
    <s v="AMARREA 90°"/>
    <m/>
    <n v="2"/>
    <n v="6"/>
    <m/>
    <m/>
    <m/>
    <m/>
    <m/>
    <m/>
    <n v="3"/>
    <m/>
    <m/>
    <m/>
    <x v="1"/>
    <d v="2024-01-23T00:00:00"/>
    <s v="X"/>
    <n v="3"/>
    <x v="0"/>
    <m/>
    <d v="2024-01-29T00:00:00"/>
    <s v="X"/>
    <n v="8"/>
    <x v="1"/>
    <m/>
    <m/>
    <x v="1"/>
    <m/>
  </r>
  <r>
    <s v="U.P. PESADO"/>
    <s v="PINOS 1"/>
    <n v="105"/>
    <s v="AMARRE 45°"/>
    <m/>
    <n v="2"/>
    <n v="6"/>
    <m/>
    <m/>
    <m/>
    <m/>
    <m/>
    <m/>
    <n v="3"/>
    <m/>
    <m/>
    <m/>
    <x v="1"/>
    <d v="2024-01-23T00:00:00"/>
    <s v="X"/>
    <n v="3"/>
    <x v="0"/>
    <m/>
    <d v="2024-01-29T00:00:00"/>
    <s v="X"/>
    <n v="8"/>
    <x v="1"/>
    <m/>
    <m/>
    <x v="1"/>
    <m/>
  </r>
  <r>
    <s v="U.P. PESADO"/>
    <s v="PINOS 1"/>
    <n v="106"/>
    <s v="PASE"/>
    <m/>
    <n v="3"/>
    <m/>
    <m/>
    <m/>
    <m/>
    <m/>
    <m/>
    <m/>
    <m/>
    <m/>
    <m/>
    <m/>
    <x v="1"/>
    <m/>
    <m/>
    <m/>
    <x v="0"/>
    <m/>
    <d v="2024-01-29T00:00:00"/>
    <s v="X"/>
    <n v="3"/>
    <x v="1"/>
    <m/>
    <m/>
    <x v="1"/>
    <m/>
  </r>
  <r>
    <s v="U.P. PESADO"/>
    <s v="PINOS 1"/>
    <n v="107"/>
    <s v="PASE"/>
    <m/>
    <n v="3"/>
    <m/>
    <m/>
    <m/>
    <m/>
    <m/>
    <m/>
    <m/>
    <m/>
    <m/>
    <m/>
    <m/>
    <x v="1"/>
    <m/>
    <m/>
    <m/>
    <x v="0"/>
    <m/>
    <d v="2024-01-29T00:00:00"/>
    <s v="X"/>
    <n v="3"/>
    <x v="1"/>
    <m/>
    <m/>
    <x v="1"/>
    <m/>
  </r>
  <r>
    <s v="U.P. PESADO"/>
    <s v="PINOS 1"/>
    <n v="108"/>
    <s v="AMARRE"/>
    <m/>
    <n v="1"/>
    <n v="6"/>
    <m/>
    <m/>
    <m/>
    <m/>
    <m/>
    <m/>
    <n v="3"/>
    <m/>
    <m/>
    <m/>
    <x v="1"/>
    <d v="2024-01-23T00:00:00"/>
    <s v="X"/>
    <n v="3"/>
    <x v="0"/>
    <m/>
    <d v="2024-01-29T00:00:00"/>
    <s v="X"/>
    <n v="7"/>
    <x v="1"/>
    <m/>
    <m/>
    <x v="1"/>
    <m/>
  </r>
  <r>
    <s v="U.P. PESADO"/>
    <s v="PINOS 1"/>
    <n v="109"/>
    <s v="PASE"/>
    <m/>
    <n v="3"/>
    <m/>
    <m/>
    <m/>
    <m/>
    <m/>
    <m/>
    <m/>
    <m/>
    <m/>
    <m/>
    <m/>
    <x v="6"/>
    <m/>
    <m/>
    <m/>
    <x v="0"/>
    <m/>
    <d v="2024-01-29T00:00:00"/>
    <s v="X"/>
    <n v="3"/>
    <x v="1"/>
    <m/>
    <d v="2023-12-04T00:00:00"/>
    <x v="0"/>
    <m/>
  </r>
  <r>
    <s v="U.P. PESADO"/>
    <s v="PINOS 1"/>
    <n v="110"/>
    <s v="PASE"/>
    <m/>
    <n v="3"/>
    <m/>
    <m/>
    <m/>
    <m/>
    <m/>
    <m/>
    <m/>
    <m/>
    <m/>
    <m/>
    <m/>
    <x v="1"/>
    <m/>
    <m/>
    <m/>
    <x v="0"/>
    <m/>
    <d v="2024-01-29T00:00:00"/>
    <s v="X"/>
    <n v="3"/>
    <x v="1"/>
    <m/>
    <m/>
    <x v="1"/>
    <m/>
  </r>
  <r>
    <s v="U.P. PESADO"/>
    <s v="PINOS 1"/>
    <n v="111"/>
    <s v="AMARRE 45°"/>
    <m/>
    <n v="3"/>
    <n v="6"/>
    <m/>
    <m/>
    <m/>
    <m/>
    <m/>
    <m/>
    <n v="3"/>
    <m/>
    <m/>
    <m/>
    <x v="1"/>
    <d v="2024-01-23T00:00:00"/>
    <s v="X"/>
    <n v="3"/>
    <x v="0"/>
    <m/>
    <d v="2024-01-29T00:00:00"/>
    <s v="X"/>
    <n v="9"/>
    <x v="1"/>
    <m/>
    <m/>
    <x v="1"/>
    <m/>
  </r>
  <r>
    <s v="U.P. PESADO"/>
    <s v="PINOS 1"/>
    <n v="112"/>
    <s v="AMARRE"/>
    <m/>
    <n v="3"/>
    <n v="6"/>
    <m/>
    <m/>
    <n v="3"/>
    <m/>
    <m/>
    <m/>
    <n v="3"/>
    <m/>
    <m/>
    <m/>
    <x v="1"/>
    <d v="2024-01-23T00:00:00"/>
    <s v="X"/>
    <n v="6"/>
    <x v="0"/>
    <m/>
    <d v="2024-01-29T00:00:00"/>
    <s v="X"/>
    <n v="12"/>
    <x v="1"/>
    <m/>
    <m/>
    <x v="1"/>
    <m/>
  </r>
  <r>
    <s v="U.P. PESADO"/>
    <s v="PINOS 1"/>
    <n v="113"/>
    <s v="PASE"/>
    <m/>
    <n v="3"/>
    <m/>
    <m/>
    <m/>
    <n v="6"/>
    <m/>
    <m/>
    <n v="3"/>
    <n v="6"/>
    <m/>
    <m/>
    <m/>
    <x v="1"/>
    <d v="2024-01-23T00:00:00"/>
    <s v="X"/>
    <n v="12"/>
    <x v="0"/>
    <m/>
    <d v="2024-01-29T00:00:00"/>
    <s v="X"/>
    <n v="12"/>
    <x v="1"/>
    <m/>
    <m/>
    <x v="1"/>
    <m/>
  </r>
  <r>
    <s v="U.P. PESADO"/>
    <s v="PINOS 1"/>
    <n v="114"/>
    <s v="PASE  "/>
    <m/>
    <n v="3"/>
    <m/>
    <m/>
    <m/>
    <n v="3"/>
    <m/>
    <m/>
    <m/>
    <n v="3"/>
    <m/>
    <m/>
    <m/>
    <x v="1"/>
    <d v="2024-01-23T00:00:00"/>
    <s v="X"/>
    <n v="12"/>
    <x v="2"/>
    <m/>
    <d v="2024-01-29T00:00:00"/>
    <s v="X"/>
    <n v="6"/>
    <x v="1"/>
    <m/>
    <m/>
    <x v="0"/>
    <m/>
  </r>
  <r>
    <s v="U.P. PESADO"/>
    <s v="PINOS 1"/>
    <n v="115"/>
    <s v="PASE"/>
    <m/>
    <n v="3"/>
    <m/>
    <m/>
    <m/>
    <n v="6"/>
    <m/>
    <m/>
    <n v="3"/>
    <n v="6"/>
    <m/>
    <m/>
    <m/>
    <x v="1"/>
    <d v="2024-01-23T00:00:00"/>
    <s v="X"/>
    <n v="18"/>
    <x v="3"/>
    <m/>
    <d v="2024-01-29T00:00:00"/>
    <s v="X"/>
    <n v="12"/>
    <x v="1"/>
    <m/>
    <m/>
    <x v="0"/>
    <m/>
  </r>
  <r>
    <s v="U.P. PESADO"/>
    <s v="PINOS 1"/>
    <n v="116"/>
    <s v="AMARRE TERMINAL"/>
    <m/>
    <m/>
    <n v="3"/>
    <m/>
    <m/>
    <m/>
    <m/>
    <m/>
    <m/>
    <m/>
    <m/>
    <m/>
    <m/>
    <x v="1"/>
    <m/>
    <m/>
    <m/>
    <x v="0"/>
    <m/>
    <d v="2024-01-29T00:00:00"/>
    <s v="X"/>
    <n v="3"/>
    <x v="1"/>
    <m/>
    <m/>
    <x v="1"/>
    <m/>
  </r>
  <r>
    <s v="U.P. PESADO"/>
    <s v="PINOS 1"/>
    <n v="117"/>
    <s v="AMARRE _x000a_45º"/>
    <m/>
    <n v="1"/>
    <n v="3"/>
    <n v="6"/>
    <m/>
    <m/>
    <m/>
    <m/>
    <m/>
    <n v="9"/>
    <m/>
    <m/>
    <m/>
    <x v="1"/>
    <d v="2024-01-24T00:00:00"/>
    <s v="X"/>
    <n v="9"/>
    <x v="0"/>
    <m/>
    <d v="2024-01-30T00:00:00"/>
    <s v="X"/>
    <n v="10"/>
    <x v="1"/>
    <m/>
    <m/>
    <x v="1"/>
    <m/>
  </r>
  <r>
    <s v="U.P. PESADO"/>
    <s v="PINOS 1"/>
    <n v="118"/>
    <s v="AMARRE TERMINAL "/>
    <m/>
    <m/>
    <n v="3"/>
    <m/>
    <m/>
    <n v="3"/>
    <m/>
    <m/>
    <n v="3"/>
    <m/>
    <m/>
    <m/>
    <m/>
    <x v="1"/>
    <d v="2024-01-24T00:00:00"/>
    <s v="X"/>
    <n v="3"/>
    <x v="0"/>
    <m/>
    <d v="2024-01-30T00:00:00"/>
    <s v="X"/>
    <n v="9"/>
    <x v="1"/>
    <m/>
    <m/>
    <x v="1"/>
    <m/>
  </r>
  <r>
    <s v="U.P. PESADO"/>
    <s v="PINOS 1"/>
    <n v="119"/>
    <s v="AMARRE"/>
    <m/>
    <m/>
    <m/>
    <n v="6"/>
    <m/>
    <m/>
    <m/>
    <m/>
    <m/>
    <n v="6"/>
    <n v="3"/>
    <m/>
    <m/>
    <x v="1"/>
    <d v="2024-01-24T00:00:00"/>
    <s v="X"/>
    <n v="15"/>
    <x v="0"/>
    <m/>
    <d v="2024-01-30T00:00:00"/>
    <s v="X"/>
    <n v="12"/>
    <x v="1"/>
    <m/>
    <m/>
    <x v="1"/>
    <m/>
  </r>
  <r>
    <s v="U.P. PESADO"/>
    <s v="PINOS 1"/>
    <n v="120"/>
    <s v="PASE"/>
    <m/>
    <n v="3"/>
    <m/>
    <m/>
    <m/>
    <m/>
    <m/>
    <m/>
    <n v="3"/>
    <m/>
    <m/>
    <m/>
    <m/>
    <x v="1"/>
    <m/>
    <m/>
    <m/>
    <x v="0"/>
    <m/>
    <d v="2024-01-30T00:00:00"/>
    <s v="X"/>
    <n v="6"/>
    <x v="1"/>
    <m/>
    <m/>
    <x v="1"/>
    <m/>
  </r>
  <r>
    <s v="U.P. PESADO"/>
    <s v="PINOS 1"/>
    <n v="121"/>
    <s v="PASE"/>
    <m/>
    <n v="3"/>
    <m/>
    <m/>
    <m/>
    <m/>
    <m/>
    <m/>
    <m/>
    <m/>
    <m/>
    <m/>
    <m/>
    <x v="1"/>
    <m/>
    <m/>
    <m/>
    <x v="0"/>
    <m/>
    <d v="2024-01-30T00:00:00"/>
    <s v="X"/>
    <n v="3"/>
    <x v="1"/>
    <m/>
    <m/>
    <x v="1"/>
    <m/>
  </r>
  <r>
    <s v="U.P. PESADO"/>
    <s v="PINOS 1"/>
    <n v="122"/>
    <s v="PASE"/>
    <m/>
    <n v="3"/>
    <m/>
    <m/>
    <m/>
    <m/>
    <m/>
    <m/>
    <n v="3"/>
    <m/>
    <m/>
    <m/>
    <m/>
    <x v="1"/>
    <m/>
    <m/>
    <m/>
    <x v="0"/>
    <m/>
    <d v="2024-01-30T00:00:00"/>
    <s v="X"/>
    <n v="6"/>
    <x v="1"/>
    <m/>
    <m/>
    <x v="1"/>
    <m/>
  </r>
  <r>
    <s v="U.P. PESADO"/>
    <s v="PINOS 1"/>
    <n v="123"/>
    <s v="PASE"/>
    <m/>
    <n v="3"/>
    <m/>
    <m/>
    <m/>
    <m/>
    <m/>
    <m/>
    <m/>
    <m/>
    <m/>
    <m/>
    <m/>
    <x v="1"/>
    <m/>
    <m/>
    <m/>
    <x v="0"/>
    <m/>
    <d v="2024-01-30T00:00:00"/>
    <s v="X"/>
    <n v="3"/>
    <x v="1"/>
    <m/>
    <m/>
    <x v="1"/>
    <m/>
  </r>
  <r>
    <s v="U.P. PESADO"/>
    <s v="PINOS 1"/>
    <n v="124"/>
    <s v="PASE"/>
    <m/>
    <n v="3"/>
    <m/>
    <m/>
    <m/>
    <m/>
    <m/>
    <m/>
    <n v="3"/>
    <m/>
    <m/>
    <m/>
    <m/>
    <x v="1"/>
    <m/>
    <m/>
    <m/>
    <x v="0"/>
    <m/>
    <d v="2024-01-30T00:00:00"/>
    <s v="X"/>
    <n v="6"/>
    <x v="1"/>
    <m/>
    <m/>
    <x v="1"/>
    <m/>
  </r>
  <r>
    <s v="U.P. PESADO"/>
    <s v="PINOS 1"/>
    <n v="125"/>
    <s v="PASE"/>
    <m/>
    <n v="3"/>
    <m/>
    <m/>
    <m/>
    <m/>
    <m/>
    <m/>
    <m/>
    <m/>
    <m/>
    <m/>
    <m/>
    <x v="1"/>
    <m/>
    <m/>
    <m/>
    <x v="0"/>
    <m/>
    <d v="2024-01-30T00:00:00"/>
    <s v="X"/>
    <n v="3"/>
    <x v="1"/>
    <m/>
    <m/>
    <x v="1"/>
    <m/>
  </r>
  <r>
    <s v="U.P. PESADO"/>
    <s v="PINOS 1"/>
    <n v="126"/>
    <s v="AMARRE"/>
    <m/>
    <n v="1"/>
    <m/>
    <n v="6"/>
    <m/>
    <m/>
    <m/>
    <m/>
    <n v="3"/>
    <n v="3"/>
    <m/>
    <m/>
    <m/>
    <x v="1"/>
    <d v="2024-01-24T00:00:00"/>
    <s v="X"/>
    <n v="3"/>
    <x v="0"/>
    <m/>
    <d v="2024-01-30T00:00:00"/>
    <s v="X"/>
    <n v="10"/>
    <x v="1"/>
    <m/>
    <m/>
    <x v="1"/>
    <m/>
  </r>
  <r>
    <s v="U.P. PESADO"/>
    <s v="PINOS 1"/>
    <n v="127"/>
    <s v="PASE"/>
    <m/>
    <n v="3"/>
    <m/>
    <m/>
    <m/>
    <m/>
    <m/>
    <m/>
    <m/>
    <m/>
    <m/>
    <m/>
    <m/>
    <x v="1"/>
    <m/>
    <m/>
    <m/>
    <x v="0"/>
    <m/>
    <d v="2024-01-30T00:00:00"/>
    <s v="X"/>
    <n v="3"/>
    <x v="1"/>
    <m/>
    <m/>
    <x v="1"/>
    <m/>
  </r>
  <r>
    <s v="U.P. PESADO"/>
    <s v="PINOS 1"/>
    <n v="128"/>
    <s v="PASE CON DER  90°"/>
    <m/>
    <n v="4"/>
    <n v="3"/>
    <m/>
    <m/>
    <m/>
    <m/>
    <m/>
    <n v="3"/>
    <n v="3"/>
    <m/>
    <m/>
    <m/>
    <x v="1"/>
    <d v="2024-01-24T00:00:00"/>
    <s v="X"/>
    <n v="3"/>
    <x v="0"/>
    <m/>
    <d v="2024-01-30T00:00:00"/>
    <s v="X"/>
    <n v="10"/>
    <x v="1"/>
    <m/>
    <m/>
    <x v="1"/>
    <m/>
  </r>
  <r>
    <s v="U.P. PESADO"/>
    <s v="PINOS 1"/>
    <n v="129"/>
    <s v="AMARRE"/>
    <m/>
    <m/>
    <n v="6"/>
    <m/>
    <m/>
    <m/>
    <m/>
    <m/>
    <m/>
    <m/>
    <n v="3"/>
    <m/>
    <m/>
    <x v="1"/>
    <d v="2024-01-24T00:00:00"/>
    <s v="X"/>
    <n v="9"/>
    <x v="0"/>
    <m/>
    <d v="2024-01-30T00:00:00"/>
    <s v="X"/>
    <n v="12"/>
    <x v="1"/>
    <m/>
    <m/>
    <x v="1"/>
    <m/>
  </r>
  <r>
    <s v="U.P. PESADO"/>
    <s v="PINOS 1"/>
    <n v="130"/>
    <s v="PASE"/>
    <m/>
    <n v="3"/>
    <m/>
    <m/>
    <m/>
    <m/>
    <m/>
    <m/>
    <n v="3"/>
    <m/>
    <m/>
    <m/>
    <m/>
    <x v="1"/>
    <m/>
    <m/>
    <m/>
    <x v="0"/>
    <m/>
    <d v="2024-01-30T00:00:00"/>
    <s v="X"/>
    <n v="6"/>
    <x v="1"/>
    <m/>
    <m/>
    <x v="1"/>
    <m/>
  </r>
  <r>
    <s v="U.P. PESADO"/>
    <s v="PINOS 1"/>
    <n v="131"/>
    <s v="PASE"/>
    <m/>
    <n v="3"/>
    <m/>
    <m/>
    <m/>
    <m/>
    <m/>
    <m/>
    <m/>
    <m/>
    <m/>
    <m/>
    <m/>
    <x v="1"/>
    <m/>
    <m/>
    <m/>
    <x v="0"/>
    <m/>
    <d v="2024-01-30T00:00:00"/>
    <s v="X"/>
    <n v="3"/>
    <x v="1"/>
    <m/>
    <m/>
    <x v="1"/>
    <m/>
  </r>
  <r>
    <s v="U.P. PESADO"/>
    <s v="PINOS 1"/>
    <n v="132"/>
    <s v="AMARRE 90°"/>
    <m/>
    <n v="2"/>
    <n v="6"/>
    <m/>
    <m/>
    <m/>
    <m/>
    <m/>
    <n v="3"/>
    <n v="3"/>
    <m/>
    <m/>
    <m/>
    <x v="1"/>
    <d v="2024-01-24T00:00:00"/>
    <s v="X"/>
    <n v="3"/>
    <x v="0"/>
    <m/>
    <d v="2024-01-30T00:00:00"/>
    <s v="X"/>
    <n v="11"/>
    <x v="1"/>
    <m/>
    <m/>
    <x v="1"/>
    <m/>
  </r>
  <r>
    <s v="U.P. PESADO"/>
    <s v="PINOS 1"/>
    <n v="133"/>
    <s v="PASE"/>
    <m/>
    <n v="3"/>
    <m/>
    <m/>
    <m/>
    <m/>
    <m/>
    <m/>
    <m/>
    <m/>
    <m/>
    <m/>
    <m/>
    <x v="1"/>
    <m/>
    <m/>
    <m/>
    <x v="0"/>
    <m/>
    <d v="2024-01-30T00:00:00"/>
    <s v="X"/>
    <n v="3"/>
    <x v="1"/>
    <m/>
    <m/>
    <x v="1"/>
    <m/>
  </r>
  <r>
    <s v="U.P. PESADO"/>
    <s v="PINOS 1"/>
    <n v="134"/>
    <s v="PASE"/>
    <m/>
    <n v="3"/>
    <m/>
    <m/>
    <m/>
    <n v="2"/>
    <m/>
    <m/>
    <n v="3"/>
    <n v="2"/>
    <m/>
    <m/>
    <m/>
    <x v="1"/>
    <d v="2024-01-24T00:00:00"/>
    <s v="X"/>
    <n v="8"/>
    <x v="0"/>
    <m/>
    <d v="2024-01-30T00:00:00"/>
    <s v="X"/>
    <n v="6"/>
    <x v="1"/>
    <m/>
    <m/>
    <x v="1"/>
    <m/>
  </r>
  <r>
    <s v="U.P. PESADO"/>
    <s v="PINOS 1"/>
    <n v="135"/>
    <s v="AMARRE"/>
    <m/>
    <n v="1"/>
    <n v="5"/>
    <n v="1"/>
    <m/>
    <m/>
    <m/>
    <m/>
    <m/>
    <n v="3"/>
    <m/>
    <m/>
    <m/>
    <x v="1"/>
    <d v="2024-01-24T00:00:00"/>
    <s v="X"/>
    <n v="3"/>
    <x v="0"/>
    <m/>
    <d v="2024-01-30T00:00:00"/>
    <s v="X"/>
    <n v="7"/>
    <x v="1"/>
    <m/>
    <m/>
    <x v="1"/>
    <m/>
  </r>
  <r>
    <s v="U.P. PESADO"/>
    <s v="PINOS 1"/>
    <n v="136"/>
    <s v="AMARRE 90°"/>
    <m/>
    <n v="1"/>
    <n v="6"/>
    <m/>
    <m/>
    <n v="2"/>
    <m/>
    <m/>
    <n v="3"/>
    <n v="3"/>
    <m/>
    <m/>
    <m/>
    <x v="1"/>
    <d v="2024-01-24T00:00:00"/>
    <s v="X"/>
    <n v="5"/>
    <x v="0"/>
    <m/>
    <d v="2024-01-30T00:00:00"/>
    <s v="X"/>
    <n v="12"/>
    <x v="1"/>
    <m/>
    <m/>
    <x v="1"/>
    <m/>
  </r>
  <r>
    <s v="U.P. PESADO"/>
    <s v="PINOS 1"/>
    <n v="137"/>
    <s v="AMARRE _x000a_45º"/>
    <m/>
    <n v="2"/>
    <n v="6"/>
    <m/>
    <m/>
    <n v="3"/>
    <m/>
    <m/>
    <m/>
    <n v="6"/>
    <m/>
    <m/>
    <m/>
    <x v="1"/>
    <d v="2024-01-24T00:00:00"/>
    <s v="X"/>
    <n v="9"/>
    <x v="0"/>
    <m/>
    <d v="2024-01-30T00:00:00"/>
    <s v="X"/>
    <n v="11"/>
    <x v="1"/>
    <m/>
    <m/>
    <x v="1"/>
    <m/>
  </r>
  <r>
    <s v="U.P. PESADO"/>
    <s v="PINOS 1"/>
    <n v="138"/>
    <s v="AMARRE TERMINAL"/>
    <m/>
    <m/>
    <n v="3"/>
    <m/>
    <m/>
    <n v="3"/>
    <m/>
    <m/>
    <n v="3"/>
    <m/>
    <m/>
    <m/>
    <m/>
    <x v="1"/>
    <d v="2024-01-24T00:00:00"/>
    <s v="X"/>
    <n v="3"/>
    <x v="0"/>
    <m/>
    <d v="2024-01-30T00:00:00"/>
    <s v="X"/>
    <n v="9"/>
    <x v="1"/>
    <m/>
    <m/>
    <x v="1"/>
    <m/>
  </r>
  <r>
    <s v="U.P. PESADO"/>
    <s v="PINOS 1"/>
    <n v="139"/>
    <s v="AMARRE TERMINAL "/>
    <m/>
    <m/>
    <m/>
    <n v="3"/>
    <m/>
    <n v="3"/>
    <m/>
    <m/>
    <m/>
    <m/>
    <m/>
    <m/>
    <m/>
    <x v="1"/>
    <d v="2024-01-24T00:00:00"/>
    <s v="X"/>
    <n v="9"/>
    <x v="0"/>
    <m/>
    <d v="2024-01-30T00:00:00"/>
    <s v="X"/>
    <n v="3"/>
    <x v="1"/>
    <m/>
    <m/>
    <x v="1"/>
    <m/>
  </r>
  <r>
    <s v="U.P. PESADO"/>
    <s v="PINOS 1"/>
    <n v="140"/>
    <s v="AMARRE TERMINAL "/>
    <m/>
    <m/>
    <m/>
    <n v="3"/>
    <m/>
    <m/>
    <m/>
    <m/>
    <m/>
    <n v="6"/>
    <m/>
    <m/>
    <m/>
    <x v="1"/>
    <d v="2024-01-24T00:00:00"/>
    <s v="X"/>
    <n v="6"/>
    <x v="0"/>
    <m/>
    <d v="2024-01-30T00:00:00"/>
    <s v="X"/>
    <n v="6"/>
    <x v="1"/>
    <m/>
    <m/>
    <x v="1"/>
    <m/>
  </r>
  <r>
    <s v="U.P. PESADO"/>
    <s v="PINOS 1"/>
    <n v="141"/>
    <s v="PASE"/>
    <m/>
    <n v="3"/>
    <m/>
    <m/>
    <m/>
    <m/>
    <m/>
    <m/>
    <m/>
    <m/>
    <m/>
    <m/>
    <m/>
    <x v="1"/>
    <m/>
    <m/>
    <m/>
    <x v="0"/>
    <m/>
    <d v="2024-01-30T00:00:00"/>
    <s v="X"/>
    <n v="3"/>
    <x v="1"/>
    <m/>
    <m/>
    <x v="1"/>
    <m/>
  </r>
  <r>
    <s v="U.P. PESADO"/>
    <s v="PINOS 1"/>
    <n v="142"/>
    <s v="PASE"/>
    <m/>
    <n v="3"/>
    <m/>
    <m/>
    <m/>
    <m/>
    <m/>
    <m/>
    <n v="3"/>
    <m/>
    <m/>
    <m/>
    <m/>
    <x v="1"/>
    <m/>
    <m/>
    <m/>
    <x v="0"/>
    <m/>
    <d v="2024-01-30T00:00:00"/>
    <s v="X"/>
    <n v="6"/>
    <x v="1"/>
    <m/>
    <m/>
    <x v="1"/>
    <m/>
  </r>
  <r>
    <s v="U.P. PESADO"/>
    <s v="PINOS 1"/>
    <n v="143"/>
    <s v="PASE"/>
    <m/>
    <n v="3"/>
    <m/>
    <m/>
    <m/>
    <m/>
    <m/>
    <m/>
    <m/>
    <m/>
    <m/>
    <m/>
    <m/>
    <x v="1"/>
    <m/>
    <m/>
    <m/>
    <x v="0"/>
    <m/>
    <d v="2024-01-30T00:00:00"/>
    <s v="X"/>
    <n v="3"/>
    <x v="1"/>
    <m/>
    <m/>
    <x v="1"/>
    <m/>
  </r>
  <r>
    <s v="U.P. PESADO"/>
    <s v="PINOS 1"/>
    <n v="144"/>
    <s v="AMARRE"/>
    <m/>
    <n v="1"/>
    <m/>
    <n v="6"/>
    <m/>
    <m/>
    <m/>
    <m/>
    <n v="3"/>
    <n v="3"/>
    <m/>
    <m/>
    <m/>
    <x v="1"/>
    <d v="2024-01-24T00:00:00"/>
    <s v="X"/>
    <n v="3"/>
    <x v="0"/>
    <m/>
    <d v="2024-01-30T00:00:00"/>
    <s v="X"/>
    <n v="10"/>
    <x v="1"/>
    <m/>
    <m/>
    <x v="1"/>
    <m/>
  </r>
  <r>
    <s v="U.P. PESADO"/>
    <s v="PINOS 1"/>
    <n v="145"/>
    <s v="PASE"/>
    <m/>
    <n v="3"/>
    <m/>
    <m/>
    <m/>
    <m/>
    <m/>
    <m/>
    <m/>
    <m/>
    <m/>
    <m/>
    <m/>
    <x v="1"/>
    <m/>
    <m/>
    <m/>
    <x v="0"/>
    <m/>
    <d v="2024-01-30T00:00:00"/>
    <s v="X"/>
    <n v="3"/>
    <x v="1"/>
    <m/>
    <m/>
    <x v="1"/>
    <m/>
  </r>
  <r>
    <s v="U.P. PESADO"/>
    <s v="PINOS 1"/>
    <n v="146"/>
    <s v="PASE"/>
    <m/>
    <n v="3"/>
    <m/>
    <m/>
    <m/>
    <m/>
    <m/>
    <m/>
    <n v="3"/>
    <m/>
    <m/>
    <m/>
    <m/>
    <x v="1"/>
    <m/>
    <m/>
    <m/>
    <x v="0"/>
    <m/>
    <d v="2024-01-30T00:00:00"/>
    <s v="X"/>
    <n v="6"/>
    <x v="1"/>
    <m/>
    <m/>
    <x v="1"/>
    <m/>
  </r>
  <r>
    <s v="U.P. PESADO"/>
    <s v="PINOS 1"/>
    <n v="147"/>
    <s v="PASE"/>
    <m/>
    <n v="3"/>
    <m/>
    <m/>
    <m/>
    <m/>
    <m/>
    <m/>
    <m/>
    <m/>
    <m/>
    <m/>
    <m/>
    <x v="1"/>
    <m/>
    <m/>
    <m/>
    <x v="0"/>
    <m/>
    <d v="2024-01-30T00:00:00"/>
    <s v="X"/>
    <n v="3"/>
    <x v="1"/>
    <m/>
    <m/>
    <x v="1"/>
    <m/>
  </r>
  <r>
    <s v="U.P. PESADO"/>
    <s v="PINOS 1"/>
    <n v="148"/>
    <s v="AMARRE"/>
    <m/>
    <n v="1"/>
    <m/>
    <n v="6"/>
    <m/>
    <m/>
    <m/>
    <m/>
    <n v="3"/>
    <n v="3"/>
    <m/>
    <m/>
    <m/>
    <x v="1"/>
    <d v="2024-01-24T00:00:00"/>
    <s v="X"/>
    <n v="3"/>
    <x v="0"/>
    <m/>
    <d v="2024-01-30T00:00:00"/>
    <s v="X"/>
    <n v="10"/>
    <x v="1"/>
    <m/>
    <m/>
    <x v="1"/>
    <m/>
  </r>
  <r>
    <s v="U.P. PESADO"/>
    <s v="PINOS 1"/>
    <n v="149"/>
    <s v="PASE"/>
    <m/>
    <n v="3"/>
    <m/>
    <m/>
    <m/>
    <m/>
    <m/>
    <m/>
    <m/>
    <m/>
    <m/>
    <m/>
    <m/>
    <x v="1"/>
    <m/>
    <m/>
    <m/>
    <x v="0"/>
    <m/>
    <d v="2024-01-30T00:00:00"/>
    <s v="X"/>
    <n v="3"/>
    <x v="1"/>
    <m/>
    <m/>
    <x v="1"/>
    <m/>
  </r>
  <r>
    <s v="U.P. PESADO"/>
    <s v="PINOS 1"/>
    <n v="150"/>
    <s v="PASE"/>
    <m/>
    <n v="3"/>
    <m/>
    <m/>
    <m/>
    <m/>
    <m/>
    <m/>
    <n v="3"/>
    <m/>
    <m/>
    <m/>
    <m/>
    <x v="1"/>
    <m/>
    <m/>
    <m/>
    <x v="0"/>
    <m/>
    <d v="2024-01-30T00:00:00"/>
    <s v="X"/>
    <n v="6"/>
    <x v="1"/>
    <m/>
    <m/>
    <x v="1"/>
    <m/>
  </r>
  <r>
    <s v="U.P. PESADO"/>
    <s v="PINOS 1"/>
    <n v="151"/>
    <s v="PASE"/>
    <m/>
    <n v="3"/>
    <m/>
    <m/>
    <m/>
    <m/>
    <m/>
    <m/>
    <m/>
    <m/>
    <m/>
    <m/>
    <m/>
    <x v="1"/>
    <m/>
    <m/>
    <m/>
    <x v="0"/>
    <m/>
    <d v="2024-01-30T00:00:00"/>
    <s v="X"/>
    <n v="3"/>
    <x v="1"/>
    <m/>
    <m/>
    <x v="1"/>
    <m/>
  </r>
  <r>
    <s v="U.P. PESADO"/>
    <s v="PINOS 1"/>
    <n v="152"/>
    <s v="PASE CON DER  90°"/>
    <m/>
    <n v="4"/>
    <m/>
    <n v="3"/>
    <m/>
    <m/>
    <m/>
    <m/>
    <n v="3"/>
    <n v="3"/>
    <m/>
    <m/>
    <m/>
    <x v="1"/>
    <d v="2024-01-24T00:00:00"/>
    <s v="X"/>
    <n v="3"/>
    <x v="0"/>
    <m/>
    <d v="2024-01-30T00:00:00"/>
    <s v="X"/>
    <n v="10"/>
    <x v="1"/>
    <m/>
    <m/>
    <x v="1"/>
    <m/>
  </r>
  <r>
    <s v="U.P. PESADO"/>
    <s v="PINOS 1"/>
    <n v="153"/>
    <s v="AMARRE"/>
    <m/>
    <n v="1"/>
    <m/>
    <n v="6"/>
    <m/>
    <n v="3"/>
    <m/>
    <m/>
    <m/>
    <n v="6"/>
    <m/>
    <m/>
    <m/>
    <x v="1"/>
    <d v="2024-01-24T00:00:00"/>
    <s v="X"/>
    <n v="15"/>
    <x v="0"/>
    <m/>
    <d v="2024-01-31T00:00:00"/>
    <s v="X"/>
    <n v="10"/>
    <x v="1"/>
    <m/>
    <m/>
    <x v="1"/>
    <m/>
  </r>
  <r>
    <s v="U.P. PESADO"/>
    <s v="PINOS 1"/>
    <n v="154"/>
    <s v="PASE"/>
    <m/>
    <n v="3"/>
    <m/>
    <m/>
    <m/>
    <m/>
    <m/>
    <m/>
    <n v="3"/>
    <m/>
    <m/>
    <m/>
    <m/>
    <x v="1"/>
    <m/>
    <m/>
    <m/>
    <x v="0"/>
    <m/>
    <d v="2024-01-31T00:00:00"/>
    <s v="X"/>
    <n v="6"/>
    <x v="1"/>
    <m/>
    <m/>
    <x v="1"/>
    <m/>
  </r>
  <r>
    <s v="U.P. PESADO"/>
    <s v="PINOS 1"/>
    <n v="155"/>
    <s v="PASE"/>
    <m/>
    <n v="3"/>
    <m/>
    <m/>
    <m/>
    <m/>
    <m/>
    <m/>
    <m/>
    <m/>
    <m/>
    <m/>
    <m/>
    <x v="1"/>
    <m/>
    <m/>
    <m/>
    <x v="0"/>
    <m/>
    <d v="2024-01-31T00:00:00"/>
    <s v="X"/>
    <n v="3"/>
    <x v="1"/>
    <m/>
    <m/>
    <x v="1"/>
    <m/>
  </r>
  <r>
    <s v="U.P. PESADO"/>
    <s v="PINOS 1"/>
    <n v="156"/>
    <s v="AMARRE"/>
    <m/>
    <n v="1"/>
    <m/>
    <n v="6"/>
    <m/>
    <m/>
    <m/>
    <m/>
    <n v="3"/>
    <n v="3"/>
    <m/>
    <m/>
    <m/>
    <x v="1"/>
    <d v="2024-01-24T00:00:00"/>
    <s v="X"/>
    <n v="3"/>
    <x v="0"/>
    <m/>
    <d v="2024-01-31T00:00:00"/>
    <s v="X"/>
    <n v="10"/>
    <x v="1"/>
    <m/>
    <m/>
    <x v="1"/>
    <m/>
  </r>
  <r>
    <s v="U.P. PESADO"/>
    <s v="PINOS 1"/>
    <n v="157"/>
    <s v="PASE"/>
    <m/>
    <n v="3"/>
    <m/>
    <m/>
    <m/>
    <m/>
    <m/>
    <m/>
    <m/>
    <m/>
    <m/>
    <m/>
    <m/>
    <x v="1"/>
    <m/>
    <m/>
    <m/>
    <x v="0"/>
    <m/>
    <d v="2024-01-31T00:00:00"/>
    <s v="X"/>
    <n v="3"/>
    <x v="1"/>
    <m/>
    <m/>
    <x v="1"/>
    <m/>
  </r>
  <r>
    <s v="U.P. PESADO"/>
    <s v="PINOS 1"/>
    <n v="158"/>
    <s v="PASE"/>
    <m/>
    <n v="6"/>
    <m/>
    <m/>
    <m/>
    <m/>
    <m/>
    <m/>
    <n v="3"/>
    <m/>
    <m/>
    <m/>
    <m/>
    <x v="1"/>
    <m/>
    <m/>
    <m/>
    <x v="0"/>
    <m/>
    <d v="2024-01-31T00:00:00"/>
    <s v="X"/>
    <n v="9"/>
    <x v="1"/>
    <m/>
    <m/>
    <x v="1"/>
    <m/>
  </r>
  <r>
    <s v="U.P. PESADO"/>
    <s v="PINOS 1"/>
    <n v="159"/>
    <s v="PASE CON DER   90°"/>
    <m/>
    <n v="3"/>
    <m/>
    <n v="3"/>
    <m/>
    <m/>
    <m/>
    <m/>
    <m/>
    <n v="3"/>
    <n v="3"/>
    <m/>
    <m/>
    <x v="1"/>
    <d v="2024-01-24T00:00:00"/>
    <s v="X"/>
    <n v="12"/>
    <x v="0"/>
    <m/>
    <d v="2024-01-31T00:00:00"/>
    <s v="X"/>
    <n v="12"/>
    <x v="1"/>
    <m/>
    <m/>
    <x v="1"/>
    <m/>
  </r>
  <r>
    <s v="U.P. PESADO"/>
    <s v="PINOS 1"/>
    <n v="160"/>
    <s v="AMARRE 90°"/>
    <m/>
    <n v="2"/>
    <m/>
    <n v="6"/>
    <m/>
    <m/>
    <m/>
    <m/>
    <n v="3"/>
    <n v="3"/>
    <m/>
    <m/>
    <m/>
    <x v="1"/>
    <d v="2024-01-24T00:00:00"/>
    <s v="X"/>
    <n v="3"/>
    <x v="0"/>
    <m/>
    <d v="2024-01-31T00:00:00"/>
    <s v="X"/>
    <n v="11"/>
    <x v="1"/>
    <m/>
    <m/>
    <x v="1"/>
    <m/>
  </r>
  <r>
    <s v="U.P. PESADO"/>
    <s v="PINOS 1"/>
    <n v="161"/>
    <s v="PASE"/>
    <m/>
    <n v="3"/>
    <m/>
    <m/>
    <m/>
    <m/>
    <m/>
    <m/>
    <m/>
    <m/>
    <m/>
    <m/>
    <m/>
    <x v="1"/>
    <m/>
    <m/>
    <m/>
    <x v="0"/>
    <m/>
    <d v="2024-01-31T00:00:00"/>
    <s v="X"/>
    <n v="3"/>
    <x v="1"/>
    <m/>
    <m/>
    <x v="1"/>
    <m/>
  </r>
  <r>
    <s v="U.P. PESADO"/>
    <s v="PINOS 1"/>
    <n v="162"/>
    <s v="PASE"/>
    <m/>
    <n v="3"/>
    <m/>
    <m/>
    <m/>
    <m/>
    <m/>
    <m/>
    <n v="3"/>
    <m/>
    <m/>
    <m/>
    <m/>
    <x v="1"/>
    <m/>
    <m/>
    <m/>
    <x v="0"/>
    <m/>
    <d v="2024-01-31T00:00:00"/>
    <s v="X"/>
    <n v="6"/>
    <x v="1"/>
    <m/>
    <m/>
    <x v="1"/>
    <m/>
  </r>
  <r>
    <s v="U.P. PESADO"/>
    <s v="PINOS 1"/>
    <n v="163"/>
    <s v="PASE"/>
    <m/>
    <n v="3"/>
    <m/>
    <m/>
    <m/>
    <m/>
    <m/>
    <m/>
    <m/>
    <m/>
    <m/>
    <m/>
    <m/>
    <x v="1"/>
    <m/>
    <m/>
    <m/>
    <x v="0"/>
    <m/>
    <d v="2024-01-31T00:00:00"/>
    <s v="X"/>
    <n v="3"/>
    <x v="1"/>
    <m/>
    <m/>
    <x v="1"/>
    <m/>
  </r>
  <r>
    <s v="U.P. PESADO"/>
    <s v="PINOS 1"/>
    <n v="164"/>
    <s v="AMARRE"/>
    <m/>
    <n v="1"/>
    <m/>
    <n v="6"/>
    <m/>
    <m/>
    <m/>
    <m/>
    <n v="3"/>
    <n v="3"/>
    <m/>
    <m/>
    <m/>
    <x v="1"/>
    <d v="2024-01-24T00:00:00"/>
    <s v="X"/>
    <n v="3"/>
    <x v="0"/>
    <m/>
    <d v="2024-01-31T00:00:00"/>
    <s v="X"/>
    <n v="10"/>
    <x v="1"/>
    <m/>
    <m/>
    <x v="1"/>
    <m/>
  </r>
  <r>
    <s v="U.P. PESADO"/>
    <s v="PINOS 1"/>
    <n v="165"/>
    <s v="PASE"/>
    <m/>
    <n v="3"/>
    <m/>
    <m/>
    <m/>
    <m/>
    <m/>
    <m/>
    <m/>
    <m/>
    <m/>
    <m/>
    <m/>
    <x v="1"/>
    <m/>
    <m/>
    <m/>
    <x v="0"/>
    <m/>
    <d v="2024-01-31T00:00:00"/>
    <s v="X"/>
    <n v="3"/>
    <x v="1"/>
    <m/>
    <m/>
    <x v="1"/>
    <m/>
  </r>
  <r>
    <s v="U.P. PESADO"/>
    <s v="PINOS 1"/>
    <n v="166"/>
    <s v="PASE"/>
    <m/>
    <n v="3"/>
    <m/>
    <m/>
    <m/>
    <m/>
    <m/>
    <m/>
    <n v="3"/>
    <m/>
    <m/>
    <m/>
    <m/>
    <x v="1"/>
    <m/>
    <m/>
    <m/>
    <x v="0"/>
    <m/>
    <d v="2024-01-31T00:00:00"/>
    <s v="X"/>
    <n v="6"/>
    <x v="1"/>
    <m/>
    <m/>
    <x v="1"/>
    <m/>
  </r>
  <r>
    <s v="U.P. PESADO"/>
    <s v="PINOS 1"/>
    <n v="167"/>
    <s v="PASE"/>
    <m/>
    <n v="3"/>
    <m/>
    <m/>
    <m/>
    <m/>
    <m/>
    <m/>
    <m/>
    <m/>
    <m/>
    <m/>
    <m/>
    <x v="1"/>
    <m/>
    <m/>
    <m/>
    <x v="0"/>
    <m/>
    <d v="2024-01-31T00:00:00"/>
    <s v="X"/>
    <n v="3"/>
    <x v="1"/>
    <m/>
    <m/>
    <x v="1"/>
    <m/>
  </r>
  <r>
    <s v="U.P. PESADO"/>
    <s v="PINOS 1"/>
    <n v="168"/>
    <s v="AMARRE 90°"/>
    <m/>
    <n v="2"/>
    <m/>
    <n v="6"/>
    <m/>
    <m/>
    <m/>
    <m/>
    <n v="3"/>
    <n v="3"/>
    <m/>
    <m/>
    <m/>
    <x v="1"/>
    <d v="2024-01-24T00:00:00"/>
    <s v="X"/>
    <n v="3"/>
    <x v="0"/>
    <m/>
    <d v="2024-01-31T00:00:00"/>
    <s v="X"/>
    <n v="11"/>
    <x v="1"/>
    <m/>
    <m/>
    <x v="1"/>
    <m/>
  </r>
  <r>
    <s v="U.P. PESADO"/>
    <s v="PINOS 1"/>
    <n v="169"/>
    <s v="PASE"/>
    <m/>
    <n v="3"/>
    <m/>
    <m/>
    <m/>
    <m/>
    <m/>
    <m/>
    <m/>
    <m/>
    <m/>
    <m/>
    <m/>
    <x v="1"/>
    <m/>
    <m/>
    <m/>
    <x v="0"/>
    <m/>
    <d v="2024-01-31T00:00:00"/>
    <s v="X"/>
    <n v="3"/>
    <x v="1"/>
    <m/>
    <m/>
    <x v="1"/>
    <m/>
  </r>
  <r>
    <s v="U.P. PESADO"/>
    <s v="PINOS 1"/>
    <n v="170"/>
    <s v="PASE"/>
    <m/>
    <n v="3"/>
    <m/>
    <m/>
    <m/>
    <m/>
    <m/>
    <m/>
    <n v="3"/>
    <m/>
    <m/>
    <m/>
    <m/>
    <x v="1"/>
    <m/>
    <m/>
    <m/>
    <x v="0"/>
    <m/>
    <d v="2024-01-31T00:00:00"/>
    <s v="X"/>
    <n v="6"/>
    <x v="1"/>
    <m/>
    <m/>
    <x v="1"/>
    <m/>
  </r>
  <r>
    <s v="U.P. PESADO"/>
    <s v="PINOS 1"/>
    <n v="171"/>
    <s v="PASE"/>
    <m/>
    <n v="3"/>
    <m/>
    <m/>
    <m/>
    <m/>
    <m/>
    <m/>
    <m/>
    <m/>
    <m/>
    <m/>
    <m/>
    <x v="1"/>
    <m/>
    <m/>
    <m/>
    <x v="0"/>
    <m/>
    <d v="2024-01-31T00:00:00"/>
    <s v="X"/>
    <n v="3"/>
    <x v="1"/>
    <m/>
    <m/>
    <x v="1"/>
    <m/>
  </r>
  <r>
    <s v="U.P. PESADO"/>
    <s v="PINOS 1"/>
    <n v="172"/>
    <s v="AMARRE"/>
    <m/>
    <n v="1"/>
    <m/>
    <n v="6"/>
    <m/>
    <m/>
    <m/>
    <m/>
    <n v="3"/>
    <n v="3"/>
    <m/>
    <m/>
    <m/>
    <x v="1"/>
    <d v="2024-01-24T00:00:00"/>
    <s v="X"/>
    <n v="3"/>
    <x v="0"/>
    <m/>
    <d v="2024-01-31T00:00:00"/>
    <s v="X"/>
    <n v="10"/>
    <x v="1"/>
    <m/>
    <m/>
    <x v="1"/>
    <m/>
  </r>
  <r>
    <s v="U.P. PESADO"/>
    <s v="PINOS 1"/>
    <n v="173"/>
    <s v="PASE"/>
    <m/>
    <n v="3"/>
    <m/>
    <m/>
    <m/>
    <m/>
    <m/>
    <m/>
    <m/>
    <m/>
    <m/>
    <m/>
    <m/>
    <x v="1"/>
    <m/>
    <m/>
    <m/>
    <x v="0"/>
    <m/>
    <d v="2024-01-31T00:00:00"/>
    <s v="X"/>
    <n v="3"/>
    <x v="1"/>
    <m/>
    <m/>
    <x v="1"/>
    <m/>
  </r>
  <r>
    <s v="U.P. PESADO"/>
    <s v="PINOS 1"/>
    <n v="174"/>
    <s v="PASE"/>
    <m/>
    <n v="3"/>
    <m/>
    <m/>
    <m/>
    <m/>
    <m/>
    <m/>
    <n v="3"/>
    <m/>
    <m/>
    <m/>
    <m/>
    <x v="1"/>
    <m/>
    <m/>
    <m/>
    <x v="0"/>
    <m/>
    <d v="2024-01-31T00:00:00"/>
    <s v="X"/>
    <n v="6"/>
    <x v="1"/>
    <m/>
    <m/>
    <x v="1"/>
    <m/>
  </r>
  <r>
    <s v="U.P. PESADO"/>
    <s v="PINOS 1"/>
    <n v="175"/>
    <s v="PASE"/>
    <m/>
    <n v="3"/>
    <m/>
    <m/>
    <m/>
    <m/>
    <m/>
    <m/>
    <m/>
    <m/>
    <m/>
    <m/>
    <m/>
    <x v="1"/>
    <m/>
    <m/>
    <m/>
    <x v="0"/>
    <m/>
    <d v="2024-01-31T00:00:00"/>
    <s v="X"/>
    <n v="3"/>
    <x v="1"/>
    <m/>
    <m/>
    <x v="1"/>
    <m/>
  </r>
  <r>
    <s v="U.P. PESADO"/>
    <s v="PINOS 1"/>
    <n v="176"/>
    <s v="AMARRE 90°"/>
    <m/>
    <n v="1"/>
    <m/>
    <n v="6"/>
    <m/>
    <m/>
    <m/>
    <m/>
    <m/>
    <n v="3"/>
    <m/>
    <m/>
    <m/>
    <x v="1"/>
    <d v="2024-01-24T00:00:00"/>
    <s v="X"/>
    <n v="3"/>
    <x v="0"/>
    <m/>
    <d v="2024-01-31T00:00:00"/>
    <s v="X"/>
    <n v="7"/>
    <x v="1"/>
    <m/>
    <m/>
    <x v="1"/>
    <m/>
  </r>
  <r>
    <s v="U.P. PESADO"/>
    <s v="PINOS 1"/>
    <n v="177"/>
    <s v="PASE CON DER   90°"/>
    <m/>
    <n v="4"/>
    <n v="3"/>
    <m/>
    <m/>
    <m/>
    <m/>
    <m/>
    <m/>
    <m/>
    <m/>
    <m/>
    <m/>
    <x v="1"/>
    <m/>
    <m/>
    <m/>
    <x v="0"/>
    <m/>
    <d v="2024-01-31T00:00:00"/>
    <s v="X"/>
    <n v="7"/>
    <x v="1"/>
    <m/>
    <m/>
    <x v="1"/>
    <m/>
  </r>
  <r>
    <s v="U.P. PESADO"/>
    <s v="PINOS 1"/>
    <n v="178"/>
    <s v="AMARRE _x000a_45º"/>
    <m/>
    <n v="1"/>
    <m/>
    <n v="6"/>
    <m/>
    <m/>
    <m/>
    <m/>
    <n v="3"/>
    <n v="3"/>
    <m/>
    <m/>
    <m/>
    <x v="1"/>
    <d v="2024-01-24T00:00:00"/>
    <s v="X"/>
    <n v="3"/>
    <x v="0"/>
    <m/>
    <d v="2024-01-31T00:00:00"/>
    <s v="X"/>
    <n v="10"/>
    <x v="1"/>
    <m/>
    <m/>
    <x v="1"/>
    <m/>
  </r>
  <r>
    <s v="U.P. PESADO"/>
    <s v="PINOS 1"/>
    <n v="179"/>
    <s v="PASE"/>
    <m/>
    <n v="3"/>
    <m/>
    <m/>
    <m/>
    <m/>
    <m/>
    <m/>
    <m/>
    <m/>
    <m/>
    <m/>
    <m/>
    <x v="1"/>
    <m/>
    <m/>
    <m/>
    <x v="0"/>
    <m/>
    <d v="2024-01-31T00:00:00"/>
    <s v="X"/>
    <n v="3"/>
    <x v="1"/>
    <m/>
    <m/>
    <x v="1"/>
    <m/>
  </r>
  <r>
    <s v="U.P. PESADO"/>
    <s v="PINOS 1"/>
    <n v="180"/>
    <s v="AMARRE CON DER_x000a_90°"/>
    <m/>
    <n v="2"/>
    <m/>
    <n v="9"/>
    <m/>
    <m/>
    <m/>
    <m/>
    <n v="3"/>
    <n v="6"/>
    <m/>
    <m/>
    <m/>
    <x v="1"/>
    <d v="2024-01-24T00:00:00"/>
    <s v="X"/>
    <n v="6"/>
    <x v="0"/>
    <m/>
    <d v="2024-01-31T00:00:00"/>
    <s v="X"/>
    <n v="14"/>
    <x v="1"/>
    <m/>
    <m/>
    <x v="1"/>
    <m/>
  </r>
  <r>
    <s v="U.P. PESADO"/>
    <s v="PINOS 1"/>
    <n v="181"/>
    <s v="AMARRE "/>
    <m/>
    <m/>
    <m/>
    <n v="3"/>
    <m/>
    <n v="3"/>
    <m/>
    <m/>
    <n v="3"/>
    <n v="3"/>
    <n v="3"/>
    <m/>
    <m/>
    <x v="1"/>
    <d v="2024-01-24T00:00:00"/>
    <s v="X"/>
    <n v="15"/>
    <x v="0"/>
    <m/>
    <d v="2024-01-31T00:00:00"/>
    <s v="X"/>
    <n v="12"/>
    <x v="1"/>
    <m/>
    <m/>
    <x v="1"/>
    <m/>
  </r>
  <r>
    <s v="U.P. PESADO"/>
    <s v="PINOS 1"/>
    <n v="182"/>
    <s v="AMARRE  TERMINAL"/>
    <m/>
    <m/>
    <m/>
    <n v="3"/>
    <m/>
    <n v="3"/>
    <m/>
    <m/>
    <n v="3"/>
    <m/>
    <m/>
    <m/>
    <m/>
    <x v="7"/>
    <d v="2024-01-24T00:00:00"/>
    <s v="X"/>
    <n v="3"/>
    <x v="0"/>
    <m/>
    <d v="2024-01-31T00:00:00"/>
    <s v="X"/>
    <n v="9"/>
    <x v="1"/>
    <m/>
    <m/>
    <x v="1"/>
    <m/>
  </r>
  <r>
    <s v="U.P. PESADO"/>
    <s v="PINOS 1"/>
    <n v="183"/>
    <s v="PASE"/>
    <m/>
    <n v="3"/>
    <m/>
    <n v="3"/>
    <m/>
    <m/>
    <m/>
    <m/>
    <m/>
    <m/>
    <m/>
    <m/>
    <m/>
    <x v="1"/>
    <m/>
    <m/>
    <m/>
    <x v="0"/>
    <m/>
    <d v="2024-01-31T00:00:00"/>
    <s v="X"/>
    <n v="6"/>
    <x v="1"/>
    <m/>
    <m/>
    <x v="1"/>
    <m/>
  </r>
  <r>
    <s v="U.P. PESADO"/>
    <s v="PINOS 1"/>
    <n v="184"/>
    <s v="AMARRE 90°"/>
    <m/>
    <n v="1"/>
    <m/>
    <n v="6"/>
    <m/>
    <m/>
    <m/>
    <m/>
    <m/>
    <n v="3"/>
    <m/>
    <m/>
    <m/>
    <x v="1"/>
    <d v="2024-01-24T00:00:00"/>
    <s v="X"/>
    <n v="3"/>
    <x v="0"/>
    <m/>
    <d v="2024-01-31T00:00:00"/>
    <s v="X"/>
    <n v="7"/>
    <x v="1"/>
    <m/>
    <m/>
    <x v="1"/>
    <m/>
  </r>
  <r>
    <s v="U.P. PESADO"/>
    <s v="PINOS 1"/>
    <n v="185"/>
    <s v="PASE"/>
    <m/>
    <n v="3"/>
    <m/>
    <m/>
    <m/>
    <m/>
    <m/>
    <m/>
    <n v="3"/>
    <m/>
    <m/>
    <m/>
    <m/>
    <x v="1"/>
    <m/>
    <m/>
    <m/>
    <x v="0"/>
    <m/>
    <d v="2024-01-31T00:00:00"/>
    <s v="X"/>
    <n v="6"/>
    <x v="1"/>
    <m/>
    <m/>
    <x v="1"/>
    <m/>
  </r>
  <r>
    <s v="U.P. PESADO"/>
    <s v="PINOS 1"/>
    <n v="186"/>
    <s v="PASE"/>
    <m/>
    <n v="3"/>
    <m/>
    <m/>
    <m/>
    <m/>
    <m/>
    <m/>
    <m/>
    <m/>
    <m/>
    <m/>
    <m/>
    <x v="1"/>
    <m/>
    <m/>
    <m/>
    <x v="0"/>
    <m/>
    <d v="2024-01-31T00:00:00"/>
    <s v="X"/>
    <n v="3"/>
    <x v="1"/>
    <m/>
    <m/>
    <x v="1"/>
    <m/>
  </r>
  <r>
    <s v="U.P. PESADO"/>
    <s v="PINOS 1"/>
    <n v="187"/>
    <s v="PASE"/>
    <m/>
    <n v="3"/>
    <m/>
    <m/>
    <m/>
    <m/>
    <m/>
    <m/>
    <n v="3"/>
    <m/>
    <m/>
    <m/>
    <m/>
    <x v="1"/>
    <m/>
    <m/>
    <m/>
    <x v="0"/>
    <m/>
    <d v="2024-01-31T00:00:00"/>
    <s v="X"/>
    <n v="6"/>
    <x v="1"/>
    <m/>
    <m/>
    <x v="1"/>
    <m/>
  </r>
  <r>
    <s v="U.P. PESADO"/>
    <s v="PINOS 1"/>
    <n v="188"/>
    <s v="AMARRE"/>
    <m/>
    <n v="1"/>
    <m/>
    <n v="6"/>
    <m/>
    <m/>
    <m/>
    <m/>
    <m/>
    <n v="3"/>
    <m/>
    <m/>
    <m/>
    <x v="1"/>
    <d v="2024-01-24T00:00:00"/>
    <s v="X"/>
    <n v="3"/>
    <x v="0"/>
    <m/>
    <d v="2024-01-31T00:00:00"/>
    <s v="X"/>
    <n v="7"/>
    <x v="1"/>
    <m/>
    <m/>
    <x v="1"/>
    <m/>
  </r>
  <r>
    <s v="U.P. PESADO"/>
    <s v="PINOS 1"/>
    <n v="189"/>
    <s v="PASE CON DER . 90°"/>
    <m/>
    <n v="3"/>
    <m/>
    <n v="3"/>
    <m/>
    <m/>
    <m/>
    <m/>
    <n v="3"/>
    <n v="3"/>
    <n v="3"/>
    <m/>
    <m/>
    <x v="1"/>
    <d v="2024-01-24T00:00:00"/>
    <s v="X"/>
    <n v="12"/>
    <x v="4"/>
    <m/>
    <d v="2024-01-31T00:00:00"/>
    <s v="X"/>
    <n v="15"/>
    <x v="1"/>
    <m/>
    <m/>
    <x v="0"/>
    <m/>
  </r>
  <r>
    <s v="U.P. PESADO"/>
    <s v="PINOS 1"/>
    <n v="190"/>
    <s v="PASE CON DER 90°"/>
    <m/>
    <n v="3"/>
    <m/>
    <m/>
    <m/>
    <n v="3"/>
    <m/>
    <m/>
    <m/>
    <n v="3"/>
    <m/>
    <m/>
    <m/>
    <x v="1"/>
    <d v="2024-01-24T00:00:00"/>
    <s v="X"/>
    <n v="12"/>
    <x v="0"/>
    <m/>
    <d v="2024-01-31T00:00:00"/>
    <s v="X"/>
    <n v="6"/>
    <x v="1"/>
    <m/>
    <m/>
    <x v="1"/>
    <m/>
  </r>
  <r>
    <s v="U.P. PESADO"/>
    <s v="PINOS 1"/>
    <n v="191"/>
    <s v="AMARRE TERMINAL"/>
    <m/>
    <m/>
    <m/>
    <n v="3"/>
    <m/>
    <n v="3"/>
    <m/>
    <m/>
    <n v="3"/>
    <n v="3"/>
    <m/>
    <m/>
    <m/>
    <x v="1"/>
    <d v="2024-01-24T00:00:00"/>
    <s v="X"/>
    <n v="3"/>
    <x v="0"/>
    <m/>
    <d v="2024-01-31T00:00:00"/>
    <s v="X"/>
    <n v="9"/>
    <x v="1"/>
    <m/>
    <m/>
    <x v="1"/>
    <m/>
  </r>
  <r>
    <s v="U.P. PESADO"/>
    <s v="PINOS 1"/>
    <n v="192"/>
    <s v="AMARRE 90°"/>
    <m/>
    <n v="2"/>
    <m/>
    <n v="6"/>
    <m/>
    <m/>
    <m/>
    <m/>
    <m/>
    <n v="3"/>
    <m/>
    <m/>
    <m/>
    <x v="1"/>
    <d v="2024-01-24T00:00:00"/>
    <s v="X"/>
    <n v="3"/>
    <x v="5"/>
    <m/>
    <d v="2024-02-01T00:00:00"/>
    <s v="X"/>
    <n v="8"/>
    <x v="1"/>
    <m/>
    <m/>
    <x v="0"/>
    <m/>
  </r>
  <r>
    <s v="U.P. PESADO"/>
    <s v="PINOS 1"/>
    <n v="193"/>
    <s v="PASE"/>
    <m/>
    <n v="3"/>
    <m/>
    <m/>
    <m/>
    <m/>
    <m/>
    <m/>
    <m/>
    <m/>
    <m/>
    <m/>
    <m/>
    <x v="1"/>
    <m/>
    <m/>
    <m/>
    <x v="0"/>
    <m/>
    <d v="2024-02-01T00:00:00"/>
    <s v="X"/>
    <n v="3"/>
    <x v="1"/>
    <m/>
    <m/>
    <x v="1"/>
    <m/>
  </r>
  <r>
    <s v="U.P. PESADO"/>
    <s v="PINOS 1"/>
    <n v="194"/>
    <s v="AMARRE 90°"/>
    <m/>
    <n v="2"/>
    <m/>
    <n v="6"/>
    <m/>
    <m/>
    <m/>
    <m/>
    <m/>
    <n v="3"/>
    <m/>
    <m/>
    <m/>
    <x v="1"/>
    <d v="2024-01-24T00:00:00"/>
    <s v="X"/>
    <n v="3"/>
    <x v="0"/>
    <m/>
    <d v="2024-02-01T00:00:00"/>
    <s v="X"/>
    <n v="8"/>
    <x v="1"/>
    <m/>
    <m/>
    <x v="1"/>
    <m/>
  </r>
  <r>
    <s v="U.P. PESADO"/>
    <s v="PINOS 1"/>
    <n v="195"/>
    <s v="AMARRE 90°"/>
    <m/>
    <n v="2"/>
    <m/>
    <n v="6"/>
    <m/>
    <m/>
    <m/>
    <m/>
    <m/>
    <n v="3"/>
    <m/>
    <m/>
    <m/>
    <x v="1"/>
    <d v="2024-01-24T00:00:00"/>
    <s v="X"/>
    <n v="3"/>
    <x v="0"/>
    <m/>
    <d v="2024-02-01T00:00:00"/>
    <s v="X"/>
    <n v="8"/>
    <x v="1"/>
    <m/>
    <m/>
    <x v="1"/>
    <m/>
  </r>
  <r>
    <s v="U.P. PESADO"/>
    <s v="PINOS 1"/>
    <n v="196"/>
    <s v="AMARRE 90°"/>
    <m/>
    <n v="2"/>
    <m/>
    <n v="6"/>
    <m/>
    <n v="6"/>
    <m/>
    <m/>
    <n v="6"/>
    <n v="6"/>
    <m/>
    <m/>
    <m/>
    <x v="1"/>
    <d v="2024-01-24T00:00:00"/>
    <s v="X"/>
    <n v="18"/>
    <x v="6"/>
    <m/>
    <d v="2024-02-01T00:00:00"/>
    <s v="X"/>
    <n v="20"/>
    <x v="1"/>
    <m/>
    <m/>
    <x v="0"/>
    <m/>
  </r>
  <r>
    <s v="U.P. PESADO"/>
    <s v="PINOS 1"/>
    <n v="197"/>
    <s v="AMARRE TERMINAL"/>
    <m/>
    <m/>
    <m/>
    <n v="3"/>
    <m/>
    <n v="3"/>
    <m/>
    <m/>
    <n v="3"/>
    <m/>
    <m/>
    <m/>
    <m/>
    <x v="1"/>
    <d v="2024-01-24T00:00:00"/>
    <s v="X"/>
    <n v="3"/>
    <x v="0"/>
    <m/>
    <d v="2024-02-01T00:00:00"/>
    <s v="X"/>
    <n v="9"/>
    <x v="1"/>
    <m/>
    <m/>
    <x v="1"/>
    <m/>
  </r>
  <r>
    <s v="U.P. PESADO"/>
    <s v="PINOS 1"/>
    <n v="198"/>
    <s v="AMARRE"/>
    <m/>
    <n v="1"/>
    <m/>
    <n v="6"/>
    <m/>
    <m/>
    <m/>
    <m/>
    <m/>
    <n v="3"/>
    <m/>
    <m/>
    <m/>
    <x v="1"/>
    <d v="2024-01-24T00:00:00"/>
    <s v="X"/>
    <n v="3"/>
    <x v="0"/>
    <m/>
    <d v="2024-02-01T00:00:00"/>
    <s v="X"/>
    <n v="7"/>
    <x v="1"/>
    <m/>
    <m/>
    <x v="1"/>
    <m/>
  </r>
  <r>
    <s v="U.P. PESADO"/>
    <s v="PINOS 1"/>
    <n v="199"/>
    <s v="PASE"/>
    <m/>
    <n v="3"/>
    <m/>
    <m/>
    <m/>
    <m/>
    <m/>
    <m/>
    <n v="3"/>
    <m/>
    <m/>
    <m/>
    <m/>
    <x v="1"/>
    <m/>
    <m/>
    <m/>
    <x v="0"/>
    <m/>
    <d v="2024-02-01T00:00:00"/>
    <s v="X"/>
    <n v="6"/>
    <x v="1"/>
    <m/>
    <m/>
    <x v="1"/>
    <m/>
  </r>
  <r>
    <s v="U.P. PESADO"/>
    <s v="PINOS 1"/>
    <n v="200"/>
    <s v="PASE"/>
    <m/>
    <n v="3"/>
    <m/>
    <m/>
    <m/>
    <m/>
    <m/>
    <m/>
    <m/>
    <m/>
    <m/>
    <m/>
    <m/>
    <x v="8"/>
    <m/>
    <m/>
    <m/>
    <x v="0"/>
    <m/>
    <d v="2024-02-01T00:00:00"/>
    <s v="X"/>
    <n v="3"/>
    <x v="1"/>
    <m/>
    <d v="2024-12-05T00:00:00"/>
    <x v="0"/>
    <m/>
  </r>
  <r>
    <s v="U.P. PESADO"/>
    <s v="PINOS 1"/>
    <n v="201"/>
    <s v="PASE"/>
    <m/>
    <n v="3"/>
    <m/>
    <m/>
    <m/>
    <m/>
    <m/>
    <m/>
    <n v="3"/>
    <m/>
    <m/>
    <m/>
    <m/>
    <x v="1"/>
    <m/>
    <m/>
    <m/>
    <x v="0"/>
    <m/>
    <d v="2024-02-01T00:00:00"/>
    <s v="X"/>
    <n v="6"/>
    <x v="1"/>
    <m/>
    <m/>
    <x v="1"/>
    <m/>
  </r>
  <r>
    <s v="U.P. PESADO"/>
    <s v="PINOS 1"/>
    <n v="202"/>
    <s v="PASE"/>
    <m/>
    <n v="3"/>
    <m/>
    <m/>
    <m/>
    <m/>
    <m/>
    <m/>
    <m/>
    <m/>
    <m/>
    <m/>
    <m/>
    <x v="1"/>
    <m/>
    <m/>
    <m/>
    <x v="0"/>
    <m/>
    <d v="2024-02-01T00:00:00"/>
    <s v="X"/>
    <n v="3"/>
    <x v="1"/>
    <m/>
    <m/>
    <x v="1"/>
    <m/>
  </r>
  <r>
    <s v="U.P. PESADO"/>
    <s v="PINOS 1"/>
    <n v="203"/>
    <s v="AMARRE"/>
    <m/>
    <n v="1"/>
    <m/>
    <n v="6"/>
    <m/>
    <m/>
    <m/>
    <m/>
    <n v="3"/>
    <n v="3"/>
    <m/>
    <m/>
    <m/>
    <x v="1"/>
    <d v="2024-01-24T00:00:00"/>
    <s v="X"/>
    <n v="3"/>
    <x v="0"/>
    <m/>
    <d v="2024-02-02T00:00:00"/>
    <s v="X"/>
    <n v="10"/>
    <x v="6"/>
    <m/>
    <d v="2024-04-16T00:00:00"/>
    <x v="0"/>
    <m/>
  </r>
  <r>
    <s v="U.P. PESADO"/>
    <s v="PINOS 1"/>
    <n v="204"/>
    <s v="PASE"/>
    <m/>
    <n v="3"/>
    <m/>
    <m/>
    <m/>
    <m/>
    <m/>
    <m/>
    <m/>
    <m/>
    <m/>
    <m/>
    <m/>
    <x v="1"/>
    <m/>
    <m/>
    <m/>
    <x v="0"/>
    <m/>
    <d v="2024-02-02T00:00:00"/>
    <s v="X"/>
    <n v="3"/>
    <x v="1"/>
    <m/>
    <m/>
    <x v="1"/>
    <m/>
  </r>
  <r>
    <s v="U.P. PESADO"/>
    <s v="PINOS 1"/>
    <n v="205"/>
    <s v="PASE"/>
    <m/>
    <n v="3"/>
    <m/>
    <m/>
    <m/>
    <m/>
    <m/>
    <m/>
    <n v="3"/>
    <m/>
    <m/>
    <m/>
    <m/>
    <x v="1"/>
    <m/>
    <m/>
    <m/>
    <x v="0"/>
    <m/>
    <d v="2024-02-02T00:00:00"/>
    <s v="X"/>
    <n v="6"/>
    <x v="1"/>
    <m/>
    <m/>
    <x v="1"/>
    <m/>
  </r>
  <r>
    <s v="U.P. PESADO"/>
    <s v="PINOS 1"/>
    <n v="206"/>
    <s v="PASE"/>
    <m/>
    <n v="3"/>
    <m/>
    <m/>
    <m/>
    <m/>
    <m/>
    <m/>
    <m/>
    <m/>
    <m/>
    <m/>
    <m/>
    <x v="1"/>
    <m/>
    <m/>
    <m/>
    <x v="0"/>
    <m/>
    <d v="2024-02-02T00:00:00"/>
    <s v="X"/>
    <n v="3"/>
    <x v="1"/>
    <m/>
    <m/>
    <x v="1"/>
    <m/>
  </r>
  <r>
    <s v="U.P. PESADO"/>
    <s v="PINOS 1"/>
    <n v="207"/>
    <s v="PASE"/>
    <m/>
    <n v="3"/>
    <m/>
    <m/>
    <m/>
    <m/>
    <m/>
    <m/>
    <n v="3"/>
    <m/>
    <m/>
    <m/>
    <m/>
    <x v="1"/>
    <m/>
    <m/>
    <m/>
    <x v="0"/>
    <m/>
    <d v="2024-02-02T00:00:00"/>
    <s v="X"/>
    <n v="6"/>
    <x v="1"/>
    <m/>
    <m/>
    <x v="1"/>
    <m/>
  </r>
  <r>
    <s v="U.P. PESADO"/>
    <s v="PINOS 1"/>
    <n v="208"/>
    <s v="PASE"/>
    <m/>
    <n v="3"/>
    <m/>
    <m/>
    <m/>
    <m/>
    <m/>
    <m/>
    <m/>
    <m/>
    <m/>
    <m/>
    <m/>
    <x v="1"/>
    <m/>
    <m/>
    <m/>
    <x v="0"/>
    <m/>
    <d v="2024-02-02T00:00:00"/>
    <s v="X"/>
    <n v="3"/>
    <x v="1"/>
    <m/>
    <m/>
    <x v="1"/>
    <m/>
  </r>
  <r>
    <s v="U.P. PESADO"/>
    <s v="PINOS 1"/>
    <n v="209"/>
    <s v="AMARRE"/>
    <m/>
    <n v="1"/>
    <m/>
    <n v="6"/>
    <m/>
    <m/>
    <m/>
    <m/>
    <m/>
    <n v="3"/>
    <m/>
    <m/>
    <m/>
    <x v="1"/>
    <d v="2024-01-24T00:00:00"/>
    <s v="X"/>
    <n v="3"/>
    <x v="0"/>
    <m/>
    <d v="2024-02-02T00:00:00"/>
    <s v="X"/>
    <n v="7"/>
    <x v="1"/>
    <m/>
    <m/>
    <x v="1"/>
    <m/>
  </r>
  <r>
    <s v="U.P. PESADO"/>
    <s v="PINOS 1"/>
    <n v="210"/>
    <s v="PASE"/>
    <m/>
    <n v="3"/>
    <m/>
    <m/>
    <m/>
    <m/>
    <m/>
    <m/>
    <m/>
    <m/>
    <m/>
    <m/>
    <m/>
    <x v="1"/>
    <m/>
    <m/>
    <m/>
    <x v="0"/>
    <m/>
    <d v="2024-02-02T00:00:00"/>
    <s v="X"/>
    <n v="3"/>
    <x v="1"/>
    <m/>
    <m/>
    <x v="1"/>
    <m/>
  </r>
  <r>
    <s v="U.P. PESADO"/>
    <s v="PINOS 1"/>
    <n v="211"/>
    <s v="PASE"/>
    <m/>
    <n v="3"/>
    <m/>
    <m/>
    <m/>
    <m/>
    <m/>
    <m/>
    <n v="3"/>
    <m/>
    <m/>
    <m/>
    <m/>
    <x v="1"/>
    <m/>
    <m/>
    <m/>
    <x v="0"/>
    <m/>
    <d v="2024-02-02T00:00:00"/>
    <s v="X"/>
    <n v="6"/>
    <x v="1"/>
    <m/>
    <m/>
    <x v="1"/>
    <m/>
  </r>
  <r>
    <s v="U.P. PESADO"/>
    <s v="PINOS 1"/>
    <n v="212"/>
    <s v="PASE"/>
    <m/>
    <n v="3"/>
    <m/>
    <m/>
    <m/>
    <m/>
    <m/>
    <m/>
    <m/>
    <m/>
    <m/>
    <m/>
    <m/>
    <x v="1"/>
    <m/>
    <m/>
    <m/>
    <x v="0"/>
    <m/>
    <d v="2024-02-02T00:00:00"/>
    <s v="X"/>
    <n v="3"/>
    <x v="1"/>
    <m/>
    <m/>
    <x v="1"/>
    <m/>
  </r>
  <r>
    <s v="U.P. PESADO"/>
    <s v="PINOS 1"/>
    <n v="213"/>
    <s v="AMARRE 45°"/>
    <m/>
    <n v="1"/>
    <m/>
    <n v="6"/>
    <m/>
    <m/>
    <m/>
    <m/>
    <n v="3"/>
    <n v="3"/>
    <m/>
    <m/>
    <m/>
    <x v="1"/>
    <d v="2024-01-24T00:00:00"/>
    <s v="X"/>
    <n v="3"/>
    <x v="0"/>
    <m/>
    <d v="2024-02-02T00:00:00"/>
    <s v="X"/>
    <n v="10"/>
    <x v="1"/>
    <m/>
    <m/>
    <x v="1"/>
    <m/>
  </r>
  <r>
    <s v="U.P. PESADO"/>
    <s v="PINOS 1"/>
    <n v="214"/>
    <s v="AMARRE 45°"/>
    <m/>
    <n v="1"/>
    <m/>
    <n v="6"/>
    <m/>
    <m/>
    <m/>
    <m/>
    <m/>
    <n v="3"/>
    <m/>
    <m/>
    <m/>
    <x v="1"/>
    <d v="2024-01-24T00:00:00"/>
    <s v="X"/>
    <n v="3"/>
    <x v="0"/>
    <m/>
    <d v="2024-02-02T00:00:00"/>
    <s v="X"/>
    <n v="7"/>
    <x v="1"/>
    <m/>
    <m/>
    <x v="1"/>
    <m/>
  </r>
  <r>
    <s v="U.P. PESADO"/>
    <s v="PINOS 1"/>
    <n v="215"/>
    <s v="PASE"/>
    <m/>
    <n v="6"/>
    <m/>
    <m/>
    <m/>
    <m/>
    <m/>
    <m/>
    <n v="3"/>
    <m/>
    <m/>
    <m/>
    <m/>
    <x v="1"/>
    <m/>
    <m/>
    <m/>
    <x v="0"/>
    <m/>
    <d v="2024-02-02T00:00:00"/>
    <s v="X"/>
    <n v="9"/>
    <x v="1"/>
    <m/>
    <m/>
    <x v="1"/>
    <m/>
  </r>
  <r>
    <s v="U.P. PESADO"/>
    <s v="PINOS 1"/>
    <n v="216"/>
    <s v="PASE"/>
    <m/>
    <n v="3"/>
    <m/>
    <m/>
    <m/>
    <m/>
    <m/>
    <m/>
    <m/>
    <m/>
    <m/>
    <m/>
    <m/>
    <x v="1"/>
    <m/>
    <m/>
    <m/>
    <x v="0"/>
    <m/>
    <d v="2024-02-02T00:00:00"/>
    <s v="X"/>
    <n v="3"/>
    <x v="1"/>
    <m/>
    <m/>
    <x v="1"/>
    <m/>
  </r>
  <r>
    <s v="U.P. PESADO"/>
    <s v="PINOS 1"/>
    <n v="217"/>
    <s v="PASE"/>
    <m/>
    <n v="3"/>
    <m/>
    <m/>
    <m/>
    <m/>
    <m/>
    <m/>
    <n v="3"/>
    <m/>
    <m/>
    <m/>
    <m/>
    <x v="1"/>
    <m/>
    <m/>
    <m/>
    <x v="0"/>
    <m/>
    <d v="2024-02-02T00:00:00"/>
    <s v="X"/>
    <n v="6"/>
    <x v="1"/>
    <m/>
    <m/>
    <x v="1"/>
    <m/>
  </r>
  <r>
    <s v="U.P. PESADO"/>
    <s v="PINOS 1"/>
    <n v="218"/>
    <s v="PASE"/>
    <m/>
    <n v="3"/>
    <m/>
    <m/>
    <m/>
    <m/>
    <m/>
    <m/>
    <m/>
    <m/>
    <m/>
    <m/>
    <m/>
    <x v="1"/>
    <m/>
    <m/>
    <m/>
    <x v="0"/>
    <m/>
    <d v="2024-02-02T00:00:00"/>
    <s v="X"/>
    <n v="3"/>
    <x v="1"/>
    <m/>
    <m/>
    <x v="1"/>
    <m/>
  </r>
  <r>
    <s v="U.P. PESADO"/>
    <s v="PINOS 1"/>
    <n v="219"/>
    <s v="AMARRE 90°"/>
    <m/>
    <n v="1"/>
    <m/>
    <n v="6"/>
    <m/>
    <m/>
    <m/>
    <m/>
    <n v="3"/>
    <n v="5"/>
    <m/>
    <m/>
    <m/>
    <x v="1"/>
    <d v="2024-01-24T00:00:00"/>
    <s v="X"/>
    <n v="5"/>
    <x v="0"/>
    <m/>
    <d v="2024-02-02T00:00:00"/>
    <s v="X"/>
    <n v="10"/>
    <x v="1"/>
    <m/>
    <m/>
    <x v="1"/>
    <m/>
  </r>
  <r>
    <s v="U.P. PESADO"/>
    <s v="PINOS 1"/>
    <n v="220"/>
    <s v="PASE CON DER_x000a_90°"/>
    <m/>
    <n v="5"/>
    <m/>
    <n v="3"/>
    <m/>
    <m/>
    <m/>
    <m/>
    <m/>
    <n v="3"/>
    <m/>
    <m/>
    <m/>
    <x v="1"/>
    <d v="2024-01-24T00:00:00"/>
    <s v="X"/>
    <n v="3"/>
    <x v="0"/>
    <m/>
    <d v="2024-02-02T00:00:00"/>
    <s v="X"/>
    <n v="8"/>
    <x v="1"/>
    <m/>
    <m/>
    <x v="1"/>
    <m/>
  </r>
  <r>
    <s v="U.P. PESADO"/>
    <s v="PINOS 1"/>
    <n v="221"/>
    <s v="PASE"/>
    <m/>
    <n v="3"/>
    <m/>
    <m/>
    <m/>
    <m/>
    <m/>
    <m/>
    <n v="3"/>
    <m/>
    <m/>
    <m/>
    <m/>
    <x v="1"/>
    <m/>
    <m/>
    <m/>
    <x v="0"/>
    <m/>
    <d v="2024-02-02T00:00:00"/>
    <s v="X"/>
    <n v="6"/>
    <x v="1"/>
    <m/>
    <m/>
    <x v="1"/>
    <m/>
  </r>
  <r>
    <s v="U.P. PESADO"/>
    <s v="PINOS 1"/>
    <n v="222"/>
    <s v="AMARRE TERMINAL "/>
    <m/>
    <m/>
    <m/>
    <n v="3"/>
    <m/>
    <n v="2"/>
    <m/>
    <m/>
    <m/>
    <m/>
    <m/>
    <m/>
    <m/>
    <x v="9"/>
    <d v="2024-01-24T00:00:00"/>
    <s v="X"/>
    <n v="6"/>
    <x v="0"/>
    <m/>
    <d v="2024-02-02T00:00:00"/>
    <s v="X"/>
    <n v="5"/>
    <x v="1"/>
    <m/>
    <d v="2023-12-05T00:00:00"/>
    <x v="0"/>
    <m/>
  </r>
  <r>
    <s v="U.P. PESADO"/>
    <s v="PINOS 1"/>
    <n v="223"/>
    <s v="PASE"/>
    <m/>
    <n v="3"/>
    <m/>
    <m/>
    <m/>
    <m/>
    <m/>
    <m/>
    <n v="3"/>
    <m/>
    <m/>
    <m/>
    <m/>
    <x v="10"/>
    <m/>
    <m/>
    <m/>
    <x v="0"/>
    <m/>
    <d v="2024-02-02T00:00:00"/>
    <s v="X"/>
    <n v="6"/>
    <x v="1"/>
    <m/>
    <d v="2024-02-13T00:00:00"/>
    <x v="0"/>
    <m/>
  </r>
  <r>
    <s v="U.P. PESADO"/>
    <s v="PINOS 1"/>
    <n v="224"/>
    <s v="PASE"/>
    <m/>
    <n v="3"/>
    <m/>
    <m/>
    <m/>
    <m/>
    <m/>
    <m/>
    <m/>
    <m/>
    <m/>
    <m/>
    <m/>
    <x v="1"/>
    <m/>
    <m/>
    <m/>
    <x v="0"/>
    <m/>
    <d v="2024-02-02T00:00:00"/>
    <s v="X"/>
    <n v="3"/>
    <x v="1"/>
    <m/>
    <m/>
    <x v="1"/>
    <m/>
  </r>
  <r>
    <s v="U.P. PESADO"/>
    <s v="PINOS 1"/>
    <n v="225"/>
    <s v="PASE"/>
    <m/>
    <n v="3"/>
    <m/>
    <m/>
    <m/>
    <m/>
    <m/>
    <m/>
    <n v="3"/>
    <m/>
    <m/>
    <m/>
    <m/>
    <x v="1"/>
    <m/>
    <m/>
    <m/>
    <x v="0"/>
    <m/>
    <d v="2024-02-02T00:00:00"/>
    <s v="X"/>
    <n v="6"/>
    <x v="1"/>
    <m/>
    <m/>
    <x v="1"/>
    <m/>
  </r>
  <r>
    <s v="U.P. PESADO"/>
    <s v="PINOS 1"/>
    <n v="226"/>
    <s v="PASE"/>
    <m/>
    <n v="3"/>
    <m/>
    <m/>
    <m/>
    <m/>
    <m/>
    <m/>
    <m/>
    <m/>
    <m/>
    <m/>
    <m/>
    <x v="1"/>
    <m/>
    <m/>
    <m/>
    <x v="0"/>
    <m/>
    <d v="2024-02-02T00:00:00"/>
    <s v="X"/>
    <n v="3"/>
    <x v="1"/>
    <m/>
    <m/>
    <x v="1"/>
    <m/>
  </r>
  <r>
    <s v="U.P. PESADO"/>
    <s v="PINOS 1"/>
    <n v="227"/>
    <s v="PASE CON  DER_x000a_.90°"/>
    <m/>
    <n v="3"/>
    <m/>
    <m/>
    <m/>
    <m/>
    <m/>
    <m/>
    <n v="3"/>
    <n v="3"/>
    <n v="3"/>
    <m/>
    <m/>
    <x v="1"/>
    <d v="2024-01-24T00:00:00"/>
    <s v="X"/>
    <n v="6"/>
    <x v="0"/>
    <m/>
    <d v="2024-02-02T00:00:00"/>
    <s v="X"/>
    <n v="9"/>
    <x v="1"/>
    <m/>
    <m/>
    <x v="1"/>
    <m/>
  </r>
  <r>
    <s v="U.P. PESADO"/>
    <s v="PINOS 1"/>
    <n v="228"/>
    <s v="PASE CON DER_x000a_90°"/>
    <m/>
    <n v="4"/>
    <m/>
    <n v="3"/>
    <m/>
    <m/>
    <m/>
    <m/>
    <m/>
    <n v="3"/>
    <n v="3"/>
    <m/>
    <m/>
    <x v="1"/>
    <d v="2024-01-24T00:00:00"/>
    <s v="X"/>
    <n v="12"/>
    <x v="0"/>
    <m/>
    <d v="2024-02-02T00:00:00"/>
    <s v="X"/>
    <n v="13"/>
    <x v="1"/>
    <m/>
    <m/>
    <x v="1"/>
    <m/>
  </r>
  <r>
    <s v="U.P. PESADO"/>
    <s v="PINOS 1"/>
    <n v="229"/>
    <s v="AMARRE 90°"/>
    <m/>
    <n v="1"/>
    <m/>
    <n v="6"/>
    <m/>
    <m/>
    <m/>
    <m/>
    <n v="3"/>
    <n v="3"/>
    <m/>
    <m/>
    <m/>
    <x v="1"/>
    <d v="2024-01-26T00:00:00"/>
    <s v="X"/>
    <n v="3"/>
    <x v="0"/>
    <m/>
    <d v="2024-02-02T00:00:00"/>
    <s v="X"/>
    <n v="10"/>
    <x v="1"/>
    <m/>
    <m/>
    <x v="1"/>
    <m/>
  </r>
  <r>
    <s v="U.P. PESADO"/>
    <s v="PINOS 1"/>
    <n v="230"/>
    <s v="PASE CON DER 90º"/>
    <m/>
    <n v="6"/>
    <m/>
    <m/>
    <m/>
    <m/>
    <m/>
    <m/>
    <m/>
    <n v="6"/>
    <m/>
    <m/>
    <m/>
    <x v="1"/>
    <d v="2024-01-26T00:00:00"/>
    <s v="X"/>
    <n v="6"/>
    <x v="0"/>
    <m/>
    <d v="2024-02-02T00:00:00"/>
    <s v="X"/>
    <n v="6"/>
    <x v="1"/>
    <m/>
    <m/>
    <x v="1"/>
    <m/>
  </r>
  <r>
    <s v="U.P. PESADO"/>
    <s v="PINOS 1"/>
    <n v="231"/>
    <s v="AMARRE 90°"/>
    <m/>
    <n v="1"/>
    <m/>
    <n v="6"/>
    <m/>
    <m/>
    <m/>
    <m/>
    <n v="3"/>
    <n v="3"/>
    <m/>
    <m/>
    <m/>
    <x v="1"/>
    <d v="2024-01-26T00:00:00"/>
    <s v="X"/>
    <n v="3"/>
    <x v="0"/>
    <m/>
    <d v="2024-02-02T00:00:00"/>
    <s v="X"/>
    <n v="10"/>
    <x v="1"/>
    <m/>
    <m/>
    <x v="1"/>
    <m/>
  </r>
  <r>
    <s v="U.P. PESADO"/>
    <s v="PINOS 1"/>
    <n v="232"/>
    <s v="AMARRE TERMINAL"/>
    <m/>
    <m/>
    <m/>
    <n v="3"/>
    <m/>
    <m/>
    <m/>
    <m/>
    <n v="3"/>
    <m/>
    <m/>
    <m/>
    <m/>
    <x v="1"/>
    <m/>
    <m/>
    <m/>
    <x v="0"/>
    <m/>
    <d v="2024-02-02T00:00:00"/>
    <s v="X"/>
    <n v="6"/>
    <x v="1"/>
    <m/>
    <m/>
    <x v="1"/>
    <m/>
  </r>
  <r>
    <s v="U.P. PESADO"/>
    <s v="PINOS 1"/>
    <n v="233"/>
    <s v="AMARRE TERMINAL"/>
    <m/>
    <m/>
    <m/>
    <n v="3"/>
    <m/>
    <n v="3"/>
    <m/>
    <m/>
    <n v="3"/>
    <m/>
    <m/>
    <m/>
    <m/>
    <x v="1"/>
    <d v="2024-01-26T00:00:00"/>
    <s v="X"/>
    <n v="3"/>
    <x v="0"/>
    <m/>
    <d v="2024-02-02T00:00:00"/>
    <s v="X"/>
    <n v="9"/>
    <x v="1"/>
    <m/>
    <m/>
    <x v="1"/>
    <m/>
  </r>
  <r>
    <s v="U.P. PESADO"/>
    <s v="PINOS 1"/>
    <n v="234"/>
    <s v="AMARRE 90°"/>
    <m/>
    <n v="3"/>
    <m/>
    <n v="6"/>
    <m/>
    <m/>
    <m/>
    <m/>
    <m/>
    <n v="3"/>
    <m/>
    <m/>
    <m/>
    <x v="1"/>
    <d v="2024-01-26T00:00:00"/>
    <s v="X"/>
    <n v="3"/>
    <x v="0"/>
    <m/>
    <d v="2024-02-02T00:00:00"/>
    <s v="X"/>
    <n v="9"/>
    <x v="1"/>
    <m/>
    <m/>
    <x v="1"/>
    <m/>
  </r>
  <r>
    <s v="U.P. PESADO"/>
    <s v="PINOS 1"/>
    <n v="235"/>
    <s v="PASE"/>
    <m/>
    <n v="3"/>
    <m/>
    <m/>
    <m/>
    <m/>
    <m/>
    <m/>
    <n v="3"/>
    <m/>
    <m/>
    <m/>
    <m/>
    <x v="1"/>
    <m/>
    <m/>
    <m/>
    <x v="0"/>
    <m/>
    <d v="2024-02-02T00:00:00"/>
    <s v="X"/>
    <n v="6"/>
    <x v="1"/>
    <m/>
    <m/>
    <x v="1"/>
    <m/>
  </r>
  <r>
    <s v="U.P. PESADO"/>
    <s v="PINOS 1"/>
    <n v="236"/>
    <s v="AMARRE CON DER 90°"/>
    <m/>
    <n v="2"/>
    <n v="3"/>
    <n v="6"/>
    <m/>
    <m/>
    <m/>
    <m/>
    <m/>
    <n v="6"/>
    <m/>
    <m/>
    <m/>
    <x v="1"/>
    <d v="2024-01-26T00:00:00"/>
    <s v="X"/>
    <n v="6"/>
    <x v="0"/>
    <m/>
    <d v="2024-02-02T00:00:00"/>
    <s v="X"/>
    <n v="11"/>
    <x v="1"/>
    <m/>
    <m/>
    <x v="1"/>
    <m/>
  </r>
  <r>
    <s v="U.P. PESADO"/>
    <s v="PINOS 1"/>
    <n v="237"/>
    <s v="AMARRE _x000a_TERMINAL "/>
    <m/>
    <m/>
    <m/>
    <n v="3"/>
    <m/>
    <n v="3"/>
    <m/>
    <m/>
    <n v="3"/>
    <m/>
    <m/>
    <m/>
    <m/>
    <x v="1"/>
    <d v="2024-01-26T00:00:00"/>
    <s v="X"/>
    <n v="9"/>
    <x v="0"/>
    <m/>
    <d v="2024-02-02T00:00:00"/>
    <s v="X"/>
    <n v="9"/>
    <x v="1"/>
    <m/>
    <m/>
    <x v="1"/>
    <m/>
  </r>
  <r>
    <s v="U.P. PESADO"/>
    <s v="PINOS 1"/>
    <n v="238"/>
    <s v="AMARRE 90º"/>
    <m/>
    <n v="2"/>
    <n v="6"/>
    <m/>
    <m/>
    <m/>
    <m/>
    <m/>
    <m/>
    <m/>
    <n v="3"/>
    <m/>
    <m/>
    <x v="1"/>
    <d v="2024-01-26T00:00:00"/>
    <s v="X"/>
    <n v="9"/>
    <x v="0"/>
    <m/>
    <d v="2024-02-02T00:00:00"/>
    <s v="X"/>
    <n v="14"/>
    <x v="1"/>
    <m/>
    <m/>
    <x v="1"/>
    <m/>
  </r>
  <r>
    <s v="U.P. PESADO"/>
    <s v="PINOS 1"/>
    <n v="239"/>
    <s v="PASE"/>
    <m/>
    <n v="3"/>
    <m/>
    <m/>
    <m/>
    <m/>
    <m/>
    <m/>
    <n v="3"/>
    <m/>
    <m/>
    <m/>
    <m/>
    <x v="11"/>
    <m/>
    <m/>
    <m/>
    <x v="0"/>
    <m/>
    <d v="2024-02-03T00:00:00"/>
    <s v="X"/>
    <n v="6"/>
    <x v="1"/>
    <m/>
    <m/>
    <x v="1"/>
    <m/>
  </r>
  <r>
    <s v="U.P. PESADO"/>
    <s v="PINOS 1"/>
    <n v="240"/>
    <s v="PASE"/>
    <m/>
    <n v="3"/>
    <m/>
    <m/>
    <m/>
    <m/>
    <m/>
    <m/>
    <m/>
    <m/>
    <m/>
    <m/>
    <m/>
    <x v="1"/>
    <m/>
    <m/>
    <m/>
    <x v="0"/>
    <m/>
    <d v="2024-02-03T00:00:00"/>
    <s v="X"/>
    <n v="3"/>
    <x v="1"/>
    <m/>
    <m/>
    <x v="1"/>
    <m/>
  </r>
  <r>
    <s v="U.P. PESADO"/>
    <s v="PINOS 1"/>
    <n v="241"/>
    <s v="PASE"/>
    <m/>
    <n v="3"/>
    <m/>
    <m/>
    <m/>
    <m/>
    <m/>
    <m/>
    <n v="3"/>
    <m/>
    <m/>
    <m/>
    <m/>
    <x v="1"/>
    <m/>
    <m/>
    <m/>
    <x v="0"/>
    <m/>
    <d v="2024-02-03T00:00:00"/>
    <s v="X"/>
    <n v="6"/>
    <x v="1"/>
    <m/>
    <m/>
    <x v="1"/>
    <m/>
  </r>
  <r>
    <s v="U.P. PESADO"/>
    <s v="PINOS 1"/>
    <n v="242"/>
    <s v="AMARRE"/>
    <m/>
    <m/>
    <n v="6"/>
    <m/>
    <m/>
    <m/>
    <m/>
    <m/>
    <m/>
    <n v="3"/>
    <m/>
    <m/>
    <m/>
    <x v="1"/>
    <d v="2024-01-26T00:00:00"/>
    <s v="X"/>
    <n v="3"/>
    <x v="0"/>
    <m/>
    <d v="2024-02-03T00:00:00"/>
    <s v="X"/>
    <n v="6"/>
    <x v="1"/>
    <m/>
    <m/>
    <x v="1"/>
    <m/>
  </r>
  <r>
    <s v="U.P. PESADO"/>
    <s v="PINOS 1"/>
    <n v="243"/>
    <s v="PASE"/>
    <m/>
    <n v="3"/>
    <m/>
    <m/>
    <m/>
    <m/>
    <m/>
    <m/>
    <n v="3"/>
    <m/>
    <m/>
    <m/>
    <m/>
    <x v="1"/>
    <m/>
    <m/>
    <m/>
    <x v="0"/>
    <m/>
    <d v="2024-02-03T00:00:00"/>
    <s v="X"/>
    <n v="6"/>
    <x v="1"/>
    <m/>
    <m/>
    <x v="1"/>
    <m/>
  </r>
  <r>
    <s v="U.P. PESADO"/>
    <s v="PINOS 1"/>
    <n v="244"/>
    <s v="PASE"/>
    <m/>
    <n v="3"/>
    <m/>
    <m/>
    <m/>
    <m/>
    <m/>
    <m/>
    <m/>
    <m/>
    <m/>
    <m/>
    <m/>
    <x v="1"/>
    <m/>
    <m/>
    <m/>
    <x v="0"/>
    <m/>
    <d v="2024-02-03T00:00:00"/>
    <s v="X"/>
    <n v="3"/>
    <x v="1"/>
    <m/>
    <m/>
    <x v="1"/>
    <m/>
  </r>
  <r>
    <s v="U.P. PESADO"/>
    <s v="PINOS 1"/>
    <n v="245"/>
    <s v="PASE CON DER_x000a_90°"/>
    <m/>
    <n v="4"/>
    <m/>
    <n v="3"/>
    <m/>
    <m/>
    <m/>
    <m/>
    <n v="3"/>
    <n v="3"/>
    <n v="3"/>
    <m/>
    <m/>
    <x v="1"/>
    <d v="2024-01-26T00:00:00"/>
    <s v="X"/>
    <n v="12"/>
    <x v="0"/>
    <m/>
    <d v="2024-02-03T00:00:00"/>
    <s v="X"/>
    <n v="16"/>
    <x v="1"/>
    <m/>
    <m/>
    <x v="1"/>
    <m/>
  </r>
  <r>
    <s v="U.P. PESADO"/>
    <s v="PINOS 1"/>
    <n v="246"/>
    <s v="PASE"/>
    <m/>
    <n v="3"/>
    <m/>
    <m/>
    <m/>
    <m/>
    <m/>
    <m/>
    <m/>
    <m/>
    <m/>
    <m/>
    <m/>
    <x v="1"/>
    <m/>
    <m/>
    <m/>
    <x v="0"/>
    <m/>
    <d v="2024-02-03T00:00:00"/>
    <s v="X"/>
    <n v="3"/>
    <x v="1"/>
    <m/>
    <m/>
    <x v="1"/>
    <m/>
  </r>
  <r>
    <s v="U.P. PESADO"/>
    <s v="PINOS 1"/>
    <n v="247"/>
    <s v="PASE"/>
    <m/>
    <n v="3"/>
    <m/>
    <m/>
    <m/>
    <m/>
    <m/>
    <m/>
    <n v="3"/>
    <m/>
    <m/>
    <m/>
    <m/>
    <x v="1"/>
    <m/>
    <m/>
    <m/>
    <x v="0"/>
    <m/>
    <d v="2024-02-03T00:00:00"/>
    <s v="X"/>
    <n v="6"/>
    <x v="1"/>
    <m/>
    <m/>
    <x v="1"/>
    <m/>
  </r>
  <r>
    <s v="U.P. PESADO"/>
    <s v="PINOS 1"/>
    <n v="248"/>
    <s v="PASE"/>
    <m/>
    <n v="3"/>
    <m/>
    <m/>
    <m/>
    <m/>
    <m/>
    <m/>
    <m/>
    <m/>
    <m/>
    <m/>
    <m/>
    <x v="1"/>
    <m/>
    <m/>
    <m/>
    <x v="0"/>
    <m/>
    <d v="2024-02-03T00:00:00"/>
    <s v="X"/>
    <n v="3"/>
    <x v="1"/>
    <m/>
    <m/>
    <x v="1"/>
    <m/>
  </r>
  <r>
    <s v="U.P. PESADO"/>
    <s v="PINOS 1"/>
    <n v="249"/>
    <s v="PASE"/>
    <m/>
    <n v="3"/>
    <m/>
    <m/>
    <m/>
    <m/>
    <m/>
    <m/>
    <n v="3"/>
    <m/>
    <m/>
    <m/>
    <m/>
    <x v="1"/>
    <m/>
    <m/>
    <m/>
    <x v="0"/>
    <m/>
    <d v="2024-02-03T00:00:00"/>
    <s v="X"/>
    <n v="6"/>
    <x v="1"/>
    <m/>
    <m/>
    <x v="1"/>
    <m/>
  </r>
  <r>
    <s v="U.P. PESADO"/>
    <s v="PINOS 1"/>
    <n v="250"/>
    <s v="PASE"/>
    <m/>
    <n v="3"/>
    <m/>
    <m/>
    <m/>
    <m/>
    <m/>
    <m/>
    <m/>
    <m/>
    <m/>
    <m/>
    <m/>
    <x v="1"/>
    <m/>
    <m/>
    <m/>
    <x v="0"/>
    <m/>
    <d v="2024-02-03T00:00:00"/>
    <s v="X"/>
    <n v="3"/>
    <x v="1"/>
    <m/>
    <m/>
    <x v="1"/>
    <m/>
  </r>
  <r>
    <s v="U.P. PESADO"/>
    <s v="PINOS 1"/>
    <n v="251"/>
    <s v="PASE"/>
    <m/>
    <n v="3"/>
    <m/>
    <m/>
    <m/>
    <m/>
    <m/>
    <m/>
    <n v="3"/>
    <m/>
    <m/>
    <m/>
    <m/>
    <x v="1"/>
    <m/>
    <m/>
    <m/>
    <x v="0"/>
    <m/>
    <d v="2024-02-03T00:00:00"/>
    <s v="X"/>
    <n v="6"/>
    <x v="1"/>
    <m/>
    <m/>
    <x v="1"/>
    <m/>
  </r>
  <r>
    <s v="U.P. PESADO"/>
    <s v="PINOS 1"/>
    <n v="252"/>
    <s v="AMARRE 90°"/>
    <m/>
    <n v="2"/>
    <m/>
    <n v="6"/>
    <m/>
    <m/>
    <m/>
    <m/>
    <m/>
    <n v="3"/>
    <m/>
    <m/>
    <m/>
    <x v="1"/>
    <d v="2024-01-26T00:00:00"/>
    <s v="X"/>
    <n v="3"/>
    <x v="0"/>
    <m/>
    <d v="2024-02-03T00:00:00"/>
    <s v="X"/>
    <n v="8"/>
    <x v="1"/>
    <m/>
    <m/>
    <x v="1"/>
    <m/>
  </r>
  <r>
    <s v="U.P. PESADO"/>
    <s v="PINOS 1"/>
    <n v="253"/>
    <s v="PASE"/>
    <m/>
    <n v="3"/>
    <m/>
    <m/>
    <m/>
    <m/>
    <m/>
    <m/>
    <n v="3"/>
    <m/>
    <m/>
    <m/>
    <m/>
    <x v="1"/>
    <m/>
    <m/>
    <m/>
    <x v="0"/>
    <m/>
    <d v="2024-02-03T00:00:00"/>
    <s v="X"/>
    <n v="6"/>
    <x v="1"/>
    <m/>
    <m/>
    <x v="1"/>
    <m/>
  </r>
  <r>
    <s v="U.P. PESADO"/>
    <s v="PINOS 1"/>
    <n v="254"/>
    <s v="AMARRE"/>
    <m/>
    <n v="1"/>
    <m/>
    <n v="6"/>
    <m/>
    <m/>
    <m/>
    <m/>
    <m/>
    <n v="3"/>
    <m/>
    <m/>
    <m/>
    <x v="1"/>
    <d v="2024-01-26T00:00:00"/>
    <s v="X"/>
    <n v="3"/>
    <x v="0"/>
    <m/>
    <d v="2024-02-03T00:00:00"/>
    <s v="X"/>
    <n v="7"/>
    <x v="1"/>
    <m/>
    <m/>
    <x v="1"/>
    <m/>
  </r>
  <r>
    <s v="U.P. PESADO"/>
    <s v="PINOS 1"/>
    <n v="255"/>
    <s v="PASE"/>
    <m/>
    <n v="3"/>
    <m/>
    <m/>
    <m/>
    <m/>
    <m/>
    <m/>
    <m/>
    <m/>
    <m/>
    <m/>
    <m/>
    <x v="1"/>
    <m/>
    <m/>
    <m/>
    <x v="0"/>
    <m/>
    <d v="2024-02-03T00:00:00"/>
    <s v="X"/>
    <n v="3"/>
    <x v="1"/>
    <m/>
    <m/>
    <x v="1"/>
    <m/>
  </r>
  <r>
    <s v="U.P. PESADO"/>
    <s v="PINOS 1"/>
    <n v="256"/>
    <s v="AMARRE "/>
    <m/>
    <m/>
    <n v="6"/>
    <m/>
    <m/>
    <n v="6"/>
    <m/>
    <m/>
    <n v="3"/>
    <n v="6"/>
    <m/>
    <m/>
    <m/>
    <x v="1"/>
    <d v="2024-01-26T00:00:00"/>
    <s v="X"/>
    <n v="12"/>
    <x v="0"/>
    <m/>
    <d v="2024-02-03T00:00:00"/>
    <s v="X"/>
    <n v="15"/>
    <x v="1"/>
    <m/>
    <m/>
    <x v="1"/>
    <m/>
  </r>
  <r>
    <s v="U.P. PESADO"/>
    <s v="PINOS 1"/>
    <n v="257"/>
    <s v="PASE "/>
    <m/>
    <n v="3"/>
    <m/>
    <m/>
    <m/>
    <m/>
    <m/>
    <m/>
    <m/>
    <m/>
    <m/>
    <m/>
    <m/>
    <x v="1"/>
    <m/>
    <m/>
    <m/>
    <x v="0"/>
    <m/>
    <d v="2024-02-03T00:00:00"/>
    <s v="X"/>
    <n v="3"/>
    <x v="1"/>
    <m/>
    <m/>
    <x v="1"/>
    <m/>
  </r>
  <r>
    <s v="U.P. PESADO"/>
    <s v="PINOS 1"/>
    <n v="258"/>
    <s v="PASE "/>
    <m/>
    <n v="3"/>
    <m/>
    <m/>
    <m/>
    <n v="3"/>
    <m/>
    <m/>
    <n v="3"/>
    <n v="6"/>
    <m/>
    <m/>
    <m/>
    <x v="1"/>
    <d v="2024-01-26T00:00:00"/>
    <s v="X"/>
    <n v="15"/>
    <x v="0"/>
    <m/>
    <d v="2024-02-03T00:00:00"/>
    <s v="X"/>
    <n v="9"/>
    <x v="1"/>
    <m/>
    <m/>
    <x v="1"/>
    <m/>
  </r>
  <r>
    <s v="U.P. PESADO"/>
    <s v="PINOS 1"/>
    <n v="259"/>
    <s v="PASE"/>
    <m/>
    <n v="3"/>
    <m/>
    <m/>
    <m/>
    <m/>
    <m/>
    <m/>
    <m/>
    <m/>
    <m/>
    <m/>
    <m/>
    <x v="1"/>
    <m/>
    <m/>
    <m/>
    <x v="0"/>
    <m/>
    <d v="2024-02-03T00:00:00"/>
    <s v="X"/>
    <n v="3"/>
    <x v="1"/>
    <m/>
    <m/>
    <x v="1"/>
    <m/>
  </r>
  <r>
    <s v="U.P. PESADO"/>
    <s v="PINOS 1"/>
    <n v="260"/>
    <s v="AMARRE_x000a_TERMINAL"/>
    <m/>
    <m/>
    <n v="3"/>
    <m/>
    <m/>
    <m/>
    <m/>
    <m/>
    <m/>
    <m/>
    <m/>
    <m/>
    <m/>
    <x v="1"/>
    <m/>
    <m/>
    <m/>
    <x v="0"/>
    <m/>
    <d v="2024-02-03T00:00:00"/>
    <s v="X"/>
    <n v="3"/>
    <x v="1"/>
    <m/>
    <m/>
    <x v="1"/>
    <m/>
  </r>
  <r>
    <s v="U.P. PESADO"/>
    <s v="PINOS 1"/>
    <n v="261"/>
    <s v="PASE"/>
    <m/>
    <n v="3"/>
    <m/>
    <m/>
    <m/>
    <m/>
    <m/>
    <m/>
    <m/>
    <m/>
    <m/>
    <m/>
    <m/>
    <x v="1"/>
    <m/>
    <m/>
    <m/>
    <x v="0"/>
    <m/>
    <d v="2024-02-03T00:00:00"/>
    <s v="X"/>
    <n v="3"/>
    <x v="1"/>
    <m/>
    <m/>
    <x v="1"/>
    <m/>
  </r>
  <r>
    <s v="U.P. PESADO"/>
    <s v="PINOS 1"/>
    <n v="262"/>
    <s v="PASE"/>
    <m/>
    <n v="3"/>
    <m/>
    <m/>
    <m/>
    <m/>
    <m/>
    <m/>
    <n v="3"/>
    <m/>
    <m/>
    <m/>
    <m/>
    <x v="1"/>
    <m/>
    <m/>
    <m/>
    <x v="0"/>
    <m/>
    <d v="2024-02-03T00:00:00"/>
    <s v="X"/>
    <n v="6"/>
    <x v="1"/>
    <m/>
    <m/>
    <x v="1"/>
    <m/>
  </r>
  <r>
    <s v="U.P. PESADO"/>
    <s v="PINOS 1"/>
    <n v="263"/>
    <s v="AMARRE 90°"/>
    <m/>
    <n v="1"/>
    <n v="6"/>
    <m/>
    <m/>
    <m/>
    <m/>
    <m/>
    <m/>
    <n v="3"/>
    <m/>
    <m/>
    <m/>
    <x v="1"/>
    <d v="2024-01-26T00:00:00"/>
    <s v="X"/>
    <n v="3"/>
    <x v="0"/>
    <m/>
    <d v="2024-02-03T00:00:00"/>
    <s v="X"/>
    <n v="10"/>
    <x v="1"/>
    <m/>
    <m/>
    <x v="1"/>
    <m/>
  </r>
  <r>
    <s v="U.P. PESADO"/>
    <s v="PINOS 1"/>
    <n v="264"/>
    <s v="AMARRE TERMINAL "/>
    <m/>
    <m/>
    <n v="3"/>
    <m/>
    <m/>
    <n v="3"/>
    <m/>
    <m/>
    <n v="3"/>
    <m/>
    <m/>
    <m/>
    <m/>
    <x v="1"/>
    <d v="2024-01-26T00:00:00"/>
    <s v="X"/>
    <n v="9"/>
    <x v="0"/>
    <m/>
    <d v="2024-02-03T00:00:00"/>
    <s v="X"/>
    <n v="9"/>
    <x v="1"/>
    <m/>
    <m/>
    <x v="1"/>
    <m/>
  </r>
  <r>
    <s v="U.P. PESADO"/>
    <s v="PINOS 1"/>
    <n v="265"/>
    <s v="PASE"/>
    <m/>
    <n v="3"/>
    <m/>
    <m/>
    <m/>
    <m/>
    <m/>
    <m/>
    <n v="3"/>
    <m/>
    <m/>
    <m/>
    <m/>
    <x v="1"/>
    <m/>
    <m/>
    <m/>
    <x v="0"/>
    <m/>
    <d v="2024-02-03T00:00:00"/>
    <s v="X"/>
    <n v="6"/>
    <x v="1"/>
    <m/>
    <m/>
    <x v="1"/>
    <m/>
  </r>
  <r>
    <s v="U.P. PESADO"/>
    <s v="PINOS 1"/>
    <n v="266"/>
    <s v="AMARRE"/>
    <m/>
    <n v="1"/>
    <m/>
    <n v="6"/>
    <m/>
    <m/>
    <m/>
    <m/>
    <m/>
    <n v="3"/>
    <m/>
    <m/>
    <m/>
    <x v="1"/>
    <d v="2024-01-26T00:00:00"/>
    <s v="X"/>
    <n v="3"/>
    <x v="7"/>
    <m/>
    <d v="2024-02-03T00:00:00"/>
    <s v="X"/>
    <n v="7"/>
    <x v="7"/>
    <m/>
    <d v="2024-02-12T00:00:00"/>
    <x v="0"/>
    <m/>
  </r>
  <r>
    <s v="U.P. PESADO"/>
    <s v="PINOS 1"/>
    <n v="267"/>
    <s v="PASE CON DER 90°"/>
    <m/>
    <n v="3"/>
    <m/>
    <n v="3"/>
    <m/>
    <m/>
    <m/>
    <m/>
    <n v="3"/>
    <n v="3"/>
    <n v="3"/>
    <m/>
    <m/>
    <x v="1"/>
    <d v="2024-01-26T00:00:00"/>
    <s v="X"/>
    <n v="12"/>
    <x v="0"/>
    <m/>
    <d v="2024-02-03T00:00:00"/>
    <s v="X"/>
    <n v="15"/>
    <x v="1"/>
    <m/>
    <m/>
    <x v="1"/>
    <m/>
  </r>
  <r>
    <s v="U.P. PESADO"/>
    <s v="PINOS 1"/>
    <n v="268"/>
    <s v="AMARRE"/>
    <m/>
    <n v="1"/>
    <m/>
    <n v="6"/>
    <m/>
    <m/>
    <m/>
    <m/>
    <m/>
    <n v="3"/>
    <m/>
    <m/>
    <m/>
    <x v="1"/>
    <d v="2024-01-26T00:00:00"/>
    <s v="X"/>
    <n v="3"/>
    <x v="8"/>
    <m/>
    <d v="2024-02-03T00:00:00"/>
    <s v="X"/>
    <n v="7"/>
    <x v="1"/>
    <m/>
    <m/>
    <x v="0"/>
    <m/>
  </r>
  <r>
    <s v="U.P. PESADO"/>
    <s v="PINOS 1"/>
    <n v="269"/>
    <s v="AMARRE TERMINAL"/>
    <m/>
    <m/>
    <m/>
    <n v="3"/>
    <m/>
    <n v="3"/>
    <m/>
    <m/>
    <n v="3"/>
    <m/>
    <m/>
    <m/>
    <m/>
    <x v="1"/>
    <d v="2024-01-26T00:00:00"/>
    <s v="X"/>
    <n v="3"/>
    <x v="0"/>
    <m/>
    <d v="2024-02-03T00:00:00"/>
    <s v="X"/>
    <n v="9"/>
    <x v="1"/>
    <m/>
    <m/>
    <x v="1"/>
    <m/>
  </r>
  <r>
    <s v="U.P. PESADO"/>
    <s v="PINOS 1"/>
    <n v="270"/>
    <s v="PASE"/>
    <m/>
    <n v="5"/>
    <n v="2"/>
    <m/>
    <m/>
    <m/>
    <m/>
    <m/>
    <m/>
    <m/>
    <m/>
    <m/>
    <m/>
    <x v="1"/>
    <m/>
    <m/>
    <m/>
    <x v="0"/>
    <m/>
    <d v="2024-02-03T00:00:00"/>
    <s v="X"/>
    <n v="7"/>
    <x v="1"/>
    <m/>
    <m/>
    <x v="1"/>
    <m/>
  </r>
  <r>
    <s v="U.P. PESADO"/>
    <s v="PINOS 1"/>
    <n v="271"/>
    <s v="PASE CON DER 90º"/>
    <m/>
    <n v="3"/>
    <m/>
    <n v="3"/>
    <m/>
    <m/>
    <m/>
    <m/>
    <n v="3"/>
    <n v="3"/>
    <m/>
    <m/>
    <m/>
    <x v="1"/>
    <d v="2024-01-26T00:00:00"/>
    <s v="X"/>
    <n v="3"/>
    <x v="0"/>
    <m/>
    <d v="2024-02-03T00:00:00"/>
    <s v="X"/>
    <n v="9"/>
    <x v="1"/>
    <m/>
    <m/>
    <x v="1"/>
    <m/>
  </r>
  <r>
    <s v="U.P. PESADO"/>
    <s v="PINOS 1"/>
    <n v="272"/>
    <s v="PASE"/>
    <m/>
    <n v="3"/>
    <m/>
    <m/>
    <m/>
    <m/>
    <m/>
    <m/>
    <m/>
    <m/>
    <m/>
    <m/>
    <m/>
    <x v="1"/>
    <m/>
    <m/>
    <m/>
    <x v="0"/>
    <m/>
    <d v="2024-02-03T00:00:00"/>
    <s v="X"/>
    <n v="3"/>
    <x v="1"/>
    <m/>
    <m/>
    <x v="1"/>
    <m/>
  </r>
  <r>
    <s v="U.P. PESADO"/>
    <s v="PINOS 1"/>
    <n v="273"/>
    <s v="PASE"/>
    <m/>
    <n v="6"/>
    <m/>
    <m/>
    <m/>
    <m/>
    <m/>
    <m/>
    <n v="3"/>
    <m/>
    <m/>
    <m/>
    <m/>
    <x v="1"/>
    <m/>
    <m/>
    <m/>
    <x v="0"/>
    <m/>
    <d v="2024-02-03T00:00:00"/>
    <s v="X"/>
    <n v="9"/>
    <x v="1"/>
    <m/>
    <m/>
    <x v="1"/>
    <m/>
  </r>
  <r>
    <s v="U.P. PESADO"/>
    <s v="PINOS 1"/>
    <n v="274"/>
    <s v="AMARRE"/>
    <m/>
    <n v="1"/>
    <m/>
    <n v="6"/>
    <m/>
    <m/>
    <m/>
    <m/>
    <m/>
    <n v="3"/>
    <m/>
    <m/>
    <m/>
    <x v="12"/>
    <d v="2024-01-26T00:00:00"/>
    <s v="X"/>
    <n v="3"/>
    <x v="0"/>
    <m/>
    <d v="2024-02-03T00:00:00"/>
    <s v="X"/>
    <n v="7"/>
    <x v="1"/>
    <m/>
    <m/>
    <x v="1"/>
    <m/>
  </r>
  <r>
    <s v="U.P. PESADO"/>
    <s v="PINOS 1"/>
    <n v="275"/>
    <s v="PASE"/>
    <m/>
    <n v="3"/>
    <m/>
    <m/>
    <m/>
    <m/>
    <m/>
    <m/>
    <n v="3"/>
    <m/>
    <m/>
    <m/>
    <m/>
    <x v="13"/>
    <m/>
    <m/>
    <m/>
    <x v="0"/>
    <m/>
    <d v="2024-02-04T00:00:00"/>
    <s v="X"/>
    <n v="5"/>
    <x v="1"/>
    <m/>
    <m/>
    <x v="1"/>
    <m/>
  </r>
  <r>
    <s v="U.P. PESADO"/>
    <s v="PINOS 1"/>
    <n v="276"/>
    <s v="PASE"/>
    <m/>
    <n v="3"/>
    <m/>
    <m/>
    <m/>
    <m/>
    <m/>
    <m/>
    <m/>
    <m/>
    <m/>
    <m/>
    <m/>
    <x v="1"/>
    <m/>
    <m/>
    <m/>
    <x v="0"/>
    <m/>
    <d v="2024-02-04T00:00:00"/>
    <s v="X"/>
    <n v="3"/>
    <x v="1"/>
    <m/>
    <m/>
    <x v="1"/>
    <m/>
  </r>
  <r>
    <s v="U.P. PESADO"/>
    <s v="PINOS 1"/>
    <n v="277"/>
    <s v="PASE"/>
    <m/>
    <n v="6"/>
    <m/>
    <m/>
    <m/>
    <m/>
    <m/>
    <m/>
    <n v="3"/>
    <m/>
    <m/>
    <m/>
    <m/>
    <x v="1"/>
    <m/>
    <m/>
    <m/>
    <x v="0"/>
    <m/>
    <d v="2024-02-04T00:00:00"/>
    <s v="X"/>
    <n v="9"/>
    <x v="1"/>
    <m/>
    <m/>
    <x v="1"/>
    <m/>
  </r>
  <r>
    <s v="U.P. PESADO"/>
    <s v="PINOS 1"/>
    <n v="278"/>
    <s v="PASE"/>
    <m/>
    <n v="3"/>
    <m/>
    <m/>
    <m/>
    <m/>
    <m/>
    <m/>
    <m/>
    <m/>
    <m/>
    <m/>
    <m/>
    <x v="1"/>
    <m/>
    <m/>
    <m/>
    <x v="0"/>
    <m/>
    <d v="2024-02-04T00:00:00"/>
    <s v="X"/>
    <n v="3"/>
    <x v="1"/>
    <m/>
    <d v="2024-04-24T00:00:00"/>
    <x v="0"/>
    <m/>
  </r>
  <r>
    <s v="U.P. PESADO"/>
    <s v="PINOS 1"/>
    <n v="279"/>
    <s v="PASE"/>
    <m/>
    <n v="3"/>
    <m/>
    <m/>
    <m/>
    <m/>
    <m/>
    <m/>
    <n v="3"/>
    <m/>
    <m/>
    <m/>
    <m/>
    <x v="1"/>
    <m/>
    <m/>
    <m/>
    <x v="0"/>
    <m/>
    <d v="2024-02-04T00:00:00"/>
    <s v="X"/>
    <n v="6"/>
    <x v="1"/>
    <m/>
    <m/>
    <x v="1"/>
    <m/>
  </r>
  <r>
    <s v="U.P. PESADO"/>
    <s v="PINOS 1"/>
    <n v="280"/>
    <s v="AMARRE 45°"/>
    <m/>
    <n v="2"/>
    <m/>
    <n v="6"/>
    <m/>
    <m/>
    <m/>
    <m/>
    <m/>
    <n v="3"/>
    <m/>
    <m/>
    <m/>
    <x v="1"/>
    <d v="2024-01-26T00:00:00"/>
    <s v="X"/>
    <n v="3"/>
    <x v="0"/>
    <m/>
    <d v="2024-02-04T00:00:00"/>
    <s v="X"/>
    <n v="8"/>
    <x v="1"/>
    <m/>
    <m/>
    <x v="1"/>
    <m/>
  </r>
  <r>
    <s v="U.P. PESADO"/>
    <s v="PINOS 1"/>
    <n v="281"/>
    <s v="PASE"/>
    <m/>
    <n v="3"/>
    <m/>
    <m/>
    <m/>
    <m/>
    <m/>
    <m/>
    <n v="3"/>
    <m/>
    <m/>
    <m/>
    <m/>
    <x v="1"/>
    <m/>
    <m/>
    <m/>
    <x v="0"/>
    <m/>
    <d v="2024-02-04T00:00:00"/>
    <s v="X"/>
    <n v="6"/>
    <x v="1"/>
    <m/>
    <m/>
    <x v="1"/>
    <m/>
  </r>
  <r>
    <s v="U.P. PESADO"/>
    <s v="PINOS 1"/>
    <n v="282"/>
    <s v="PASE CON DER 90°"/>
    <m/>
    <n v="4"/>
    <m/>
    <n v="3"/>
    <m/>
    <m/>
    <m/>
    <m/>
    <m/>
    <n v="3"/>
    <n v="3"/>
    <m/>
    <m/>
    <x v="1"/>
    <d v="2024-01-26T00:00:00"/>
    <s v="X"/>
    <n v="12"/>
    <x v="0"/>
    <m/>
    <d v="2024-02-04T00:00:00"/>
    <s v="X"/>
    <n v="16"/>
    <x v="1"/>
    <m/>
    <m/>
    <x v="1"/>
    <m/>
  </r>
  <r>
    <s v="U.P. PESADO"/>
    <s v="PINOS 1"/>
    <n v="283"/>
    <s v="AMARRE"/>
    <m/>
    <n v="1"/>
    <m/>
    <n v="6"/>
    <m/>
    <m/>
    <m/>
    <m/>
    <n v="3"/>
    <n v="3"/>
    <m/>
    <m/>
    <m/>
    <x v="1"/>
    <d v="2024-01-26T00:00:00"/>
    <s v="X"/>
    <n v="3"/>
    <x v="0"/>
    <m/>
    <d v="2024-02-04T00:00:00"/>
    <s v="X"/>
    <n v="10"/>
    <x v="1"/>
    <m/>
    <d v="2024-04-24T00:00:00"/>
    <x v="0"/>
    <m/>
  </r>
  <r>
    <s v="U.P. PESADO"/>
    <s v="PINOS 1"/>
    <n v="284"/>
    <s v="PASE CON DER 90°"/>
    <m/>
    <n v="4"/>
    <m/>
    <n v="3"/>
    <m/>
    <m/>
    <m/>
    <m/>
    <m/>
    <n v="3"/>
    <m/>
    <m/>
    <m/>
    <x v="1"/>
    <d v="2024-01-26T00:00:00"/>
    <s v="X"/>
    <n v="3"/>
    <x v="0"/>
    <m/>
    <d v="2024-02-04T00:00:00"/>
    <s v="X"/>
    <n v="7"/>
    <x v="1"/>
    <m/>
    <m/>
    <x v="1"/>
    <m/>
  </r>
  <r>
    <s v="U.P. PESADO"/>
    <s v="PINOS 1"/>
    <n v="285"/>
    <s v="AMARRE 90°"/>
    <m/>
    <n v="1"/>
    <m/>
    <n v="6"/>
    <m/>
    <m/>
    <m/>
    <m/>
    <m/>
    <n v="3"/>
    <m/>
    <m/>
    <m/>
    <x v="1"/>
    <d v="2024-01-26T00:00:00"/>
    <s v="X"/>
    <n v="3"/>
    <x v="0"/>
    <m/>
    <d v="2024-02-04T00:00:00"/>
    <s v="X"/>
    <n v="7"/>
    <x v="1"/>
    <m/>
    <m/>
    <x v="1"/>
    <m/>
  </r>
  <r>
    <s v="U.P. PESADO"/>
    <s v="PINOS 1"/>
    <n v="286"/>
    <s v="AMARRE TERMINAL"/>
    <m/>
    <m/>
    <m/>
    <n v="3"/>
    <m/>
    <n v="3"/>
    <m/>
    <m/>
    <n v="3"/>
    <m/>
    <m/>
    <m/>
    <m/>
    <x v="1"/>
    <d v="2024-01-26T00:00:00"/>
    <s v="X"/>
    <n v="3"/>
    <x v="0"/>
    <m/>
    <d v="2024-02-04T00:00:00"/>
    <s v="X"/>
    <n v="9"/>
    <x v="1"/>
    <m/>
    <m/>
    <x v="1"/>
    <m/>
  </r>
  <r>
    <s v="U.P. PESADO"/>
    <s v="PINOS 1"/>
    <n v="287"/>
    <s v="PASE CON DER_x000a_90°"/>
    <m/>
    <n v="5"/>
    <m/>
    <n v="3"/>
    <m/>
    <m/>
    <m/>
    <m/>
    <n v="3"/>
    <n v="3"/>
    <m/>
    <m/>
    <m/>
    <x v="1"/>
    <d v="2024-01-26T00:00:00"/>
    <s v="X"/>
    <n v="3"/>
    <x v="0"/>
    <m/>
    <d v="2024-02-04T00:00:00"/>
    <s v="X"/>
    <n v="10"/>
    <x v="1"/>
    <m/>
    <d v="2024-04-24T00:00:00"/>
    <x v="0"/>
    <m/>
  </r>
  <r>
    <s v="U.P. PESADO"/>
    <s v="PINOS 1"/>
    <n v="288"/>
    <s v="AMARRE TERMINAL"/>
    <m/>
    <m/>
    <m/>
    <n v="3"/>
    <m/>
    <n v="3"/>
    <m/>
    <m/>
    <n v="3"/>
    <m/>
    <m/>
    <m/>
    <m/>
    <x v="1"/>
    <d v="2024-01-26T00:00:00"/>
    <s v="X"/>
    <n v="3"/>
    <x v="0"/>
    <m/>
    <d v="2024-02-04T00:00:00"/>
    <s v="X"/>
    <n v="8"/>
    <x v="1"/>
    <m/>
    <m/>
    <x v="1"/>
    <m/>
  </r>
  <r>
    <s v="U.P. PESADO"/>
    <s v="PINOS 1"/>
    <n v="289"/>
    <s v="PASE CON DER 90°"/>
    <m/>
    <n v="4"/>
    <m/>
    <n v="3"/>
    <m/>
    <m/>
    <m/>
    <m/>
    <m/>
    <n v="3"/>
    <m/>
    <m/>
    <m/>
    <x v="1"/>
    <d v="2024-01-26T00:00:00"/>
    <s v="X"/>
    <n v="3"/>
    <x v="0"/>
    <m/>
    <d v="2024-02-04T00:00:00"/>
    <s v="X"/>
    <n v="7"/>
    <x v="1"/>
    <m/>
    <d v="2024-04-24T00:00:00"/>
    <x v="0"/>
    <m/>
  </r>
  <r>
    <s v="U.P. PESADO"/>
    <s v="PINOS 1"/>
    <n v="290"/>
    <s v="AMARRE TERMINAL"/>
    <m/>
    <m/>
    <m/>
    <n v="3"/>
    <m/>
    <n v="3"/>
    <m/>
    <m/>
    <n v="3"/>
    <m/>
    <m/>
    <m/>
    <m/>
    <x v="1"/>
    <d v="2024-01-26T00:00:00"/>
    <s v="X"/>
    <n v="9"/>
    <x v="9"/>
    <m/>
    <d v="2024-02-04T00:00:00"/>
    <s v="X"/>
    <n v="9"/>
    <x v="1"/>
    <m/>
    <d v="2024-04-22T00:00:00"/>
    <x v="0"/>
    <m/>
  </r>
  <r>
    <s v="U.P. PESADO"/>
    <s v="PINOS 1"/>
    <n v="291"/>
    <s v="AMARRE 90°"/>
    <m/>
    <n v="2"/>
    <m/>
    <n v="6"/>
    <m/>
    <m/>
    <m/>
    <m/>
    <n v="3"/>
    <n v="3"/>
    <m/>
    <m/>
    <m/>
    <x v="1"/>
    <d v="2024-01-26T00:00:00"/>
    <s v="X"/>
    <n v="3"/>
    <x v="0"/>
    <m/>
    <d v="2024-02-04T00:00:00"/>
    <s v="X"/>
    <n v="11"/>
    <x v="1"/>
    <m/>
    <d v="2024-04-24T00:00:00"/>
    <x v="0"/>
    <m/>
  </r>
  <r>
    <s v="U.P. PESADO"/>
    <s v="PINOS 1"/>
    <n v="292"/>
    <s v="AMARRE TERMINAL "/>
    <m/>
    <m/>
    <m/>
    <n v="3"/>
    <m/>
    <n v="3"/>
    <m/>
    <m/>
    <n v="3"/>
    <m/>
    <m/>
    <m/>
    <m/>
    <x v="1"/>
    <d v="2024-01-26T00:00:00"/>
    <s v="X"/>
    <n v="3"/>
    <x v="0"/>
    <m/>
    <d v="2024-02-04T00:00:00"/>
    <s v="X"/>
    <n v="9"/>
    <x v="1"/>
    <m/>
    <d v="2024-04-24T00:00:00"/>
    <x v="0"/>
    <m/>
  </r>
  <r>
    <s v="U.P. PESADO"/>
    <s v="PINOS 1"/>
    <n v="293"/>
    <s v="PASE CON DER 90º"/>
    <m/>
    <n v="3"/>
    <m/>
    <n v="3"/>
    <m/>
    <m/>
    <m/>
    <m/>
    <n v="3"/>
    <n v="3"/>
    <n v="3"/>
    <m/>
    <m/>
    <x v="1"/>
    <d v="2024-01-26T00:00:00"/>
    <s v="X"/>
    <n v="12"/>
    <x v="0"/>
    <m/>
    <d v="2024-02-04T00:00:00"/>
    <s v="X"/>
    <n v="15"/>
    <x v="1"/>
    <m/>
    <m/>
    <x v="1"/>
    <m/>
  </r>
  <r>
    <s v="U.P. PESADO"/>
    <s v="PINOS 1"/>
    <n v="294"/>
    <s v="AMARRE 90°"/>
    <m/>
    <m/>
    <m/>
    <n v="3"/>
    <m/>
    <m/>
    <m/>
    <m/>
    <m/>
    <m/>
    <m/>
    <m/>
    <m/>
    <x v="1"/>
    <m/>
    <m/>
    <m/>
    <x v="0"/>
    <m/>
    <d v="2024-02-04T00:00:00"/>
    <s v="X"/>
    <n v="3"/>
    <x v="1"/>
    <m/>
    <m/>
    <x v="1"/>
    <m/>
  </r>
  <r>
    <s v="U.P. PESADO"/>
    <s v="PINOS 1"/>
    <n v="295"/>
    <s v="AMARRE"/>
    <m/>
    <n v="1"/>
    <m/>
    <n v="6"/>
    <m/>
    <m/>
    <m/>
    <m/>
    <m/>
    <n v="3"/>
    <m/>
    <m/>
    <m/>
    <x v="1"/>
    <d v="2024-01-26T00:00:00"/>
    <s v="X"/>
    <n v="3"/>
    <x v="0"/>
    <m/>
    <d v="2024-02-04T00:00:00"/>
    <s v="X"/>
    <n v="7"/>
    <x v="1"/>
    <m/>
    <m/>
    <x v="1"/>
    <m/>
  </r>
  <r>
    <s v="U.P. PESADO"/>
    <s v="PINOS 1"/>
    <n v="296"/>
    <s v="PASE"/>
    <m/>
    <n v="3"/>
    <m/>
    <m/>
    <m/>
    <m/>
    <m/>
    <m/>
    <m/>
    <m/>
    <m/>
    <m/>
    <m/>
    <x v="1"/>
    <m/>
    <m/>
    <m/>
    <x v="0"/>
    <m/>
    <d v="2024-02-06T00:00:00"/>
    <s v="X"/>
    <n v="3"/>
    <x v="1"/>
    <m/>
    <m/>
    <x v="1"/>
    <m/>
  </r>
  <r>
    <s v="U.P. PESADO"/>
    <s v="PINOS 1"/>
    <n v="297"/>
    <s v="PASE"/>
    <m/>
    <n v="3"/>
    <m/>
    <m/>
    <m/>
    <m/>
    <m/>
    <m/>
    <n v="3"/>
    <m/>
    <m/>
    <m/>
    <m/>
    <x v="1"/>
    <m/>
    <m/>
    <m/>
    <x v="0"/>
    <m/>
    <d v="2024-02-06T00:00:00"/>
    <s v="X"/>
    <n v="6"/>
    <x v="1"/>
    <m/>
    <m/>
    <x v="1"/>
    <m/>
  </r>
  <r>
    <s v="U.P. PESADO"/>
    <s v="PINOS 1"/>
    <n v="298"/>
    <s v="AMARRE"/>
    <m/>
    <n v="1"/>
    <m/>
    <n v="6"/>
    <m/>
    <m/>
    <m/>
    <m/>
    <m/>
    <n v="3"/>
    <m/>
    <m/>
    <m/>
    <x v="1"/>
    <d v="2024-01-26T00:00:00"/>
    <s v="X"/>
    <n v="3"/>
    <x v="0"/>
    <m/>
    <d v="2024-02-06T00:00:00"/>
    <s v="X"/>
    <n v="7"/>
    <x v="1"/>
    <m/>
    <m/>
    <x v="1"/>
    <m/>
  </r>
  <r>
    <s v="U.P. PESADO"/>
    <s v="PINOS 1"/>
    <n v="299"/>
    <s v="PASE"/>
    <m/>
    <n v="3"/>
    <m/>
    <m/>
    <m/>
    <m/>
    <m/>
    <m/>
    <n v="3"/>
    <m/>
    <m/>
    <m/>
    <m/>
    <x v="1"/>
    <m/>
    <m/>
    <m/>
    <x v="0"/>
    <m/>
    <d v="2024-02-06T00:00:00"/>
    <s v="X"/>
    <n v="6"/>
    <x v="1"/>
    <m/>
    <m/>
    <x v="1"/>
    <m/>
  </r>
  <r>
    <s v="U.P. PESADO"/>
    <s v="PINOS 1"/>
    <n v="300"/>
    <s v="AMARRE 45°"/>
    <m/>
    <n v="2"/>
    <m/>
    <n v="6"/>
    <m/>
    <m/>
    <m/>
    <m/>
    <m/>
    <n v="3"/>
    <m/>
    <m/>
    <m/>
    <x v="1"/>
    <d v="2024-01-26T00:00:00"/>
    <s v="X"/>
    <n v="3"/>
    <x v="0"/>
    <m/>
    <d v="2024-02-06T00:00:00"/>
    <s v="X"/>
    <n v="8"/>
    <x v="1"/>
    <m/>
    <m/>
    <x v="1"/>
    <m/>
  </r>
  <r>
    <s v="U.P. PESADO"/>
    <s v="PINOS 1"/>
    <n v="301"/>
    <s v="PASE"/>
    <m/>
    <n v="3"/>
    <m/>
    <m/>
    <m/>
    <m/>
    <m/>
    <m/>
    <n v="3"/>
    <m/>
    <m/>
    <m/>
    <m/>
    <x v="14"/>
    <m/>
    <m/>
    <m/>
    <x v="0"/>
    <m/>
    <d v="2024-02-06T00:00:00"/>
    <s v="X"/>
    <n v="3"/>
    <x v="1"/>
    <m/>
    <d v="2024-02-10T00:00:00"/>
    <x v="0"/>
    <m/>
  </r>
  <r>
    <s v="U.P. PESADO"/>
    <s v="PINOS 1"/>
    <n v="302"/>
    <s v="PASE"/>
    <m/>
    <n v="3"/>
    <m/>
    <m/>
    <m/>
    <m/>
    <m/>
    <m/>
    <m/>
    <m/>
    <m/>
    <m/>
    <m/>
    <x v="15"/>
    <m/>
    <m/>
    <m/>
    <x v="0"/>
    <m/>
    <d v="2024-02-06T00:00:00"/>
    <s v="X"/>
    <n v="3"/>
    <x v="1"/>
    <m/>
    <d v="2024-12-05T00:00:00"/>
    <x v="0"/>
    <m/>
  </r>
  <r>
    <s v="U.P. PESADO"/>
    <s v="PINOS 1"/>
    <n v="303"/>
    <s v="PASE"/>
    <m/>
    <n v="3"/>
    <m/>
    <m/>
    <m/>
    <m/>
    <m/>
    <m/>
    <n v="3"/>
    <m/>
    <m/>
    <m/>
    <m/>
    <x v="1"/>
    <m/>
    <m/>
    <m/>
    <x v="0"/>
    <m/>
    <d v="2024-02-06T00:00:00"/>
    <s v="X"/>
    <n v="6"/>
    <x v="1"/>
    <m/>
    <m/>
    <x v="1"/>
    <m/>
  </r>
  <r>
    <s v="U.P. PESADO"/>
    <s v="PINOS 1"/>
    <n v="304"/>
    <s v="PASE"/>
    <m/>
    <n v="3"/>
    <m/>
    <m/>
    <m/>
    <m/>
    <m/>
    <m/>
    <m/>
    <m/>
    <m/>
    <m/>
    <m/>
    <x v="1"/>
    <m/>
    <m/>
    <m/>
    <x v="0"/>
    <m/>
    <d v="2024-02-06T00:00:00"/>
    <s v="X"/>
    <n v="3"/>
    <x v="1"/>
    <m/>
    <m/>
    <x v="1"/>
    <m/>
  </r>
  <r>
    <s v="U.P. PESADO"/>
    <s v="PINOS 1"/>
    <n v="305"/>
    <s v="PASE"/>
    <m/>
    <n v="3"/>
    <m/>
    <m/>
    <m/>
    <m/>
    <m/>
    <m/>
    <n v="3"/>
    <m/>
    <m/>
    <m/>
    <m/>
    <x v="1"/>
    <m/>
    <m/>
    <m/>
    <x v="0"/>
    <m/>
    <d v="2024-02-06T00:00:00"/>
    <s v="X"/>
    <n v="6"/>
    <x v="1"/>
    <m/>
    <m/>
    <x v="1"/>
    <m/>
  </r>
  <r>
    <s v="U.P. PESADO"/>
    <s v="PINOS 1"/>
    <n v="306"/>
    <s v="AMARRE 90°"/>
    <m/>
    <n v="2"/>
    <m/>
    <n v="6"/>
    <m/>
    <m/>
    <m/>
    <m/>
    <m/>
    <n v="3"/>
    <m/>
    <m/>
    <m/>
    <x v="16"/>
    <d v="2024-01-26T00:00:00"/>
    <s v="X"/>
    <n v="3"/>
    <x v="0"/>
    <m/>
    <d v="2024-02-06T00:00:00"/>
    <s v="X"/>
    <n v="8"/>
    <x v="1"/>
    <m/>
    <d v="2023-12-07T00:00:00"/>
    <x v="0"/>
    <m/>
  </r>
  <r>
    <s v="U.P. PESADO"/>
    <s v="PINOS 1"/>
    <n v="307"/>
    <s v="PASE"/>
    <m/>
    <n v="3"/>
    <m/>
    <m/>
    <m/>
    <m/>
    <m/>
    <m/>
    <m/>
    <m/>
    <m/>
    <m/>
    <m/>
    <x v="1"/>
    <m/>
    <m/>
    <m/>
    <x v="0"/>
    <m/>
    <d v="2024-02-06T00:00:00"/>
    <s v="X"/>
    <n v="3"/>
    <x v="1"/>
    <m/>
    <d v="2024-02-14T00:00:00"/>
    <x v="0"/>
    <m/>
  </r>
  <r>
    <s v="U.P. PESADO"/>
    <s v="PINOS 1"/>
    <n v="308"/>
    <s v="PASE CON DER 45º"/>
    <m/>
    <n v="3"/>
    <n v="3"/>
    <m/>
    <m/>
    <m/>
    <m/>
    <m/>
    <m/>
    <n v="3"/>
    <m/>
    <m/>
    <m/>
    <x v="1"/>
    <d v="2024-01-26T00:00:00"/>
    <s v="X"/>
    <n v="3"/>
    <x v="0"/>
    <m/>
    <d v="2024-02-06T00:00:00"/>
    <s v="X"/>
    <n v="6"/>
    <x v="1"/>
    <m/>
    <m/>
    <x v="1"/>
    <m/>
  </r>
  <r>
    <s v="U.P. PESADO"/>
    <s v="PINOS 1"/>
    <n v="309"/>
    <s v="AMARRE TERMINAL "/>
    <m/>
    <m/>
    <m/>
    <n v="3"/>
    <m/>
    <n v="3"/>
    <m/>
    <m/>
    <n v="3"/>
    <n v="3"/>
    <m/>
    <m/>
    <m/>
    <x v="17"/>
    <d v="2024-01-26T00:00:00"/>
    <s v="X"/>
    <n v="10"/>
    <x v="0"/>
    <m/>
    <d v="2024-02-06T00:00:00"/>
    <s v="X"/>
    <n v="6"/>
    <x v="1"/>
    <m/>
    <d v="2024-02-09T00:00:00"/>
    <x v="0"/>
    <m/>
  </r>
  <r>
    <s v="U.P. PESADO"/>
    <s v="PINOS 1"/>
    <n v="310"/>
    <s v="AMARRE 45°"/>
    <m/>
    <m/>
    <n v="6"/>
    <m/>
    <m/>
    <m/>
    <m/>
    <m/>
    <m/>
    <m/>
    <n v="3"/>
    <m/>
    <m/>
    <x v="1"/>
    <d v="2024-01-26T00:00:00"/>
    <s v="X"/>
    <n v="9"/>
    <x v="0"/>
    <m/>
    <d v="2024-02-06T00:00:00"/>
    <s v="X"/>
    <n v="12"/>
    <x v="1"/>
    <m/>
    <m/>
    <x v="1"/>
    <m/>
  </r>
  <r>
    <s v="U.P. PESADO"/>
    <s v="PINOS 1"/>
    <n v="311"/>
    <s v="PASE"/>
    <m/>
    <n v="3"/>
    <m/>
    <m/>
    <m/>
    <m/>
    <m/>
    <m/>
    <m/>
    <m/>
    <m/>
    <m/>
    <m/>
    <x v="1"/>
    <m/>
    <m/>
    <m/>
    <x v="0"/>
    <m/>
    <d v="2024-02-06T00:00:00"/>
    <s v="X"/>
    <n v="3"/>
    <x v="1"/>
    <m/>
    <m/>
    <x v="1"/>
    <m/>
  </r>
  <r>
    <s v="U.P. PESADO"/>
    <s v="PINOS 1"/>
    <n v="312"/>
    <s v="PASE"/>
    <m/>
    <n v="3"/>
    <m/>
    <m/>
    <m/>
    <m/>
    <m/>
    <m/>
    <m/>
    <m/>
    <m/>
    <m/>
    <m/>
    <x v="1"/>
    <m/>
    <m/>
    <m/>
    <x v="0"/>
    <m/>
    <d v="2024-02-06T00:00:00"/>
    <s v="X"/>
    <n v="3"/>
    <x v="1"/>
    <m/>
    <m/>
    <x v="1"/>
    <m/>
  </r>
  <r>
    <s v="U.P. PESADO"/>
    <s v="PINOS 1"/>
    <n v="313"/>
    <s v="PASE"/>
    <m/>
    <n v="3"/>
    <m/>
    <m/>
    <m/>
    <m/>
    <m/>
    <m/>
    <m/>
    <m/>
    <m/>
    <m/>
    <m/>
    <x v="1"/>
    <m/>
    <m/>
    <m/>
    <x v="0"/>
    <m/>
    <d v="2024-02-06T00:00:00"/>
    <s v="X"/>
    <n v="3"/>
    <x v="1"/>
    <m/>
    <m/>
    <x v="1"/>
    <m/>
  </r>
  <r>
    <s v="U.P. PESADO"/>
    <s v="PINOS 1"/>
    <n v="314"/>
    <s v="PASE"/>
    <m/>
    <n v="3"/>
    <m/>
    <m/>
    <m/>
    <m/>
    <m/>
    <m/>
    <m/>
    <m/>
    <m/>
    <m/>
    <m/>
    <x v="1"/>
    <m/>
    <m/>
    <m/>
    <x v="0"/>
    <m/>
    <d v="2024-02-06T00:00:00"/>
    <s v="X"/>
    <n v="3"/>
    <x v="1"/>
    <m/>
    <m/>
    <x v="1"/>
    <m/>
  </r>
  <r>
    <s v="U.P. PESADO"/>
    <s v="PINOS 1"/>
    <n v="315"/>
    <s v="AMARRE"/>
    <m/>
    <n v="1"/>
    <n v="6"/>
    <m/>
    <m/>
    <m/>
    <m/>
    <m/>
    <m/>
    <n v="3"/>
    <m/>
    <m/>
    <m/>
    <x v="1"/>
    <d v="2024-01-26T00:00:00"/>
    <s v="X"/>
    <n v="3"/>
    <x v="0"/>
    <m/>
    <d v="2024-02-06T00:00:00"/>
    <s v="X"/>
    <n v="7"/>
    <x v="1"/>
    <m/>
    <m/>
    <x v="1"/>
    <m/>
  </r>
  <r>
    <s v="U.P. PESADO"/>
    <s v="PINOS 1"/>
    <n v="316"/>
    <s v="PASE"/>
    <m/>
    <n v="3"/>
    <m/>
    <m/>
    <m/>
    <m/>
    <m/>
    <m/>
    <m/>
    <m/>
    <m/>
    <m/>
    <m/>
    <x v="1"/>
    <m/>
    <m/>
    <m/>
    <x v="0"/>
    <m/>
    <d v="2024-02-06T00:00:00"/>
    <s v="X"/>
    <n v="3"/>
    <x v="1"/>
    <m/>
    <m/>
    <x v="1"/>
    <m/>
  </r>
  <r>
    <s v="U.P. PESADO"/>
    <s v="PINOS 1"/>
    <n v="317"/>
    <s v="PASE"/>
    <m/>
    <n v="3"/>
    <m/>
    <m/>
    <m/>
    <m/>
    <m/>
    <m/>
    <n v="3"/>
    <m/>
    <m/>
    <m/>
    <m/>
    <x v="1"/>
    <m/>
    <m/>
    <m/>
    <x v="0"/>
    <m/>
    <d v="2024-02-06T00:00:00"/>
    <s v="X"/>
    <n v="6"/>
    <x v="1"/>
    <m/>
    <m/>
    <x v="1"/>
    <m/>
  </r>
  <r>
    <s v="U.P. PESADO"/>
    <s v="PINOS 1"/>
    <n v="318"/>
    <s v="PASE"/>
    <m/>
    <n v="3"/>
    <m/>
    <m/>
    <m/>
    <m/>
    <m/>
    <m/>
    <m/>
    <m/>
    <m/>
    <m/>
    <m/>
    <x v="1"/>
    <m/>
    <m/>
    <m/>
    <x v="0"/>
    <m/>
    <d v="2024-02-06T00:00:00"/>
    <s v="X"/>
    <n v="3"/>
    <x v="1"/>
    <m/>
    <m/>
    <x v="1"/>
    <m/>
  </r>
  <r>
    <s v="U.P. PESADO"/>
    <s v="PINOS 1"/>
    <n v="319"/>
    <s v="PASE"/>
    <m/>
    <n v="3"/>
    <m/>
    <m/>
    <m/>
    <m/>
    <m/>
    <m/>
    <n v="3"/>
    <m/>
    <m/>
    <m/>
    <m/>
    <x v="1"/>
    <m/>
    <m/>
    <m/>
    <x v="0"/>
    <m/>
    <d v="2024-02-06T00:00:00"/>
    <s v="X"/>
    <n v="6"/>
    <x v="1"/>
    <m/>
    <m/>
    <x v="1"/>
    <m/>
  </r>
  <r>
    <s v="U.P. PESADO"/>
    <s v="PINOS 1"/>
    <n v="320"/>
    <s v="PASE"/>
    <m/>
    <n v="3"/>
    <m/>
    <m/>
    <m/>
    <m/>
    <m/>
    <m/>
    <m/>
    <m/>
    <m/>
    <m/>
    <m/>
    <x v="1"/>
    <m/>
    <m/>
    <m/>
    <x v="0"/>
    <m/>
    <d v="2024-02-06T00:00:00"/>
    <s v="X"/>
    <n v="3"/>
    <x v="1"/>
    <m/>
    <m/>
    <x v="1"/>
    <m/>
  </r>
  <r>
    <s v="U.P. PESADO"/>
    <s v="PINOS 1"/>
    <n v="321"/>
    <s v="AMARRE A 90°"/>
    <m/>
    <n v="2"/>
    <n v="6"/>
    <m/>
    <m/>
    <m/>
    <m/>
    <m/>
    <m/>
    <n v="3"/>
    <m/>
    <m/>
    <m/>
    <x v="1"/>
    <d v="2024-01-26T00:00:00"/>
    <s v="X"/>
    <n v="3"/>
    <x v="0"/>
    <m/>
    <d v="2024-02-06T00:00:00"/>
    <s v="X"/>
    <n v="8"/>
    <x v="1"/>
    <m/>
    <m/>
    <x v="1"/>
    <m/>
  </r>
  <r>
    <s v="U.P. PESADO"/>
    <s v="PINOS 1"/>
    <n v="322"/>
    <s v="PASE CON DER 90º"/>
    <m/>
    <n v="4"/>
    <n v="9"/>
    <m/>
    <m/>
    <m/>
    <m/>
    <m/>
    <m/>
    <n v="5"/>
    <m/>
    <m/>
    <m/>
    <x v="1"/>
    <d v="2024-01-26T00:00:00"/>
    <s v="X"/>
    <n v="5"/>
    <x v="0"/>
    <m/>
    <d v="2024-02-06T00:00:00"/>
    <s v="X"/>
    <n v="13"/>
    <x v="1"/>
    <m/>
    <m/>
    <x v="1"/>
    <m/>
  </r>
  <r>
    <s v="U.P. PESADO"/>
    <s v="PINOS 1"/>
    <n v="323"/>
    <s v="AMARRE _x000a_TERMINAL "/>
    <m/>
    <m/>
    <n v="3"/>
    <m/>
    <m/>
    <n v="3"/>
    <m/>
    <m/>
    <n v="3"/>
    <m/>
    <m/>
    <m/>
    <m/>
    <x v="1"/>
    <d v="2024-01-26T00:00:00"/>
    <s v="X"/>
    <n v="3"/>
    <x v="0"/>
    <m/>
    <d v="2024-02-06T00:00:00"/>
    <s v="X"/>
    <n v="9"/>
    <x v="8"/>
    <m/>
    <d v="2024-02-09T00:00:00"/>
    <x v="0"/>
    <m/>
  </r>
  <r>
    <s v="U.P. PESADO"/>
    <s v="PINOS 1"/>
    <n v="324"/>
    <s v="AMARRE 90°"/>
    <m/>
    <n v="2"/>
    <n v="6"/>
    <m/>
    <m/>
    <m/>
    <m/>
    <m/>
    <m/>
    <n v="2"/>
    <n v="3"/>
    <m/>
    <m/>
    <x v="1"/>
    <d v="2024-01-26T00:00:00"/>
    <s v="X"/>
    <n v="11"/>
    <x v="0"/>
    <m/>
    <d v="2024-02-06T00:00:00"/>
    <s v="X"/>
    <n v="14"/>
    <x v="1"/>
    <m/>
    <m/>
    <x v="1"/>
    <m/>
  </r>
  <r>
    <s v="U.P. PESADO"/>
    <s v="PINOS 1"/>
    <n v="325"/>
    <s v="PASE"/>
    <m/>
    <n v="3"/>
    <m/>
    <m/>
    <m/>
    <m/>
    <m/>
    <m/>
    <m/>
    <m/>
    <m/>
    <m/>
    <m/>
    <x v="1"/>
    <m/>
    <m/>
    <m/>
    <x v="0"/>
    <m/>
    <d v="2024-02-06T00:00:00"/>
    <s v="X"/>
    <n v="3"/>
    <x v="1"/>
    <m/>
    <m/>
    <x v="1"/>
    <m/>
  </r>
  <r>
    <s v="U.P. PESADO"/>
    <s v="PINOS 1"/>
    <n v="326"/>
    <s v="AMARRE"/>
    <m/>
    <n v="1"/>
    <n v="6"/>
    <m/>
    <m/>
    <m/>
    <m/>
    <m/>
    <m/>
    <n v="6"/>
    <m/>
    <m/>
    <m/>
    <x v="1"/>
    <d v="2024-01-26T00:00:00"/>
    <s v="X"/>
    <n v="6"/>
    <x v="0"/>
    <m/>
    <d v="2024-02-06T00:00:00"/>
    <s v="X"/>
    <n v="7"/>
    <x v="1"/>
    <m/>
    <m/>
    <x v="1"/>
    <m/>
  </r>
  <r>
    <s v="U.P. PESADO"/>
    <s v="PINOS 1"/>
    <n v="327"/>
    <s v=" AMARRE"/>
    <m/>
    <n v="1"/>
    <n v="3"/>
    <n v="3"/>
    <m/>
    <m/>
    <m/>
    <m/>
    <m/>
    <n v="3"/>
    <m/>
    <m/>
    <m/>
    <x v="1"/>
    <d v="2024-01-26T00:00:00"/>
    <s v="X"/>
    <n v="3"/>
    <x v="0"/>
    <m/>
    <d v="2024-02-06T00:00:00"/>
    <s v="X"/>
    <n v="7"/>
    <x v="1"/>
    <m/>
    <m/>
    <x v="1"/>
    <m/>
  </r>
  <r>
    <s v="U.P. PESADO"/>
    <s v="PINOS 1"/>
    <n v="328"/>
    <s v="AMARRE A 90°"/>
    <m/>
    <n v="2"/>
    <m/>
    <n v="6"/>
    <m/>
    <m/>
    <m/>
    <m/>
    <m/>
    <n v="3"/>
    <m/>
    <m/>
    <m/>
    <x v="1"/>
    <d v="2024-01-26T00:00:00"/>
    <s v="X"/>
    <n v="3"/>
    <x v="0"/>
    <m/>
    <d v="2024-02-06T00:00:00"/>
    <s v="X"/>
    <n v="8"/>
    <x v="1"/>
    <m/>
    <m/>
    <x v="1"/>
    <m/>
  </r>
  <r>
    <s v="U.P. PESADO"/>
    <s v="PINOS 1"/>
    <n v="329"/>
    <s v="PASE "/>
    <m/>
    <n v="3"/>
    <m/>
    <m/>
    <m/>
    <m/>
    <m/>
    <m/>
    <m/>
    <m/>
    <m/>
    <m/>
    <m/>
    <x v="1"/>
    <m/>
    <m/>
    <m/>
    <x v="0"/>
    <m/>
    <d v="2024-02-06T00:00:00"/>
    <s v="X"/>
    <n v="3"/>
    <x v="1"/>
    <m/>
    <m/>
    <x v="1"/>
    <m/>
  </r>
  <r>
    <s v="U.P. PESADO"/>
    <s v="PINOS 1"/>
    <n v="330"/>
    <s v="AMARRE 90°"/>
    <m/>
    <n v="2"/>
    <n v="1"/>
    <n v="5"/>
    <m/>
    <m/>
    <m/>
    <m/>
    <m/>
    <n v="3"/>
    <m/>
    <m/>
    <m/>
    <x v="1"/>
    <d v="2024-01-26T00:00:00"/>
    <s v="X"/>
    <n v="3"/>
    <x v="0"/>
    <m/>
    <d v="2024-02-06T00:00:00"/>
    <s v="X"/>
    <n v="8"/>
    <x v="1"/>
    <m/>
    <m/>
    <x v="1"/>
    <m/>
  </r>
  <r>
    <s v="U.P. PESADO"/>
    <s v="PINOS 1"/>
    <n v="331"/>
    <s v="PASE"/>
    <m/>
    <n v="3"/>
    <m/>
    <m/>
    <m/>
    <m/>
    <m/>
    <m/>
    <m/>
    <m/>
    <m/>
    <m/>
    <m/>
    <x v="1"/>
    <m/>
    <m/>
    <m/>
    <x v="0"/>
    <m/>
    <d v="2024-02-06T00:00:00"/>
    <s v="X"/>
    <n v="3"/>
    <x v="1"/>
    <m/>
    <m/>
    <x v="1"/>
    <m/>
  </r>
  <r>
    <s v="U.P. PESADO"/>
    <s v="PINOS 1"/>
    <n v="332"/>
    <s v="PASE"/>
    <m/>
    <n v="3"/>
    <m/>
    <m/>
    <m/>
    <m/>
    <m/>
    <m/>
    <m/>
    <m/>
    <m/>
    <m/>
    <m/>
    <x v="1"/>
    <m/>
    <m/>
    <m/>
    <x v="0"/>
    <m/>
    <d v="2024-02-06T00:00:00"/>
    <s v="X"/>
    <n v="3"/>
    <x v="1"/>
    <m/>
    <m/>
    <x v="1"/>
    <m/>
  </r>
  <r>
    <s v="U.P. PESADO"/>
    <s v="PINOS 1"/>
    <n v="333"/>
    <s v="AMARRE"/>
    <m/>
    <n v="1"/>
    <n v="6"/>
    <m/>
    <m/>
    <m/>
    <m/>
    <m/>
    <m/>
    <n v="3"/>
    <m/>
    <m/>
    <m/>
    <x v="1"/>
    <d v="2024-01-26T00:00:00"/>
    <s v="X"/>
    <n v="3"/>
    <x v="0"/>
    <m/>
    <d v="2024-02-06T00:00:00"/>
    <s v="X"/>
    <n v="7"/>
    <x v="1"/>
    <m/>
    <m/>
    <x v="1"/>
    <m/>
  </r>
  <r>
    <s v="U.P. PESADO"/>
    <s v="PINOS 1"/>
    <n v="334"/>
    <s v="PASE"/>
    <m/>
    <n v="3"/>
    <m/>
    <m/>
    <m/>
    <m/>
    <m/>
    <m/>
    <m/>
    <m/>
    <m/>
    <m/>
    <m/>
    <x v="1"/>
    <m/>
    <m/>
    <m/>
    <x v="0"/>
    <m/>
    <d v="2024-02-06T00:00:00"/>
    <s v="X"/>
    <n v="3"/>
    <x v="1"/>
    <m/>
    <m/>
    <x v="1"/>
    <m/>
  </r>
  <r>
    <s v="U.P. PESADO"/>
    <s v="PINOS 1"/>
    <n v="335"/>
    <s v="PASE"/>
    <m/>
    <n v="3"/>
    <m/>
    <m/>
    <m/>
    <m/>
    <m/>
    <m/>
    <m/>
    <m/>
    <m/>
    <m/>
    <m/>
    <x v="1"/>
    <m/>
    <m/>
    <m/>
    <x v="0"/>
    <m/>
    <d v="2024-02-09T00:00:00"/>
    <s v="X"/>
    <n v="3"/>
    <x v="1"/>
    <m/>
    <m/>
    <x v="1"/>
    <m/>
  </r>
  <r>
    <s v="U.P. PESADO"/>
    <s v="PINOS 1"/>
    <n v="336"/>
    <s v="PASE"/>
    <m/>
    <n v="3"/>
    <m/>
    <m/>
    <m/>
    <m/>
    <m/>
    <m/>
    <m/>
    <m/>
    <m/>
    <m/>
    <m/>
    <x v="1"/>
    <m/>
    <m/>
    <m/>
    <x v="0"/>
    <m/>
    <d v="2024-02-09T00:00:00"/>
    <s v="X"/>
    <n v="3"/>
    <x v="1"/>
    <m/>
    <m/>
    <x v="1"/>
    <m/>
  </r>
  <r>
    <s v="U.P. PESADO"/>
    <s v="PINOS 1"/>
    <n v="337"/>
    <s v="PASE CON DER  90°"/>
    <m/>
    <n v="4"/>
    <n v="3"/>
    <m/>
    <m/>
    <n v="3"/>
    <m/>
    <m/>
    <m/>
    <n v="6"/>
    <m/>
    <m/>
    <m/>
    <x v="1"/>
    <d v="2024-01-26T00:00:00"/>
    <s v="X"/>
    <n v="9"/>
    <x v="0"/>
    <m/>
    <d v="2024-02-09T00:00:00"/>
    <s v="X"/>
    <n v="10"/>
    <x v="1"/>
    <m/>
    <m/>
    <x v="1"/>
    <m/>
  </r>
  <r>
    <s v="U.P. PESADO"/>
    <s v="PINOS 1"/>
    <n v="338"/>
    <s v="AMARRE TERMINAL"/>
    <m/>
    <m/>
    <n v="3"/>
    <m/>
    <m/>
    <n v="3"/>
    <m/>
    <m/>
    <m/>
    <m/>
    <m/>
    <m/>
    <m/>
    <x v="1"/>
    <d v="2024-01-26T00:00:00"/>
    <s v="X"/>
    <n v="3"/>
    <x v="0"/>
    <m/>
    <d v="2024-02-09T00:00:00"/>
    <s v="X"/>
    <n v="6"/>
    <x v="1"/>
    <m/>
    <m/>
    <x v="1"/>
    <m/>
  </r>
  <r>
    <s v="U.P. PESADO"/>
    <s v="PINOS 1"/>
    <n v="339"/>
    <s v=" AMARRE_x000a_TERMINAL"/>
    <m/>
    <m/>
    <n v="3"/>
    <m/>
    <m/>
    <m/>
    <m/>
    <m/>
    <m/>
    <m/>
    <m/>
    <m/>
    <m/>
    <x v="1"/>
    <m/>
    <m/>
    <m/>
    <x v="0"/>
    <m/>
    <d v="2024-02-09T00:00:00"/>
    <s v="X"/>
    <n v="3"/>
    <x v="1"/>
    <m/>
    <m/>
    <x v="1"/>
    <m/>
  </r>
  <r>
    <s v="U.P. PESADO"/>
    <s v="PINOS 1"/>
    <n v="340"/>
    <s v="AMARRE_x000a_TERMINAL"/>
    <m/>
    <m/>
    <m/>
    <n v="3"/>
    <m/>
    <m/>
    <m/>
    <m/>
    <m/>
    <n v="6"/>
    <m/>
    <m/>
    <m/>
    <x v="1"/>
    <d v="2024-01-26T00:00:00"/>
    <s v="X"/>
    <n v="6"/>
    <x v="0"/>
    <m/>
    <d v="2024-02-09T00:00:00"/>
    <s v="X"/>
    <n v="3"/>
    <x v="1"/>
    <m/>
    <m/>
    <x v="1"/>
    <m/>
  </r>
  <r>
    <s v="U.P. PESADO"/>
    <s v="PINOS 1"/>
    <n v="341"/>
    <s v="AMARRE "/>
    <m/>
    <n v="1"/>
    <m/>
    <n v="6"/>
    <m/>
    <m/>
    <m/>
    <m/>
    <m/>
    <n v="3"/>
    <m/>
    <m/>
    <m/>
    <x v="1"/>
    <d v="2024-01-26T00:00:00"/>
    <s v="X"/>
    <n v="3"/>
    <x v="0"/>
    <m/>
    <d v="2024-02-09T00:00:00"/>
    <s v="X"/>
    <n v="7"/>
    <x v="1"/>
    <m/>
    <m/>
    <x v="1"/>
    <m/>
  </r>
  <r>
    <s v="U.P. PESADO"/>
    <s v="PINOS 1"/>
    <n v="342"/>
    <s v="PASE "/>
    <m/>
    <n v="3"/>
    <m/>
    <m/>
    <m/>
    <n v="3"/>
    <m/>
    <m/>
    <m/>
    <n v="3"/>
    <m/>
    <m/>
    <m/>
    <x v="1"/>
    <d v="2024-01-26T00:00:00"/>
    <s v="X"/>
    <n v="12"/>
    <x v="10"/>
    <m/>
    <d v="2024-02-09T00:00:00"/>
    <s v="X"/>
    <n v="6"/>
    <x v="1"/>
    <m/>
    <m/>
    <x v="1"/>
    <m/>
  </r>
  <r>
    <s v="U.P. PESADO"/>
    <s v="PINOS 1"/>
    <n v="343"/>
    <s v="AMARRE_x000a_TERMINAL"/>
    <m/>
    <m/>
    <m/>
    <n v="3"/>
    <m/>
    <n v="3"/>
    <m/>
    <m/>
    <m/>
    <n v="3"/>
    <m/>
    <m/>
    <m/>
    <x v="1"/>
    <d v="2024-01-26T00:00:00"/>
    <s v="X"/>
    <n v="6"/>
    <x v="0"/>
    <m/>
    <d v="2024-02-09T00:00:00"/>
    <s v="X"/>
    <n v="6"/>
    <x v="1"/>
    <m/>
    <m/>
    <x v="1"/>
    <m/>
  </r>
  <r>
    <s v="U.P. PESADO"/>
    <s v="PINOS 1"/>
    <n v="344"/>
    <s v="AMARRE (RECONECTADOR)"/>
    <m/>
    <m/>
    <m/>
    <n v="6"/>
    <m/>
    <n v="2"/>
    <m/>
    <m/>
    <n v="3"/>
    <n v="8"/>
    <n v="9"/>
    <m/>
    <m/>
    <x v="1"/>
    <d v="2024-01-27T00:00:00"/>
    <s v="X"/>
    <n v="25"/>
    <x v="0"/>
    <m/>
    <d v="2024-02-09T00:00:00"/>
    <s v="X"/>
    <n v="23"/>
    <x v="1"/>
    <m/>
    <m/>
    <x v="1"/>
    <m/>
  </r>
  <r>
    <s v="U.P. PESADO"/>
    <s v="PINOS 1"/>
    <n v="345"/>
    <s v="AMARRE 45°"/>
    <m/>
    <n v="2"/>
    <m/>
    <n v="6"/>
    <m/>
    <m/>
    <m/>
    <m/>
    <m/>
    <n v="3"/>
    <m/>
    <m/>
    <m/>
    <x v="1"/>
    <m/>
    <m/>
    <m/>
    <x v="0"/>
    <m/>
    <d v="2024-02-09T00:00:00"/>
    <s v="X"/>
    <n v="8"/>
    <x v="1"/>
    <m/>
    <m/>
    <x v="1"/>
    <m/>
  </r>
  <r>
    <s v="U.P. PESADO"/>
    <s v="PINOS 1"/>
    <n v="346"/>
    <s v="PASE"/>
    <m/>
    <n v="3"/>
    <m/>
    <m/>
    <m/>
    <m/>
    <m/>
    <m/>
    <n v="3"/>
    <m/>
    <m/>
    <m/>
    <m/>
    <x v="1"/>
    <m/>
    <m/>
    <m/>
    <x v="0"/>
    <m/>
    <d v="2024-02-09T00:00:00"/>
    <s v="X"/>
    <n v="3"/>
    <x v="1"/>
    <m/>
    <m/>
    <x v="1"/>
    <m/>
  </r>
  <r>
    <s v="U.P. PESADO"/>
    <s v="PINOS 1"/>
    <n v="347"/>
    <s v="PASE"/>
    <m/>
    <n v="3"/>
    <m/>
    <m/>
    <m/>
    <m/>
    <m/>
    <m/>
    <m/>
    <m/>
    <m/>
    <m/>
    <m/>
    <x v="1"/>
    <m/>
    <m/>
    <m/>
    <x v="0"/>
    <m/>
    <d v="2024-02-09T00:00:00"/>
    <s v="X"/>
    <n v="3"/>
    <x v="1"/>
    <m/>
    <m/>
    <x v="1"/>
    <m/>
  </r>
  <r>
    <s v="U.P. PESADO"/>
    <s v="PINOS 1"/>
    <n v="348"/>
    <s v="PASE"/>
    <m/>
    <n v="3"/>
    <m/>
    <m/>
    <m/>
    <m/>
    <m/>
    <m/>
    <n v="3"/>
    <m/>
    <m/>
    <m/>
    <m/>
    <x v="1"/>
    <m/>
    <m/>
    <m/>
    <x v="0"/>
    <m/>
    <d v="2024-02-09T00:00:00"/>
    <s v="X"/>
    <n v="3"/>
    <x v="1"/>
    <m/>
    <m/>
    <x v="1"/>
    <m/>
  </r>
  <r>
    <s v="U.P. PESADO"/>
    <s v="PINOS 1"/>
    <n v="349"/>
    <s v="PASE"/>
    <m/>
    <n v="3"/>
    <m/>
    <m/>
    <m/>
    <m/>
    <m/>
    <m/>
    <m/>
    <m/>
    <m/>
    <m/>
    <m/>
    <x v="1"/>
    <m/>
    <m/>
    <m/>
    <x v="0"/>
    <m/>
    <d v="2024-02-09T00:00:00"/>
    <s v="X"/>
    <n v="3"/>
    <x v="1"/>
    <m/>
    <m/>
    <x v="1"/>
    <m/>
  </r>
  <r>
    <s v="U.P. PESADO"/>
    <s v="PINOS 1"/>
    <n v="350"/>
    <s v="AMARRE"/>
    <m/>
    <n v="1"/>
    <m/>
    <n v="6"/>
    <m/>
    <m/>
    <m/>
    <m/>
    <n v="3"/>
    <n v="3"/>
    <m/>
    <m/>
    <m/>
    <x v="1"/>
    <d v="2024-01-27T00:00:00"/>
    <s v="X"/>
    <n v="3"/>
    <x v="0"/>
    <m/>
    <d v="2024-02-09T00:00:00"/>
    <s v="X"/>
    <n v="9"/>
    <x v="1"/>
    <m/>
    <m/>
    <x v="1"/>
    <m/>
  </r>
  <r>
    <s v="U.P. PESADO"/>
    <s v="PINOS 1"/>
    <n v="351"/>
    <s v="PASE"/>
    <m/>
    <n v="3"/>
    <m/>
    <m/>
    <m/>
    <m/>
    <m/>
    <m/>
    <m/>
    <m/>
    <m/>
    <m/>
    <m/>
    <x v="1"/>
    <m/>
    <m/>
    <m/>
    <x v="0"/>
    <m/>
    <d v="2024-02-09T00:00:00"/>
    <s v="X"/>
    <n v="3"/>
    <x v="1"/>
    <m/>
    <m/>
    <x v="1"/>
    <m/>
  </r>
  <r>
    <s v="U.P. PESADO"/>
    <s v="PINOS 1"/>
    <n v="352"/>
    <s v="PASE CON DER 90º"/>
    <m/>
    <n v="3"/>
    <m/>
    <m/>
    <m/>
    <n v="2"/>
    <m/>
    <m/>
    <n v="3"/>
    <n v="8"/>
    <m/>
    <m/>
    <m/>
    <x v="1"/>
    <d v="2024-01-27T00:00:00"/>
    <s v="X"/>
    <n v="14"/>
    <x v="0"/>
    <m/>
    <d v="2024-02-09T00:00:00"/>
    <s v="X"/>
    <n v="8"/>
    <x v="1"/>
    <m/>
    <m/>
    <x v="1"/>
    <m/>
  </r>
  <r>
    <s v="U.P. PESADO"/>
    <s v="PINOS 1"/>
    <n v="353"/>
    <s v="PASE"/>
    <m/>
    <n v="3"/>
    <m/>
    <m/>
    <m/>
    <m/>
    <m/>
    <m/>
    <m/>
    <m/>
    <m/>
    <m/>
    <m/>
    <x v="1"/>
    <m/>
    <m/>
    <m/>
    <x v="0"/>
    <m/>
    <d v="2024-02-09T00:00:00"/>
    <s v="X"/>
    <n v="3"/>
    <x v="1"/>
    <m/>
    <m/>
    <x v="1"/>
    <m/>
  </r>
  <r>
    <s v="U.P. PESADO"/>
    <s v="PINOS 1"/>
    <n v="354"/>
    <s v="PASE"/>
    <m/>
    <n v="3"/>
    <m/>
    <m/>
    <m/>
    <m/>
    <m/>
    <m/>
    <n v="3"/>
    <m/>
    <m/>
    <m/>
    <m/>
    <x v="1"/>
    <m/>
    <m/>
    <m/>
    <x v="0"/>
    <m/>
    <d v="2024-02-09T00:00:00"/>
    <s v="X"/>
    <n v="6"/>
    <x v="1"/>
    <m/>
    <m/>
    <x v="1"/>
    <m/>
  </r>
  <r>
    <s v="U.P. PESADO"/>
    <s v="PINOS 1"/>
    <n v="355"/>
    <s v="AMARRE  90°"/>
    <m/>
    <n v="2"/>
    <n v="3"/>
    <n v="3"/>
    <m/>
    <m/>
    <m/>
    <m/>
    <m/>
    <n v="3"/>
    <m/>
    <m/>
    <m/>
    <x v="1"/>
    <d v="2024-01-27T00:00:00"/>
    <s v="X"/>
    <n v="3"/>
    <x v="0"/>
    <m/>
    <d v="2024-02-09T00:00:00"/>
    <s v="X"/>
    <n v="8"/>
    <x v="1"/>
    <m/>
    <m/>
    <x v="1"/>
    <m/>
  </r>
  <r>
    <s v="U.P. PESADO"/>
    <s v="PINOS 1"/>
    <n v="356"/>
    <s v="AMARRE  90°"/>
    <m/>
    <n v="1"/>
    <n v="3"/>
    <m/>
    <m/>
    <m/>
    <m/>
    <m/>
    <m/>
    <n v="3"/>
    <n v="3"/>
    <m/>
    <m/>
    <x v="1"/>
    <d v="2024-01-27T00:00:00"/>
    <s v="X"/>
    <n v="12"/>
    <x v="0"/>
    <m/>
    <d v="2024-02-09T00:00:00"/>
    <s v="X"/>
    <n v="10"/>
    <x v="1"/>
    <m/>
    <m/>
    <x v="1"/>
    <m/>
  </r>
  <r>
    <s v="U.P. PESADO"/>
    <s v="PINOS 1"/>
    <n v="357"/>
    <s v="AMARRE  90°"/>
    <m/>
    <n v="1"/>
    <m/>
    <n v="3"/>
    <m/>
    <m/>
    <m/>
    <m/>
    <m/>
    <n v="7"/>
    <n v="3"/>
    <m/>
    <m/>
    <x v="1"/>
    <d v="2024-01-27T00:00:00"/>
    <s v="X"/>
    <n v="19"/>
    <x v="11"/>
    <m/>
    <d v="2024-02-10T00:00:00"/>
    <s v="X"/>
    <n v="13"/>
    <x v="1"/>
    <m/>
    <d v="2024-07-14T00:00:00"/>
    <x v="0"/>
    <m/>
  </r>
  <r>
    <s v="U.P. PESADO"/>
    <s v="PINOS 1"/>
    <n v="358"/>
    <s v="AMARRE  90°"/>
    <m/>
    <n v="2"/>
    <m/>
    <n v="6"/>
    <m/>
    <m/>
    <m/>
    <m/>
    <m/>
    <n v="3"/>
    <m/>
    <m/>
    <m/>
    <x v="1"/>
    <d v="2024-01-27T00:00:00"/>
    <s v="X"/>
    <n v="3"/>
    <x v="0"/>
    <m/>
    <d v="2024-02-10T00:00:00"/>
    <s v="X"/>
    <n v="8"/>
    <x v="1"/>
    <m/>
    <m/>
    <x v="1"/>
    <m/>
  </r>
  <r>
    <s v="U.P. PESADO"/>
    <s v="PINOS 1"/>
    <n v="359"/>
    <s v="AMARRE  90°"/>
    <m/>
    <n v="3"/>
    <m/>
    <m/>
    <m/>
    <m/>
    <m/>
    <m/>
    <n v="3"/>
    <m/>
    <m/>
    <m/>
    <m/>
    <x v="1"/>
    <m/>
    <m/>
    <m/>
    <x v="0"/>
    <m/>
    <d v="2024-02-10T00:00:00"/>
    <s v="X"/>
    <n v="6"/>
    <x v="1"/>
    <m/>
    <m/>
    <x v="1"/>
    <m/>
  </r>
  <r>
    <s v="U.P. PESADO"/>
    <s v="PINOS 1"/>
    <n v="360"/>
    <s v="PASE"/>
    <m/>
    <n v="3"/>
    <m/>
    <m/>
    <m/>
    <m/>
    <m/>
    <m/>
    <m/>
    <m/>
    <m/>
    <m/>
    <m/>
    <x v="1"/>
    <m/>
    <m/>
    <m/>
    <x v="0"/>
    <m/>
    <d v="2024-02-10T00:00:00"/>
    <s v="X"/>
    <n v="3"/>
    <x v="1"/>
    <m/>
    <m/>
    <x v="1"/>
    <m/>
  </r>
  <r>
    <s v="U.P. PESADO"/>
    <s v="PINOS 1"/>
    <n v="361"/>
    <s v="PASE"/>
    <m/>
    <n v="3"/>
    <m/>
    <m/>
    <m/>
    <m/>
    <m/>
    <m/>
    <n v="3"/>
    <m/>
    <m/>
    <m/>
    <m/>
    <x v="1"/>
    <m/>
    <m/>
    <m/>
    <x v="0"/>
    <m/>
    <m/>
    <m/>
    <n v="0"/>
    <x v="1"/>
    <m/>
    <m/>
    <x v="1"/>
    <m/>
  </r>
  <r>
    <s v="U.P. PESADO"/>
    <s v="PINOS 1"/>
    <n v="362"/>
    <s v="Pase"/>
    <m/>
    <n v="3"/>
    <m/>
    <m/>
    <m/>
    <m/>
    <m/>
    <m/>
    <m/>
    <m/>
    <m/>
    <m/>
    <m/>
    <x v="1"/>
    <m/>
    <m/>
    <m/>
    <x v="0"/>
    <m/>
    <m/>
    <m/>
    <n v="0"/>
    <x v="1"/>
    <m/>
    <m/>
    <x v="1"/>
    <m/>
  </r>
  <r>
    <s v="U.P. PESADO"/>
    <s v="PINOS 1"/>
    <n v="363"/>
    <s v="Amarre con deriv a 90º"/>
    <m/>
    <n v="2"/>
    <m/>
    <n v="6"/>
    <m/>
    <m/>
    <m/>
    <m/>
    <n v="3"/>
    <n v="5"/>
    <n v="3"/>
    <m/>
    <m/>
    <x v="1"/>
    <d v="2024-01-27T00:00:00"/>
    <s v="X"/>
    <n v="14"/>
    <x v="0"/>
    <m/>
    <m/>
    <m/>
    <n v="0"/>
    <x v="1"/>
    <m/>
    <m/>
    <x v="1"/>
    <m/>
  </r>
  <r>
    <s v="U.P. PESADO"/>
    <s v="PINOS 1"/>
    <n v="364"/>
    <s v="Amarre"/>
    <m/>
    <m/>
    <m/>
    <n v="6"/>
    <m/>
    <n v="3"/>
    <m/>
    <m/>
    <m/>
    <m/>
    <m/>
    <m/>
    <m/>
    <x v="1"/>
    <m/>
    <m/>
    <m/>
    <x v="0"/>
    <m/>
    <m/>
    <m/>
    <n v="0"/>
    <x v="1"/>
    <m/>
    <m/>
    <x v="1"/>
    <m/>
  </r>
  <r>
    <s v="U.P. PESADO"/>
    <s v="PINOS 1"/>
    <n v="365"/>
    <s v="Pase"/>
    <m/>
    <n v="3"/>
    <m/>
    <m/>
    <m/>
    <m/>
    <m/>
    <m/>
    <m/>
    <m/>
    <m/>
    <m/>
    <m/>
    <x v="1"/>
    <m/>
    <m/>
    <m/>
    <x v="0"/>
    <m/>
    <m/>
    <m/>
    <n v="0"/>
    <x v="1"/>
    <m/>
    <m/>
    <x v="1"/>
    <m/>
  </r>
  <r>
    <s v="U.P. PESADO"/>
    <s v="PINOS 1"/>
    <n v="366"/>
    <s v="Pase"/>
    <m/>
    <n v="3"/>
    <m/>
    <m/>
    <m/>
    <m/>
    <m/>
    <m/>
    <n v="3"/>
    <m/>
    <m/>
    <m/>
    <m/>
    <x v="1"/>
    <m/>
    <m/>
    <m/>
    <x v="0"/>
    <m/>
    <m/>
    <m/>
    <n v="0"/>
    <x v="1"/>
    <m/>
    <m/>
    <x v="1"/>
    <m/>
  </r>
  <r>
    <s v="U.P. PESADO"/>
    <s v="PINOS 1"/>
    <n v="367"/>
    <s v="Amarre con deriv a 90º"/>
    <m/>
    <n v="3"/>
    <n v="3"/>
    <n v="6"/>
    <m/>
    <m/>
    <m/>
    <m/>
    <m/>
    <n v="6"/>
    <m/>
    <m/>
    <m/>
    <x v="1"/>
    <d v="2024-01-27T00:00:00"/>
    <s v="X"/>
    <n v="6"/>
    <x v="0"/>
    <m/>
    <m/>
    <m/>
    <n v="0"/>
    <x v="1"/>
    <m/>
    <m/>
    <x v="1"/>
    <m/>
  </r>
  <r>
    <s v="U.P. PESADO"/>
    <s v="PINOS 1"/>
    <n v="368"/>
    <s v="Amarre"/>
    <m/>
    <m/>
    <n v="6"/>
    <m/>
    <m/>
    <m/>
    <m/>
    <m/>
    <m/>
    <m/>
    <n v="3"/>
    <m/>
    <m/>
    <x v="1"/>
    <d v="2024-01-27T00:00:00"/>
    <s v="X"/>
    <n v="9"/>
    <x v="0"/>
    <m/>
    <m/>
    <m/>
    <n v="0"/>
    <x v="1"/>
    <m/>
    <m/>
    <x v="1"/>
    <m/>
  </r>
  <r>
    <s v="U.P. PESADO"/>
    <s v="PINOS 1"/>
    <n v="369"/>
    <s v="Pase"/>
    <m/>
    <n v="3"/>
    <m/>
    <m/>
    <m/>
    <m/>
    <m/>
    <m/>
    <m/>
    <m/>
    <m/>
    <m/>
    <m/>
    <x v="1"/>
    <m/>
    <m/>
    <m/>
    <x v="0"/>
    <m/>
    <m/>
    <m/>
    <n v="0"/>
    <x v="1"/>
    <m/>
    <m/>
    <x v="1"/>
    <m/>
  </r>
  <r>
    <s v="U.P. PESADO"/>
    <s v="PINOS 1"/>
    <n v="370"/>
    <s v="Pase"/>
    <m/>
    <n v="3"/>
    <m/>
    <m/>
    <m/>
    <m/>
    <m/>
    <m/>
    <m/>
    <m/>
    <m/>
    <m/>
    <m/>
    <x v="1"/>
    <m/>
    <m/>
    <m/>
    <x v="0"/>
    <m/>
    <m/>
    <m/>
    <n v="0"/>
    <x v="1"/>
    <m/>
    <m/>
    <x v="1"/>
    <m/>
  </r>
  <r>
    <s v="U.P. PESADO"/>
    <s v="PINOS 1"/>
    <n v="371"/>
    <s v="Pase"/>
    <m/>
    <n v="3"/>
    <m/>
    <m/>
    <m/>
    <m/>
    <m/>
    <m/>
    <m/>
    <m/>
    <m/>
    <m/>
    <m/>
    <x v="1"/>
    <m/>
    <m/>
    <m/>
    <x v="0"/>
    <m/>
    <m/>
    <m/>
    <n v="0"/>
    <x v="1"/>
    <m/>
    <m/>
    <x v="1"/>
    <m/>
  </r>
  <r>
    <s v="U.P. PESADO"/>
    <s v="PINOS 1"/>
    <n v="372"/>
    <s v="Pase"/>
    <m/>
    <n v="3"/>
    <m/>
    <m/>
    <m/>
    <m/>
    <m/>
    <m/>
    <m/>
    <m/>
    <m/>
    <m/>
    <m/>
    <x v="1"/>
    <m/>
    <m/>
    <m/>
    <x v="0"/>
    <m/>
    <m/>
    <m/>
    <n v="0"/>
    <x v="1"/>
    <m/>
    <m/>
    <x v="1"/>
    <m/>
  </r>
  <r>
    <s v="U.P. PESADO"/>
    <s v="PINOS 1"/>
    <n v="373"/>
    <s v="Amarre"/>
    <m/>
    <n v="1"/>
    <m/>
    <n v="6"/>
    <m/>
    <m/>
    <m/>
    <m/>
    <m/>
    <n v="3"/>
    <m/>
    <m/>
    <m/>
    <x v="1"/>
    <d v="2024-01-27T00:00:00"/>
    <s v="X"/>
    <n v="3"/>
    <x v="0"/>
    <m/>
    <m/>
    <m/>
    <n v="0"/>
    <x v="1"/>
    <m/>
    <m/>
    <x v="1"/>
    <m/>
  </r>
  <r>
    <s v="U.P. PESADO"/>
    <s v="PINOS 1"/>
    <n v="374"/>
    <s v="Pase"/>
    <m/>
    <n v="3"/>
    <m/>
    <m/>
    <m/>
    <m/>
    <m/>
    <m/>
    <m/>
    <m/>
    <m/>
    <m/>
    <m/>
    <x v="1"/>
    <m/>
    <m/>
    <m/>
    <x v="0"/>
    <m/>
    <m/>
    <m/>
    <n v="0"/>
    <x v="1"/>
    <m/>
    <m/>
    <x v="1"/>
    <m/>
  </r>
  <r>
    <s v="U.P. PESADO"/>
    <s v="PINOS 1"/>
    <n v="375"/>
    <s v="Pase"/>
    <m/>
    <n v="3"/>
    <m/>
    <m/>
    <m/>
    <m/>
    <m/>
    <m/>
    <m/>
    <m/>
    <m/>
    <m/>
    <m/>
    <x v="1"/>
    <m/>
    <m/>
    <m/>
    <x v="0"/>
    <m/>
    <m/>
    <m/>
    <n v="0"/>
    <x v="1"/>
    <m/>
    <m/>
    <x v="1"/>
    <m/>
  </r>
  <r>
    <s v="U.P. PESADO"/>
    <s v="PINOS 1"/>
    <n v="376"/>
    <s v="Pase"/>
    <m/>
    <n v="3"/>
    <m/>
    <m/>
    <m/>
    <m/>
    <m/>
    <m/>
    <m/>
    <m/>
    <m/>
    <m/>
    <m/>
    <x v="1"/>
    <m/>
    <m/>
    <m/>
    <x v="0"/>
    <m/>
    <m/>
    <m/>
    <n v="0"/>
    <x v="1"/>
    <m/>
    <m/>
    <x v="1"/>
    <m/>
  </r>
  <r>
    <s v="U.P. PESADO"/>
    <s v="PINOS 1"/>
    <n v="377"/>
    <s v="Pase"/>
    <m/>
    <n v="3"/>
    <m/>
    <m/>
    <m/>
    <m/>
    <m/>
    <m/>
    <m/>
    <m/>
    <m/>
    <m/>
    <m/>
    <x v="1"/>
    <m/>
    <m/>
    <m/>
    <x v="0"/>
    <m/>
    <m/>
    <m/>
    <n v="0"/>
    <x v="1"/>
    <m/>
    <m/>
    <x v="1"/>
    <m/>
  </r>
  <r>
    <s v="U.P. PESADO"/>
    <s v="PINOS 1"/>
    <n v="378"/>
    <s v="Amarre"/>
    <m/>
    <n v="1"/>
    <m/>
    <n v="6"/>
    <m/>
    <m/>
    <m/>
    <m/>
    <m/>
    <n v="3"/>
    <m/>
    <m/>
    <m/>
    <x v="1"/>
    <d v="2024-01-27T00:00:00"/>
    <s v="X"/>
    <n v="3"/>
    <x v="0"/>
    <m/>
    <m/>
    <m/>
    <n v="0"/>
    <x v="1"/>
    <m/>
    <m/>
    <x v="1"/>
    <m/>
  </r>
  <r>
    <s v="U.P. PESADO"/>
    <s v="PINOS 1"/>
    <n v="379"/>
    <s v="Pase"/>
    <m/>
    <n v="3"/>
    <m/>
    <m/>
    <m/>
    <m/>
    <m/>
    <m/>
    <m/>
    <m/>
    <m/>
    <m/>
    <m/>
    <x v="1"/>
    <m/>
    <m/>
    <m/>
    <x v="0"/>
    <m/>
    <m/>
    <m/>
    <n v="0"/>
    <x v="1"/>
    <m/>
    <m/>
    <x v="1"/>
    <m/>
  </r>
  <r>
    <s v="U.P. PESADO"/>
    <s v="PINOS 1"/>
    <n v="380"/>
    <s v="Pase"/>
    <m/>
    <n v="3"/>
    <m/>
    <m/>
    <m/>
    <m/>
    <m/>
    <m/>
    <m/>
    <m/>
    <m/>
    <m/>
    <m/>
    <x v="1"/>
    <m/>
    <m/>
    <m/>
    <x v="0"/>
    <m/>
    <m/>
    <m/>
    <n v="0"/>
    <x v="1"/>
    <m/>
    <m/>
    <x v="1"/>
    <m/>
  </r>
  <r>
    <s v="U.P. PESADO"/>
    <s v="PINOS 1"/>
    <n v="381"/>
    <s v="Pase"/>
    <m/>
    <n v="3"/>
    <m/>
    <m/>
    <m/>
    <m/>
    <m/>
    <m/>
    <m/>
    <m/>
    <m/>
    <m/>
    <m/>
    <x v="1"/>
    <m/>
    <m/>
    <m/>
    <x v="0"/>
    <m/>
    <m/>
    <m/>
    <n v="0"/>
    <x v="1"/>
    <m/>
    <m/>
    <x v="1"/>
    <m/>
  </r>
  <r>
    <s v="U.P. PESADO"/>
    <s v="PINOS 1"/>
    <n v="382"/>
    <s v="Pase"/>
    <m/>
    <n v="3"/>
    <m/>
    <m/>
    <m/>
    <m/>
    <m/>
    <m/>
    <m/>
    <m/>
    <m/>
    <m/>
    <m/>
    <x v="1"/>
    <m/>
    <m/>
    <m/>
    <x v="0"/>
    <m/>
    <m/>
    <m/>
    <n v="0"/>
    <x v="1"/>
    <m/>
    <m/>
    <x v="1"/>
    <m/>
  </r>
  <r>
    <s v="U.P. PESADO"/>
    <s v="PINOS 1"/>
    <n v="383"/>
    <s v="Amarre con deriv a 90º"/>
    <m/>
    <n v="1"/>
    <n v="6"/>
    <m/>
    <m/>
    <m/>
    <m/>
    <m/>
    <m/>
    <n v="3"/>
    <m/>
    <m/>
    <m/>
    <x v="18"/>
    <d v="2024-01-27T00:00:00"/>
    <s v="X"/>
    <n v="3"/>
    <x v="0"/>
    <m/>
    <m/>
    <m/>
    <n v="0"/>
    <x v="1"/>
    <m/>
    <m/>
    <x v="1"/>
    <m/>
  </r>
  <r>
    <s v="U.P. PESADO"/>
    <s v="PINOS 1"/>
    <n v="384"/>
    <s v="Pase"/>
    <m/>
    <n v="3"/>
    <m/>
    <m/>
    <m/>
    <m/>
    <m/>
    <m/>
    <n v="3"/>
    <m/>
    <m/>
    <m/>
    <m/>
    <x v="1"/>
    <m/>
    <m/>
    <m/>
    <x v="0"/>
    <m/>
    <m/>
    <m/>
    <n v="0"/>
    <x v="1"/>
    <m/>
    <m/>
    <x v="1"/>
    <m/>
  </r>
  <r>
    <s v="U.P. PESADO"/>
    <s v="PINOS 1"/>
    <n v="385"/>
    <s v="Pase"/>
    <m/>
    <n v="3"/>
    <m/>
    <m/>
    <m/>
    <m/>
    <m/>
    <m/>
    <m/>
    <m/>
    <m/>
    <m/>
    <m/>
    <x v="1"/>
    <m/>
    <m/>
    <m/>
    <x v="0"/>
    <m/>
    <m/>
    <m/>
    <n v="0"/>
    <x v="1"/>
    <m/>
    <m/>
    <x v="1"/>
    <m/>
  </r>
  <r>
    <s v="U.P. PESADO"/>
    <s v="PINOS 1"/>
    <n v="386"/>
    <s v="Pase"/>
    <m/>
    <n v="3"/>
    <m/>
    <m/>
    <m/>
    <m/>
    <m/>
    <m/>
    <n v="3"/>
    <m/>
    <m/>
    <m/>
    <m/>
    <x v="1"/>
    <m/>
    <m/>
    <m/>
    <x v="0"/>
    <m/>
    <m/>
    <m/>
    <n v="0"/>
    <x v="1"/>
    <m/>
    <m/>
    <x v="1"/>
    <m/>
  </r>
  <r>
    <s v="U.P. PESADO"/>
    <s v="PINOS 1"/>
    <n v="387"/>
    <s v="AMARRE  90°"/>
    <m/>
    <n v="1"/>
    <m/>
    <n v="6"/>
    <m/>
    <m/>
    <m/>
    <m/>
    <m/>
    <n v="3"/>
    <m/>
    <m/>
    <m/>
    <x v="1"/>
    <d v="2024-01-30T00:00:00"/>
    <s v="X"/>
    <n v="3"/>
    <x v="0"/>
    <m/>
    <m/>
    <m/>
    <n v="0"/>
    <x v="1"/>
    <m/>
    <m/>
    <x v="1"/>
    <m/>
  </r>
  <r>
    <s v="U.P. PESADO"/>
    <s v="PINOS 1"/>
    <n v="388"/>
    <s v="Pase con deriv a 90º"/>
    <m/>
    <n v="4"/>
    <m/>
    <n v="3"/>
    <m/>
    <m/>
    <m/>
    <m/>
    <m/>
    <n v="6"/>
    <m/>
    <m/>
    <m/>
    <x v="1"/>
    <d v="2024-01-30T00:00:00"/>
    <s v="X"/>
    <n v="6"/>
    <x v="0"/>
    <m/>
    <m/>
    <m/>
    <n v="0"/>
    <x v="1"/>
    <m/>
    <m/>
    <x v="1"/>
    <m/>
  </r>
  <r>
    <s v="U.P. PESADO"/>
    <s v="PINOS 1"/>
    <n v="389"/>
    <s v="Amarre"/>
    <m/>
    <m/>
    <n v="6"/>
    <m/>
    <m/>
    <m/>
    <m/>
    <m/>
    <m/>
    <m/>
    <n v="3"/>
    <m/>
    <m/>
    <x v="1"/>
    <d v="2024-01-30T00:00:00"/>
    <s v="X"/>
    <n v="9"/>
    <x v="0"/>
    <m/>
    <m/>
    <m/>
    <n v="0"/>
    <x v="1"/>
    <m/>
    <m/>
    <x v="1"/>
    <m/>
  </r>
  <r>
    <s v="U.P. PESADO"/>
    <s v="PINOS 1"/>
    <s v="389A"/>
    <s v="Amarre"/>
    <m/>
    <m/>
    <n v="6"/>
    <m/>
    <m/>
    <m/>
    <m/>
    <m/>
    <m/>
    <n v="2"/>
    <n v="3"/>
    <m/>
    <m/>
    <x v="1"/>
    <d v="2024-01-30T00:00:00"/>
    <s v="X"/>
    <n v="5"/>
    <x v="0"/>
    <m/>
    <m/>
    <m/>
    <n v="0"/>
    <x v="1"/>
    <m/>
    <m/>
    <x v="1"/>
    <m/>
  </r>
  <r>
    <s v="U.P. PESADO"/>
    <s v="PINOS 1"/>
    <s v="389B"/>
    <s v="Amarre"/>
    <m/>
    <m/>
    <m/>
    <m/>
    <m/>
    <m/>
    <m/>
    <m/>
    <m/>
    <m/>
    <m/>
    <m/>
    <m/>
    <x v="1"/>
    <d v="2024-01-30T00:00:00"/>
    <s v="X"/>
    <n v="9"/>
    <x v="0"/>
    <m/>
    <m/>
    <m/>
    <n v="0"/>
    <x v="1"/>
    <m/>
    <m/>
    <x v="1"/>
    <m/>
  </r>
  <r>
    <s v="U.P. PESADO"/>
    <s v="PINOS 1"/>
    <n v="390"/>
    <s v="Amarre con deriv a 90º"/>
    <m/>
    <n v="1"/>
    <m/>
    <n v="9"/>
    <m/>
    <m/>
    <m/>
    <m/>
    <m/>
    <n v="9"/>
    <m/>
    <m/>
    <m/>
    <x v="1"/>
    <d v="2024-01-30T00:00:00"/>
    <s v="X"/>
    <n v="18"/>
    <x v="0"/>
    <m/>
    <m/>
    <m/>
    <n v="0"/>
    <x v="1"/>
    <m/>
    <m/>
    <x v="1"/>
    <m/>
  </r>
  <r>
    <s v="U.P. PESADO"/>
    <s v="PINOS 1"/>
    <n v="391"/>
    <s v="Pase"/>
    <m/>
    <n v="3"/>
    <m/>
    <m/>
    <m/>
    <m/>
    <m/>
    <m/>
    <m/>
    <m/>
    <m/>
    <m/>
    <m/>
    <x v="1"/>
    <m/>
    <m/>
    <m/>
    <x v="0"/>
    <m/>
    <m/>
    <m/>
    <n v="0"/>
    <x v="1"/>
    <m/>
    <m/>
    <x v="1"/>
    <m/>
  </r>
  <r>
    <s v="U.P. PESADO"/>
    <s v="PINOS 1"/>
    <n v="392"/>
    <s v="Pase"/>
    <m/>
    <n v="3"/>
    <m/>
    <m/>
    <m/>
    <n v="3"/>
    <m/>
    <m/>
    <m/>
    <n v="6"/>
    <m/>
    <m/>
    <m/>
    <x v="1"/>
    <d v="2024-01-30T00:00:00"/>
    <s v="X"/>
    <n v="9"/>
    <x v="0"/>
    <m/>
    <m/>
    <m/>
    <n v="0"/>
    <x v="1"/>
    <m/>
    <m/>
    <x v="1"/>
    <m/>
  </r>
  <r>
    <s v="U.P. PESADO"/>
    <s v="PINOS 1"/>
    <n v="393"/>
    <s v="Pase"/>
    <m/>
    <n v="3"/>
    <m/>
    <m/>
    <m/>
    <n v="3"/>
    <m/>
    <m/>
    <m/>
    <n v="3"/>
    <m/>
    <m/>
    <m/>
    <x v="1"/>
    <d v="2024-01-30T00:00:00"/>
    <s v="X"/>
    <n v="12"/>
    <x v="0"/>
    <m/>
    <m/>
    <m/>
    <n v="0"/>
    <x v="1"/>
    <m/>
    <m/>
    <x v="1"/>
    <m/>
  </r>
  <r>
    <s v="U.P. PESADO"/>
    <s v="PINOS 1"/>
    <n v="394"/>
    <s v="Pase"/>
    <m/>
    <n v="3"/>
    <m/>
    <m/>
    <m/>
    <n v="3"/>
    <m/>
    <m/>
    <m/>
    <n v="3"/>
    <m/>
    <m/>
    <m/>
    <x v="1"/>
    <d v="2024-01-30T00:00:00"/>
    <s v="X"/>
    <n v="12"/>
    <x v="0"/>
    <m/>
    <m/>
    <m/>
    <n v="0"/>
    <x v="1"/>
    <m/>
    <m/>
    <x v="1"/>
    <m/>
  </r>
  <r>
    <s v="U.P. PESADO"/>
    <s v="PINOS 1"/>
    <n v="395"/>
    <s v="Pase"/>
    <m/>
    <n v="3"/>
    <m/>
    <m/>
    <m/>
    <n v="3"/>
    <m/>
    <m/>
    <m/>
    <n v="3"/>
    <m/>
    <m/>
    <m/>
    <x v="1"/>
    <d v="2024-01-30T00:00:00"/>
    <s v="X"/>
    <n v="12"/>
    <x v="0"/>
    <m/>
    <m/>
    <m/>
    <n v="0"/>
    <x v="1"/>
    <m/>
    <m/>
    <x v="1"/>
    <m/>
  </r>
  <r>
    <s v="U.P. PESADO"/>
    <s v="PINOS 1"/>
    <n v="396"/>
    <s v="Amarre terminal"/>
    <m/>
    <n v="3"/>
    <m/>
    <m/>
    <m/>
    <n v="3"/>
    <m/>
    <m/>
    <m/>
    <m/>
    <m/>
    <m/>
    <m/>
    <x v="1"/>
    <d v="2024-01-30T00:00:00"/>
    <s v="X"/>
    <n v="3"/>
    <x v="0"/>
    <m/>
    <m/>
    <m/>
    <n v="0"/>
    <x v="1"/>
    <m/>
    <m/>
    <x v="1"/>
    <m/>
  </r>
  <r>
    <s v="U.P. PESADO"/>
    <s v="PINOS 1"/>
    <n v="397"/>
    <s v="Amarre terminal"/>
    <m/>
    <n v="2"/>
    <m/>
    <n v="6"/>
    <m/>
    <m/>
    <m/>
    <m/>
    <n v="3"/>
    <n v="6"/>
    <m/>
    <m/>
    <m/>
    <x v="1"/>
    <d v="2024-01-30T00:00:00"/>
    <s v="X"/>
    <n v="18"/>
    <x v="0"/>
    <m/>
    <m/>
    <m/>
    <n v="0"/>
    <x v="1"/>
    <m/>
    <m/>
    <x v="1"/>
    <m/>
  </r>
  <r>
    <s v="U.P. PESADO"/>
    <s v="PINOS 1"/>
    <n v="398"/>
    <s v="Amarre con deriv a 90º"/>
    <m/>
    <n v="1"/>
    <n v="3"/>
    <n v="6"/>
    <m/>
    <m/>
    <m/>
    <m/>
    <n v="3"/>
    <n v="12"/>
    <m/>
    <m/>
    <m/>
    <x v="1"/>
    <d v="2024-01-30T00:00:00"/>
    <s v="X"/>
    <n v="12"/>
    <x v="0"/>
    <m/>
    <m/>
    <m/>
    <n v="0"/>
    <x v="1"/>
    <m/>
    <m/>
    <x v="1"/>
    <m/>
  </r>
  <r>
    <s v="U.P. PESADO"/>
    <s v="PINOS 1"/>
    <n v="399"/>
    <s v="Amarre terminal"/>
    <m/>
    <m/>
    <n v="3"/>
    <m/>
    <n v="3"/>
    <m/>
    <m/>
    <m/>
    <n v="3"/>
    <m/>
    <m/>
    <m/>
    <m/>
    <x v="1"/>
    <d v="2024-01-30T00:00:00"/>
    <s v="X"/>
    <n v="9"/>
    <x v="0"/>
    <m/>
    <m/>
    <m/>
    <n v="0"/>
    <x v="1"/>
    <m/>
    <m/>
    <x v="1"/>
    <m/>
  </r>
  <r>
    <s v="U.P. PESADO"/>
    <s v="PINOS 1"/>
    <n v="400"/>
    <s v="Amarre"/>
    <m/>
    <n v="1"/>
    <m/>
    <m/>
    <m/>
    <m/>
    <m/>
    <m/>
    <n v="6"/>
    <n v="3"/>
    <m/>
    <m/>
    <m/>
    <x v="1"/>
    <d v="2024-01-30T00:00:00"/>
    <s v="X"/>
    <n v="3"/>
    <x v="0"/>
    <m/>
    <m/>
    <m/>
    <n v="0"/>
    <x v="1"/>
    <m/>
    <m/>
    <x v="1"/>
    <m/>
  </r>
  <r>
    <s v="U.P. PESADO"/>
    <s v="PINOS 1"/>
    <n v="401"/>
    <s v="Amarre "/>
    <m/>
    <m/>
    <n v="3"/>
    <n v="3"/>
    <m/>
    <n v="6"/>
    <m/>
    <m/>
    <n v="3"/>
    <n v="6"/>
    <m/>
    <m/>
    <m/>
    <x v="1"/>
    <d v="2024-01-30T00:00:00"/>
    <s v="X"/>
    <n v="18"/>
    <x v="12"/>
    <m/>
    <m/>
    <m/>
    <n v="0"/>
    <x v="1"/>
    <m/>
    <m/>
    <x v="1"/>
    <m/>
  </r>
  <r>
    <s v="U.P. PESADO"/>
    <s v="PINOS 1"/>
    <n v="402"/>
    <s v="Pase"/>
    <m/>
    <m/>
    <m/>
    <n v="3"/>
    <m/>
    <m/>
    <m/>
    <m/>
    <n v="3"/>
    <m/>
    <m/>
    <m/>
    <m/>
    <x v="1"/>
    <m/>
    <m/>
    <m/>
    <x v="0"/>
    <m/>
    <m/>
    <m/>
    <n v="0"/>
    <x v="1"/>
    <m/>
    <m/>
    <x v="1"/>
    <m/>
  </r>
  <r>
    <s v="U.P. PESADO"/>
    <s v="PINOS 1"/>
    <n v="403"/>
    <s v="Pase"/>
    <m/>
    <m/>
    <m/>
    <m/>
    <m/>
    <m/>
    <m/>
    <m/>
    <m/>
    <m/>
    <m/>
    <m/>
    <m/>
    <x v="1"/>
    <m/>
    <m/>
    <m/>
    <x v="0"/>
    <m/>
    <m/>
    <m/>
    <n v="0"/>
    <x v="1"/>
    <m/>
    <m/>
    <x v="1"/>
    <m/>
  </r>
  <r>
    <s v="U.P. PESADO"/>
    <s v="PINOS 1"/>
    <n v="404"/>
    <s v="Pase"/>
    <m/>
    <m/>
    <m/>
    <m/>
    <m/>
    <m/>
    <m/>
    <m/>
    <m/>
    <m/>
    <m/>
    <m/>
    <m/>
    <x v="1"/>
    <m/>
    <m/>
    <m/>
    <x v="0"/>
    <m/>
    <m/>
    <m/>
    <n v="0"/>
    <x v="1"/>
    <m/>
    <m/>
    <x v="1"/>
    <m/>
  </r>
  <r>
    <s v="U.P. PESADO"/>
    <s v="PINOS 1"/>
    <n v="405"/>
    <s v="Pase"/>
    <m/>
    <m/>
    <m/>
    <m/>
    <m/>
    <m/>
    <m/>
    <m/>
    <m/>
    <m/>
    <m/>
    <m/>
    <m/>
    <x v="1"/>
    <m/>
    <m/>
    <m/>
    <x v="0"/>
    <m/>
    <m/>
    <m/>
    <n v="0"/>
    <x v="1"/>
    <m/>
    <m/>
    <x v="1"/>
    <m/>
  </r>
  <r>
    <s v="U.P. PESADO"/>
    <s v="PINOS 1"/>
    <n v="406"/>
    <s v="Pase"/>
    <m/>
    <m/>
    <m/>
    <m/>
    <m/>
    <m/>
    <m/>
    <m/>
    <m/>
    <m/>
    <m/>
    <m/>
    <m/>
    <x v="1"/>
    <m/>
    <m/>
    <m/>
    <x v="0"/>
    <m/>
    <m/>
    <m/>
    <n v="0"/>
    <x v="1"/>
    <m/>
    <m/>
    <x v="1"/>
    <m/>
  </r>
  <r>
    <s v="U.P. PESADO"/>
    <s v="PINOS 1"/>
    <n v="407"/>
    <s v="Amarre "/>
    <m/>
    <m/>
    <m/>
    <m/>
    <m/>
    <m/>
    <m/>
    <m/>
    <m/>
    <m/>
    <m/>
    <m/>
    <m/>
    <x v="1"/>
    <m/>
    <m/>
    <m/>
    <x v="0"/>
    <m/>
    <m/>
    <m/>
    <n v="0"/>
    <x v="1"/>
    <m/>
    <m/>
    <x v="1"/>
    <m/>
  </r>
  <r>
    <s v="U.P. PESADO"/>
    <s v="PINOS 1"/>
    <n v="408"/>
    <s v="Amarre "/>
    <m/>
    <m/>
    <m/>
    <m/>
    <m/>
    <m/>
    <m/>
    <m/>
    <m/>
    <n v="3"/>
    <m/>
    <m/>
    <m/>
    <x v="1"/>
    <d v="2024-01-27T00:00:00"/>
    <s v="X"/>
    <n v="3"/>
    <x v="0"/>
    <m/>
    <m/>
    <m/>
    <n v="0"/>
    <x v="1"/>
    <m/>
    <m/>
    <x v="1"/>
    <m/>
  </r>
  <r>
    <s v="U.P. PESADO"/>
    <s v="PINOS 1"/>
    <n v="409"/>
    <s v="Pase"/>
    <m/>
    <m/>
    <m/>
    <m/>
    <m/>
    <m/>
    <m/>
    <m/>
    <m/>
    <m/>
    <m/>
    <m/>
    <m/>
    <x v="1"/>
    <m/>
    <m/>
    <m/>
    <x v="0"/>
    <m/>
    <m/>
    <m/>
    <n v="0"/>
    <x v="1"/>
    <m/>
    <m/>
    <x v="1"/>
    <m/>
  </r>
  <r>
    <s v="U.P. PESADO"/>
    <s v="PINOS 1"/>
    <n v="410"/>
    <s v="Pase"/>
    <m/>
    <m/>
    <m/>
    <m/>
    <m/>
    <m/>
    <m/>
    <m/>
    <m/>
    <m/>
    <m/>
    <m/>
    <m/>
    <x v="1"/>
    <m/>
    <m/>
    <m/>
    <x v="0"/>
    <m/>
    <m/>
    <m/>
    <n v="0"/>
    <x v="1"/>
    <m/>
    <m/>
    <x v="1"/>
    <m/>
  </r>
  <r>
    <s v="U.P. PESADO"/>
    <s v="PINOS 1"/>
    <n v="411"/>
    <s v="Pase"/>
    <m/>
    <m/>
    <m/>
    <m/>
    <m/>
    <m/>
    <m/>
    <m/>
    <m/>
    <m/>
    <m/>
    <m/>
    <m/>
    <x v="1"/>
    <m/>
    <m/>
    <m/>
    <x v="0"/>
    <m/>
    <m/>
    <m/>
    <n v="0"/>
    <x v="1"/>
    <m/>
    <m/>
    <x v="1"/>
    <m/>
  </r>
  <r>
    <s v="U.P. PESADO"/>
    <s v="PINOS 1"/>
    <n v="412"/>
    <s v="Amarre "/>
    <m/>
    <m/>
    <m/>
    <m/>
    <m/>
    <m/>
    <m/>
    <m/>
    <m/>
    <n v="3"/>
    <m/>
    <m/>
    <m/>
    <x v="1"/>
    <d v="2024-01-27T00:00:00"/>
    <s v="X"/>
    <n v="3"/>
    <x v="0"/>
    <m/>
    <m/>
    <m/>
    <n v="0"/>
    <x v="1"/>
    <m/>
    <m/>
    <x v="1"/>
    <m/>
  </r>
  <r>
    <s v="U.P. PESADO"/>
    <s v="PINOS 1"/>
    <n v="413"/>
    <s v="Pase"/>
    <m/>
    <m/>
    <m/>
    <m/>
    <m/>
    <m/>
    <m/>
    <m/>
    <m/>
    <m/>
    <m/>
    <m/>
    <m/>
    <x v="19"/>
    <m/>
    <m/>
    <m/>
    <x v="0"/>
    <m/>
    <m/>
    <m/>
    <n v="0"/>
    <x v="1"/>
    <m/>
    <d v="2024-01-10T00:00:00"/>
    <x v="0"/>
    <m/>
  </r>
  <r>
    <s v="U.P. PESADO"/>
    <s v="PINOS 1"/>
    <n v="414"/>
    <s v="Pase con deriv a 90º"/>
    <m/>
    <m/>
    <m/>
    <m/>
    <m/>
    <m/>
    <m/>
    <m/>
    <m/>
    <n v="3"/>
    <m/>
    <m/>
    <m/>
    <x v="1"/>
    <d v="2024-01-27T00:00:00"/>
    <s v="X"/>
    <n v="9"/>
    <x v="0"/>
    <m/>
    <m/>
    <m/>
    <n v="0"/>
    <x v="1"/>
    <m/>
    <m/>
    <x v="1"/>
    <m/>
  </r>
  <r>
    <s v="U.P. PESADO"/>
    <s v="PINOS 1"/>
    <n v="415"/>
    <s v="Amarre "/>
    <m/>
    <m/>
    <m/>
    <m/>
    <m/>
    <m/>
    <m/>
    <m/>
    <m/>
    <n v="3"/>
    <m/>
    <m/>
    <m/>
    <x v="1"/>
    <d v="2024-01-27T00:00:00"/>
    <s v="X"/>
    <n v="3"/>
    <x v="0"/>
    <m/>
    <m/>
    <m/>
    <n v="0"/>
    <x v="1"/>
    <m/>
    <m/>
    <x v="1"/>
    <m/>
  </r>
  <r>
    <s v="U.P. PESADO"/>
    <s v="PINOS 1"/>
    <n v="416"/>
    <s v="Pase"/>
    <m/>
    <m/>
    <m/>
    <m/>
    <m/>
    <m/>
    <m/>
    <m/>
    <m/>
    <m/>
    <m/>
    <m/>
    <m/>
    <x v="1"/>
    <m/>
    <m/>
    <m/>
    <x v="0"/>
    <m/>
    <m/>
    <m/>
    <n v="0"/>
    <x v="1"/>
    <m/>
    <m/>
    <x v="1"/>
    <m/>
  </r>
  <r>
    <s v="U.P. PESADO"/>
    <s v="PINOS 1"/>
    <n v="417"/>
    <s v="Pase"/>
    <m/>
    <m/>
    <m/>
    <m/>
    <m/>
    <m/>
    <m/>
    <m/>
    <m/>
    <m/>
    <m/>
    <m/>
    <m/>
    <x v="1"/>
    <m/>
    <m/>
    <m/>
    <x v="0"/>
    <m/>
    <m/>
    <m/>
    <n v="0"/>
    <x v="1"/>
    <m/>
    <m/>
    <x v="1"/>
    <m/>
  </r>
  <r>
    <s v="U.P. PESADO"/>
    <s v="PINOS 1"/>
    <n v="418"/>
    <s v="Pase"/>
    <m/>
    <m/>
    <m/>
    <m/>
    <m/>
    <m/>
    <m/>
    <m/>
    <m/>
    <m/>
    <m/>
    <m/>
    <m/>
    <x v="1"/>
    <m/>
    <m/>
    <m/>
    <x v="0"/>
    <m/>
    <m/>
    <m/>
    <n v="0"/>
    <x v="1"/>
    <m/>
    <m/>
    <x v="1"/>
    <m/>
  </r>
  <r>
    <s v="U.P. PESADO"/>
    <s v="PINOS 1"/>
    <n v="419"/>
    <s v="Pase"/>
    <m/>
    <m/>
    <m/>
    <m/>
    <m/>
    <m/>
    <m/>
    <m/>
    <m/>
    <m/>
    <m/>
    <m/>
    <m/>
    <x v="1"/>
    <m/>
    <m/>
    <m/>
    <x v="0"/>
    <m/>
    <m/>
    <m/>
    <n v="0"/>
    <x v="1"/>
    <m/>
    <m/>
    <x v="1"/>
    <m/>
  </r>
  <r>
    <s v="U.P. PESADO"/>
    <s v="PINOS 1"/>
    <n v="420"/>
    <s v="Amarre "/>
    <m/>
    <m/>
    <m/>
    <m/>
    <m/>
    <m/>
    <m/>
    <m/>
    <m/>
    <n v="3"/>
    <m/>
    <m/>
    <m/>
    <x v="1"/>
    <d v="2024-01-27T00:00:00"/>
    <s v="X"/>
    <n v="3"/>
    <x v="0"/>
    <m/>
    <m/>
    <m/>
    <n v="0"/>
    <x v="1"/>
    <m/>
    <m/>
    <x v="1"/>
    <m/>
  </r>
  <r>
    <s v="U.P. PESADO"/>
    <s v="PINOS 1"/>
    <n v="421"/>
    <s v="Pase"/>
    <m/>
    <m/>
    <m/>
    <m/>
    <m/>
    <m/>
    <m/>
    <m/>
    <m/>
    <m/>
    <m/>
    <m/>
    <m/>
    <x v="20"/>
    <m/>
    <m/>
    <m/>
    <x v="0"/>
    <m/>
    <m/>
    <m/>
    <n v="0"/>
    <x v="1"/>
    <m/>
    <d v="2024-01-10T00:00:00"/>
    <x v="0"/>
    <m/>
  </r>
  <r>
    <s v="U.P. PESADO"/>
    <s v="PINOS 1"/>
    <n v="422"/>
    <s v="Pase"/>
    <m/>
    <m/>
    <m/>
    <m/>
    <m/>
    <m/>
    <m/>
    <m/>
    <m/>
    <m/>
    <m/>
    <m/>
    <m/>
    <x v="1"/>
    <m/>
    <m/>
    <m/>
    <x v="0"/>
    <m/>
    <m/>
    <m/>
    <n v="0"/>
    <x v="1"/>
    <m/>
    <m/>
    <x v="1"/>
    <m/>
  </r>
  <r>
    <s v="U.P. PESADO"/>
    <s v="PINOS 1"/>
    <n v="423"/>
    <s v="Pase"/>
    <m/>
    <m/>
    <m/>
    <m/>
    <m/>
    <m/>
    <m/>
    <m/>
    <m/>
    <m/>
    <m/>
    <m/>
    <m/>
    <x v="21"/>
    <m/>
    <m/>
    <m/>
    <x v="0"/>
    <m/>
    <m/>
    <m/>
    <n v="0"/>
    <x v="1"/>
    <m/>
    <d v="2024-01-10T00:00:00"/>
    <x v="0"/>
    <m/>
  </r>
  <r>
    <s v="U.P. PESADO"/>
    <s v="PINOS 1"/>
    <n v="424"/>
    <s v="Amarre "/>
    <m/>
    <m/>
    <m/>
    <m/>
    <m/>
    <m/>
    <m/>
    <m/>
    <m/>
    <n v="3"/>
    <m/>
    <m/>
    <m/>
    <x v="1"/>
    <d v="2024-01-27T00:00:00"/>
    <s v="X"/>
    <n v="3"/>
    <x v="0"/>
    <m/>
    <m/>
    <m/>
    <n v="0"/>
    <x v="1"/>
    <m/>
    <m/>
    <x v="1"/>
    <m/>
  </r>
  <r>
    <s v="U.P. PESADO"/>
    <s v="PINOS 1"/>
    <n v="425"/>
    <s v="Pase con deriv a 90º"/>
    <m/>
    <m/>
    <m/>
    <m/>
    <m/>
    <m/>
    <m/>
    <m/>
    <m/>
    <n v="6"/>
    <m/>
    <m/>
    <m/>
    <x v="1"/>
    <d v="2024-01-27T00:00:00"/>
    <s v="X"/>
    <n v="15"/>
    <x v="0"/>
    <m/>
    <m/>
    <m/>
    <m/>
    <x v="1"/>
    <m/>
    <m/>
    <x v="1"/>
    <m/>
  </r>
  <r>
    <s v="U.P. PESADO"/>
    <s v="PINOS 1"/>
    <n v="426"/>
    <s v="Pase"/>
    <m/>
    <m/>
    <m/>
    <m/>
    <m/>
    <m/>
    <m/>
    <m/>
    <m/>
    <m/>
    <m/>
    <m/>
    <m/>
    <x v="1"/>
    <m/>
    <m/>
    <m/>
    <x v="0"/>
    <m/>
    <m/>
    <m/>
    <n v="0"/>
    <x v="1"/>
    <m/>
    <m/>
    <x v="1"/>
    <m/>
  </r>
  <r>
    <s v="U.P. PESADO"/>
    <s v="PINOS 1"/>
    <n v="427"/>
    <s v="Pase"/>
    <m/>
    <m/>
    <m/>
    <m/>
    <m/>
    <m/>
    <m/>
    <m/>
    <m/>
    <m/>
    <m/>
    <m/>
    <m/>
    <x v="1"/>
    <m/>
    <m/>
    <m/>
    <x v="0"/>
    <m/>
    <m/>
    <m/>
    <n v="0"/>
    <x v="1"/>
    <m/>
    <m/>
    <x v="1"/>
    <m/>
  </r>
  <r>
    <s v="U.P. PESADO"/>
    <s v="PINOS 1"/>
    <n v="428"/>
    <s v="Pase"/>
    <m/>
    <m/>
    <m/>
    <m/>
    <m/>
    <m/>
    <m/>
    <m/>
    <m/>
    <m/>
    <m/>
    <m/>
    <m/>
    <x v="1"/>
    <m/>
    <m/>
    <m/>
    <x v="0"/>
    <m/>
    <m/>
    <m/>
    <n v="0"/>
    <x v="1"/>
    <m/>
    <m/>
    <x v="1"/>
    <m/>
  </r>
  <r>
    <s v="U.P. PESADO"/>
    <s v="PINOS 1"/>
    <n v="429"/>
    <s v="Pase"/>
    <m/>
    <m/>
    <m/>
    <m/>
    <m/>
    <m/>
    <m/>
    <m/>
    <m/>
    <m/>
    <m/>
    <m/>
    <m/>
    <x v="1"/>
    <m/>
    <m/>
    <m/>
    <x v="0"/>
    <m/>
    <m/>
    <m/>
    <n v="0"/>
    <x v="1"/>
    <m/>
    <m/>
    <x v="1"/>
    <m/>
  </r>
  <r>
    <s v="U.P. PESADO"/>
    <s v="PINOS 1"/>
    <n v="430"/>
    <s v="Amarre "/>
    <m/>
    <m/>
    <m/>
    <m/>
    <m/>
    <m/>
    <m/>
    <m/>
    <m/>
    <n v="3"/>
    <m/>
    <m/>
    <m/>
    <x v="1"/>
    <d v="2024-01-27T00:00:00"/>
    <s v="X"/>
    <n v="3"/>
    <x v="0"/>
    <m/>
    <m/>
    <m/>
    <n v="0"/>
    <x v="1"/>
    <m/>
    <m/>
    <x v="1"/>
    <m/>
  </r>
  <r>
    <s v="U.P. PESADO"/>
    <s v="PINOS 1"/>
    <n v="431"/>
    <s v="Pase"/>
    <m/>
    <m/>
    <m/>
    <m/>
    <m/>
    <m/>
    <m/>
    <m/>
    <m/>
    <m/>
    <m/>
    <m/>
    <m/>
    <x v="1"/>
    <m/>
    <m/>
    <m/>
    <x v="0"/>
    <m/>
    <m/>
    <m/>
    <n v="0"/>
    <x v="1"/>
    <m/>
    <m/>
    <x v="1"/>
    <m/>
  </r>
  <r>
    <s v="U.P. PESADO"/>
    <s v="PINOS 1"/>
    <n v="432"/>
    <s v="Pase"/>
    <m/>
    <m/>
    <m/>
    <m/>
    <m/>
    <m/>
    <m/>
    <m/>
    <m/>
    <m/>
    <m/>
    <m/>
    <m/>
    <x v="1"/>
    <m/>
    <m/>
    <m/>
    <x v="0"/>
    <m/>
    <m/>
    <m/>
    <n v="0"/>
    <x v="1"/>
    <m/>
    <m/>
    <x v="1"/>
    <m/>
  </r>
  <r>
    <s v="U.P. PESADO"/>
    <s v="PINOS 1"/>
    <n v="433"/>
    <s v="Pase"/>
    <m/>
    <m/>
    <m/>
    <m/>
    <m/>
    <m/>
    <m/>
    <m/>
    <m/>
    <m/>
    <m/>
    <m/>
    <m/>
    <x v="1"/>
    <m/>
    <m/>
    <m/>
    <x v="0"/>
    <m/>
    <m/>
    <m/>
    <n v="0"/>
    <x v="1"/>
    <m/>
    <m/>
    <x v="1"/>
    <m/>
  </r>
  <r>
    <s v="U.P. PESADO"/>
    <s v="PINOS 1"/>
    <n v="434"/>
    <s v="Amarre "/>
    <m/>
    <m/>
    <m/>
    <m/>
    <m/>
    <m/>
    <m/>
    <m/>
    <m/>
    <n v="3"/>
    <m/>
    <m/>
    <m/>
    <x v="1"/>
    <d v="2024-01-27T00:00:00"/>
    <s v="X"/>
    <n v="3"/>
    <x v="0"/>
    <m/>
    <m/>
    <m/>
    <n v="0"/>
    <x v="1"/>
    <m/>
    <m/>
    <x v="1"/>
    <m/>
  </r>
  <r>
    <s v="U.P. PESADO"/>
    <s v="PINOS 1"/>
    <n v="435"/>
    <s v="Pase"/>
    <m/>
    <m/>
    <m/>
    <m/>
    <m/>
    <m/>
    <m/>
    <m/>
    <m/>
    <m/>
    <m/>
    <m/>
    <m/>
    <x v="1"/>
    <m/>
    <m/>
    <m/>
    <x v="0"/>
    <m/>
    <m/>
    <m/>
    <n v="0"/>
    <x v="1"/>
    <m/>
    <m/>
    <x v="1"/>
    <m/>
  </r>
  <r>
    <s v="U.P. PESADO"/>
    <s v="PINOS 1"/>
    <n v="436"/>
    <s v="Pase"/>
    <m/>
    <m/>
    <m/>
    <m/>
    <m/>
    <m/>
    <m/>
    <m/>
    <m/>
    <m/>
    <m/>
    <m/>
    <m/>
    <x v="1"/>
    <m/>
    <m/>
    <m/>
    <x v="0"/>
    <m/>
    <m/>
    <m/>
    <n v="0"/>
    <x v="1"/>
    <m/>
    <m/>
    <x v="1"/>
    <m/>
  </r>
  <r>
    <s v="U.P. PESADO"/>
    <s v="PINOS 1"/>
    <n v="437"/>
    <s v="Pase"/>
    <m/>
    <m/>
    <m/>
    <m/>
    <m/>
    <m/>
    <m/>
    <m/>
    <m/>
    <m/>
    <m/>
    <m/>
    <m/>
    <x v="1"/>
    <m/>
    <m/>
    <m/>
    <x v="0"/>
    <m/>
    <m/>
    <m/>
    <n v="0"/>
    <x v="1"/>
    <m/>
    <m/>
    <x v="1"/>
    <m/>
  </r>
  <r>
    <s v="U.P. PESADO"/>
    <s v="PINOS 1"/>
    <n v="438"/>
    <s v="Amarre con deriv a 90º"/>
    <m/>
    <m/>
    <m/>
    <m/>
    <m/>
    <m/>
    <m/>
    <m/>
    <m/>
    <n v="3"/>
    <m/>
    <m/>
    <m/>
    <x v="1"/>
    <d v="2024-01-27T00:00:00"/>
    <s v="X"/>
    <n v="3"/>
    <x v="0"/>
    <m/>
    <m/>
    <m/>
    <n v="0"/>
    <x v="1"/>
    <m/>
    <m/>
    <x v="1"/>
    <m/>
  </r>
  <r>
    <s v="U.P. PESADO"/>
    <s v="PINOS 1"/>
    <n v="439"/>
    <s v="Amarre con deriv a 90º"/>
    <m/>
    <m/>
    <m/>
    <m/>
    <m/>
    <m/>
    <m/>
    <m/>
    <m/>
    <n v="4"/>
    <m/>
    <m/>
    <m/>
    <x v="1"/>
    <d v="2024-01-27T00:00:00"/>
    <s v="X"/>
    <n v="4"/>
    <x v="0"/>
    <m/>
    <m/>
    <m/>
    <n v="0"/>
    <x v="1"/>
    <m/>
    <m/>
    <x v="1"/>
    <m/>
  </r>
  <r>
    <s v="U.P. PESADO"/>
    <s v="PINOS 1"/>
    <n v="440"/>
    <s v="Amarre "/>
    <m/>
    <m/>
    <m/>
    <m/>
    <m/>
    <m/>
    <m/>
    <m/>
    <m/>
    <n v="3"/>
    <m/>
    <m/>
    <m/>
    <x v="1"/>
    <d v="2024-01-27T00:00:00"/>
    <s v="X"/>
    <n v="6"/>
    <x v="0"/>
    <m/>
    <m/>
    <m/>
    <n v="0"/>
    <x v="1"/>
    <m/>
    <m/>
    <x v="1"/>
    <m/>
  </r>
  <r>
    <s v="U.P. PESADO"/>
    <s v="PINOS 1"/>
    <n v="441"/>
    <s v="Amarre "/>
    <m/>
    <m/>
    <m/>
    <m/>
    <m/>
    <m/>
    <m/>
    <m/>
    <m/>
    <m/>
    <m/>
    <m/>
    <m/>
    <x v="1"/>
    <d v="2024-01-27T00:00:00"/>
    <s v="X"/>
    <n v="9"/>
    <x v="0"/>
    <m/>
    <m/>
    <m/>
    <n v="0"/>
    <x v="1"/>
    <m/>
    <m/>
    <x v="1"/>
    <m/>
  </r>
  <r>
    <s v="U.P. PESADO"/>
    <s v="PINOS 1"/>
    <n v="442"/>
    <s v="Amarre "/>
    <m/>
    <m/>
    <m/>
    <m/>
    <m/>
    <m/>
    <m/>
    <m/>
    <m/>
    <m/>
    <m/>
    <m/>
    <m/>
    <x v="1"/>
    <m/>
    <m/>
    <m/>
    <x v="0"/>
    <m/>
    <m/>
    <m/>
    <n v="0"/>
    <x v="1"/>
    <m/>
    <m/>
    <x v="1"/>
    <m/>
  </r>
</pivotCacheRecords>
</file>

<file path=xl/pivotCache/pivotCacheRecords8.xml><?xml version="1.0" encoding="utf-8"?>
<pivotCacheRecords xmlns="http://schemas.openxmlformats.org/spreadsheetml/2006/main" xmlns:r="http://schemas.openxmlformats.org/officeDocument/2006/relationships" count="651">
  <r>
    <s v="U.P. PESADO"/>
    <s v="PINOS 2"/>
    <n v="1"/>
    <s v=" Amarre Terminal"/>
    <m/>
    <m/>
    <m/>
    <n v="3"/>
    <m/>
    <m/>
    <m/>
    <m/>
    <n v="3"/>
    <n v="5"/>
    <n v="3"/>
    <m/>
    <m/>
    <x v="0"/>
    <d v="2023-12-10T00:00:00"/>
    <s v="X"/>
    <n v="8"/>
    <x v="0"/>
    <m/>
    <d v="2023-12-10T00:00:00"/>
    <s v="X"/>
    <n v="13"/>
    <x v="0"/>
    <m/>
    <m/>
    <x v="0"/>
    <m/>
  </r>
  <r>
    <s v="U.P. PESADO"/>
    <s v="PINOS 2"/>
    <n v="2"/>
    <s v=" Pase"/>
    <m/>
    <n v="3"/>
    <m/>
    <m/>
    <m/>
    <m/>
    <m/>
    <m/>
    <m/>
    <m/>
    <m/>
    <m/>
    <m/>
    <x v="0"/>
    <m/>
    <m/>
    <m/>
    <x v="0"/>
    <m/>
    <d v="2023-12-10T00:00:00"/>
    <s v="X"/>
    <n v="3"/>
    <x v="0"/>
    <m/>
    <m/>
    <x v="0"/>
    <m/>
  </r>
  <r>
    <s v="U.P. PESADO"/>
    <s v="PINOS 2"/>
    <n v="3"/>
    <s v=" Pase"/>
    <m/>
    <n v="3"/>
    <m/>
    <m/>
    <m/>
    <m/>
    <m/>
    <m/>
    <n v="3"/>
    <m/>
    <m/>
    <m/>
    <m/>
    <x v="0"/>
    <m/>
    <m/>
    <m/>
    <x v="0"/>
    <m/>
    <d v="2023-12-10T00:00:00"/>
    <s v="X"/>
    <n v="6"/>
    <x v="0"/>
    <m/>
    <m/>
    <x v="0"/>
    <m/>
  </r>
  <r>
    <s v="U.P. PESADO"/>
    <s v="PINOS 2"/>
    <n v="4"/>
    <s v="Amarre"/>
    <m/>
    <n v="3"/>
    <m/>
    <n v="6"/>
    <m/>
    <m/>
    <m/>
    <m/>
    <n v="3"/>
    <n v="3"/>
    <m/>
    <m/>
    <m/>
    <x v="0"/>
    <d v="2023-12-10T00:00:00"/>
    <s v="X"/>
    <n v="3"/>
    <x v="0"/>
    <m/>
    <d v="2023-12-10T00:00:00"/>
    <s v="X"/>
    <n v="12"/>
    <x v="0"/>
    <m/>
    <m/>
    <x v="0"/>
    <m/>
  </r>
  <r>
    <s v="U.P. PESADO"/>
    <s v="PINOS 2"/>
    <n v="5"/>
    <s v="Amarre  a 90º"/>
    <m/>
    <n v="3"/>
    <m/>
    <n v="6"/>
    <m/>
    <n v="2"/>
    <m/>
    <m/>
    <m/>
    <n v="10"/>
    <m/>
    <m/>
    <m/>
    <x v="0"/>
    <d v="2023-12-10T00:00:00"/>
    <s v="X"/>
    <n v="12"/>
    <x v="0"/>
    <m/>
    <d v="2023-12-10T00:00:00"/>
    <s v="X"/>
    <n v="11"/>
    <x v="1"/>
    <m/>
    <d v="2024-02-15T00:00:00"/>
    <x v="1"/>
    <m/>
  </r>
  <r>
    <s v="U.P. PESADO"/>
    <s v="PINOS 2"/>
    <n v="6"/>
    <s v="Amarre"/>
    <m/>
    <m/>
    <m/>
    <n v="6"/>
    <m/>
    <m/>
    <m/>
    <m/>
    <n v="3"/>
    <n v="2"/>
    <n v="3"/>
    <m/>
    <m/>
    <x v="1"/>
    <d v="2023-12-10T00:00:00"/>
    <s v="X"/>
    <n v="8"/>
    <x v="0"/>
    <m/>
    <d v="2023-12-10T00:00:00"/>
    <s v="X"/>
    <n v="13"/>
    <x v="2"/>
    <m/>
    <d v="2024-02-15T00:00:00"/>
    <x v="1"/>
    <m/>
  </r>
  <r>
    <s v="U.P. PESADO"/>
    <s v="PINOS 2"/>
    <n v="7"/>
    <s v="Pase"/>
    <m/>
    <n v="3"/>
    <m/>
    <m/>
    <m/>
    <m/>
    <m/>
    <m/>
    <n v="3"/>
    <m/>
    <m/>
    <m/>
    <m/>
    <x v="0"/>
    <m/>
    <m/>
    <m/>
    <x v="0"/>
    <m/>
    <d v="2023-12-10T00:00:00"/>
    <s v="X"/>
    <n v="6"/>
    <x v="0"/>
    <m/>
    <m/>
    <x v="0"/>
    <m/>
  </r>
  <r>
    <s v="U.P. PESADO"/>
    <s v="PINOS 2"/>
    <n v="8"/>
    <s v="Pase"/>
    <m/>
    <n v="3"/>
    <m/>
    <m/>
    <m/>
    <m/>
    <m/>
    <m/>
    <m/>
    <m/>
    <m/>
    <m/>
    <m/>
    <x v="0"/>
    <m/>
    <m/>
    <m/>
    <x v="0"/>
    <m/>
    <d v="2023-12-10T00:00:00"/>
    <s v="X"/>
    <n v="3"/>
    <x v="0"/>
    <m/>
    <m/>
    <x v="0"/>
    <m/>
  </r>
  <r>
    <s v="U.P. PESADO"/>
    <s v="PINOS 2"/>
    <n v="9"/>
    <s v="Pase"/>
    <m/>
    <n v="3"/>
    <m/>
    <m/>
    <m/>
    <m/>
    <m/>
    <m/>
    <n v="3"/>
    <m/>
    <m/>
    <m/>
    <m/>
    <x v="0"/>
    <m/>
    <m/>
    <m/>
    <x v="0"/>
    <m/>
    <d v="2023-12-10T00:00:00"/>
    <s v="X"/>
    <n v="6"/>
    <x v="0"/>
    <m/>
    <m/>
    <x v="0"/>
    <m/>
  </r>
  <r>
    <s v="U.P. PESADO"/>
    <s v="PINOS 2"/>
    <n v="10"/>
    <s v="Pase"/>
    <m/>
    <n v="3"/>
    <m/>
    <m/>
    <m/>
    <m/>
    <m/>
    <m/>
    <m/>
    <m/>
    <m/>
    <m/>
    <m/>
    <x v="0"/>
    <m/>
    <m/>
    <m/>
    <x v="0"/>
    <m/>
    <d v="2023-12-10T00:00:00"/>
    <s v="X"/>
    <n v="3"/>
    <x v="0"/>
    <m/>
    <m/>
    <x v="0"/>
    <m/>
  </r>
  <r>
    <s v="U.P. PESADO"/>
    <s v="PINOS 2"/>
    <n v="11"/>
    <s v="Amarre"/>
    <m/>
    <n v="1"/>
    <m/>
    <n v="6"/>
    <m/>
    <m/>
    <m/>
    <m/>
    <n v="3"/>
    <n v="3"/>
    <m/>
    <m/>
    <m/>
    <x v="0"/>
    <d v="2023-12-10T00:00:00"/>
    <s v="X"/>
    <n v="3"/>
    <x v="0"/>
    <m/>
    <d v="2023-12-10T00:00:00"/>
    <s v="X"/>
    <n v="10"/>
    <x v="0"/>
    <m/>
    <m/>
    <x v="0"/>
    <m/>
  </r>
  <r>
    <s v="U.P. PESADO"/>
    <s v="PINOS 2"/>
    <n v="12"/>
    <s v="Pase"/>
    <m/>
    <n v="3"/>
    <m/>
    <m/>
    <m/>
    <m/>
    <m/>
    <m/>
    <m/>
    <m/>
    <m/>
    <m/>
    <m/>
    <x v="0"/>
    <m/>
    <m/>
    <m/>
    <x v="0"/>
    <m/>
    <d v="2023-12-10T00:00:00"/>
    <s v="X"/>
    <n v="3"/>
    <x v="0"/>
    <m/>
    <m/>
    <x v="0"/>
    <m/>
  </r>
  <r>
    <s v="U.P. PESADO"/>
    <s v="PINOS 2"/>
    <n v="13"/>
    <s v="Pase"/>
    <m/>
    <n v="3"/>
    <m/>
    <m/>
    <m/>
    <m/>
    <m/>
    <m/>
    <n v="3"/>
    <m/>
    <m/>
    <m/>
    <m/>
    <x v="2"/>
    <m/>
    <m/>
    <m/>
    <x v="0"/>
    <m/>
    <d v="2023-12-10T00:00:00"/>
    <s v="X"/>
    <n v="6"/>
    <x v="0"/>
    <m/>
    <d v="2024-03-22T00:00:00"/>
    <x v="1"/>
    <m/>
  </r>
  <r>
    <s v="U.P. PESADO"/>
    <s v="PINOS 2"/>
    <n v="14"/>
    <s v="Pase con deriv a 45º"/>
    <m/>
    <n v="3"/>
    <n v="3"/>
    <m/>
    <m/>
    <m/>
    <m/>
    <m/>
    <m/>
    <n v="20"/>
    <m/>
    <m/>
    <m/>
    <x v="0"/>
    <d v="2023-12-10T00:00:00"/>
    <s v="X"/>
    <n v="20"/>
    <x v="0"/>
    <m/>
    <d v="2023-12-10T00:00:00"/>
    <s v="X"/>
    <n v="6"/>
    <x v="0"/>
    <m/>
    <m/>
    <x v="0"/>
    <m/>
  </r>
  <r>
    <s v="U.P. PESADO"/>
    <s v="PINOS 2"/>
    <n v="15"/>
    <s v="Pase con deriv a 45º"/>
    <m/>
    <m/>
    <n v="3"/>
    <m/>
    <m/>
    <m/>
    <m/>
    <m/>
    <m/>
    <m/>
    <n v="3"/>
    <m/>
    <m/>
    <x v="0"/>
    <d v="2023-12-10T00:00:00"/>
    <s v="X"/>
    <n v="3"/>
    <x v="0"/>
    <m/>
    <d v="2023-12-10T00:00:00"/>
    <s v="X"/>
    <n v="6"/>
    <x v="0"/>
    <m/>
    <m/>
    <x v="0"/>
    <m/>
  </r>
  <r>
    <s v="U.P. PESADO"/>
    <s v="PINOS 2"/>
    <n v="16"/>
    <s v="Amarre"/>
    <m/>
    <n v="3"/>
    <m/>
    <n v="6"/>
    <m/>
    <m/>
    <m/>
    <m/>
    <n v="3"/>
    <n v="4"/>
    <m/>
    <m/>
    <m/>
    <x v="0"/>
    <d v="2023-12-10T00:00:00"/>
    <s v="X"/>
    <n v="4"/>
    <x v="0"/>
    <m/>
    <d v="2023-12-10T00:00:00"/>
    <s v="X"/>
    <n v="12"/>
    <x v="0"/>
    <m/>
    <m/>
    <x v="0"/>
    <m/>
  </r>
  <r>
    <s v="U.P. PESADO"/>
    <s v="PINOS 2"/>
    <n v="17"/>
    <s v="Pase"/>
    <m/>
    <n v="3"/>
    <m/>
    <m/>
    <m/>
    <m/>
    <m/>
    <m/>
    <m/>
    <n v="3"/>
    <n v="3"/>
    <m/>
    <m/>
    <x v="0"/>
    <d v="2023-12-10T00:00:00"/>
    <s v="X"/>
    <n v="6"/>
    <x v="1"/>
    <m/>
    <d v="2023-12-10T00:00:00"/>
    <s v="X"/>
    <n v="6"/>
    <x v="0"/>
    <m/>
    <m/>
    <x v="0"/>
    <m/>
  </r>
  <r>
    <s v="U.P. PESADO"/>
    <s v="PINOS 2"/>
    <n v="18"/>
    <s v="Amarre"/>
    <m/>
    <n v="3"/>
    <m/>
    <n v="6"/>
    <m/>
    <m/>
    <m/>
    <m/>
    <n v="3"/>
    <n v="3"/>
    <m/>
    <m/>
    <m/>
    <x v="0"/>
    <m/>
    <s v="X"/>
    <n v="3"/>
    <x v="0"/>
    <m/>
    <d v="2023-12-10T00:00:00"/>
    <s v="X"/>
    <n v="12"/>
    <x v="0"/>
    <m/>
    <m/>
    <x v="0"/>
    <m/>
  </r>
  <r>
    <s v="U.P. PESADO"/>
    <s v="PINOS 2"/>
    <n v="19"/>
    <s v="Pase"/>
    <m/>
    <n v="3"/>
    <m/>
    <m/>
    <m/>
    <m/>
    <m/>
    <m/>
    <m/>
    <m/>
    <m/>
    <m/>
    <m/>
    <x v="0"/>
    <m/>
    <m/>
    <m/>
    <x v="0"/>
    <m/>
    <d v="2023-12-10T00:00:00"/>
    <s v="X"/>
    <n v="3"/>
    <x v="0"/>
    <m/>
    <m/>
    <x v="0"/>
    <m/>
  </r>
  <r>
    <s v="U.P. PESADO"/>
    <s v="PINOS 2"/>
    <n v="20"/>
    <s v="Amarre  a 90º"/>
    <m/>
    <n v="2"/>
    <m/>
    <n v="6"/>
    <m/>
    <m/>
    <m/>
    <m/>
    <n v="3"/>
    <n v="3"/>
    <m/>
    <m/>
    <m/>
    <x v="0"/>
    <d v="2023-12-10T00:00:00"/>
    <s v="X"/>
    <n v="3"/>
    <x v="0"/>
    <m/>
    <d v="2023-12-10T00:00:00"/>
    <s v="X"/>
    <n v="11"/>
    <x v="0"/>
    <m/>
    <m/>
    <x v="0"/>
    <m/>
  </r>
  <r>
    <s v="U.P. PESADO"/>
    <s v="PINOS 2"/>
    <n v="21"/>
    <s v="Pase"/>
    <m/>
    <n v="3"/>
    <m/>
    <m/>
    <m/>
    <m/>
    <m/>
    <m/>
    <m/>
    <m/>
    <m/>
    <m/>
    <m/>
    <x v="0"/>
    <m/>
    <m/>
    <m/>
    <x v="0"/>
    <m/>
    <d v="2023-12-10T00:00:00"/>
    <s v="X"/>
    <n v="3"/>
    <x v="0"/>
    <m/>
    <m/>
    <x v="0"/>
    <m/>
  </r>
  <r>
    <s v="U.P. PESADO"/>
    <s v="PINOS 2"/>
    <n v="22"/>
    <s v="Pase"/>
    <m/>
    <n v="3"/>
    <m/>
    <m/>
    <m/>
    <m/>
    <m/>
    <m/>
    <n v="3"/>
    <m/>
    <m/>
    <m/>
    <m/>
    <x v="0"/>
    <m/>
    <m/>
    <m/>
    <x v="0"/>
    <m/>
    <d v="2023-12-10T00:00:00"/>
    <s v="X"/>
    <n v="6"/>
    <x v="0"/>
    <m/>
    <m/>
    <x v="0"/>
    <m/>
  </r>
  <r>
    <s v="U.P. PESADO"/>
    <s v="PINOS 2"/>
    <n v="23"/>
    <s v="Pase"/>
    <m/>
    <n v="3"/>
    <m/>
    <m/>
    <m/>
    <m/>
    <m/>
    <m/>
    <m/>
    <m/>
    <m/>
    <m/>
    <m/>
    <x v="0"/>
    <m/>
    <m/>
    <m/>
    <x v="0"/>
    <m/>
    <d v="2023-12-10T00:00:00"/>
    <s v="X"/>
    <n v="3"/>
    <x v="3"/>
    <m/>
    <d v="2024-02-15T00:00:00"/>
    <x v="1"/>
    <m/>
  </r>
  <r>
    <s v="U.P. PESADO"/>
    <s v="PINOS 2"/>
    <n v="24"/>
    <s v="Amarre a  45º"/>
    <m/>
    <n v="2"/>
    <m/>
    <n v="6"/>
    <m/>
    <m/>
    <m/>
    <m/>
    <n v="3"/>
    <n v="3"/>
    <m/>
    <m/>
    <m/>
    <x v="0"/>
    <d v="2023-12-10T00:00:00"/>
    <s v="X"/>
    <n v="3"/>
    <x v="0"/>
    <m/>
    <d v="2023-12-10T00:00:00"/>
    <s v="X"/>
    <n v="11"/>
    <x v="0"/>
    <m/>
    <m/>
    <x v="0"/>
    <m/>
  </r>
  <r>
    <s v="U.P. PESADO"/>
    <s v="PINOS 2"/>
    <n v="25"/>
    <s v="Pase"/>
    <m/>
    <n v="3"/>
    <m/>
    <m/>
    <m/>
    <m/>
    <m/>
    <m/>
    <m/>
    <m/>
    <m/>
    <m/>
    <m/>
    <x v="0"/>
    <m/>
    <m/>
    <m/>
    <x v="0"/>
    <m/>
    <d v="2023-12-10T00:00:00"/>
    <s v="X"/>
    <n v="3"/>
    <x v="0"/>
    <m/>
    <m/>
    <x v="0"/>
    <m/>
  </r>
  <r>
    <s v="U.P. PESADO"/>
    <s v="PINOS 2"/>
    <n v="26"/>
    <s v="Amarre a  90º"/>
    <m/>
    <n v="2"/>
    <m/>
    <n v="6"/>
    <m/>
    <m/>
    <m/>
    <m/>
    <n v="3"/>
    <n v="3"/>
    <m/>
    <m/>
    <m/>
    <x v="0"/>
    <d v="2023-12-10T00:00:00"/>
    <s v="X"/>
    <n v="3"/>
    <x v="0"/>
    <m/>
    <d v="2023-12-10T00:00:00"/>
    <s v="X"/>
    <n v="11"/>
    <x v="0"/>
    <m/>
    <m/>
    <x v="0"/>
    <m/>
  </r>
  <r>
    <s v="U.P. PESADO"/>
    <s v="PINOS 2"/>
    <n v="27"/>
    <s v="Pase con deriv a 45º"/>
    <m/>
    <n v="5"/>
    <n v="3"/>
    <m/>
    <m/>
    <m/>
    <m/>
    <m/>
    <m/>
    <n v="3"/>
    <n v="3"/>
    <m/>
    <m/>
    <x v="0"/>
    <d v="2023-12-10T00:00:00"/>
    <s v="X"/>
    <n v="6"/>
    <x v="0"/>
    <m/>
    <d v="2023-12-10T00:00:00"/>
    <s v="X"/>
    <n v="8"/>
    <x v="0"/>
    <m/>
    <m/>
    <x v="0"/>
    <m/>
  </r>
  <r>
    <s v="U.P. PESADO"/>
    <s v="PINOS 2"/>
    <n v="28"/>
    <s v="Pase"/>
    <m/>
    <n v="3"/>
    <m/>
    <m/>
    <m/>
    <m/>
    <m/>
    <m/>
    <n v="3"/>
    <m/>
    <m/>
    <m/>
    <m/>
    <x v="0"/>
    <m/>
    <m/>
    <m/>
    <x v="0"/>
    <m/>
    <d v="2023-12-10T00:00:00"/>
    <s v="X"/>
    <n v="6"/>
    <x v="0"/>
    <m/>
    <m/>
    <x v="0"/>
    <m/>
  </r>
  <r>
    <s v="U.P. PESADO"/>
    <s v="PINOS 2"/>
    <n v="29"/>
    <s v="Pase"/>
    <m/>
    <n v="3"/>
    <m/>
    <m/>
    <m/>
    <m/>
    <m/>
    <m/>
    <m/>
    <m/>
    <m/>
    <m/>
    <m/>
    <x v="0"/>
    <m/>
    <m/>
    <m/>
    <x v="0"/>
    <m/>
    <d v="2023-12-10T00:00:00"/>
    <s v="X"/>
    <n v="3"/>
    <x v="0"/>
    <m/>
    <m/>
    <x v="0"/>
    <m/>
  </r>
  <r>
    <s v="U.P. PESADO"/>
    <s v="PINOS 2"/>
    <n v="30"/>
    <s v="Amarre  a 90º"/>
    <m/>
    <m/>
    <m/>
    <n v="6"/>
    <m/>
    <m/>
    <m/>
    <m/>
    <n v="3"/>
    <n v="2"/>
    <n v="3"/>
    <m/>
    <m/>
    <x v="0"/>
    <d v="2023-12-10T00:00:00"/>
    <s v="X"/>
    <n v="11"/>
    <x v="0"/>
    <m/>
    <d v="2023-12-10T00:00:00"/>
    <s v="X"/>
    <n v="15"/>
    <x v="0"/>
    <m/>
    <m/>
    <x v="0"/>
    <m/>
  </r>
  <r>
    <s v="U.P. PESADO"/>
    <s v="PINOS 2"/>
    <n v="31"/>
    <s v="Pase"/>
    <m/>
    <n v="3"/>
    <m/>
    <m/>
    <m/>
    <m/>
    <m/>
    <m/>
    <m/>
    <m/>
    <m/>
    <m/>
    <m/>
    <x v="0"/>
    <m/>
    <m/>
    <m/>
    <x v="0"/>
    <m/>
    <d v="2023-12-10T00:00:00"/>
    <s v="X"/>
    <n v="3"/>
    <x v="0"/>
    <m/>
    <m/>
    <x v="0"/>
    <m/>
  </r>
  <r>
    <s v="U.P. PESADO"/>
    <s v="PINOS 2"/>
    <n v="32"/>
    <s v="Pase"/>
    <m/>
    <n v="3"/>
    <m/>
    <m/>
    <m/>
    <m/>
    <m/>
    <m/>
    <n v="3"/>
    <m/>
    <m/>
    <m/>
    <m/>
    <x v="0"/>
    <m/>
    <m/>
    <m/>
    <x v="0"/>
    <m/>
    <d v="2023-12-10T00:00:00"/>
    <s v="X"/>
    <n v="6"/>
    <x v="4"/>
    <m/>
    <d v="2024-02-22T00:00:00"/>
    <x v="1"/>
    <m/>
  </r>
  <r>
    <s v="U.P. PESADO"/>
    <s v="PINOS 2"/>
    <n v="33"/>
    <s v="Pase"/>
    <m/>
    <n v="3"/>
    <m/>
    <m/>
    <m/>
    <m/>
    <m/>
    <m/>
    <m/>
    <m/>
    <m/>
    <m/>
    <m/>
    <x v="0"/>
    <m/>
    <m/>
    <m/>
    <x v="0"/>
    <m/>
    <d v="2023-12-10T00:00:00"/>
    <s v="X"/>
    <n v="3"/>
    <x v="5"/>
    <m/>
    <d v="2024-02-22T00:00:00"/>
    <x v="1"/>
    <m/>
  </r>
  <r>
    <s v="U.P. PESADO"/>
    <s v="PINOS 2"/>
    <n v="34"/>
    <s v="Amarre a 90º"/>
    <m/>
    <n v="2"/>
    <m/>
    <n v="6"/>
    <m/>
    <m/>
    <m/>
    <m/>
    <n v="3"/>
    <n v="3"/>
    <m/>
    <m/>
    <m/>
    <x v="0"/>
    <d v="2023-12-10T00:00:00"/>
    <s v="X"/>
    <n v="3"/>
    <x v="0"/>
    <m/>
    <d v="2023-12-10T00:00:00"/>
    <s v="X"/>
    <n v="8"/>
    <x v="0"/>
    <m/>
    <m/>
    <x v="0"/>
    <m/>
  </r>
  <r>
    <s v="U.P. PESADO"/>
    <s v="PINOS 2"/>
    <n v="35"/>
    <s v="Pase"/>
    <m/>
    <n v="3"/>
    <m/>
    <m/>
    <m/>
    <m/>
    <m/>
    <m/>
    <m/>
    <m/>
    <m/>
    <m/>
    <m/>
    <x v="3"/>
    <m/>
    <m/>
    <m/>
    <x v="0"/>
    <m/>
    <d v="2023-12-10T00:00:00"/>
    <s v="X"/>
    <n v="3"/>
    <x v="0"/>
    <m/>
    <d v="2024-02-15T00:00:00"/>
    <x v="1"/>
    <m/>
  </r>
  <r>
    <s v="U.P. PESADO"/>
    <s v="PINOS 2"/>
    <n v="36"/>
    <s v="Amarre  a 90º"/>
    <m/>
    <n v="2"/>
    <m/>
    <n v="6"/>
    <m/>
    <m/>
    <m/>
    <m/>
    <n v="3"/>
    <n v="3"/>
    <m/>
    <m/>
    <m/>
    <x v="0"/>
    <d v="2023-12-10T00:00:00"/>
    <s v="X"/>
    <n v="3"/>
    <x v="0"/>
    <m/>
    <d v="2023-12-10T00:00:00"/>
    <s v="X"/>
    <n v="11"/>
    <x v="0"/>
    <m/>
    <m/>
    <x v="0"/>
    <m/>
  </r>
  <r>
    <s v="U.P. PESADO"/>
    <s v="PINOS 2"/>
    <n v="37"/>
    <s v="Amarre"/>
    <m/>
    <n v="3"/>
    <m/>
    <n v="6"/>
    <m/>
    <m/>
    <m/>
    <m/>
    <n v="3"/>
    <n v="3"/>
    <m/>
    <m/>
    <m/>
    <x v="0"/>
    <d v="2023-12-10T00:00:00"/>
    <s v="X"/>
    <n v="3"/>
    <x v="0"/>
    <m/>
    <d v="2023-12-10T00:00:00"/>
    <s v="X"/>
    <n v="12"/>
    <x v="0"/>
    <m/>
    <m/>
    <x v="0"/>
    <m/>
  </r>
  <r>
    <s v="U.P. PESADO"/>
    <s v="PINOS 2"/>
    <n v="38"/>
    <s v="Amarre"/>
    <m/>
    <n v="3"/>
    <m/>
    <n v="6"/>
    <m/>
    <m/>
    <m/>
    <m/>
    <m/>
    <n v="3"/>
    <m/>
    <m/>
    <m/>
    <x v="0"/>
    <d v="2023-12-10T00:00:00"/>
    <s v="X"/>
    <n v="3"/>
    <x v="0"/>
    <m/>
    <d v="2023-12-10T00:00:00"/>
    <s v="X"/>
    <n v="9"/>
    <x v="0"/>
    <m/>
    <m/>
    <x v="0"/>
    <m/>
  </r>
  <r>
    <s v="U.P. PESADO"/>
    <s v="PINOS 2"/>
    <n v="39"/>
    <s v="Amarre  a 45º"/>
    <m/>
    <n v="1"/>
    <m/>
    <n v="6"/>
    <m/>
    <m/>
    <m/>
    <m/>
    <m/>
    <n v="3"/>
    <m/>
    <m/>
    <m/>
    <x v="0"/>
    <d v="2023-12-10T00:00:00"/>
    <s v="X"/>
    <n v="3"/>
    <x v="2"/>
    <m/>
    <d v="2023-12-10T00:00:00"/>
    <s v="X"/>
    <n v="7"/>
    <x v="0"/>
    <m/>
    <m/>
    <x v="0"/>
    <m/>
  </r>
  <r>
    <s v="U.P. PESADO"/>
    <s v="PINOS 2"/>
    <n v="40"/>
    <s v="Amarre a 45º"/>
    <m/>
    <n v="1"/>
    <m/>
    <n v="6"/>
    <m/>
    <m/>
    <m/>
    <m/>
    <n v="3"/>
    <n v="3"/>
    <m/>
    <m/>
    <m/>
    <x v="0"/>
    <d v="2023-12-10T00:00:00"/>
    <s v="X"/>
    <n v="3"/>
    <x v="0"/>
    <m/>
    <d v="2023-12-10T00:00:00"/>
    <s v="X"/>
    <n v="10"/>
    <x v="6"/>
    <m/>
    <m/>
    <x v="0"/>
    <m/>
  </r>
  <r>
    <s v="U.P. PESADO"/>
    <s v="PINOS 2"/>
    <n v="41"/>
    <s v="Pase"/>
    <m/>
    <n v="3"/>
    <m/>
    <m/>
    <m/>
    <m/>
    <m/>
    <m/>
    <m/>
    <m/>
    <m/>
    <m/>
    <m/>
    <x v="0"/>
    <m/>
    <m/>
    <m/>
    <x v="0"/>
    <m/>
    <d v="2023-12-10T00:00:00"/>
    <s v="X"/>
    <n v="3"/>
    <x v="3"/>
    <m/>
    <d v="2024-02-22T00:00:00"/>
    <x v="1"/>
    <m/>
  </r>
  <r>
    <s v="U.P. PESADO"/>
    <s v="PINOS 2"/>
    <n v="42"/>
    <s v="Pase"/>
    <m/>
    <n v="3"/>
    <m/>
    <m/>
    <m/>
    <m/>
    <m/>
    <m/>
    <n v="3"/>
    <m/>
    <m/>
    <m/>
    <m/>
    <x v="0"/>
    <m/>
    <m/>
    <m/>
    <x v="0"/>
    <m/>
    <d v="2023-12-11T00:00:00"/>
    <s v="X"/>
    <n v="6"/>
    <x v="0"/>
    <m/>
    <m/>
    <x v="0"/>
    <m/>
  </r>
  <r>
    <s v="U.P. PESADO"/>
    <s v="PINOS 2"/>
    <n v="43"/>
    <s v="Pase"/>
    <m/>
    <n v="6"/>
    <m/>
    <m/>
    <m/>
    <m/>
    <m/>
    <m/>
    <m/>
    <m/>
    <m/>
    <m/>
    <m/>
    <x v="0"/>
    <m/>
    <m/>
    <m/>
    <x v="0"/>
    <m/>
    <d v="2023-12-11T00:00:00"/>
    <s v="X"/>
    <n v="6"/>
    <x v="0"/>
    <m/>
    <m/>
    <x v="0"/>
    <m/>
  </r>
  <r>
    <s v="U.P. PESADO"/>
    <s v="PINOS 2"/>
    <n v="44"/>
    <s v="Amarre"/>
    <m/>
    <n v="1"/>
    <m/>
    <n v="6"/>
    <m/>
    <m/>
    <m/>
    <m/>
    <n v="3"/>
    <n v="3"/>
    <m/>
    <m/>
    <m/>
    <x v="0"/>
    <d v="2023-12-10T00:00:00"/>
    <s v="X"/>
    <n v="3"/>
    <x v="3"/>
    <m/>
    <d v="2023-12-11T00:00:00"/>
    <s v="X"/>
    <n v="10"/>
    <x v="0"/>
    <m/>
    <m/>
    <x v="1"/>
    <m/>
  </r>
  <r>
    <s v="U.P. PESADO"/>
    <s v="PINOS 2"/>
    <n v="45"/>
    <s v="Pase"/>
    <m/>
    <n v="3"/>
    <m/>
    <m/>
    <m/>
    <m/>
    <m/>
    <m/>
    <m/>
    <m/>
    <m/>
    <m/>
    <m/>
    <x v="0"/>
    <m/>
    <m/>
    <m/>
    <x v="0"/>
    <m/>
    <d v="2023-12-11T00:00:00"/>
    <s v="X"/>
    <n v="3"/>
    <x v="0"/>
    <m/>
    <m/>
    <x v="0"/>
    <m/>
  </r>
  <r>
    <s v="U.P. PESADO"/>
    <s v="PINOS 2"/>
    <n v="46"/>
    <s v="Pase"/>
    <m/>
    <n v="3"/>
    <m/>
    <m/>
    <m/>
    <m/>
    <m/>
    <m/>
    <n v="3"/>
    <m/>
    <m/>
    <m/>
    <m/>
    <x v="0"/>
    <m/>
    <m/>
    <m/>
    <x v="0"/>
    <m/>
    <d v="2023-12-11T00:00:00"/>
    <s v="X"/>
    <n v="6"/>
    <x v="2"/>
    <m/>
    <m/>
    <x v="0"/>
    <m/>
  </r>
  <r>
    <s v="U.P. PESADO"/>
    <s v="PINOS 2"/>
    <n v="47"/>
    <s v="Pase"/>
    <m/>
    <n v="3"/>
    <m/>
    <m/>
    <m/>
    <m/>
    <m/>
    <m/>
    <m/>
    <m/>
    <m/>
    <m/>
    <m/>
    <x v="0"/>
    <m/>
    <m/>
    <m/>
    <x v="0"/>
    <m/>
    <m/>
    <m/>
    <n v="3"/>
    <x v="0"/>
    <m/>
    <m/>
    <x v="0"/>
    <m/>
  </r>
  <r>
    <s v="U.P. PESADO"/>
    <s v="PINOS 2"/>
    <n v="48"/>
    <s v="Pase"/>
    <m/>
    <n v="3"/>
    <m/>
    <m/>
    <m/>
    <m/>
    <m/>
    <m/>
    <n v="3"/>
    <m/>
    <m/>
    <m/>
    <m/>
    <x v="0"/>
    <m/>
    <m/>
    <m/>
    <x v="0"/>
    <m/>
    <d v="2023-12-11T00:00:00"/>
    <s v="X"/>
    <n v="6"/>
    <x v="0"/>
    <m/>
    <m/>
    <x v="0"/>
    <m/>
  </r>
  <r>
    <s v="U.P. PESADO"/>
    <s v="PINOS 2"/>
    <n v="49"/>
    <s v="Amarre"/>
    <m/>
    <n v="1"/>
    <m/>
    <n v="6"/>
    <m/>
    <m/>
    <m/>
    <m/>
    <m/>
    <n v="3"/>
    <m/>
    <m/>
    <m/>
    <x v="0"/>
    <d v="2023-12-10T00:00:00"/>
    <s v="X"/>
    <n v="3"/>
    <x v="4"/>
    <m/>
    <d v="2023-12-11T00:00:00"/>
    <s v="X"/>
    <n v="7"/>
    <x v="0"/>
    <m/>
    <m/>
    <x v="1"/>
    <m/>
  </r>
  <r>
    <s v="U.P. PESADO"/>
    <s v="PINOS 2"/>
    <n v="50"/>
    <s v="Amarre con deriv a 90º"/>
    <m/>
    <n v="3"/>
    <n v="3"/>
    <n v="6"/>
    <m/>
    <m/>
    <m/>
    <m/>
    <m/>
    <n v="10"/>
    <m/>
    <m/>
    <m/>
    <x v="0"/>
    <d v="2023-12-10T00:00:00"/>
    <s v="X"/>
    <n v="10"/>
    <x v="4"/>
    <m/>
    <d v="2023-12-11T00:00:00"/>
    <s v="X"/>
    <n v="12"/>
    <x v="0"/>
    <m/>
    <m/>
    <x v="1"/>
    <m/>
  </r>
  <r>
    <s v="U.P. PESADO"/>
    <s v="PINOS 2"/>
    <n v="51"/>
    <s v="Pase"/>
    <m/>
    <n v="3"/>
    <m/>
    <m/>
    <m/>
    <m/>
    <m/>
    <m/>
    <n v="3"/>
    <m/>
    <m/>
    <m/>
    <m/>
    <x v="0"/>
    <m/>
    <m/>
    <m/>
    <x v="0"/>
    <m/>
    <d v="2023-12-11T00:00:00"/>
    <s v="X"/>
    <n v="6"/>
    <x v="7"/>
    <m/>
    <d v="2024-03-05T00:00:00"/>
    <x v="1"/>
    <m/>
  </r>
  <r>
    <s v="U.P. PESADO"/>
    <s v="PINOS 2"/>
    <n v="52"/>
    <s v="Pase"/>
    <m/>
    <n v="3"/>
    <m/>
    <m/>
    <m/>
    <m/>
    <m/>
    <m/>
    <m/>
    <m/>
    <m/>
    <m/>
    <m/>
    <x v="0"/>
    <m/>
    <m/>
    <m/>
    <x v="0"/>
    <m/>
    <d v="2023-12-11T00:00:00"/>
    <s v="X"/>
    <n v="3"/>
    <x v="0"/>
    <m/>
    <m/>
    <x v="0"/>
    <m/>
  </r>
  <r>
    <s v="U.P. PESADO"/>
    <s v="PINOS 2"/>
    <n v="53"/>
    <s v="Amarre"/>
    <m/>
    <n v="1"/>
    <m/>
    <n v="6"/>
    <m/>
    <m/>
    <m/>
    <m/>
    <n v="3"/>
    <n v="3"/>
    <m/>
    <m/>
    <m/>
    <x v="0"/>
    <d v="2023-12-10T00:00:00"/>
    <s v="X"/>
    <n v="3"/>
    <x v="0"/>
    <m/>
    <d v="2023-12-11T00:00:00"/>
    <s v="X"/>
    <n v="10"/>
    <x v="0"/>
    <m/>
    <m/>
    <x v="0"/>
    <m/>
  </r>
  <r>
    <s v="U.P. PESADO"/>
    <s v="PINOS 2"/>
    <n v="54"/>
    <s v="Amarre Terminal"/>
    <m/>
    <m/>
    <m/>
    <n v="3"/>
    <m/>
    <n v="3"/>
    <m/>
    <m/>
    <n v="3"/>
    <n v="9"/>
    <m/>
    <m/>
    <m/>
    <x v="4"/>
    <d v="2023-12-10T00:00:00"/>
    <s v="X"/>
    <n v="9"/>
    <x v="5"/>
    <m/>
    <d v="2023-12-11T00:00:00"/>
    <s v="X"/>
    <n v="9"/>
    <x v="8"/>
    <m/>
    <d v="2024-03-04T00:00:00"/>
    <x v="1"/>
    <m/>
  </r>
  <r>
    <s v="U.P. PESADO"/>
    <s v="PINOS 2"/>
    <n v="55"/>
    <s v="Amarre Terminal"/>
    <m/>
    <m/>
    <m/>
    <n v="3"/>
    <m/>
    <m/>
    <m/>
    <m/>
    <m/>
    <m/>
    <m/>
    <m/>
    <m/>
    <x v="0"/>
    <m/>
    <m/>
    <m/>
    <x v="0"/>
    <m/>
    <d v="2023-12-11T00:00:00"/>
    <s v="X"/>
    <n v="3"/>
    <x v="0"/>
    <m/>
    <m/>
    <x v="0"/>
    <m/>
  </r>
  <r>
    <s v="U.P. PESADO"/>
    <s v="PINOS 2"/>
    <n v="56"/>
    <s v="Pase con deriv a 90º"/>
    <m/>
    <n v="4"/>
    <m/>
    <n v="3"/>
    <m/>
    <m/>
    <m/>
    <m/>
    <m/>
    <n v="3"/>
    <m/>
    <m/>
    <m/>
    <x v="0"/>
    <d v="2023-12-10T00:00:00"/>
    <s v="X"/>
    <n v="3"/>
    <x v="0"/>
    <m/>
    <d v="2023-12-11T00:00:00"/>
    <s v="X"/>
    <n v="7"/>
    <x v="0"/>
    <m/>
    <m/>
    <x v="0"/>
    <m/>
  </r>
  <r>
    <s v="U.P. PESADO"/>
    <s v="PINOS 2"/>
    <n v="57"/>
    <s v="Amarre Terminal"/>
    <m/>
    <m/>
    <m/>
    <n v="3"/>
    <m/>
    <n v="3"/>
    <m/>
    <m/>
    <n v="3"/>
    <m/>
    <m/>
    <m/>
    <m/>
    <x v="0"/>
    <d v="2023-12-10T00:00:00"/>
    <s v="X"/>
    <n v="3"/>
    <x v="0"/>
    <m/>
    <d v="2023-12-11T00:00:00"/>
    <s v="X"/>
    <n v="9"/>
    <x v="0"/>
    <m/>
    <m/>
    <x v="0"/>
    <m/>
  </r>
  <r>
    <s v="U.P. PESADO"/>
    <s v="PINOS 2"/>
    <n v="58"/>
    <s v="Amarre  a 90º"/>
    <m/>
    <n v="2"/>
    <m/>
    <n v="6"/>
    <m/>
    <m/>
    <m/>
    <m/>
    <m/>
    <m/>
    <m/>
    <m/>
    <m/>
    <x v="0"/>
    <d v="2023-12-10T00:00:00"/>
    <s v="X"/>
    <n v="3"/>
    <x v="0"/>
    <m/>
    <d v="2023-12-11T00:00:00"/>
    <s v="X"/>
    <n v="8"/>
    <x v="0"/>
    <m/>
    <m/>
    <x v="0"/>
    <m/>
  </r>
  <r>
    <s v="U.P. PESADO"/>
    <s v="PINOS 2"/>
    <n v="59"/>
    <s v="Amarre Terminal"/>
    <m/>
    <m/>
    <m/>
    <n v="3"/>
    <m/>
    <n v="3"/>
    <m/>
    <m/>
    <n v="3"/>
    <m/>
    <m/>
    <m/>
    <m/>
    <x v="0"/>
    <d v="2023-12-10T00:00:00"/>
    <s v="X"/>
    <n v="3"/>
    <x v="0"/>
    <m/>
    <d v="2023-12-11T00:00:00"/>
    <s v="X"/>
    <n v="9"/>
    <x v="3"/>
    <m/>
    <d v="2024-03-04T00:00:00"/>
    <x v="1"/>
    <m/>
  </r>
  <r>
    <s v="U.P. PESADO"/>
    <s v="PINOS 2"/>
    <n v="60"/>
    <s v="Pase"/>
    <m/>
    <n v="3"/>
    <m/>
    <m/>
    <m/>
    <m/>
    <m/>
    <m/>
    <n v="3"/>
    <m/>
    <m/>
    <m/>
    <m/>
    <x v="0"/>
    <m/>
    <m/>
    <m/>
    <x v="0"/>
    <m/>
    <d v="2023-12-11T00:00:00"/>
    <s v="X"/>
    <n v="9"/>
    <x v="0"/>
    <m/>
    <m/>
    <x v="0"/>
    <m/>
  </r>
  <r>
    <s v="U.P. PESADO"/>
    <s v="PINOS 2"/>
    <n v="61"/>
    <s v="Pase"/>
    <m/>
    <n v="3"/>
    <m/>
    <m/>
    <m/>
    <m/>
    <m/>
    <m/>
    <m/>
    <m/>
    <m/>
    <m/>
    <m/>
    <x v="0"/>
    <m/>
    <m/>
    <m/>
    <x v="0"/>
    <m/>
    <d v="2023-12-11T00:00:00"/>
    <s v="X"/>
    <n v="3"/>
    <x v="0"/>
    <m/>
    <m/>
    <x v="0"/>
    <m/>
  </r>
  <r>
    <s v="U.P. PESADO"/>
    <s v="PINOS 2"/>
    <n v="62"/>
    <s v="Pase"/>
    <m/>
    <n v="3"/>
    <m/>
    <m/>
    <m/>
    <m/>
    <m/>
    <m/>
    <n v="3"/>
    <m/>
    <m/>
    <m/>
    <m/>
    <x v="0"/>
    <m/>
    <m/>
    <m/>
    <x v="0"/>
    <m/>
    <d v="2023-12-11T00:00:00"/>
    <s v="X"/>
    <n v="6"/>
    <x v="0"/>
    <m/>
    <m/>
    <x v="0"/>
    <m/>
  </r>
  <r>
    <s v="U.P. PESADO"/>
    <s v="PINOS 2"/>
    <n v="63"/>
    <s v="Amarre"/>
    <m/>
    <n v="1"/>
    <m/>
    <n v="6"/>
    <m/>
    <m/>
    <m/>
    <m/>
    <m/>
    <n v="3"/>
    <m/>
    <m/>
    <m/>
    <x v="0"/>
    <d v="2023-12-10T00:00:00"/>
    <s v="X"/>
    <n v="3"/>
    <x v="6"/>
    <m/>
    <d v="2023-12-11T00:00:00"/>
    <s v="X"/>
    <n v="7"/>
    <x v="0"/>
    <m/>
    <m/>
    <x v="1"/>
    <m/>
  </r>
  <r>
    <s v="U.P. PESADO"/>
    <s v="PINOS 2"/>
    <n v="64"/>
    <s v="Pase"/>
    <m/>
    <n v="3"/>
    <m/>
    <m/>
    <m/>
    <m/>
    <m/>
    <m/>
    <n v="3"/>
    <m/>
    <m/>
    <m/>
    <m/>
    <x v="0"/>
    <m/>
    <m/>
    <m/>
    <x v="0"/>
    <m/>
    <d v="2023-12-11T00:00:00"/>
    <s v="X"/>
    <n v="6"/>
    <x v="0"/>
    <m/>
    <m/>
    <x v="0"/>
    <m/>
  </r>
  <r>
    <s v="U.P. PESADO"/>
    <s v="PINOS 2"/>
    <n v="65"/>
    <s v="Pase"/>
    <m/>
    <n v="3"/>
    <m/>
    <m/>
    <m/>
    <m/>
    <m/>
    <m/>
    <m/>
    <m/>
    <m/>
    <m/>
    <m/>
    <x v="0"/>
    <m/>
    <m/>
    <m/>
    <x v="0"/>
    <m/>
    <d v="2023-12-11T00:00:00"/>
    <s v="X"/>
    <n v="3"/>
    <x v="0"/>
    <m/>
    <m/>
    <x v="0"/>
    <m/>
  </r>
  <r>
    <s v="U.P. PESADO"/>
    <s v="PINOS 2"/>
    <n v="66"/>
    <s v="Amarre"/>
    <m/>
    <m/>
    <m/>
    <n v="6"/>
    <m/>
    <m/>
    <m/>
    <m/>
    <n v="3"/>
    <m/>
    <n v="3"/>
    <m/>
    <m/>
    <x v="0"/>
    <d v="2023-12-10T00:00:00"/>
    <s v="X"/>
    <n v="9"/>
    <x v="0"/>
    <m/>
    <d v="2023-12-11T00:00:00"/>
    <s v="X"/>
    <n v="15"/>
    <x v="0"/>
    <m/>
    <m/>
    <x v="0"/>
    <m/>
  </r>
  <r>
    <s v="U.P. PESADO"/>
    <s v="PINOS 2"/>
    <n v="67"/>
    <s v="Pase"/>
    <m/>
    <n v="3"/>
    <m/>
    <m/>
    <m/>
    <m/>
    <m/>
    <m/>
    <m/>
    <m/>
    <m/>
    <m/>
    <m/>
    <x v="0"/>
    <m/>
    <m/>
    <m/>
    <x v="0"/>
    <m/>
    <d v="2023-12-11T00:00:00"/>
    <s v="X"/>
    <n v="3"/>
    <x v="0"/>
    <m/>
    <m/>
    <x v="0"/>
    <m/>
  </r>
  <r>
    <s v="U.P. PESADO"/>
    <s v="PINOS 2"/>
    <n v="68"/>
    <s v="Amarre con deriv a 90º"/>
    <m/>
    <n v="3"/>
    <m/>
    <n v="9"/>
    <m/>
    <m/>
    <m/>
    <m/>
    <m/>
    <n v="5"/>
    <n v="3"/>
    <m/>
    <m/>
    <x v="0"/>
    <d v="2023-12-10T00:00:00"/>
    <s v="X"/>
    <n v="14"/>
    <x v="7"/>
    <m/>
    <d v="2023-12-11T00:00:00"/>
    <s v="X"/>
    <n v="18"/>
    <x v="0"/>
    <m/>
    <m/>
    <x v="1"/>
    <m/>
  </r>
  <r>
    <s v="U.P. PESADO"/>
    <s v="PINOS 2"/>
    <n v="69"/>
    <s v="Pase"/>
    <m/>
    <n v="6"/>
    <m/>
    <m/>
    <m/>
    <m/>
    <m/>
    <m/>
    <n v="3"/>
    <m/>
    <m/>
    <m/>
    <m/>
    <x v="0"/>
    <m/>
    <m/>
    <m/>
    <x v="0"/>
    <m/>
    <d v="2023-12-11T00:00:00"/>
    <s v="X"/>
    <n v="9"/>
    <x v="7"/>
    <m/>
    <d v="2024-03-06T00:00:00"/>
    <x v="1"/>
    <m/>
  </r>
  <r>
    <s v="U.P. PESADO"/>
    <s v="PINOS 2"/>
    <n v="70"/>
    <s v="Pase"/>
    <m/>
    <n v="3"/>
    <m/>
    <m/>
    <m/>
    <m/>
    <m/>
    <m/>
    <m/>
    <m/>
    <m/>
    <m/>
    <m/>
    <x v="0"/>
    <m/>
    <m/>
    <m/>
    <x v="0"/>
    <m/>
    <d v="2023-12-11T00:00:00"/>
    <s v="X"/>
    <n v="3"/>
    <x v="0"/>
    <m/>
    <m/>
    <x v="0"/>
    <m/>
  </r>
  <r>
    <s v="U.P. PESADO"/>
    <s v="PINOS 2"/>
    <n v="71"/>
    <s v="Pase"/>
    <m/>
    <n v="3"/>
    <m/>
    <m/>
    <m/>
    <m/>
    <m/>
    <m/>
    <n v="3"/>
    <m/>
    <m/>
    <m/>
    <m/>
    <x v="0"/>
    <m/>
    <m/>
    <m/>
    <x v="0"/>
    <m/>
    <d v="2023-12-11T00:00:00"/>
    <s v="X"/>
    <n v="6"/>
    <x v="0"/>
    <m/>
    <m/>
    <x v="0"/>
    <m/>
  </r>
  <r>
    <s v="U.P. PESADO"/>
    <s v="PINOS 2"/>
    <n v="72"/>
    <s v="Pase"/>
    <m/>
    <n v="3"/>
    <m/>
    <m/>
    <m/>
    <m/>
    <m/>
    <m/>
    <m/>
    <m/>
    <m/>
    <m/>
    <m/>
    <x v="0"/>
    <m/>
    <m/>
    <m/>
    <x v="0"/>
    <m/>
    <d v="2023-12-11T00:00:00"/>
    <s v="X"/>
    <n v="3"/>
    <x v="0"/>
    <m/>
    <m/>
    <x v="0"/>
    <m/>
  </r>
  <r>
    <s v="U.P. PESADO"/>
    <s v="PINOS 2"/>
    <n v="73"/>
    <s v="Amarre a 90º"/>
    <m/>
    <n v="2"/>
    <m/>
    <n v="6"/>
    <m/>
    <m/>
    <m/>
    <m/>
    <n v="3"/>
    <n v="3"/>
    <m/>
    <m/>
    <m/>
    <x v="0"/>
    <d v="2023-12-10T00:00:00"/>
    <s v="X"/>
    <n v="3"/>
    <x v="0"/>
    <m/>
    <d v="2023-12-11T00:00:00"/>
    <s v="X"/>
    <n v="11"/>
    <x v="0"/>
    <m/>
    <m/>
    <x v="0"/>
    <m/>
  </r>
  <r>
    <s v="U.P. PESADO"/>
    <s v="PINOS 2"/>
    <n v="74"/>
    <s v="Pase con deriv a 90º"/>
    <m/>
    <n v="4"/>
    <m/>
    <n v="3"/>
    <m/>
    <m/>
    <m/>
    <m/>
    <m/>
    <n v="3"/>
    <m/>
    <m/>
    <m/>
    <x v="0"/>
    <d v="2023-12-10T00:00:00"/>
    <s v="X"/>
    <n v="3"/>
    <x v="0"/>
    <m/>
    <d v="2023-12-11T00:00:00"/>
    <s v="X"/>
    <n v="7"/>
    <x v="0"/>
    <m/>
    <m/>
    <x v="0"/>
    <m/>
  </r>
  <r>
    <s v="U.P. PESADO"/>
    <s v="PINOS 2"/>
    <n v="75"/>
    <s v="Amarre  a 90º"/>
    <m/>
    <n v="2"/>
    <m/>
    <n v="6"/>
    <m/>
    <n v="3"/>
    <m/>
    <m/>
    <n v="3"/>
    <n v="4"/>
    <m/>
    <m/>
    <m/>
    <x v="0"/>
    <d v="2023-12-10T00:00:00"/>
    <s v="X"/>
    <n v="7"/>
    <x v="0"/>
    <m/>
    <d v="2023-12-11T00:00:00"/>
    <s v="X"/>
    <n v="14"/>
    <x v="0"/>
    <m/>
    <m/>
    <x v="0"/>
    <m/>
  </r>
  <r>
    <s v="U.P. PESADO"/>
    <s v="PINOS 2"/>
    <n v="76"/>
    <s v="Amarre Terminal"/>
    <m/>
    <m/>
    <m/>
    <n v="3"/>
    <m/>
    <n v="3"/>
    <m/>
    <m/>
    <n v="3"/>
    <m/>
    <m/>
    <m/>
    <m/>
    <x v="0"/>
    <d v="2023-12-10T00:00:00"/>
    <s v="X"/>
    <n v="3"/>
    <x v="0"/>
    <m/>
    <d v="2023-12-11T00:00:00"/>
    <s v="X"/>
    <n v="9"/>
    <x v="0"/>
    <m/>
    <m/>
    <x v="0"/>
    <m/>
  </r>
  <r>
    <s v="U.P. PESADO"/>
    <s v="PINOS 2"/>
    <n v="77"/>
    <s v="Amarre Terminal"/>
    <m/>
    <m/>
    <m/>
    <n v="3"/>
    <m/>
    <n v="3"/>
    <m/>
    <m/>
    <m/>
    <m/>
    <m/>
    <m/>
    <m/>
    <x v="0"/>
    <d v="2023-12-10T00:00:00"/>
    <s v="X"/>
    <n v="3"/>
    <x v="0"/>
    <m/>
    <d v="2023-12-11T00:00:00"/>
    <s v="X"/>
    <n v="6"/>
    <x v="0"/>
    <m/>
    <m/>
    <x v="0"/>
    <m/>
  </r>
  <r>
    <s v="U.P. PESADO"/>
    <s v="PINOS 2"/>
    <n v="78"/>
    <s v="Amarre"/>
    <m/>
    <n v="1"/>
    <m/>
    <n v="6"/>
    <m/>
    <m/>
    <m/>
    <m/>
    <n v="3"/>
    <n v="3"/>
    <m/>
    <m/>
    <m/>
    <x v="0"/>
    <d v="2023-12-10T00:00:00"/>
    <s v="X"/>
    <n v="3"/>
    <x v="0"/>
    <m/>
    <d v="2023-12-11T00:00:00"/>
    <s v="X"/>
    <n v="10"/>
    <x v="0"/>
    <m/>
    <m/>
    <x v="0"/>
    <m/>
  </r>
  <r>
    <s v="U.P. PESADO"/>
    <s v="PINOS 2"/>
    <n v="79"/>
    <s v="Pase"/>
    <m/>
    <n v="3"/>
    <m/>
    <m/>
    <m/>
    <m/>
    <m/>
    <m/>
    <m/>
    <m/>
    <m/>
    <m/>
    <m/>
    <x v="0"/>
    <m/>
    <m/>
    <m/>
    <x v="0"/>
    <m/>
    <d v="2023-12-11T00:00:00"/>
    <s v="X"/>
    <n v="3"/>
    <x v="0"/>
    <m/>
    <m/>
    <x v="0"/>
    <m/>
  </r>
  <r>
    <s v="U.P. PESADO"/>
    <s v="PINOS 2"/>
    <n v="80"/>
    <s v="Pase"/>
    <m/>
    <n v="3"/>
    <m/>
    <m/>
    <m/>
    <m/>
    <m/>
    <m/>
    <n v="3"/>
    <m/>
    <m/>
    <m/>
    <m/>
    <x v="0"/>
    <m/>
    <m/>
    <m/>
    <x v="0"/>
    <m/>
    <d v="2023-12-11T00:00:00"/>
    <s v="X"/>
    <n v="6"/>
    <x v="0"/>
    <m/>
    <m/>
    <x v="0"/>
    <m/>
  </r>
  <r>
    <s v="U.P. PESADO"/>
    <s v="PINOS 2"/>
    <n v="81"/>
    <s v="Amarre"/>
    <m/>
    <n v="1"/>
    <m/>
    <n v="6"/>
    <m/>
    <m/>
    <m/>
    <m/>
    <m/>
    <n v="3"/>
    <m/>
    <m/>
    <m/>
    <x v="0"/>
    <d v="2023-12-10T00:00:00"/>
    <s v="X"/>
    <n v="3"/>
    <x v="8"/>
    <m/>
    <d v="2023-12-11T00:00:00"/>
    <s v="X"/>
    <n v="7"/>
    <x v="0"/>
    <m/>
    <m/>
    <x v="1"/>
    <m/>
  </r>
  <r>
    <s v="U.P. PESADO"/>
    <s v="PINOS 2"/>
    <n v="82"/>
    <s v="Pase"/>
    <m/>
    <n v="3"/>
    <m/>
    <m/>
    <m/>
    <m/>
    <m/>
    <m/>
    <n v="3"/>
    <m/>
    <m/>
    <m/>
    <m/>
    <x v="0"/>
    <m/>
    <m/>
    <m/>
    <x v="0"/>
    <m/>
    <d v="2023-12-11T00:00:00"/>
    <s v="X"/>
    <n v="6"/>
    <x v="0"/>
    <m/>
    <m/>
    <x v="0"/>
    <m/>
  </r>
  <r>
    <s v="U.P. PESADO"/>
    <s v="PINOS 2"/>
    <n v="83"/>
    <s v="Pase"/>
    <m/>
    <n v="3"/>
    <m/>
    <m/>
    <m/>
    <m/>
    <m/>
    <m/>
    <m/>
    <m/>
    <m/>
    <m/>
    <m/>
    <x v="0"/>
    <m/>
    <m/>
    <m/>
    <x v="0"/>
    <m/>
    <d v="2023-12-11T00:00:00"/>
    <s v="X"/>
    <n v="3"/>
    <x v="0"/>
    <m/>
    <m/>
    <x v="0"/>
    <m/>
  </r>
  <r>
    <s v="U.P. PESADO"/>
    <s v="PINOS 2"/>
    <n v="84"/>
    <s v="Pase"/>
    <m/>
    <n v="3"/>
    <m/>
    <m/>
    <m/>
    <m/>
    <m/>
    <m/>
    <n v="3"/>
    <m/>
    <m/>
    <m/>
    <m/>
    <x v="0"/>
    <m/>
    <m/>
    <m/>
    <x v="0"/>
    <m/>
    <d v="2023-12-11T00:00:00"/>
    <s v="X"/>
    <n v="6"/>
    <x v="0"/>
    <m/>
    <m/>
    <x v="0"/>
    <m/>
  </r>
  <r>
    <s v="U.P. PESADO"/>
    <s v="PINOS 2"/>
    <n v="85"/>
    <s v="Pase"/>
    <m/>
    <n v="3"/>
    <m/>
    <m/>
    <m/>
    <m/>
    <m/>
    <m/>
    <m/>
    <m/>
    <m/>
    <m/>
    <m/>
    <x v="0"/>
    <m/>
    <m/>
    <m/>
    <x v="0"/>
    <m/>
    <d v="2023-12-12T00:00:00"/>
    <s v="X"/>
    <n v="3"/>
    <x v="0"/>
    <m/>
    <m/>
    <x v="0"/>
    <m/>
  </r>
  <r>
    <s v="U.P. PESADO"/>
    <s v="PINOS 2"/>
    <n v="86"/>
    <s v="Amarre"/>
    <m/>
    <n v="1"/>
    <m/>
    <n v="6"/>
    <m/>
    <m/>
    <m/>
    <m/>
    <n v="3"/>
    <n v="3"/>
    <m/>
    <m/>
    <m/>
    <x v="0"/>
    <d v="2023-12-10T00:00:00"/>
    <s v="X"/>
    <n v="3"/>
    <x v="0"/>
    <m/>
    <d v="2023-12-12T00:00:00"/>
    <s v="X"/>
    <n v="10"/>
    <x v="0"/>
    <m/>
    <m/>
    <x v="0"/>
    <m/>
  </r>
  <r>
    <s v="U.P. PESADO"/>
    <s v="PINOS 2"/>
    <n v="87"/>
    <s v="Pase"/>
    <m/>
    <n v="3"/>
    <m/>
    <m/>
    <m/>
    <m/>
    <m/>
    <m/>
    <m/>
    <m/>
    <m/>
    <m/>
    <m/>
    <x v="0"/>
    <m/>
    <m/>
    <m/>
    <x v="0"/>
    <m/>
    <d v="2023-12-12T00:00:00"/>
    <s v="X"/>
    <n v="3"/>
    <x v="0"/>
    <m/>
    <m/>
    <x v="0"/>
    <m/>
  </r>
  <r>
    <s v="U.P. PESADO"/>
    <s v="PINOS 2"/>
    <n v="88"/>
    <s v="Pase"/>
    <m/>
    <n v="3"/>
    <m/>
    <m/>
    <m/>
    <m/>
    <m/>
    <m/>
    <n v="3"/>
    <m/>
    <m/>
    <m/>
    <m/>
    <x v="0"/>
    <m/>
    <m/>
    <m/>
    <x v="0"/>
    <m/>
    <d v="2023-12-12T00:00:00"/>
    <s v="X"/>
    <n v="6"/>
    <x v="0"/>
    <m/>
    <m/>
    <x v="0"/>
    <m/>
  </r>
  <r>
    <s v="U.P. PESADO"/>
    <s v="PINOS 2"/>
    <n v="89"/>
    <s v="Pase"/>
    <m/>
    <n v="3"/>
    <m/>
    <m/>
    <m/>
    <m/>
    <m/>
    <m/>
    <m/>
    <m/>
    <m/>
    <m/>
    <m/>
    <x v="0"/>
    <m/>
    <m/>
    <m/>
    <x v="0"/>
    <m/>
    <d v="2023-12-12T00:00:00"/>
    <s v="X"/>
    <n v="3"/>
    <x v="0"/>
    <m/>
    <m/>
    <x v="0"/>
    <m/>
  </r>
  <r>
    <s v="U.P. PESADO"/>
    <s v="PINOS 2"/>
    <n v="90"/>
    <s v="Pase"/>
    <m/>
    <n v="3"/>
    <m/>
    <m/>
    <m/>
    <m/>
    <m/>
    <m/>
    <n v="3"/>
    <m/>
    <m/>
    <m/>
    <m/>
    <x v="0"/>
    <m/>
    <m/>
    <m/>
    <x v="0"/>
    <m/>
    <d v="2023-12-12T00:00:00"/>
    <s v="X"/>
    <n v="6"/>
    <x v="0"/>
    <m/>
    <m/>
    <x v="0"/>
    <m/>
  </r>
  <r>
    <s v="U.P. PESADO"/>
    <s v="PINOS 2"/>
    <n v="91"/>
    <s v="Amarre"/>
    <m/>
    <m/>
    <m/>
    <n v="6"/>
    <m/>
    <m/>
    <m/>
    <m/>
    <m/>
    <m/>
    <n v="3"/>
    <m/>
    <m/>
    <x v="0"/>
    <d v="2023-12-10T00:00:00"/>
    <s v="X"/>
    <n v="9"/>
    <x v="9"/>
    <m/>
    <d v="2023-12-12T00:00:00"/>
    <s v="X"/>
    <n v="12"/>
    <x v="0"/>
    <m/>
    <m/>
    <x v="0"/>
    <m/>
  </r>
  <r>
    <s v="U.P. PESADO"/>
    <s v="PINOS 2"/>
    <n v="92"/>
    <s v="Pase con deriv a 90º"/>
    <m/>
    <n v="7"/>
    <m/>
    <n v="6"/>
    <m/>
    <m/>
    <m/>
    <m/>
    <n v="3"/>
    <n v="6"/>
    <n v="3"/>
    <m/>
    <m/>
    <x v="0"/>
    <d v="2023-12-10T00:00:00"/>
    <s v="X"/>
    <n v="15"/>
    <x v="0"/>
    <m/>
    <d v="2023-12-12T00:00:00"/>
    <s v="X"/>
    <n v="22"/>
    <x v="0"/>
    <m/>
    <m/>
    <x v="0"/>
    <m/>
  </r>
  <r>
    <s v="U.P. PESADO"/>
    <s v="PINOS 2"/>
    <n v="93"/>
    <s v="Amarre"/>
    <m/>
    <n v="1"/>
    <m/>
    <n v="6"/>
    <m/>
    <m/>
    <m/>
    <m/>
    <m/>
    <n v="3"/>
    <m/>
    <m/>
    <m/>
    <x v="0"/>
    <d v="2023-12-10T00:00:00"/>
    <s v="X"/>
    <n v="3"/>
    <x v="0"/>
    <m/>
    <d v="2023-12-12T00:00:00"/>
    <s v="X"/>
    <n v="7"/>
    <x v="0"/>
    <m/>
    <m/>
    <x v="0"/>
    <m/>
  </r>
  <r>
    <s v="U.P. PESADO"/>
    <s v="PINOS 2"/>
    <n v="94"/>
    <s v="Pase"/>
    <m/>
    <n v="3"/>
    <m/>
    <m/>
    <m/>
    <m/>
    <m/>
    <m/>
    <n v="3"/>
    <m/>
    <m/>
    <m/>
    <m/>
    <x v="0"/>
    <m/>
    <m/>
    <m/>
    <x v="0"/>
    <m/>
    <d v="2023-12-12T00:00:00"/>
    <s v="X"/>
    <n v="6"/>
    <x v="0"/>
    <m/>
    <m/>
    <x v="0"/>
    <m/>
  </r>
  <r>
    <s v="U.P. PESADO"/>
    <s v="PINOS 2"/>
    <n v="95"/>
    <s v="Pase"/>
    <m/>
    <n v="3"/>
    <m/>
    <m/>
    <m/>
    <m/>
    <m/>
    <m/>
    <m/>
    <m/>
    <m/>
    <m/>
    <m/>
    <x v="0"/>
    <m/>
    <m/>
    <m/>
    <x v="0"/>
    <m/>
    <d v="2023-12-12T00:00:00"/>
    <s v="X"/>
    <n v="3"/>
    <x v="0"/>
    <m/>
    <m/>
    <x v="0"/>
    <m/>
  </r>
  <r>
    <s v="U.P. PESADO"/>
    <s v="PINOS 2"/>
    <n v="96"/>
    <s v="Pase"/>
    <m/>
    <n v="3"/>
    <m/>
    <m/>
    <m/>
    <m/>
    <m/>
    <m/>
    <n v="3"/>
    <m/>
    <m/>
    <m/>
    <m/>
    <x v="0"/>
    <m/>
    <m/>
    <m/>
    <x v="0"/>
    <m/>
    <d v="2023-12-12T00:00:00"/>
    <s v="X"/>
    <n v="6"/>
    <x v="9"/>
    <m/>
    <m/>
    <x v="0"/>
    <m/>
  </r>
  <r>
    <s v="U.P. PESADO"/>
    <s v="PINOS 2"/>
    <n v="97"/>
    <s v="Pase"/>
    <m/>
    <n v="3"/>
    <m/>
    <m/>
    <m/>
    <m/>
    <m/>
    <m/>
    <m/>
    <m/>
    <m/>
    <m/>
    <m/>
    <x v="0"/>
    <m/>
    <m/>
    <m/>
    <x v="0"/>
    <m/>
    <d v="2023-12-12T00:00:00"/>
    <s v="X"/>
    <n v="3"/>
    <x v="0"/>
    <m/>
    <m/>
    <x v="0"/>
    <m/>
  </r>
  <r>
    <s v="U.P. PESADO"/>
    <s v="PINOS 2"/>
    <n v="98"/>
    <s v="Amarre  a 90º"/>
    <m/>
    <n v="2"/>
    <m/>
    <n v="6"/>
    <m/>
    <m/>
    <m/>
    <m/>
    <n v="3"/>
    <n v="3"/>
    <m/>
    <m/>
    <m/>
    <x v="0"/>
    <d v="2023-12-10T00:00:00"/>
    <s v="X"/>
    <n v="3"/>
    <x v="0"/>
    <m/>
    <d v="2023-12-12T00:00:00"/>
    <s v="X"/>
    <n v="11"/>
    <x v="0"/>
    <m/>
    <m/>
    <x v="0"/>
    <m/>
  </r>
  <r>
    <s v="U.P. PESADO"/>
    <s v="PINOS 2"/>
    <n v="99"/>
    <s v="Pase"/>
    <m/>
    <n v="3"/>
    <m/>
    <m/>
    <m/>
    <m/>
    <m/>
    <m/>
    <m/>
    <m/>
    <m/>
    <m/>
    <m/>
    <x v="0"/>
    <m/>
    <m/>
    <m/>
    <x v="0"/>
    <m/>
    <d v="2023-12-12T00:00:00"/>
    <s v="X"/>
    <n v="3"/>
    <x v="0"/>
    <m/>
    <m/>
    <x v="0"/>
    <m/>
  </r>
  <r>
    <s v="U.P. PESADO"/>
    <s v="PINOS 2"/>
    <n v="100"/>
    <s v="Pase"/>
    <m/>
    <n v="3"/>
    <m/>
    <m/>
    <m/>
    <m/>
    <m/>
    <m/>
    <n v="3"/>
    <m/>
    <m/>
    <m/>
    <m/>
    <x v="0"/>
    <m/>
    <m/>
    <m/>
    <x v="0"/>
    <m/>
    <d v="2023-12-12T00:00:00"/>
    <s v="X"/>
    <n v="6"/>
    <x v="0"/>
    <m/>
    <m/>
    <x v="0"/>
    <m/>
  </r>
  <r>
    <s v="U.P. PESADO"/>
    <s v="PINOS 2"/>
    <n v="101"/>
    <s v="Pase  con deriv a 90º"/>
    <m/>
    <n v="4"/>
    <m/>
    <n v="3"/>
    <m/>
    <m/>
    <m/>
    <m/>
    <m/>
    <n v="3"/>
    <m/>
    <m/>
    <m/>
    <x v="0"/>
    <d v="2023-12-10T00:00:00"/>
    <s v="X"/>
    <n v="3"/>
    <x v="0"/>
    <m/>
    <d v="2023-12-12T00:00:00"/>
    <s v="X"/>
    <n v="7"/>
    <x v="0"/>
    <m/>
    <m/>
    <x v="0"/>
    <m/>
  </r>
  <r>
    <s v="U.P. PESADO"/>
    <s v="PINOS 2"/>
    <n v="102"/>
    <s v="Amarre  a 90º"/>
    <m/>
    <n v="2"/>
    <m/>
    <n v="6"/>
    <m/>
    <m/>
    <m/>
    <m/>
    <m/>
    <n v="3"/>
    <m/>
    <m/>
    <m/>
    <x v="0"/>
    <d v="2023-12-10T00:00:00"/>
    <s v="X"/>
    <n v="3"/>
    <x v="0"/>
    <m/>
    <d v="2023-12-12T00:00:00"/>
    <s v="X"/>
    <n v="11"/>
    <x v="0"/>
    <m/>
    <m/>
    <x v="0"/>
    <m/>
  </r>
  <r>
    <s v="U.P. PESADO"/>
    <s v="PINOS 2"/>
    <n v="103"/>
    <s v="Amarre Terminal"/>
    <m/>
    <m/>
    <m/>
    <n v="3"/>
    <m/>
    <n v="3"/>
    <m/>
    <m/>
    <n v="3"/>
    <n v="2"/>
    <m/>
    <m/>
    <m/>
    <x v="5"/>
    <d v="2023-12-10T00:00:00"/>
    <s v="X"/>
    <n v="11"/>
    <x v="0"/>
    <m/>
    <d v="2023-12-12T00:00:00"/>
    <s v="X"/>
    <n v="6"/>
    <x v="10"/>
    <m/>
    <m/>
    <x v="0"/>
    <m/>
  </r>
  <r>
    <s v="U.P. PESADO"/>
    <s v="PINOS 2"/>
    <n v="104"/>
    <s v="Amarre Terminal"/>
    <m/>
    <m/>
    <m/>
    <n v="3"/>
    <m/>
    <n v="3"/>
    <m/>
    <m/>
    <n v="3"/>
    <m/>
    <m/>
    <m/>
    <m/>
    <x v="0"/>
    <d v="2023-12-10T00:00:00"/>
    <s v="X"/>
    <n v="3"/>
    <x v="0"/>
    <m/>
    <d v="2023-12-12T00:00:00"/>
    <s v="X"/>
    <n v="9"/>
    <x v="11"/>
    <m/>
    <d v="2024-03-08T00:00:00"/>
    <x v="1"/>
    <m/>
  </r>
  <r>
    <s v="U.P. PESADO"/>
    <s v="PINOS 2"/>
    <n v="105"/>
    <s v="Pase"/>
    <m/>
    <n v="3"/>
    <m/>
    <m/>
    <m/>
    <m/>
    <m/>
    <m/>
    <m/>
    <m/>
    <m/>
    <m/>
    <m/>
    <x v="0"/>
    <m/>
    <m/>
    <m/>
    <x v="0"/>
    <m/>
    <d v="2023-12-12T00:00:00"/>
    <s v="X"/>
    <n v="3"/>
    <x v="12"/>
    <m/>
    <d v="2024-02-18T00:00:00"/>
    <x v="1"/>
    <m/>
  </r>
  <r>
    <s v="U.P. PESADO"/>
    <s v="PINOS 2"/>
    <n v="106"/>
    <s v="Pase"/>
    <m/>
    <n v="3"/>
    <m/>
    <m/>
    <m/>
    <m/>
    <m/>
    <m/>
    <n v="3"/>
    <m/>
    <m/>
    <m/>
    <m/>
    <x v="0"/>
    <m/>
    <m/>
    <m/>
    <x v="0"/>
    <m/>
    <d v="2023-12-12T00:00:00"/>
    <s v="X"/>
    <n v="6"/>
    <x v="0"/>
    <m/>
    <m/>
    <x v="0"/>
    <m/>
  </r>
  <r>
    <s v="U.P. PESADO"/>
    <s v="PINOS 2"/>
    <n v="107"/>
    <s v="Pase"/>
    <m/>
    <n v="3"/>
    <m/>
    <m/>
    <m/>
    <m/>
    <m/>
    <m/>
    <m/>
    <m/>
    <m/>
    <m/>
    <m/>
    <x v="6"/>
    <m/>
    <m/>
    <m/>
    <x v="0"/>
    <m/>
    <d v="2023-12-12T00:00:00"/>
    <s v="X"/>
    <n v="3"/>
    <x v="0"/>
    <m/>
    <d v="2024-02-17T00:00:00"/>
    <x v="1"/>
    <m/>
  </r>
  <r>
    <s v="U.P. PESADO"/>
    <s v="PINOS 2"/>
    <n v="108"/>
    <s v="Pase  con deriv a 45º"/>
    <m/>
    <n v="3"/>
    <m/>
    <n v="3"/>
    <m/>
    <m/>
    <m/>
    <m/>
    <n v="3"/>
    <n v="3"/>
    <n v="3"/>
    <m/>
    <m/>
    <x v="7"/>
    <d v="2023-12-11T00:00:00"/>
    <s v="X"/>
    <n v="12"/>
    <x v="0"/>
    <m/>
    <d v="2023-12-12T00:00:00"/>
    <s v="X"/>
    <n v="15"/>
    <x v="0"/>
    <m/>
    <m/>
    <x v="0"/>
    <m/>
  </r>
  <r>
    <s v="U.P. PESADO"/>
    <s v="PINOS 2"/>
    <n v="109"/>
    <s v="Amarre "/>
    <m/>
    <n v="1"/>
    <m/>
    <n v="6"/>
    <m/>
    <m/>
    <m/>
    <m/>
    <m/>
    <n v="3"/>
    <m/>
    <m/>
    <m/>
    <x v="8"/>
    <d v="2023-12-11T00:00:00"/>
    <s v="X"/>
    <n v="3"/>
    <x v="0"/>
    <m/>
    <d v="2023-12-12T00:00:00"/>
    <s v="X"/>
    <n v="7"/>
    <x v="0"/>
    <m/>
    <m/>
    <x v="0"/>
    <m/>
  </r>
  <r>
    <s v="U.P. PESADO"/>
    <s v="PINOS 2"/>
    <n v="110"/>
    <s v="Amarre  a 45º"/>
    <m/>
    <n v="3"/>
    <m/>
    <n v="6"/>
    <m/>
    <m/>
    <m/>
    <m/>
    <n v="3"/>
    <n v="3"/>
    <m/>
    <m/>
    <m/>
    <x v="9"/>
    <d v="2023-12-11T00:00:00"/>
    <s v="X"/>
    <n v="3"/>
    <x v="4"/>
    <m/>
    <d v="2023-12-12T00:00:00"/>
    <s v="X"/>
    <n v="12"/>
    <x v="0"/>
    <m/>
    <m/>
    <x v="0"/>
    <m/>
  </r>
  <r>
    <s v="U.P. PESADO"/>
    <s v="PINOS 2"/>
    <n v="111"/>
    <s v="Pase"/>
    <m/>
    <n v="3"/>
    <m/>
    <m/>
    <m/>
    <m/>
    <m/>
    <m/>
    <m/>
    <m/>
    <m/>
    <m/>
    <m/>
    <x v="8"/>
    <m/>
    <m/>
    <m/>
    <x v="0"/>
    <m/>
    <d v="2023-12-12T00:00:00"/>
    <s v="X"/>
    <n v="3"/>
    <x v="0"/>
    <m/>
    <m/>
    <x v="0"/>
    <m/>
  </r>
  <r>
    <s v="U.P. PESADO"/>
    <s v="PINOS 2"/>
    <n v="112"/>
    <s v="Amarre "/>
    <m/>
    <n v="1"/>
    <m/>
    <n v="6"/>
    <m/>
    <m/>
    <m/>
    <m/>
    <n v="3"/>
    <n v="3"/>
    <m/>
    <m/>
    <m/>
    <x v="10"/>
    <d v="2023-12-11T00:00:00"/>
    <s v="X"/>
    <n v="3"/>
    <x v="0"/>
    <m/>
    <d v="2023-12-12T00:00:00"/>
    <s v="X"/>
    <n v="10"/>
    <x v="0"/>
    <m/>
    <m/>
    <x v="0"/>
    <m/>
  </r>
  <r>
    <s v="U.P. PESADO"/>
    <s v="PINOS 2"/>
    <n v="113"/>
    <s v="Pase"/>
    <m/>
    <n v="3"/>
    <m/>
    <m/>
    <m/>
    <m/>
    <m/>
    <m/>
    <m/>
    <m/>
    <m/>
    <m/>
    <m/>
    <x v="11"/>
    <m/>
    <m/>
    <m/>
    <x v="0"/>
    <m/>
    <d v="2023-12-12T00:00:00"/>
    <s v="X"/>
    <n v="3"/>
    <x v="0"/>
    <m/>
    <m/>
    <x v="0"/>
    <m/>
  </r>
  <r>
    <s v="U.P. PESADO"/>
    <s v="PINOS 2"/>
    <n v="114"/>
    <s v="Pase"/>
    <m/>
    <n v="3"/>
    <m/>
    <m/>
    <m/>
    <m/>
    <m/>
    <m/>
    <n v="3"/>
    <m/>
    <m/>
    <m/>
    <m/>
    <x v="8"/>
    <m/>
    <m/>
    <m/>
    <x v="0"/>
    <m/>
    <d v="2023-12-12T00:00:00"/>
    <s v="X"/>
    <n v="6"/>
    <x v="0"/>
    <m/>
    <m/>
    <x v="0"/>
    <m/>
  </r>
  <r>
    <s v="U.P. PESADO"/>
    <s v="PINOS 2"/>
    <n v="115"/>
    <s v="Pase"/>
    <m/>
    <n v="3"/>
    <m/>
    <m/>
    <m/>
    <m/>
    <m/>
    <m/>
    <m/>
    <m/>
    <m/>
    <m/>
    <m/>
    <x v="12"/>
    <m/>
    <m/>
    <m/>
    <x v="0"/>
    <m/>
    <d v="2023-12-12T00:00:00"/>
    <s v="X"/>
    <n v="3"/>
    <x v="0"/>
    <m/>
    <m/>
    <x v="0"/>
    <m/>
  </r>
  <r>
    <s v="U.P. PESADO"/>
    <s v="PINOS 2"/>
    <n v="116"/>
    <s v="Amarre "/>
    <m/>
    <n v="1"/>
    <m/>
    <n v="6"/>
    <m/>
    <m/>
    <m/>
    <m/>
    <n v="3"/>
    <n v="3"/>
    <m/>
    <m/>
    <m/>
    <x v="8"/>
    <d v="2023-12-11T00:00:00"/>
    <s v="X"/>
    <n v="3"/>
    <x v="0"/>
    <m/>
    <d v="2023-12-12T00:00:00"/>
    <s v="X"/>
    <n v="10"/>
    <x v="0"/>
    <m/>
    <m/>
    <x v="0"/>
    <m/>
  </r>
  <r>
    <s v="U.P. PESADO"/>
    <s v="PINOS 2"/>
    <n v="117"/>
    <s v="Pase"/>
    <m/>
    <n v="3"/>
    <m/>
    <m/>
    <m/>
    <m/>
    <m/>
    <m/>
    <m/>
    <m/>
    <m/>
    <m/>
    <m/>
    <x v="8"/>
    <m/>
    <m/>
    <m/>
    <x v="0"/>
    <m/>
    <d v="2023-12-12T00:00:00"/>
    <s v="X"/>
    <n v="3"/>
    <x v="0"/>
    <m/>
    <m/>
    <x v="0"/>
    <m/>
  </r>
  <r>
    <s v="U.P. PESADO"/>
    <s v="PINOS 2"/>
    <n v="118"/>
    <s v="Pase"/>
    <m/>
    <n v="3"/>
    <m/>
    <m/>
    <m/>
    <m/>
    <m/>
    <m/>
    <n v="3"/>
    <m/>
    <m/>
    <m/>
    <m/>
    <x v="8"/>
    <m/>
    <m/>
    <m/>
    <x v="0"/>
    <m/>
    <d v="2023-12-12T00:00:00"/>
    <s v="X"/>
    <n v="6"/>
    <x v="0"/>
    <m/>
    <m/>
    <x v="0"/>
    <m/>
  </r>
  <r>
    <s v="U.P. PESADO"/>
    <s v="PINOS 2"/>
    <n v="119"/>
    <s v="Pase"/>
    <m/>
    <n v="3"/>
    <m/>
    <m/>
    <m/>
    <m/>
    <m/>
    <m/>
    <m/>
    <m/>
    <m/>
    <m/>
    <m/>
    <x v="8"/>
    <m/>
    <m/>
    <m/>
    <x v="0"/>
    <m/>
    <d v="2023-12-12T00:00:00"/>
    <s v="X"/>
    <n v="3"/>
    <x v="0"/>
    <m/>
    <m/>
    <x v="0"/>
    <m/>
  </r>
  <r>
    <s v="U.P. PESADO"/>
    <s v="PINOS 2"/>
    <n v="120"/>
    <s v="Amarre "/>
    <m/>
    <n v="1"/>
    <m/>
    <n v="6"/>
    <m/>
    <m/>
    <m/>
    <m/>
    <n v="3"/>
    <n v="3"/>
    <m/>
    <m/>
    <m/>
    <x v="0"/>
    <d v="2023-12-11T00:00:00"/>
    <s v="X"/>
    <n v="3"/>
    <x v="0"/>
    <m/>
    <d v="2023-12-12T00:00:00"/>
    <s v="X"/>
    <n v="10"/>
    <x v="0"/>
    <m/>
    <m/>
    <x v="0"/>
    <m/>
  </r>
  <r>
    <s v="U.P. PESADO"/>
    <s v="PINOS 2"/>
    <n v="121"/>
    <s v="Pase"/>
    <m/>
    <n v="3"/>
    <m/>
    <m/>
    <m/>
    <m/>
    <m/>
    <m/>
    <m/>
    <m/>
    <m/>
    <m/>
    <m/>
    <x v="0"/>
    <m/>
    <m/>
    <m/>
    <x v="0"/>
    <m/>
    <d v="2023-12-12T00:00:00"/>
    <s v="X"/>
    <n v="3"/>
    <x v="0"/>
    <m/>
    <m/>
    <x v="0"/>
    <m/>
  </r>
  <r>
    <s v="U.P. PESADO"/>
    <s v="PINOS 2"/>
    <n v="122"/>
    <s v="Pase"/>
    <m/>
    <n v="3"/>
    <m/>
    <m/>
    <m/>
    <m/>
    <m/>
    <m/>
    <m/>
    <m/>
    <m/>
    <m/>
    <m/>
    <x v="13"/>
    <m/>
    <m/>
    <m/>
    <x v="0"/>
    <m/>
    <d v="2023-12-12T00:00:00"/>
    <s v="X"/>
    <n v="3"/>
    <x v="0"/>
    <m/>
    <m/>
    <x v="0"/>
    <m/>
  </r>
  <r>
    <s v="U.P. PESADO"/>
    <s v="PINOS 2"/>
    <n v="123"/>
    <s v="Pase"/>
    <m/>
    <n v="3"/>
    <m/>
    <m/>
    <m/>
    <m/>
    <m/>
    <m/>
    <m/>
    <m/>
    <m/>
    <m/>
    <m/>
    <x v="0"/>
    <m/>
    <m/>
    <m/>
    <x v="0"/>
    <m/>
    <d v="2023-12-12T00:00:00"/>
    <s v="X"/>
    <n v="3"/>
    <x v="0"/>
    <m/>
    <m/>
    <x v="0"/>
    <m/>
  </r>
  <r>
    <s v="U.P. PESADO"/>
    <s v="PINOS 2"/>
    <n v="124"/>
    <s v="Amarre "/>
    <m/>
    <n v="1"/>
    <m/>
    <n v="6"/>
    <m/>
    <m/>
    <m/>
    <m/>
    <n v="3"/>
    <n v="3"/>
    <m/>
    <m/>
    <m/>
    <x v="0"/>
    <d v="2023-12-11T00:00:00"/>
    <s v="X"/>
    <n v="3"/>
    <x v="10"/>
    <m/>
    <d v="2024-01-11T00:00:00"/>
    <s v="X"/>
    <n v="10"/>
    <x v="0"/>
    <m/>
    <m/>
    <x v="0"/>
    <m/>
  </r>
  <r>
    <s v="U.P. PESADO"/>
    <s v="PINOS 2"/>
    <n v="125"/>
    <s v="Pase"/>
    <m/>
    <n v="3"/>
    <m/>
    <m/>
    <m/>
    <m/>
    <m/>
    <m/>
    <m/>
    <m/>
    <m/>
    <m/>
    <m/>
    <x v="0"/>
    <m/>
    <m/>
    <m/>
    <x v="0"/>
    <m/>
    <d v="2024-01-11T00:00:00"/>
    <s v="X"/>
    <n v="3"/>
    <x v="0"/>
    <m/>
    <m/>
    <x v="0"/>
    <m/>
  </r>
  <r>
    <s v="U.P. PESADO"/>
    <s v="PINOS 2"/>
    <n v="126"/>
    <s v="Pase  con deriv a 90º"/>
    <m/>
    <n v="3"/>
    <m/>
    <n v="3"/>
    <m/>
    <m/>
    <m/>
    <m/>
    <n v="1"/>
    <n v="4"/>
    <n v="1"/>
    <m/>
    <m/>
    <x v="14"/>
    <d v="2023-12-11T00:00:00"/>
    <s v="X"/>
    <n v="7"/>
    <x v="0"/>
    <m/>
    <d v="2024-01-11T00:00:00"/>
    <s v="X"/>
    <n v="10"/>
    <x v="0"/>
    <m/>
    <d v="2024-03-22T00:00:00"/>
    <x v="1"/>
    <m/>
  </r>
  <r>
    <s v="U.P. PESADO"/>
    <s v="PINOS 2"/>
    <n v="127"/>
    <s v="Amarre a 45º"/>
    <m/>
    <n v="3"/>
    <m/>
    <n v="6"/>
    <m/>
    <m/>
    <m/>
    <m/>
    <m/>
    <n v="3"/>
    <m/>
    <m/>
    <m/>
    <x v="0"/>
    <d v="2023-12-11T00:00:00"/>
    <s v="X"/>
    <n v="3"/>
    <x v="10"/>
    <m/>
    <d v="2024-01-11T00:00:00"/>
    <s v="X"/>
    <n v="9"/>
    <x v="0"/>
    <m/>
    <m/>
    <x v="0"/>
    <m/>
  </r>
  <r>
    <s v="U.P. PESADO"/>
    <s v="PINOS 2"/>
    <n v="128"/>
    <s v="Pase"/>
    <m/>
    <n v="3"/>
    <m/>
    <m/>
    <m/>
    <m/>
    <m/>
    <m/>
    <n v="3"/>
    <m/>
    <m/>
    <m/>
    <m/>
    <x v="0"/>
    <m/>
    <m/>
    <m/>
    <x v="0"/>
    <m/>
    <d v="2024-01-11T00:00:00"/>
    <s v="X"/>
    <n v="6"/>
    <x v="0"/>
    <m/>
    <m/>
    <x v="0"/>
    <m/>
  </r>
  <r>
    <s v="U.P. PESADO"/>
    <s v="PINOS 2"/>
    <n v="129"/>
    <s v="Pase"/>
    <m/>
    <n v="3"/>
    <m/>
    <m/>
    <m/>
    <m/>
    <m/>
    <m/>
    <m/>
    <m/>
    <m/>
    <m/>
    <m/>
    <x v="0"/>
    <m/>
    <m/>
    <m/>
    <x v="0"/>
    <m/>
    <d v="2024-01-11T00:00:00"/>
    <s v="X"/>
    <n v="3"/>
    <x v="0"/>
    <m/>
    <m/>
    <x v="0"/>
    <m/>
  </r>
  <r>
    <s v="U.P. PESADO"/>
    <s v="PINOS 2"/>
    <n v="130"/>
    <s v="Pase"/>
    <m/>
    <n v="3"/>
    <m/>
    <m/>
    <m/>
    <m/>
    <m/>
    <m/>
    <n v="3"/>
    <m/>
    <m/>
    <m/>
    <m/>
    <x v="15"/>
    <m/>
    <m/>
    <m/>
    <x v="0"/>
    <m/>
    <d v="2024-01-11T00:00:00"/>
    <s v="X"/>
    <n v="6"/>
    <x v="0"/>
    <m/>
    <m/>
    <x v="0"/>
    <m/>
  </r>
  <r>
    <s v="U.P. PESADO"/>
    <s v="PINOS 2"/>
    <n v="131"/>
    <s v="Pase"/>
    <m/>
    <n v="3"/>
    <m/>
    <m/>
    <m/>
    <m/>
    <m/>
    <m/>
    <m/>
    <m/>
    <m/>
    <m/>
    <m/>
    <x v="0"/>
    <m/>
    <m/>
    <m/>
    <x v="0"/>
    <m/>
    <d v="2024-01-11T00:00:00"/>
    <s v="X"/>
    <n v="3"/>
    <x v="0"/>
    <m/>
    <m/>
    <x v="0"/>
    <m/>
  </r>
  <r>
    <s v="U.P. PESADO"/>
    <s v="PINOS 2"/>
    <n v="132"/>
    <s v="Pase"/>
    <m/>
    <n v="3"/>
    <m/>
    <m/>
    <m/>
    <m/>
    <m/>
    <m/>
    <m/>
    <m/>
    <m/>
    <m/>
    <m/>
    <x v="13"/>
    <m/>
    <m/>
    <m/>
    <x v="0"/>
    <m/>
    <d v="2024-01-11T00:00:00"/>
    <s v="X"/>
    <n v="3"/>
    <x v="0"/>
    <m/>
    <m/>
    <x v="0"/>
    <m/>
  </r>
  <r>
    <s v="U.P. PESADO"/>
    <s v="PINOS 2"/>
    <n v="133"/>
    <s v="Amarre  a 90º"/>
    <m/>
    <n v="2"/>
    <m/>
    <n v="6"/>
    <m/>
    <m/>
    <m/>
    <m/>
    <m/>
    <n v="3"/>
    <m/>
    <m/>
    <m/>
    <x v="0"/>
    <d v="2023-12-11T00:00:00"/>
    <s v="X"/>
    <n v="3"/>
    <x v="2"/>
    <m/>
    <d v="2024-01-11T00:00:00"/>
    <s v="X"/>
    <n v="8"/>
    <x v="0"/>
    <m/>
    <m/>
    <x v="0"/>
    <m/>
  </r>
  <r>
    <s v="U.P. PESADO"/>
    <s v="PINOS 2"/>
    <n v="134"/>
    <s v="Pase"/>
    <m/>
    <n v="3"/>
    <m/>
    <m/>
    <m/>
    <m/>
    <m/>
    <m/>
    <n v="3"/>
    <m/>
    <m/>
    <m/>
    <m/>
    <x v="0"/>
    <m/>
    <m/>
    <m/>
    <x v="0"/>
    <m/>
    <d v="2024-01-11T00:00:00"/>
    <s v="X"/>
    <n v="6"/>
    <x v="0"/>
    <m/>
    <m/>
    <x v="0"/>
    <m/>
  </r>
  <r>
    <s v="U.P. PESADO"/>
    <s v="PINOS 2"/>
    <n v="135"/>
    <s v="Pase"/>
    <m/>
    <n v="3"/>
    <m/>
    <m/>
    <m/>
    <m/>
    <m/>
    <m/>
    <m/>
    <m/>
    <m/>
    <m/>
    <m/>
    <x v="0"/>
    <m/>
    <m/>
    <m/>
    <x v="0"/>
    <m/>
    <d v="2024-01-11T00:00:00"/>
    <s v="X"/>
    <n v="3"/>
    <x v="0"/>
    <m/>
    <m/>
    <x v="0"/>
    <m/>
  </r>
  <r>
    <s v="U.P. PESADO"/>
    <s v="PINOS 2"/>
    <n v="136"/>
    <s v="Pase"/>
    <m/>
    <n v="3"/>
    <m/>
    <m/>
    <m/>
    <m/>
    <m/>
    <m/>
    <n v="3"/>
    <m/>
    <m/>
    <m/>
    <m/>
    <x v="0"/>
    <m/>
    <m/>
    <m/>
    <x v="0"/>
    <m/>
    <d v="2024-01-11T00:00:00"/>
    <s v="X"/>
    <n v="6"/>
    <x v="0"/>
    <m/>
    <m/>
    <x v="0"/>
    <m/>
  </r>
  <r>
    <s v="U.P. PESADO"/>
    <s v="PINOS 2"/>
    <n v="137"/>
    <s v="Pase"/>
    <m/>
    <n v="3"/>
    <m/>
    <m/>
    <m/>
    <m/>
    <m/>
    <m/>
    <m/>
    <m/>
    <m/>
    <m/>
    <m/>
    <x v="0"/>
    <m/>
    <m/>
    <m/>
    <x v="0"/>
    <m/>
    <d v="2024-01-11T00:00:00"/>
    <s v="X"/>
    <n v="3"/>
    <x v="0"/>
    <m/>
    <m/>
    <x v="0"/>
    <m/>
  </r>
  <r>
    <s v="U.P. PESADO"/>
    <s v="PINOS 2"/>
    <n v="138"/>
    <s v="Pase"/>
    <m/>
    <n v="3"/>
    <m/>
    <m/>
    <m/>
    <m/>
    <m/>
    <m/>
    <n v="3"/>
    <m/>
    <m/>
    <m/>
    <m/>
    <x v="0"/>
    <m/>
    <m/>
    <m/>
    <x v="0"/>
    <m/>
    <d v="2024-01-11T00:00:00"/>
    <s v="X"/>
    <n v="6"/>
    <x v="0"/>
    <m/>
    <m/>
    <x v="0"/>
    <m/>
  </r>
  <r>
    <s v="U.P. PESADO"/>
    <s v="PINOS 2"/>
    <n v="139"/>
    <s v="Amarre con deriv a 90º"/>
    <m/>
    <n v="2"/>
    <m/>
    <n v="9"/>
    <m/>
    <m/>
    <m/>
    <m/>
    <m/>
    <n v="7"/>
    <m/>
    <m/>
    <m/>
    <x v="0"/>
    <d v="2023-12-11T00:00:00"/>
    <s v="X"/>
    <n v="7"/>
    <x v="2"/>
    <m/>
    <d v="2024-01-11T00:00:00"/>
    <s v="X"/>
    <n v="11"/>
    <x v="0"/>
    <m/>
    <m/>
    <x v="0"/>
    <m/>
  </r>
  <r>
    <s v="U.P. PESADO"/>
    <s v="PINOS 2"/>
    <n v="140"/>
    <s v="Amarre  a 45º"/>
    <m/>
    <n v="2"/>
    <m/>
    <n v="6"/>
    <m/>
    <m/>
    <m/>
    <m/>
    <m/>
    <n v="3"/>
    <m/>
    <m/>
    <m/>
    <x v="0"/>
    <d v="2023-12-11T00:00:00"/>
    <s v="X"/>
    <n v="3"/>
    <x v="0"/>
    <m/>
    <d v="2024-01-11T00:00:00"/>
    <s v="X"/>
    <n v="8"/>
    <x v="0"/>
    <m/>
    <m/>
    <x v="0"/>
    <m/>
  </r>
  <r>
    <s v="U.P. PESADO"/>
    <s v="PINOS 2"/>
    <n v="141"/>
    <s v="Terminal"/>
    <m/>
    <m/>
    <m/>
    <n v="3"/>
    <m/>
    <m/>
    <m/>
    <m/>
    <n v="3"/>
    <m/>
    <m/>
    <m/>
    <m/>
    <x v="0"/>
    <m/>
    <m/>
    <m/>
    <x v="0"/>
    <m/>
    <d v="2024-01-11T00:00:00"/>
    <s v="X"/>
    <n v="6"/>
    <x v="0"/>
    <m/>
    <m/>
    <x v="0"/>
    <m/>
  </r>
  <r>
    <s v="U.P. PESADO"/>
    <s v="PINOS 2"/>
    <n v="142"/>
    <s v="Amarre a 90º"/>
    <m/>
    <n v="2"/>
    <m/>
    <n v="6"/>
    <m/>
    <m/>
    <m/>
    <m/>
    <n v="3"/>
    <n v="3"/>
    <m/>
    <m/>
    <m/>
    <x v="0"/>
    <d v="2023-12-11T00:00:00"/>
    <s v="X"/>
    <n v="3"/>
    <x v="0"/>
    <m/>
    <d v="2024-01-11T00:00:00"/>
    <s v="X"/>
    <n v="11"/>
    <x v="0"/>
    <m/>
    <m/>
    <x v="0"/>
    <m/>
  </r>
  <r>
    <s v="U.P. PESADO"/>
    <s v="PINOS 2"/>
    <n v="143"/>
    <s v="Pase"/>
    <m/>
    <n v="3"/>
    <m/>
    <m/>
    <m/>
    <m/>
    <m/>
    <m/>
    <m/>
    <m/>
    <m/>
    <m/>
    <m/>
    <x v="0"/>
    <m/>
    <m/>
    <m/>
    <x v="0"/>
    <m/>
    <d v="2024-01-11T00:00:00"/>
    <s v="X"/>
    <n v="3"/>
    <x v="0"/>
    <m/>
    <m/>
    <x v="0"/>
    <m/>
  </r>
  <r>
    <s v="U.P. PESADO"/>
    <s v="PINOS 2"/>
    <n v="144"/>
    <s v="Amarre a 45º"/>
    <m/>
    <n v="1"/>
    <m/>
    <n v="6"/>
    <m/>
    <m/>
    <m/>
    <m/>
    <n v="3"/>
    <n v="3"/>
    <m/>
    <m/>
    <m/>
    <x v="0"/>
    <d v="2023-12-11T00:00:00"/>
    <s v="X"/>
    <n v="3"/>
    <x v="0"/>
    <m/>
    <d v="2024-01-12T00:00:00"/>
    <s v="X"/>
    <n v="10"/>
    <x v="0"/>
    <m/>
    <m/>
    <x v="0"/>
    <m/>
  </r>
  <r>
    <s v="U.P. PESADO"/>
    <s v="PINOS 2"/>
    <n v="145"/>
    <s v="Amarre con deriv a 90º"/>
    <m/>
    <n v="1"/>
    <m/>
    <n v="11"/>
    <m/>
    <m/>
    <m/>
    <m/>
    <m/>
    <n v="12"/>
    <m/>
    <m/>
    <m/>
    <x v="0"/>
    <d v="2023-12-11T00:00:00"/>
    <s v="X"/>
    <n v="12"/>
    <x v="11"/>
    <m/>
    <d v="2024-01-12T00:00:00"/>
    <s v="X"/>
    <n v="12"/>
    <x v="0"/>
    <m/>
    <m/>
    <x v="0"/>
    <m/>
  </r>
  <r>
    <s v="U.P. PESADO"/>
    <s v="PINOS 2"/>
    <n v="146"/>
    <s v="Amarre con deriv a 90º"/>
    <m/>
    <n v="2"/>
    <m/>
    <n v="6"/>
    <m/>
    <n v="3"/>
    <m/>
    <m/>
    <m/>
    <m/>
    <m/>
    <m/>
    <m/>
    <x v="0"/>
    <d v="2023-12-11T00:00:00"/>
    <s v="X"/>
    <n v="3"/>
    <x v="0"/>
    <m/>
    <d v="2024-01-12T00:00:00"/>
    <s v="X"/>
    <n v="8"/>
    <x v="0"/>
    <m/>
    <m/>
    <x v="0"/>
    <m/>
  </r>
  <r>
    <s v="U.P. PESADO"/>
    <s v="PINOS 2"/>
    <n v="147"/>
    <s v="Amarre  a 90º"/>
    <m/>
    <n v="2"/>
    <m/>
    <n v="6"/>
    <m/>
    <m/>
    <m/>
    <m/>
    <m/>
    <n v="3"/>
    <m/>
    <m/>
    <m/>
    <x v="0"/>
    <d v="2023-12-11T00:00:00"/>
    <s v="X"/>
    <n v="3"/>
    <x v="0"/>
    <m/>
    <d v="2024-01-12T00:00:00"/>
    <s v="X"/>
    <n v="8"/>
    <x v="0"/>
    <m/>
    <m/>
    <x v="0"/>
    <m/>
  </r>
  <r>
    <s v="U.P. PESADO"/>
    <s v="PINOS 2"/>
    <n v="148"/>
    <s v="Pase"/>
    <m/>
    <n v="3"/>
    <m/>
    <m/>
    <m/>
    <n v="3"/>
    <m/>
    <m/>
    <n v="3"/>
    <n v="3"/>
    <m/>
    <m/>
    <m/>
    <x v="16"/>
    <d v="2023-12-11T00:00:00"/>
    <s v="X"/>
    <n v="6"/>
    <x v="0"/>
    <m/>
    <d v="2024-01-12T00:00:00"/>
    <s v="X"/>
    <n v="9"/>
    <x v="0"/>
    <m/>
    <m/>
    <x v="0"/>
    <m/>
  </r>
  <r>
    <s v="U.P. PESADO"/>
    <s v="PINOS 2"/>
    <n v="149"/>
    <s v="Pase"/>
    <m/>
    <n v="3"/>
    <m/>
    <m/>
    <m/>
    <m/>
    <m/>
    <m/>
    <n v="3"/>
    <n v="3"/>
    <m/>
    <m/>
    <m/>
    <x v="17"/>
    <d v="2023-12-11T00:00:00"/>
    <s v="X"/>
    <n v="3"/>
    <x v="12"/>
    <m/>
    <d v="2024-01-12T00:00:00"/>
    <s v="X"/>
    <n v="6"/>
    <x v="0"/>
    <m/>
    <d v="2024-03-22T00:00:00"/>
    <x v="1"/>
    <m/>
  </r>
  <r>
    <s v="U.P. PESADO"/>
    <s v="PINOS 2"/>
    <n v="150"/>
    <s v="Amarre"/>
    <m/>
    <n v="1"/>
    <n v="3"/>
    <n v="3"/>
    <m/>
    <m/>
    <m/>
    <m/>
    <m/>
    <n v="7"/>
    <m/>
    <m/>
    <m/>
    <x v="0"/>
    <m/>
    <s v="X"/>
    <n v="7"/>
    <x v="0"/>
    <m/>
    <d v="2024-01-12T00:00:00"/>
    <s v="X"/>
    <n v="7"/>
    <x v="0"/>
    <m/>
    <m/>
    <x v="0"/>
    <m/>
  </r>
  <r>
    <s v="U.P. PESADO"/>
    <s v="PINOS 2"/>
    <n v="151"/>
    <s v="Amarre"/>
    <m/>
    <n v="1"/>
    <n v="6"/>
    <m/>
    <m/>
    <n v="3"/>
    <m/>
    <m/>
    <m/>
    <n v="9"/>
    <m/>
    <m/>
    <m/>
    <x v="0"/>
    <d v="2023-12-11T00:00:00"/>
    <s v="X"/>
    <n v="9"/>
    <x v="13"/>
    <m/>
    <d v="2024-01-12T00:00:00"/>
    <s v="X"/>
    <n v="10"/>
    <x v="0"/>
    <m/>
    <m/>
    <x v="0"/>
    <m/>
  </r>
  <r>
    <s v="U.P. PESADO"/>
    <s v="PINOS 2"/>
    <n v="152"/>
    <s v="Pase"/>
    <m/>
    <n v="3"/>
    <m/>
    <m/>
    <m/>
    <m/>
    <m/>
    <m/>
    <m/>
    <m/>
    <m/>
    <m/>
    <m/>
    <x v="0"/>
    <m/>
    <m/>
    <m/>
    <x v="0"/>
    <m/>
    <d v="2024-01-12T00:00:00"/>
    <s v="X"/>
    <n v="3"/>
    <x v="0"/>
    <m/>
    <m/>
    <x v="0"/>
    <m/>
  </r>
  <r>
    <s v="U.P. PESADO"/>
    <s v="PINOS 2"/>
    <n v="153"/>
    <s v="Terminal"/>
    <m/>
    <m/>
    <m/>
    <n v="3"/>
    <m/>
    <n v="3"/>
    <m/>
    <m/>
    <m/>
    <m/>
    <m/>
    <m/>
    <m/>
    <x v="0"/>
    <d v="2023-12-11T00:00:00"/>
    <s v="X"/>
    <n v="9"/>
    <x v="0"/>
    <m/>
    <d v="2024-01-12T00:00:00"/>
    <s v="X"/>
    <n v="6"/>
    <x v="0"/>
    <m/>
    <m/>
    <x v="0"/>
    <m/>
  </r>
  <r>
    <s v="U.P. PESADO"/>
    <s v="PINOS 2"/>
    <n v="154"/>
    <s v="Terminal"/>
    <m/>
    <m/>
    <m/>
    <n v="3"/>
    <m/>
    <n v="3"/>
    <m/>
    <m/>
    <m/>
    <n v="3"/>
    <m/>
    <m/>
    <m/>
    <x v="13"/>
    <d v="2023-12-11T00:00:00"/>
    <s v="X"/>
    <n v="9"/>
    <x v="14"/>
    <m/>
    <d v="2024-01-12T00:00:00"/>
    <s v="X"/>
    <n v="6"/>
    <x v="0"/>
    <m/>
    <m/>
    <x v="0"/>
    <m/>
  </r>
  <r>
    <s v="U.P. PESADO"/>
    <s v="PINOS 2"/>
    <n v="155"/>
    <s v="Pase"/>
    <m/>
    <n v="3"/>
    <m/>
    <m/>
    <m/>
    <m/>
    <m/>
    <m/>
    <m/>
    <m/>
    <m/>
    <m/>
    <m/>
    <x v="0"/>
    <m/>
    <m/>
    <m/>
    <x v="0"/>
    <m/>
    <d v="2024-01-12T00:00:00"/>
    <s v="X"/>
    <n v="3"/>
    <x v="0"/>
    <m/>
    <m/>
    <x v="0"/>
    <m/>
  </r>
  <r>
    <s v="U.P. PESADO"/>
    <s v="PINOS 2"/>
    <n v="156"/>
    <s v="Pase"/>
    <m/>
    <n v="3"/>
    <m/>
    <m/>
    <m/>
    <m/>
    <m/>
    <m/>
    <n v="3"/>
    <m/>
    <m/>
    <m/>
    <m/>
    <x v="0"/>
    <m/>
    <m/>
    <m/>
    <x v="0"/>
    <m/>
    <d v="2024-01-12T00:00:00"/>
    <s v="X"/>
    <n v="6"/>
    <x v="0"/>
    <m/>
    <m/>
    <x v="0"/>
    <m/>
  </r>
  <r>
    <s v="U.P. PESADO"/>
    <s v="PINOS 2"/>
    <n v="157"/>
    <s v="Amarre  a 90º"/>
    <m/>
    <n v="2"/>
    <m/>
    <n v="6"/>
    <m/>
    <m/>
    <m/>
    <m/>
    <m/>
    <n v="3"/>
    <m/>
    <m/>
    <m/>
    <x v="0"/>
    <d v="2023-12-11T00:00:00"/>
    <s v="X"/>
    <n v="3"/>
    <x v="0"/>
    <m/>
    <d v="2024-01-12T00:00:00"/>
    <s v="X"/>
    <n v="8"/>
    <x v="0"/>
    <m/>
    <m/>
    <x v="0"/>
    <m/>
  </r>
  <r>
    <s v="U.P. PESADO"/>
    <s v="PINOS 2"/>
    <n v="158"/>
    <s v="Pase"/>
    <m/>
    <n v="3"/>
    <m/>
    <m/>
    <m/>
    <n v="3"/>
    <m/>
    <m/>
    <n v="3"/>
    <n v="3"/>
    <m/>
    <m/>
    <m/>
    <x v="16"/>
    <d v="2023-12-11T00:00:00"/>
    <s v="X"/>
    <n v="12"/>
    <x v="0"/>
    <m/>
    <d v="2024-01-12T00:00:00"/>
    <s v="X"/>
    <n v="9"/>
    <x v="0"/>
    <m/>
    <m/>
    <x v="0"/>
    <m/>
  </r>
  <r>
    <s v="U.P. PESADO"/>
    <s v="PINOS 2"/>
    <n v="159"/>
    <s v="Pase"/>
    <m/>
    <n v="3"/>
    <m/>
    <m/>
    <m/>
    <n v="3"/>
    <m/>
    <m/>
    <n v="3"/>
    <n v="3"/>
    <m/>
    <m/>
    <m/>
    <x v="16"/>
    <d v="2023-12-11T00:00:00"/>
    <s v="X"/>
    <n v="6"/>
    <x v="15"/>
    <m/>
    <d v="2024-01-12T00:00:00"/>
    <s v="X"/>
    <n v="9"/>
    <x v="0"/>
    <m/>
    <m/>
    <x v="0"/>
    <m/>
  </r>
  <r>
    <s v="U.P. PESADO"/>
    <s v="PINOS 2"/>
    <n v="160"/>
    <s v="Pase"/>
    <m/>
    <n v="3"/>
    <m/>
    <m/>
    <m/>
    <n v="3"/>
    <m/>
    <m/>
    <n v="3"/>
    <n v="3"/>
    <m/>
    <m/>
    <m/>
    <x v="16"/>
    <d v="2023-12-11T00:00:00"/>
    <s v="X"/>
    <n v="6"/>
    <x v="16"/>
    <m/>
    <d v="2024-01-12T00:00:00"/>
    <s v="X"/>
    <n v="9"/>
    <x v="0"/>
    <m/>
    <m/>
    <x v="0"/>
    <m/>
  </r>
  <r>
    <s v="U.P. PESADO"/>
    <s v="PINOS 2"/>
    <n v="161"/>
    <s v="Pase"/>
    <m/>
    <n v="3"/>
    <m/>
    <m/>
    <m/>
    <n v="3"/>
    <m/>
    <m/>
    <n v="3"/>
    <n v="3"/>
    <m/>
    <m/>
    <m/>
    <x v="16"/>
    <d v="2023-12-11T00:00:00"/>
    <s v="X"/>
    <n v="6"/>
    <x v="2"/>
    <m/>
    <d v="2024-01-12T00:00:00"/>
    <s v="X"/>
    <n v="9"/>
    <x v="0"/>
    <m/>
    <m/>
    <x v="0"/>
    <m/>
  </r>
  <r>
    <s v="U.P. PESADO"/>
    <s v="PINOS 2"/>
    <n v="162"/>
    <s v="Terminal"/>
    <m/>
    <m/>
    <m/>
    <n v="3"/>
    <m/>
    <n v="6"/>
    <m/>
    <m/>
    <m/>
    <n v="6"/>
    <m/>
    <m/>
    <m/>
    <x v="16"/>
    <d v="2023-12-11T00:00:00"/>
    <s v="X"/>
    <n v="12"/>
    <x v="15"/>
    <m/>
    <d v="2024-01-12T00:00:00"/>
    <s v="X"/>
    <n v="9"/>
    <x v="0"/>
    <m/>
    <m/>
    <x v="0"/>
    <m/>
  </r>
  <r>
    <s v="U.P. PESADO"/>
    <s v="PINOS 2"/>
    <n v="163"/>
    <s v="Pase"/>
    <m/>
    <n v="3"/>
    <m/>
    <m/>
    <m/>
    <m/>
    <m/>
    <m/>
    <m/>
    <m/>
    <m/>
    <m/>
    <m/>
    <x v="0"/>
    <m/>
    <m/>
    <m/>
    <x v="0"/>
    <m/>
    <d v="2024-01-13T00:00:00"/>
    <s v="X"/>
    <n v="3"/>
    <x v="0"/>
    <m/>
    <m/>
    <x v="0"/>
    <m/>
  </r>
  <r>
    <s v="U.P. PESADO"/>
    <s v="PINOS 2"/>
    <n v="164"/>
    <s v="Pase"/>
    <m/>
    <n v="3"/>
    <m/>
    <m/>
    <m/>
    <m/>
    <m/>
    <m/>
    <n v="3"/>
    <m/>
    <m/>
    <m/>
    <m/>
    <x v="18"/>
    <m/>
    <m/>
    <m/>
    <x v="0"/>
    <m/>
    <d v="2024-01-13T00:00:00"/>
    <s v="X"/>
    <n v="6"/>
    <x v="0"/>
    <m/>
    <m/>
    <x v="0"/>
    <m/>
  </r>
  <r>
    <s v="U.P. PESADO"/>
    <s v="PINOS 2"/>
    <n v="165"/>
    <s v="Amarre"/>
    <m/>
    <n v="1"/>
    <m/>
    <n v="6"/>
    <m/>
    <m/>
    <m/>
    <m/>
    <m/>
    <n v="3"/>
    <m/>
    <m/>
    <m/>
    <x v="0"/>
    <d v="2023-12-11T00:00:00"/>
    <s v="X"/>
    <n v="3"/>
    <x v="17"/>
    <m/>
    <d v="2024-01-13T00:00:00"/>
    <s v="X"/>
    <n v="7"/>
    <x v="0"/>
    <m/>
    <m/>
    <x v="0"/>
    <m/>
  </r>
  <r>
    <s v="U.P. PESADO"/>
    <s v="PINOS 2"/>
    <n v="166"/>
    <s v="Pase"/>
    <m/>
    <n v="3"/>
    <m/>
    <m/>
    <m/>
    <m/>
    <m/>
    <m/>
    <n v="3"/>
    <m/>
    <m/>
    <m/>
    <m/>
    <x v="18"/>
    <m/>
    <m/>
    <m/>
    <x v="0"/>
    <m/>
    <d v="2024-01-13T00:00:00"/>
    <s v="X"/>
    <n v="6"/>
    <x v="0"/>
    <m/>
    <m/>
    <x v="0"/>
    <m/>
  </r>
  <r>
    <s v="U.P. PESADO"/>
    <s v="PINOS 2"/>
    <n v="167"/>
    <s v="Pase"/>
    <m/>
    <n v="3"/>
    <m/>
    <m/>
    <m/>
    <m/>
    <m/>
    <m/>
    <m/>
    <m/>
    <m/>
    <m/>
    <m/>
    <x v="0"/>
    <m/>
    <m/>
    <m/>
    <x v="0"/>
    <m/>
    <d v="2024-01-13T00:00:00"/>
    <s v="X"/>
    <n v="3"/>
    <x v="0"/>
    <m/>
    <m/>
    <x v="0"/>
    <m/>
  </r>
  <r>
    <s v="U.P. PESADO"/>
    <s v="PINOS 2"/>
    <n v="168"/>
    <s v="Pase"/>
    <m/>
    <n v="6"/>
    <m/>
    <m/>
    <m/>
    <m/>
    <m/>
    <m/>
    <n v="3"/>
    <m/>
    <m/>
    <m/>
    <m/>
    <x v="18"/>
    <m/>
    <m/>
    <m/>
    <x v="0"/>
    <m/>
    <d v="2024-01-13T00:00:00"/>
    <s v="X"/>
    <n v="9"/>
    <x v="0"/>
    <m/>
    <m/>
    <x v="0"/>
    <m/>
  </r>
  <r>
    <s v="U.P. PESADO"/>
    <s v="PINOS 2"/>
    <n v="169"/>
    <s v="Pase"/>
    <m/>
    <n v="3"/>
    <m/>
    <m/>
    <m/>
    <m/>
    <m/>
    <m/>
    <m/>
    <m/>
    <m/>
    <m/>
    <m/>
    <x v="19"/>
    <m/>
    <m/>
    <m/>
    <x v="0"/>
    <m/>
    <d v="2024-01-13T00:00:00"/>
    <s v="X"/>
    <n v="3"/>
    <x v="0"/>
    <m/>
    <m/>
    <x v="0"/>
    <m/>
  </r>
  <r>
    <s v="U.P. PESADO"/>
    <s v="PINOS 2"/>
    <n v="170"/>
    <s v="Pase"/>
    <m/>
    <n v="3"/>
    <m/>
    <m/>
    <m/>
    <m/>
    <m/>
    <m/>
    <n v="3"/>
    <m/>
    <m/>
    <m/>
    <m/>
    <x v="18"/>
    <m/>
    <m/>
    <m/>
    <x v="0"/>
    <m/>
    <d v="2024-01-13T00:00:00"/>
    <s v="X"/>
    <n v="6"/>
    <x v="0"/>
    <m/>
    <m/>
    <x v="0"/>
    <m/>
  </r>
  <r>
    <s v="U.P. PESADO"/>
    <s v="PINOS 2"/>
    <n v="171"/>
    <s v="Amarre"/>
    <m/>
    <m/>
    <m/>
    <n v="6"/>
    <m/>
    <m/>
    <m/>
    <m/>
    <m/>
    <n v="6"/>
    <n v="3"/>
    <m/>
    <m/>
    <x v="0"/>
    <d v="2023-12-11T00:00:00"/>
    <s v="X"/>
    <n v="15"/>
    <x v="18"/>
    <m/>
    <d v="2024-01-13T00:00:00"/>
    <s v="X"/>
    <n v="12"/>
    <x v="0"/>
    <m/>
    <m/>
    <x v="0"/>
    <m/>
  </r>
  <r>
    <s v="U.P. PESADO"/>
    <s v="PINOS 2"/>
    <n v="172"/>
    <s v="Pase  con deriv a 90º"/>
    <m/>
    <n v="3"/>
    <m/>
    <n v="3"/>
    <m/>
    <m/>
    <m/>
    <m/>
    <n v="3"/>
    <n v="3"/>
    <m/>
    <m/>
    <m/>
    <x v="18"/>
    <d v="2023-12-11T00:00:00"/>
    <s v="X"/>
    <n v="3"/>
    <x v="0"/>
    <m/>
    <d v="2024-01-13T00:00:00"/>
    <s v="X"/>
    <n v="9"/>
    <x v="0"/>
    <m/>
    <m/>
    <x v="0"/>
    <m/>
  </r>
  <r>
    <s v="U.P. PESADO"/>
    <s v="PINOS 2"/>
    <n v="173"/>
    <s v="Amarre"/>
    <m/>
    <n v="1"/>
    <m/>
    <n v="6"/>
    <m/>
    <m/>
    <m/>
    <m/>
    <m/>
    <n v="6"/>
    <n v="3"/>
    <m/>
    <m/>
    <x v="0"/>
    <d v="2023-12-11T00:00:00"/>
    <s v="X"/>
    <n v="15"/>
    <x v="0"/>
    <m/>
    <d v="2024-01-13T00:00:00"/>
    <s v="X"/>
    <n v="13"/>
    <x v="0"/>
    <m/>
    <m/>
    <x v="0"/>
    <m/>
  </r>
  <r>
    <s v="U.P. PESADO"/>
    <s v="PINOS 2"/>
    <n v="174"/>
    <s v="Pase"/>
    <m/>
    <n v="3"/>
    <m/>
    <m/>
    <m/>
    <m/>
    <m/>
    <m/>
    <n v="3"/>
    <m/>
    <m/>
    <m/>
    <m/>
    <x v="18"/>
    <m/>
    <m/>
    <m/>
    <x v="0"/>
    <m/>
    <d v="2024-01-13T00:00:00"/>
    <s v="X"/>
    <n v="6"/>
    <x v="0"/>
    <m/>
    <m/>
    <x v="0"/>
    <m/>
  </r>
  <r>
    <s v="U.P. PESADO"/>
    <s v="PINOS 2"/>
    <n v="175"/>
    <s v="Pase"/>
    <m/>
    <n v="3"/>
    <m/>
    <m/>
    <m/>
    <m/>
    <m/>
    <m/>
    <m/>
    <m/>
    <m/>
    <m/>
    <m/>
    <x v="0"/>
    <m/>
    <m/>
    <m/>
    <x v="0"/>
    <m/>
    <d v="2024-01-13T00:00:00"/>
    <s v="X"/>
    <n v="3"/>
    <x v="0"/>
    <m/>
    <m/>
    <x v="0"/>
    <m/>
  </r>
  <r>
    <s v="U.P. PESADO"/>
    <s v="PINOS 2"/>
    <n v="176"/>
    <s v="Pase"/>
    <m/>
    <n v="3"/>
    <m/>
    <m/>
    <m/>
    <m/>
    <m/>
    <m/>
    <n v="3"/>
    <m/>
    <m/>
    <m/>
    <m/>
    <x v="18"/>
    <m/>
    <m/>
    <m/>
    <x v="0"/>
    <m/>
    <d v="2024-01-13T00:00:00"/>
    <s v="X"/>
    <n v="6"/>
    <x v="0"/>
    <m/>
    <m/>
    <x v="0"/>
    <m/>
  </r>
  <r>
    <s v="U.P. PESADO"/>
    <s v="PINOS 2"/>
    <n v="177"/>
    <s v="Amarre con deriv a 90º"/>
    <m/>
    <n v="2"/>
    <m/>
    <n v="9"/>
    <m/>
    <m/>
    <m/>
    <m/>
    <m/>
    <n v="5"/>
    <m/>
    <m/>
    <m/>
    <x v="20"/>
    <d v="2023-12-11T00:00:00"/>
    <s v="X"/>
    <n v="5"/>
    <x v="0"/>
    <m/>
    <d v="2024-01-13T00:00:00"/>
    <s v="X"/>
    <n v="11"/>
    <x v="0"/>
    <m/>
    <m/>
    <x v="0"/>
    <m/>
  </r>
  <r>
    <s v="U.P. PESADO"/>
    <s v="PINOS 2"/>
    <n v="178"/>
    <s v="Pase"/>
    <m/>
    <n v="3"/>
    <m/>
    <m/>
    <m/>
    <m/>
    <m/>
    <m/>
    <m/>
    <m/>
    <m/>
    <m/>
    <m/>
    <x v="20"/>
    <m/>
    <m/>
    <m/>
    <x v="0"/>
    <m/>
    <d v="2024-01-13T00:00:00"/>
    <s v="X"/>
    <n v="3"/>
    <x v="0"/>
    <m/>
    <m/>
    <x v="0"/>
    <m/>
  </r>
  <r>
    <s v="U.P. PESADO"/>
    <s v="PINOS 2"/>
    <n v="179"/>
    <s v="Terminal"/>
    <m/>
    <m/>
    <m/>
    <n v="3"/>
    <m/>
    <n v="3"/>
    <m/>
    <m/>
    <n v="3"/>
    <n v="3"/>
    <m/>
    <m/>
    <m/>
    <x v="21"/>
    <m/>
    <s v="X"/>
    <n v="12"/>
    <x v="19"/>
    <m/>
    <d v="2024-01-13T00:00:00"/>
    <s v="X"/>
    <n v="9"/>
    <x v="0"/>
    <m/>
    <m/>
    <x v="0"/>
    <m/>
  </r>
  <r>
    <s v="U.P. PESADO"/>
    <s v="PINOS 2"/>
    <n v="180"/>
    <s v="Pase"/>
    <m/>
    <n v="3"/>
    <m/>
    <m/>
    <m/>
    <m/>
    <m/>
    <m/>
    <n v="3"/>
    <m/>
    <m/>
    <m/>
    <m/>
    <x v="22"/>
    <m/>
    <m/>
    <m/>
    <x v="0"/>
    <m/>
    <d v="2024-01-13T00:00:00"/>
    <s v="X"/>
    <n v="6"/>
    <x v="0"/>
    <m/>
    <m/>
    <x v="0"/>
    <m/>
  </r>
  <r>
    <s v="U.P. PESADO"/>
    <s v="PINOS 2"/>
    <n v="181"/>
    <s v="Pase"/>
    <m/>
    <n v="3"/>
    <m/>
    <m/>
    <m/>
    <m/>
    <m/>
    <m/>
    <m/>
    <m/>
    <m/>
    <m/>
    <m/>
    <x v="0"/>
    <m/>
    <m/>
    <m/>
    <x v="0"/>
    <m/>
    <d v="2024-01-13T00:00:00"/>
    <s v="X"/>
    <n v="3"/>
    <x v="0"/>
    <m/>
    <m/>
    <x v="0"/>
    <m/>
  </r>
  <r>
    <s v="U.P. PESADO"/>
    <s v="PINOS 2"/>
    <n v="182"/>
    <s v="Pase"/>
    <m/>
    <n v="3"/>
    <m/>
    <m/>
    <m/>
    <m/>
    <m/>
    <m/>
    <n v="3"/>
    <m/>
    <m/>
    <m/>
    <m/>
    <x v="22"/>
    <m/>
    <m/>
    <m/>
    <x v="0"/>
    <m/>
    <d v="2024-01-13T00:00:00"/>
    <s v="X"/>
    <n v="6"/>
    <x v="0"/>
    <m/>
    <m/>
    <x v="0"/>
    <m/>
  </r>
  <r>
    <s v="U.P. PESADO"/>
    <s v="PINOS 2"/>
    <n v="183"/>
    <s v="Amarre a 45º"/>
    <m/>
    <n v="1"/>
    <m/>
    <n v="6"/>
    <m/>
    <m/>
    <m/>
    <m/>
    <m/>
    <n v="3"/>
    <m/>
    <m/>
    <m/>
    <x v="0"/>
    <d v="2023-12-11T00:00:00"/>
    <s v="X"/>
    <n v="3"/>
    <x v="0"/>
    <m/>
    <d v="2024-01-13T00:00:00"/>
    <s v="X"/>
    <n v="7"/>
    <x v="0"/>
    <m/>
    <m/>
    <x v="0"/>
    <m/>
  </r>
  <r>
    <s v="U.P. PESADO"/>
    <s v="PINOS 2"/>
    <n v="184"/>
    <s v="Pase con deriv a 90º"/>
    <m/>
    <n v="4"/>
    <m/>
    <n v="6"/>
    <m/>
    <m/>
    <m/>
    <m/>
    <n v="3"/>
    <n v="6"/>
    <m/>
    <m/>
    <m/>
    <x v="22"/>
    <d v="2023-12-11T00:00:00"/>
    <s v="X"/>
    <n v="6"/>
    <x v="0"/>
    <m/>
    <d v="2024-01-13T00:00:00"/>
    <s v="X"/>
    <n v="13"/>
    <x v="0"/>
    <m/>
    <m/>
    <x v="0"/>
    <m/>
  </r>
  <r>
    <s v="U.P. PESADO"/>
    <s v="PINOS 2"/>
    <n v="185"/>
    <s v="Terminal"/>
    <m/>
    <m/>
    <m/>
    <n v="3"/>
    <m/>
    <n v="3"/>
    <m/>
    <m/>
    <n v="3"/>
    <m/>
    <m/>
    <m/>
    <m/>
    <x v="22"/>
    <d v="2023-12-11T00:00:00"/>
    <s v="X"/>
    <n v="3"/>
    <x v="0"/>
    <m/>
    <d v="2024-01-13T00:00:00"/>
    <s v="X"/>
    <n v="9"/>
    <x v="0"/>
    <m/>
    <m/>
    <x v="0"/>
    <m/>
  </r>
  <r>
    <s v="U.P. PESADO"/>
    <s v="PINOS 2"/>
    <n v="186"/>
    <s v="Amarre  a 45º"/>
    <m/>
    <m/>
    <m/>
    <n v="6"/>
    <m/>
    <m/>
    <m/>
    <m/>
    <n v="3"/>
    <m/>
    <n v="3"/>
    <m/>
    <m/>
    <x v="0"/>
    <d v="2023-12-11T00:00:00"/>
    <s v="X"/>
    <n v="9"/>
    <x v="0"/>
    <m/>
    <d v="2024-01-13T00:00:00"/>
    <s v="X"/>
    <n v="15"/>
    <x v="0"/>
    <m/>
    <m/>
    <x v="0"/>
    <m/>
  </r>
  <r>
    <s v="U.P. PESADO"/>
    <s v="PINOS 2"/>
    <n v="187"/>
    <s v="Amarre a 45º"/>
    <m/>
    <n v="2"/>
    <m/>
    <n v="6"/>
    <m/>
    <m/>
    <m/>
    <m/>
    <m/>
    <n v="3"/>
    <m/>
    <m/>
    <m/>
    <x v="0"/>
    <d v="2023-12-11T00:00:00"/>
    <s v="X"/>
    <n v="3"/>
    <x v="20"/>
    <m/>
    <d v="2024-01-14T00:00:00"/>
    <s v="X"/>
    <n v="8"/>
    <x v="0"/>
    <m/>
    <m/>
    <x v="0"/>
    <m/>
  </r>
  <r>
    <s v="U.P. PESADO"/>
    <s v="PINOS 2"/>
    <n v="188"/>
    <s v="Pase con deriv a 90º"/>
    <m/>
    <n v="4"/>
    <m/>
    <n v="3"/>
    <m/>
    <m/>
    <m/>
    <m/>
    <m/>
    <n v="3"/>
    <n v="3"/>
    <m/>
    <m/>
    <x v="23"/>
    <d v="2023-12-11T00:00:00"/>
    <s v="X"/>
    <n v="6"/>
    <x v="0"/>
    <m/>
    <d v="2024-01-14T00:00:00"/>
    <s v="X"/>
    <n v="10"/>
    <x v="0"/>
    <m/>
    <m/>
    <x v="0"/>
    <m/>
  </r>
  <r>
    <s v="U.P. PESADO"/>
    <s v="PINOS 2"/>
    <n v="189"/>
    <s v="Terminal"/>
    <m/>
    <m/>
    <m/>
    <n v="3"/>
    <m/>
    <m/>
    <m/>
    <m/>
    <m/>
    <m/>
    <m/>
    <m/>
    <m/>
    <x v="0"/>
    <m/>
    <m/>
    <m/>
    <x v="0"/>
    <m/>
    <d v="2024-01-14T00:00:00"/>
    <s v="X"/>
    <n v="3"/>
    <x v="0"/>
    <m/>
    <m/>
    <x v="0"/>
    <m/>
  </r>
  <r>
    <s v="U.P. PESADO"/>
    <s v="PINOS 2"/>
    <n v="190"/>
    <s v="Pase"/>
    <m/>
    <n v="3"/>
    <m/>
    <m/>
    <m/>
    <n v="3"/>
    <m/>
    <m/>
    <n v="3"/>
    <n v="3"/>
    <m/>
    <m/>
    <m/>
    <x v="24"/>
    <d v="2023-12-11T00:00:00"/>
    <s v="X"/>
    <n v="6"/>
    <x v="0"/>
    <m/>
    <d v="2024-01-14T00:00:00"/>
    <s v="X"/>
    <n v="9"/>
    <x v="0"/>
    <m/>
    <m/>
    <x v="1"/>
    <m/>
  </r>
  <r>
    <s v="U.P. PESADO"/>
    <s v="PINOS 2"/>
    <n v="191"/>
    <s v="Pase"/>
    <m/>
    <n v="3"/>
    <m/>
    <m/>
    <m/>
    <n v="3"/>
    <m/>
    <m/>
    <n v="3"/>
    <n v="3"/>
    <m/>
    <m/>
    <m/>
    <x v="0"/>
    <d v="2023-12-11T00:00:00"/>
    <s v="X"/>
    <n v="6"/>
    <x v="0"/>
    <m/>
    <d v="2024-01-14T00:00:00"/>
    <s v="X"/>
    <n v="9"/>
    <x v="0"/>
    <m/>
    <m/>
    <x v="0"/>
    <m/>
  </r>
  <r>
    <s v="U.P. PESADO"/>
    <s v="PINOS 2"/>
    <n v="192"/>
    <s v="Pase"/>
    <m/>
    <n v="3"/>
    <m/>
    <m/>
    <m/>
    <n v="3"/>
    <m/>
    <m/>
    <n v="3"/>
    <n v="3"/>
    <m/>
    <m/>
    <m/>
    <x v="25"/>
    <d v="2023-12-11T00:00:00"/>
    <s v="X"/>
    <n v="6"/>
    <x v="2"/>
    <m/>
    <d v="2024-01-14T00:00:00"/>
    <s v="X"/>
    <n v="9"/>
    <x v="0"/>
    <m/>
    <m/>
    <x v="1"/>
    <m/>
  </r>
  <r>
    <s v="U.P. PESADO"/>
    <s v="PINOS 2"/>
    <n v="193"/>
    <s v="Pase"/>
    <m/>
    <n v="3"/>
    <m/>
    <m/>
    <m/>
    <n v="3"/>
    <m/>
    <m/>
    <n v="3"/>
    <n v="3"/>
    <m/>
    <m/>
    <m/>
    <x v="25"/>
    <d v="2023-12-11T00:00:00"/>
    <s v="X"/>
    <n v="12"/>
    <x v="0"/>
    <m/>
    <d v="2024-01-14T00:00:00"/>
    <s v="X"/>
    <n v="9"/>
    <x v="0"/>
    <m/>
    <m/>
    <x v="0"/>
    <m/>
  </r>
  <r>
    <s v="U.P. PESADO"/>
    <s v="PINOS 2"/>
    <n v="194"/>
    <s v="Pase"/>
    <m/>
    <n v="3"/>
    <m/>
    <m/>
    <m/>
    <n v="3"/>
    <m/>
    <m/>
    <n v="3"/>
    <n v="3"/>
    <m/>
    <m/>
    <m/>
    <x v="26"/>
    <d v="2023-12-11T00:00:00"/>
    <s v="X"/>
    <n v="12"/>
    <x v="0"/>
    <m/>
    <d v="2024-01-14T00:00:00"/>
    <s v="X"/>
    <n v="9"/>
    <x v="0"/>
    <m/>
    <m/>
    <x v="1"/>
    <m/>
  </r>
  <r>
    <s v="U.P. PESADO"/>
    <s v="PINOS 2"/>
    <n v="195"/>
    <s v="Pase"/>
    <m/>
    <n v="3"/>
    <m/>
    <m/>
    <m/>
    <n v="3"/>
    <m/>
    <m/>
    <m/>
    <n v="3"/>
    <m/>
    <m/>
    <m/>
    <x v="27"/>
    <d v="2023-12-11T00:00:00"/>
    <s v="X"/>
    <n v="12"/>
    <x v="0"/>
    <m/>
    <d v="2024-01-14T00:00:00"/>
    <s v="X"/>
    <n v="6"/>
    <x v="0"/>
    <m/>
    <m/>
    <x v="1"/>
    <m/>
  </r>
  <r>
    <s v="U.P. PESADO"/>
    <s v="PINOS 2"/>
    <n v="196"/>
    <s v="Amarre"/>
    <m/>
    <m/>
    <m/>
    <n v="6"/>
    <m/>
    <m/>
    <m/>
    <m/>
    <m/>
    <m/>
    <n v="3"/>
    <m/>
    <m/>
    <x v="28"/>
    <d v="2023-12-11T00:00:00"/>
    <s v="X"/>
    <n v="9"/>
    <x v="21"/>
    <m/>
    <d v="2024-01-14T00:00:00"/>
    <s v="X"/>
    <n v="12"/>
    <x v="0"/>
    <m/>
    <d v="2024-01-15T00:00:00"/>
    <x v="1"/>
    <m/>
  </r>
  <r>
    <s v="U.P. PESADO"/>
    <s v="PINOS 2"/>
    <n v="197"/>
    <s v="Pase"/>
    <m/>
    <n v="3"/>
    <m/>
    <m/>
    <m/>
    <n v="3"/>
    <m/>
    <m/>
    <m/>
    <n v="3"/>
    <m/>
    <m/>
    <m/>
    <x v="25"/>
    <d v="2023-12-11T00:00:00"/>
    <s v="X"/>
    <n v="6"/>
    <x v="22"/>
    <m/>
    <d v="2024-01-14T00:00:00"/>
    <s v="X"/>
    <n v="6"/>
    <x v="0"/>
    <m/>
    <m/>
    <x v="1"/>
    <m/>
  </r>
  <r>
    <s v="U.P. PESADO"/>
    <s v="PINOS 2"/>
    <n v="198"/>
    <s v="Terminal"/>
    <m/>
    <m/>
    <m/>
    <n v="3"/>
    <m/>
    <m/>
    <m/>
    <m/>
    <m/>
    <m/>
    <m/>
    <m/>
    <m/>
    <x v="0"/>
    <m/>
    <m/>
    <m/>
    <x v="0"/>
    <m/>
    <d v="2024-01-14T00:00:00"/>
    <s v="X"/>
    <n v="3"/>
    <x v="0"/>
    <m/>
    <m/>
    <x v="0"/>
    <m/>
  </r>
  <r>
    <s v="U.P. PESADO"/>
    <s v="PINOS 2"/>
    <n v="199"/>
    <s v="Amarre a 45º"/>
    <m/>
    <n v="1"/>
    <m/>
    <n v="6"/>
    <m/>
    <m/>
    <m/>
    <m/>
    <m/>
    <n v="3"/>
    <m/>
    <m/>
    <m/>
    <x v="0"/>
    <d v="2023-12-11T00:00:00"/>
    <s v="X"/>
    <n v="3"/>
    <x v="2"/>
    <m/>
    <d v="2024-01-14T00:00:00"/>
    <s v="X"/>
    <n v="7"/>
    <x v="0"/>
    <m/>
    <m/>
    <x v="0"/>
    <m/>
  </r>
  <r>
    <s v="U.P. PESADO"/>
    <s v="PINOS 2"/>
    <n v="200"/>
    <s v="Pase"/>
    <m/>
    <n v="3"/>
    <m/>
    <m/>
    <m/>
    <m/>
    <m/>
    <m/>
    <n v="3"/>
    <m/>
    <m/>
    <m/>
    <m/>
    <x v="22"/>
    <m/>
    <m/>
    <m/>
    <x v="0"/>
    <m/>
    <d v="2024-01-14T00:00:00"/>
    <s v="X"/>
    <n v="6"/>
    <x v="0"/>
    <m/>
    <m/>
    <x v="0"/>
    <m/>
  </r>
  <r>
    <s v="U.P. PESADO"/>
    <s v="PINOS 2"/>
    <n v="201"/>
    <s v="Pase"/>
    <m/>
    <n v="3"/>
    <m/>
    <m/>
    <m/>
    <m/>
    <m/>
    <m/>
    <m/>
    <m/>
    <m/>
    <m/>
    <m/>
    <x v="0"/>
    <m/>
    <m/>
    <m/>
    <x v="0"/>
    <m/>
    <d v="2024-01-14T00:00:00"/>
    <s v="X"/>
    <n v="3"/>
    <x v="0"/>
    <m/>
    <m/>
    <x v="0"/>
    <m/>
  </r>
  <r>
    <s v="U.P. PESADO"/>
    <s v="PINOS 2"/>
    <n v="202"/>
    <s v="Pase"/>
    <m/>
    <n v="3"/>
    <m/>
    <m/>
    <m/>
    <m/>
    <m/>
    <m/>
    <n v="3"/>
    <m/>
    <m/>
    <m/>
    <m/>
    <x v="22"/>
    <m/>
    <m/>
    <m/>
    <x v="0"/>
    <m/>
    <d v="2024-01-14T00:00:00"/>
    <s v="X"/>
    <n v="6"/>
    <x v="0"/>
    <m/>
    <m/>
    <x v="0"/>
    <m/>
  </r>
  <r>
    <s v="U.P. PESADO"/>
    <s v="PINOS 2"/>
    <n v="203"/>
    <s v="Pase"/>
    <m/>
    <n v="3"/>
    <m/>
    <m/>
    <m/>
    <m/>
    <m/>
    <m/>
    <m/>
    <m/>
    <m/>
    <m/>
    <m/>
    <x v="29"/>
    <m/>
    <m/>
    <m/>
    <x v="0"/>
    <m/>
    <d v="2024-01-14T00:00:00"/>
    <s v="X"/>
    <n v="3"/>
    <x v="0"/>
    <m/>
    <d v="2024-04-10T00:00:00"/>
    <x v="1"/>
    <m/>
  </r>
  <r>
    <s v="U.P. PESADO"/>
    <s v="PINOS 2"/>
    <n v="204"/>
    <s v="Pase"/>
    <m/>
    <n v="3"/>
    <m/>
    <m/>
    <m/>
    <m/>
    <m/>
    <m/>
    <n v="3"/>
    <m/>
    <m/>
    <m/>
    <m/>
    <x v="22"/>
    <m/>
    <m/>
    <m/>
    <x v="0"/>
    <m/>
    <d v="2024-01-14T00:00:00"/>
    <s v="X"/>
    <n v="6"/>
    <x v="0"/>
    <m/>
    <m/>
    <x v="0"/>
    <m/>
  </r>
  <r>
    <s v="U.P. PESADO"/>
    <s v="PINOS 2"/>
    <n v="205"/>
    <s v="Pase"/>
    <m/>
    <n v="3"/>
    <m/>
    <m/>
    <m/>
    <m/>
    <m/>
    <m/>
    <m/>
    <m/>
    <m/>
    <m/>
    <m/>
    <x v="0"/>
    <m/>
    <m/>
    <m/>
    <x v="0"/>
    <m/>
    <d v="2024-01-14T00:00:00"/>
    <s v="X"/>
    <n v="3"/>
    <x v="0"/>
    <m/>
    <m/>
    <x v="0"/>
    <m/>
  </r>
  <r>
    <s v="U.P. PESADO"/>
    <s v="PINOS 2"/>
    <n v="206"/>
    <s v="Amarre a 45º"/>
    <m/>
    <n v="1"/>
    <m/>
    <n v="6"/>
    <m/>
    <m/>
    <m/>
    <m/>
    <n v="3"/>
    <n v="4"/>
    <m/>
    <m/>
    <m/>
    <x v="22"/>
    <d v="2023-12-11T00:00:00"/>
    <s v="X"/>
    <n v="4"/>
    <x v="2"/>
    <m/>
    <d v="2024-01-14T00:00:00"/>
    <s v="X"/>
    <n v="10"/>
    <x v="0"/>
    <m/>
    <m/>
    <x v="0"/>
    <m/>
  </r>
  <r>
    <s v="U.P. PESADO"/>
    <s v="PINOS 2"/>
    <n v="207"/>
    <s v="Pase"/>
    <m/>
    <n v="3"/>
    <m/>
    <m/>
    <m/>
    <m/>
    <m/>
    <m/>
    <m/>
    <m/>
    <m/>
    <m/>
    <m/>
    <x v="0"/>
    <m/>
    <m/>
    <m/>
    <x v="0"/>
    <m/>
    <d v="2024-01-14T00:00:00"/>
    <s v="X"/>
    <n v="3"/>
    <x v="0"/>
    <m/>
    <m/>
    <x v="0"/>
    <m/>
  </r>
  <r>
    <s v="U.P. PESADO"/>
    <s v="PINOS 2"/>
    <n v="208"/>
    <s v="Pase"/>
    <m/>
    <n v="3"/>
    <m/>
    <m/>
    <m/>
    <m/>
    <m/>
    <m/>
    <n v="3"/>
    <m/>
    <m/>
    <m/>
    <m/>
    <x v="0"/>
    <m/>
    <m/>
    <m/>
    <x v="0"/>
    <m/>
    <d v="2024-01-14T00:00:00"/>
    <s v="X"/>
    <n v="6"/>
    <x v="0"/>
    <m/>
    <m/>
    <x v="0"/>
    <m/>
  </r>
  <r>
    <s v="U.P. PESADO"/>
    <s v="PINOS 2"/>
    <n v="209"/>
    <s v="Pase"/>
    <m/>
    <n v="3"/>
    <m/>
    <m/>
    <m/>
    <m/>
    <m/>
    <m/>
    <m/>
    <m/>
    <m/>
    <m/>
    <m/>
    <x v="0"/>
    <m/>
    <m/>
    <m/>
    <x v="0"/>
    <m/>
    <d v="2024-01-14T00:00:00"/>
    <s v="X"/>
    <n v="3"/>
    <x v="0"/>
    <m/>
    <m/>
    <x v="0"/>
    <m/>
  </r>
  <r>
    <s v="U.P. PESADO"/>
    <s v="PINOS 2"/>
    <n v="210"/>
    <s v="Pase"/>
    <m/>
    <n v="3"/>
    <m/>
    <m/>
    <m/>
    <m/>
    <m/>
    <m/>
    <n v="3"/>
    <m/>
    <m/>
    <m/>
    <m/>
    <x v="22"/>
    <m/>
    <m/>
    <m/>
    <x v="0"/>
    <m/>
    <d v="2024-01-14T00:00:00"/>
    <s v="X"/>
    <n v="6"/>
    <x v="0"/>
    <m/>
    <m/>
    <x v="0"/>
    <m/>
  </r>
  <r>
    <s v="U.P. PESADO"/>
    <s v="PINOS 2"/>
    <n v="211"/>
    <s v="Amarre a 45º"/>
    <m/>
    <n v="1"/>
    <m/>
    <n v="6"/>
    <m/>
    <m/>
    <m/>
    <m/>
    <m/>
    <n v="3"/>
    <m/>
    <m/>
    <m/>
    <x v="30"/>
    <d v="2023-12-11T00:00:00"/>
    <s v="X"/>
    <n v="3"/>
    <x v="0"/>
    <m/>
    <d v="2024-01-14T00:00:00"/>
    <s v="X"/>
    <n v="7"/>
    <x v="0"/>
    <m/>
    <m/>
    <x v="0"/>
    <m/>
  </r>
  <r>
    <s v="U.P. PESADO"/>
    <s v="PINOS 2"/>
    <n v="212"/>
    <s v="Amarre con deriv a 90º"/>
    <m/>
    <n v="2"/>
    <m/>
    <n v="9"/>
    <m/>
    <m/>
    <m/>
    <m/>
    <n v="3"/>
    <n v="3"/>
    <m/>
    <m/>
    <m/>
    <x v="22"/>
    <d v="2023-12-11T00:00:00"/>
    <s v="X"/>
    <n v="3"/>
    <x v="0"/>
    <m/>
    <d v="2024-01-14T00:00:00"/>
    <s v="X"/>
    <n v="14"/>
    <x v="0"/>
    <m/>
    <m/>
    <x v="0"/>
    <m/>
  </r>
  <r>
    <s v="U.P. PESADO"/>
    <s v="PINOS 2"/>
    <n v="213"/>
    <s v="Terminal"/>
    <m/>
    <m/>
    <m/>
    <n v="3"/>
    <m/>
    <n v="3"/>
    <m/>
    <m/>
    <n v="3"/>
    <m/>
    <m/>
    <m/>
    <m/>
    <x v="31"/>
    <d v="2023-12-11T00:00:00"/>
    <s v="X"/>
    <n v="3"/>
    <x v="0"/>
    <m/>
    <d v="2024-01-14T00:00:00"/>
    <s v="X"/>
    <n v="9"/>
    <x v="0"/>
    <m/>
    <m/>
    <x v="0"/>
    <m/>
  </r>
  <r>
    <s v="U.P. PESADO"/>
    <s v="PINOS 2"/>
    <n v="214"/>
    <s v="Pase"/>
    <m/>
    <n v="3"/>
    <m/>
    <m/>
    <m/>
    <m/>
    <m/>
    <m/>
    <m/>
    <m/>
    <m/>
    <m/>
    <m/>
    <x v="0"/>
    <m/>
    <m/>
    <m/>
    <x v="0"/>
    <m/>
    <d v="2024-01-14T00:00:00"/>
    <s v="X"/>
    <n v="3"/>
    <x v="0"/>
    <m/>
    <m/>
    <x v="0"/>
    <m/>
  </r>
  <r>
    <s v="U.P. PESADO"/>
    <s v="PINOS 2"/>
    <n v="215"/>
    <s v="Pase"/>
    <m/>
    <n v="3"/>
    <m/>
    <m/>
    <m/>
    <m/>
    <m/>
    <m/>
    <n v="3"/>
    <m/>
    <m/>
    <m/>
    <m/>
    <x v="22"/>
    <m/>
    <m/>
    <m/>
    <x v="0"/>
    <m/>
    <d v="2024-01-14T00:00:00"/>
    <s v="X"/>
    <n v="6"/>
    <x v="0"/>
    <m/>
    <m/>
    <x v="0"/>
    <m/>
  </r>
  <r>
    <s v="U.P. PESADO"/>
    <s v="PINOS 2"/>
    <n v="216"/>
    <s v="Pase"/>
    <m/>
    <n v="3"/>
    <m/>
    <m/>
    <m/>
    <m/>
    <m/>
    <m/>
    <m/>
    <m/>
    <m/>
    <m/>
    <m/>
    <x v="0"/>
    <m/>
    <m/>
    <m/>
    <x v="0"/>
    <m/>
    <d v="2024-01-14T00:00:00"/>
    <s v="X"/>
    <n v="3"/>
    <x v="0"/>
    <m/>
    <m/>
    <x v="0"/>
    <m/>
  </r>
  <r>
    <s v="U.P. PESADO"/>
    <s v="PINOS 2"/>
    <n v="217"/>
    <s v="Pase"/>
    <m/>
    <n v="3"/>
    <m/>
    <m/>
    <m/>
    <m/>
    <m/>
    <m/>
    <n v="3"/>
    <m/>
    <m/>
    <m/>
    <m/>
    <x v="22"/>
    <m/>
    <m/>
    <m/>
    <x v="0"/>
    <m/>
    <d v="2024-01-14T00:00:00"/>
    <s v="X"/>
    <n v="6"/>
    <x v="0"/>
    <m/>
    <m/>
    <x v="0"/>
    <m/>
  </r>
  <r>
    <s v="U.P. PESADO"/>
    <s v="PINOS 2"/>
    <n v="218"/>
    <s v="Amarre"/>
    <m/>
    <n v="1"/>
    <m/>
    <n v="6"/>
    <m/>
    <m/>
    <m/>
    <m/>
    <m/>
    <m/>
    <m/>
    <m/>
    <m/>
    <x v="0"/>
    <d v="2023-12-11T00:00:00"/>
    <s v="X"/>
    <n v="3"/>
    <x v="0"/>
    <m/>
    <d v="2024-01-14T00:00:00"/>
    <s v="X"/>
    <n v="7"/>
    <x v="0"/>
    <m/>
    <m/>
    <x v="0"/>
    <m/>
  </r>
  <r>
    <s v="U.P. PESADO"/>
    <s v="PINOS 2"/>
    <n v="219"/>
    <s v="Pase"/>
    <m/>
    <n v="3"/>
    <m/>
    <m/>
    <m/>
    <m/>
    <m/>
    <m/>
    <n v="3"/>
    <m/>
    <m/>
    <m/>
    <m/>
    <x v="22"/>
    <m/>
    <m/>
    <m/>
    <x v="0"/>
    <m/>
    <d v="2024-01-14T00:00:00"/>
    <s v="X"/>
    <n v="6"/>
    <x v="0"/>
    <m/>
    <m/>
    <x v="0"/>
    <m/>
  </r>
  <r>
    <s v="U.P. PESADO"/>
    <s v="PINOS 2"/>
    <n v="220"/>
    <s v="Pase"/>
    <m/>
    <n v="6"/>
    <m/>
    <m/>
    <m/>
    <m/>
    <m/>
    <m/>
    <m/>
    <m/>
    <m/>
    <m/>
    <m/>
    <x v="0"/>
    <m/>
    <m/>
    <m/>
    <x v="0"/>
    <m/>
    <d v="2024-01-14T00:00:00"/>
    <s v="X"/>
    <n v="6"/>
    <x v="0"/>
    <m/>
    <m/>
    <x v="0"/>
    <m/>
  </r>
  <r>
    <s v="U.P. PESADO"/>
    <s v="PINOS 2"/>
    <n v="221"/>
    <s v="Pase"/>
    <m/>
    <n v="3"/>
    <m/>
    <m/>
    <m/>
    <m/>
    <m/>
    <m/>
    <n v="3"/>
    <m/>
    <m/>
    <m/>
    <m/>
    <x v="22"/>
    <m/>
    <m/>
    <m/>
    <x v="0"/>
    <m/>
    <d v="2024-01-14T00:00:00"/>
    <s v="X"/>
    <n v="6"/>
    <x v="0"/>
    <m/>
    <m/>
    <x v="0"/>
    <m/>
  </r>
  <r>
    <s v="U.P. PESADO"/>
    <s v="PINOS 2"/>
    <n v="222"/>
    <s v="Pase"/>
    <m/>
    <n v="3"/>
    <m/>
    <m/>
    <m/>
    <m/>
    <m/>
    <m/>
    <m/>
    <m/>
    <m/>
    <m/>
    <m/>
    <x v="0"/>
    <m/>
    <m/>
    <m/>
    <x v="0"/>
    <m/>
    <d v="2024-01-14T00:00:00"/>
    <s v="X"/>
    <n v="3"/>
    <x v="0"/>
    <m/>
    <m/>
    <x v="0"/>
    <m/>
  </r>
  <r>
    <s v="U.P. PESADO"/>
    <s v="PINOS 2"/>
    <n v="223"/>
    <s v="Amarre "/>
    <m/>
    <m/>
    <m/>
    <n v="6"/>
    <m/>
    <m/>
    <m/>
    <m/>
    <n v="3"/>
    <n v="2"/>
    <n v="3"/>
    <m/>
    <m/>
    <x v="22"/>
    <d v="2023-12-11T00:00:00"/>
    <s v="X"/>
    <n v="11"/>
    <x v="21"/>
    <m/>
    <d v="2024-01-14T00:00:00"/>
    <s v="X"/>
    <n v="15"/>
    <x v="0"/>
    <m/>
    <m/>
    <x v="0"/>
    <m/>
  </r>
  <r>
    <s v="U.P. PESADO"/>
    <s v="PINOS 2"/>
    <n v="224"/>
    <s v="Pase"/>
    <m/>
    <n v="6"/>
    <m/>
    <m/>
    <m/>
    <m/>
    <m/>
    <m/>
    <m/>
    <m/>
    <m/>
    <m/>
    <m/>
    <x v="0"/>
    <m/>
    <m/>
    <m/>
    <x v="0"/>
    <m/>
    <d v="2024-01-15T00:00:00"/>
    <s v="X"/>
    <n v="6"/>
    <x v="0"/>
    <m/>
    <m/>
    <x v="0"/>
    <m/>
  </r>
  <r>
    <s v="U.P. PESADO"/>
    <s v="PINOS 2"/>
    <n v="225"/>
    <s v="Pase"/>
    <m/>
    <n v="3"/>
    <m/>
    <m/>
    <m/>
    <m/>
    <m/>
    <m/>
    <n v="3"/>
    <m/>
    <m/>
    <m/>
    <m/>
    <x v="22"/>
    <m/>
    <m/>
    <m/>
    <x v="0"/>
    <m/>
    <d v="2024-01-15T00:00:00"/>
    <s v="X"/>
    <n v="6"/>
    <x v="0"/>
    <m/>
    <m/>
    <x v="0"/>
    <m/>
  </r>
  <r>
    <s v="U.P. PESADO"/>
    <s v="PINOS 2"/>
    <n v="226"/>
    <s v="Pase"/>
    <m/>
    <n v="3"/>
    <m/>
    <m/>
    <m/>
    <m/>
    <m/>
    <m/>
    <m/>
    <m/>
    <m/>
    <m/>
    <m/>
    <x v="0"/>
    <m/>
    <m/>
    <m/>
    <x v="0"/>
    <m/>
    <d v="2024-01-15T00:00:00"/>
    <s v="X"/>
    <n v="3"/>
    <x v="13"/>
    <m/>
    <d v="2024-04-10T00:00:00"/>
    <x v="1"/>
    <m/>
  </r>
  <r>
    <s v="U.P. PESADO"/>
    <s v="PINOS 2"/>
    <n v="227"/>
    <s v="Pase"/>
    <m/>
    <n v="3"/>
    <m/>
    <m/>
    <m/>
    <m/>
    <m/>
    <m/>
    <n v="3"/>
    <m/>
    <m/>
    <m/>
    <m/>
    <x v="22"/>
    <m/>
    <m/>
    <m/>
    <x v="0"/>
    <m/>
    <d v="2024-01-15T00:00:00"/>
    <s v="X"/>
    <n v="6"/>
    <x v="0"/>
    <m/>
    <m/>
    <x v="0"/>
    <m/>
  </r>
  <r>
    <s v="U.P. PESADO"/>
    <s v="PINOS 2"/>
    <n v="228"/>
    <s v="Amarre"/>
    <m/>
    <n v="1"/>
    <m/>
    <n v="6"/>
    <m/>
    <m/>
    <m/>
    <m/>
    <m/>
    <n v="3"/>
    <m/>
    <m/>
    <m/>
    <x v="0"/>
    <d v="2024-01-15T00:00:00"/>
    <s v="X"/>
    <n v="3"/>
    <x v="0"/>
    <m/>
    <d v="2024-01-15T00:00:00"/>
    <s v="X"/>
    <n v="7"/>
    <x v="0"/>
    <m/>
    <m/>
    <x v="0"/>
    <m/>
  </r>
  <r>
    <s v="U.P. PESADO"/>
    <s v="PINOS 2"/>
    <n v="229"/>
    <s v="Pase con deriv a 45º"/>
    <m/>
    <n v="7"/>
    <n v="3"/>
    <m/>
    <m/>
    <m/>
    <m/>
    <m/>
    <n v="3"/>
    <n v="6"/>
    <n v="3"/>
    <m/>
    <m/>
    <x v="22"/>
    <d v="2024-01-15T00:00:00"/>
    <s v="X"/>
    <n v="15"/>
    <x v="0"/>
    <m/>
    <d v="2024-01-15T00:00:00"/>
    <s v="X"/>
    <n v="19"/>
    <x v="0"/>
    <m/>
    <m/>
    <x v="0"/>
    <m/>
  </r>
  <r>
    <s v="U.P. PESADO"/>
    <s v="PINOS 2"/>
    <n v="230"/>
    <s v="Amarre a 45º"/>
    <m/>
    <n v="1"/>
    <n v="6"/>
    <m/>
    <m/>
    <m/>
    <m/>
    <m/>
    <m/>
    <n v="3"/>
    <m/>
    <m/>
    <m/>
    <x v="0"/>
    <d v="2024-01-15T00:00:00"/>
    <s v="X"/>
    <n v="3"/>
    <x v="0"/>
    <m/>
    <d v="2024-01-15T00:00:00"/>
    <s v="X"/>
    <n v="7"/>
    <x v="0"/>
    <m/>
    <m/>
    <x v="0"/>
    <m/>
  </r>
  <r>
    <s v="U.P. PESADO"/>
    <s v="PINOS 2"/>
    <n v="231"/>
    <s v="Pase"/>
    <m/>
    <n v="3"/>
    <m/>
    <m/>
    <m/>
    <m/>
    <m/>
    <m/>
    <m/>
    <m/>
    <m/>
    <m/>
    <m/>
    <x v="32"/>
    <m/>
    <m/>
    <m/>
    <x v="0"/>
    <m/>
    <d v="2024-01-15T00:00:00"/>
    <s v="X"/>
    <n v="3"/>
    <x v="0"/>
    <m/>
    <m/>
    <x v="0"/>
    <m/>
  </r>
  <r>
    <s v="U.P. PESADO"/>
    <s v="PINOS 2"/>
    <n v="232"/>
    <s v="Pase"/>
    <m/>
    <n v="3"/>
    <m/>
    <m/>
    <m/>
    <m/>
    <m/>
    <m/>
    <m/>
    <m/>
    <m/>
    <m/>
    <m/>
    <x v="33"/>
    <m/>
    <m/>
    <m/>
    <x v="0"/>
    <m/>
    <d v="2024-01-15T00:00:00"/>
    <s v="X"/>
    <n v="3"/>
    <x v="0"/>
    <m/>
    <d v="2024-04-10T00:00:00"/>
    <x v="1"/>
    <m/>
  </r>
  <r>
    <s v="U.P. PESADO"/>
    <s v="PINOS 2"/>
    <n v="233"/>
    <s v="Pase"/>
    <m/>
    <n v="3"/>
    <m/>
    <m/>
    <m/>
    <m/>
    <m/>
    <m/>
    <m/>
    <m/>
    <m/>
    <m/>
    <m/>
    <x v="0"/>
    <m/>
    <m/>
    <m/>
    <x v="0"/>
    <m/>
    <d v="2024-01-15T00:00:00"/>
    <s v="X"/>
    <n v="3"/>
    <x v="0"/>
    <m/>
    <m/>
    <x v="0"/>
    <m/>
  </r>
  <r>
    <s v="U.P. PESADO"/>
    <s v="PINOS 2"/>
    <n v="234"/>
    <s v="Amarre"/>
    <m/>
    <n v="1"/>
    <m/>
    <m/>
    <n v="6"/>
    <m/>
    <m/>
    <m/>
    <m/>
    <n v="3"/>
    <m/>
    <m/>
    <m/>
    <x v="0"/>
    <d v="2024-01-15T00:00:00"/>
    <s v="X"/>
    <n v="3"/>
    <x v="0"/>
    <m/>
    <d v="2024-01-15T00:00:00"/>
    <s v="X"/>
    <n v="7"/>
    <x v="0"/>
    <m/>
    <m/>
    <x v="0"/>
    <m/>
  </r>
  <r>
    <s v="U.P. PESADO"/>
    <s v="PINOS 2"/>
    <n v="235"/>
    <s v="Pase"/>
    <m/>
    <n v="3"/>
    <m/>
    <m/>
    <m/>
    <m/>
    <m/>
    <m/>
    <m/>
    <m/>
    <m/>
    <m/>
    <m/>
    <x v="34"/>
    <m/>
    <m/>
    <m/>
    <x v="0"/>
    <m/>
    <d v="2024-01-15T00:00:00"/>
    <s v="X"/>
    <n v="3"/>
    <x v="0"/>
    <m/>
    <d v="2024-04-10T00:00:00"/>
    <x v="1"/>
    <m/>
  </r>
  <r>
    <s v="U.P. PESADO"/>
    <s v="PINOS 2"/>
    <n v="236"/>
    <s v="Pase"/>
    <m/>
    <n v="3"/>
    <m/>
    <m/>
    <m/>
    <m/>
    <m/>
    <m/>
    <m/>
    <m/>
    <m/>
    <m/>
    <m/>
    <x v="35"/>
    <m/>
    <m/>
    <m/>
    <x v="0"/>
    <m/>
    <d v="2024-01-15T00:00:00"/>
    <s v="X"/>
    <n v="3"/>
    <x v="0"/>
    <m/>
    <m/>
    <x v="0"/>
    <m/>
  </r>
  <r>
    <s v="U.P. PESADO"/>
    <s v="PINOS 2"/>
    <n v="237"/>
    <s v="Amarre a 90º"/>
    <m/>
    <n v="2"/>
    <m/>
    <m/>
    <n v="6"/>
    <n v="3"/>
    <m/>
    <m/>
    <m/>
    <n v="6"/>
    <m/>
    <m/>
    <m/>
    <x v="36"/>
    <d v="2024-01-15T00:00:00"/>
    <s v="X"/>
    <n v="9"/>
    <x v="0"/>
    <m/>
    <d v="2024-01-15T00:00:00"/>
    <s v="X"/>
    <n v="11"/>
    <x v="0"/>
    <m/>
    <m/>
    <x v="0"/>
    <m/>
  </r>
  <r>
    <s v="U.P. PESADO"/>
    <s v="PINOS 2"/>
    <n v="238"/>
    <s v="Amarre a 90º"/>
    <m/>
    <n v="2"/>
    <m/>
    <m/>
    <n v="6"/>
    <m/>
    <m/>
    <m/>
    <m/>
    <m/>
    <m/>
    <m/>
    <m/>
    <x v="0"/>
    <d v="2024-01-15T00:00:00"/>
    <s v="X"/>
    <n v="3"/>
    <x v="0"/>
    <m/>
    <d v="2024-01-15T00:00:00"/>
    <s v="X"/>
    <n v="8"/>
    <x v="0"/>
    <m/>
    <m/>
    <x v="0"/>
    <m/>
  </r>
  <r>
    <s v="U.P. PESADO"/>
    <s v="PINOS 2"/>
    <n v="239"/>
    <s v="Pase"/>
    <m/>
    <n v="3"/>
    <m/>
    <m/>
    <m/>
    <m/>
    <m/>
    <m/>
    <m/>
    <m/>
    <m/>
    <m/>
    <m/>
    <x v="36"/>
    <m/>
    <m/>
    <m/>
    <x v="0"/>
    <m/>
    <d v="2024-01-15T00:00:00"/>
    <s v="X"/>
    <n v="3"/>
    <x v="0"/>
    <m/>
    <m/>
    <x v="0"/>
    <m/>
  </r>
  <r>
    <s v="U.P. PESADO"/>
    <s v="PINOS 2"/>
    <n v="240"/>
    <s v="Pase"/>
    <m/>
    <n v="3"/>
    <m/>
    <m/>
    <m/>
    <n v="3"/>
    <m/>
    <m/>
    <n v="3"/>
    <n v="5"/>
    <m/>
    <m/>
    <m/>
    <x v="37"/>
    <d v="2024-01-15T00:00:00"/>
    <s v="X"/>
    <n v="8"/>
    <x v="0"/>
    <m/>
    <d v="2024-01-15T00:00:00"/>
    <s v="X"/>
    <n v="9"/>
    <x v="0"/>
    <m/>
    <m/>
    <x v="0"/>
    <m/>
  </r>
  <r>
    <s v="U.P. PESADO"/>
    <s v="PINOS 2"/>
    <n v="241"/>
    <s v="Amarre"/>
    <m/>
    <n v="1"/>
    <n v="3"/>
    <n v="3"/>
    <m/>
    <m/>
    <m/>
    <m/>
    <n v="2"/>
    <n v="3"/>
    <m/>
    <m/>
    <m/>
    <x v="38"/>
    <d v="2024-01-15T00:00:00"/>
    <s v="X"/>
    <n v="3"/>
    <x v="0"/>
    <m/>
    <d v="2024-01-15T00:00:00"/>
    <s v="X"/>
    <n v="9"/>
    <x v="0"/>
    <m/>
    <m/>
    <x v="0"/>
    <m/>
  </r>
  <r>
    <s v="U.P. PESADO"/>
    <s v="PINOS 2"/>
    <n v="242"/>
    <s v="Terminal"/>
    <m/>
    <m/>
    <m/>
    <n v="3"/>
    <m/>
    <n v="3"/>
    <m/>
    <m/>
    <m/>
    <m/>
    <m/>
    <m/>
    <m/>
    <x v="0"/>
    <d v="2024-01-15T00:00:00"/>
    <s v="X"/>
    <n v="3"/>
    <x v="0"/>
    <m/>
    <d v="2024-01-15T00:00:00"/>
    <s v="X"/>
    <n v="6"/>
    <x v="0"/>
    <m/>
    <m/>
    <x v="0"/>
    <m/>
  </r>
  <r>
    <s v="U.P. PESADO"/>
    <s v="PINOS 2"/>
    <n v="243"/>
    <s v="Pase con deriv a 90º"/>
    <m/>
    <n v="3"/>
    <n v="3"/>
    <m/>
    <m/>
    <n v="2"/>
    <m/>
    <m/>
    <m/>
    <n v="2"/>
    <m/>
    <m/>
    <m/>
    <x v="39"/>
    <d v="2024-01-15T00:00:00"/>
    <s v="X"/>
    <n v="4"/>
    <x v="0"/>
    <m/>
    <d v="2024-01-15T00:00:00"/>
    <s v="X"/>
    <n v="8"/>
    <x v="0"/>
    <m/>
    <d v="2024-04-11T00:00:00"/>
    <x v="1"/>
    <m/>
  </r>
  <r>
    <s v="U.P. PESADO"/>
    <s v="PINOS 2"/>
    <n v="244"/>
    <s v="Pase"/>
    <m/>
    <n v="3"/>
    <m/>
    <m/>
    <m/>
    <m/>
    <m/>
    <m/>
    <n v="3"/>
    <m/>
    <m/>
    <m/>
    <m/>
    <x v="22"/>
    <m/>
    <m/>
    <m/>
    <x v="0"/>
    <m/>
    <d v="2024-01-15T00:00:00"/>
    <s v="X"/>
    <n v="6"/>
    <x v="0"/>
    <m/>
    <m/>
    <x v="0"/>
    <m/>
  </r>
  <r>
    <s v="U.P. PESADO"/>
    <s v="PINOS 2"/>
    <n v="245"/>
    <s v="Amarre"/>
    <m/>
    <n v="1"/>
    <m/>
    <n v="6"/>
    <m/>
    <m/>
    <m/>
    <m/>
    <m/>
    <n v="3"/>
    <m/>
    <m/>
    <m/>
    <x v="0"/>
    <d v="2024-01-15T00:00:00"/>
    <s v="X"/>
    <n v="3"/>
    <x v="0"/>
    <m/>
    <d v="2024-01-15T00:00:00"/>
    <s v="X"/>
    <n v="7"/>
    <x v="0"/>
    <m/>
    <m/>
    <x v="0"/>
    <m/>
  </r>
  <r>
    <s v="U.P. PESADO"/>
    <s v="PINOS 2"/>
    <n v="246"/>
    <s v="Pase"/>
    <m/>
    <n v="3"/>
    <m/>
    <m/>
    <m/>
    <m/>
    <m/>
    <m/>
    <n v="3"/>
    <m/>
    <m/>
    <m/>
    <m/>
    <x v="22"/>
    <m/>
    <m/>
    <m/>
    <x v="0"/>
    <m/>
    <d v="2024-01-15T00:00:00"/>
    <s v="X"/>
    <n v="6"/>
    <x v="0"/>
    <m/>
    <m/>
    <x v="0"/>
    <m/>
  </r>
  <r>
    <s v="U.P. PESADO"/>
    <s v="PINOS 2"/>
    <n v="247"/>
    <s v="Pase con deriv a 90º"/>
    <m/>
    <n v="4"/>
    <m/>
    <n v="3"/>
    <m/>
    <m/>
    <m/>
    <m/>
    <m/>
    <n v="6"/>
    <n v="3"/>
    <m/>
    <m/>
    <x v="0"/>
    <d v="2024-01-15T00:00:00"/>
    <s v="X"/>
    <n v="15"/>
    <x v="0"/>
    <m/>
    <d v="2024-01-15T00:00:00"/>
    <s v="X"/>
    <n v="13"/>
    <x v="0"/>
    <m/>
    <m/>
    <x v="0"/>
    <m/>
  </r>
  <r>
    <s v="U.P. PESADO"/>
    <s v="PINOS 2"/>
    <n v="248"/>
    <s v="Amarre"/>
    <m/>
    <n v="1"/>
    <m/>
    <n v="6"/>
    <m/>
    <m/>
    <m/>
    <m/>
    <n v="3"/>
    <n v="6"/>
    <m/>
    <m/>
    <m/>
    <x v="0"/>
    <d v="2024-01-15T00:00:00"/>
    <s v="X"/>
    <n v="6"/>
    <x v="0"/>
    <m/>
    <d v="2024-01-15T00:00:00"/>
    <s v="X"/>
    <n v="10"/>
    <x v="0"/>
    <m/>
    <m/>
    <x v="0"/>
    <m/>
  </r>
  <r>
    <s v="U.P. PESADO"/>
    <s v="PINOS 2"/>
    <n v="249"/>
    <s v="Pase"/>
    <m/>
    <n v="3"/>
    <m/>
    <m/>
    <m/>
    <m/>
    <m/>
    <m/>
    <m/>
    <m/>
    <m/>
    <m/>
    <m/>
    <x v="0"/>
    <m/>
    <m/>
    <m/>
    <x v="0"/>
    <m/>
    <d v="2024-01-15T00:00:00"/>
    <s v="X"/>
    <n v="3"/>
    <x v="0"/>
    <m/>
    <m/>
    <x v="0"/>
    <m/>
  </r>
  <r>
    <s v="U.P. PESADO"/>
    <s v="PINOS 2"/>
    <n v="250"/>
    <s v="Pase"/>
    <m/>
    <n v="3"/>
    <m/>
    <m/>
    <m/>
    <m/>
    <m/>
    <m/>
    <n v="3"/>
    <m/>
    <m/>
    <m/>
    <m/>
    <x v="40"/>
    <m/>
    <m/>
    <m/>
    <x v="0"/>
    <m/>
    <d v="2024-01-15T00:00:00"/>
    <s v="X"/>
    <n v="6"/>
    <x v="0"/>
    <m/>
    <m/>
    <x v="0"/>
    <m/>
  </r>
  <r>
    <s v="U.P. PESADO"/>
    <s v="PINOS 2"/>
    <n v="251"/>
    <s v="Pase"/>
    <m/>
    <n v="3"/>
    <m/>
    <m/>
    <m/>
    <m/>
    <m/>
    <m/>
    <m/>
    <m/>
    <m/>
    <m/>
    <m/>
    <x v="0"/>
    <m/>
    <m/>
    <m/>
    <x v="0"/>
    <m/>
    <d v="2024-01-15T00:00:00"/>
    <s v="X"/>
    <n v="3"/>
    <x v="0"/>
    <m/>
    <m/>
    <x v="0"/>
    <m/>
  </r>
  <r>
    <s v="U.P. PESADO"/>
    <s v="PINOS 2"/>
    <n v="252"/>
    <s v="Amarre a 45º"/>
    <m/>
    <n v="2"/>
    <m/>
    <n v="6"/>
    <m/>
    <m/>
    <m/>
    <m/>
    <n v="3"/>
    <n v="5"/>
    <m/>
    <m/>
    <m/>
    <x v="0"/>
    <d v="2024-01-15T00:00:00"/>
    <s v="X"/>
    <n v="5"/>
    <x v="0"/>
    <m/>
    <d v="2024-01-15T00:00:00"/>
    <s v="X"/>
    <n v="11"/>
    <x v="0"/>
    <m/>
    <m/>
    <x v="0"/>
    <m/>
  </r>
  <r>
    <s v="U.P. PESADO"/>
    <s v="PINOS 2"/>
    <n v="253"/>
    <s v="Amarre con deriv a 90º"/>
    <m/>
    <n v="1"/>
    <n v="3"/>
    <n v="6"/>
    <m/>
    <m/>
    <m/>
    <m/>
    <m/>
    <n v="9"/>
    <m/>
    <m/>
    <m/>
    <x v="41"/>
    <d v="2024-01-15T00:00:00"/>
    <s v="X"/>
    <n v="9"/>
    <x v="0"/>
    <m/>
    <d v="2024-01-15T00:00:00"/>
    <s v="X"/>
    <n v="10"/>
    <x v="0"/>
    <m/>
    <m/>
    <x v="0"/>
    <m/>
  </r>
  <r>
    <s v="U.P. PESADO"/>
    <s v="PINOS 2"/>
    <n v="254"/>
    <s v="Pase con deriv a 90º"/>
    <m/>
    <n v="4"/>
    <m/>
    <n v="3"/>
    <m/>
    <m/>
    <m/>
    <m/>
    <n v="3"/>
    <n v="6"/>
    <n v="3"/>
    <m/>
    <m/>
    <x v="42"/>
    <d v="2024-01-15T00:00:00"/>
    <s v="X"/>
    <n v="15"/>
    <x v="0"/>
    <m/>
    <d v="2024-01-15T00:00:00"/>
    <s v="X"/>
    <n v="16"/>
    <x v="0"/>
    <m/>
    <m/>
    <x v="0"/>
    <m/>
  </r>
  <r>
    <s v="U.P. PESADO"/>
    <s v="PINOS 2"/>
    <n v="255"/>
    <s v="Terminal"/>
    <m/>
    <m/>
    <m/>
    <n v="3"/>
    <m/>
    <n v="3"/>
    <m/>
    <m/>
    <n v="3"/>
    <m/>
    <m/>
    <m/>
    <m/>
    <x v="0"/>
    <d v="2024-01-15T00:00:00"/>
    <s v="X"/>
    <n v="9"/>
    <x v="0"/>
    <m/>
    <d v="2024-01-15T00:00:00"/>
    <s v="X"/>
    <n v="9"/>
    <x v="0"/>
    <m/>
    <m/>
    <x v="0"/>
    <m/>
  </r>
  <r>
    <s v="U.P. PESADO"/>
    <s v="PINOS 2"/>
    <n v="256"/>
    <s v="Amarre a 90º"/>
    <m/>
    <n v="2"/>
    <m/>
    <n v="6"/>
    <m/>
    <m/>
    <m/>
    <m/>
    <m/>
    <n v="6"/>
    <m/>
    <m/>
    <m/>
    <x v="0"/>
    <d v="2024-01-15T00:00:00"/>
    <s v="X"/>
    <n v="6"/>
    <x v="0"/>
    <m/>
    <d v="2024-01-15T00:00:00"/>
    <s v="X"/>
    <n v="8"/>
    <x v="0"/>
    <m/>
    <m/>
    <x v="0"/>
    <m/>
  </r>
  <r>
    <s v="U.P. PESADO"/>
    <s v="PINOS 2"/>
    <n v="257"/>
    <s v="Portico Terminal "/>
    <m/>
    <n v="9"/>
    <m/>
    <n v="3"/>
    <m/>
    <n v="6"/>
    <m/>
    <m/>
    <n v="6"/>
    <n v="6"/>
    <m/>
    <m/>
    <m/>
    <x v="0"/>
    <d v="2024-01-15T00:00:00"/>
    <s v="X"/>
    <n v="12"/>
    <x v="0"/>
    <m/>
    <d v="2024-01-15T00:00:00"/>
    <s v="X"/>
    <n v="18"/>
    <x v="0"/>
    <m/>
    <m/>
    <x v="0"/>
    <m/>
  </r>
  <r>
    <s v="U.P. PESADO"/>
    <s v="PINOS 2"/>
    <n v="258"/>
    <s v="Pase"/>
    <m/>
    <n v="3"/>
    <m/>
    <m/>
    <m/>
    <m/>
    <m/>
    <m/>
    <n v="3"/>
    <m/>
    <m/>
    <m/>
    <m/>
    <x v="22"/>
    <m/>
    <m/>
    <m/>
    <x v="0"/>
    <m/>
    <d v="2024-01-15T00:00:00"/>
    <s v="X"/>
    <n v="6"/>
    <x v="0"/>
    <m/>
    <m/>
    <x v="0"/>
    <m/>
  </r>
  <r>
    <s v="U.P. PESADO"/>
    <s v="PINOS 2"/>
    <n v="259"/>
    <s v="Pase"/>
    <m/>
    <n v="3"/>
    <m/>
    <m/>
    <m/>
    <m/>
    <m/>
    <m/>
    <m/>
    <m/>
    <m/>
    <m/>
    <m/>
    <x v="0"/>
    <m/>
    <m/>
    <m/>
    <x v="0"/>
    <m/>
    <d v="2024-01-15T00:00:00"/>
    <s v="X"/>
    <n v="3"/>
    <x v="0"/>
    <m/>
    <m/>
    <x v="0"/>
    <m/>
  </r>
  <r>
    <s v="U.P. PESADO"/>
    <s v="PINOS 2"/>
    <n v="260"/>
    <s v="Amarre"/>
    <m/>
    <n v="1"/>
    <m/>
    <m/>
    <n v="6"/>
    <m/>
    <m/>
    <m/>
    <n v="3"/>
    <n v="3"/>
    <m/>
    <m/>
    <m/>
    <x v="43"/>
    <d v="2024-01-15T00:00:00"/>
    <s v="X"/>
    <n v="3"/>
    <x v="0"/>
    <m/>
    <d v="2024-01-15T00:00:00"/>
    <s v="X"/>
    <n v="10"/>
    <x v="0"/>
    <m/>
    <m/>
    <x v="0"/>
    <m/>
  </r>
  <r>
    <s v="U.P. PESADO"/>
    <s v="PINOS 2"/>
    <n v="261"/>
    <s v="Pase con deriv a 90º"/>
    <m/>
    <n v="6"/>
    <m/>
    <n v="3"/>
    <m/>
    <m/>
    <m/>
    <m/>
    <m/>
    <n v="3"/>
    <m/>
    <m/>
    <m/>
    <x v="0"/>
    <d v="2024-01-15T00:00:00"/>
    <s v="X"/>
    <n v="3"/>
    <x v="0"/>
    <m/>
    <d v="2024-01-15T00:00:00"/>
    <s v="X"/>
    <n v="9"/>
    <x v="0"/>
    <m/>
    <m/>
    <x v="0"/>
    <m/>
  </r>
  <r>
    <s v="U.P. PESADO"/>
    <s v="PINOS 2"/>
    <n v="262"/>
    <s v="Pase"/>
    <m/>
    <n v="3"/>
    <m/>
    <m/>
    <m/>
    <m/>
    <m/>
    <m/>
    <n v="3"/>
    <m/>
    <m/>
    <m/>
    <m/>
    <x v="22"/>
    <m/>
    <m/>
    <m/>
    <x v="0"/>
    <m/>
    <d v="2024-01-16T00:00:00"/>
    <s v="X"/>
    <n v="6"/>
    <x v="14"/>
    <m/>
    <m/>
    <x v="0"/>
    <m/>
  </r>
  <r>
    <s v="U.P. PESADO"/>
    <s v="PINOS 2"/>
    <n v="263"/>
    <s v="Pase"/>
    <m/>
    <n v="3"/>
    <m/>
    <m/>
    <m/>
    <m/>
    <m/>
    <m/>
    <m/>
    <m/>
    <m/>
    <m/>
    <m/>
    <x v="0"/>
    <m/>
    <m/>
    <m/>
    <x v="0"/>
    <m/>
    <d v="2024-01-16T00:00:00"/>
    <s v="X"/>
    <n v="3"/>
    <x v="15"/>
    <m/>
    <m/>
    <x v="0"/>
    <m/>
  </r>
  <r>
    <s v="U.P. PESADO"/>
    <s v="PINOS 2"/>
    <n v="264"/>
    <s v="Pase"/>
    <m/>
    <n v="3"/>
    <m/>
    <m/>
    <m/>
    <m/>
    <m/>
    <m/>
    <n v="3"/>
    <m/>
    <m/>
    <m/>
    <m/>
    <x v="22"/>
    <m/>
    <m/>
    <m/>
    <x v="0"/>
    <m/>
    <d v="2024-01-16T00:00:00"/>
    <s v="X"/>
    <n v="6"/>
    <x v="0"/>
    <m/>
    <m/>
    <x v="0"/>
    <m/>
  </r>
  <r>
    <s v="U.P. PESADO"/>
    <s v="PINOS 2"/>
    <n v="265"/>
    <s v="Pase"/>
    <m/>
    <n v="3"/>
    <m/>
    <m/>
    <m/>
    <m/>
    <m/>
    <m/>
    <m/>
    <m/>
    <m/>
    <m/>
    <m/>
    <x v="0"/>
    <m/>
    <m/>
    <m/>
    <x v="0"/>
    <m/>
    <d v="2024-01-16T00:00:00"/>
    <s v="X"/>
    <n v="3"/>
    <x v="0"/>
    <m/>
    <m/>
    <x v="0"/>
    <m/>
  </r>
  <r>
    <s v="U.P. PESADO"/>
    <s v="PINOS 2"/>
    <n v="266"/>
    <s v="Pase"/>
    <m/>
    <n v="3"/>
    <m/>
    <m/>
    <m/>
    <m/>
    <m/>
    <m/>
    <n v="3"/>
    <m/>
    <m/>
    <m/>
    <m/>
    <x v="22"/>
    <m/>
    <m/>
    <m/>
    <x v="0"/>
    <m/>
    <d v="2024-01-16T00:00:00"/>
    <s v="X"/>
    <n v="6"/>
    <x v="0"/>
    <m/>
    <m/>
    <x v="0"/>
    <m/>
  </r>
  <r>
    <s v="U.P. PESADO"/>
    <s v="PINOS 2"/>
    <n v="267"/>
    <s v="Amarre a 45º"/>
    <m/>
    <n v="1"/>
    <m/>
    <m/>
    <n v="6"/>
    <m/>
    <m/>
    <m/>
    <m/>
    <n v="3"/>
    <m/>
    <m/>
    <m/>
    <x v="0"/>
    <d v="2024-01-15T00:00:00"/>
    <s v="X"/>
    <n v="3"/>
    <x v="0"/>
    <m/>
    <d v="2024-01-16T00:00:00"/>
    <s v="X"/>
    <n v="7"/>
    <x v="0"/>
    <m/>
    <m/>
    <x v="0"/>
    <m/>
  </r>
  <r>
    <s v="U.P. PESADO"/>
    <s v="PINOS 2"/>
    <n v="268"/>
    <s v="Pase con deriv a 45º"/>
    <m/>
    <n v="3"/>
    <m/>
    <n v="3"/>
    <m/>
    <m/>
    <m/>
    <m/>
    <n v="3"/>
    <n v="3"/>
    <n v="3"/>
    <m/>
    <m/>
    <x v="22"/>
    <d v="2024-01-15T00:00:00"/>
    <s v="X"/>
    <n v="12"/>
    <x v="0"/>
    <m/>
    <d v="2024-01-16T00:00:00"/>
    <s v="X"/>
    <n v="15"/>
    <x v="0"/>
    <m/>
    <m/>
    <x v="0"/>
    <m/>
  </r>
  <r>
    <s v="U.P. PESADO"/>
    <s v="PINOS 2"/>
    <n v="269"/>
    <s v="Terminal"/>
    <m/>
    <m/>
    <m/>
    <n v="3"/>
    <m/>
    <n v="3"/>
    <m/>
    <m/>
    <n v="3"/>
    <n v="3"/>
    <m/>
    <m/>
    <m/>
    <x v="0"/>
    <d v="2024-01-15T00:00:00"/>
    <s v="X"/>
    <n v="6"/>
    <x v="0"/>
    <m/>
    <d v="2024-01-16T00:00:00"/>
    <s v="X"/>
    <n v="9"/>
    <x v="0"/>
    <m/>
    <m/>
    <x v="0"/>
    <m/>
  </r>
  <r>
    <s v="U.P. PESADO"/>
    <s v="PINOS 2"/>
    <n v="270"/>
    <s v="Amarre  a 45"/>
    <m/>
    <n v="1"/>
    <m/>
    <n v="6"/>
    <m/>
    <m/>
    <m/>
    <m/>
    <m/>
    <n v="3"/>
    <m/>
    <m/>
    <m/>
    <x v="0"/>
    <d v="2024-01-15T00:00:00"/>
    <s v="X"/>
    <n v="3"/>
    <x v="0"/>
    <m/>
    <d v="2024-01-16T00:00:00"/>
    <s v="X"/>
    <n v="7"/>
    <x v="0"/>
    <m/>
    <m/>
    <x v="0"/>
    <m/>
  </r>
  <r>
    <s v="U.P. PESADO"/>
    <s v="PINOS 2"/>
    <n v="271"/>
    <s v="Amarre a 90º"/>
    <m/>
    <n v="2"/>
    <m/>
    <n v="6"/>
    <m/>
    <m/>
    <m/>
    <m/>
    <n v="3"/>
    <n v="3"/>
    <m/>
    <m/>
    <m/>
    <x v="44"/>
    <d v="2024-01-15T00:00:00"/>
    <s v="X"/>
    <n v="3"/>
    <x v="0"/>
    <m/>
    <d v="2024-01-16T00:00:00"/>
    <s v="X"/>
    <n v="11"/>
    <x v="0"/>
    <m/>
    <m/>
    <x v="0"/>
    <m/>
  </r>
  <r>
    <s v="U.P. PESADO"/>
    <s v="PINOS 2"/>
    <n v="272"/>
    <s v="Amarre a 90º"/>
    <m/>
    <n v="2"/>
    <m/>
    <n v="6"/>
    <m/>
    <m/>
    <m/>
    <m/>
    <m/>
    <n v="3"/>
    <m/>
    <m/>
    <m/>
    <x v="0"/>
    <d v="2024-01-15T00:00:00"/>
    <s v="X"/>
    <n v="3"/>
    <x v="0"/>
    <m/>
    <d v="2024-01-16T00:00:00"/>
    <s v="X"/>
    <n v="8"/>
    <x v="0"/>
    <m/>
    <m/>
    <x v="0"/>
    <m/>
  </r>
  <r>
    <s v="U.P. PESADO"/>
    <s v="PINOS 2"/>
    <n v="273"/>
    <s v="Amarre a 90º"/>
    <m/>
    <n v="2"/>
    <m/>
    <n v="6"/>
    <m/>
    <n v="3"/>
    <m/>
    <m/>
    <n v="3"/>
    <n v="6"/>
    <m/>
    <m/>
    <m/>
    <x v="44"/>
    <d v="2024-01-15T00:00:00"/>
    <s v="X"/>
    <n v="15"/>
    <x v="0"/>
    <m/>
    <d v="2024-01-16T00:00:00"/>
    <s v="X"/>
    <n v="14"/>
    <x v="0"/>
    <m/>
    <m/>
    <x v="0"/>
    <m/>
  </r>
  <r>
    <s v="U.P. PESADO"/>
    <s v="PINOS 2"/>
    <n v="274"/>
    <s v="Terminal"/>
    <m/>
    <m/>
    <m/>
    <n v="3"/>
    <m/>
    <n v="3"/>
    <m/>
    <m/>
    <n v="3"/>
    <m/>
    <m/>
    <m/>
    <m/>
    <x v="44"/>
    <d v="2024-01-15T00:00:00"/>
    <s v="X"/>
    <n v="9"/>
    <x v="0"/>
    <m/>
    <d v="2024-01-16T00:00:00"/>
    <s v="X"/>
    <n v="9"/>
    <x v="0"/>
    <m/>
    <m/>
    <x v="0"/>
    <m/>
  </r>
  <r>
    <s v="U.P. PESADO"/>
    <s v="PINOS 2"/>
    <n v="275"/>
    <s v="Amarre"/>
    <m/>
    <n v="1"/>
    <m/>
    <n v="6"/>
    <m/>
    <m/>
    <m/>
    <m/>
    <n v="3"/>
    <n v="3"/>
    <m/>
    <m/>
    <m/>
    <x v="22"/>
    <d v="2024-01-15T00:00:00"/>
    <s v="X"/>
    <n v="3"/>
    <x v="0"/>
    <m/>
    <d v="2024-01-16T00:00:00"/>
    <s v="X"/>
    <n v="10"/>
    <x v="0"/>
    <m/>
    <m/>
    <x v="0"/>
    <m/>
  </r>
  <r>
    <s v="U.P. PESADO"/>
    <s v="PINOS 2"/>
    <n v="276"/>
    <s v="Pase con deriv a 45º"/>
    <m/>
    <n v="4"/>
    <m/>
    <n v="3"/>
    <m/>
    <m/>
    <m/>
    <m/>
    <m/>
    <n v="3"/>
    <m/>
    <m/>
    <m/>
    <x v="0"/>
    <d v="2024-01-15T00:00:00"/>
    <s v="X"/>
    <n v="3"/>
    <x v="0"/>
    <m/>
    <d v="2024-01-16T00:00:00"/>
    <s v="X"/>
    <n v="7"/>
    <x v="0"/>
    <m/>
    <m/>
    <x v="0"/>
    <m/>
  </r>
  <r>
    <s v="U.P. PESADO"/>
    <s v="PINOS 2"/>
    <n v="277"/>
    <s v="Amarre "/>
    <m/>
    <m/>
    <m/>
    <n v="6"/>
    <m/>
    <m/>
    <m/>
    <m/>
    <m/>
    <m/>
    <n v="3"/>
    <m/>
    <m/>
    <x v="0"/>
    <d v="2024-01-15T00:00:00"/>
    <s v="X"/>
    <n v="9"/>
    <x v="0"/>
    <m/>
    <d v="2024-01-16T00:00:00"/>
    <s v="X"/>
    <n v="12"/>
    <x v="0"/>
    <m/>
    <m/>
    <x v="0"/>
    <m/>
  </r>
  <r>
    <s v="U.P. PESADO"/>
    <s v="PINOS 2"/>
    <n v="278"/>
    <s v="Amarre a 90º"/>
    <m/>
    <n v="2"/>
    <m/>
    <n v="6"/>
    <m/>
    <m/>
    <m/>
    <m/>
    <n v="3"/>
    <n v="3"/>
    <m/>
    <m/>
    <m/>
    <x v="0"/>
    <d v="2024-01-15T00:00:00"/>
    <s v="X"/>
    <n v="3"/>
    <x v="0"/>
    <m/>
    <d v="2024-01-17T00:00:00"/>
    <s v="X"/>
    <n v="11"/>
    <x v="0"/>
    <m/>
    <m/>
    <x v="0"/>
    <m/>
  </r>
  <r>
    <s v="U.P. PESADO"/>
    <s v="PINOS 2"/>
    <n v="279"/>
    <s v="Pase"/>
    <m/>
    <n v="3"/>
    <m/>
    <m/>
    <m/>
    <m/>
    <m/>
    <m/>
    <m/>
    <m/>
    <m/>
    <m/>
    <m/>
    <x v="0"/>
    <m/>
    <m/>
    <m/>
    <x v="0"/>
    <m/>
    <d v="2024-01-17T00:00:00"/>
    <s v="X"/>
    <n v="3"/>
    <x v="0"/>
    <m/>
    <m/>
    <x v="0"/>
    <m/>
  </r>
  <r>
    <s v="U.P. PESADO"/>
    <s v="PINOS 2"/>
    <n v="280"/>
    <s v="Pase"/>
    <m/>
    <n v="3"/>
    <m/>
    <m/>
    <m/>
    <m/>
    <m/>
    <m/>
    <n v="3"/>
    <m/>
    <m/>
    <m/>
    <m/>
    <x v="0"/>
    <m/>
    <m/>
    <m/>
    <x v="0"/>
    <m/>
    <d v="2024-01-17T00:00:00"/>
    <s v="X"/>
    <n v="6"/>
    <x v="0"/>
    <m/>
    <m/>
    <x v="0"/>
    <m/>
  </r>
  <r>
    <s v="U.P. PESADO"/>
    <s v="PINOS 2"/>
    <n v="281"/>
    <s v="Pase"/>
    <m/>
    <n v="3"/>
    <m/>
    <m/>
    <m/>
    <m/>
    <m/>
    <m/>
    <m/>
    <m/>
    <m/>
    <m/>
    <m/>
    <x v="0"/>
    <m/>
    <m/>
    <m/>
    <x v="0"/>
    <m/>
    <d v="2024-01-17T00:00:00"/>
    <s v="X"/>
    <n v="3"/>
    <x v="0"/>
    <m/>
    <m/>
    <x v="0"/>
    <m/>
  </r>
  <r>
    <s v="U.P. PESADO"/>
    <s v="PINOS 2"/>
    <n v="282"/>
    <s v="Amarre"/>
    <m/>
    <n v="1"/>
    <m/>
    <n v="6"/>
    <m/>
    <m/>
    <m/>
    <m/>
    <n v="3"/>
    <n v="3"/>
    <m/>
    <m/>
    <m/>
    <x v="0"/>
    <d v="2024-01-15T00:00:00"/>
    <s v="X"/>
    <n v="3"/>
    <x v="0"/>
    <m/>
    <d v="2024-01-17T00:00:00"/>
    <s v="X"/>
    <n v="10"/>
    <x v="0"/>
    <m/>
    <m/>
    <x v="0"/>
    <m/>
  </r>
  <r>
    <s v="U.P. PESADO"/>
    <s v="PINOS 2"/>
    <n v="283"/>
    <s v="Pase"/>
    <m/>
    <n v="3"/>
    <m/>
    <m/>
    <m/>
    <m/>
    <m/>
    <m/>
    <m/>
    <m/>
    <m/>
    <m/>
    <m/>
    <x v="0"/>
    <m/>
    <m/>
    <m/>
    <x v="0"/>
    <m/>
    <d v="2024-01-17T00:00:00"/>
    <s v="X"/>
    <n v="3"/>
    <x v="0"/>
    <m/>
    <m/>
    <x v="0"/>
    <m/>
  </r>
  <r>
    <s v="U.P. PESADO"/>
    <s v="PINOS 2"/>
    <n v="284"/>
    <s v="Pase"/>
    <m/>
    <n v="3"/>
    <m/>
    <m/>
    <m/>
    <m/>
    <m/>
    <m/>
    <m/>
    <m/>
    <m/>
    <m/>
    <m/>
    <x v="22"/>
    <m/>
    <m/>
    <m/>
    <x v="0"/>
    <m/>
    <d v="2024-01-17T00:00:00"/>
    <s v="X"/>
    <n v="3"/>
    <x v="0"/>
    <m/>
    <m/>
    <x v="0"/>
    <m/>
  </r>
  <r>
    <s v="U.P. PESADO"/>
    <s v="PINOS 2"/>
    <n v="285"/>
    <s v="Pase"/>
    <m/>
    <n v="3"/>
    <m/>
    <m/>
    <m/>
    <m/>
    <m/>
    <m/>
    <m/>
    <m/>
    <m/>
    <m/>
    <m/>
    <x v="0"/>
    <m/>
    <m/>
    <m/>
    <x v="0"/>
    <m/>
    <d v="2024-01-17T00:00:00"/>
    <s v="X"/>
    <n v="3"/>
    <x v="0"/>
    <m/>
    <m/>
    <x v="0"/>
    <m/>
  </r>
  <r>
    <s v="U.P. PESADO"/>
    <s v="PINOS 2"/>
    <n v="286"/>
    <s v="Amarre"/>
    <m/>
    <n v="1"/>
    <m/>
    <n v="6"/>
    <m/>
    <m/>
    <m/>
    <m/>
    <n v="3"/>
    <n v="4"/>
    <m/>
    <m/>
    <m/>
    <x v="45"/>
    <d v="2024-01-15T00:00:00"/>
    <s v="X"/>
    <n v="4"/>
    <x v="0"/>
    <m/>
    <d v="2024-01-17T00:00:00"/>
    <s v="X"/>
    <n v="10"/>
    <x v="0"/>
    <m/>
    <m/>
    <x v="0"/>
    <m/>
  </r>
  <r>
    <s v="U.P. PESADO"/>
    <s v="PINOS 2"/>
    <n v="287"/>
    <s v="Pase con deriv a 90º"/>
    <m/>
    <n v="4"/>
    <n v="3"/>
    <m/>
    <m/>
    <m/>
    <m/>
    <m/>
    <m/>
    <n v="3"/>
    <m/>
    <m/>
    <m/>
    <x v="0"/>
    <d v="2024-01-15T00:00:00"/>
    <s v="X"/>
    <n v="3"/>
    <x v="0"/>
    <m/>
    <d v="2024-01-17T00:00:00"/>
    <s v="X"/>
    <n v="7"/>
    <x v="0"/>
    <m/>
    <m/>
    <x v="0"/>
    <m/>
  </r>
  <r>
    <s v="U.P. PESADO"/>
    <s v="PINOS 2"/>
    <n v="288"/>
    <s v="Amarre a 90º"/>
    <m/>
    <n v="2"/>
    <n v="6"/>
    <m/>
    <m/>
    <m/>
    <m/>
    <m/>
    <m/>
    <m/>
    <n v="3"/>
    <m/>
    <m/>
    <x v="0"/>
    <d v="2024-01-15T00:00:00"/>
    <s v="X"/>
    <n v="3"/>
    <x v="0"/>
    <m/>
    <d v="2024-01-17T00:00:00"/>
    <s v="X"/>
    <n v="8"/>
    <x v="0"/>
    <m/>
    <m/>
    <x v="0"/>
    <m/>
  </r>
  <r>
    <s v="U.P. PESADO"/>
    <s v="PINOS 2"/>
    <n v="289"/>
    <s v="Pase"/>
    <m/>
    <n v="3"/>
    <m/>
    <m/>
    <m/>
    <m/>
    <m/>
    <m/>
    <n v="3"/>
    <m/>
    <m/>
    <m/>
    <m/>
    <x v="46"/>
    <m/>
    <m/>
    <m/>
    <x v="0"/>
    <m/>
    <d v="2024-01-17T00:00:00"/>
    <s v="X"/>
    <n v="0"/>
    <x v="0"/>
    <m/>
    <m/>
    <x v="0"/>
    <m/>
  </r>
  <r>
    <s v="U.P. PESADO"/>
    <s v="PINOS 2"/>
    <n v="290"/>
    <s v="Amarre con deriv a 90º"/>
    <m/>
    <n v="2"/>
    <n v="6"/>
    <m/>
    <m/>
    <m/>
    <m/>
    <m/>
    <m/>
    <m/>
    <m/>
    <m/>
    <m/>
    <x v="0"/>
    <m/>
    <m/>
    <m/>
    <x v="0"/>
    <m/>
    <d v="2024-01-17T00:00:00"/>
    <s v="X"/>
    <n v="0"/>
    <x v="0"/>
    <m/>
    <m/>
    <x v="0"/>
    <m/>
  </r>
  <r>
    <s v="U.P. PESADO"/>
    <s v="PINOS 2"/>
    <n v="291"/>
    <s v="Pase"/>
    <m/>
    <n v="3"/>
    <m/>
    <m/>
    <m/>
    <m/>
    <m/>
    <m/>
    <n v="3"/>
    <m/>
    <m/>
    <m/>
    <m/>
    <x v="47"/>
    <m/>
    <m/>
    <m/>
    <x v="0"/>
    <m/>
    <d v="2024-01-17T00:00:00"/>
    <s v="X"/>
    <n v="0"/>
    <x v="0"/>
    <m/>
    <m/>
    <x v="0"/>
    <m/>
  </r>
  <r>
    <s v="U.P. PESADO"/>
    <s v="PINOS 2"/>
    <n v="292"/>
    <s v="Pase"/>
    <m/>
    <n v="3"/>
    <m/>
    <m/>
    <m/>
    <m/>
    <m/>
    <m/>
    <m/>
    <m/>
    <m/>
    <m/>
    <m/>
    <x v="0"/>
    <m/>
    <m/>
    <m/>
    <x v="0"/>
    <m/>
    <d v="2024-01-17T00:00:00"/>
    <s v="X"/>
    <n v="0"/>
    <x v="0"/>
    <m/>
    <m/>
    <x v="0"/>
    <m/>
  </r>
  <r>
    <s v="U.P. PESADO"/>
    <s v="PINOS 2"/>
    <n v="293"/>
    <s v="Pase"/>
    <m/>
    <n v="3"/>
    <m/>
    <m/>
    <m/>
    <m/>
    <m/>
    <m/>
    <n v="3"/>
    <m/>
    <m/>
    <m/>
    <m/>
    <x v="0"/>
    <m/>
    <m/>
    <m/>
    <x v="0"/>
    <m/>
    <d v="2024-01-17T00:00:00"/>
    <s v="X"/>
    <n v="0"/>
    <x v="0"/>
    <m/>
    <m/>
    <x v="0"/>
    <m/>
  </r>
  <r>
    <s v="U.P. PESADO"/>
    <s v="PINOS 2"/>
    <n v="294"/>
    <s v="Amarre a 45º"/>
    <m/>
    <n v="2"/>
    <n v="6"/>
    <m/>
    <m/>
    <m/>
    <m/>
    <m/>
    <m/>
    <m/>
    <m/>
    <m/>
    <m/>
    <x v="0"/>
    <m/>
    <m/>
    <m/>
    <x v="0"/>
    <m/>
    <d v="2024-01-17T00:00:00"/>
    <s v="X"/>
    <n v="0"/>
    <x v="0"/>
    <m/>
    <m/>
    <x v="0"/>
    <m/>
  </r>
  <r>
    <s v="U.P. PESADO"/>
    <s v="PINOS 2"/>
    <n v="295"/>
    <s v="Pase"/>
    <m/>
    <n v="3"/>
    <m/>
    <m/>
    <m/>
    <m/>
    <m/>
    <m/>
    <n v="3"/>
    <m/>
    <m/>
    <m/>
    <m/>
    <x v="0"/>
    <m/>
    <m/>
    <m/>
    <x v="0"/>
    <m/>
    <d v="2024-01-17T00:00:00"/>
    <s v="X"/>
    <n v="0"/>
    <x v="0"/>
    <m/>
    <m/>
    <x v="0"/>
    <m/>
  </r>
  <r>
    <s v="U.P. PESADO"/>
    <s v="PINOS 2"/>
    <n v="296"/>
    <s v="Amarre a 45º"/>
    <m/>
    <n v="2"/>
    <n v="6"/>
    <m/>
    <m/>
    <m/>
    <m/>
    <m/>
    <m/>
    <m/>
    <m/>
    <m/>
    <m/>
    <x v="0"/>
    <m/>
    <m/>
    <m/>
    <x v="0"/>
    <m/>
    <d v="2024-01-17T00:00:00"/>
    <s v="X"/>
    <n v="0"/>
    <x v="0"/>
    <m/>
    <m/>
    <x v="0"/>
    <m/>
  </r>
  <r>
    <s v="U.P. PESADO"/>
    <s v="PINOS 2"/>
    <n v="297"/>
    <s v="Amarre"/>
    <m/>
    <m/>
    <n v="6"/>
    <m/>
    <m/>
    <n v="3"/>
    <m/>
    <m/>
    <n v="3"/>
    <m/>
    <m/>
    <m/>
    <m/>
    <x v="0"/>
    <m/>
    <m/>
    <m/>
    <x v="0"/>
    <m/>
    <d v="2024-01-17T00:00:00"/>
    <s v="X"/>
    <n v="0"/>
    <x v="0"/>
    <m/>
    <m/>
    <x v="0"/>
    <m/>
  </r>
  <r>
    <s v="U.P. PESADO"/>
    <s v="PINOS 2"/>
    <n v="298"/>
    <s v="Pase"/>
    <m/>
    <n v="3"/>
    <m/>
    <m/>
    <m/>
    <n v="3"/>
    <m/>
    <m/>
    <n v="3"/>
    <m/>
    <m/>
    <m/>
    <m/>
    <x v="0"/>
    <m/>
    <m/>
    <m/>
    <x v="0"/>
    <m/>
    <d v="2024-01-17T00:00:00"/>
    <s v="X"/>
    <n v="0"/>
    <x v="0"/>
    <m/>
    <m/>
    <x v="0"/>
    <m/>
  </r>
  <r>
    <s v="U.P. PESADO"/>
    <s v="PINOS 2"/>
    <n v="299"/>
    <s v="Pase"/>
    <m/>
    <n v="3"/>
    <m/>
    <m/>
    <m/>
    <n v="3"/>
    <m/>
    <m/>
    <n v="3"/>
    <m/>
    <m/>
    <m/>
    <m/>
    <x v="0"/>
    <m/>
    <m/>
    <m/>
    <x v="0"/>
    <m/>
    <d v="2024-01-17T00:00:00"/>
    <s v="X"/>
    <n v="0"/>
    <x v="0"/>
    <m/>
    <m/>
    <x v="0"/>
    <m/>
  </r>
  <r>
    <s v="U.P. PESADO"/>
    <s v="PINOS 2"/>
    <n v="300"/>
    <s v="Terminal"/>
    <m/>
    <m/>
    <n v="3"/>
    <m/>
    <m/>
    <n v="3"/>
    <m/>
    <m/>
    <n v="3"/>
    <m/>
    <m/>
    <m/>
    <m/>
    <x v="0"/>
    <m/>
    <m/>
    <m/>
    <x v="0"/>
    <m/>
    <d v="2024-01-17T00:00:00"/>
    <s v="X"/>
    <n v="0"/>
    <x v="0"/>
    <m/>
    <m/>
    <x v="0"/>
    <m/>
  </r>
  <r>
    <s v="U.P. PESADO"/>
    <s v="PINOS 2"/>
    <n v="301"/>
    <s v="Pase"/>
    <m/>
    <n v="3"/>
    <m/>
    <m/>
    <m/>
    <m/>
    <m/>
    <m/>
    <n v="3"/>
    <m/>
    <m/>
    <m/>
    <m/>
    <x v="0"/>
    <m/>
    <m/>
    <m/>
    <x v="0"/>
    <m/>
    <d v="2024-01-17T00:00:00"/>
    <s v="X"/>
    <n v="6"/>
    <x v="0"/>
    <m/>
    <m/>
    <x v="0"/>
    <m/>
  </r>
  <r>
    <s v="U.P. PESADO"/>
    <s v="PINOS 2"/>
    <n v="302"/>
    <s v="Pase"/>
    <m/>
    <n v="3"/>
    <m/>
    <m/>
    <m/>
    <m/>
    <m/>
    <m/>
    <m/>
    <m/>
    <m/>
    <m/>
    <m/>
    <x v="0"/>
    <m/>
    <m/>
    <m/>
    <x v="0"/>
    <m/>
    <d v="2024-01-17T00:00:00"/>
    <s v="X"/>
    <n v="3"/>
    <x v="0"/>
    <m/>
    <m/>
    <x v="0"/>
    <m/>
  </r>
  <r>
    <s v="U.P. PESADO"/>
    <s v="PINOS 2"/>
    <n v="303"/>
    <s v="Amarre"/>
    <m/>
    <n v="1"/>
    <m/>
    <n v="6"/>
    <m/>
    <m/>
    <m/>
    <m/>
    <n v="3"/>
    <n v="3"/>
    <m/>
    <m/>
    <m/>
    <x v="0"/>
    <d v="2024-01-15T00:00:00"/>
    <s v="X"/>
    <n v="3"/>
    <x v="0"/>
    <m/>
    <d v="2024-01-17T00:00:00"/>
    <s v="X"/>
    <n v="10"/>
    <x v="0"/>
    <m/>
    <m/>
    <x v="0"/>
    <m/>
  </r>
  <r>
    <s v="U.P. PESADO"/>
    <s v="PINOS 2"/>
    <n v="304"/>
    <s v="Pase"/>
    <m/>
    <n v="3"/>
    <m/>
    <m/>
    <m/>
    <m/>
    <m/>
    <m/>
    <m/>
    <m/>
    <m/>
    <m/>
    <m/>
    <x v="0"/>
    <m/>
    <m/>
    <m/>
    <x v="0"/>
    <m/>
    <d v="2024-01-17T00:00:00"/>
    <s v="X"/>
    <n v="3"/>
    <x v="0"/>
    <m/>
    <m/>
    <x v="0"/>
    <m/>
  </r>
  <r>
    <s v="U.P. PESADO"/>
    <s v="PINOS 2"/>
    <n v="305"/>
    <s v="Pase"/>
    <m/>
    <n v="6"/>
    <m/>
    <m/>
    <m/>
    <m/>
    <m/>
    <m/>
    <n v="3"/>
    <m/>
    <m/>
    <m/>
    <m/>
    <x v="0"/>
    <m/>
    <m/>
    <m/>
    <x v="0"/>
    <m/>
    <d v="2024-01-17T00:00:00"/>
    <s v="X"/>
    <n v="9"/>
    <x v="0"/>
    <m/>
    <m/>
    <x v="0"/>
    <m/>
  </r>
  <r>
    <s v="U.P. PESADO"/>
    <s v="PINOS 2"/>
    <n v="306"/>
    <s v="Pase con deriv a 45º"/>
    <m/>
    <n v="3"/>
    <m/>
    <n v="3"/>
    <m/>
    <m/>
    <m/>
    <m/>
    <m/>
    <n v="3"/>
    <n v="3"/>
    <m/>
    <m/>
    <x v="0"/>
    <d v="2024-01-15T00:00:00"/>
    <s v="X"/>
    <n v="6"/>
    <x v="0"/>
    <m/>
    <d v="2024-01-17T00:00:00"/>
    <s v="X"/>
    <n v="9"/>
    <x v="0"/>
    <m/>
    <m/>
    <x v="0"/>
    <m/>
  </r>
  <r>
    <s v="U.P. PESADO"/>
    <s v="PINOS 2"/>
    <n v="307"/>
    <s v="Amarre"/>
    <m/>
    <n v="1"/>
    <m/>
    <n v="6"/>
    <m/>
    <m/>
    <m/>
    <m/>
    <n v="3"/>
    <n v="3"/>
    <m/>
    <m/>
    <m/>
    <x v="0"/>
    <d v="2024-01-15T00:00:00"/>
    <s v="X"/>
    <n v="3"/>
    <x v="0"/>
    <m/>
    <d v="2024-01-17T00:00:00"/>
    <s v="X"/>
    <n v="10"/>
    <x v="0"/>
    <m/>
    <m/>
    <x v="0"/>
    <m/>
  </r>
  <r>
    <s v="U.P. PESADO"/>
    <s v="PINOS 2"/>
    <n v="308"/>
    <s v="Amarre a 90º"/>
    <m/>
    <n v="1"/>
    <m/>
    <n v="6"/>
    <m/>
    <m/>
    <m/>
    <m/>
    <m/>
    <n v="3"/>
    <m/>
    <m/>
    <m/>
    <x v="0"/>
    <d v="2024-01-15T00:00:00"/>
    <s v="X"/>
    <n v="3"/>
    <x v="0"/>
    <m/>
    <d v="2024-01-17T00:00:00"/>
    <s v="X"/>
    <n v="7"/>
    <x v="0"/>
    <m/>
    <m/>
    <x v="0"/>
    <m/>
  </r>
  <r>
    <s v="U.P. PESADO"/>
    <s v="PINOS 2"/>
    <n v="309"/>
    <s v="Pase"/>
    <m/>
    <n v="3"/>
    <m/>
    <m/>
    <m/>
    <m/>
    <m/>
    <m/>
    <n v="2"/>
    <m/>
    <m/>
    <m/>
    <m/>
    <x v="48"/>
    <m/>
    <m/>
    <m/>
    <x v="0"/>
    <m/>
    <d v="2024-01-17T00:00:00"/>
    <s v="X"/>
    <n v="5"/>
    <x v="0"/>
    <m/>
    <m/>
    <x v="0"/>
    <m/>
  </r>
  <r>
    <s v="U.P. PESADO"/>
    <s v="PINOS 2"/>
    <n v="310"/>
    <s v="Pase con deriv a 90º"/>
    <m/>
    <n v="4"/>
    <m/>
    <n v="3"/>
    <m/>
    <m/>
    <m/>
    <m/>
    <m/>
    <n v="3"/>
    <m/>
    <m/>
    <m/>
    <x v="0"/>
    <d v="2024-01-15T00:00:00"/>
    <s v="X"/>
    <n v="3"/>
    <x v="0"/>
    <m/>
    <d v="2024-01-17T00:00:00"/>
    <s v="X"/>
    <n v="7"/>
    <x v="0"/>
    <m/>
    <m/>
    <x v="0"/>
    <m/>
  </r>
  <r>
    <s v="U.P. PESADO"/>
    <s v="PINOS 2"/>
    <n v="311"/>
    <s v="Terminal"/>
    <m/>
    <m/>
    <m/>
    <n v="3"/>
    <m/>
    <m/>
    <m/>
    <m/>
    <n v="3"/>
    <m/>
    <m/>
    <m/>
    <m/>
    <x v="0"/>
    <m/>
    <m/>
    <m/>
    <x v="0"/>
    <m/>
    <d v="2024-01-17T00:00:00"/>
    <s v="X"/>
    <n v="6"/>
    <x v="0"/>
    <m/>
    <m/>
    <x v="0"/>
    <m/>
  </r>
  <r>
    <s v="U.P. PESADO"/>
    <s v="PINOS 2"/>
    <n v="312"/>
    <s v="Pase con deriv a 90º"/>
    <m/>
    <n v="4"/>
    <m/>
    <n v="3"/>
    <m/>
    <m/>
    <m/>
    <m/>
    <n v="3"/>
    <n v="3"/>
    <m/>
    <m/>
    <m/>
    <x v="0"/>
    <d v="2024-01-15T00:00:00"/>
    <s v="X"/>
    <n v="3"/>
    <x v="0"/>
    <m/>
    <d v="2024-01-17T00:00:00"/>
    <s v="X"/>
    <n v="10"/>
    <x v="0"/>
    <m/>
    <m/>
    <x v="0"/>
    <m/>
  </r>
  <r>
    <s v="U.P. PESADO"/>
    <s v="PINOS 2"/>
    <n v="313"/>
    <s v="Terminal"/>
    <m/>
    <m/>
    <m/>
    <n v="3"/>
    <m/>
    <m/>
    <m/>
    <m/>
    <n v="3"/>
    <m/>
    <m/>
    <m/>
    <m/>
    <x v="0"/>
    <m/>
    <m/>
    <m/>
    <x v="0"/>
    <m/>
    <d v="2024-01-17T00:00:00"/>
    <s v="X"/>
    <n v="6"/>
    <x v="0"/>
    <m/>
    <m/>
    <x v="0"/>
    <m/>
  </r>
  <r>
    <s v="U.P. PESADO"/>
    <s v="PINOS 2"/>
    <n v="314"/>
    <s v="Terminal"/>
    <m/>
    <m/>
    <m/>
    <n v="3"/>
    <m/>
    <m/>
    <m/>
    <m/>
    <m/>
    <m/>
    <m/>
    <m/>
    <m/>
    <x v="0"/>
    <m/>
    <m/>
    <m/>
    <x v="0"/>
    <m/>
    <d v="2024-01-17T00:00:00"/>
    <s v="X"/>
    <n v="3"/>
    <x v="0"/>
    <m/>
    <m/>
    <x v="0"/>
    <m/>
  </r>
  <r>
    <s v="U.P. PESADO"/>
    <s v="PINOS 2"/>
    <n v="315"/>
    <s v="Amarre a 45º"/>
    <m/>
    <n v="1"/>
    <m/>
    <n v="6"/>
    <m/>
    <m/>
    <m/>
    <m/>
    <m/>
    <m/>
    <m/>
    <m/>
    <m/>
    <x v="0"/>
    <m/>
    <m/>
    <m/>
    <x v="0"/>
    <m/>
    <d v="2024-01-17T00:00:00"/>
    <s v="X"/>
    <n v="0"/>
    <x v="0"/>
    <m/>
    <m/>
    <x v="0"/>
    <m/>
  </r>
  <r>
    <s v="U.P. PESADO"/>
    <s v="PINOS 2"/>
    <n v="316"/>
    <s v="Pase"/>
    <m/>
    <n v="3"/>
    <m/>
    <m/>
    <m/>
    <m/>
    <m/>
    <m/>
    <m/>
    <m/>
    <m/>
    <m/>
    <m/>
    <x v="36"/>
    <m/>
    <m/>
    <m/>
    <x v="0"/>
    <m/>
    <d v="2024-01-17T00:00:00"/>
    <s v="X"/>
    <n v="0"/>
    <x v="0"/>
    <m/>
    <m/>
    <x v="0"/>
    <m/>
  </r>
  <r>
    <s v="U.P. PESADO"/>
    <s v="PINOS 2"/>
    <n v="317"/>
    <s v="Pase"/>
    <m/>
    <n v="3"/>
    <m/>
    <m/>
    <m/>
    <m/>
    <m/>
    <m/>
    <m/>
    <m/>
    <m/>
    <m/>
    <m/>
    <x v="0"/>
    <m/>
    <m/>
    <m/>
    <x v="0"/>
    <m/>
    <d v="2024-01-17T00:00:00"/>
    <s v="X"/>
    <n v="0"/>
    <x v="0"/>
    <m/>
    <m/>
    <x v="0"/>
    <m/>
  </r>
  <r>
    <s v="U.P. PESADO"/>
    <s v="PINOS 2"/>
    <n v="318"/>
    <s v="Pase"/>
    <m/>
    <n v="3"/>
    <m/>
    <m/>
    <m/>
    <m/>
    <m/>
    <m/>
    <m/>
    <m/>
    <m/>
    <m/>
    <m/>
    <x v="36"/>
    <m/>
    <m/>
    <m/>
    <x v="0"/>
    <m/>
    <d v="2024-01-17T00:00:00"/>
    <s v="X"/>
    <n v="0"/>
    <x v="0"/>
    <m/>
    <m/>
    <x v="0"/>
    <m/>
  </r>
  <r>
    <s v="U.P. PESADO"/>
    <s v="PINOS 2"/>
    <n v="319"/>
    <s v="Pase"/>
    <m/>
    <n v="3"/>
    <m/>
    <m/>
    <m/>
    <m/>
    <m/>
    <m/>
    <m/>
    <m/>
    <m/>
    <m/>
    <m/>
    <x v="0"/>
    <m/>
    <m/>
    <m/>
    <x v="0"/>
    <m/>
    <d v="2024-01-17T00:00:00"/>
    <s v="X"/>
    <n v="0"/>
    <x v="0"/>
    <m/>
    <m/>
    <x v="0"/>
    <m/>
  </r>
  <r>
    <s v="U.P. PESADO"/>
    <s v="PINOS 2"/>
    <n v="320"/>
    <s v="Amarre"/>
    <m/>
    <n v="1"/>
    <m/>
    <n v="6"/>
    <m/>
    <m/>
    <m/>
    <m/>
    <m/>
    <m/>
    <m/>
    <m/>
    <m/>
    <x v="36"/>
    <m/>
    <m/>
    <m/>
    <x v="0"/>
    <m/>
    <d v="2024-01-17T00:00:00"/>
    <s v="X"/>
    <n v="0"/>
    <x v="0"/>
    <m/>
    <m/>
    <x v="0"/>
    <m/>
  </r>
  <r>
    <s v="U.P. PESADO"/>
    <s v="PINOS 2"/>
    <n v="321"/>
    <s v="Pase"/>
    <m/>
    <n v="3"/>
    <m/>
    <m/>
    <m/>
    <m/>
    <m/>
    <m/>
    <m/>
    <m/>
    <m/>
    <m/>
    <m/>
    <x v="0"/>
    <m/>
    <m/>
    <m/>
    <x v="0"/>
    <m/>
    <d v="2024-01-17T00:00:00"/>
    <s v="X"/>
    <n v="0"/>
    <x v="0"/>
    <m/>
    <m/>
    <x v="0"/>
    <m/>
  </r>
  <r>
    <s v="U.P. PESADO"/>
    <s v="PINOS 2"/>
    <n v="322"/>
    <s v="Pase"/>
    <m/>
    <n v="3"/>
    <m/>
    <m/>
    <m/>
    <m/>
    <m/>
    <m/>
    <m/>
    <m/>
    <m/>
    <m/>
    <m/>
    <x v="36"/>
    <m/>
    <m/>
    <m/>
    <x v="0"/>
    <m/>
    <d v="2024-01-17T00:00:00"/>
    <s v="X"/>
    <n v="0"/>
    <x v="0"/>
    <m/>
    <m/>
    <x v="0"/>
    <m/>
  </r>
  <r>
    <s v="U.P. PESADO"/>
    <s v="PINOS 2"/>
    <n v="323"/>
    <s v="Pase"/>
    <m/>
    <n v="3"/>
    <m/>
    <m/>
    <m/>
    <m/>
    <m/>
    <m/>
    <m/>
    <m/>
    <m/>
    <m/>
    <m/>
    <x v="0"/>
    <m/>
    <m/>
    <m/>
    <x v="0"/>
    <m/>
    <d v="2024-01-17T00:00:00"/>
    <s v="X"/>
    <n v="0"/>
    <x v="0"/>
    <m/>
    <m/>
    <x v="0"/>
    <m/>
  </r>
  <r>
    <s v="U.P. PESADO"/>
    <s v="PINOS 2"/>
    <n v="324"/>
    <s v="Pase"/>
    <m/>
    <n v="3"/>
    <m/>
    <m/>
    <m/>
    <m/>
    <m/>
    <m/>
    <m/>
    <m/>
    <m/>
    <m/>
    <m/>
    <x v="36"/>
    <m/>
    <m/>
    <m/>
    <x v="0"/>
    <m/>
    <d v="2024-01-17T00:00:00"/>
    <s v="X"/>
    <n v="0"/>
    <x v="0"/>
    <m/>
    <m/>
    <x v="0"/>
    <m/>
  </r>
  <r>
    <s v="U.P. PESADO"/>
    <s v="PINOS 2"/>
    <n v="325"/>
    <s v="Pase"/>
    <m/>
    <n v="3"/>
    <m/>
    <m/>
    <m/>
    <m/>
    <m/>
    <m/>
    <m/>
    <m/>
    <m/>
    <m/>
    <m/>
    <x v="0"/>
    <m/>
    <m/>
    <m/>
    <x v="0"/>
    <m/>
    <d v="2024-01-17T00:00:00"/>
    <s v="X"/>
    <n v="0"/>
    <x v="0"/>
    <m/>
    <m/>
    <x v="0"/>
    <m/>
  </r>
  <r>
    <s v="U.P. PESADO"/>
    <s v="PINOS 2"/>
    <n v="326"/>
    <s v="Amarre  a 45º"/>
    <m/>
    <n v="2"/>
    <m/>
    <n v="6"/>
    <m/>
    <m/>
    <m/>
    <m/>
    <m/>
    <m/>
    <m/>
    <m/>
    <m/>
    <x v="36"/>
    <m/>
    <m/>
    <m/>
    <x v="0"/>
    <m/>
    <d v="2024-01-17T00:00:00"/>
    <s v="X"/>
    <n v="0"/>
    <x v="0"/>
    <m/>
    <m/>
    <x v="0"/>
    <m/>
  </r>
  <r>
    <s v="U.P. PESADO"/>
    <s v="PINOS 2"/>
    <n v="327"/>
    <s v="Pase"/>
    <m/>
    <n v="3"/>
    <m/>
    <m/>
    <m/>
    <m/>
    <m/>
    <m/>
    <m/>
    <m/>
    <m/>
    <m/>
    <m/>
    <x v="0"/>
    <m/>
    <m/>
    <m/>
    <x v="0"/>
    <m/>
    <d v="2024-01-17T00:00:00"/>
    <s v="X"/>
    <n v="0"/>
    <x v="0"/>
    <m/>
    <m/>
    <x v="0"/>
    <m/>
  </r>
  <r>
    <s v="U.P. PESADO"/>
    <s v="PINOS 2"/>
    <n v="328"/>
    <s v="Amarre a 90º"/>
    <m/>
    <n v="2"/>
    <m/>
    <n v="6"/>
    <m/>
    <m/>
    <m/>
    <m/>
    <m/>
    <m/>
    <m/>
    <m/>
    <m/>
    <x v="36"/>
    <m/>
    <m/>
    <m/>
    <x v="0"/>
    <m/>
    <d v="2024-01-17T00:00:00"/>
    <s v="X"/>
    <n v="0"/>
    <x v="0"/>
    <m/>
    <m/>
    <x v="0"/>
    <m/>
  </r>
  <r>
    <s v="U.P. PESADO"/>
    <s v="PINOS 2"/>
    <n v="329"/>
    <s v="Pase"/>
    <m/>
    <n v="3"/>
    <m/>
    <m/>
    <m/>
    <n v="3"/>
    <m/>
    <m/>
    <n v="3"/>
    <m/>
    <m/>
    <m/>
    <m/>
    <x v="49"/>
    <m/>
    <m/>
    <m/>
    <x v="0"/>
    <m/>
    <d v="2024-01-17T00:00:00"/>
    <s v="X"/>
    <n v="0"/>
    <x v="0"/>
    <m/>
    <m/>
    <x v="0"/>
    <m/>
  </r>
  <r>
    <s v="U.P. PESADO"/>
    <s v="PINOS 2"/>
    <n v="330"/>
    <s v="Pase"/>
    <m/>
    <n v="3"/>
    <m/>
    <m/>
    <m/>
    <n v="5"/>
    <m/>
    <m/>
    <n v="3"/>
    <m/>
    <m/>
    <m/>
    <m/>
    <x v="49"/>
    <m/>
    <m/>
    <m/>
    <x v="0"/>
    <m/>
    <d v="2024-01-17T00:00:00"/>
    <s v="X"/>
    <n v="0"/>
    <x v="0"/>
    <m/>
    <m/>
    <x v="0"/>
    <m/>
  </r>
  <r>
    <s v="U.P. PESADO"/>
    <s v="PINOS 2"/>
    <n v="331"/>
    <s v="Terminal"/>
    <m/>
    <m/>
    <m/>
    <n v="3"/>
    <m/>
    <n v="3"/>
    <m/>
    <m/>
    <n v="3"/>
    <m/>
    <m/>
    <m/>
    <m/>
    <x v="49"/>
    <m/>
    <m/>
    <m/>
    <x v="0"/>
    <m/>
    <d v="2024-01-17T00:00:00"/>
    <s v="X"/>
    <n v="0"/>
    <x v="0"/>
    <m/>
    <m/>
    <x v="0"/>
    <m/>
  </r>
  <r>
    <s v="U.P. PESADO"/>
    <s v="PINOS 2"/>
    <n v="332"/>
    <s v="Pase"/>
    <m/>
    <n v="3"/>
    <m/>
    <m/>
    <m/>
    <m/>
    <m/>
    <m/>
    <n v="3"/>
    <m/>
    <m/>
    <m/>
    <m/>
    <x v="0"/>
    <m/>
    <m/>
    <m/>
    <x v="0"/>
    <m/>
    <d v="2024-01-17T00:00:00"/>
    <s v="X"/>
    <n v="6"/>
    <x v="0"/>
    <m/>
    <m/>
    <x v="0"/>
    <m/>
  </r>
  <r>
    <s v="U.P. PESADO"/>
    <s v="PINOS 2"/>
    <n v="333"/>
    <s v="Pase"/>
    <m/>
    <n v="3"/>
    <m/>
    <m/>
    <m/>
    <m/>
    <m/>
    <m/>
    <m/>
    <m/>
    <m/>
    <m/>
    <m/>
    <x v="0"/>
    <m/>
    <m/>
    <m/>
    <x v="0"/>
    <m/>
    <d v="2024-01-17T00:00:00"/>
    <s v="X"/>
    <n v="3"/>
    <x v="0"/>
    <m/>
    <m/>
    <x v="0"/>
    <m/>
  </r>
  <r>
    <s v="U.P. PESADO"/>
    <s v="PINOS 2"/>
    <n v="334"/>
    <s v="Pase"/>
    <m/>
    <n v="3"/>
    <m/>
    <m/>
    <m/>
    <m/>
    <m/>
    <m/>
    <n v="3"/>
    <m/>
    <m/>
    <m/>
    <m/>
    <x v="0"/>
    <m/>
    <m/>
    <m/>
    <x v="0"/>
    <m/>
    <d v="2024-01-17T00:00:00"/>
    <s v="X"/>
    <n v="6"/>
    <x v="0"/>
    <m/>
    <m/>
    <x v="0"/>
    <m/>
  </r>
  <r>
    <s v="U.P. PESADO"/>
    <s v="PINOS 2"/>
    <n v="335"/>
    <s v="Amarre a 45º"/>
    <m/>
    <n v="1"/>
    <m/>
    <n v="6"/>
    <m/>
    <m/>
    <m/>
    <m/>
    <m/>
    <n v="3"/>
    <m/>
    <m/>
    <m/>
    <x v="0"/>
    <d v="2024-01-16T00:00:00"/>
    <s v="X"/>
    <n v="3"/>
    <x v="0"/>
    <m/>
    <d v="2024-01-17T00:00:00"/>
    <s v="X"/>
    <n v="7"/>
    <x v="0"/>
    <m/>
    <m/>
    <x v="0"/>
    <m/>
  </r>
  <r>
    <s v="U.P. PESADO"/>
    <s v="PINOS 2"/>
    <n v="336"/>
    <s v="Amarre con deriv a 90º"/>
    <m/>
    <n v="2"/>
    <m/>
    <n v="9"/>
    <m/>
    <m/>
    <m/>
    <m/>
    <n v="3"/>
    <n v="7"/>
    <m/>
    <m/>
    <m/>
    <x v="0"/>
    <d v="2024-01-16T00:00:00"/>
    <s v="X"/>
    <n v="7"/>
    <x v="0"/>
    <m/>
    <d v="2024-01-17T00:00:00"/>
    <s v="X"/>
    <n v="14"/>
    <x v="0"/>
    <m/>
    <m/>
    <x v="0"/>
    <m/>
  </r>
  <r>
    <s v="U.P. PESADO"/>
    <s v="PINOS 2"/>
    <n v="337"/>
    <s v="Terminal"/>
    <m/>
    <m/>
    <m/>
    <n v="3"/>
    <m/>
    <n v="3"/>
    <m/>
    <m/>
    <n v="3"/>
    <m/>
    <m/>
    <m/>
    <m/>
    <x v="22"/>
    <d v="2024-01-16T00:00:00"/>
    <s v="X"/>
    <n v="3"/>
    <x v="0"/>
    <m/>
    <d v="2024-01-17T00:00:00"/>
    <s v="X"/>
    <n v="9"/>
    <x v="0"/>
    <m/>
    <m/>
    <x v="0"/>
    <m/>
  </r>
  <r>
    <s v="U.P. PESADO"/>
    <s v="PINOS 2"/>
    <n v="338"/>
    <s v="Pase"/>
    <m/>
    <n v="3"/>
    <m/>
    <m/>
    <m/>
    <m/>
    <m/>
    <m/>
    <m/>
    <m/>
    <m/>
    <m/>
    <m/>
    <x v="50"/>
    <m/>
    <m/>
    <m/>
    <x v="0"/>
    <m/>
    <d v="2024-01-18T00:00:00"/>
    <s v="X"/>
    <n v="3"/>
    <x v="0"/>
    <m/>
    <m/>
    <x v="0"/>
    <m/>
  </r>
  <r>
    <s v="U.P. PESADO"/>
    <s v="PINOS 2"/>
    <n v="339"/>
    <s v="Amarre con deriv a 90º"/>
    <m/>
    <n v="3"/>
    <m/>
    <n v="9"/>
    <m/>
    <m/>
    <m/>
    <m/>
    <n v="3"/>
    <n v="6"/>
    <n v="3"/>
    <m/>
    <m/>
    <x v="51"/>
    <d v="2024-01-16T00:00:00"/>
    <s v="X"/>
    <n v="15"/>
    <x v="0"/>
    <m/>
    <d v="2024-01-18T00:00:00"/>
    <s v="X"/>
    <n v="21"/>
    <x v="0"/>
    <m/>
    <m/>
    <x v="0"/>
    <m/>
  </r>
  <r>
    <s v="U.P. PESADO"/>
    <s v="PINOS 2"/>
    <n v="340"/>
    <s v="Pase"/>
    <m/>
    <n v="3"/>
    <m/>
    <m/>
    <m/>
    <m/>
    <m/>
    <m/>
    <m/>
    <m/>
    <m/>
    <m/>
    <m/>
    <x v="0"/>
    <m/>
    <m/>
    <m/>
    <x v="0"/>
    <m/>
    <d v="2024-01-18T00:00:00"/>
    <s v="X"/>
    <n v="3"/>
    <x v="16"/>
    <m/>
    <m/>
    <x v="0"/>
    <m/>
  </r>
  <r>
    <s v="U.P. PESADO"/>
    <s v="PINOS 2"/>
    <n v="341"/>
    <s v="Pase con deriv a 45º"/>
    <m/>
    <n v="3"/>
    <m/>
    <n v="3"/>
    <m/>
    <m/>
    <m/>
    <m/>
    <n v="3"/>
    <n v="3"/>
    <n v="3"/>
    <m/>
    <m/>
    <x v="0"/>
    <d v="2024-01-16T00:00:00"/>
    <s v="X"/>
    <n v="12"/>
    <x v="0"/>
    <m/>
    <d v="2024-01-18T00:00:00"/>
    <s v="X"/>
    <n v="15"/>
    <x v="0"/>
    <m/>
    <m/>
    <x v="0"/>
    <m/>
  </r>
  <r>
    <s v="U.P. PESADO"/>
    <s v="PINOS 2"/>
    <n v="342"/>
    <s v="Pase con deriv a 90º"/>
    <m/>
    <n v="4"/>
    <m/>
    <n v="3"/>
    <m/>
    <m/>
    <m/>
    <m/>
    <m/>
    <n v="3"/>
    <m/>
    <m/>
    <m/>
    <x v="0"/>
    <d v="2024-01-16T00:00:00"/>
    <s v="X"/>
    <n v="3"/>
    <x v="0"/>
    <m/>
    <d v="2024-01-18T00:00:00"/>
    <s v="X"/>
    <n v="7"/>
    <x v="0"/>
    <m/>
    <m/>
    <x v="0"/>
    <m/>
  </r>
  <r>
    <s v="U.P. PESADO"/>
    <s v="PINOS 2"/>
    <n v="343"/>
    <s v="Terminal"/>
    <m/>
    <m/>
    <m/>
    <n v="3"/>
    <m/>
    <n v="3"/>
    <m/>
    <m/>
    <n v="3"/>
    <m/>
    <m/>
    <m/>
    <m/>
    <x v="52"/>
    <d v="2024-01-16T00:00:00"/>
    <s v="X"/>
    <n v="3"/>
    <x v="0"/>
    <m/>
    <d v="2024-01-18T00:00:00"/>
    <s v="X"/>
    <n v="9"/>
    <x v="0"/>
    <m/>
    <m/>
    <x v="0"/>
    <m/>
  </r>
  <r>
    <s v="U.P. PESADO"/>
    <s v="PINOS 2"/>
    <n v="344"/>
    <s v="Pase con deriv a 90º"/>
    <m/>
    <n v="4"/>
    <n v="3"/>
    <m/>
    <m/>
    <n v="3"/>
    <m/>
    <m/>
    <n v="3"/>
    <n v="6"/>
    <m/>
    <m/>
    <m/>
    <x v="53"/>
    <d v="2024-01-16T00:00:00"/>
    <s v="X"/>
    <n v="9"/>
    <x v="0"/>
    <m/>
    <d v="2024-01-18T00:00:00"/>
    <s v="X"/>
    <n v="13"/>
    <x v="0"/>
    <m/>
    <m/>
    <x v="0"/>
    <m/>
  </r>
  <r>
    <s v="U.P. PESADO"/>
    <s v="PINOS 2"/>
    <n v="345"/>
    <s v="Terminal"/>
    <m/>
    <m/>
    <n v="3"/>
    <m/>
    <m/>
    <n v="3"/>
    <m/>
    <m/>
    <n v="3"/>
    <m/>
    <m/>
    <m/>
    <m/>
    <x v="54"/>
    <d v="2024-01-16T00:00:00"/>
    <s v="X"/>
    <n v="3"/>
    <x v="0"/>
    <m/>
    <d v="2024-01-18T00:00:00"/>
    <s v="X"/>
    <n v="9"/>
    <x v="0"/>
    <m/>
    <m/>
    <x v="0"/>
    <m/>
  </r>
  <r>
    <s v="U.P. PESADO"/>
    <s v="PINOS 2"/>
    <n v="346"/>
    <s v="Amarre a 90º"/>
    <m/>
    <n v="1"/>
    <m/>
    <n v="6"/>
    <m/>
    <m/>
    <m/>
    <m/>
    <m/>
    <n v="3"/>
    <m/>
    <m/>
    <m/>
    <x v="0"/>
    <d v="2024-01-16T00:00:00"/>
    <s v="X"/>
    <n v="3"/>
    <x v="0"/>
    <m/>
    <d v="2024-01-18T00:00:00"/>
    <s v="X"/>
    <n v="7"/>
    <x v="0"/>
    <m/>
    <m/>
    <x v="0"/>
    <m/>
  </r>
  <r>
    <s v="U.P. PESADO"/>
    <s v="PINOS 2"/>
    <n v="347"/>
    <s v="Terminal"/>
    <m/>
    <m/>
    <m/>
    <n v="3"/>
    <m/>
    <n v="3"/>
    <m/>
    <m/>
    <n v="3"/>
    <m/>
    <m/>
    <m/>
    <m/>
    <x v="0"/>
    <d v="2024-01-16T00:00:00"/>
    <s v="X"/>
    <n v="9"/>
    <x v="0"/>
    <m/>
    <d v="2024-01-18T00:00:00"/>
    <s v="X"/>
    <n v="9"/>
    <x v="0"/>
    <m/>
    <m/>
    <x v="0"/>
    <m/>
  </r>
  <r>
    <s v="U.P. PESADO"/>
    <s v="PINOS 2"/>
    <n v="348"/>
    <s v="Pase"/>
    <m/>
    <n v="3"/>
    <m/>
    <m/>
    <m/>
    <m/>
    <m/>
    <m/>
    <m/>
    <m/>
    <m/>
    <m/>
    <m/>
    <x v="0"/>
    <m/>
    <m/>
    <m/>
    <x v="0"/>
    <m/>
    <d v="2024-01-18T00:00:00"/>
    <s v="X"/>
    <n v="3"/>
    <x v="0"/>
    <m/>
    <m/>
    <x v="0"/>
    <m/>
  </r>
  <r>
    <s v="U.P. PESADO"/>
    <s v="PINOS 2"/>
    <n v="349"/>
    <s v="Amarre "/>
    <m/>
    <n v="1"/>
    <m/>
    <n v="6"/>
    <m/>
    <m/>
    <m/>
    <m/>
    <n v="3"/>
    <n v="3"/>
    <m/>
    <m/>
    <m/>
    <x v="0"/>
    <m/>
    <s v="X"/>
    <n v="3"/>
    <x v="0"/>
    <m/>
    <d v="2024-01-18T00:00:00"/>
    <s v="X"/>
    <n v="10"/>
    <x v="0"/>
    <m/>
    <m/>
    <x v="0"/>
    <m/>
  </r>
  <r>
    <s v="U.P. PESADO"/>
    <s v="PINOS 2"/>
    <n v="350"/>
    <s v="Pase"/>
    <m/>
    <n v="3"/>
    <m/>
    <m/>
    <m/>
    <m/>
    <m/>
    <m/>
    <m/>
    <m/>
    <m/>
    <m/>
    <m/>
    <x v="0"/>
    <m/>
    <m/>
    <m/>
    <x v="0"/>
    <m/>
    <d v="2024-01-18T00:00:00"/>
    <s v="X"/>
    <n v="3"/>
    <x v="0"/>
    <m/>
    <m/>
    <x v="0"/>
    <m/>
  </r>
  <r>
    <s v="U.P. PESADO"/>
    <s v="PINOS 2"/>
    <n v="351"/>
    <s v="Pase"/>
    <m/>
    <n v="3"/>
    <m/>
    <m/>
    <m/>
    <m/>
    <m/>
    <m/>
    <n v="3"/>
    <m/>
    <m/>
    <m/>
    <m/>
    <x v="0"/>
    <m/>
    <m/>
    <m/>
    <x v="0"/>
    <m/>
    <d v="2024-01-18T00:00:00"/>
    <s v="X"/>
    <n v="6"/>
    <x v="0"/>
    <m/>
    <m/>
    <x v="0"/>
    <m/>
  </r>
  <r>
    <s v="U.P. PESADO"/>
    <s v="PINOS 2"/>
    <n v="352"/>
    <s v="Amarre a 90º"/>
    <m/>
    <n v="2"/>
    <m/>
    <n v="6"/>
    <m/>
    <m/>
    <m/>
    <m/>
    <m/>
    <n v="3"/>
    <m/>
    <m/>
    <m/>
    <x v="0"/>
    <d v="2024-01-16T00:00:00"/>
    <s v="X"/>
    <n v="3"/>
    <x v="0"/>
    <m/>
    <d v="2024-01-18T00:00:00"/>
    <s v="X"/>
    <n v="8"/>
    <x v="0"/>
    <m/>
    <m/>
    <x v="0"/>
    <m/>
  </r>
  <r>
    <s v="U.P. PESADO"/>
    <s v="PINOS 2"/>
    <n v="353"/>
    <s v="Pase"/>
    <m/>
    <n v="3"/>
    <m/>
    <m/>
    <m/>
    <m/>
    <m/>
    <m/>
    <n v="3"/>
    <m/>
    <m/>
    <m/>
    <m/>
    <x v="0"/>
    <m/>
    <m/>
    <m/>
    <x v="0"/>
    <m/>
    <d v="2024-01-18T00:00:00"/>
    <s v="X"/>
    <n v="6"/>
    <x v="0"/>
    <m/>
    <m/>
    <x v="0"/>
    <m/>
  </r>
  <r>
    <s v="U.P. PESADO"/>
    <s v="PINOS 2"/>
    <n v="354"/>
    <s v="Pase"/>
    <m/>
    <n v="3"/>
    <m/>
    <m/>
    <m/>
    <m/>
    <m/>
    <m/>
    <m/>
    <m/>
    <m/>
    <m/>
    <m/>
    <x v="0"/>
    <m/>
    <m/>
    <m/>
    <x v="0"/>
    <m/>
    <d v="2024-01-18T00:00:00"/>
    <s v="X"/>
    <n v="3"/>
    <x v="0"/>
    <m/>
    <m/>
    <x v="0"/>
    <m/>
  </r>
  <r>
    <s v="U.P. PESADO"/>
    <s v="PINOS 2"/>
    <n v="355"/>
    <s v="Pase"/>
    <m/>
    <n v="3"/>
    <m/>
    <m/>
    <m/>
    <m/>
    <m/>
    <m/>
    <n v="3"/>
    <m/>
    <m/>
    <m/>
    <m/>
    <x v="0"/>
    <m/>
    <m/>
    <m/>
    <x v="0"/>
    <m/>
    <d v="2024-01-18T00:00:00"/>
    <s v="X"/>
    <n v="6"/>
    <x v="0"/>
    <m/>
    <m/>
    <x v="0"/>
    <m/>
  </r>
  <r>
    <s v="U.P. PESADO"/>
    <s v="PINOS 2"/>
    <n v="356"/>
    <s v="Pase"/>
    <m/>
    <n v="3"/>
    <m/>
    <m/>
    <m/>
    <m/>
    <m/>
    <m/>
    <m/>
    <m/>
    <m/>
    <m/>
    <m/>
    <x v="0"/>
    <m/>
    <m/>
    <m/>
    <x v="0"/>
    <m/>
    <d v="2024-01-18T00:00:00"/>
    <s v="X"/>
    <n v="3"/>
    <x v="16"/>
    <m/>
    <m/>
    <x v="0"/>
    <m/>
  </r>
  <r>
    <s v="U.P. PESADO"/>
    <s v="PINOS 2"/>
    <n v="357"/>
    <s v="Amarre "/>
    <m/>
    <m/>
    <m/>
    <n v="6"/>
    <m/>
    <m/>
    <m/>
    <m/>
    <n v="3"/>
    <m/>
    <n v="3"/>
    <m/>
    <m/>
    <x v="54"/>
    <d v="2024-01-16T00:00:00"/>
    <s v="X"/>
    <n v="9"/>
    <x v="0"/>
    <m/>
    <d v="2024-01-18T00:00:00"/>
    <s v="X"/>
    <n v="15"/>
    <x v="0"/>
    <m/>
    <m/>
    <x v="0"/>
    <m/>
  </r>
  <r>
    <s v="U.P. PESADO"/>
    <s v="PINOS 2"/>
    <n v="358"/>
    <s v="Pase"/>
    <m/>
    <n v="3"/>
    <m/>
    <m/>
    <m/>
    <m/>
    <m/>
    <m/>
    <m/>
    <m/>
    <m/>
    <m/>
    <m/>
    <x v="55"/>
    <m/>
    <m/>
    <m/>
    <x v="0"/>
    <m/>
    <d v="2024-01-18T00:00:00"/>
    <s v="X"/>
    <n v="3"/>
    <x v="0"/>
    <m/>
    <m/>
    <x v="0"/>
    <m/>
  </r>
  <r>
    <s v="U.P. PESADO"/>
    <s v="PINOS 2"/>
    <n v="359"/>
    <s v="Pase"/>
    <m/>
    <n v="3"/>
    <m/>
    <m/>
    <m/>
    <m/>
    <m/>
    <m/>
    <n v="3"/>
    <m/>
    <m/>
    <m/>
    <m/>
    <x v="54"/>
    <m/>
    <m/>
    <m/>
    <x v="0"/>
    <m/>
    <d v="2024-01-18T00:00:00"/>
    <s v="X"/>
    <n v="6"/>
    <x v="0"/>
    <m/>
    <m/>
    <x v="0"/>
    <m/>
  </r>
  <r>
    <s v="U.P. PESADO"/>
    <s v="PINOS 2"/>
    <n v="360"/>
    <s v="Pase"/>
    <m/>
    <n v="3"/>
    <m/>
    <m/>
    <m/>
    <m/>
    <m/>
    <m/>
    <m/>
    <m/>
    <m/>
    <m/>
    <m/>
    <x v="56"/>
    <m/>
    <m/>
    <m/>
    <x v="0"/>
    <m/>
    <d v="2024-01-18T00:00:00"/>
    <s v="X"/>
    <n v="3"/>
    <x v="0"/>
    <m/>
    <m/>
    <x v="0"/>
    <m/>
  </r>
  <r>
    <s v="U.P. PESADO"/>
    <s v="PINOS 2"/>
    <n v="361"/>
    <s v="Amarre "/>
    <m/>
    <n v="1"/>
    <m/>
    <n v="6"/>
    <m/>
    <m/>
    <m/>
    <m/>
    <n v="3"/>
    <n v="3"/>
    <m/>
    <m/>
    <m/>
    <x v="57"/>
    <d v="2024-01-16T00:00:00"/>
    <s v="X"/>
    <n v="3"/>
    <x v="0"/>
    <m/>
    <d v="2024-01-18T00:00:00"/>
    <s v="X"/>
    <n v="10"/>
    <x v="0"/>
    <m/>
    <m/>
    <x v="0"/>
    <m/>
  </r>
  <r>
    <s v="U.P. PESADO"/>
    <s v="PINOS 2"/>
    <n v="362"/>
    <s v="Terminal"/>
    <m/>
    <m/>
    <m/>
    <n v="3"/>
    <m/>
    <m/>
    <m/>
    <m/>
    <m/>
    <n v="6"/>
    <m/>
    <m/>
    <m/>
    <x v="0"/>
    <d v="2024-01-16T00:00:00"/>
    <s v="X"/>
    <n v="6"/>
    <x v="0"/>
    <m/>
    <d v="2024-01-18T00:00:00"/>
    <s v="X"/>
    <n v="3"/>
    <x v="0"/>
    <m/>
    <m/>
    <x v="0"/>
    <m/>
  </r>
  <r>
    <s v="U.P. PESADO"/>
    <s v="PINOS 2"/>
    <n v="363"/>
    <s v="Terminal"/>
    <m/>
    <m/>
    <m/>
    <n v="3"/>
    <m/>
    <n v="3"/>
    <m/>
    <m/>
    <n v="2"/>
    <m/>
    <m/>
    <m/>
    <m/>
    <x v="58"/>
    <d v="2024-01-16T00:00:00"/>
    <s v="X"/>
    <n v="3"/>
    <x v="0"/>
    <m/>
    <d v="2024-01-18T00:00:00"/>
    <s v="X"/>
    <n v="8"/>
    <x v="0"/>
    <m/>
    <m/>
    <x v="0"/>
    <m/>
  </r>
  <r>
    <s v="U.P. PESADO"/>
    <s v="PINOS 2"/>
    <n v="364"/>
    <s v="Terminal"/>
    <m/>
    <m/>
    <m/>
    <n v="3"/>
    <m/>
    <n v="3"/>
    <m/>
    <m/>
    <m/>
    <n v="9"/>
    <m/>
    <m/>
    <m/>
    <x v="0"/>
    <d v="2024-01-16T00:00:00"/>
    <s v="X"/>
    <n v="12"/>
    <x v="0"/>
    <m/>
    <d v="2024-01-18T00:00:00"/>
    <s v="X"/>
    <n v="6"/>
    <x v="0"/>
    <m/>
    <m/>
    <x v="0"/>
    <m/>
  </r>
  <r>
    <s v="U.P. PESADO"/>
    <s v="PINOS 2"/>
    <n v="365"/>
    <s v="Terminal"/>
    <m/>
    <m/>
    <m/>
    <n v="3"/>
    <m/>
    <n v="6"/>
    <m/>
    <m/>
    <n v="3"/>
    <n v="3"/>
    <m/>
    <m/>
    <m/>
    <x v="59"/>
    <d v="2024-01-16T00:00:00"/>
    <s v="X"/>
    <n v="9"/>
    <x v="0"/>
    <m/>
    <d v="2024-01-18T00:00:00"/>
    <s v="X"/>
    <n v="12"/>
    <x v="0"/>
    <m/>
    <m/>
    <x v="0"/>
    <m/>
  </r>
  <r>
    <s v="U.P. PESADO"/>
    <s v="PINOS 2"/>
    <n v="366"/>
    <s v="Terminal"/>
    <m/>
    <m/>
    <m/>
    <n v="3"/>
    <m/>
    <m/>
    <m/>
    <m/>
    <m/>
    <n v="6"/>
    <m/>
    <m/>
    <m/>
    <x v="0"/>
    <d v="2024-01-16T00:00:00"/>
    <s v="X"/>
    <n v="6"/>
    <x v="0"/>
    <m/>
    <d v="2024-01-18T00:00:00"/>
    <s v="X"/>
    <n v="3"/>
    <x v="0"/>
    <m/>
    <m/>
    <x v="0"/>
    <m/>
  </r>
  <r>
    <s v="U.P. PESADO"/>
    <s v="PINOS 2"/>
    <n v="367"/>
    <s v="Terminal"/>
    <m/>
    <m/>
    <m/>
    <n v="3"/>
    <m/>
    <n v="3"/>
    <m/>
    <m/>
    <m/>
    <m/>
    <m/>
    <m/>
    <m/>
    <x v="0"/>
    <d v="2024-01-16T00:00:00"/>
    <s v="X"/>
    <n v="3"/>
    <x v="0"/>
    <m/>
    <d v="2024-01-18T00:00:00"/>
    <s v="X"/>
    <n v="6"/>
    <x v="0"/>
    <m/>
    <m/>
    <x v="0"/>
    <m/>
  </r>
  <r>
    <s v="U.P. PESADO"/>
    <s v="PINOS 2"/>
    <n v="368"/>
    <s v="Pase con deriv a 90º"/>
    <m/>
    <n v="4"/>
    <m/>
    <n v="3"/>
    <m/>
    <n v="3"/>
    <m/>
    <m/>
    <n v="3"/>
    <n v="6"/>
    <m/>
    <m/>
    <m/>
    <x v="0"/>
    <d v="2024-01-16T00:00:00"/>
    <s v="X"/>
    <n v="9"/>
    <x v="0"/>
    <m/>
    <d v="2024-01-18T00:00:00"/>
    <s v="X"/>
    <n v="13"/>
    <x v="0"/>
    <m/>
    <m/>
    <x v="0"/>
    <m/>
  </r>
  <r>
    <s v="U.P. PESADO"/>
    <s v="PINOS 2"/>
    <n v="369"/>
    <s v="Terminal"/>
    <m/>
    <m/>
    <m/>
    <n v="3"/>
    <m/>
    <n v="3"/>
    <m/>
    <m/>
    <n v="3"/>
    <m/>
    <m/>
    <m/>
    <m/>
    <x v="60"/>
    <d v="2024-01-16T00:00:00"/>
    <s v="X"/>
    <n v="3"/>
    <x v="0"/>
    <m/>
    <d v="2024-01-18T00:00:00"/>
    <s v="X"/>
    <n v="9"/>
    <x v="0"/>
    <m/>
    <m/>
    <x v="0"/>
    <m/>
  </r>
  <r>
    <s v="U.P. PESADO"/>
    <s v="PINOS 2"/>
    <n v="370"/>
    <s v="Terminal"/>
    <m/>
    <m/>
    <m/>
    <n v="3"/>
    <m/>
    <m/>
    <m/>
    <m/>
    <m/>
    <n v="6"/>
    <m/>
    <m/>
    <m/>
    <x v="0"/>
    <d v="2024-01-16T00:00:00"/>
    <s v="X"/>
    <n v="6"/>
    <x v="0"/>
    <m/>
    <d v="2024-01-18T00:00:00"/>
    <s v="X"/>
    <n v="3"/>
    <x v="0"/>
    <m/>
    <m/>
    <x v="0"/>
    <m/>
  </r>
  <r>
    <s v="U.P. PESADO"/>
    <s v="PINOS 2"/>
    <n v="371"/>
    <s v="Terminal"/>
    <m/>
    <m/>
    <m/>
    <n v="3"/>
    <m/>
    <n v="3"/>
    <m/>
    <m/>
    <n v="3"/>
    <m/>
    <m/>
    <m/>
    <m/>
    <x v="0"/>
    <d v="2024-01-16T00:00:00"/>
    <s v="X"/>
    <n v="3"/>
    <x v="0"/>
    <m/>
    <d v="2024-01-18T00:00:00"/>
    <s v="X"/>
    <n v="9"/>
    <x v="0"/>
    <m/>
    <m/>
    <x v="0"/>
    <m/>
  </r>
  <r>
    <s v="U.P. PESADO"/>
    <s v="PINOS 2"/>
    <n v="372"/>
    <s v="Pase con deriv a 90º"/>
    <m/>
    <n v="4"/>
    <n v="1"/>
    <n v="2"/>
    <m/>
    <n v="2"/>
    <m/>
    <m/>
    <m/>
    <n v="7"/>
    <m/>
    <m/>
    <m/>
    <x v="61"/>
    <d v="2024-01-16T00:00:00"/>
    <s v="X"/>
    <n v="13"/>
    <x v="23"/>
    <m/>
    <d v="2024-01-18T00:00:00"/>
    <s v="X"/>
    <n v="7"/>
    <x v="0"/>
    <m/>
    <m/>
    <x v="0"/>
    <m/>
  </r>
  <r>
    <s v="U.P. PESADO"/>
    <s v="PINOS 2"/>
    <n v="373"/>
    <s v="Terminal"/>
    <m/>
    <m/>
    <m/>
    <n v="3"/>
    <m/>
    <n v="3"/>
    <m/>
    <m/>
    <n v="3"/>
    <m/>
    <m/>
    <m/>
    <m/>
    <x v="0"/>
    <d v="2024-01-16T00:00:00"/>
    <s v="X"/>
    <n v="9"/>
    <x v="0"/>
    <m/>
    <d v="2024-01-18T00:00:00"/>
    <s v="X"/>
    <n v="9"/>
    <x v="0"/>
    <m/>
    <m/>
    <x v="0"/>
    <m/>
  </r>
  <r>
    <s v="U.P. PESADO"/>
    <s v="PINOS 2"/>
    <n v="374"/>
    <s v="Terminal"/>
    <m/>
    <m/>
    <m/>
    <n v="3"/>
    <m/>
    <m/>
    <m/>
    <m/>
    <m/>
    <n v="6"/>
    <m/>
    <m/>
    <m/>
    <x v="0"/>
    <d v="2024-01-16T00:00:00"/>
    <s v="X"/>
    <n v="6"/>
    <x v="0"/>
    <m/>
    <d v="2024-01-18T00:00:00"/>
    <s v="X"/>
    <n v="3"/>
    <x v="0"/>
    <m/>
    <m/>
    <x v="0"/>
    <m/>
  </r>
  <r>
    <s v="U.P. PESADO"/>
    <s v="PINOS 2"/>
    <n v="375"/>
    <s v="Terminal"/>
    <m/>
    <m/>
    <m/>
    <n v="3"/>
    <m/>
    <n v="3"/>
    <m/>
    <m/>
    <n v="3"/>
    <m/>
    <m/>
    <m/>
    <m/>
    <x v="0"/>
    <d v="2024-01-16T00:00:00"/>
    <s v="X"/>
    <n v="3"/>
    <x v="0"/>
    <m/>
    <d v="2024-01-18T00:00:00"/>
    <s v="X"/>
    <n v="9"/>
    <x v="0"/>
    <m/>
    <m/>
    <x v="0"/>
    <m/>
  </r>
  <r>
    <s v="U.P. PESADO"/>
    <s v="PINOS 2"/>
    <n v="376"/>
    <s v="Pase con deriv a 90º"/>
    <m/>
    <n v="4"/>
    <m/>
    <n v="3"/>
    <m/>
    <m/>
    <m/>
    <m/>
    <m/>
    <n v="3"/>
    <m/>
    <m/>
    <m/>
    <x v="0"/>
    <d v="2024-01-16T00:00:00"/>
    <s v="X"/>
    <n v="3"/>
    <x v="0"/>
    <m/>
    <d v="2024-01-18T00:00:00"/>
    <s v="X"/>
    <n v="7"/>
    <x v="0"/>
    <m/>
    <m/>
    <x v="0"/>
    <m/>
  </r>
  <r>
    <s v="U.P. PESADO"/>
    <s v="PINOS 2"/>
    <n v="377"/>
    <s v="Terminal"/>
    <m/>
    <m/>
    <m/>
    <n v="3"/>
    <m/>
    <n v="3"/>
    <m/>
    <m/>
    <n v="3"/>
    <m/>
    <m/>
    <m/>
    <m/>
    <x v="0"/>
    <d v="2024-01-16T00:00:00"/>
    <s v="X"/>
    <n v="3"/>
    <x v="0"/>
    <m/>
    <d v="2024-01-18T00:00:00"/>
    <s v="X"/>
    <n v="9"/>
    <x v="0"/>
    <m/>
    <m/>
    <x v="0"/>
    <m/>
  </r>
  <r>
    <s v="U.P. PESADO"/>
    <s v="PINOS 2"/>
    <n v="378"/>
    <s v="Terminal"/>
    <m/>
    <m/>
    <m/>
    <n v="3"/>
    <m/>
    <m/>
    <m/>
    <m/>
    <m/>
    <n v="6"/>
    <m/>
    <m/>
    <m/>
    <x v="0"/>
    <d v="2024-01-16T00:00:00"/>
    <s v="X"/>
    <n v="6"/>
    <x v="0"/>
    <m/>
    <d v="2024-01-18T00:00:00"/>
    <s v="X"/>
    <n v="3"/>
    <x v="0"/>
    <m/>
    <m/>
    <x v="0"/>
    <m/>
  </r>
  <r>
    <s v="U.P. PESADO"/>
    <s v="PINOS 2"/>
    <n v="379"/>
    <s v="Terminal"/>
    <m/>
    <m/>
    <m/>
    <n v="3"/>
    <m/>
    <n v="3"/>
    <m/>
    <m/>
    <n v="3"/>
    <m/>
    <m/>
    <m/>
    <m/>
    <x v="0"/>
    <d v="2024-01-16T00:00:00"/>
    <s v="X"/>
    <n v="3"/>
    <x v="0"/>
    <m/>
    <d v="2024-01-18T00:00:00"/>
    <s v="X"/>
    <n v="9"/>
    <x v="0"/>
    <m/>
    <m/>
    <x v="0"/>
    <m/>
  </r>
  <r>
    <s v="U.P. PESADO"/>
    <s v="PINOS 2"/>
    <n v="380"/>
    <s v="Amarre con deriv a 90º"/>
    <m/>
    <n v="3"/>
    <n v="3"/>
    <n v="6"/>
    <m/>
    <m/>
    <m/>
    <m/>
    <m/>
    <n v="6"/>
    <m/>
    <m/>
    <m/>
    <x v="0"/>
    <d v="2024-01-16T00:00:00"/>
    <s v="X"/>
    <n v="6"/>
    <x v="0"/>
    <m/>
    <d v="2024-01-18T00:00:00"/>
    <s v="X"/>
    <n v="12"/>
    <x v="0"/>
    <m/>
    <m/>
    <x v="0"/>
    <m/>
  </r>
  <r>
    <s v="U.P. PESADO"/>
    <s v="PINOS 2"/>
    <n v="381"/>
    <s v="Terminal"/>
    <m/>
    <m/>
    <m/>
    <n v="3"/>
    <m/>
    <n v="3"/>
    <m/>
    <m/>
    <n v="3"/>
    <m/>
    <m/>
    <m/>
    <m/>
    <x v="62"/>
    <d v="2024-01-16T00:00:00"/>
    <s v="X"/>
    <n v="3"/>
    <x v="0"/>
    <m/>
    <d v="2024-01-18T00:00:00"/>
    <s v="X"/>
    <n v="9"/>
    <x v="0"/>
    <m/>
    <m/>
    <x v="0"/>
    <m/>
  </r>
  <r>
    <s v="U.P. PESADO"/>
    <s v="PINOS 2"/>
    <n v="382"/>
    <s v="Amarre a 90º"/>
    <m/>
    <n v="2"/>
    <n v="3"/>
    <n v="3"/>
    <m/>
    <m/>
    <m/>
    <m/>
    <m/>
    <n v="3"/>
    <m/>
    <m/>
    <m/>
    <x v="0"/>
    <d v="2024-01-16T00:00:00"/>
    <s v="X"/>
    <n v="3"/>
    <x v="0"/>
    <m/>
    <d v="2024-01-18T00:00:00"/>
    <s v="X"/>
    <n v="8"/>
    <x v="0"/>
    <m/>
    <m/>
    <x v="0"/>
    <m/>
  </r>
  <r>
    <s v="U.P. PESADO"/>
    <s v="PINOS 2"/>
    <n v="383"/>
    <s v="Terminal"/>
    <m/>
    <m/>
    <m/>
    <n v="3"/>
    <m/>
    <n v="3"/>
    <m/>
    <m/>
    <n v="3"/>
    <m/>
    <m/>
    <m/>
    <m/>
    <x v="0"/>
    <d v="2024-01-16T00:00:00"/>
    <s v="X"/>
    <n v="3"/>
    <x v="0"/>
    <m/>
    <d v="2024-01-18T00:00:00"/>
    <s v="X"/>
    <n v="9"/>
    <x v="0"/>
    <m/>
    <m/>
    <x v="0"/>
    <m/>
  </r>
  <r>
    <s v="U.P. PESADO"/>
    <s v="PINOS 2"/>
    <n v="384"/>
    <s v="Amarre  a 90º"/>
    <m/>
    <n v="2"/>
    <m/>
    <n v="6"/>
    <m/>
    <m/>
    <m/>
    <m/>
    <m/>
    <n v="4"/>
    <m/>
    <m/>
    <m/>
    <x v="0"/>
    <d v="2024-01-16T00:00:00"/>
    <s v="X"/>
    <n v="4"/>
    <x v="0"/>
    <m/>
    <d v="2024-01-19T00:00:00"/>
    <s v="X"/>
    <n v="8"/>
    <x v="0"/>
    <m/>
    <m/>
    <x v="0"/>
    <m/>
  </r>
  <r>
    <s v="U.P. PESADO"/>
    <s v="PINOS 2"/>
    <n v="385"/>
    <s v="Pase"/>
    <m/>
    <n v="3"/>
    <m/>
    <m/>
    <m/>
    <m/>
    <m/>
    <m/>
    <n v="3"/>
    <m/>
    <m/>
    <m/>
    <m/>
    <x v="17"/>
    <m/>
    <m/>
    <m/>
    <x v="0"/>
    <m/>
    <d v="2024-01-19T00:00:00"/>
    <s v="X"/>
    <n v="6"/>
    <x v="0"/>
    <m/>
    <m/>
    <x v="0"/>
    <m/>
  </r>
  <r>
    <s v="U.P. PESADO"/>
    <s v="PINOS 2"/>
    <n v="386"/>
    <s v="Pase"/>
    <m/>
    <n v="3"/>
    <m/>
    <m/>
    <m/>
    <m/>
    <m/>
    <m/>
    <m/>
    <m/>
    <m/>
    <m/>
    <m/>
    <x v="0"/>
    <m/>
    <m/>
    <m/>
    <x v="0"/>
    <m/>
    <d v="2024-01-19T00:00:00"/>
    <s v="X"/>
    <n v="3"/>
    <x v="0"/>
    <m/>
    <m/>
    <x v="0"/>
    <m/>
  </r>
  <r>
    <s v="U.P. PESADO"/>
    <s v="PINOS 2"/>
    <n v="387"/>
    <s v="Pase"/>
    <m/>
    <n v="3"/>
    <m/>
    <m/>
    <m/>
    <m/>
    <m/>
    <m/>
    <n v="3"/>
    <m/>
    <m/>
    <m/>
    <m/>
    <x v="63"/>
    <m/>
    <m/>
    <m/>
    <x v="0"/>
    <m/>
    <d v="2024-01-19T00:00:00"/>
    <s v="X"/>
    <n v="6"/>
    <x v="0"/>
    <m/>
    <m/>
    <x v="0"/>
    <m/>
  </r>
  <r>
    <s v="U.P. PESADO"/>
    <s v="PINOS 2"/>
    <n v="388"/>
    <s v="Pase"/>
    <m/>
    <n v="3"/>
    <m/>
    <m/>
    <m/>
    <m/>
    <m/>
    <m/>
    <m/>
    <m/>
    <m/>
    <m/>
    <m/>
    <x v="0"/>
    <m/>
    <m/>
    <m/>
    <x v="0"/>
    <m/>
    <d v="2024-01-19T00:00:00"/>
    <s v="X"/>
    <n v="3"/>
    <x v="0"/>
    <m/>
    <m/>
    <x v="0"/>
    <m/>
  </r>
  <r>
    <s v="U.P. PESADO"/>
    <s v="PINOS 2"/>
    <n v="389"/>
    <s v="Amarre "/>
    <m/>
    <n v="1"/>
    <m/>
    <n v="6"/>
    <m/>
    <m/>
    <m/>
    <m/>
    <n v="3"/>
    <n v="2"/>
    <n v="3"/>
    <m/>
    <m/>
    <x v="64"/>
    <d v="2024-01-16T00:00:00"/>
    <s v="X"/>
    <n v="11"/>
    <x v="0"/>
    <m/>
    <d v="2024-01-19T00:00:00"/>
    <s v="X"/>
    <n v="15"/>
    <x v="0"/>
    <m/>
    <m/>
    <x v="0"/>
    <m/>
  </r>
  <r>
    <s v="U.P. PESADO"/>
    <s v="PINOS 2"/>
    <n v="390"/>
    <s v="Pase"/>
    <m/>
    <n v="3"/>
    <m/>
    <m/>
    <m/>
    <m/>
    <m/>
    <m/>
    <m/>
    <m/>
    <m/>
    <m/>
    <m/>
    <x v="0"/>
    <m/>
    <m/>
    <m/>
    <x v="0"/>
    <m/>
    <d v="2024-01-19T00:00:00"/>
    <s v="X"/>
    <n v="3"/>
    <x v="0"/>
    <m/>
    <m/>
    <x v="0"/>
    <m/>
  </r>
  <r>
    <s v="U.P. PESADO"/>
    <s v="PINOS 2"/>
    <n v="391"/>
    <s v="Pase"/>
    <m/>
    <n v="3"/>
    <m/>
    <m/>
    <m/>
    <m/>
    <m/>
    <m/>
    <n v="3"/>
    <m/>
    <m/>
    <m/>
    <m/>
    <x v="65"/>
    <m/>
    <m/>
    <m/>
    <x v="0"/>
    <m/>
    <d v="2024-01-19T00:00:00"/>
    <s v="X"/>
    <n v="6"/>
    <x v="0"/>
    <m/>
    <m/>
    <x v="0"/>
    <m/>
  </r>
  <r>
    <s v="U.P. PESADO"/>
    <s v="PINOS 2"/>
    <n v="392"/>
    <s v="Pase"/>
    <m/>
    <n v="3"/>
    <m/>
    <m/>
    <m/>
    <m/>
    <m/>
    <m/>
    <m/>
    <m/>
    <m/>
    <m/>
    <m/>
    <x v="0"/>
    <m/>
    <m/>
    <m/>
    <x v="0"/>
    <m/>
    <d v="2024-01-19T00:00:00"/>
    <s v="X"/>
    <n v="3"/>
    <x v="0"/>
    <m/>
    <m/>
    <x v="0"/>
    <m/>
  </r>
  <r>
    <s v="U.P. PESADO"/>
    <s v="PINOS 2"/>
    <n v="393"/>
    <s v="Pase"/>
    <m/>
    <n v="3"/>
    <m/>
    <m/>
    <m/>
    <m/>
    <m/>
    <m/>
    <n v="3"/>
    <m/>
    <m/>
    <m/>
    <m/>
    <x v="66"/>
    <m/>
    <m/>
    <m/>
    <x v="0"/>
    <m/>
    <d v="2024-01-19T00:00:00"/>
    <s v="X"/>
    <n v="6"/>
    <x v="0"/>
    <m/>
    <m/>
    <x v="0"/>
    <m/>
  </r>
  <r>
    <s v="U.P. PESADO"/>
    <s v="PINOS 2"/>
    <n v="394"/>
    <s v="Amarre "/>
    <m/>
    <n v="1"/>
    <m/>
    <n v="6"/>
    <m/>
    <m/>
    <m/>
    <m/>
    <m/>
    <n v="3"/>
    <m/>
    <m/>
    <m/>
    <x v="0"/>
    <d v="2024-01-16T00:00:00"/>
    <s v="X"/>
    <n v="3"/>
    <x v="0"/>
    <m/>
    <d v="2024-01-19T00:00:00"/>
    <s v="X"/>
    <n v="7"/>
    <x v="0"/>
    <m/>
    <m/>
    <x v="0"/>
    <m/>
  </r>
  <r>
    <s v="U.P. PESADO"/>
    <s v="PINOS 2"/>
    <n v="395"/>
    <s v="Pase"/>
    <m/>
    <n v="3"/>
    <m/>
    <m/>
    <m/>
    <m/>
    <m/>
    <m/>
    <n v="3"/>
    <m/>
    <m/>
    <m/>
    <m/>
    <x v="67"/>
    <m/>
    <m/>
    <m/>
    <x v="0"/>
    <m/>
    <d v="2024-01-19T00:00:00"/>
    <s v="X"/>
    <n v="6"/>
    <x v="0"/>
    <m/>
    <m/>
    <x v="0"/>
    <m/>
  </r>
  <r>
    <s v="U.P. PESADO"/>
    <s v="PINOS 2"/>
    <n v="396"/>
    <s v="Pase"/>
    <m/>
    <n v="3"/>
    <m/>
    <m/>
    <m/>
    <m/>
    <m/>
    <m/>
    <m/>
    <m/>
    <m/>
    <m/>
    <m/>
    <x v="0"/>
    <m/>
    <m/>
    <m/>
    <x v="0"/>
    <m/>
    <d v="2024-01-19T00:00:00"/>
    <s v="X"/>
    <n v="3"/>
    <x v="0"/>
    <m/>
    <m/>
    <x v="0"/>
    <m/>
  </r>
  <r>
    <s v="U.P. PESADO"/>
    <s v="PINOS 2"/>
    <n v="397"/>
    <s v="Pase"/>
    <m/>
    <n v="3"/>
    <m/>
    <m/>
    <m/>
    <m/>
    <m/>
    <m/>
    <n v="3"/>
    <m/>
    <m/>
    <m/>
    <m/>
    <x v="67"/>
    <m/>
    <m/>
    <m/>
    <x v="0"/>
    <m/>
    <d v="2024-01-19T00:00:00"/>
    <s v="X"/>
    <n v="6"/>
    <x v="0"/>
    <m/>
    <m/>
    <x v="0"/>
    <m/>
  </r>
  <r>
    <s v="U.P. PESADO"/>
    <s v="PINOS 2"/>
    <n v="398"/>
    <s v="Pase"/>
    <m/>
    <n v="3"/>
    <m/>
    <m/>
    <m/>
    <m/>
    <m/>
    <m/>
    <m/>
    <m/>
    <m/>
    <m/>
    <m/>
    <x v="0"/>
    <m/>
    <m/>
    <m/>
    <x v="0"/>
    <m/>
    <d v="2024-01-19T00:00:00"/>
    <s v="X"/>
    <n v="3"/>
    <x v="0"/>
    <m/>
    <m/>
    <x v="0"/>
    <m/>
  </r>
  <r>
    <s v="U.P. PESADO"/>
    <s v="PINOS 2"/>
    <n v="399"/>
    <s v="Amarre "/>
    <m/>
    <n v="1"/>
    <m/>
    <n v="6"/>
    <m/>
    <m/>
    <m/>
    <m/>
    <n v="3"/>
    <n v="3"/>
    <m/>
    <m/>
    <m/>
    <x v="67"/>
    <d v="2024-01-16T00:00:00"/>
    <s v="X"/>
    <n v="3"/>
    <x v="0"/>
    <m/>
    <d v="2024-01-19T00:00:00"/>
    <s v="X"/>
    <n v="10"/>
    <x v="0"/>
    <m/>
    <m/>
    <x v="0"/>
    <m/>
  </r>
  <r>
    <s v="U.P. PESADO"/>
    <s v="PINOS 2"/>
    <n v="400"/>
    <s v="Pase"/>
    <m/>
    <n v="3"/>
    <m/>
    <m/>
    <m/>
    <m/>
    <m/>
    <m/>
    <m/>
    <m/>
    <m/>
    <m/>
    <m/>
    <x v="0"/>
    <m/>
    <m/>
    <m/>
    <x v="0"/>
    <m/>
    <d v="2024-01-19T00:00:00"/>
    <s v="X"/>
    <n v="3"/>
    <x v="0"/>
    <m/>
    <m/>
    <x v="0"/>
    <m/>
  </r>
  <r>
    <s v="U.P. PESADO"/>
    <s v="PINOS 2"/>
    <n v="401"/>
    <s v="Pase"/>
    <m/>
    <n v="3"/>
    <m/>
    <m/>
    <m/>
    <m/>
    <m/>
    <m/>
    <n v="3"/>
    <m/>
    <m/>
    <m/>
    <m/>
    <x v="67"/>
    <m/>
    <m/>
    <m/>
    <x v="0"/>
    <m/>
    <d v="2024-01-19T00:00:00"/>
    <s v="X"/>
    <n v="6"/>
    <x v="0"/>
    <m/>
    <m/>
    <x v="0"/>
    <m/>
  </r>
  <r>
    <s v="U.P. PESADO"/>
    <s v="PINOS 2"/>
    <n v="402"/>
    <s v="Pase"/>
    <m/>
    <n v="3"/>
    <m/>
    <m/>
    <m/>
    <m/>
    <m/>
    <m/>
    <m/>
    <m/>
    <m/>
    <m/>
    <m/>
    <x v="68"/>
    <m/>
    <m/>
    <m/>
    <x v="0"/>
    <m/>
    <d v="2024-01-19T00:00:00"/>
    <s v="X"/>
    <n v="3"/>
    <x v="0"/>
    <m/>
    <m/>
    <x v="0"/>
    <m/>
  </r>
  <r>
    <s v="U.P. PESADO"/>
    <s v="PINOS 2"/>
    <n v="403"/>
    <s v="Amarre  a 45º"/>
    <m/>
    <n v="2"/>
    <m/>
    <n v="6"/>
    <m/>
    <m/>
    <m/>
    <m/>
    <n v="3"/>
    <n v="3"/>
    <m/>
    <m/>
    <m/>
    <x v="0"/>
    <d v="2024-01-16T00:00:00"/>
    <s v="X"/>
    <n v="3"/>
    <x v="0"/>
    <m/>
    <d v="2024-01-19T00:00:00"/>
    <s v="X"/>
    <n v="11"/>
    <x v="0"/>
    <m/>
    <m/>
    <x v="0"/>
    <m/>
  </r>
  <r>
    <s v="U.P. PESADO"/>
    <s v="PINOS 2"/>
    <n v="404"/>
    <s v="Pase"/>
    <m/>
    <n v="3"/>
    <m/>
    <m/>
    <m/>
    <m/>
    <m/>
    <m/>
    <m/>
    <m/>
    <m/>
    <m/>
    <m/>
    <x v="0"/>
    <m/>
    <m/>
    <m/>
    <x v="0"/>
    <m/>
    <d v="2024-01-19T00:00:00"/>
    <s v="X"/>
    <n v="3"/>
    <x v="0"/>
    <m/>
    <m/>
    <x v="0"/>
    <m/>
  </r>
  <r>
    <s v="U.P. PESADO"/>
    <s v="PINOS 2"/>
    <n v="405"/>
    <s v="Pase"/>
    <m/>
    <n v="3"/>
    <m/>
    <m/>
    <m/>
    <m/>
    <m/>
    <m/>
    <n v="3"/>
    <m/>
    <m/>
    <m/>
    <m/>
    <x v="0"/>
    <m/>
    <m/>
    <m/>
    <x v="0"/>
    <m/>
    <d v="2024-01-19T00:00:00"/>
    <s v="X"/>
    <n v="6"/>
    <x v="0"/>
    <m/>
    <m/>
    <x v="0"/>
    <m/>
  </r>
  <r>
    <s v="U.P. PESADO"/>
    <s v="PINOS 2"/>
    <n v="406"/>
    <s v="Pase"/>
    <m/>
    <n v="3"/>
    <m/>
    <m/>
    <m/>
    <m/>
    <m/>
    <m/>
    <m/>
    <m/>
    <m/>
    <m/>
    <m/>
    <x v="0"/>
    <m/>
    <m/>
    <m/>
    <x v="0"/>
    <m/>
    <d v="2024-01-19T00:00:00"/>
    <s v="X"/>
    <n v="3"/>
    <x v="0"/>
    <m/>
    <m/>
    <x v="0"/>
    <m/>
  </r>
  <r>
    <s v="U.P. PESADO"/>
    <s v="PINOS 2"/>
    <n v="407"/>
    <s v="Pase"/>
    <m/>
    <n v="3"/>
    <m/>
    <m/>
    <m/>
    <m/>
    <m/>
    <m/>
    <n v="3"/>
    <m/>
    <m/>
    <m/>
    <m/>
    <x v="0"/>
    <m/>
    <m/>
    <m/>
    <x v="0"/>
    <m/>
    <d v="2024-01-19T00:00:00"/>
    <s v="X"/>
    <n v="6"/>
    <x v="0"/>
    <m/>
    <m/>
    <x v="0"/>
    <m/>
  </r>
  <r>
    <s v="U.P. PESADO"/>
    <s v="PINOS 2"/>
    <n v="408"/>
    <s v="Amarre a 45º"/>
    <m/>
    <n v="2"/>
    <m/>
    <n v="6"/>
    <m/>
    <m/>
    <m/>
    <m/>
    <m/>
    <n v="3"/>
    <m/>
    <m/>
    <m/>
    <x v="0"/>
    <d v="2024-01-16T00:00:00"/>
    <s v="X"/>
    <n v="3"/>
    <x v="0"/>
    <m/>
    <d v="2024-01-19T00:00:00"/>
    <s v="X"/>
    <n v="8"/>
    <x v="0"/>
    <m/>
    <m/>
    <x v="0"/>
    <m/>
  </r>
  <r>
    <s v="U.P. PESADO"/>
    <s v="PINOS 2"/>
    <n v="409"/>
    <s v="Amarre "/>
    <m/>
    <n v="1"/>
    <m/>
    <n v="6"/>
    <m/>
    <m/>
    <m/>
    <m/>
    <n v="3"/>
    <n v="3"/>
    <m/>
    <m/>
    <m/>
    <x v="0"/>
    <d v="2024-01-16T00:00:00"/>
    <s v="X"/>
    <n v="3"/>
    <x v="0"/>
    <m/>
    <d v="2024-01-19T00:00:00"/>
    <s v="X"/>
    <n v="10"/>
    <x v="0"/>
    <m/>
    <m/>
    <x v="0"/>
    <m/>
  </r>
  <r>
    <s v="U.P. PESADO"/>
    <s v="PINOS 2"/>
    <n v="410"/>
    <s v="Pase con deriv a 45º"/>
    <m/>
    <n v="3"/>
    <m/>
    <n v="3"/>
    <m/>
    <m/>
    <m/>
    <m/>
    <m/>
    <n v="3"/>
    <n v="3"/>
    <m/>
    <m/>
    <x v="0"/>
    <d v="2024-01-16T00:00:00"/>
    <s v="X"/>
    <n v="12"/>
    <x v="0"/>
    <m/>
    <d v="2024-01-19T00:00:00"/>
    <s v="X"/>
    <n v="12"/>
    <x v="0"/>
    <m/>
    <m/>
    <x v="0"/>
    <m/>
  </r>
  <r>
    <s v="U.P. PESADO"/>
    <s v="PINOS 2"/>
    <n v="411"/>
    <s v="Amarre "/>
    <m/>
    <n v="1"/>
    <m/>
    <n v="6"/>
    <m/>
    <m/>
    <m/>
    <m/>
    <n v="3"/>
    <n v="3"/>
    <m/>
    <m/>
    <m/>
    <x v="0"/>
    <d v="2024-01-16T00:00:00"/>
    <s v="X"/>
    <n v="3"/>
    <x v="0"/>
    <m/>
    <d v="2024-01-20T00:00:00"/>
    <s v="X"/>
    <n v="10"/>
    <x v="0"/>
    <m/>
    <m/>
    <x v="0"/>
    <m/>
  </r>
  <r>
    <s v="U.P. PESADO"/>
    <s v="PINOS 2"/>
    <n v="412"/>
    <s v="Amarre  a 90º"/>
    <m/>
    <n v="2"/>
    <m/>
    <n v="6"/>
    <m/>
    <m/>
    <m/>
    <m/>
    <m/>
    <n v="3"/>
    <m/>
    <m/>
    <m/>
    <x v="0"/>
    <d v="2024-01-16T00:00:00"/>
    <s v="X"/>
    <n v="3"/>
    <x v="0"/>
    <m/>
    <d v="2024-01-20T00:00:00"/>
    <s v="X"/>
    <n v="8"/>
    <x v="0"/>
    <m/>
    <m/>
    <x v="0"/>
    <m/>
  </r>
  <r>
    <s v="U.P. PESADO"/>
    <s v="PINOS 2"/>
    <n v="413"/>
    <s v="Pase"/>
    <m/>
    <n v="3"/>
    <m/>
    <m/>
    <m/>
    <m/>
    <m/>
    <m/>
    <n v="3"/>
    <m/>
    <m/>
    <m/>
    <m/>
    <x v="0"/>
    <m/>
    <m/>
    <m/>
    <x v="0"/>
    <m/>
    <d v="2024-01-20T00:00:00"/>
    <s v="X"/>
    <n v="6"/>
    <x v="0"/>
    <m/>
    <m/>
    <x v="0"/>
    <m/>
  </r>
  <r>
    <s v="U.P. PESADO"/>
    <s v="PINOS 2"/>
    <n v="414"/>
    <s v="Pase"/>
    <m/>
    <n v="3"/>
    <m/>
    <m/>
    <m/>
    <m/>
    <m/>
    <m/>
    <m/>
    <m/>
    <m/>
    <m/>
    <m/>
    <x v="0"/>
    <m/>
    <m/>
    <m/>
    <x v="0"/>
    <m/>
    <d v="2024-01-20T00:00:00"/>
    <s v="X"/>
    <n v="3"/>
    <x v="0"/>
    <m/>
    <m/>
    <x v="0"/>
    <m/>
  </r>
  <r>
    <s v="U.P. PESADO"/>
    <s v="PINOS 2"/>
    <n v="415"/>
    <s v="Amarre "/>
    <m/>
    <n v="1"/>
    <m/>
    <n v="6"/>
    <m/>
    <m/>
    <m/>
    <m/>
    <n v="3"/>
    <n v="3"/>
    <m/>
    <m/>
    <m/>
    <x v="0"/>
    <d v="2024-01-16T00:00:00"/>
    <s v="X"/>
    <n v="3"/>
    <x v="0"/>
    <m/>
    <d v="2024-01-20T00:00:00"/>
    <s v="X"/>
    <n v="10"/>
    <x v="0"/>
    <m/>
    <m/>
    <x v="0"/>
    <m/>
  </r>
  <r>
    <s v="U.P. PESADO"/>
    <s v="PINOS 2"/>
    <n v="416"/>
    <s v="Amarre "/>
    <m/>
    <n v="1"/>
    <m/>
    <n v="6"/>
    <m/>
    <m/>
    <m/>
    <m/>
    <m/>
    <n v="3"/>
    <m/>
    <m/>
    <m/>
    <x v="0"/>
    <d v="2024-01-16T00:00:00"/>
    <s v="X"/>
    <n v="3"/>
    <x v="0"/>
    <m/>
    <d v="2024-01-20T00:00:00"/>
    <s v="X"/>
    <n v="7"/>
    <x v="0"/>
    <m/>
    <m/>
    <x v="0"/>
    <m/>
  </r>
  <r>
    <s v="U.P. PESADO"/>
    <s v="PINOS 2"/>
    <n v="417"/>
    <s v="Terminal"/>
    <m/>
    <n v="3"/>
    <m/>
    <n v="3"/>
    <m/>
    <n v="6"/>
    <m/>
    <m/>
    <n v="3"/>
    <n v="3"/>
    <m/>
    <m/>
    <m/>
    <x v="69"/>
    <d v="2024-01-16T00:00:00"/>
    <s v="X"/>
    <n v="15"/>
    <x v="0"/>
    <m/>
    <d v="2024-01-20T00:00:00"/>
    <s v="X"/>
    <n v="15"/>
    <x v="0"/>
    <m/>
    <m/>
    <x v="0"/>
    <m/>
  </r>
  <r>
    <s v="U.P. PESADO"/>
    <s v="PINOS 2"/>
    <n v="418"/>
    <s v="Pase"/>
    <m/>
    <n v="3"/>
    <m/>
    <m/>
    <m/>
    <m/>
    <m/>
    <m/>
    <n v="3"/>
    <m/>
    <m/>
    <m/>
    <m/>
    <x v="0"/>
    <m/>
    <m/>
    <m/>
    <x v="0"/>
    <m/>
    <d v="2024-01-20T00:00:00"/>
    <s v="X"/>
    <n v="6"/>
    <x v="0"/>
    <m/>
    <m/>
    <x v="0"/>
    <m/>
  </r>
  <r>
    <s v="U.P. PESADO"/>
    <s v="PINOS 2"/>
    <n v="419"/>
    <s v="Pase"/>
    <m/>
    <n v="3"/>
    <m/>
    <m/>
    <m/>
    <m/>
    <m/>
    <m/>
    <m/>
    <m/>
    <m/>
    <m/>
    <m/>
    <x v="0"/>
    <m/>
    <m/>
    <m/>
    <x v="0"/>
    <m/>
    <d v="2024-01-20T00:00:00"/>
    <s v="X"/>
    <n v="3"/>
    <x v="0"/>
    <m/>
    <m/>
    <x v="0"/>
    <m/>
  </r>
  <r>
    <s v="U.P. PESADO"/>
    <s v="PINOS 2"/>
    <n v="420"/>
    <s v="Amarre "/>
    <m/>
    <m/>
    <m/>
    <n v="6"/>
    <m/>
    <m/>
    <m/>
    <m/>
    <n v="3"/>
    <m/>
    <n v="3"/>
    <m/>
    <m/>
    <x v="0"/>
    <d v="2024-01-17T00:00:00"/>
    <s v="X"/>
    <n v="9"/>
    <x v="0"/>
    <m/>
    <d v="2024-01-20T00:00:00"/>
    <s v="X"/>
    <n v="15"/>
    <x v="0"/>
    <m/>
    <m/>
    <x v="0"/>
    <m/>
  </r>
  <r>
    <s v="U.P. PESADO"/>
    <s v="PINOS 2"/>
    <n v="421"/>
    <s v="Pase"/>
    <m/>
    <n v="3"/>
    <m/>
    <m/>
    <m/>
    <m/>
    <m/>
    <m/>
    <m/>
    <m/>
    <m/>
    <m/>
    <m/>
    <x v="0"/>
    <m/>
    <m/>
    <m/>
    <x v="0"/>
    <m/>
    <d v="2024-01-20T00:00:00"/>
    <s v="X"/>
    <n v="3"/>
    <x v="0"/>
    <m/>
    <m/>
    <x v="0"/>
    <m/>
  </r>
  <r>
    <s v="U.P. PESADO"/>
    <s v="PINOS 2"/>
    <n v="422"/>
    <s v="Pase"/>
    <m/>
    <n v="3"/>
    <m/>
    <m/>
    <m/>
    <m/>
    <m/>
    <m/>
    <n v="3"/>
    <m/>
    <m/>
    <m/>
    <m/>
    <x v="0"/>
    <m/>
    <m/>
    <m/>
    <x v="0"/>
    <m/>
    <d v="2024-01-20T00:00:00"/>
    <s v="X"/>
    <n v="6"/>
    <x v="0"/>
    <m/>
    <m/>
    <x v="0"/>
    <m/>
  </r>
  <r>
    <s v="U.P. PESADO"/>
    <s v="PINOS 2"/>
    <n v="423"/>
    <s v="Pase"/>
    <m/>
    <n v="3"/>
    <m/>
    <m/>
    <m/>
    <m/>
    <m/>
    <m/>
    <m/>
    <m/>
    <m/>
    <m/>
    <m/>
    <x v="0"/>
    <m/>
    <m/>
    <m/>
    <x v="0"/>
    <m/>
    <d v="2024-01-20T00:00:00"/>
    <s v="X"/>
    <n v="3"/>
    <x v="0"/>
    <m/>
    <m/>
    <x v="0"/>
    <m/>
  </r>
  <r>
    <s v="U.P. PESADO"/>
    <s v="PINOS 2"/>
    <n v="424"/>
    <s v="Amarre con deriv a 90º"/>
    <m/>
    <n v="2"/>
    <n v="3"/>
    <n v="6"/>
    <m/>
    <m/>
    <m/>
    <m/>
    <n v="3"/>
    <n v="5"/>
    <m/>
    <m/>
    <m/>
    <x v="70"/>
    <d v="2024-01-17T00:00:00"/>
    <s v="X"/>
    <n v="5"/>
    <x v="0"/>
    <m/>
    <d v="2024-01-20T00:00:00"/>
    <s v="X"/>
    <n v="14"/>
    <x v="0"/>
    <m/>
    <m/>
    <x v="0"/>
    <m/>
  </r>
  <r>
    <s v="U.P. PESADO"/>
    <s v="PINOS 2"/>
    <n v="425"/>
    <s v="Pase"/>
    <m/>
    <n v="3"/>
    <m/>
    <m/>
    <m/>
    <m/>
    <m/>
    <m/>
    <m/>
    <m/>
    <m/>
    <m/>
    <m/>
    <x v="0"/>
    <m/>
    <m/>
    <m/>
    <x v="0"/>
    <m/>
    <d v="2024-01-20T00:00:00"/>
    <s v="X"/>
    <n v="3"/>
    <x v="0"/>
    <m/>
    <m/>
    <x v="0"/>
    <m/>
  </r>
  <r>
    <s v="U.P. PESADO"/>
    <s v="PINOS 2"/>
    <n v="426"/>
    <s v="Terminal"/>
    <m/>
    <m/>
    <m/>
    <n v="3"/>
    <m/>
    <n v="3"/>
    <m/>
    <m/>
    <n v="3"/>
    <m/>
    <m/>
    <m/>
    <m/>
    <x v="71"/>
    <d v="2024-01-17T00:00:00"/>
    <s v="X"/>
    <n v="9"/>
    <x v="0"/>
    <m/>
    <d v="2024-01-20T00:00:00"/>
    <s v="X"/>
    <n v="9"/>
    <x v="0"/>
    <m/>
    <m/>
    <x v="0"/>
    <m/>
  </r>
  <r>
    <s v="U.P. PESADO"/>
    <s v="PINOS 2"/>
    <n v="427"/>
    <s v="Terminal"/>
    <m/>
    <m/>
    <m/>
    <n v="3"/>
    <m/>
    <m/>
    <m/>
    <m/>
    <m/>
    <n v="6"/>
    <m/>
    <m/>
    <m/>
    <x v="0"/>
    <d v="2024-01-17T00:00:00"/>
    <s v="X"/>
    <n v="6"/>
    <x v="0"/>
    <m/>
    <d v="2024-01-20T00:00:00"/>
    <s v="X"/>
    <n v="3"/>
    <x v="0"/>
    <m/>
    <m/>
    <x v="0"/>
    <m/>
  </r>
  <r>
    <s v="U.P. PESADO"/>
    <s v="PINOS 2"/>
    <n v="428"/>
    <s v="Pase con deriv a 90º"/>
    <m/>
    <n v="4"/>
    <m/>
    <n v="3"/>
    <m/>
    <m/>
    <m/>
    <m/>
    <m/>
    <n v="4"/>
    <m/>
    <m/>
    <m/>
    <x v="0"/>
    <d v="2024-01-17T00:00:00"/>
    <s v="X"/>
    <n v="4"/>
    <x v="0"/>
    <m/>
    <d v="2024-01-20T00:00:00"/>
    <s v="X"/>
    <n v="7"/>
    <x v="0"/>
    <m/>
    <m/>
    <x v="0"/>
    <m/>
  </r>
  <r>
    <s v="U.P. PESADO"/>
    <s v="PINOS 2"/>
    <n v="429"/>
    <s v="Terminal"/>
    <m/>
    <m/>
    <m/>
    <n v="3"/>
    <m/>
    <n v="3"/>
    <m/>
    <m/>
    <n v="3"/>
    <m/>
    <m/>
    <m/>
    <m/>
    <x v="0"/>
    <d v="2024-01-17T00:00:00"/>
    <s v="X"/>
    <n v="3"/>
    <x v="0"/>
    <m/>
    <d v="2024-01-20T00:00:00"/>
    <s v="X"/>
    <n v="9"/>
    <x v="0"/>
    <m/>
    <m/>
    <x v="0"/>
    <m/>
  </r>
  <r>
    <s v="U.P. PESADO"/>
    <s v="PINOS 2"/>
    <n v="430"/>
    <s v="Pase con derivacion en 90°"/>
    <m/>
    <n v="4"/>
    <m/>
    <n v="3"/>
    <m/>
    <m/>
    <m/>
    <m/>
    <m/>
    <n v="3"/>
    <m/>
    <m/>
    <m/>
    <x v="0"/>
    <d v="2024-01-17T00:00:00"/>
    <s v="X"/>
    <n v="3"/>
    <x v="0"/>
    <m/>
    <d v="2024-01-20T00:00:00"/>
    <s v="X"/>
    <n v="7"/>
    <x v="0"/>
    <m/>
    <m/>
    <x v="0"/>
    <m/>
  </r>
  <r>
    <s v="U.P. PESADO"/>
    <s v="PINOS 2"/>
    <n v="431"/>
    <s v="Terminal"/>
    <m/>
    <m/>
    <m/>
    <n v="3"/>
    <m/>
    <n v="3"/>
    <m/>
    <m/>
    <n v="3"/>
    <n v="3"/>
    <m/>
    <m/>
    <m/>
    <x v="0"/>
    <d v="2024-01-17T00:00:00"/>
    <s v="X"/>
    <n v="3"/>
    <x v="0"/>
    <m/>
    <d v="2024-01-20T00:00:00"/>
    <s v="X"/>
    <n v="9"/>
    <x v="0"/>
    <m/>
    <m/>
    <x v="0"/>
    <m/>
  </r>
  <r>
    <s v="U.P. PESADO"/>
    <s v="PINOS 2"/>
    <n v="432"/>
    <s v="Amarre con deriv a 90º"/>
    <m/>
    <n v="3"/>
    <n v="3"/>
    <n v="6"/>
    <m/>
    <m/>
    <m/>
    <m/>
    <m/>
    <n v="6"/>
    <m/>
    <m/>
    <m/>
    <x v="0"/>
    <d v="2024-01-17T00:00:00"/>
    <s v="X"/>
    <n v="6"/>
    <x v="0"/>
    <m/>
    <d v="2024-01-20T00:00:00"/>
    <s v="X"/>
    <n v="12"/>
    <x v="0"/>
    <m/>
    <m/>
    <x v="0"/>
    <m/>
  </r>
  <r>
    <s v="U.P. PESADO"/>
    <s v="PINOS 2"/>
    <n v="433"/>
    <s v="Terminal"/>
    <m/>
    <m/>
    <m/>
    <n v="3"/>
    <m/>
    <n v="1"/>
    <m/>
    <m/>
    <n v="3"/>
    <m/>
    <m/>
    <m/>
    <m/>
    <x v="72"/>
    <d v="2024-01-17T00:00:00"/>
    <s v="X"/>
    <n v="1"/>
    <x v="0"/>
    <m/>
    <d v="2024-01-20T00:00:00"/>
    <s v="X"/>
    <n v="7"/>
    <x v="0"/>
    <m/>
    <m/>
    <x v="0"/>
    <m/>
  </r>
  <r>
    <s v="U.P. PESADO"/>
    <s v="PINOS 2"/>
    <n v="434"/>
    <s v="Amarre "/>
    <m/>
    <m/>
    <m/>
    <n v="6"/>
    <m/>
    <m/>
    <m/>
    <m/>
    <m/>
    <m/>
    <n v="6"/>
    <m/>
    <m/>
    <x v="0"/>
    <d v="2024-01-17T00:00:00"/>
    <s v="X"/>
    <n v="9"/>
    <x v="0"/>
    <m/>
    <d v="2024-01-20T00:00:00"/>
    <s v="X"/>
    <n v="12"/>
    <x v="0"/>
    <m/>
    <m/>
    <x v="0"/>
    <m/>
  </r>
  <r>
    <s v="U.P. PESADO"/>
    <s v="PINOS 2"/>
    <n v="435"/>
    <s v="Pase con deriv a 90º"/>
    <m/>
    <n v="4"/>
    <m/>
    <n v="3"/>
    <m/>
    <m/>
    <m/>
    <m/>
    <m/>
    <n v="3"/>
    <m/>
    <m/>
    <m/>
    <x v="0"/>
    <d v="2024-01-17T00:00:00"/>
    <s v="X"/>
    <n v="3"/>
    <x v="0"/>
    <m/>
    <d v="2024-01-20T00:00:00"/>
    <s v="X"/>
    <n v="7"/>
    <x v="0"/>
    <m/>
    <m/>
    <x v="0"/>
    <m/>
  </r>
  <r>
    <s v="U.P. PESADO"/>
    <s v="PINOS 2"/>
    <n v="436"/>
    <s v="Terminal"/>
    <m/>
    <m/>
    <m/>
    <n v="3"/>
    <m/>
    <n v="3"/>
    <m/>
    <m/>
    <n v="3"/>
    <m/>
    <m/>
    <m/>
    <m/>
    <x v="73"/>
    <d v="2024-01-17T00:00:00"/>
    <s v="X"/>
    <n v="3"/>
    <x v="0"/>
    <m/>
    <d v="2024-01-20T00:00:00"/>
    <s v="X"/>
    <n v="9"/>
    <x v="0"/>
    <m/>
    <m/>
    <x v="0"/>
    <m/>
  </r>
  <r>
    <s v="U.P. PESADO"/>
    <s v="PINOS 2"/>
    <n v="437"/>
    <s v="Pase con deriv a 90º"/>
    <m/>
    <n v="4"/>
    <m/>
    <n v="3"/>
    <m/>
    <m/>
    <m/>
    <m/>
    <m/>
    <n v="3"/>
    <m/>
    <m/>
    <m/>
    <x v="0"/>
    <d v="2024-01-17T00:00:00"/>
    <s v="X"/>
    <n v="3"/>
    <x v="0"/>
    <m/>
    <d v="2024-01-20T00:00:00"/>
    <s v="X"/>
    <n v="7"/>
    <x v="0"/>
    <m/>
    <m/>
    <x v="0"/>
    <m/>
  </r>
  <r>
    <s v="U.P. PESADO"/>
    <s v="PINOS 2"/>
    <n v="438"/>
    <s v="Terminal"/>
    <m/>
    <m/>
    <m/>
    <n v="3"/>
    <m/>
    <n v="3"/>
    <m/>
    <m/>
    <n v="3"/>
    <m/>
    <m/>
    <m/>
    <m/>
    <x v="72"/>
    <d v="2024-01-17T00:00:00"/>
    <s v="X"/>
    <n v="3"/>
    <x v="0"/>
    <m/>
    <d v="2024-01-20T00:00:00"/>
    <s v="X"/>
    <n v="9"/>
    <x v="0"/>
    <m/>
    <m/>
    <x v="0"/>
    <m/>
  </r>
  <r>
    <s v="U.P. PESADO"/>
    <s v="PINOS 2"/>
    <n v="439"/>
    <s v="Pase con deriv a 90º"/>
    <m/>
    <n v="4"/>
    <m/>
    <n v="3"/>
    <m/>
    <m/>
    <m/>
    <m/>
    <m/>
    <n v="3"/>
    <m/>
    <m/>
    <m/>
    <x v="0"/>
    <d v="2024-01-17T00:00:00"/>
    <s v="X"/>
    <n v="3"/>
    <x v="0"/>
    <m/>
    <d v="2024-01-20T00:00:00"/>
    <s v="X"/>
    <n v="7"/>
    <x v="0"/>
    <m/>
    <m/>
    <x v="0"/>
    <m/>
  </r>
  <r>
    <s v="U.P. PESADO"/>
    <s v="PINOS 2"/>
    <n v="440"/>
    <s v="Terminal"/>
    <m/>
    <m/>
    <m/>
    <n v="3"/>
    <m/>
    <n v="3"/>
    <m/>
    <m/>
    <n v="3"/>
    <m/>
    <m/>
    <m/>
    <m/>
    <x v="0"/>
    <d v="2024-01-17T00:00:00"/>
    <s v="X"/>
    <n v="3"/>
    <x v="0"/>
    <m/>
    <d v="2024-01-20T00:00:00"/>
    <s v="X"/>
    <n v="9"/>
    <x v="0"/>
    <m/>
    <m/>
    <x v="0"/>
    <m/>
  </r>
  <r>
    <s v="U.P. PESADO"/>
    <s v="PINOS 2"/>
    <n v="441"/>
    <s v="Amarre  a 90º"/>
    <m/>
    <n v="2"/>
    <m/>
    <n v="6"/>
    <m/>
    <m/>
    <m/>
    <m/>
    <m/>
    <n v="3"/>
    <m/>
    <m/>
    <m/>
    <x v="0"/>
    <d v="2024-01-17T00:00:00"/>
    <s v="X"/>
    <n v="3"/>
    <x v="0"/>
    <m/>
    <d v="2024-01-20T00:00:00"/>
    <s v="X"/>
    <n v="8"/>
    <x v="0"/>
    <m/>
    <m/>
    <x v="0"/>
    <m/>
  </r>
  <r>
    <s v="U.P. PESADO"/>
    <s v="PINOS 2"/>
    <n v="442"/>
    <s v="Terminal"/>
    <m/>
    <m/>
    <m/>
    <n v="3"/>
    <m/>
    <n v="3"/>
    <m/>
    <m/>
    <n v="2"/>
    <m/>
    <m/>
    <m/>
    <m/>
    <x v="74"/>
    <d v="2024-01-17T00:00:00"/>
    <s v="X"/>
    <n v="3"/>
    <x v="0"/>
    <m/>
    <d v="2024-01-20T00:00:00"/>
    <s v="X"/>
    <n v="8"/>
    <x v="0"/>
    <m/>
    <m/>
    <x v="0"/>
    <m/>
  </r>
  <r>
    <s v="U.P. PESADO"/>
    <s v="PINOS 2"/>
    <n v="443"/>
    <s v="Amarre a 45º"/>
    <m/>
    <m/>
    <n v="6"/>
    <m/>
    <m/>
    <m/>
    <m/>
    <m/>
    <m/>
    <n v="3"/>
    <n v="3"/>
    <m/>
    <m/>
    <x v="0"/>
    <d v="2024-01-17T00:00:00"/>
    <s v="X"/>
    <n v="6"/>
    <x v="0"/>
    <m/>
    <d v="2024-01-20T00:00:00"/>
    <s v="X"/>
    <n v="9"/>
    <x v="0"/>
    <m/>
    <m/>
    <x v="0"/>
    <m/>
  </r>
  <r>
    <s v="U.P. PESADO"/>
    <s v="PINOS 2"/>
    <n v="444"/>
    <m/>
    <m/>
    <m/>
    <m/>
    <m/>
    <m/>
    <m/>
    <m/>
    <m/>
    <m/>
    <m/>
    <m/>
    <m/>
    <m/>
    <x v="0"/>
    <m/>
    <m/>
    <m/>
    <x v="24"/>
    <m/>
    <m/>
    <m/>
    <n v="0"/>
    <x v="0"/>
    <m/>
    <m/>
    <x v="0"/>
    <m/>
  </r>
  <r>
    <s v="U.P. PESADO"/>
    <s v="PINOS 2"/>
    <n v="445"/>
    <m/>
    <m/>
    <m/>
    <m/>
    <m/>
    <m/>
    <m/>
    <m/>
    <m/>
    <m/>
    <m/>
    <m/>
    <m/>
    <m/>
    <x v="0"/>
    <m/>
    <m/>
    <m/>
    <x v="24"/>
    <m/>
    <m/>
    <m/>
    <n v="0"/>
    <x v="0"/>
    <m/>
    <m/>
    <x v="0"/>
    <m/>
  </r>
  <r>
    <s v="U.P. PESADO"/>
    <s v="PINOS 2"/>
    <n v="446"/>
    <m/>
    <m/>
    <m/>
    <m/>
    <m/>
    <m/>
    <m/>
    <m/>
    <m/>
    <m/>
    <m/>
    <m/>
    <m/>
    <m/>
    <x v="0"/>
    <m/>
    <m/>
    <m/>
    <x v="24"/>
    <m/>
    <m/>
    <m/>
    <n v="0"/>
    <x v="0"/>
    <m/>
    <m/>
    <x v="0"/>
    <m/>
  </r>
  <r>
    <s v="U.P. PESADO"/>
    <s v="PINOS 2"/>
    <n v="447"/>
    <m/>
    <m/>
    <m/>
    <m/>
    <m/>
    <m/>
    <m/>
    <m/>
    <m/>
    <m/>
    <m/>
    <m/>
    <m/>
    <m/>
    <x v="0"/>
    <m/>
    <m/>
    <m/>
    <x v="24"/>
    <m/>
    <m/>
    <m/>
    <n v="0"/>
    <x v="0"/>
    <m/>
    <m/>
    <x v="0"/>
    <m/>
  </r>
  <r>
    <s v="U.P. PESADO"/>
    <s v="PINOS 2"/>
    <n v="448"/>
    <m/>
    <m/>
    <m/>
    <m/>
    <m/>
    <m/>
    <m/>
    <m/>
    <m/>
    <m/>
    <m/>
    <m/>
    <m/>
    <m/>
    <x v="0"/>
    <m/>
    <m/>
    <m/>
    <x v="24"/>
    <m/>
    <m/>
    <m/>
    <n v="0"/>
    <x v="0"/>
    <m/>
    <m/>
    <x v="0"/>
    <m/>
  </r>
  <r>
    <s v="U.P. PESADO"/>
    <s v="PINOS 2"/>
    <n v="451"/>
    <m/>
    <m/>
    <m/>
    <m/>
    <m/>
    <m/>
    <m/>
    <m/>
    <m/>
    <m/>
    <m/>
    <m/>
    <m/>
    <m/>
    <x v="0"/>
    <m/>
    <m/>
    <m/>
    <x v="24"/>
    <m/>
    <m/>
    <m/>
    <n v="0"/>
    <x v="0"/>
    <m/>
    <m/>
    <x v="0"/>
    <m/>
  </r>
  <r>
    <s v="U.P. PESADO"/>
    <s v="PINOS 2"/>
    <n v="452"/>
    <m/>
    <m/>
    <m/>
    <m/>
    <m/>
    <m/>
    <m/>
    <m/>
    <m/>
    <m/>
    <m/>
    <m/>
    <m/>
    <m/>
    <x v="0"/>
    <m/>
    <m/>
    <m/>
    <x v="24"/>
    <m/>
    <m/>
    <m/>
    <n v="0"/>
    <x v="0"/>
    <m/>
    <m/>
    <x v="0"/>
    <m/>
  </r>
  <r>
    <s v="U.P. PESADO"/>
    <s v="PINOS 2"/>
    <n v="453"/>
    <m/>
    <m/>
    <m/>
    <m/>
    <m/>
    <m/>
    <m/>
    <m/>
    <m/>
    <m/>
    <m/>
    <m/>
    <m/>
    <m/>
    <x v="0"/>
    <m/>
    <m/>
    <m/>
    <x v="24"/>
    <m/>
    <m/>
    <m/>
    <n v="0"/>
    <x v="0"/>
    <m/>
    <m/>
    <x v="0"/>
    <m/>
  </r>
  <r>
    <s v="U.P. PESADO"/>
    <s v="PINOS 2"/>
    <n v="454"/>
    <m/>
    <m/>
    <m/>
    <m/>
    <m/>
    <m/>
    <m/>
    <m/>
    <m/>
    <m/>
    <m/>
    <m/>
    <m/>
    <m/>
    <x v="0"/>
    <m/>
    <m/>
    <m/>
    <x v="24"/>
    <m/>
    <m/>
    <m/>
    <n v="0"/>
    <x v="0"/>
    <m/>
    <m/>
    <x v="0"/>
    <m/>
  </r>
  <r>
    <s v="U.P. PESADO"/>
    <s v="PINOS 2"/>
    <n v="455"/>
    <m/>
    <m/>
    <m/>
    <m/>
    <m/>
    <m/>
    <m/>
    <m/>
    <m/>
    <m/>
    <m/>
    <m/>
    <m/>
    <m/>
    <x v="0"/>
    <m/>
    <m/>
    <m/>
    <x v="24"/>
    <m/>
    <m/>
    <m/>
    <n v="0"/>
    <x v="0"/>
    <m/>
    <m/>
    <x v="0"/>
    <m/>
  </r>
  <r>
    <s v="U.P. PESADO"/>
    <s v="PINOS 2"/>
    <n v="456"/>
    <m/>
    <m/>
    <m/>
    <m/>
    <m/>
    <m/>
    <m/>
    <m/>
    <m/>
    <m/>
    <m/>
    <m/>
    <m/>
    <m/>
    <x v="0"/>
    <m/>
    <m/>
    <m/>
    <x v="24"/>
    <m/>
    <m/>
    <m/>
    <n v="0"/>
    <x v="0"/>
    <m/>
    <m/>
    <x v="0"/>
    <m/>
  </r>
  <r>
    <s v="U.P. PESADO"/>
    <s v="PINOS 2"/>
    <n v="457"/>
    <m/>
    <m/>
    <m/>
    <m/>
    <m/>
    <m/>
    <m/>
    <m/>
    <m/>
    <m/>
    <m/>
    <m/>
    <m/>
    <m/>
    <x v="0"/>
    <m/>
    <m/>
    <m/>
    <x v="24"/>
    <m/>
    <m/>
    <m/>
    <n v="0"/>
    <x v="0"/>
    <m/>
    <m/>
    <x v="0"/>
    <m/>
  </r>
  <r>
    <s v="U.P. PESADO"/>
    <s v="PINOS 2"/>
    <n v="458"/>
    <m/>
    <m/>
    <m/>
    <m/>
    <m/>
    <m/>
    <m/>
    <m/>
    <m/>
    <m/>
    <m/>
    <m/>
    <m/>
    <m/>
    <x v="75"/>
    <m/>
    <m/>
    <m/>
    <x v="24"/>
    <m/>
    <m/>
    <m/>
    <n v="0"/>
    <x v="0"/>
    <m/>
    <m/>
    <x v="0"/>
    <m/>
  </r>
  <r>
    <s v="U.P. PESADO"/>
    <s v="PINOS 2"/>
    <n v="459"/>
    <m/>
    <m/>
    <m/>
    <m/>
    <m/>
    <m/>
    <m/>
    <m/>
    <m/>
    <m/>
    <m/>
    <m/>
    <m/>
    <m/>
    <x v="75"/>
    <m/>
    <m/>
    <m/>
    <x v="24"/>
    <m/>
    <m/>
    <m/>
    <n v="0"/>
    <x v="0"/>
    <m/>
    <m/>
    <x v="0"/>
    <m/>
  </r>
  <r>
    <s v="U.P. PESADO"/>
    <s v="PINOS 2"/>
    <n v="460"/>
    <m/>
    <m/>
    <m/>
    <m/>
    <m/>
    <m/>
    <m/>
    <m/>
    <m/>
    <m/>
    <m/>
    <m/>
    <m/>
    <m/>
    <x v="0"/>
    <m/>
    <m/>
    <m/>
    <x v="24"/>
    <m/>
    <m/>
    <m/>
    <n v="0"/>
    <x v="0"/>
    <m/>
    <m/>
    <x v="0"/>
    <m/>
  </r>
  <r>
    <s v="U.P. PESADO"/>
    <s v="PINOS 2"/>
    <n v="461"/>
    <m/>
    <m/>
    <m/>
    <m/>
    <m/>
    <m/>
    <m/>
    <m/>
    <m/>
    <m/>
    <m/>
    <m/>
    <m/>
    <m/>
    <x v="0"/>
    <m/>
    <m/>
    <m/>
    <x v="24"/>
    <m/>
    <m/>
    <m/>
    <n v="0"/>
    <x v="0"/>
    <m/>
    <m/>
    <x v="0"/>
    <m/>
  </r>
  <r>
    <s v="U.P. PESADO"/>
    <s v="PINOS 2"/>
    <n v="462"/>
    <m/>
    <m/>
    <m/>
    <m/>
    <m/>
    <m/>
    <m/>
    <m/>
    <m/>
    <m/>
    <m/>
    <m/>
    <m/>
    <m/>
    <x v="0"/>
    <m/>
    <m/>
    <m/>
    <x v="24"/>
    <m/>
    <m/>
    <m/>
    <n v="0"/>
    <x v="0"/>
    <m/>
    <m/>
    <x v="0"/>
    <m/>
  </r>
  <r>
    <s v="U.P. PESADO"/>
    <s v="PINOS 2"/>
    <n v="463"/>
    <m/>
    <m/>
    <m/>
    <m/>
    <m/>
    <m/>
    <m/>
    <m/>
    <m/>
    <m/>
    <m/>
    <m/>
    <m/>
    <m/>
    <x v="0"/>
    <m/>
    <m/>
    <m/>
    <x v="24"/>
    <m/>
    <m/>
    <m/>
    <n v="0"/>
    <x v="0"/>
    <m/>
    <m/>
    <x v="0"/>
    <m/>
  </r>
  <r>
    <s v="U.P. PESADO"/>
    <s v="PINOS 2"/>
    <n v="464"/>
    <m/>
    <m/>
    <m/>
    <m/>
    <m/>
    <m/>
    <m/>
    <m/>
    <m/>
    <m/>
    <m/>
    <m/>
    <m/>
    <m/>
    <x v="0"/>
    <m/>
    <m/>
    <m/>
    <x v="24"/>
    <m/>
    <m/>
    <m/>
    <n v="0"/>
    <x v="0"/>
    <m/>
    <m/>
    <x v="0"/>
    <m/>
  </r>
  <r>
    <s v="U.P. PESADO"/>
    <s v="PINOS 2"/>
    <n v="465"/>
    <m/>
    <m/>
    <m/>
    <m/>
    <m/>
    <m/>
    <m/>
    <m/>
    <m/>
    <m/>
    <m/>
    <m/>
    <m/>
    <m/>
    <x v="0"/>
    <m/>
    <m/>
    <m/>
    <x v="24"/>
    <m/>
    <m/>
    <m/>
    <n v="0"/>
    <x v="0"/>
    <m/>
    <m/>
    <x v="0"/>
    <m/>
  </r>
  <r>
    <s v="U.P. PESADO"/>
    <s v="PINOS 2"/>
    <n v="466"/>
    <m/>
    <m/>
    <m/>
    <m/>
    <m/>
    <m/>
    <m/>
    <m/>
    <m/>
    <m/>
    <m/>
    <m/>
    <m/>
    <m/>
    <x v="0"/>
    <m/>
    <m/>
    <m/>
    <x v="24"/>
    <m/>
    <m/>
    <m/>
    <n v="0"/>
    <x v="0"/>
    <m/>
    <m/>
    <x v="0"/>
    <m/>
  </r>
  <r>
    <s v="U.P. PESADO"/>
    <s v="PINOS 2"/>
    <n v="467"/>
    <m/>
    <m/>
    <m/>
    <m/>
    <m/>
    <m/>
    <m/>
    <m/>
    <m/>
    <m/>
    <m/>
    <m/>
    <m/>
    <m/>
    <x v="0"/>
    <m/>
    <m/>
    <m/>
    <x v="24"/>
    <m/>
    <m/>
    <m/>
    <n v="0"/>
    <x v="0"/>
    <m/>
    <m/>
    <x v="0"/>
    <m/>
  </r>
  <r>
    <s v="U.P. PESADO"/>
    <s v="PINOS 2"/>
    <n v="468"/>
    <m/>
    <m/>
    <m/>
    <m/>
    <m/>
    <m/>
    <m/>
    <m/>
    <m/>
    <m/>
    <m/>
    <m/>
    <m/>
    <m/>
    <x v="0"/>
    <m/>
    <m/>
    <m/>
    <x v="24"/>
    <m/>
    <m/>
    <m/>
    <n v="0"/>
    <x v="0"/>
    <m/>
    <m/>
    <x v="0"/>
    <m/>
  </r>
  <r>
    <s v="U.P. PESADO"/>
    <s v="PINOS 2"/>
    <n v="469"/>
    <m/>
    <m/>
    <m/>
    <m/>
    <m/>
    <m/>
    <m/>
    <m/>
    <m/>
    <m/>
    <m/>
    <m/>
    <m/>
    <m/>
    <x v="0"/>
    <m/>
    <m/>
    <m/>
    <x v="24"/>
    <m/>
    <m/>
    <m/>
    <n v="0"/>
    <x v="0"/>
    <m/>
    <m/>
    <x v="0"/>
    <m/>
  </r>
  <r>
    <s v="U.P. PESADO"/>
    <s v="PINOS 2"/>
    <n v="470"/>
    <m/>
    <m/>
    <m/>
    <m/>
    <m/>
    <m/>
    <m/>
    <m/>
    <m/>
    <m/>
    <m/>
    <m/>
    <m/>
    <m/>
    <x v="0"/>
    <m/>
    <m/>
    <m/>
    <x v="24"/>
    <m/>
    <m/>
    <m/>
    <n v="0"/>
    <x v="0"/>
    <m/>
    <m/>
    <x v="0"/>
    <m/>
  </r>
  <r>
    <s v="U.P. PESADO"/>
    <s v="PINOS 2"/>
    <n v="471"/>
    <m/>
    <m/>
    <m/>
    <m/>
    <m/>
    <m/>
    <m/>
    <m/>
    <m/>
    <m/>
    <m/>
    <m/>
    <m/>
    <m/>
    <x v="0"/>
    <m/>
    <m/>
    <m/>
    <x v="24"/>
    <m/>
    <m/>
    <m/>
    <n v="0"/>
    <x v="0"/>
    <m/>
    <m/>
    <x v="0"/>
    <m/>
  </r>
  <r>
    <s v="U.P. PESADO"/>
    <s v="PINOS 2"/>
    <n v="472"/>
    <m/>
    <m/>
    <m/>
    <m/>
    <m/>
    <m/>
    <m/>
    <m/>
    <m/>
    <m/>
    <m/>
    <m/>
    <m/>
    <m/>
    <x v="0"/>
    <m/>
    <m/>
    <m/>
    <x v="24"/>
    <m/>
    <m/>
    <m/>
    <n v="0"/>
    <x v="0"/>
    <m/>
    <m/>
    <x v="0"/>
    <m/>
  </r>
  <r>
    <s v="U.P. PESADO"/>
    <s v="PINOS 2"/>
    <n v="473"/>
    <m/>
    <m/>
    <m/>
    <m/>
    <m/>
    <m/>
    <m/>
    <m/>
    <m/>
    <m/>
    <m/>
    <m/>
    <m/>
    <m/>
    <x v="0"/>
    <m/>
    <m/>
    <m/>
    <x v="24"/>
    <m/>
    <m/>
    <m/>
    <n v="0"/>
    <x v="0"/>
    <m/>
    <m/>
    <x v="0"/>
    <m/>
  </r>
  <r>
    <s v="U.P. PESADO"/>
    <s v="PINOS 2"/>
    <n v="474"/>
    <s v="Amarre a 45º"/>
    <m/>
    <m/>
    <n v="6"/>
    <m/>
    <m/>
    <m/>
    <m/>
    <m/>
    <m/>
    <m/>
    <n v="3"/>
    <m/>
    <m/>
    <x v="0"/>
    <d v="2024-01-18T00:00:00"/>
    <s v="X"/>
    <n v="3"/>
    <x v="0"/>
    <m/>
    <d v="2024-01-25T00:00:00"/>
    <s v="X"/>
    <n v="9"/>
    <x v="0"/>
    <m/>
    <m/>
    <x v="0"/>
    <m/>
  </r>
  <r>
    <s v="U.P. PESADO"/>
    <s v="PINOS 2"/>
    <n v="475"/>
    <s v="Pase con deriv a 90º"/>
    <m/>
    <n v="4"/>
    <m/>
    <n v="3"/>
    <m/>
    <m/>
    <m/>
    <m/>
    <n v="3"/>
    <n v="3"/>
    <m/>
    <m/>
    <m/>
    <x v="0"/>
    <d v="2024-01-18T00:00:00"/>
    <s v="X"/>
    <n v="3"/>
    <x v="0"/>
    <m/>
    <d v="2024-01-25T00:00:00"/>
    <s v="X"/>
    <n v="10"/>
    <x v="0"/>
    <m/>
    <m/>
    <x v="0"/>
    <m/>
  </r>
  <r>
    <s v="U.P. PESADO"/>
    <s v="PINOS 2"/>
    <n v="476"/>
    <s v="Pase "/>
    <m/>
    <n v="3"/>
    <m/>
    <m/>
    <m/>
    <m/>
    <m/>
    <m/>
    <m/>
    <m/>
    <m/>
    <m/>
    <m/>
    <x v="0"/>
    <m/>
    <m/>
    <m/>
    <x v="0"/>
    <m/>
    <d v="2024-01-25T00:00:00"/>
    <s v="X"/>
    <n v="3"/>
    <x v="0"/>
    <m/>
    <m/>
    <x v="0"/>
    <m/>
  </r>
  <r>
    <s v="U.P. PESADO"/>
    <s v="PINOS 2"/>
    <n v="477"/>
    <s v="Amarre "/>
    <m/>
    <n v="1"/>
    <m/>
    <n v="6"/>
    <m/>
    <m/>
    <m/>
    <m/>
    <m/>
    <n v="3"/>
    <m/>
    <m/>
    <m/>
    <x v="76"/>
    <d v="2024-01-18T00:00:00"/>
    <s v="X"/>
    <n v="3"/>
    <x v="0"/>
    <m/>
    <d v="2024-01-25T00:00:00"/>
    <s v="X"/>
    <n v="7"/>
    <x v="0"/>
    <m/>
    <m/>
    <x v="0"/>
    <m/>
  </r>
  <r>
    <s v="U.P. PESADO"/>
    <s v="PINOS 2"/>
    <n v="478"/>
    <s v="Pase "/>
    <m/>
    <n v="3"/>
    <m/>
    <m/>
    <m/>
    <m/>
    <m/>
    <m/>
    <m/>
    <m/>
    <m/>
    <m/>
    <m/>
    <x v="77"/>
    <m/>
    <m/>
    <m/>
    <x v="0"/>
    <m/>
    <d v="2024-01-25T00:00:00"/>
    <s v="X"/>
    <n v="3"/>
    <x v="0"/>
    <m/>
    <m/>
    <x v="0"/>
    <m/>
  </r>
  <r>
    <s v="U.P. PESADO"/>
    <s v="PINOS 2"/>
    <n v="479"/>
    <s v="Pase "/>
    <m/>
    <n v="3"/>
    <m/>
    <m/>
    <m/>
    <m/>
    <m/>
    <m/>
    <n v="3"/>
    <m/>
    <m/>
    <m/>
    <m/>
    <x v="0"/>
    <m/>
    <m/>
    <m/>
    <x v="0"/>
    <m/>
    <d v="2024-01-25T00:00:00"/>
    <s v="X"/>
    <n v="6"/>
    <x v="0"/>
    <m/>
    <m/>
    <x v="0"/>
    <m/>
  </r>
  <r>
    <s v="U.P. PESADO"/>
    <s v="PINOS 2"/>
    <n v="480"/>
    <s v="Pase "/>
    <m/>
    <n v="3"/>
    <m/>
    <m/>
    <m/>
    <m/>
    <m/>
    <m/>
    <m/>
    <m/>
    <m/>
    <m/>
    <m/>
    <x v="77"/>
    <m/>
    <m/>
    <m/>
    <x v="0"/>
    <m/>
    <d v="2024-01-25T00:00:00"/>
    <s v="X"/>
    <n v="3"/>
    <x v="0"/>
    <m/>
    <m/>
    <x v="0"/>
    <m/>
  </r>
  <r>
    <s v="U.P. PESADO"/>
    <s v="PINOS 2"/>
    <n v="481"/>
    <s v="Pase "/>
    <m/>
    <n v="3"/>
    <m/>
    <m/>
    <m/>
    <m/>
    <m/>
    <m/>
    <m/>
    <m/>
    <m/>
    <m/>
    <m/>
    <x v="78"/>
    <m/>
    <m/>
    <m/>
    <x v="0"/>
    <m/>
    <d v="2024-01-25T00:00:00"/>
    <s v="X"/>
    <n v="3"/>
    <x v="0"/>
    <m/>
    <m/>
    <x v="0"/>
    <m/>
  </r>
  <r>
    <s v="U.P. PESADO"/>
    <s v="PINOS 2"/>
    <n v="482"/>
    <s v="Pase "/>
    <m/>
    <n v="3"/>
    <m/>
    <m/>
    <m/>
    <m/>
    <m/>
    <m/>
    <m/>
    <m/>
    <m/>
    <m/>
    <m/>
    <x v="79"/>
    <m/>
    <m/>
    <m/>
    <x v="0"/>
    <m/>
    <d v="2024-01-25T00:00:00"/>
    <s v="X"/>
    <n v="3"/>
    <x v="0"/>
    <m/>
    <m/>
    <x v="0"/>
    <m/>
  </r>
  <r>
    <s v="U.P. PESADO"/>
    <s v="PINOS 2"/>
    <n v="483"/>
    <s v="Pase "/>
    <m/>
    <n v="3"/>
    <m/>
    <m/>
    <m/>
    <m/>
    <m/>
    <m/>
    <n v="3"/>
    <m/>
    <m/>
    <m/>
    <m/>
    <x v="0"/>
    <m/>
    <m/>
    <m/>
    <x v="0"/>
    <m/>
    <d v="2024-01-25T00:00:00"/>
    <s v="X"/>
    <n v="6"/>
    <x v="0"/>
    <m/>
    <m/>
    <x v="0"/>
    <m/>
  </r>
  <r>
    <s v="U.P. PESADO"/>
    <s v="PINOS 2"/>
    <n v="484"/>
    <s v="Amarre  a 90º"/>
    <m/>
    <n v="2"/>
    <m/>
    <n v="6"/>
    <m/>
    <m/>
    <m/>
    <m/>
    <m/>
    <n v="3"/>
    <m/>
    <m/>
    <m/>
    <x v="0"/>
    <d v="2024-01-18T00:00:00"/>
    <s v="X"/>
    <n v="3"/>
    <x v="0"/>
    <m/>
    <d v="2024-01-25T00:00:00"/>
    <s v="X"/>
    <n v="8"/>
    <x v="0"/>
    <m/>
    <m/>
    <x v="0"/>
    <m/>
  </r>
  <r>
    <s v="U.P. PESADO"/>
    <s v="PINOS 2"/>
    <n v="485"/>
    <s v="Amarre con deriv a 45º"/>
    <m/>
    <n v="1"/>
    <m/>
    <n v="6"/>
    <m/>
    <m/>
    <m/>
    <m/>
    <n v="3"/>
    <n v="3"/>
    <m/>
    <m/>
    <m/>
    <x v="0"/>
    <d v="2024-01-18T00:00:00"/>
    <s v="X"/>
    <n v="3"/>
    <x v="0"/>
    <m/>
    <d v="2024-01-25T00:00:00"/>
    <s v="X"/>
    <n v="10"/>
    <x v="0"/>
    <m/>
    <m/>
    <x v="0"/>
    <m/>
  </r>
  <r>
    <s v="U.P. PESADO"/>
    <s v="PINOS 2"/>
    <n v="486"/>
    <s v="Pase "/>
    <m/>
    <n v="3"/>
    <m/>
    <m/>
    <m/>
    <m/>
    <m/>
    <m/>
    <m/>
    <m/>
    <m/>
    <m/>
    <m/>
    <x v="80"/>
    <m/>
    <m/>
    <m/>
    <x v="0"/>
    <m/>
    <d v="2024-01-25T00:00:00"/>
    <s v="X"/>
    <n v="3"/>
    <x v="0"/>
    <m/>
    <m/>
    <x v="0"/>
    <m/>
  </r>
  <r>
    <s v="U.P. PESADO"/>
    <s v="PINOS 2"/>
    <n v="487"/>
    <s v="Amarre a 90º"/>
    <m/>
    <n v="2"/>
    <m/>
    <n v="6"/>
    <m/>
    <n v="3"/>
    <m/>
    <m/>
    <n v="3"/>
    <n v="3"/>
    <m/>
    <m/>
    <m/>
    <x v="81"/>
    <d v="2024-01-18T00:00:00"/>
    <s v="X"/>
    <n v="6"/>
    <x v="0"/>
    <m/>
    <d v="2024-01-25T00:00:00"/>
    <s v="X"/>
    <n v="14"/>
    <x v="0"/>
    <m/>
    <m/>
    <x v="0"/>
    <m/>
  </r>
  <r>
    <s v="U.P. PESADO"/>
    <s v="PINOS 2"/>
    <n v="488"/>
    <s v="Amarre  a 90º"/>
    <m/>
    <n v="2"/>
    <m/>
    <n v="6"/>
    <m/>
    <m/>
    <m/>
    <m/>
    <m/>
    <n v="3"/>
    <m/>
    <m/>
    <m/>
    <x v="0"/>
    <m/>
    <s v="X"/>
    <n v="3"/>
    <x v="0"/>
    <m/>
    <d v="2024-01-25T00:00:00"/>
    <s v="X"/>
    <n v="8"/>
    <x v="0"/>
    <m/>
    <m/>
    <x v="0"/>
    <m/>
  </r>
  <r>
    <s v="U.P. PESADO"/>
    <s v="PINOS 2"/>
    <n v="489"/>
    <s v="Terminal"/>
    <m/>
    <m/>
    <m/>
    <n v="3"/>
    <m/>
    <n v="3"/>
    <m/>
    <m/>
    <n v="3"/>
    <m/>
    <m/>
    <m/>
    <m/>
    <x v="0"/>
    <d v="2024-01-18T00:00:00"/>
    <s v="X"/>
    <n v="3"/>
    <x v="0"/>
    <m/>
    <d v="2024-01-25T00:00:00"/>
    <s v="X"/>
    <n v="9"/>
    <x v="0"/>
    <m/>
    <m/>
    <x v="0"/>
    <m/>
  </r>
  <r>
    <s v="U.P. PESADO"/>
    <s v="PINOS 2"/>
    <n v="490"/>
    <s v="Pase "/>
    <m/>
    <n v="3"/>
    <m/>
    <m/>
    <m/>
    <m/>
    <m/>
    <m/>
    <m/>
    <m/>
    <m/>
    <m/>
    <m/>
    <x v="82"/>
    <m/>
    <m/>
    <m/>
    <x v="0"/>
    <m/>
    <d v="2024-01-25T00:00:00"/>
    <s v="X"/>
    <n v="3"/>
    <x v="0"/>
    <m/>
    <m/>
    <x v="0"/>
    <m/>
  </r>
  <r>
    <s v="U.P. PESADO"/>
    <s v="PINOS 2"/>
    <n v="491"/>
    <s v="Pase con deriv a 90º"/>
    <m/>
    <n v="4"/>
    <m/>
    <n v="3"/>
    <m/>
    <n v="3"/>
    <m/>
    <m/>
    <n v="3"/>
    <m/>
    <m/>
    <m/>
    <m/>
    <x v="0"/>
    <m/>
    <m/>
    <m/>
    <x v="0"/>
    <m/>
    <d v="2024-01-25T00:00:00"/>
    <s v="X"/>
    <n v="13"/>
    <x v="0"/>
    <m/>
    <m/>
    <x v="0"/>
    <m/>
  </r>
  <r>
    <s v="U.P. PESADO"/>
    <s v="PINOS 2"/>
    <n v="492"/>
    <s v="Amarre con deriv a 90º"/>
    <m/>
    <n v="2"/>
    <m/>
    <n v="6"/>
    <m/>
    <m/>
    <m/>
    <m/>
    <m/>
    <n v="3"/>
    <m/>
    <m/>
    <m/>
    <x v="0"/>
    <d v="2024-01-18T00:00:00"/>
    <s v="X"/>
    <n v="3"/>
    <x v="0"/>
    <m/>
    <d v="2024-01-25T00:00:00"/>
    <s v="X"/>
    <n v="8"/>
    <x v="0"/>
    <m/>
    <m/>
    <x v="0"/>
    <m/>
  </r>
  <r>
    <s v="U.P. PESADO"/>
    <s v="PINOS 2"/>
    <n v="493"/>
    <s v="Pase "/>
    <m/>
    <n v="3"/>
    <m/>
    <m/>
    <m/>
    <m/>
    <m/>
    <m/>
    <n v="3"/>
    <m/>
    <m/>
    <m/>
    <m/>
    <x v="0"/>
    <m/>
    <m/>
    <m/>
    <x v="0"/>
    <m/>
    <d v="2024-01-25T00:00:00"/>
    <s v="X"/>
    <n v="6"/>
    <x v="0"/>
    <m/>
    <m/>
    <x v="0"/>
    <m/>
  </r>
  <r>
    <s v="U.P. PESADO"/>
    <s v="PINOS 2"/>
    <n v="494"/>
    <s v="Pase "/>
    <m/>
    <n v="3"/>
    <m/>
    <m/>
    <m/>
    <m/>
    <m/>
    <m/>
    <m/>
    <m/>
    <m/>
    <m/>
    <m/>
    <x v="0"/>
    <m/>
    <m/>
    <m/>
    <x v="0"/>
    <m/>
    <d v="2024-01-25T00:00:00"/>
    <s v="X"/>
    <n v="3"/>
    <x v="0"/>
    <m/>
    <m/>
    <x v="0"/>
    <m/>
  </r>
  <r>
    <s v="U.P. PESADO"/>
    <s v="PINOS 2"/>
    <n v="495"/>
    <s v="Pase "/>
    <m/>
    <n v="3"/>
    <m/>
    <m/>
    <m/>
    <m/>
    <m/>
    <m/>
    <m/>
    <m/>
    <m/>
    <m/>
    <m/>
    <x v="83"/>
    <m/>
    <m/>
    <m/>
    <x v="0"/>
    <m/>
    <d v="2024-01-25T00:00:00"/>
    <s v="X"/>
    <n v="3"/>
    <x v="0"/>
    <m/>
    <m/>
    <x v="0"/>
    <m/>
  </r>
  <r>
    <s v="U.P. PESADO"/>
    <s v="PINOS 2"/>
    <n v="496"/>
    <s v="Pase "/>
    <m/>
    <n v="3"/>
    <m/>
    <m/>
    <m/>
    <m/>
    <m/>
    <m/>
    <m/>
    <m/>
    <m/>
    <m/>
    <m/>
    <x v="0"/>
    <m/>
    <m/>
    <m/>
    <x v="0"/>
    <m/>
    <d v="2024-01-25T00:00:00"/>
    <s v="X"/>
    <n v="3"/>
    <x v="0"/>
    <m/>
    <m/>
    <x v="0"/>
    <m/>
  </r>
  <r>
    <s v="U.P. PESADO"/>
    <s v="PINOS 2"/>
    <n v="497"/>
    <s v="Pase "/>
    <m/>
    <n v="3"/>
    <m/>
    <m/>
    <m/>
    <m/>
    <m/>
    <m/>
    <n v="3"/>
    <m/>
    <m/>
    <m/>
    <m/>
    <x v="0"/>
    <m/>
    <m/>
    <m/>
    <x v="0"/>
    <m/>
    <d v="2024-01-25T00:00:00"/>
    <s v="X"/>
    <n v="6"/>
    <x v="0"/>
    <m/>
    <m/>
    <x v="0"/>
    <m/>
  </r>
  <r>
    <s v="U.P. PESADO"/>
    <s v="PINOS 2"/>
    <n v="498"/>
    <s v="Amarre "/>
    <m/>
    <n v="1"/>
    <m/>
    <n v="6"/>
    <m/>
    <m/>
    <m/>
    <m/>
    <m/>
    <n v="3"/>
    <m/>
    <m/>
    <m/>
    <x v="0"/>
    <d v="2024-01-18T00:00:00"/>
    <s v="X"/>
    <n v="3"/>
    <x v="0"/>
    <m/>
    <d v="2024-01-25T00:00:00"/>
    <s v="X"/>
    <n v="7"/>
    <x v="0"/>
    <m/>
    <m/>
    <x v="0"/>
    <m/>
  </r>
  <r>
    <s v="U.P. PESADO"/>
    <s v="PINOS 2"/>
    <n v="499"/>
    <s v="Pase "/>
    <m/>
    <n v="3"/>
    <m/>
    <m/>
    <m/>
    <m/>
    <m/>
    <m/>
    <m/>
    <m/>
    <m/>
    <m/>
    <m/>
    <x v="84"/>
    <m/>
    <m/>
    <m/>
    <x v="0"/>
    <m/>
    <d v="2024-01-25T00:00:00"/>
    <s v="X"/>
    <n v="3"/>
    <x v="0"/>
    <m/>
    <m/>
    <x v="0"/>
    <m/>
  </r>
  <r>
    <s v="U.P. PESADO"/>
    <s v="PINOS 2"/>
    <n v="500"/>
    <s v="Pase "/>
    <m/>
    <n v="3"/>
    <m/>
    <m/>
    <m/>
    <m/>
    <m/>
    <m/>
    <m/>
    <m/>
    <m/>
    <m/>
    <m/>
    <x v="0"/>
    <m/>
    <m/>
    <m/>
    <x v="0"/>
    <m/>
    <d v="2024-01-25T00:00:00"/>
    <s v="X"/>
    <n v="3"/>
    <x v="0"/>
    <m/>
    <m/>
    <x v="0"/>
    <m/>
  </r>
  <r>
    <s v="U.P. PESADO"/>
    <s v="PINOS 2"/>
    <n v="501"/>
    <s v="Pase "/>
    <m/>
    <n v="3"/>
    <m/>
    <m/>
    <m/>
    <m/>
    <m/>
    <m/>
    <m/>
    <m/>
    <m/>
    <m/>
    <m/>
    <x v="0"/>
    <m/>
    <m/>
    <m/>
    <x v="0"/>
    <m/>
    <d v="2024-01-25T00:00:00"/>
    <s v="X"/>
    <n v="3"/>
    <x v="0"/>
    <m/>
    <m/>
    <x v="0"/>
    <m/>
  </r>
  <r>
    <s v="U.P. PESADO"/>
    <s v="PINOS 2"/>
    <n v="502"/>
    <s v="Amarre "/>
    <m/>
    <n v="1"/>
    <m/>
    <n v="6"/>
    <m/>
    <m/>
    <m/>
    <m/>
    <m/>
    <n v="3"/>
    <m/>
    <m/>
    <m/>
    <x v="0"/>
    <d v="2024-01-18T00:00:00"/>
    <s v="X"/>
    <n v="3"/>
    <x v="0"/>
    <m/>
    <d v="2024-01-25T00:00:00"/>
    <s v="X"/>
    <n v="7"/>
    <x v="0"/>
    <m/>
    <m/>
    <x v="0"/>
    <m/>
  </r>
  <r>
    <s v="U.P. PESADO"/>
    <s v="PINOS 2"/>
    <n v="503"/>
    <s v="Pase con deriv a 90º"/>
    <m/>
    <n v="4"/>
    <m/>
    <n v="3"/>
    <m/>
    <m/>
    <m/>
    <m/>
    <m/>
    <n v="3"/>
    <n v="3"/>
    <m/>
    <m/>
    <x v="0"/>
    <d v="2024-01-18T00:00:00"/>
    <s v="X"/>
    <n v="12"/>
    <x v="0"/>
    <m/>
    <d v="2024-01-25T00:00:00"/>
    <s v="X"/>
    <n v="13"/>
    <x v="0"/>
    <m/>
    <m/>
    <x v="0"/>
    <m/>
  </r>
  <r>
    <s v="U.P. PESADO"/>
    <s v="PINOS 2"/>
    <n v="504"/>
    <s v="Pase "/>
    <m/>
    <n v="3"/>
    <m/>
    <m/>
    <m/>
    <m/>
    <m/>
    <m/>
    <m/>
    <m/>
    <m/>
    <m/>
    <m/>
    <x v="75"/>
    <m/>
    <m/>
    <m/>
    <x v="0"/>
    <m/>
    <d v="2024-01-25T00:00:00"/>
    <s v="X"/>
    <n v="3"/>
    <x v="0"/>
    <m/>
    <m/>
    <x v="0"/>
    <m/>
  </r>
  <r>
    <s v="U.P. PESADO"/>
    <s v="PINOS 2"/>
    <n v="505"/>
    <s v="Amarre con deriv a 45º"/>
    <m/>
    <n v="2"/>
    <m/>
    <n v="9"/>
    <m/>
    <m/>
    <m/>
    <m/>
    <m/>
    <n v="6"/>
    <n v="3"/>
    <m/>
    <m/>
    <x v="75"/>
    <d v="2024-01-18T00:00:00"/>
    <s v="X"/>
    <n v="15"/>
    <x v="0"/>
    <m/>
    <d v="2024-01-25T00:00:00"/>
    <s v="X"/>
    <n v="17"/>
    <x v="0"/>
    <m/>
    <m/>
    <x v="0"/>
    <m/>
  </r>
  <r>
    <s v="U.P. PESADO"/>
    <s v="PINOS 2"/>
    <n v="506"/>
    <s v="Pase "/>
    <m/>
    <n v="3"/>
    <m/>
    <m/>
    <m/>
    <m/>
    <m/>
    <m/>
    <n v="3"/>
    <m/>
    <m/>
    <m/>
    <m/>
    <x v="0"/>
    <m/>
    <m/>
    <m/>
    <x v="0"/>
    <m/>
    <d v="2024-01-25T00:00:00"/>
    <s v="X"/>
    <n v="6"/>
    <x v="0"/>
    <m/>
    <m/>
    <x v="0"/>
    <m/>
  </r>
  <r>
    <s v="U.P. PESADO"/>
    <s v="PINOS 2"/>
    <n v="507"/>
    <s v="Amarre  a 90º"/>
    <m/>
    <n v="2"/>
    <m/>
    <n v="6"/>
    <m/>
    <m/>
    <m/>
    <m/>
    <m/>
    <n v="3"/>
    <m/>
    <m/>
    <m/>
    <x v="0"/>
    <d v="2024-01-18T00:00:00"/>
    <s v="X"/>
    <n v="3"/>
    <x v="0"/>
    <m/>
    <d v="2024-01-25T00:00:00"/>
    <s v="X"/>
    <n v="8"/>
    <x v="0"/>
    <m/>
    <m/>
    <x v="0"/>
    <m/>
  </r>
  <r>
    <s v="U.P. PESADO"/>
    <s v="PINOS 2"/>
    <n v="508"/>
    <s v="Pase con deriv a 90º"/>
    <m/>
    <n v="4"/>
    <m/>
    <n v="3"/>
    <m/>
    <n v="3"/>
    <m/>
    <m/>
    <m/>
    <n v="6"/>
    <m/>
    <m/>
    <m/>
    <x v="85"/>
    <d v="2024-01-18T00:00:00"/>
    <s v="X"/>
    <n v="15"/>
    <x v="0"/>
    <m/>
    <d v="2024-01-26T00:00:00"/>
    <s v="X"/>
    <n v="10"/>
    <x v="0"/>
    <m/>
    <m/>
    <x v="0"/>
    <m/>
  </r>
  <r>
    <s v="U.P. PESADO"/>
    <s v="PINOS 2"/>
    <n v="509"/>
    <s v="Terminal"/>
    <m/>
    <m/>
    <m/>
    <n v="3"/>
    <m/>
    <n v="3"/>
    <m/>
    <m/>
    <n v="3"/>
    <m/>
    <m/>
    <m/>
    <m/>
    <x v="0"/>
    <d v="2024-01-18T00:00:00"/>
    <s v="X"/>
    <n v="3"/>
    <x v="0"/>
    <m/>
    <d v="2024-01-26T00:00:00"/>
    <s v="X"/>
    <n v="9"/>
    <x v="0"/>
    <m/>
    <m/>
    <x v="0"/>
    <m/>
  </r>
  <r>
    <s v="U.P. PESADO"/>
    <s v="PINOS 2"/>
    <n v="510"/>
    <s v="Pase con deriv a 90º"/>
    <m/>
    <n v="4"/>
    <m/>
    <n v="3"/>
    <m/>
    <m/>
    <m/>
    <m/>
    <m/>
    <n v="3"/>
    <m/>
    <m/>
    <m/>
    <x v="0"/>
    <d v="2024-01-18T00:00:00"/>
    <s v="X"/>
    <n v="3"/>
    <x v="0"/>
    <m/>
    <d v="2024-01-26T00:00:00"/>
    <s v="X"/>
    <n v="7"/>
    <x v="0"/>
    <m/>
    <m/>
    <x v="0"/>
    <m/>
  </r>
  <r>
    <s v="U.P. PESADO"/>
    <s v="PINOS 2"/>
    <n v="511"/>
    <s v="Terminal"/>
    <m/>
    <m/>
    <m/>
    <n v="3"/>
    <m/>
    <n v="3"/>
    <m/>
    <m/>
    <n v="3"/>
    <m/>
    <m/>
    <m/>
    <m/>
    <x v="86"/>
    <d v="2024-01-18T00:00:00"/>
    <s v="X"/>
    <n v="3"/>
    <x v="0"/>
    <m/>
    <d v="2024-01-26T00:00:00"/>
    <s v="X"/>
    <n v="9"/>
    <x v="0"/>
    <m/>
    <m/>
    <x v="0"/>
    <m/>
  </r>
  <r>
    <s v="U.P. PESADO"/>
    <s v="PINOS 2"/>
    <n v="512"/>
    <s v="Amarre con deriv a 90º"/>
    <m/>
    <n v="1"/>
    <m/>
    <n v="9"/>
    <m/>
    <m/>
    <m/>
    <m/>
    <m/>
    <n v="9"/>
    <m/>
    <m/>
    <m/>
    <x v="0"/>
    <d v="2024-01-18T00:00:00"/>
    <s v="X"/>
    <n v="9"/>
    <x v="0"/>
    <m/>
    <d v="2024-01-26T00:00:00"/>
    <s v="X"/>
    <n v="10"/>
    <x v="0"/>
    <m/>
    <m/>
    <x v="0"/>
    <m/>
  </r>
  <r>
    <s v="U.P. PESADO"/>
    <s v="PINOS 2"/>
    <n v="513"/>
    <s v="Terminal"/>
    <m/>
    <m/>
    <m/>
    <n v="3"/>
    <m/>
    <n v="3"/>
    <m/>
    <m/>
    <n v="3"/>
    <m/>
    <m/>
    <m/>
    <m/>
    <x v="86"/>
    <d v="2024-01-18T00:00:00"/>
    <s v="X"/>
    <n v="3"/>
    <x v="0"/>
    <m/>
    <d v="2024-01-26T00:00:00"/>
    <s v="X"/>
    <n v="9"/>
    <x v="0"/>
    <m/>
    <m/>
    <x v="0"/>
    <m/>
  </r>
  <r>
    <s v="U.P. PESADO"/>
    <s v="PINOS 2"/>
    <n v="514"/>
    <s v="Amarre a 90º"/>
    <m/>
    <n v="2"/>
    <m/>
    <n v="6"/>
    <m/>
    <m/>
    <m/>
    <m/>
    <m/>
    <n v="3"/>
    <m/>
    <m/>
    <m/>
    <x v="0"/>
    <d v="2024-01-18T00:00:00"/>
    <s v="X"/>
    <n v="3"/>
    <x v="0"/>
    <m/>
    <d v="2024-01-26T00:00:00"/>
    <s v="X"/>
    <n v="8"/>
    <x v="0"/>
    <m/>
    <m/>
    <x v="0"/>
    <m/>
  </r>
  <r>
    <s v="U.P. PESADO"/>
    <s v="PINOS 2"/>
    <n v="515"/>
    <s v="Terminal"/>
    <m/>
    <m/>
    <m/>
    <n v="3"/>
    <m/>
    <n v="3"/>
    <m/>
    <m/>
    <n v="3"/>
    <m/>
    <m/>
    <m/>
    <m/>
    <x v="0"/>
    <d v="2024-01-18T00:00:00"/>
    <s v="X"/>
    <n v="9"/>
    <x v="0"/>
    <m/>
    <d v="2024-01-26T00:00:00"/>
    <s v="X"/>
    <n v="9"/>
    <x v="0"/>
    <m/>
    <m/>
    <x v="0"/>
    <m/>
  </r>
  <r>
    <s v="U.P. PESADO"/>
    <s v="PINOS 2"/>
    <n v="516"/>
    <s v="Pase "/>
    <m/>
    <n v="3"/>
    <m/>
    <m/>
    <m/>
    <m/>
    <m/>
    <m/>
    <n v="3"/>
    <m/>
    <m/>
    <m/>
    <m/>
    <x v="87"/>
    <m/>
    <m/>
    <m/>
    <x v="0"/>
    <m/>
    <d v="2024-01-26T00:00:00"/>
    <s v="X"/>
    <n v="6"/>
    <x v="0"/>
    <m/>
    <m/>
    <x v="0"/>
    <m/>
  </r>
  <r>
    <s v="U.P. PESADO"/>
    <s v="PINOS 2"/>
    <n v="517"/>
    <s v="Amarre a 90º"/>
    <m/>
    <n v="2"/>
    <m/>
    <n v="6"/>
    <m/>
    <m/>
    <m/>
    <m/>
    <m/>
    <n v="4"/>
    <m/>
    <m/>
    <m/>
    <x v="0"/>
    <d v="2024-01-18T00:00:00"/>
    <s v="X"/>
    <n v="4"/>
    <x v="0"/>
    <m/>
    <d v="2024-01-26T00:00:00"/>
    <s v="X"/>
    <n v="8"/>
    <x v="0"/>
    <m/>
    <m/>
    <x v="0"/>
    <m/>
  </r>
  <r>
    <s v="U.P. PESADO"/>
    <s v="PINOS 2"/>
    <n v="518"/>
    <s v="Pase "/>
    <m/>
    <n v="3"/>
    <m/>
    <m/>
    <m/>
    <m/>
    <m/>
    <m/>
    <m/>
    <m/>
    <m/>
    <m/>
    <m/>
    <x v="0"/>
    <m/>
    <m/>
    <m/>
    <x v="0"/>
    <m/>
    <d v="2024-01-26T00:00:00"/>
    <s v="X"/>
    <n v="3"/>
    <x v="0"/>
    <m/>
    <m/>
    <x v="0"/>
    <m/>
  </r>
  <r>
    <s v="U.P. PESADO"/>
    <s v="PINOS 2"/>
    <n v="519"/>
    <s v="Pase "/>
    <m/>
    <n v="3"/>
    <m/>
    <m/>
    <m/>
    <m/>
    <m/>
    <m/>
    <m/>
    <m/>
    <m/>
    <m/>
    <m/>
    <x v="88"/>
    <m/>
    <m/>
    <m/>
    <x v="0"/>
    <m/>
    <d v="2024-01-26T00:00:00"/>
    <s v="X"/>
    <n v="3"/>
    <x v="0"/>
    <m/>
    <m/>
    <x v="0"/>
    <m/>
  </r>
  <r>
    <s v="U.P. PESADO"/>
    <s v="PINOS 2"/>
    <n v="520"/>
    <s v="Pase "/>
    <m/>
    <n v="3"/>
    <m/>
    <m/>
    <m/>
    <m/>
    <m/>
    <m/>
    <m/>
    <m/>
    <m/>
    <m/>
    <m/>
    <x v="0"/>
    <m/>
    <m/>
    <m/>
    <x v="0"/>
    <m/>
    <d v="2024-01-26T00:00:00"/>
    <s v="X"/>
    <n v="3"/>
    <x v="0"/>
    <m/>
    <m/>
    <x v="0"/>
    <m/>
  </r>
  <r>
    <s v="U.P. PESADO"/>
    <s v="PINOS 2"/>
    <n v="521"/>
    <s v="Amarre "/>
    <m/>
    <n v="1"/>
    <m/>
    <n v="6"/>
    <m/>
    <m/>
    <m/>
    <m/>
    <n v="3"/>
    <n v="3"/>
    <m/>
    <m/>
    <m/>
    <x v="75"/>
    <m/>
    <s v="X"/>
    <n v="3"/>
    <x v="0"/>
    <m/>
    <d v="2024-01-26T00:00:00"/>
    <s v="X"/>
    <n v="10"/>
    <x v="0"/>
    <m/>
    <m/>
    <x v="0"/>
    <m/>
  </r>
  <r>
    <s v="U.P. PESADO"/>
    <s v="PINOS 2"/>
    <n v="522"/>
    <s v="Pase "/>
    <m/>
    <n v="3"/>
    <m/>
    <m/>
    <m/>
    <m/>
    <m/>
    <m/>
    <m/>
    <m/>
    <m/>
    <m/>
    <m/>
    <x v="75"/>
    <m/>
    <m/>
    <m/>
    <x v="0"/>
    <m/>
    <d v="2024-01-26T00:00:00"/>
    <s v="X"/>
    <n v="3"/>
    <x v="0"/>
    <m/>
    <m/>
    <x v="0"/>
    <m/>
  </r>
  <r>
    <s v="U.P. PESADO"/>
    <s v="PINOS 2"/>
    <n v="523"/>
    <s v="Pase "/>
    <m/>
    <n v="3"/>
    <m/>
    <m/>
    <m/>
    <m/>
    <m/>
    <m/>
    <m/>
    <m/>
    <m/>
    <m/>
    <m/>
    <x v="88"/>
    <m/>
    <m/>
    <m/>
    <x v="0"/>
    <m/>
    <d v="2024-01-26T00:00:00"/>
    <s v="X"/>
    <n v="3"/>
    <x v="0"/>
    <m/>
    <m/>
    <x v="0"/>
    <m/>
  </r>
  <r>
    <s v="U.P. PESADO"/>
    <s v="PINOS 2"/>
    <n v="524"/>
    <s v="Pase "/>
    <m/>
    <n v="3"/>
    <m/>
    <m/>
    <m/>
    <m/>
    <m/>
    <m/>
    <m/>
    <m/>
    <m/>
    <m/>
    <m/>
    <x v="0"/>
    <m/>
    <m/>
    <m/>
    <x v="0"/>
    <m/>
    <d v="2024-01-26T00:00:00"/>
    <s v="X"/>
    <n v="3"/>
    <x v="0"/>
    <m/>
    <m/>
    <x v="0"/>
    <m/>
  </r>
  <r>
    <s v="U.P. PESADO"/>
    <s v="PINOS 2"/>
    <n v="525"/>
    <s v="Amarre a 90º"/>
    <m/>
    <n v="2"/>
    <m/>
    <n v="6"/>
    <m/>
    <m/>
    <m/>
    <m/>
    <n v="3"/>
    <n v="3"/>
    <m/>
    <m/>
    <m/>
    <x v="75"/>
    <m/>
    <s v="X"/>
    <n v="3"/>
    <x v="0"/>
    <m/>
    <d v="2024-01-26T00:00:00"/>
    <s v="X"/>
    <n v="11"/>
    <x v="0"/>
    <m/>
    <m/>
    <x v="0"/>
    <m/>
  </r>
  <r>
    <s v="U.P. PESADO"/>
    <s v="PINOS 2"/>
    <n v="526"/>
    <s v="Pase "/>
    <m/>
    <n v="3"/>
    <m/>
    <m/>
    <m/>
    <m/>
    <m/>
    <m/>
    <m/>
    <m/>
    <m/>
    <m/>
    <m/>
    <x v="75"/>
    <m/>
    <m/>
    <m/>
    <x v="0"/>
    <m/>
    <d v="2024-01-26T00:00:00"/>
    <s v="X"/>
    <n v="3"/>
    <x v="0"/>
    <m/>
    <m/>
    <x v="0"/>
    <m/>
  </r>
  <r>
    <s v="U.P. PESADO"/>
    <s v="PINOS 2"/>
    <n v="527"/>
    <s v="Pase "/>
    <m/>
    <n v="3"/>
    <m/>
    <m/>
    <m/>
    <m/>
    <m/>
    <m/>
    <m/>
    <m/>
    <m/>
    <m/>
    <m/>
    <x v="83"/>
    <m/>
    <m/>
    <m/>
    <x v="0"/>
    <m/>
    <d v="2024-01-26T00:00:00"/>
    <s v="X"/>
    <n v="3"/>
    <x v="0"/>
    <m/>
    <m/>
    <x v="0"/>
    <m/>
  </r>
  <r>
    <s v="U.P. PESADO"/>
    <s v="PINOS 2"/>
    <n v="528"/>
    <s v="Pase "/>
    <m/>
    <n v="3"/>
    <m/>
    <m/>
    <m/>
    <m/>
    <m/>
    <m/>
    <m/>
    <m/>
    <m/>
    <m/>
    <m/>
    <x v="0"/>
    <m/>
    <m/>
    <m/>
    <x v="0"/>
    <m/>
    <d v="2024-01-26T00:00:00"/>
    <s v="X"/>
    <n v="3"/>
    <x v="0"/>
    <m/>
    <m/>
    <x v="0"/>
    <m/>
  </r>
  <r>
    <s v="U.P. PESADO"/>
    <s v="PINOS 2"/>
    <n v="529"/>
    <s v="Pase "/>
    <m/>
    <n v="3"/>
    <m/>
    <m/>
    <m/>
    <m/>
    <m/>
    <m/>
    <n v="3"/>
    <m/>
    <m/>
    <m/>
    <m/>
    <x v="0"/>
    <m/>
    <m/>
    <m/>
    <x v="0"/>
    <m/>
    <d v="2024-01-26T00:00:00"/>
    <s v="X"/>
    <n v="6"/>
    <x v="0"/>
    <m/>
    <m/>
    <x v="0"/>
    <m/>
  </r>
  <r>
    <s v="U.P. PESADO"/>
    <s v="PINOS 2"/>
    <n v="530"/>
    <s v="Amarre "/>
    <m/>
    <n v="1"/>
    <m/>
    <n v="6"/>
    <m/>
    <m/>
    <m/>
    <m/>
    <m/>
    <n v="3"/>
    <m/>
    <m/>
    <m/>
    <x v="0"/>
    <m/>
    <s v="X"/>
    <n v="3"/>
    <x v="0"/>
    <m/>
    <d v="2024-01-26T00:00:00"/>
    <s v="X"/>
    <n v="7"/>
    <x v="0"/>
    <m/>
    <m/>
    <x v="0"/>
    <m/>
  </r>
  <r>
    <s v="U.P. PESADO"/>
    <s v="PINOS 2"/>
    <n v="531"/>
    <s v="Pase "/>
    <m/>
    <n v="3"/>
    <m/>
    <m/>
    <m/>
    <m/>
    <m/>
    <m/>
    <n v="3"/>
    <m/>
    <m/>
    <m/>
    <m/>
    <x v="0"/>
    <m/>
    <m/>
    <m/>
    <x v="0"/>
    <m/>
    <d v="2024-01-26T00:00:00"/>
    <s v="X"/>
    <n v="6"/>
    <x v="0"/>
    <m/>
    <m/>
    <x v="0"/>
    <m/>
  </r>
  <r>
    <s v="U.P. PESADO"/>
    <s v="PINOS 2"/>
    <n v="532"/>
    <s v="Pase "/>
    <m/>
    <n v="3"/>
    <m/>
    <m/>
    <m/>
    <m/>
    <m/>
    <m/>
    <m/>
    <m/>
    <m/>
    <m/>
    <m/>
    <x v="0"/>
    <m/>
    <m/>
    <m/>
    <x v="0"/>
    <m/>
    <d v="2024-01-26T00:00:00"/>
    <s v="X"/>
    <n v="3"/>
    <x v="0"/>
    <m/>
    <m/>
    <x v="0"/>
    <m/>
  </r>
  <r>
    <s v="U.P. PESADO"/>
    <s v="PINOS 2"/>
    <n v="533"/>
    <s v="Pase "/>
    <m/>
    <n v="3"/>
    <m/>
    <m/>
    <m/>
    <m/>
    <m/>
    <m/>
    <n v="3"/>
    <m/>
    <m/>
    <m/>
    <m/>
    <x v="0"/>
    <m/>
    <m/>
    <m/>
    <x v="0"/>
    <m/>
    <d v="2024-01-26T00:00:00"/>
    <s v="X"/>
    <n v="6"/>
    <x v="0"/>
    <m/>
    <m/>
    <x v="0"/>
    <m/>
  </r>
  <r>
    <s v="U.P. PESADO"/>
    <s v="PINOS 2"/>
    <n v="534"/>
    <s v="Amarre a 90º"/>
    <m/>
    <n v="2"/>
    <m/>
    <n v="6"/>
    <m/>
    <m/>
    <m/>
    <m/>
    <m/>
    <n v="3"/>
    <m/>
    <m/>
    <m/>
    <x v="0"/>
    <d v="2024-01-18T00:00:00"/>
    <s v="X"/>
    <n v="3"/>
    <x v="0"/>
    <m/>
    <d v="2024-01-26T00:00:00"/>
    <s v="X"/>
    <n v="8"/>
    <x v="0"/>
    <m/>
    <m/>
    <x v="0"/>
    <m/>
  </r>
  <r>
    <s v="U.P. PESADO"/>
    <s v="PINOS 2"/>
    <n v="535"/>
    <s v="Pase "/>
    <m/>
    <n v="3"/>
    <m/>
    <m/>
    <m/>
    <m/>
    <m/>
    <m/>
    <n v="3"/>
    <m/>
    <m/>
    <m/>
    <m/>
    <x v="75"/>
    <m/>
    <m/>
    <m/>
    <x v="0"/>
    <m/>
    <d v="2024-01-26T00:00:00"/>
    <s v="X"/>
    <n v="6"/>
    <x v="0"/>
    <m/>
    <m/>
    <x v="0"/>
    <m/>
  </r>
  <r>
    <s v="U.P. PESADO"/>
    <s v="PINOS 2"/>
    <n v="536"/>
    <s v="Pase "/>
    <m/>
    <n v="3"/>
    <m/>
    <m/>
    <m/>
    <m/>
    <m/>
    <m/>
    <m/>
    <m/>
    <m/>
    <m/>
    <m/>
    <x v="75"/>
    <m/>
    <m/>
    <m/>
    <x v="0"/>
    <m/>
    <d v="2024-01-26T00:00:00"/>
    <s v="X"/>
    <n v="3"/>
    <x v="0"/>
    <m/>
    <m/>
    <x v="0"/>
    <m/>
  </r>
  <r>
    <s v="U.P. PESADO"/>
    <s v="PINOS 2"/>
    <n v="537"/>
    <s v="Pase "/>
    <m/>
    <n v="3"/>
    <m/>
    <m/>
    <m/>
    <m/>
    <m/>
    <m/>
    <n v="3"/>
    <m/>
    <m/>
    <m/>
    <m/>
    <x v="0"/>
    <m/>
    <m/>
    <m/>
    <x v="0"/>
    <m/>
    <d v="2024-01-26T00:00:00"/>
    <s v="X"/>
    <n v="6"/>
    <x v="0"/>
    <m/>
    <m/>
    <x v="0"/>
    <m/>
  </r>
  <r>
    <s v="U.P. PESADO"/>
    <s v="PINOS 2"/>
    <n v="538"/>
    <s v="Amarre a 90º"/>
    <m/>
    <n v="2"/>
    <m/>
    <n v="6"/>
    <m/>
    <m/>
    <m/>
    <m/>
    <m/>
    <n v="3"/>
    <m/>
    <m/>
    <m/>
    <x v="0"/>
    <d v="2024-01-18T00:00:00"/>
    <s v="X"/>
    <n v="3"/>
    <x v="0"/>
    <m/>
    <d v="2024-01-26T00:00:00"/>
    <s v="X"/>
    <n v="8"/>
    <x v="0"/>
    <m/>
    <m/>
    <x v="0"/>
    <m/>
  </r>
  <r>
    <s v="U.P. PESADO"/>
    <s v="PINOS 2"/>
    <n v="539"/>
    <s v="Pase "/>
    <m/>
    <n v="3"/>
    <m/>
    <m/>
    <m/>
    <m/>
    <m/>
    <m/>
    <n v="3"/>
    <m/>
    <m/>
    <m/>
    <m/>
    <x v="0"/>
    <m/>
    <m/>
    <m/>
    <x v="0"/>
    <m/>
    <d v="2024-01-27T00:00:00"/>
    <s v="X"/>
    <n v="6"/>
    <x v="0"/>
    <m/>
    <m/>
    <x v="0"/>
    <m/>
  </r>
  <r>
    <s v="U.P. PESADO"/>
    <s v="PINOS 2"/>
    <n v="540"/>
    <s v="Pase "/>
    <m/>
    <n v="3"/>
    <m/>
    <m/>
    <m/>
    <m/>
    <m/>
    <m/>
    <m/>
    <m/>
    <m/>
    <m/>
    <m/>
    <x v="89"/>
    <m/>
    <m/>
    <m/>
    <x v="0"/>
    <m/>
    <d v="2024-01-27T00:00:00"/>
    <s v="X"/>
    <n v="3"/>
    <x v="0"/>
    <m/>
    <m/>
    <x v="0"/>
    <m/>
  </r>
  <r>
    <s v="U.P. PESADO"/>
    <s v="PINOS 2"/>
    <n v="541"/>
    <s v="Amarre a 45º"/>
    <m/>
    <n v="2"/>
    <m/>
    <n v="6"/>
    <m/>
    <m/>
    <m/>
    <m/>
    <n v="2"/>
    <n v="3"/>
    <m/>
    <m/>
    <m/>
    <x v="90"/>
    <d v="2024-01-18T00:00:00"/>
    <s v="X"/>
    <n v="3"/>
    <x v="0"/>
    <m/>
    <d v="2024-01-27T00:00:00"/>
    <s v="X"/>
    <n v="10"/>
    <x v="0"/>
    <m/>
    <m/>
    <x v="0"/>
    <m/>
  </r>
  <r>
    <s v="U.P. PESADO"/>
    <s v="PINOS 2"/>
    <n v="542"/>
    <s v="Pase "/>
    <m/>
    <n v="3"/>
    <m/>
    <m/>
    <m/>
    <m/>
    <m/>
    <m/>
    <m/>
    <m/>
    <m/>
    <m/>
    <m/>
    <x v="0"/>
    <m/>
    <m/>
    <m/>
    <x v="0"/>
    <m/>
    <d v="2024-01-27T00:00:00"/>
    <s v="X"/>
    <n v="3"/>
    <x v="0"/>
    <m/>
    <m/>
    <x v="0"/>
    <m/>
  </r>
  <r>
    <s v="U.P. PESADO"/>
    <s v="PINOS 2"/>
    <n v="543"/>
    <s v="Amarre a 45º"/>
    <m/>
    <n v="3"/>
    <m/>
    <n v="6"/>
    <m/>
    <m/>
    <m/>
    <m/>
    <n v="3"/>
    <n v="3"/>
    <m/>
    <m/>
    <m/>
    <x v="0"/>
    <d v="2024-01-18T00:00:00"/>
    <s v="X"/>
    <n v="3"/>
    <x v="0"/>
    <m/>
    <d v="2024-01-27T00:00:00"/>
    <s v="X"/>
    <n v="12"/>
    <x v="0"/>
    <m/>
    <m/>
    <x v="0"/>
    <m/>
  </r>
  <r>
    <s v="U.P. PESADO"/>
    <s v="PINOS 2"/>
    <n v="544"/>
    <s v="Pase "/>
    <m/>
    <n v="3"/>
    <m/>
    <m/>
    <m/>
    <m/>
    <m/>
    <m/>
    <m/>
    <m/>
    <m/>
    <m/>
    <m/>
    <x v="75"/>
    <m/>
    <m/>
    <m/>
    <x v="0"/>
    <m/>
    <d v="2024-01-27T00:00:00"/>
    <s v="X"/>
    <n v="3"/>
    <x v="0"/>
    <m/>
    <m/>
    <x v="0"/>
    <m/>
  </r>
  <r>
    <s v="U.P. PESADO"/>
    <s v="PINOS 2"/>
    <n v="545"/>
    <s v="Pase "/>
    <m/>
    <n v="3"/>
    <m/>
    <m/>
    <m/>
    <m/>
    <m/>
    <m/>
    <n v="3"/>
    <m/>
    <m/>
    <m/>
    <m/>
    <x v="75"/>
    <m/>
    <m/>
    <m/>
    <x v="0"/>
    <m/>
    <d v="2024-01-27T00:00:00"/>
    <s v="X"/>
    <n v="6"/>
    <x v="0"/>
    <m/>
    <m/>
    <x v="0"/>
    <m/>
  </r>
  <r>
    <s v="U.P. PESADO"/>
    <s v="PINOS 2"/>
    <n v="546"/>
    <s v="Amarre  a 90º"/>
    <m/>
    <n v="2"/>
    <m/>
    <n v="6"/>
    <m/>
    <m/>
    <m/>
    <m/>
    <m/>
    <n v="3"/>
    <m/>
    <m/>
    <m/>
    <x v="0"/>
    <d v="2024-01-18T00:00:00"/>
    <s v="X"/>
    <n v="3"/>
    <x v="0"/>
    <m/>
    <d v="2024-01-27T00:00:00"/>
    <s v="X"/>
    <n v="8"/>
    <x v="0"/>
    <m/>
    <m/>
    <x v="0"/>
    <m/>
  </r>
  <r>
    <s v="U.P. PESADO"/>
    <s v="PINOS 2"/>
    <n v="547"/>
    <s v="Pase con deriv a 45º"/>
    <m/>
    <n v="3"/>
    <m/>
    <n v="3"/>
    <m/>
    <m/>
    <m/>
    <m/>
    <n v="3"/>
    <n v="3"/>
    <m/>
    <m/>
    <m/>
    <x v="70"/>
    <d v="2024-01-18T00:00:00"/>
    <s v="X"/>
    <n v="3"/>
    <x v="0"/>
    <m/>
    <d v="2024-01-27T00:00:00"/>
    <s v="X"/>
    <n v="9"/>
    <x v="0"/>
    <m/>
    <m/>
    <x v="0"/>
    <m/>
  </r>
  <r>
    <s v="U.P. PESADO"/>
    <s v="PINOS 2"/>
    <n v="548"/>
    <s v="Terminal"/>
    <m/>
    <m/>
    <m/>
    <n v="3"/>
    <m/>
    <n v="3"/>
    <m/>
    <m/>
    <n v="3"/>
    <m/>
    <m/>
    <m/>
    <m/>
    <x v="70"/>
    <d v="2024-01-18T00:00:00"/>
    <s v="X"/>
    <n v="3"/>
    <x v="0"/>
    <m/>
    <d v="2024-01-27T00:00:00"/>
    <s v="X"/>
    <n v="9"/>
    <x v="0"/>
    <m/>
    <m/>
    <x v="0"/>
    <m/>
  </r>
  <r>
    <s v="U.P. PESADO"/>
    <s v="PINOS 2"/>
    <n v="549"/>
    <s v="Pase "/>
    <m/>
    <n v="3"/>
    <m/>
    <m/>
    <m/>
    <m/>
    <m/>
    <m/>
    <m/>
    <m/>
    <m/>
    <m/>
    <m/>
    <x v="0"/>
    <m/>
    <m/>
    <m/>
    <x v="0"/>
    <m/>
    <d v="2024-01-27T00:00:00"/>
    <s v="X"/>
    <n v="3"/>
    <x v="0"/>
    <m/>
    <m/>
    <x v="0"/>
    <m/>
  </r>
  <r>
    <s v="U.P. PESADO"/>
    <s v="PINOS 2"/>
    <n v="550"/>
    <s v="Terminal"/>
    <m/>
    <m/>
    <m/>
    <n v="3"/>
    <m/>
    <m/>
    <m/>
    <m/>
    <m/>
    <n v="6"/>
    <m/>
    <m/>
    <m/>
    <x v="0"/>
    <d v="2024-01-18T00:00:00"/>
    <s v="X"/>
    <n v="6"/>
    <x v="0"/>
    <m/>
    <d v="2024-01-27T00:00:00"/>
    <s v="X"/>
    <n v="3"/>
    <x v="0"/>
    <m/>
    <m/>
    <x v="0"/>
    <m/>
  </r>
  <r>
    <s v="U.P. PESADO"/>
    <s v="PINOS 2"/>
    <n v="551"/>
    <s v="Terminal"/>
    <m/>
    <m/>
    <m/>
    <n v="3"/>
    <m/>
    <n v="3"/>
    <m/>
    <m/>
    <n v="3"/>
    <m/>
    <m/>
    <m/>
    <m/>
    <x v="0"/>
    <d v="2024-01-18T00:00:00"/>
    <s v="X"/>
    <n v="3"/>
    <x v="0"/>
    <m/>
    <d v="2024-01-27T00:00:00"/>
    <s v="X"/>
    <n v="9"/>
    <x v="0"/>
    <m/>
    <m/>
    <x v="0"/>
    <m/>
  </r>
  <r>
    <s v="U.P. PESADO"/>
    <s v="PINOS 2"/>
    <n v="552"/>
    <s v="Amarre "/>
    <m/>
    <n v="1"/>
    <m/>
    <n v="6"/>
    <m/>
    <m/>
    <m/>
    <m/>
    <n v="3"/>
    <n v="3"/>
    <m/>
    <m/>
    <m/>
    <x v="0"/>
    <d v="2024-01-18T00:00:00"/>
    <s v="X"/>
    <n v="3"/>
    <x v="0"/>
    <m/>
    <d v="2024-01-27T00:00:00"/>
    <s v="X"/>
    <n v="10"/>
    <x v="0"/>
    <m/>
    <m/>
    <x v="0"/>
    <m/>
  </r>
  <r>
    <s v="U.P. PESADO"/>
    <s v="PINOS 2"/>
    <n v="553"/>
    <s v="Amarre  a 90º"/>
    <m/>
    <n v="2"/>
    <m/>
    <n v="6"/>
    <m/>
    <m/>
    <m/>
    <m/>
    <m/>
    <n v="3"/>
    <m/>
    <m/>
    <m/>
    <x v="0"/>
    <d v="2024-01-18T00:00:00"/>
    <s v="X"/>
    <n v="3"/>
    <x v="0"/>
    <m/>
    <d v="2024-01-27T00:00:00"/>
    <s v="X"/>
    <n v="8"/>
    <x v="0"/>
    <m/>
    <m/>
    <x v="0"/>
    <m/>
  </r>
  <r>
    <s v="U.P. PESADO"/>
    <s v="PINOS 2"/>
    <n v="554"/>
    <s v="Terminal"/>
    <m/>
    <m/>
    <m/>
    <n v="3"/>
    <m/>
    <n v="3"/>
    <m/>
    <m/>
    <n v="3"/>
    <m/>
    <m/>
    <m/>
    <m/>
    <x v="0"/>
    <d v="2024-01-18T00:00:00"/>
    <s v="X"/>
    <n v="3"/>
    <x v="0"/>
    <m/>
    <d v="2024-01-27T00:00:00"/>
    <s v="X"/>
    <n v="9"/>
    <x v="0"/>
    <m/>
    <m/>
    <x v="0"/>
    <m/>
  </r>
  <r>
    <s v="U.P. PESADO"/>
    <s v="PINOS 2"/>
    <n v="555"/>
    <s v="Pase "/>
    <m/>
    <n v="3"/>
    <m/>
    <m/>
    <m/>
    <m/>
    <m/>
    <m/>
    <n v="3"/>
    <m/>
    <m/>
    <m/>
    <m/>
    <x v="70"/>
    <m/>
    <m/>
    <m/>
    <x v="0"/>
    <m/>
    <d v="2024-01-27T00:00:00"/>
    <s v="X"/>
    <n v="6"/>
    <x v="17"/>
    <m/>
    <d v="2024-02-18T00:00:00"/>
    <x v="1"/>
    <m/>
  </r>
  <r>
    <s v="U.P. PESADO"/>
    <s v="PINOS 2"/>
    <n v="556"/>
    <s v="Pase "/>
    <m/>
    <n v="3"/>
    <m/>
    <m/>
    <m/>
    <m/>
    <m/>
    <m/>
    <m/>
    <m/>
    <m/>
    <m/>
    <m/>
    <x v="0"/>
    <m/>
    <m/>
    <m/>
    <x v="0"/>
    <m/>
    <d v="2024-01-27T00:00:00"/>
    <s v="X"/>
    <n v="3"/>
    <x v="0"/>
    <m/>
    <m/>
    <x v="0"/>
    <m/>
  </r>
  <r>
    <s v="U.P. PESADO"/>
    <s v="PINOS 2"/>
    <n v="557"/>
    <s v="Amarre "/>
    <m/>
    <n v="1"/>
    <m/>
    <n v="6"/>
    <m/>
    <m/>
    <m/>
    <m/>
    <n v="3"/>
    <n v="3"/>
    <m/>
    <m/>
    <m/>
    <x v="0"/>
    <d v="2024-01-25T00:00:00"/>
    <s v="X"/>
    <n v="3"/>
    <x v="0"/>
    <m/>
    <d v="2024-01-27T00:00:00"/>
    <s v="X"/>
    <n v="10"/>
    <x v="0"/>
    <m/>
    <m/>
    <x v="0"/>
    <m/>
  </r>
  <r>
    <s v="U.P. PESADO"/>
    <s v="PINOS 2"/>
    <n v="558"/>
    <s v="Pase con deriv a 90º"/>
    <m/>
    <n v="3"/>
    <n v="2"/>
    <m/>
    <m/>
    <n v="2"/>
    <m/>
    <m/>
    <m/>
    <m/>
    <m/>
    <m/>
    <m/>
    <x v="0"/>
    <m/>
    <m/>
    <m/>
    <x v="0"/>
    <m/>
    <d v="2024-01-27T00:00:00"/>
    <s v="X"/>
    <n v="7"/>
    <x v="0"/>
    <m/>
    <m/>
    <x v="0"/>
    <m/>
  </r>
  <r>
    <s v="U.P. PESADO"/>
    <s v="PINOS 2"/>
    <n v="559"/>
    <s v="Pase "/>
    <m/>
    <n v="3"/>
    <m/>
    <m/>
    <m/>
    <m/>
    <m/>
    <m/>
    <n v="3"/>
    <m/>
    <m/>
    <m/>
    <m/>
    <x v="70"/>
    <m/>
    <m/>
    <m/>
    <x v="0"/>
    <m/>
    <d v="2024-01-27T00:00:00"/>
    <s v="X"/>
    <n v="6"/>
    <x v="0"/>
    <m/>
    <m/>
    <x v="0"/>
    <m/>
  </r>
  <r>
    <s v="U.P. PESADO"/>
    <s v="PINOS 2"/>
    <n v="560"/>
    <s v="Pase "/>
    <m/>
    <n v="3"/>
    <m/>
    <m/>
    <m/>
    <m/>
    <m/>
    <m/>
    <m/>
    <m/>
    <m/>
    <m/>
    <m/>
    <x v="0"/>
    <m/>
    <m/>
    <m/>
    <x v="0"/>
    <m/>
    <d v="2024-01-27T00:00:00"/>
    <s v="X"/>
    <n v="3"/>
    <x v="0"/>
    <m/>
    <m/>
    <x v="0"/>
    <m/>
  </r>
  <r>
    <s v="U.P. PESADO"/>
    <s v="PINOS 2"/>
    <n v="561"/>
    <s v="Pase "/>
    <m/>
    <n v="3"/>
    <m/>
    <m/>
    <m/>
    <m/>
    <m/>
    <m/>
    <n v="3"/>
    <m/>
    <m/>
    <m/>
    <m/>
    <x v="70"/>
    <m/>
    <m/>
    <m/>
    <x v="0"/>
    <m/>
    <d v="2024-01-27T00:00:00"/>
    <s v="X"/>
    <n v="6"/>
    <x v="0"/>
    <m/>
    <m/>
    <x v="0"/>
    <m/>
  </r>
  <r>
    <s v="U.P. PESADO"/>
    <s v="PINOS 2"/>
    <n v="562"/>
    <s v="Pase "/>
    <m/>
    <n v="3"/>
    <m/>
    <m/>
    <m/>
    <m/>
    <m/>
    <m/>
    <m/>
    <m/>
    <m/>
    <m/>
    <m/>
    <x v="0"/>
    <m/>
    <m/>
    <m/>
    <x v="0"/>
    <m/>
    <d v="2024-01-27T00:00:00"/>
    <s v="X"/>
    <n v="3"/>
    <x v="0"/>
    <m/>
    <m/>
    <x v="0"/>
    <m/>
  </r>
  <r>
    <s v="U.P. PESADO"/>
    <s v="PINOS 2"/>
    <n v="563"/>
    <s v="Amarre  a 45º"/>
    <m/>
    <n v="2"/>
    <m/>
    <n v="6"/>
    <m/>
    <m/>
    <m/>
    <m/>
    <n v="3"/>
    <n v="3"/>
    <m/>
    <m/>
    <m/>
    <x v="70"/>
    <d v="2024-01-25T00:00:00"/>
    <s v="X"/>
    <n v="3"/>
    <x v="0"/>
    <m/>
    <d v="2024-01-27T00:00:00"/>
    <s v="X"/>
    <n v="11"/>
    <x v="0"/>
    <m/>
    <m/>
    <x v="0"/>
    <m/>
  </r>
  <r>
    <s v="U.P. PESADO"/>
    <s v="PINOS 2"/>
    <n v="564"/>
    <s v="Amarre a 45º"/>
    <m/>
    <m/>
    <m/>
    <n v="6"/>
    <m/>
    <m/>
    <m/>
    <m/>
    <m/>
    <m/>
    <n v="3"/>
    <m/>
    <m/>
    <x v="70"/>
    <d v="2024-01-25T00:00:00"/>
    <s v="X"/>
    <n v="9"/>
    <x v="0"/>
    <m/>
    <d v="2024-01-27T00:00:00"/>
    <s v="X"/>
    <n v="12"/>
    <x v="0"/>
    <m/>
    <m/>
    <x v="0"/>
    <m/>
  </r>
  <r>
    <s v="U.P. PESADO"/>
    <s v="PINOS 2"/>
    <n v="565"/>
    <s v="Amarre con deriv a 90º"/>
    <m/>
    <n v="2"/>
    <n v="3"/>
    <n v="6"/>
    <m/>
    <m/>
    <m/>
    <m/>
    <n v="3"/>
    <n v="13"/>
    <m/>
    <m/>
    <m/>
    <x v="91"/>
    <d v="2024-01-25T00:00:00"/>
    <s v="X"/>
    <n v="13"/>
    <x v="0"/>
    <m/>
    <d v="2024-01-27T00:00:00"/>
    <s v="X"/>
    <n v="14"/>
    <x v="0"/>
    <m/>
    <m/>
    <x v="0"/>
    <m/>
  </r>
  <r>
    <s v="U.P. PESADO"/>
    <s v="PINOS 2"/>
    <n v="566"/>
    <s v="Pase "/>
    <m/>
    <n v="3"/>
    <m/>
    <m/>
    <m/>
    <m/>
    <m/>
    <m/>
    <m/>
    <m/>
    <m/>
    <m/>
    <m/>
    <x v="92"/>
    <m/>
    <m/>
    <m/>
    <x v="0"/>
    <m/>
    <d v="2024-01-27T00:00:00"/>
    <s v="X"/>
    <n v="3"/>
    <x v="0"/>
    <m/>
    <m/>
    <x v="0"/>
    <m/>
  </r>
  <r>
    <s v="U.P. PESADO"/>
    <s v="PINOS 2"/>
    <n v="567"/>
    <s v="Pase "/>
    <m/>
    <n v="3"/>
    <m/>
    <m/>
    <m/>
    <m/>
    <m/>
    <m/>
    <m/>
    <m/>
    <m/>
    <m/>
    <m/>
    <x v="0"/>
    <m/>
    <m/>
    <m/>
    <x v="0"/>
    <m/>
    <d v="2024-01-27T00:00:00"/>
    <s v="X"/>
    <n v="3"/>
    <x v="0"/>
    <m/>
    <m/>
    <x v="0"/>
    <m/>
  </r>
  <r>
    <s v="U.P. PESADO"/>
    <s v="PINOS 2"/>
    <n v="568"/>
    <s v="Pase "/>
    <m/>
    <n v="3"/>
    <m/>
    <m/>
    <m/>
    <m/>
    <m/>
    <m/>
    <n v="3"/>
    <m/>
    <m/>
    <m/>
    <m/>
    <x v="91"/>
    <m/>
    <m/>
    <m/>
    <x v="0"/>
    <m/>
    <d v="2024-01-27T00:00:00"/>
    <s v="X"/>
    <n v="6"/>
    <x v="0"/>
    <m/>
    <m/>
    <x v="0"/>
    <m/>
  </r>
  <r>
    <s v="U.P. PESADO"/>
    <s v="PINOS 2"/>
    <n v="569"/>
    <s v="Pase "/>
    <m/>
    <n v="3"/>
    <m/>
    <m/>
    <m/>
    <m/>
    <m/>
    <m/>
    <m/>
    <m/>
    <m/>
    <m/>
    <m/>
    <x v="0"/>
    <m/>
    <m/>
    <m/>
    <x v="0"/>
    <m/>
    <d v="2024-01-27T00:00:00"/>
    <s v="X"/>
    <n v="3"/>
    <x v="0"/>
    <m/>
    <m/>
    <x v="0"/>
    <m/>
  </r>
  <r>
    <s v="U.P. PESADO"/>
    <s v="PINOS 2"/>
    <n v="570"/>
    <s v="Pase con deriv a 45º"/>
    <m/>
    <n v="6"/>
    <m/>
    <n v="3"/>
    <m/>
    <m/>
    <m/>
    <m/>
    <n v="3"/>
    <n v="3"/>
    <m/>
    <m/>
    <m/>
    <x v="93"/>
    <d v="2024-01-25T00:00:00"/>
    <s v="X"/>
    <n v="3"/>
    <x v="0"/>
    <m/>
    <d v="2024-01-27T00:00:00"/>
    <s v="X"/>
    <n v="12"/>
    <x v="0"/>
    <m/>
    <m/>
    <x v="0"/>
    <m/>
  </r>
  <r>
    <s v="U.P. PESADO"/>
    <s v="PINOS 2"/>
    <n v="571"/>
    <s v="Amarre "/>
    <m/>
    <m/>
    <m/>
    <n v="6"/>
    <m/>
    <n v="3"/>
    <m/>
    <m/>
    <n v="3"/>
    <n v="3"/>
    <m/>
    <m/>
    <m/>
    <x v="94"/>
    <d v="2024-01-25T00:00:00"/>
    <s v="X"/>
    <n v="12"/>
    <x v="25"/>
    <m/>
    <d v="2024-01-27T00:00:00"/>
    <s v="X"/>
    <n v="12"/>
    <x v="0"/>
    <m/>
    <m/>
    <x v="0"/>
    <m/>
  </r>
  <r>
    <s v="U.P. PESADO"/>
    <s v="PINOS 2"/>
    <n v="572"/>
    <s v="Amarre  a 90º"/>
    <m/>
    <n v="1"/>
    <m/>
    <n v="6"/>
    <m/>
    <m/>
    <m/>
    <m/>
    <m/>
    <n v="3"/>
    <m/>
    <m/>
    <m/>
    <x v="0"/>
    <d v="2024-01-25T00:00:00"/>
    <s v="X"/>
    <n v="3"/>
    <x v="0"/>
    <m/>
    <d v="2024-01-27T00:00:00"/>
    <s v="X"/>
    <n v="7"/>
    <x v="0"/>
    <m/>
    <m/>
    <x v="0"/>
    <m/>
  </r>
  <r>
    <s v="U.P. PESADO"/>
    <s v="PINOS 2"/>
    <n v="573"/>
    <s v="Terminal"/>
    <m/>
    <m/>
    <m/>
    <n v="3"/>
    <m/>
    <n v="3"/>
    <m/>
    <m/>
    <n v="3"/>
    <m/>
    <m/>
    <m/>
    <m/>
    <x v="0"/>
    <d v="2024-01-25T00:00:00"/>
    <s v="X"/>
    <n v="3"/>
    <x v="0"/>
    <m/>
    <d v="2024-01-27T00:00:00"/>
    <s v="X"/>
    <n v="9"/>
    <x v="0"/>
    <m/>
    <m/>
    <x v="0"/>
    <m/>
  </r>
  <r>
    <s v="U.P. PESADO"/>
    <s v="PINOS 2"/>
    <n v="574"/>
    <s v="Amarre  a 45º"/>
    <m/>
    <m/>
    <m/>
    <n v="6"/>
    <m/>
    <m/>
    <m/>
    <m/>
    <n v="3"/>
    <m/>
    <n v="3"/>
    <m/>
    <m/>
    <x v="0"/>
    <d v="2024-01-25T00:00:00"/>
    <s v="X"/>
    <n v="9"/>
    <x v="0"/>
    <m/>
    <d v="2024-01-27T00:00:00"/>
    <s v="X"/>
    <n v="15"/>
    <x v="0"/>
    <m/>
    <m/>
    <x v="0"/>
    <m/>
  </r>
  <r>
    <s v="U.P. PESADO"/>
    <s v="PINOS 2"/>
    <n v="575"/>
    <s v="Pase "/>
    <m/>
    <n v="3"/>
    <m/>
    <m/>
    <m/>
    <m/>
    <m/>
    <m/>
    <m/>
    <m/>
    <m/>
    <m/>
    <m/>
    <x v="0"/>
    <m/>
    <m/>
    <m/>
    <x v="0"/>
    <m/>
    <d v="2024-01-27T00:00:00"/>
    <s v="X"/>
    <n v="3"/>
    <x v="0"/>
    <m/>
    <m/>
    <x v="0"/>
    <m/>
  </r>
  <r>
    <s v="U.P. PESADO"/>
    <s v="PINOS 2"/>
    <n v="576"/>
    <s v="Amarre a 90º"/>
    <m/>
    <n v="1"/>
    <m/>
    <n v="6"/>
    <m/>
    <m/>
    <m/>
    <m/>
    <n v="3"/>
    <n v="3"/>
    <m/>
    <m/>
    <m/>
    <x v="0"/>
    <d v="2024-01-25T00:00:00"/>
    <s v="X"/>
    <n v="3"/>
    <x v="0"/>
    <m/>
    <d v="2024-01-27T00:00:00"/>
    <s v="X"/>
    <n v="10"/>
    <x v="0"/>
    <m/>
    <m/>
    <x v="0"/>
    <m/>
  </r>
  <r>
    <s v="U.P. PESADO"/>
    <s v="PINOS 2"/>
    <n v="577"/>
    <s v="Amarre  a 90º"/>
    <m/>
    <n v="2"/>
    <m/>
    <n v="6"/>
    <m/>
    <m/>
    <m/>
    <m/>
    <m/>
    <n v="3"/>
    <m/>
    <m/>
    <m/>
    <x v="0"/>
    <d v="2024-01-25T00:00:00"/>
    <s v="X"/>
    <n v="3"/>
    <x v="0"/>
    <m/>
    <d v="2024-01-27T00:00:00"/>
    <s v="X"/>
    <n v="8"/>
    <x v="0"/>
    <m/>
    <m/>
    <x v="0"/>
    <m/>
  </r>
  <r>
    <s v="U.P. PESADO"/>
    <s v="PINOS 2"/>
    <n v="578"/>
    <s v="Pase con deriv a 45º"/>
    <m/>
    <n v="3"/>
    <m/>
    <n v="3"/>
    <m/>
    <m/>
    <m/>
    <m/>
    <n v="3"/>
    <n v="3"/>
    <m/>
    <m/>
    <m/>
    <x v="0"/>
    <d v="2024-01-25T00:00:00"/>
    <s v="X"/>
    <n v="3"/>
    <x v="0"/>
    <m/>
    <d v="2024-01-27T00:00:00"/>
    <s v="X"/>
    <n v="9"/>
    <x v="0"/>
    <m/>
    <m/>
    <x v="0"/>
    <m/>
  </r>
  <r>
    <s v="U.P. PESADO"/>
    <s v="PINOS 2"/>
    <n v="579"/>
    <s v="Amarre "/>
    <m/>
    <m/>
    <m/>
    <n v="6"/>
    <m/>
    <m/>
    <m/>
    <m/>
    <m/>
    <m/>
    <n v="3"/>
    <m/>
    <m/>
    <x v="0"/>
    <d v="2024-01-25T00:00:00"/>
    <s v="X"/>
    <n v="9"/>
    <x v="0"/>
    <m/>
    <d v="2024-01-27T00:00:00"/>
    <s v="X"/>
    <n v="12"/>
    <x v="0"/>
    <m/>
    <m/>
    <x v="0"/>
    <m/>
  </r>
  <r>
    <s v="U.P. PESADO"/>
    <s v="PINOS 2"/>
    <n v="580"/>
    <s v="Amarre "/>
    <m/>
    <n v="1"/>
    <m/>
    <n v="6"/>
    <m/>
    <m/>
    <m/>
    <m/>
    <n v="1"/>
    <n v="3"/>
    <m/>
    <m/>
    <m/>
    <x v="95"/>
    <d v="2024-01-25T00:00:00"/>
    <s v="X"/>
    <n v="3"/>
    <x v="0"/>
    <m/>
    <d v="2024-01-27T00:00:00"/>
    <s v="X"/>
    <n v="8"/>
    <x v="0"/>
    <m/>
    <m/>
    <x v="0"/>
    <m/>
  </r>
  <r>
    <s v="U.P. PESADO"/>
    <s v="PINOS 2"/>
    <n v="581"/>
    <s v="Pase con deriv a 90º"/>
    <m/>
    <n v="4"/>
    <m/>
    <n v="3"/>
    <m/>
    <m/>
    <m/>
    <m/>
    <m/>
    <n v="3"/>
    <m/>
    <m/>
    <m/>
    <x v="0"/>
    <d v="2024-01-25T00:00:00"/>
    <s v="X"/>
    <n v="3"/>
    <x v="0"/>
    <m/>
    <d v="2024-01-27T00:00:00"/>
    <s v="X"/>
    <n v="7"/>
    <x v="0"/>
    <m/>
    <m/>
    <x v="0"/>
    <m/>
  </r>
  <r>
    <s v="U.P. PESADO"/>
    <s v="PINOS 2"/>
    <n v="582"/>
    <s v="Terminal"/>
    <m/>
    <m/>
    <m/>
    <n v="3"/>
    <m/>
    <n v="3"/>
    <m/>
    <m/>
    <n v="3"/>
    <m/>
    <m/>
    <m/>
    <m/>
    <x v="70"/>
    <d v="2024-01-25T00:00:00"/>
    <s v="X"/>
    <n v="3"/>
    <x v="0"/>
    <m/>
    <d v="2024-01-27T00:00:00"/>
    <s v="X"/>
    <n v="9"/>
    <x v="0"/>
    <m/>
    <m/>
    <x v="0"/>
    <m/>
  </r>
  <r>
    <s v="U.P. PESADO"/>
    <s v="PINOS 2"/>
    <n v="583"/>
    <s v="Pase con deriv a 90º"/>
    <m/>
    <n v="4"/>
    <m/>
    <n v="3"/>
    <m/>
    <m/>
    <m/>
    <m/>
    <m/>
    <n v="3"/>
    <m/>
    <m/>
    <m/>
    <x v="0"/>
    <d v="2024-01-25T00:00:00"/>
    <s v="X"/>
    <n v="3"/>
    <x v="0"/>
    <m/>
    <d v="2024-01-27T00:00:00"/>
    <s v="X"/>
    <n v="7"/>
    <x v="0"/>
    <m/>
    <m/>
    <x v="0"/>
    <m/>
  </r>
  <r>
    <s v="U.P. PESADO"/>
    <s v="PINOS 2"/>
    <n v="584"/>
    <s v="Terminal"/>
    <m/>
    <m/>
    <m/>
    <n v="3"/>
    <m/>
    <n v="3"/>
    <m/>
    <m/>
    <n v="3"/>
    <m/>
    <m/>
    <m/>
    <m/>
    <x v="0"/>
    <d v="2024-01-25T00:00:00"/>
    <s v="X"/>
    <n v="3"/>
    <x v="0"/>
    <m/>
    <d v="2024-01-27T00:00:00"/>
    <s v="X"/>
    <n v="9"/>
    <x v="0"/>
    <m/>
    <m/>
    <x v="0"/>
    <m/>
  </r>
  <r>
    <s v="U.P. PESADO"/>
    <s v="PINOS 2"/>
    <n v="585"/>
    <s v="Amarre con deriv a 90º"/>
    <m/>
    <n v="2"/>
    <n v="3"/>
    <n v="6"/>
    <m/>
    <m/>
    <m/>
    <m/>
    <m/>
    <n v="5"/>
    <m/>
    <m/>
    <m/>
    <x v="0"/>
    <d v="2024-01-25T00:00:00"/>
    <s v="X"/>
    <n v="5"/>
    <x v="0"/>
    <m/>
    <d v="2024-01-27T00:00:00"/>
    <s v="X"/>
    <n v="11"/>
    <x v="0"/>
    <m/>
    <m/>
    <x v="0"/>
    <m/>
  </r>
  <r>
    <s v="U.P. PESADO"/>
    <s v="PINOS 2"/>
    <n v="586"/>
    <s v="Terminal"/>
    <m/>
    <m/>
    <m/>
    <n v="3"/>
    <m/>
    <n v="3"/>
    <m/>
    <m/>
    <n v="3"/>
    <m/>
    <m/>
    <m/>
    <m/>
    <x v="70"/>
    <d v="2024-01-25T00:00:00"/>
    <s v="X"/>
    <n v="3"/>
    <x v="0"/>
    <m/>
    <d v="2024-01-27T00:00:00"/>
    <s v="X"/>
    <n v="9"/>
    <x v="0"/>
    <m/>
    <m/>
    <x v="0"/>
    <m/>
  </r>
  <r>
    <s v="U.P. PESADO"/>
    <s v="PINOS 2"/>
    <n v="587"/>
    <s v="Terminal"/>
    <m/>
    <m/>
    <n v="3"/>
    <m/>
    <m/>
    <n v="3"/>
    <m/>
    <m/>
    <m/>
    <m/>
    <m/>
    <m/>
    <m/>
    <x v="96"/>
    <d v="2024-01-25T00:00:00"/>
    <s v="X"/>
    <n v="3"/>
    <x v="0"/>
    <m/>
    <d v="2024-01-27T00:00:00"/>
    <s v="X"/>
    <n v="6"/>
    <x v="0"/>
    <m/>
    <m/>
    <x v="0"/>
    <m/>
  </r>
  <r>
    <s v="U.P. PESADO"/>
    <s v="PINOS 2"/>
    <n v="588"/>
    <s v="Pase "/>
    <m/>
    <n v="3"/>
    <m/>
    <m/>
    <m/>
    <m/>
    <m/>
    <m/>
    <m/>
    <m/>
    <m/>
    <m/>
    <m/>
    <x v="0"/>
    <m/>
    <m/>
    <m/>
    <x v="0"/>
    <m/>
    <d v="2024-01-27T00:00:00"/>
    <s v="X"/>
    <n v="3"/>
    <x v="0"/>
    <m/>
    <m/>
    <x v="0"/>
    <m/>
  </r>
  <r>
    <s v="U.P. PESADO"/>
    <s v="PINOS 2"/>
    <n v="589"/>
    <s v="Pase "/>
    <m/>
    <n v="3"/>
    <m/>
    <m/>
    <m/>
    <m/>
    <m/>
    <m/>
    <n v="3"/>
    <m/>
    <m/>
    <m/>
    <m/>
    <x v="0"/>
    <m/>
    <m/>
    <m/>
    <x v="0"/>
    <m/>
    <d v="2024-01-27T00:00:00"/>
    <s v="X"/>
    <n v="6"/>
    <x v="0"/>
    <m/>
    <m/>
    <x v="0"/>
    <m/>
  </r>
  <r>
    <s v="U.P. PESADO"/>
    <s v="PINOS 2"/>
    <n v="590"/>
    <s v="Amarre  a 90º"/>
    <m/>
    <n v="2"/>
    <n v="6"/>
    <m/>
    <m/>
    <m/>
    <m/>
    <m/>
    <m/>
    <n v="3"/>
    <m/>
    <m/>
    <m/>
    <x v="0"/>
    <d v="2024-01-25T00:00:00"/>
    <s v="X"/>
    <n v="3"/>
    <x v="0"/>
    <m/>
    <d v="2024-01-27T00:00:00"/>
    <s v="X"/>
    <n v="8"/>
    <x v="0"/>
    <m/>
    <m/>
    <x v="0"/>
    <m/>
  </r>
  <r>
    <s v="U.P. PESADO"/>
    <s v="PINOS 2"/>
    <n v="591"/>
    <s v="Pase "/>
    <m/>
    <n v="3"/>
    <m/>
    <m/>
    <m/>
    <m/>
    <m/>
    <m/>
    <n v="3"/>
    <m/>
    <m/>
    <m/>
    <m/>
    <x v="0"/>
    <m/>
    <m/>
    <m/>
    <x v="0"/>
    <m/>
    <d v="2024-01-28T00:00:00"/>
    <s v="X"/>
    <n v="6"/>
    <x v="0"/>
    <m/>
    <m/>
    <x v="0"/>
    <m/>
  </r>
  <r>
    <s v="U.P. PESADO"/>
    <s v="PINOS 2"/>
    <n v="592"/>
    <s v="Amarre  a 90º"/>
    <m/>
    <n v="1"/>
    <m/>
    <n v="9"/>
    <m/>
    <m/>
    <m/>
    <m/>
    <m/>
    <n v="6"/>
    <m/>
    <m/>
    <m/>
    <x v="0"/>
    <d v="2024-01-25T00:00:00"/>
    <s v="X"/>
    <n v="6"/>
    <x v="0"/>
    <m/>
    <d v="2024-01-28T00:00:00"/>
    <s v="X"/>
    <n v="10"/>
    <x v="0"/>
    <m/>
    <m/>
    <x v="0"/>
    <m/>
  </r>
  <r>
    <s v="U.P. PESADO"/>
    <s v="PINOS 2"/>
    <n v="593"/>
    <s v="Terminal"/>
    <m/>
    <m/>
    <m/>
    <n v="3"/>
    <m/>
    <n v="3"/>
    <m/>
    <m/>
    <n v="3"/>
    <m/>
    <m/>
    <m/>
    <m/>
    <x v="0"/>
    <d v="2024-01-25T00:00:00"/>
    <s v="X"/>
    <n v="3"/>
    <x v="0"/>
    <m/>
    <d v="2024-01-28T00:00:00"/>
    <s v="X"/>
    <n v="9"/>
    <x v="0"/>
    <m/>
    <m/>
    <x v="0"/>
    <m/>
  </r>
  <r>
    <s v="U.P. PESADO"/>
    <s v="PINOS 2"/>
    <n v="594"/>
    <s v="Terminal"/>
    <m/>
    <m/>
    <m/>
    <n v="3"/>
    <m/>
    <n v="3"/>
    <m/>
    <m/>
    <n v="3"/>
    <n v="6"/>
    <m/>
    <m/>
    <m/>
    <x v="0"/>
    <d v="2024-01-25T00:00:00"/>
    <s v="X"/>
    <n v="9"/>
    <x v="0"/>
    <m/>
    <d v="2024-01-28T00:00:00"/>
    <s v="X"/>
    <n v="9"/>
    <x v="0"/>
    <m/>
    <m/>
    <x v="0"/>
    <m/>
  </r>
  <r>
    <s v="U.P. PESADO"/>
    <s v="PINOS 2"/>
    <n v="595"/>
    <s v="Terminal"/>
    <m/>
    <m/>
    <m/>
    <n v="3"/>
    <m/>
    <n v="3"/>
    <m/>
    <m/>
    <m/>
    <m/>
    <m/>
    <m/>
    <m/>
    <x v="97"/>
    <d v="2024-01-25T00:00:00"/>
    <s v="X"/>
    <n v="9"/>
    <x v="0"/>
    <m/>
    <d v="2024-01-28T00:00:00"/>
    <s v="X"/>
    <n v="6"/>
    <x v="0"/>
    <m/>
    <m/>
    <x v="0"/>
    <m/>
  </r>
  <r>
    <s v="U.P. PESADO"/>
    <s v="PINOS 2"/>
    <n v="596"/>
    <s v="Amarre "/>
    <m/>
    <m/>
    <m/>
    <n v="6"/>
    <m/>
    <m/>
    <m/>
    <m/>
    <n v="3"/>
    <m/>
    <n v="3"/>
    <m/>
    <m/>
    <x v="0"/>
    <d v="2024-01-25T00:00:00"/>
    <s v="X"/>
    <n v="9"/>
    <x v="0"/>
    <m/>
    <d v="2024-01-28T00:00:00"/>
    <s v="X"/>
    <n v="15"/>
    <x v="0"/>
    <m/>
    <m/>
    <x v="0"/>
    <m/>
  </r>
  <r>
    <s v="U.P. PESADO"/>
    <s v="PINOS 2"/>
    <n v="597"/>
    <s v="Pase "/>
    <m/>
    <n v="3"/>
    <m/>
    <m/>
    <m/>
    <m/>
    <m/>
    <m/>
    <m/>
    <m/>
    <m/>
    <m/>
    <m/>
    <x v="0"/>
    <m/>
    <m/>
    <m/>
    <x v="0"/>
    <m/>
    <d v="2024-01-28T00:00:00"/>
    <s v="X"/>
    <n v="3"/>
    <x v="0"/>
    <m/>
    <m/>
    <x v="0"/>
    <m/>
  </r>
  <r>
    <s v="U.P. PESADO"/>
    <s v="PINOS 2"/>
    <n v="598"/>
    <s v="Pase "/>
    <m/>
    <n v="3"/>
    <m/>
    <m/>
    <m/>
    <m/>
    <m/>
    <m/>
    <n v="3"/>
    <m/>
    <m/>
    <m/>
    <m/>
    <x v="70"/>
    <m/>
    <m/>
    <m/>
    <x v="0"/>
    <m/>
    <d v="2024-01-28T00:00:00"/>
    <s v="X"/>
    <n v="6"/>
    <x v="0"/>
    <m/>
    <m/>
    <x v="0"/>
    <m/>
  </r>
  <r>
    <s v="U.P. PESADO"/>
    <s v="PINOS 2"/>
    <n v="599"/>
    <s v="Amarre a 90º"/>
    <m/>
    <n v="2"/>
    <m/>
    <n v="6"/>
    <m/>
    <m/>
    <m/>
    <m/>
    <m/>
    <n v="3"/>
    <m/>
    <m/>
    <m/>
    <x v="0"/>
    <d v="2024-01-25T00:00:00"/>
    <s v="X"/>
    <n v="3"/>
    <x v="0"/>
    <m/>
    <d v="2024-01-28T00:00:00"/>
    <s v="X"/>
    <n v="8"/>
    <x v="0"/>
    <m/>
    <m/>
    <x v="0"/>
    <m/>
  </r>
  <r>
    <s v="U.P. PESADO"/>
    <s v="PINOS 2"/>
    <n v="600"/>
    <s v="Pase "/>
    <m/>
    <n v="3"/>
    <m/>
    <m/>
    <m/>
    <m/>
    <m/>
    <m/>
    <n v="3"/>
    <m/>
    <m/>
    <m/>
    <m/>
    <x v="75"/>
    <m/>
    <m/>
    <m/>
    <x v="0"/>
    <m/>
    <d v="2024-01-28T00:00:00"/>
    <s v="X"/>
    <n v="6"/>
    <x v="0"/>
    <m/>
    <m/>
    <x v="0"/>
    <m/>
  </r>
  <r>
    <s v="U.P. PESADO"/>
    <s v="PINOS 2"/>
    <n v="601"/>
    <s v="Pase "/>
    <m/>
    <n v="3"/>
    <m/>
    <m/>
    <m/>
    <m/>
    <m/>
    <m/>
    <m/>
    <m/>
    <m/>
    <m/>
    <m/>
    <x v="75"/>
    <m/>
    <m/>
    <m/>
    <x v="0"/>
    <m/>
    <d v="2024-01-28T00:00:00"/>
    <s v="X"/>
    <n v="3"/>
    <x v="0"/>
    <m/>
    <m/>
    <x v="0"/>
    <m/>
  </r>
  <r>
    <s v="U.P. PESADO"/>
    <s v="PINOS 2"/>
    <n v="602"/>
    <s v="Pase "/>
    <m/>
    <n v="3"/>
    <m/>
    <m/>
    <m/>
    <m/>
    <m/>
    <m/>
    <n v="3"/>
    <m/>
    <m/>
    <m/>
    <m/>
    <x v="70"/>
    <m/>
    <m/>
    <m/>
    <x v="0"/>
    <m/>
    <d v="2024-01-28T00:00:00"/>
    <s v="X"/>
    <n v="6"/>
    <x v="0"/>
    <m/>
    <m/>
    <x v="0"/>
    <m/>
  </r>
  <r>
    <s v="U.P. PESADO"/>
    <s v="PINOS 2"/>
    <n v="603"/>
    <s v="Pase "/>
    <m/>
    <n v="3"/>
    <m/>
    <m/>
    <m/>
    <m/>
    <m/>
    <m/>
    <m/>
    <m/>
    <m/>
    <m/>
    <m/>
    <x v="98"/>
    <m/>
    <m/>
    <m/>
    <x v="0"/>
    <m/>
    <d v="2024-01-28T00:00:00"/>
    <s v="X"/>
    <n v="3"/>
    <x v="0"/>
    <m/>
    <m/>
    <x v="0"/>
    <m/>
  </r>
  <r>
    <s v="U.P. PESADO"/>
    <s v="PINOS 2"/>
    <n v="604"/>
    <s v="Pase "/>
    <m/>
    <n v="3"/>
    <m/>
    <m/>
    <m/>
    <m/>
    <m/>
    <m/>
    <n v="3"/>
    <m/>
    <m/>
    <m/>
    <m/>
    <x v="70"/>
    <m/>
    <m/>
    <m/>
    <x v="0"/>
    <m/>
    <d v="2024-01-28T00:00:00"/>
    <s v="X"/>
    <n v="6"/>
    <x v="0"/>
    <m/>
    <m/>
    <x v="0"/>
    <m/>
  </r>
  <r>
    <s v="U.P. PESADO"/>
    <s v="PINOS 2"/>
    <n v="605"/>
    <s v="Amarre "/>
    <m/>
    <n v="1"/>
    <m/>
    <n v="6"/>
    <m/>
    <m/>
    <m/>
    <m/>
    <m/>
    <n v="3"/>
    <m/>
    <m/>
    <m/>
    <x v="0"/>
    <d v="2024-01-25T00:00:00"/>
    <s v="X"/>
    <n v="3"/>
    <x v="0"/>
    <m/>
    <d v="2024-01-28T00:00:00"/>
    <s v="X"/>
    <n v="7"/>
    <x v="0"/>
    <m/>
    <m/>
    <x v="0"/>
    <m/>
  </r>
  <r>
    <s v="U.P. PESADO"/>
    <s v="PINOS 2"/>
    <n v="606"/>
    <s v="Pase "/>
    <m/>
    <n v="3"/>
    <m/>
    <m/>
    <m/>
    <m/>
    <m/>
    <m/>
    <n v="3"/>
    <m/>
    <m/>
    <m/>
    <m/>
    <x v="70"/>
    <m/>
    <m/>
    <m/>
    <x v="0"/>
    <m/>
    <d v="2024-01-28T00:00:00"/>
    <s v="X"/>
    <n v="6"/>
    <x v="0"/>
    <m/>
    <m/>
    <x v="0"/>
    <m/>
  </r>
  <r>
    <s v="U.P. PESADO"/>
    <s v="PINOS 2"/>
    <n v="607"/>
    <s v="Pase "/>
    <m/>
    <n v="3"/>
    <m/>
    <m/>
    <m/>
    <m/>
    <m/>
    <m/>
    <m/>
    <m/>
    <m/>
    <m/>
    <m/>
    <x v="0"/>
    <m/>
    <m/>
    <m/>
    <x v="0"/>
    <m/>
    <d v="2024-01-28T00:00:00"/>
    <s v="X"/>
    <n v="3"/>
    <x v="0"/>
    <m/>
    <m/>
    <x v="0"/>
    <m/>
  </r>
  <r>
    <s v="U.P. PESADO"/>
    <s v="PINOS 2"/>
    <n v="608"/>
    <s v="Pase "/>
    <m/>
    <n v="3"/>
    <m/>
    <m/>
    <m/>
    <m/>
    <m/>
    <m/>
    <n v="3"/>
    <m/>
    <m/>
    <m/>
    <m/>
    <x v="70"/>
    <m/>
    <m/>
    <m/>
    <x v="0"/>
    <m/>
    <d v="2024-01-28T00:00:00"/>
    <s v="X"/>
    <n v="6"/>
    <x v="0"/>
    <m/>
    <m/>
    <x v="0"/>
    <m/>
  </r>
  <r>
    <s v="U.P. PESADO"/>
    <s v="PINOS 2"/>
    <n v="609"/>
    <s v="Pase "/>
    <m/>
    <n v="3"/>
    <m/>
    <m/>
    <m/>
    <m/>
    <m/>
    <m/>
    <m/>
    <m/>
    <m/>
    <m/>
    <m/>
    <x v="0"/>
    <m/>
    <m/>
    <m/>
    <x v="0"/>
    <m/>
    <d v="2024-01-28T00:00:00"/>
    <s v="X"/>
    <n v="3"/>
    <x v="0"/>
    <m/>
    <m/>
    <x v="0"/>
    <m/>
  </r>
  <r>
    <s v="U.P. PESADO"/>
    <s v="PINOS 2"/>
    <n v="610"/>
    <s v="Amarre "/>
    <m/>
    <n v="1"/>
    <m/>
    <n v="6"/>
    <m/>
    <m/>
    <m/>
    <m/>
    <n v="3"/>
    <n v="3"/>
    <m/>
    <m/>
    <m/>
    <x v="70"/>
    <d v="2024-01-25T00:00:00"/>
    <s v="X"/>
    <n v="3"/>
    <x v="0"/>
    <m/>
    <d v="2024-01-28T00:00:00"/>
    <s v="X"/>
    <n v="10"/>
    <x v="0"/>
    <m/>
    <m/>
    <x v="0"/>
    <m/>
  </r>
  <r>
    <s v="U.P. PESADO"/>
    <s v="PINOS 2"/>
    <n v="611"/>
    <s v="Pase "/>
    <m/>
    <n v="3"/>
    <m/>
    <m/>
    <m/>
    <m/>
    <m/>
    <m/>
    <m/>
    <m/>
    <m/>
    <m/>
    <m/>
    <x v="0"/>
    <m/>
    <m/>
    <m/>
    <x v="0"/>
    <m/>
    <d v="2024-01-28T00:00:00"/>
    <s v="X"/>
    <n v="3"/>
    <x v="0"/>
    <m/>
    <m/>
    <x v="0"/>
    <m/>
  </r>
  <r>
    <s v="U.P. PESADO"/>
    <s v="PINOS 2"/>
    <n v="612"/>
    <s v="Pase "/>
    <m/>
    <n v="3"/>
    <m/>
    <m/>
    <m/>
    <m/>
    <m/>
    <m/>
    <n v="3"/>
    <m/>
    <m/>
    <m/>
    <m/>
    <x v="70"/>
    <m/>
    <m/>
    <m/>
    <x v="0"/>
    <m/>
    <d v="2024-01-28T00:00:00"/>
    <s v="X"/>
    <n v="6"/>
    <x v="0"/>
    <m/>
    <m/>
    <x v="0"/>
    <m/>
  </r>
  <r>
    <s v="U.P. PESADO"/>
    <s v="PINOS 2"/>
    <n v="613"/>
    <s v="Amarre  a 90º"/>
    <m/>
    <n v="2"/>
    <m/>
    <n v="6"/>
    <m/>
    <m/>
    <m/>
    <m/>
    <m/>
    <n v="3"/>
    <m/>
    <m/>
    <m/>
    <x v="0"/>
    <d v="2024-01-25T00:00:00"/>
    <s v="X"/>
    <n v="3"/>
    <x v="0"/>
    <m/>
    <d v="2024-01-28T00:00:00"/>
    <s v="X"/>
    <n v="8"/>
    <x v="0"/>
    <m/>
    <m/>
    <x v="0"/>
    <m/>
  </r>
  <r>
    <s v="U.P. PESADO"/>
    <s v="PINOS 2"/>
    <n v="614"/>
    <s v="Pase "/>
    <m/>
    <n v="3"/>
    <m/>
    <m/>
    <m/>
    <m/>
    <m/>
    <m/>
    <n v="3"/>
    <m/>
    <m/>
    <m/>
    <m/>
    <x v="70"/>
    <m/>
    <m/>
    <m/>
    <x v="0"/>
    <m/>
    <d v="2024-01-28T00:00:00"/>
    <s v="X"/>
    <n v="6"/>
    <x v="0"/>
    <m/>
    <m/>
    <x v="0"/>
    <m/>
  </r>
  <r>
    <s v="U.P. PESADO"/>
    <s v="PINOS 2"/>
    <n v="615"/>
    <s v="Pase "/>
    <m/>
    <n v="3"/>
    <m/>
    <m/>
    <m/>
    <m/>
    <m/>
    <m/>
    <m/>
    <m/>
    <m/>
    <m/>
    <m/>
    <x v="0"/>
    <m/>
    <m/>
    <m/>
    <x v="0"/>
    <m/>
    <d v="2024-01-28T00:00:00"/>
    <s v="X"/>
    <n v="3"/>
    <x v="0"/>
    <m/>
    <m/>
    <x v="0"/>
    <m/>
  </r>
  <r>
    <s v="U.P. PESADO"/>
    <s v="PINOS 2"/>
    <n v="616"/>
    <s v="Amarre  a 45º"/>
    <m/>
    <n v="1"/>
    <m/>
    <n v="6"/>
    <m/>
    <m/>
    <m/>
    <m/>
    <n v="3"/>
    <n v="3"/>
    <m/>
    <m/>
    <m/>
    <x v="70"/>
    <d v="2024-01-25T00:00:00"/>
    <s v="X"/>
    <n v="3"/>
    <x v="0"/>
    <m/>
    <d v="2024-01-28T00:00:00"/>
    <s v="X"/>
    <n v="10"/>
    <x v="0"/>
    <m/>
    <m/>
    <x v="0"/>
    <m/>
  </r>
  <r>
    <s v="U.P. PESADO"/>
    <s v="PINOS 2"/>
    <n v="617"/>
    <s v="Amarre  a 90º"/>
    <m/>
    <n v="2"/>
    <n v="2"/>
    <n v="6"/>
    <m/>
    <m/>
    <m/>
    <m/>
    <m/>
    <n v="5"/>
    <m/>
    <m/>
    <m/>
    <x v="0"/>
    <d v="2024-01-25T00:00:00"/>
    <s v="X"/>
    <n v="5"/>
    <x v="0"/>
    <m/>
    <d v="2024-01-28T00:00:00"/>
    <s v="X"/>
    <n v="10"/>
    <x v="0"/>
    <m/>
    <m/>
    <x v="0"/>
    <m/>
  </r>
  <r>
    <s v="U.P. PESADO"/>
    <s v="PINOS 2"/>
    <n v="618"/>
    <s v="Amarre  a 90º"/>
    <m/>
    <n v="2"/>
    <m/>
    <n v="6"/>
    <m/>
    <m/>
    <m/>
    <m/>
    <n v="3"/>
    <n v="3"/>
    <m/>
    <m/>
    <m/>
    <x v="70"/>
    <d v="2024-01-25T00:00:00"/>
    <s v="X"/>
    <n v="3"/>
    <x v="0"/>
    <m/>
    <d v="2024-01-28T00:00:00"/>
    <s v="X"/>
    <n v="11"/>
    <x v="0"/>
    <m/>
    <m/>
    <x v="0"/>
    <m/>
  </r>
  <r>
    <s v="U.P. PESADO"/>
    <s v="PINOS 2"/>
    <n v="619"/>
    <s v="Pase con deriv a 90º"/>
    <m/>
    <n v="4"/>
    <m/>
    <n v="3"/>
    <m/>
    <m/>
    <m/>
    <m/>
    <m/>
    <n v="3"/>
    <m/>
    <m/>
    <m/>
    <x v="0"/>
    <d v="2024-01-25T00:00:00"/>
    <s v="X"/>
    <n v="3"/>
    <x v="0"/>
    <m/>
    <d v="2024-01-28T00:00:00"/>
    <s v="X"/>
    <n v="7"/>
    <x v="0"/>
    <m/>
    <m/>
    <x v="0"/>
    <m/>
  </r>
  <r>
    <s v="U.P. PESADO"/>
    <s v="PINOS 2"/>
    <n v="620"/>
    <s v="Terminal"/>
    <m/>
    <m/>
    <m/>
    <n v="3"/>
    <m/>
    <n v="3"/>
    <m/>
    <m/>
    <n v="3"/>
    <m/>
    <m/>
    <m/>
    <m/>
    <x v="70"/>
    <d v="2024-01-25T00:00:00"/>
    <s v="X"/>
    <n v="3"/>
    <x v="0"/>
    <m/>
    <d v="2024-01-28T00:00:00"/>
    <s v="X"/>
    <n v="9"/>
    <x v="0"/>
    <m/>
    <m/>
    <x v="0"/>
    <m/>
  </r>
  <r>
    <s v="U.P. PESADO"/>
    <s v="PINOS 2"/>
    <n v="621"/>
    <s v="Terminal"/>
    <m/>
    <m/>
    <m/>
    <n v="3"/>
    <m/>
    <n v="3"/>
    <m/>
    <m/>
    <n v="3"/>
    <m/>
    <m/>
    <m/>
    <m/>
    <x v="0"/>
    <d v="2024-01-25T00:00:00"/>
    <s v="X"/>
    <n v="3"/>
    <x v="0"/>
    <m/>
    <d v="2024-01-28T00:00:00"/>
    <s v="X"/>
    <n v="9"/>
    <x v="0"/>
    <m/>
    <m/>
    <x v="0"/>
    <m/>
  </r>
  <r>
    <s v="U.P. PESADO"/>
    <s v="PINOS 2"/>
    <n v="622"/>
    <s v="Terminal"/>
    <m/>
    <m/>
    <m/>
    <n v="3"/>
    <m/>
    <m/>
    <m/>
    <m/>
    <m/>
    <n v="6"/>
    <m/>
    <m/>
    <m/>
    <x v="0"/>
    <d v="2024-01-25T00:00:00"/>
    <s v="X"/>
    <n v="6"/>
    <x v="0"/>
    <m/>
    <d v="2024-01-28T00:00:00"/>
    <s v="X"/>
    <n v="3"/>
    <x v="0"/>
    <m/>
    <m/>
    <x v="0"/>
    <m/>
  </r>
  <r>
    <s v="U.P. PESADO"/>
    <s v="PINOS 2"/>
    <n v="623"/>
    <s v="Pase con deriv a 90º"/>
    <m/>
    <n v="4"/>
    <m/>
    <n v="3"/>
    <m/>
    <m/>
    <m/>
    <m/>
    <m/>
    <n v="3"/>
    <m/>
    <m/>
    <m/>
    <x v="0"/>
    <d v="2024-01-25T00:00:00"/>
    <s v="X"/>
    <n v="3"/>
    <x v="0"/>
    <m/>
    <d v="2024-01-28T00:00:00"/>
    <s v="X"/>
    <n v="7"/>
    <x v="0"/>
    <m/>
    <m/>
    <x v="0"/>
    <m/>
  </r>
  <r>
    <s v="U.P. PESADO"/>
    <s v="PINOS 2"/>
    <n v="624"/>
    <s v="Terminal"/>
    <m/>
    <m/>
    <m/>
    <n v="3"/>
    <m/>
    <n v="3"/>
    <m/>
    <m/>
    <n v="3"/>
    <m/>
    <m/>
    <m/>
    <m/>
    <x v="70"/>
    <d v="2024-01-25T00:00:00"/>
    <s v="X"/>
    <n v="3"/>
    <x v="0"/>
    <m/>
    <d v="2024-01-28T00:00:00"/>
    <s v="X"/>
    <n v="9"/>
    <x v="0"/>
    <m/>
    <m/>
    <x v="0"/>
    <m/>
  </r>
  <r>
    <s v="U.P. PESADO"/>
    <s v="PINOS 2"/>
    <n v="625"/>
    <s v="Terminal"/>
    <m/>
    <m/>
    <m/>
    <n v="3"/>
    <m/>
    <n v="3"/>
    <m/>
    <m/>
    <n v="3"/>
    <m/>
    <m/>
    <m/>
    <m/>
    <x v="99"/>
    <d v="2024-01-25T00:00:00"/>
    <s v="X"/>
    <n v="7"/>
    <x v="0"/>
    <m/>
    <d v="2024-01-28T00:00:00"/>
    <s v="X"/>
    <n v="9"/>
    <x v="0"/>
    <m/>
    <m/>
    <x v="0"/>
    <m/>
  </r>
  <r>
    <s v="U.P. PESADO"/>
    <s v="PINOS 2"/>
    <n v="626"/>
    <s v="Terminal"/>
    <m/>
    <m/>
    <m/>
    <n v="3"/>
    <m/>
    <m/>
    <m/>
    <m/>
    <m/>
    <n v="6"/>
    <m/>
    <m/>
    <m/>
    <x v="0"/>
    <d v="2024-01-25T00:00:00"/>
    <s v="X"/>
    <n v="6"/>
    <x v="0"/>
    <m/>
    <d v="2024-01-28T00:00:00"/>
    <s v="X"/>
    <n v="3"/>
    <x v="0"/>
    <m/>
    <m/>
    <x v="0"/>
    <m/>
  </r>
  <r>
    <s v="U.P. PESADO"/>
    <s v="PINOS 2"/>
    <n v="627"/>
    <s v="Amarre con deriv a 90º"/>
    <m/>
    <n v="4"/>
    <m/>
    <n v="6"/>
    <m/>
    <n v="3"/>
    <m/>
    <m/>
    <n v="3"/>
    <n v="8"/>
    <m/>
    <m/>
    <m/>
    <x v="0"/>
    <d v="2024-01-25T00:00:00"/>
    <s v="X"/>
    <n v="11"/>
    <x v="0"/>
    <m/>
    <d v="2024-01-28T00:00:00"/>
    <s v="X"/>
    <n v="16"/>
    <x v="0"/>
    <m/>
    <m/>
    <x v="0"/>
    <m/>
  </r>
  <r>
    <s v="U.P. PESADO"/>
    <s v="PINOS 2"/>
    <n v="628"/>
    <s v="Terminal"/>
    <m/>
    <m/>
    <m/>
    <n v="3"/>
    <m/>
    <n v="3"/>
    <m/>
    <m/>
    <n v="3"/>
    <m/>
    <m/>
    <m/>
    <m/>
    <x v="0"/>
    <d v="2024-01-25T00:00:00"/>
    <s v="X"/>
    <n v="3"/>
    <x v="0"/>
    <m/>
    <d v="2024-01-28T00:00:00"/>
    <s v="X"/>
    <n v="9"/>
    <x v="0"/>
    <m/>
    <m/>
    <x v="0"/>
    <m/>
  </r>
  <r>
    <s v="U.P. PESADO"/>
    <s v="PINOS 2"/>
    <n v="629"/>
    <s v="Pase "/>
    <m/>
    <n v="3"/>
    <m/>
    <m/>
    <m/>
    <m/>
    <m/>
    <m/>
    <m/>
    <m/>
    <m/>
    <m/>
    <m/>
    <x v="0"/>
    <m/>
    <m/>
    <m/>
    <x v="0"/>
    <m/>
    <d v="2024-02-01T00:00:00"/>
    <s v="X"/>
    <n v="3"/>
    <x v="0"/>
    <m/>
    <m/>
    <x v="0"/>
    <m/>
  </r>
  <r>
    <s v="U.P. PESADO"/>
    <s v="PINOS 2"/>
    <n v="630"/>
    <s v="Pase "/>
    <m/>
    <n v="3"/>
    <m/>
    <m/>
    <m/>
    <m/>
    <m/>
    <m/>
    <n v="3"/>
    <m/>
    <m/>
    <m/>
    <m/>
    <x v="91"/>
    <m/>
    <m/>
    <m/>
    <x v="0"/>
    <m/>
    <d v="2024-02-01T00:00:00"/>
    <s v="X"/>
    <n v="6"/>
    <x v="0"/>
    <m/>
    <m/>
    <x v="0"/>
    <m/>
  </r>
  <r>
    <s v="U.P. PESADO"/>
    <s v="PINOS 2"/>
    <n v="631"/>
    <s v="Pase "/>
    <m/>
    <n v="3"/>
    <m/>
    <m/>
    <m/>
    <m/>
    <m/>
    <m/>
    <m/>
    <m/>
    <m/>
    <m/>
    <m/>
    <x v="0"/>
    <m/>
    <m/>
    <m/>
    <x v="0"/>
    <m/>
    <d v="2024-02-01T00:00:00"/>
    <s v="X"/>
    <n v="3"/>
    <x v="0"/>
    <m/>
    <m/>
    <x v="0"/>
    <m/>
  </r>
  <r>
    <s v="U.P. PESADO"/>
    <s v="PINOS 2"/>
    <n v="632"/>
    <s v="Pase "/>
    <m/>
    <n v="3"/>
    <m/>
    <m/>
    <m/>
    <m/>
    <m/>
    <m/>
    <n v="3"/>
    <m/>
    <m/>
    <m/>
    <m/>
    <x v="91"/>
    <m/>
    <m/>
    <m/>
    <x v="0"/>
    <m/>
    <d v="2024-02-01T00:00:00"/>
    <s v="X"/>
    <n v="6"/>
    <x v="0"/>
    <m/>
    <m/>
    <x v="0"/>
    <m/>
  </r>
  <r>
    <s v="U.P. PESADO"/>
    <s v="PINOS 2"/>
    <n v="633"/>
    <s v="Pase "/>
    <m/>
    <n v="3"/>
    <m/>
    <m/>
    <m/>
    <m/>
    <m/>
    <m/>
    <m/>
    <m/>
    <m/>
    <m/>
    <m/>
    <x v="0"/>
    <m/>
    <m/>
    <m/>
    <x v="0"/>
    <m/>
    <d v="2024-02-01T00:00:00"/>
    <s v="X"/>
    <n v="3"/>
    <x v="0"/>
    <m/>
    <m/>
    <x v="0"/>
    <m/>
  </r>
  <r>
    <s v="U.P. PESADO"/>
    <s v="PINOS 2"/>
    <n v="634"/>
    <s v="Amarre "/>
    <m/>
    <n v="1"/>
    <m/>
    <n v="6"/>
    <m/>
    <m/>
    <m/>
    <m/>
    <n v="3"/>
    <n v="3"/>
    <m/>
    <m/>
    <m/>
    <x v="0"/>
    <d v="2024-01-25T00:00:00"/>
    <s v="X"/>
    <n v="3"/>
    <x v="0"/>
    <m/>
    <d v="2024-02-01T00:00:00"/>
    <s v="X"/>
    <n v="10"/>
    <x v="0"/>
    <m/>
    <m/>
    <x v="0"/>
    <m/>
  </r>
  <r>
    <s v="U.P. PESADO"/>
    <s v="PINOS 2"/>
    <n v="635"/>
    <s v="Pase "/>
    <m/>
    <n v="3"/>
    <m/>
    <m/>
    <m/>
    <m/>
    <m/>
    <m/>
    <m/>
    <m/>
    <m/>
    <m/>
    <m/>
    <x v="0"/>
    <m/>
    <m/>
    <m/>
    <x v="0"/>
    <m/>
    <d v="2024-02-01T00:00:00"/>
    <s v="X"/>
    <n v="3"/>
    <x v="0"/>
    <m/>
    <m/>
    <x v="0"/>
    <m/>
  </r>
  <r>
    <s v="U.P. PESADO"/>
    <s v="PINOS 2"/>
    <n v="636"/>
    <s v="Pase con deriv a 45º"/>
    <m/>
    <n v="4"/>
    <m/>
    <n v="3"/>
    <m/>
    <m/>
    <m/>
    <m/>
    <n v="3"/>
    <n v="3"/>
    <n v="3"/>
    <m/>
    <m/>
    <x v="91"/>
    <d v="2024-01-25T00:00:00"/>
    <s v="X"/>
    <n v="12"/>
    <x v="0"/>
    <m/>
    <d v="2024-02-01T00:00:00"/>
    <s v="X"/>
    <n v="16"/>
    <x v="0"/>
    <m/>
    <m/>
    <x v="0"/>
    <m/>
  </r>
  <r>
    <s v="U.P. PESADO"/>
    <s v="PINOS 2"/>
    <n v="637"/>
    <s v="Amarre a 45º"/>
    <m/>
    <n v="3"/>
    <m/>
    <n v="6"/>
    <m/>
    <m/>
    <m/>
    <m/>
    <n v="3"/>
    <n v="3"/>
    <m/>
    <m/>
    <m/>
    <x v="0"/>
    <d v="2024-01-25T00:00:00"/>
    <s v="X"/>
    <n v="3"/>
    <x v="0"/>
    <m/>
    <d v="2024-02-01T00:00:00"/>
    <s v="X"/>
    <n v="12"/>
    <x v="0"/>
    <m/>
    <m/>
    <x v="0"/>
    <m/>
  </r>
  <r>
    <s v="U.P. PESADO"/>
    <s v="PINOS 2"/>
    <n v="638"/>
    <s v="Pase "/>
    <m/>
    <n v="3"/>
    <m/>
    <m/>
    <m/>
    <m/>
    <m/>
    <m/>
    <m/>
    <m/>
    <m/>
    <m/>
    <m/>
    <x v="0"/>
    <m/>
    <m/>
    <m/>
    <x v="0"/>
    <m/>
    <d v="2024-02-01T00:00:00"/>
    <s v="X"/>
    <n v="3"/>
    <x v="0"/>
    <m/>
    <m/>
    <x v="0"/>
    <m/>
  </r>
  <r>
    <s v="U.P. PESADO"/>
    <s v="PINOS 2"/>
    <n v="639"/>
    <s v="Pase "/>
    <m/>
    <n v="3"/>
    <m/>
    <m/>
    <m/>
    <m/>
    <m/>
    <m/>
    <m/>
    <m/>
    <m/>
    <m/>
    <m/>
    <x v="0"/>
    <m/>
    <m/>
    <m/>
    <x v="0"/>
    <m/>
    <d v="2024-02-01T00:00:00"/>
    <s v="X"/>
    <n v="6"/>
    <x v="0"/>
    <m/>
    <m/>
    <x v="0"/>
    <m/>
  </r>
  <r>
    <s v="U.P. PESADO"/>
    <s v="PINOS 2"/>
    <n v="640"/>
    <s v="Pase "/>
    <m/>
    <n v="3"/>
    <m/>
    <m/>
    <m/>
    <m/>
    <m/>
    <m/>
    <m/>
    <m/>
    <m/>
    <m/>
    <m/>
    <x v="0"/>
    <m/>
    <m/>
    <m/>
    <x v="0"/>
    <m/>
    <d v="2024-02-01T00:00:00"/>
    <s v="X"/>
    <n v="3"/>
    <x v="0"/>
    <m/>
    <m/>
    <x v="0"/>
    <m/>
  </r>
  <r>
    <s v="U.P. PESADO"/>
    <s v="PINOS 2"/>
    <n v="641"/>
    <s v="Pase "/>
    <m/>
    <n v="3"/>
    <m/>
    <m/>
    <m/>
    <m/>
    <m/>
    <m/>
    <m/>
    <m/>
    <m/>
    <m/>
    <m/>
    <x v="100"/>
    <m/>
    <m/>
    <m/>
    <x v="0"/>
    <m/>
    <d v="2024-02-01T00:00:00"/>
    <s v="X"/>
    <n v="3"/>
    <x v="0"/>
    <m/>
    <m/>
    <x v="0"/>
    <m/>
  </r>
  <r>
    <s v="U.P. PESADO"/>
    <s v="PINOS 2"/>
    <n v="642"/>
    <s v="Amarre a 90º"/>
    <m/>
    <n v="2"/>
    <m/>
    <n v="6"/>
    <m/>
    <m/>
    <m/>
    <m/>
    <m/>
    <n v="3"/>
    <m/>
    <m/>
    <m/>
    <x v="0"/>
    <d v="2024-01-25T00:00:00"/>
    <s v="X"/>
    <n v="3"/>
    <x v="0"/>
    <m/>
    <d v="2024-02-01T00:00:00"/>
    <s v="X"/>
    <n v="8"/>
    <x v="0"/>
    <m/>
    <m/>
    <x v="0"/>
    <m/>
  </r>
  <r>
    <s v="U.P. PESADO"/>
    <s v="PINOS 2"/>
    <n v="643"/>
    <s v="Pase"/>
    <m/>
    <n v="3"/>
    <m/>
    <m/>
    <m/>
    <m/>
    <m/>
    <m/>
    <m/>
    <m/>
    <m/>
    <m/>
    <m/>
    <x v="100"/>
    <m/>
    <m/>
    <m/>
    <x v="0"/>
    <m/>
    <d v="2024-02-01T00:00:00"/>
    <s v="X"/>
    <n v="3"/>
    <x v="0"/>
    <m/>
    <m/>
    <x v="0"/>
    <m/>
  </r>
  <r>
    <s v="U.P. PESADO"/>
    <s v="PINOS 2"/>
    <n v="644"/>
    <s v="Pase con deriv a 45º"/>
    <m/>
    <n v="3"/>
    <m/>
    <n v="3"/>
    <m/>
    <m/>
    <m/>
    <m/>
    <m/>
    <n v="3"/>
    <m/>
    <m/>
    <m/>
    <x v="0"/>
    <d v="2024-01-25T00:00:00"/>
    <s v="X"/>
    <n v="3"/>
    <x v="0"/>
    <m/>
    <d v="2024-02-01T00:00:00"/>
    <s v="X"/>
    <n v="6"/>
    <x v="0"/>
    <m/>
    <m/>
    <x v="0"/>
    <m/>
  </r>
  <r>
    <s v="U.P. PESADO"/>
    <s v="PINOS 2"/>
    <n v="645"/>
    <s v="Amarre a 90º"/>
    <m/>
    <n v="1"/>
    <m/>
    <n v="6"/>
    <m/>
    <n v="3"/>
    <m/>
    <m/>
    <n v="3"/>
    <n v="6"/>
    <m/>
    <m/>
    <m/>
    <x v="101"/>
    <d v="2024-01-25T00:00:00"/>
    <s v="X"/>
    <n v="9"/>
    <x v="0"/>
    <m/>
    <d v="2024-02-01T00:00:00"/>
    <s v="X"/>
    <n v="13"/>
    <x v="0"/>
    <m/>
    <m/>
    <x v="0"/>
    <m/>
  </r>
  <r>
    <s v="U.P. PESADO"/>
    <s v="PINOS 2"/>
    <n v="646"/>
    <s v="Terminal"/>
    <m/>
    <m/>
    <m/>
    <n v="3"/>
    <m/>
    <m/>
    <m/>
    <m/>
    <n v="3"/>
    <m/>
    <m/>
    <m/>
    <m/>
    <x v="0"/>
    <m/>
    <m/>
    <m/>
    <x v="0"/>
    <m/>
    <d v="2024-02-01T00:00:00"/>
    <s v="X"/>
    <n v="6"/>
    <x v="0"/>
    <m/>
    <m/>
    <x v="0"/>
    <m/>
  </r>
  <r>
    <s v="U.P. PESADO"/>
    <s v="PINOS 2"/>
    <n v="647"/>
    <s v="Pase"/>
    <m/>
    <n v="3"/>
    <m/>
    <m/>
    <m/>
    <n v="3"/>
    <m/>
    <m/>
    <n v="3"/>
    <n v="3"/>
    <m/>
    <m/>
    <m/>
    <x v="102"/>
    <d v="2024-01-25T00:00:00"/>
    <s v="X"/>
    <n v="12"/>
    <x v="0"/>
    <m/>
    <d v="2024-02-01T00:00:00"/>
    <s v="X"/>
    <n v="9"/>
    <x v="0"/>
    <m/>
    <m/>
    <x v="0"/>
    <m/>
  </r>
  <r>
    <s v="U.P. PESADO"/>
    <s v="PINOS 2"/>
    <n v="648"/>
    <s v="Amarre "/>
    <m/>
    <n v="1"/>
    <m/>
    <n v="6"/>
    <m/>
    <n v="3"/>
    <m/>
    <m/>
    <n v="3"/>
    <n v="3"/>
    <m/>
    <m/>
    <m/>
    <x v="0"/>
    <d v="2024-01-25T00:00:00"/>
    <s v="X"/>
    <n v="12"/>
    <x v="0"/>
    <m/>
    <d v="2024-02-01T00:00:00"/>
    <s v="X"/>
    <n v="13"/>
    <x v="0"/>
    <m/>
    <m/>
    <x v="0"/>
    <m/>
  </r>
  <r>
    <s v="U.P. PESADO"/>
    <s v="PINOS 2"/>
    <n v="649"/>
    <s v="Terminal"/>
    <m/>
    <m/>
    <m/>
    <n v="3"/>
    <m/>
    <n v="3"/>
    <m/>
    <m/>
    <n v="3"/>
    <m/>
    <m/>
    <m/>
    <m/>
    <x v="0"/>
    <d v="2024-01-25T00:00:00"/>
    <s v="X"/>
    <n v="9"/>
    <x v="0"/>
    <m/>
    <d v="2024-02-01T00:00:00"/>
    <s v="X"/>
    <n v="9"/>
    <x v="0"/>
    <m/>
    <m/>
    <x v="0"/>
    <m/>
  </r>
  <r>
    <s v="U.P. PESADO"/>
    <s v="PINOS 2"/>
    <n v="650"/>
    <s v="Pase"/>
    <m/>
    <n v="3"/>
    <m/>
    <m/>
    <m/>
    <m/>
    <m/>
    <m/>
    <m/>
    <m/>
    <m/>
    <m/>
    <m/>
    <x v="0"/>
    <m/>
    <m/>
    <m/>
    <x v="0"/>
    <m/>
    <d v="2024-02-01T00:00:00"/>
    <s v="X"/>
    <n v="3"/>
    <x v="0"/>
    <m/>
    <m/>
    <x v="0"/>
    <m/>
  </r>
  <r>
    <s v="U.P. PESADO"/>
    <s v="PINOS 2"/>
    <n v="651"/>
    <s v="Pase"/>
    <m/>
    <n v="3"/>
    <n v="3"/>
    <m/>
    <m/>
    <m/>
    <m/>
    <m/>
    <m/>
    <m/>
    <m/>
    <m/>
    <m/>
    <x v="0"/>
    <m/>
    <m/>
    <m/>
    <x v="0"/>
    <m/>
    <d v="2024-02-01T00:00:00"/>
    <s v="X"/>
    <n v="6"/>
    <x v="0"/>
    <m/>
    <m/>
    <x v="0"/>
    <m/>
  </r>
  <r>
    <s v="U.P. PESADO"/>
    <s v="PINOS 2"/>
    <n v="652"/>
    <s v="Pase"/>
    <m/>
    <n v="3"/>
    <m/>
    <m/>
    <m/>
    <m/>
    <m/>
    <m/>
    <n v="3"/>
    <m/>
    <m/>
    <m/>
    <m/>
    <x v="0"/>
    <m/>
    <m/>
    <m/>
    <x v="0"/>
    <m/>
    <d v="2024-02-01T00:00:00"/>
    <s v="X"/>
    <n v="6"/>
    <x v="0"/>
    <m/>
    <m/>
    <x v="0"/>
    <m/>
  </r>
  <r>
    <s v="U.P. PESADO"/>
    <s v="PINOS 2"/>
    <n v="653"/>
    <s v="Amarre "/>
    <m/>
    <m/>
    <m/>
    <n v="3"/>
    <m/>
    <m/>
    <m/>
    <m/>
    <m/>
    <n v="8"/>
    <n v="3"/>
    <m/>
    <m/>
    <x v="0"/>
    <d v="2024-01-25T00:00:00"/>
    <s v="X"/>
    <n v="19"/>
    <x v="26"/>
    <m/>
    <d v="2024-02-01T00:00:00"/>
    <s v="X"/>
    <n v="6"/>
    <x v="0"/>
    <m/>
    <m/>
    <x v="0"/>
    <m/>
  </r>
</pivotCacheRecords>
</file>

<file path=xl/pivotCache/pivotCacheRecords9.xml><?xml version="1.0" encoding="utf-8"?>
<pivotCacheRecords xmlns="http://schemas.openxmlformats.org/spreadsheetml/2006/main" xmlns:r="http://schemas.openxmlformats.org/officeDocument/2006/relationships" count="452">
  <r>
    <s v="U.P. PESADO"/>
    <s v="MEREY 29"/>
    <n v="1"/>
    <s v="Poste Terminal"/>
    <m/>
    <n v="4"/>
    <n v="6"/>
    <m/>
    <m/>
    <m/>
    <m/>
    <m/>
    <n v="6"/>
    <m/>
    <n v="3"/>
    <m/>
    <s v="X"/>
    <x v="0"/>
    <d v="2024-01-31T00:00:00"/>
    <s v="X"/>
    <n v="9"/>
    <x v="0"/>
    <m/>
    <d v="2024-02-11T00:00:00"/>
    <s v="X"/>
    <n v="12"/>
    <x v="0"/>
    <m/>
    <d v="2024-05-08T00:00:00"/>
    <x v="0"/>
    <m/>
  </r>
  <r>
    <s v="U.P. PESADO"/>
    <s v="MEREY 29"/>
    <n v="2"/>
    <s v="Suspensión"/>
    <m/>
    <m/>
    <m/>
    <n v="6"/>
    <m/>
    <m/>
    <m/>
    <m/>
    <m/>
    <m/>
    <m/>
    <m/>
    <m/>
    <x v="1"/>
    <m/>
    <m/>
    <m/>
    <x v="0"/>
    <m/>
    <d v="2024-02-11T00:00:00"/>
    <s v="X"/>
    <n v="3"/>
    <x v="0"/>
    <m/>
    <d v="2024-05-09T00:00:00"/>
    <x v="0"/>
    <m/>
  </r>
  <r>
    <s v="U.P. PESADO"/>
    <s v="MEREY 29"/>
    <n v="3"/>
    <s v="Suspensión"/>
    <m/>
    <m/>
    <m/>
    <n v="6"/>
    <m/>
    <m/>
    <m/>
    <m/>
    <m/>
    <m/>
    <m/>
    <m/>
    <m/>
    <x v="1"/>
    <m/>
    <m/>
    <m/>
    <x v="0"/>
    <m/>
    <d v="2024-02-11T00:00:00"/>
    <s v="X"/>
    <n v="3"/>
    <x v="0"/>
    <m/>
    <d v="2024-05-09T00:00:00"/>
    <x v="0"/>
    <m/>
  </r>
  <r>
    <s v="U.P. PESADO"/>
    <s v="MEREY 29"/>
    <n v="4"/>
    <s v="Suspensión"/>
    <m/>
    <m/>
    <m/>
    <n v="6"/>
    <m/>
    <m/>
    <m/>
    <m/>
    <m/>
    <m/>
    <m/>
    <m/>
    <m/>
    <x v="1"/>
    <m/>
    <m/>
    <m/>
    <x v="0"/>
    <m/>
    <d v="2024-02-11T00:00:00"/>
    <s v="X"/>
    <n v="3"/>
    <x v="0"/>
    <m/>
    <d v="2024-05-09T00:00:00"/>
    <x v="0"/>
    <m/>
  </r>
  <r>
    <s v="U.P. PESADO"/>
    <s v="MEREY 29"/>
    <n v="5"/>
    <s v="Amarre en 45°"/>
    <m/>
    <n v="3"/>
    <n v="6"/>
    <n v="6"/>
    <m/>
    <m/>
    <m/>
    <m/>
    <m/>
    <n v="3"/>
    <m/>
    <m/>
    <m/>
    <x v="0"/>
    <d v="2024-01-31T00:00:00"/>
    <s v="X"/>
    <n v="3"/>
    <x v="0"/>
    <m/>
    <d v="2024-02-11T00:00:00"/>
    <s v="X"/>
    <n v="9"/>
    <x v="0"/>
    <m/>
    <d v="2024-05-08T00:00:00"/>
    <x v="0"/>
    <m/>
  </r>
  <r>
    <s v="U.P. PESADO"/>
    <s v="MEREY 29"/>
    <n v="6"/>
    <s v="Suspensión"/>
    <m/>
    <m/>
    <m/>
    <n v="5"/>
    <m/>
    <m/>
    <m/>
    <m/>
    <m/>
    <m/>
    <m/>
    <m/>
    <m/>
    <x v="1"/>
    <m/>
    <m/>
    <m/>
    <x v="0"/>
    <m/>
    <d v="2024-02-11T00:00:00"/>
    <s v="X"/>
    <n v="3"/>
    <x v="0"/>
    <m/>
    <d v="2024-05-09T00:00:00"/>
    <x v="0"/>
    <m/>
  </r>
  <r>
    <s v="U.P. PESADO"/>
    <s v="MEREY 29"/>
    <n v="7"/>
    <s v="Suspensión"/>
    <m/>
    <m/>
    <m/>
    <n v="3"/>
    <m/>
    <m/>
    <m/>
    <m/>
    <m/>
    <m/>
    <m/>
    <m/>
    <m/>
    <x v="1"/>
    <m/>
    <m/>
    <m/>
    <x v="0"/>
    <m/>
    <d v="2024-02-11T00:00:00"/>
    <s v="X"/>
    <n v="3"/>
    <x v="0"/>
    <m/>
    <d v="2024-04-23T00:00:00"/>
    <x v="0"/>
    <m/>
  </r>
  <r>
    <s v="U.P. PESADO"/>
    <s v="MEREY 29"/>
    <n v="8"/>
    <s v="Amarre"/>
    <m/>
    <m/>
    <n v="12"/>
    <m/>
    <m/>
    <m/>
    <m/>
    <m/>
    <m/>
    <n v="3"/>
    <m/>
    <m/>
    <m/>
    <x v="0"/>
    <d v="2024-01-31T00:00:00"/>
    <s v="X"/>
    <n v="3"/>
    <x v="0"/>
    <m/>
    <d v="2024-02-11T00:00:00"/>
    <s v="X"/>
    <n v="6"/>
    <x v="0"/>
    <m/>
    <d v="2024-05-06T00:00:00"/>
    <x v="0"/>
    <m/>
  </r>
  <r>
    <s v="U.P. PESADO"/>
    <s v="MEREY 29"/>
    <n v="9"/>
    <s v="Suspensión"/>
    <m/>
    <m/>
    <m/>
    <n v="6"/>
    <m/>
    <m/>
    <m/>
    <m/>
    <m/>
    <m/>
    <m/>
    <m/>
    <m/>
    <x v="1"/>
    <m/>
    <m/>
    <m/>
    <x v="0"/>
    <m/>
    <d v="2024-02-11T00:00:00"/>
    <s v="X"/>
    <n v="3"/>
    <x v="0"/>
    <m/>
    <d v="2024-04-24T00:00:00"/>
    <x v="0"/>
    <m/>
  </r>
  <r>
    <s v="U.P. PESADO"/>
    <s v="MEREY 29"/>
    <n v="10"/>
    <s v="Suspensión"/>
    <m/>
    <m/>
    <m/>
    <n v="6"/>
    <m/>
    <m/>
    <m/>
    <m/>
    <m/>
    <m/>
    <m/>
    <m/>
    <m/>
    <x v="2"/>
    <m/>
    <m/>
    <m/>
    <x v="0"/>
    <m/>
    <d v="2024-02-11T00:00:00"/>
    <s v="X"/>
    <n v="3"/>
    <x v="0"/>
    <m/>
    <d v="2024-04-14T00:00:00"/>
    <x v="0"/>
    <m/>
  </r>
  <r>
    <s v="U.P. PESADO"/>
    <s v="MEREY 29"/>
    <n v="11"/>
    <s v="Suspensión"/>
    <m/>
    <m/>
    <m/>
    <n v="6"/>
    <m/>
    <m/>
    <m/>
    <m/>
    <m/>
    <m/>
    <m/>
    <m/>
    <m/>
    <x v="1"/>
    <m/>
    <m/>
    <m/>
    <x v="0"/>
    <m/>
    <d v="2024-02-11T00:00:00"/>
    <s v="X"/>
    <n v="3"/>
    <x v="0"/>
    <m/>
    <d v="2024-04-24T00:00:00"/>
    <x v="0"/>
    <m/>
  </r>
  <r>
    <s v="U.P. PESADO"/>
    <s v="MEREY 29"/>
    <n v="12"/>
    <s v="Suspensión"/>
    <m/>
    <m/>
    <m/>
    <n v="6"/>
    <m/>
    <m/>
    <m/>
    <m/>
    <m/>
    <m/>
    <m/>
    <m/>
    <m/>
    <x v="1"/>
    <m/>
    <m/>
    <m/>
    <x v="0"/>
    <m/>
    <d v="2024-02-11T00:00:00"/>
    <s v="X"/>
    <n v="3"/>
    <x v="0"/>
    <m/>
    <d v="2024-04-14T00:00:00"/>
    <x v="0"/>
    <m/>
  </r>
  <r>
    <s v="U.P. PESADO"/>
    <s v="MEREY 29"/>
    <n v="13"/>
    <s v="Suspensión"/>
    <m/>
    <m/>
    <m/>
    <n v="6"/>
    <m/>
    <m/>
    <m/>
    <m/>
    <m/>
    <m/>
    <m/>
    <m/>
    <m/>
    <x v="3"/>
    <m/>
    <m/>
    <m/>
    <x v="0"/>
    <m/>
    <d v="2024-02-11T00:00:00"/>
    <s v="X"/>
    <n v="3"/>
    <x v="0"/>
    <m/>
    <d v="2024-04-24T00:00:00"/>
    <x v="0"/>
    <m/>
  </r>
  <r>
    <s v="U.P. PESADO"/>
    <s v="MEREY 29"/>
    <n v="14"/>
    <s v="Amarre"/>
    <m/>
    <m/>
    <n v="6"/>
    <n v="6"/>
    <m/>
    <m/>
    <m/>
    <m/>
    <m/>
    <n v="3"/>
    <m/>
    <m/>
    <m/>
    <x v="0"/>
    <d v="2024-01-31T00:00:00"/>
    <s v="X"/>
    <n v="3"/>
    <x v="0"/>
    <m/>
    <d v="2024-02-11T00:00:00"/>
    <s v="X"/>
    <n v="6"/>
    <x v="0"/>
    <m/>
    <d v="2024-05-04T00:00:00"/>
    <x v="0"/>
    <m/>
  </r>
  <r>
    <s v="U.P. PESADO"/>
    <s v="MEREY 29"/>
    <n v="15"/>
    <s v="Amarre"/>
    <m/>
    <m/>
    <n v="6"/>
    <n v="6"/>
    <m/>
    <m/>
    <m/>
    <m/>
    <m/>
    <n v="3"/>
    <m/>
    <m/>
    <m/>
    <x v="0"/>
    <d v="2024-01-31T00:00:00"/>
    <s v="X"/>
    <n v="3"/>
    <x v="0"/>
    <m/>
    <d v="2024-02-11T00:00:00"/>
    <s v="X"/>
    <n v="6"/>
    <x v="0"/>
    <m/>
    <m/>
    <x v="1"/>
    <m/>
  </r>
  <r>
    <s v="U.P. PESADO"/>
    <s v="MEREY 29"/>
    <n v="16"/>
    <s v="Suspensión"/>
    <m/>
    <m/>
    <m/>
    <n v="6"/>
    <m/>
    <m/>
    <m/>
    <m/>
    <m/>
    <m/>
    <m/>
    <m/>
    <m/>
    <x v="4"/>
    <m/>
    <m/>
    <m/>
    <x v="0"/>
    <m/>
    <d v="2024-02-11T00:00:00"/>
    <s v="X"/>
    <n v="3"/>
    <x v="0"/>
    <m/>
    <d v="2024-04-24T00:00:00"/>
    <x v="0"/>
    <m/>
  </r>
  <r>
    <s v="U.P. PESADO"/>
    <s v="MEREY 29"/>
    <n v="17"/>
    <s v="Suspensión"/>
    <m/>
    <m/>
    <m/>
    <n v="6"/>
    <m/>
    <m/>
    <m/>
    <m/>
    <m/>
    <m/>
    <m/>
    <m/>
    <m/>
    <x v="5"/>
    <m/>
    <m/>
    <m/>
    <x v="0"/>
    <m/>
    <d v="2024-02-11T00:00:00"/>
    <s v="X"/>
    <n v="3"/>
    <x v="0"/>
    <m/>
    <d v="2024-04-25T00:00:00"/>
    <x v="0"/>
    <m/>
  </r>
  <r>
    <s v="U.P. PESADO"/>
    <s v="MEREY 29"/>
    <n v="18"/>
    <s v="Suspensión"/>
    <m/>
    <m/>
    <m/>
    <n v="6"/>
    <m/>
    <m/>
    <m/>
    <m/>
    <m/>
    <m/>
    <m/>
    <m/>
    <m/>
    <x v="3"/>
    <m/>
    <m/>
    <m/>
    <x v="0"/>
    <m/>
    <d v="2024-02-11T00:00:00"/>
    <s v="X"/>
    <n v="3"/>
    <x v="1"/>
    <s v="Cadena Rota"/>
    <d v="2024-04-13T00:00:00"/>
    <x v="0"/>
    <m/>
  </r>
  <r>
    <s v="U.P. PESADO"/>
    <s v="MEREY 29"/>
    <n v="19"/>
    <s v="Suspensión"/>
    <m/>
    <m/>
    <m/>
    <n v="6"/>
    <m/>
    <m/>
    <m/>
    <m/>
    <m/>
    <m/>
    <m/>
    <m/>
    <m/>
    <x v="6"/>
    <m/>
    <m/>
    <m/>
    <x v="0"/>
    <m/>
    <d v="2024-02-11T00:00:00"/>
    <s v="X"/>
    <n v="3"/>
    <x v="0"/>
    <m/>
    <d v="2024-04-25T00:00:00"/>
    <x v="0"/>
    <m/>
  </r>
  <r>
    <s v="U.P. PESADO"/>
    <s v="MEREY 29"/>
    <n v="20"/>
    <s v="Amarre"/>
    <m/>
    <m/>
    <n v="6"/>
    <n v="6"/>
    <m/>
    <m/>
    <m/>
    <m/>
    <m/>
    <n v="3"/>
    <m/>
    <m/>
    <m/>
    <x v="0"/>
    <d v="2024-01-31T00:00:00"/>
    <s v="X"/>
    <n v="3"/>
    <x v="0"/>
    <m/>
    <d v="2024-02-11T00:00:00"/>
    <s v="X"/>
    <n v="6"/>
    <x v="0"/>
    <m/>
    <d v="2024-05-06T00:00:00"/>
    <x v="0"/>
    <m/>
  </r>
  <r>
    <s v="U.P. PESADO"/>
    <s v="MEREY 29"/>
    <n v="21"/>
    <s v="Amarre"/>
    <m/>
    <m/>
    <n v="6"/>
    <n v="6"/>
    <m/>
    <m/>
    <m/>
    <m/>
    <m/>
    <n v="3"/>
    <m/>
    <m/>
    <m/>
    <x v="7"/>
    <d v="2024-02-03T00:00:00"/>
    <s v="X"/>
    <n v="3"/>
    <x v="0"/>
    <m/>
    <d v="2024-02-11T00:00:00"/>
    <s v="X"/>
    <n v="6"/>
    <x v="0"/>
    <m/>
    <d v="2024-05-06T00:00:00"/>
    <x v="0"/>
    <m/>
  </r>
  <r>
    <s v="U.P. PESADO"/>
    <s v="MEREY 29"/>
    <n v="22"/>
    <s v="Suspensión"/>
    <m/>
    <m/>
    <m/>
    <n v="6"/>
    <m/>
    <m/>
    <m/>
    <m/>
    <m/>
    <m/>
    <m/>
    <m/>
    <m/>
    <x v="8"/>
    <m/>
    <m/>
    <m/>
    <x v="0"/>
    <m/>
    <d v="2024-02-11T00:00:00"/>
    <s v="X"/>
    <n v="3"/>
    <x v="0"/>
    <m/>
    <d v="2024-04-25T00:00:00"/>
    <x v="0"/>
    <m/>
  </r>
  <r>
    <s v="U.P. PESADO"/>
    <s v="MEREY 29"/>
    <n v="23"/>
    <s v="Suspensión"/>
    <m/>
    <m/>
    <m/>
    <n v="6"/>
    <m/>
    <m/>
    <m/>
    <m/>
    <m/>
    <m/>
    <m/>
    <m/>
    <m/>
    <x v="8"/>
    <m/>
    <m/>
    <m/>
    <x v="0"/>
    <m/>
    <d v="2024-02-11T00:00:00"/>
    <s v="X"/>
    <n v="3"/>
    <x v="0"/>
    <m/>
    <d v="2024-04-25T00:00:00"/>
    <x v="0"/>
    <m/>
  </r>
  <r>
    <s v="U.P. PESADO"/>
    <s v="MEREY 29"/>
    <n v="24"/>
    <s v="Suspensión"/>
    <m/>
    <m/>
    <m/>
    <n v="6"/>
    <m/>
    <m/>
    <m/>
    <m/>
    <m/>
    <m/>
    <m/>
    <m/>
    <m/>
    <x v="8"/>
    <m/>
    <m/>
    <m/>
    <x v="0"/>
    <m/>
    <d v="2024-02-11T00:00:00"/>
    <s v="X"/>
    <n v="3"/>
    <x v="0"/>
    <m/>
    <d v="2024-05-02T00:00:00"/>
    <x v="0"/>
    <m/>
  </r>
  <r>
    <s v="U.P. PESADO"/>
    <s v="MEREY 29"/>
    <n v="25"/>
    <s v="Suspensión"/>
    <m/>
    <m/>
    <m/>
    <n v="6"/>
    <m/>
    <m/>
    <m/>
    <m/>
    <m/>
    <m/>
    <m/>
    <m/>
    <m/>
    <x v="6"/>
    <m/>
    <m/>
    <m/>
    <x v="0"/>
    <m/>
    <d v="2024-02-11T00:00:00"/>
    <s v="X"/>
    <n v="3"/>
    <x v="0"/>
    <m/>
    <d v="2024-05-02T00:00:00"/>
    <x v="0"/>
    <m/>
  </r>
  <r>
    <s v="U.P. PESADO"/>
    <s v="MEREY 29"/>
    <n v="26"/>
    <s v="Amarre"/>
    <m/>
    <m/>
    <n v="12"/>
    <m/>
    <m/>
    <m/>
    <m/>
    <m/>
    <m/>
    <n v="3"/>
    <m/>
    <m/>
    <m/>
    <x v="5"/>
    <d v="2024-02-03T00:00:00"/>
    <s v="X"/>
    <n v="3"/>
    <x v="0"/>
    <m/>
    <d v="2024-02-11T00:00:00"/>
    <s v="X"/>
    <n v="6"/>
    <x v="0"/>
    <m/>
    <d v="2024-05-06T00:00:00"/>
    <x v="0"/>
    <m/>
  </r>
  <r>
    <s v="U.P. PESADO"/>
    <s v="MEREY 29"/>
    <n v="27"/>
    <s v="Suspensión"/>
    <m/>
    <m/>
    <m/>
    <n v="6"/>
    <m/>
    <m/>
    <m/>
    <m/>
    <m/>
    <m/>
    <m/>
    <m/>
    <m/>
    <x v="5"/>
    <m/>
    <m/>
    <m/>
    <x v="0"/>
    <m/>
    <d v="2024-02-11T00:00:00"/>
    <s v="X"/>
    <n v="3"/>
    <x v="0"/>
    <m/>
    <d v="2024-05-02T00:00:00"/>
    <x v="0"/>
    <m/>
  </r>
  <r>
    <s v="U.P. PESADO"/>
    <s v="MEREY 29"/>
    <n v="28"/>
    <s v="Suspensión"/>
    <m/>
    <m/>
    <m/>
    <n v="6"/>
    <m/>
    <m/>
    <m/>
    <m/>
    <m/>
    <m/>
    <m/>
    <m/>
    <m/>
    <x v="5"/>
    <m/>
    <m/>
    <m/>
    <x v="0"/>
    <m/>
    <d v="2024-02-11T00:00:00"/>
    <s v="X"/>
    <n v="3"/>
    <x v="0"/>
    <m/>
    <d v="2024-05-02T00:00:00"/>
    <x v="0"/>
    <m/>
  </r>
  <r>
    <s v="U.P. PESADO"/>
    <s v="MEREY 29"/>
    <n v="29"/>
    <s v="Suspensión"/>
    <m/>
    <m/>
    <m/>
    <n v="6"/>
    <m/>
    <m/>
    <m/>
    <m/>
    <m/>
    <m/>
    <m/>
    <m/>
    <m/>
    <x v="8"/>
    <m/>
    <m/>
    <m/>
    <x v="0"/>
    <m/>
    <d v="2024-02-11T00:00:00"/>
    <s v="X"/>
    <n v="3"/>
    <x v="0"/>
    <m/>
    <d v="2024-05-02T00:00:00"/>
    <x v="0"/>
    <m/>
  </r>
  <r>
    <s v="U.P. PESADO"/>
    <s v="MEREY 29"/>
    <n v="30"/>
    <s v="Suspensión"/>
    <m/>
    <m/>
    <m/>
    <n v="6"/>
    <m/>
    <m/>
    <m/>
    <m/>
    <m/>
    <m/>
    <m/>
    <m/>
    <m/>
    <x v="8"/>
    <m/>
    <m/>
    <m/>
    <x v="0"/>
    <m/>
    <d v="2024-02-11T00:00:00"/>
    <s v="X"/>
    <n v="3"/>
    <x v="0"/>
    <m/>
    <d v="2024-05-02T00:00:00"/>
    <x v="0"/>
    <m/>
  </r>
  <r>
    <s v="U.P. PESADO"/>
    <s v="MEREY 29"/>
    <n v="31"/>
    <s v="Suspensión"/>
    <m/>
    <m/>
    <m/>
    <n v="6"/>
    <m/>
    <m/>
    <m/>
    <m/>
    <m/>
    <m/>
    <m/>
    <m/>
    <m/>
    <x v="5"/>
    <m/>
    <m/>
    <m/>
    <x v="0"/>
    <m/>
    <d v="2024-02-11T00:00:00"/>
    <s v="X"/>
    <n v="3"/>
    <x v="0"/>
    <m/>
    <d v="2024-05-02T00:00:00"/>
    <x v="0"/>
    <m/>
  </r>
  <r>
    <s v="U.P. PESADO"/>
    <s v="MEREY 29"/>
    <n v="32"/>
    <s v="Amarre con derivacion en 45°"/>
    <m/>
    <n v="1"/>
    <n v="15"/>
    <m/>
    <m/>
    <m/>
    <m/>
    <m/>
    <m/>
    <n v="9"/>
    <m/>
    <m/>
    <m/>
    <x v="0"/>
    <d v="2024-02-03T00:00:00"/>
    <s v="X"/>
    <n v="9"/>
    <x v="0"/>
    <m/>
    <d v="2024-02-11T00:00:00"/>
    <s v="X"/>
    <n v="9"/>
    <x v="0"/>
    <m/>
    <d v="2024-05-08T00:00:00"/>
    <x v="0"/>
    <m/>
  </r>
  <r>
    <s v="U.P. PESADO"/>
    <s v="MEREY 29"/>
    <n v="33"/>
    <s v="Pase"/>
    <m/>
    <n v="3"/>
    <m/>
    <m/>
    <m/>
    <m/>
    <m/>
    <m/>
    <m/>
    <m/>
    <m/>
    <m/>
    <m/>
    <x v="0"/>
    <m/>
    <m/>
    <m/>
    <x v="0"/>
    <m/>
    <d v="2024-02-11T00:00:00"/>
    <s v="X"/>
    <n v="3"/>
    <x v="0"/>
    <m/>
    <m/>
    <x v="1"/>
    <m/>
  </r>
  <r>
    <s v="U.P. PESADO"/>
    <s v="MEREY 29"/>
    <n v="34"/>
    <s v="Amarre en 45°"/>
    <m/>
    <m/>
    <m/>
    <n v="6"/>
    <m/>
    <m/>
    <m/>
    <m/>
    <m/>
    <n v="6"/>
    <n v="3"/>
    <m/>
    <m/>
    <x v="9"/>
    <d v="2024-02-03T00:00:00"/>
    <s v="X"/>
    <n v="15"/>
    <x v="0"/>
    <m/>
    <d v="2024-02-11T00:00:00"/>
    <s v="X"/>
    <n v="12"/>
    <x v="0"/>
    <m/>
    <m/>
    <x v="1"/>
    <m/>
  </r>
  <r>
    <s v="U.P. PESADO"/>
    <s v="MEREY 29"/>
    <n v="35"/>
    <s v="Pase"/>
    <m/>
    <n v="3"/>
    <m/>
    <m/>
    <m/>
    <m/>
    <m/>
    <m/>
    <m/>
    <m/>
    <m/>
    <m/>
    <m/>
    <x v="0"/>
    <m/>
    <m/>
    <m/>
    <x v="0"/>
    <m/>
    <d v="2024-02-11T00:00:00"/>
    <s v="X"/>
    <n v="3"/>
    <x v="0"/>
    <m/>
    <m/>
    <x v="1"/>
    <m/>
  </r>
  <r>
    <s v="U.P. PESADO"/>
    <s v="MEREY 29"/>
    <n v="36"/>
    <s v="Pase"/>
    <m/>
    <n v="3"/>
    <m/>
    <m/>
    <m/>
    <m/>
    <m/>
    <m/>
    <m/>
    <m/>
    <m/>
    <m/>
    <m/>
    <x v="0"/>
    <m/>
    <m/>
    <m/>
    <x v="0"/>
    <m/>
    <d v="2024-02-11T00:00:00"/>
    <s v="X"/>
    <n v="3"/>
    <x v="0"/>
    <m/>
    <m/>
    <x v="1"/>
    <m/>
  </r>
  <r>
    <s v="U.P. PESADO"/>
    <s v="MEREY 29"/>
    <n v="37"/>
    <s v="Poste Terminal Tx"/>
    <m/>
    <m/>
    <m/>
    <n v="3"/>
    <m/>
    <n v="3"/>
    <m/>
    <m/>
    <m/>
    <m/>
    <m/>
    <m/>
    <m/>
    <x v="10"/>
    <d v="2024-02-03T00:00:00"/>
    <s v="X"/>
    <n v="9"/>
    <x v="0"/>
    <m/>
    <d v="2024-02-11T00:00:00"/>
    <s v="X"/>
    <n v="6"/>
    <x v="0"/>
    <m/>
    <d v="2024-05-08T00:00:00"/>
    <x v="0"/>
    <m/>
  </r>
  <r>
    <s v="U.P. PESADO"/>
    <s v="MEREY 29"/>
    <n v="38"/>
    <s v="Poste Terminal"/>
    <m/>
    <m/>
    <m/>
    <n v="3"/>
    <m/>
    <m/>
    <m/>
    <m/>
    <m/>
    <n v="6"/>
    <m/>
    <m/>
    <m/>
    <x v="0"/>
    <d v="2024-02-03T00:00:00"/>
    <s v="X"/>
    <n v="6"/>
    <x v="0"/>
    <m/>
    <d v="2024-02-11T00:00:00"/>
    <s v="X"/>
    <n v="3"/>
    <x v="0"/>
    <m/>
    <d v="2024-05-08T00:00:00"/>
    <x v="0"/>
    <m/>
  </r>
  <r>
    <s v="U.P. PESADO"/>
    <s v="MEREY 29"/>
    <n v="39"/>
    <s v="Poste Terminal Tx"/>
    <m/>
    <n v="3"/>
    <m/>
    <n v="3"/>
    <m/>
    <n v="6"/>
    <m/>
    <m/>
    <n v="3"/>
    <n v="5"/>
    <m/>
    <m/>
    <m/>
    <x v="0"/>
    <d v="2024-02-03T00:00:00"/>
    <s v="X"/>
    <n v="16"/>
    <x v="1"/>
    <m/>
    <d v="2024-02-11T00:00:00"/>
    <s v="X"/>
    <n v="12"/>
    <x v="0"/>
    <m/>
    <d v="2024-05-08T00:00:00"/>
    <x v="0"/>
    <m/>
  </r>
  <r>
    <s v="U.P. PESADO"/>
    <s v="MEREY 29"/>
    <n v="40"/>
    <s v="Amarre"/>
    <m/>
    <m/>
    <n v="12"/>
    <m/>
    <m/>
    <m/>
    <m/>
    <m/>
    <m/>
    <m/>
    <n v="6"/>
    <m/>
    <m/>
    <x v="5"/>
    <d v="2024-02-03T00:00:00"/>
    <s v="X"/>
    <n v="9"/>
    <x v="0"/>
    <m/>
    <d v="2024-02-11T00:00:00"/>
    <s v="X"/>
    <n v="12"/>
    <x v="0"/>
    <m/>
    <d v="2024-05-07T00:00:00"/>
    <x v="0"/>
    <m/>
  </r>
  <r>
    <s v="U.P. PESADO"/>
    <s v="MEREY 29"/>
    <n v="41"/>
    <s v="Suspensión"/>
    <m/>
    <m/>
    <m/>
    <n v="6"/>
    <m/>
    <m/>
    <m/>
    <m/>
    <m/>
    <m/>
    <m/>
    <m/>
    <m/>
    <x v="5"/>
    <m/>
    <m/>
    <m/>
    <x v="0"/>
    <m/>
    <d v="2024-02-11T00:00:00"/>
    <s v="X"/>
    <n v="3"/>
    <x v="0"/>
    <m/>
    <d v="2024-05-02T00:00:00"/>
    <x v="0"/>
    <m/>
  </r>
  <r>
    <s v="U.P. PESADO"/>
    <s v="MEREY 29"/>
    <n v="42"/>
    <s v="Suspensión"/>
    <m/>
    <m/>
    <m/>
    <n v="6"/>
    <m/>
    <m/>
    <m/>
    <m/>
    <m/>
    <m/>
    <m/>
    <m/>
    <m/>
    <x v="11"/>
    <m/>
    <m/>
    <m/>
    <x v="0"/>
    <m/>
    <d v="2024-02-11T00:00:00"/>
    <s v="X"/>
    <n v="3"/>
    <x v="0"/>
    <m/>
    <d v="2024-05-03T00:00:00"/>
    <x v="0"/>
    <m/>
  </r>
  <r>
    <s v="U.P. PESADO"/>
    <s v="MEREY 29"/>
    <n v="43"/>
    <s v="Amarre en 45°"/>
    <m/>
    <n v="3"/>
    <n v="12"/>
    <m/>
    <m/>
    <m/>
    <m/>
    <m/>
    <m/>
    <n v="3"/>
    <m/>
    <m/>
    <m/>
    <x v="12"/>
    <d v="2024-02-03T00:00:00"/>
    <s v="X"/>
    <n v="3"/>
    <x v="0"/>
    <m/>
    <d v="2024-02-11T00:00:00"/>
    <s v="X"/>
    <n v="6"/>
    <x v="0"/>
    <m/>
    <d v="2024-05-07T00:00:00"/>
    <x v="0"/>
    <m/>
  </r>
  <r>
    <s v="U.P. PESADO"/>
    <s v="MEREY 29"/>
    <n v="44"/>
    <s v="Amarre en 45°"/>
    <m/>
    <n v="3"/>
    <n v="12"/>
    <m/>
    <m/>
    <m/>
    <m/>
    <m/>
    <m/>
    <n v="6"/>
    <m/>
    <m/>
    <m/>
    <x v="0"/>
    <d v="2024-02-01T00:00:00"/>
    <s v="X"/>
    <n v="6"/>
    <x v="0"/>
    <m/>
    <d v="2024-03-15T00:00:00"/>
    <s v="X"/>
    <n v="9"/>
    <x v="0"/>
    <m/>
    <d v="2024-05-07T00:00:00"/>
    <x v="0"/>
    <m/>
  </r>
  <r>
    <s v="U.P. PESADO"/>
    <s v="MEREY 29"/>
    <n v="45"/>
    <s v="Pase con derivacion en 45°"/>
    <m/>
    <n v="12"/>
    <n v="3"/>
    <m/>
    <m/>
    <m/>
    <m/>
    <m/>
    <m/>
    <n v="6"/>
    <m/>
    <m/>
    <m/>
    <x v="0"/>
    <d v="2024-02-01T00:00:00"/>
    <s v="X"/>
    <n v="6"/>
    <x v="0"/>
    <m/>
    <d v="2024-03-15T00:00:00"/>
    <s v="X"/>
    <n v="9"/>
    <x v="2"/>
    <m/>
    <d v="2024-05-07T00:00:00"/>
    <x v="0"/>
    <m/>
  </r>
  <r>
    <s v="U.P. PESADO"/>
    <s v="MEREY 29"/>
    <n v="46"/>
    <s v="Pase"/>
    <m/>
    <n v="12"/>
    <m/>
    <m/>
    <m/>
    <m/>
    <m/>
    <m/>
    <m/>
    <m/>
    <m/>
    <m/>
    <m/>
    <x v="0"/>
    <m/>
    <m/>
    <m/>
    <x v="0"/>
    <m/>
    <d v="2024-03-15T00:00:00"/>
    <s v="X"/>
    <n v="6"/>
    <x v="0"/>
    <m/>
    <m/>
    <x v="1"/>
    <m/>
  </r>
  <r>
    <s v="U.P. PESADO"/>
    <s v="MEREY 29"/>
    <n v="47"/>
    <s v="Pase"/>
    <m/>
    <n v="6"/>
    <m/>
    <m/>
    <m/>
    <m/>
    <m/>
    <m/>
    <m/>
    <m/>
    <m/>
    <m/>
    <m/>
    <x v="0"/>
    <m/>
    <m/>
    <m/>
    <x v="0"/>
    <m/>
    <d v="2024-03-15T00:00:00"/>
    <s v="X"/>
    <n v="3"/>
    <x v="0"/>
    <m/>
    <m/>
    <x v="1"/>
    <m/>
  </r>
  <r>
    <s v="U.P. PESADO"/>
    <s v="MEREY 29"/>
    <n v="48"/>
    <s v="Poste Terminal"/>
    <m/>
    <m/>
    <n v="12"/>
    <m/>
    <m/>
    <m/>
    <m/>
    <m/>
    <m/>
    <n v="3"/>
    <m/>
    <m/>
    <m/>
    <x v="0"/>
    <d v="2024-02-01T00:00:00"/>
    <s v="X"/>
    <n v="3"/>
    <x v="0"/>
    <m/>
    <d v="2024-03-15T00:00:00"/>
    <s v="X"/>
    <n v="6"/>
    <x v="0"/>
    <m/>
    <d v="2024-05-07T00:00:00"/>
    <x v="0"/>
    <m/>
  </r>
  <r>
    <s v="U.P. PESADO"/>
    <s v="MEREY 29"/>
    <n v="49"/>
    <s v="Pase con derivacion en 45°"/>
    <m/>
    <n v="3"/>
    <n v="3"/>
    <m/>
    <m/>
    <m/>
    <m/>
    <m/>
    <m/>
    <n v="3"/>
    <n v="3"/>
    <m/>
    <s v="X"/>
    <x v="0"/>
    <d v="2024-02-01T00:00:00"/>
    <s v="X"/>
    <n v="12"/>
    <x v="0"/>
    <m/>
    <d v="2024-03-15T00:00:00"/>
    <s v="X"/>
    <n v="12"/>
    <x v="0"/>
    <m/>
    <m/>
    <x v="1"/>
    <m/>
  </r>
  <r>
    <s v="U.P. PESADO"/>
    <s v="MEREY 29"/>
    <n v="50"/>
    <s v="Pase"/>
    <m/>
    <n v="3"/>
    <m/>
    <m/>
    <m/>
    <m/>
    <m/>
    <m/>
    <m/>
    <m/>
    <m/>
    <m/>
    <m/>
    <x v="8"/>
    <m/>
    <m/>
    <m/>
    <x v="0"/>
    <m/>
    <d v="2024-03-15T00:00:00"/>
    <s v="X"/>
    <n v="3"/>
    <x v="0"/>
    <m/>
    <m/>
    <x v="1"/>
    <m/>
  </r>
  <r>
    <s v="U.P. PESADO"/>
    <s v="MEREY 29"/>
    <n v="51"/>
    <s v="Poste Terminal"/>
    <m/>
    <m/>
    <n v="6"/>
    <m/>
    <m/>
    <m/>
    <m/>
    <m/>
    <m/>
    <m/>
    <m/>
    <m/>
    <m/>
    <x v="0"/>
    <m/>
    <m/>
    <m/>
    <x v="0"/>
    <m/>
    <d v="2024-03-15T00:00:00"/>
    <s v="X"/>
    <n v="3"/>
    <x v="0"/>
    <m/>
    <m/>
    <x v="1"/>
    <m/>
  </r>
  <r>
    <s v="U.P. PESADO"/>
    <s v="MEREY 29"/>
    <n v="52"/>
    <s v="Pase"/>
    <m/>
    <n v="3"/>
    <m/>
    <m/>
    <m/>
    <m/>
    <m/>
    <m/>
    <m/>
    <m/>
    <m/>
    <m/>
    <m/>
    <x v="8"/>
    <m/>
    <m/>
    <m/>
    <x v="0"/>
    <m/>
    <d v="2024-03-15T00:00:00"/>
    <s v="X"/>
    <n v="3"/>
    <x v="0"/>
    <m/>
    <m/>
    <x v="1"/>
    <m/>
  </r>
  <r>
    <s v="U.P. PESADO"/>
    <s v="MEREY 29"/>
    <n v="53"/>
    <s v="Amarre en 45°"/>
    <m/>
    <m/>
    <n v="6"/>
    <m/>
    <m/>
    <m/>
    <m/>
    <m/>
    <m/>
    <n v="6"/>
    <m/>
    <m/>
    <m/>
    <x v="0"/>
    <d v="2024-02-01T00:00:00"/>
    <s v="X"/>
    <n v="6"/>
    <x v="2"/>
    <m/>
    <d v="2024-03-15T00:00:00"/>
    <s v="X"/>
    <n v="6"/>
    <x v="0"/>
    <m/>
    <d v="2024-04-12T00:00:00"/>
    <x v="0"/>
    <m/>
  </r>
  <r>
    <s v="U.P. PESADO"/>
    <s v="MEREY 29"/>
    <n v="54"/>
    <s v="Pase"/>
    <m/>
    <n v="3"/>
    <m/>
    <m/>
    <m/>
    <m/>
    <m/>
    <m/>
    <m/>
    <m/>
    <m/>
    <m/>
    <m/>
    <x v="0"/>
    <m/>
    <m/>
    <m/>
    <x v="0"/>
    <m/>
    <d v="2024-03-15T00:00:00"/>
    <s v="X"/>
    <n v="3"/>
    <x v="0"/>
    <m/>
    <m/>
    <x v="1"/>
    <m/>
  </r>
  <r>
    <s v="U.P. PESADO"/>
    <s v="MEREY 29"/>
    <n v="55"/>
    <s v="Pase"/>
    <m/>
    <n v="3"/>
    <m/>
    <m/>
    <m/>
    <m/>
    <m/>
    <m/>
    <m/>
    <m/>
    <m/>
    <m/>
    <m/>
    <x v="0"/>
    <m/>
    <m/>
    <m/>
    <x v="0"/>
    <m/>
    <d v="2024-03-15T00:00:00"/>
    <s v="X"/>
    <n v="3"/>
    <x v="0"/>
    <m/>
    <m/>
    <x v="1"/>
    <m/>
  </r>
  <r>
    <s v="U.P. PESADO"/>
    <s v="MEREY 29"/>
    <n v="56"/>
    <s v="Pase"/>
    <m/>
    <n v="3"/>
    <m/>
    <m/>
    <m/>
    <m/>
    <m/>
    <m/>
    <m/>
    <m/>
    <m/>
    <m/>
    <m/>
    <x v="0"/>
    <m/>
    <m/>
    <m/>
    <x v="0"/>
    <m/>
    <d v="2024-03-15T00:00:00"/>
    <s v="X"/>
    <n v="3"/>
    <x v="0"/>
    <m/>
    <m/>
    <x v="1"/>
    <m/>
  </r>
  <r>
    <s v="U.P. PESADO"/>
    <s v="MEREY 29"/>
    <n v="57"/>
    <s v="Amarre en 90°"/>
    <m/>
    <n v="1"/>
    <n v="6"/>
    <m/>
    <m/>
    <m/>
    <m/>
    <m/>
    <m/>
    <n v="5"/>
    <m/>
    <m/>
    <m/>
    <x v="0"/>
    <d v="2024-02-01T00:00:00"/>
    <s v="X"/>
    <n v="5"/>
    <x v="0"/>
    <m/>
    <d v="2024-03-15T00:00:00"/>
    <s v="X"/>
    <n v="7"/>
    <x v="0"/>
    <m/>
    <m/>
    <x v="1"/>
    <m/>
  </r>
  <r>
    <s v="U.P. PESADO"/>
    <s v="MEREY 29"/>
    <n v="58"/>
    <s v="Pase con derivacion en 90°"/>
    <m/>
    <n v="4"/>
    <n v="3"/>
    <m/>
    <m/>
    <m/>
    <m/>
    <m/>
    <n v="3"/>
    <n v="6"/>
    <m/>
    <m/>
    <m/>
    <x v="0"/>
    <d v="2024-02-01T00:00:00"/>
    <s v="X"/>
    <n v="6"/>
    <x v="0"/>
    <m/>
    <d v="2024-03-15T00:00:00"/>
    <s v="X"/>
    <n v="10"/>
    <x v="0"/>
    <m/>
    <m/>
    <x v="1"/>
    <m/>
  </r>
  <r>
    <s v="U.P. PESADO"/>
    <s v="MEREY 29"/>
    <n v="59"/>
    <s v="Poste terminal / Poste amarre"/>
    <m/>
    <n v="2"/>
    <m/>
    <n v="6"/>
    <m/>
    <m/>
    <m/>
    <m/>
    <m/>
    <n v="3"/>
    <m/>
    <m/>
    <m/>
    <x v="0"/>
    <d v="2024-02-01T00:00:00"/>
    <s v="X"/>
    <n v="3"/>
    <x v="0"/>
    <m/>
    <d v="2024-03-15T00:00:00"/>
    <s v="X"/>
    <n v="8"/>
    <x v="0"/>
    <m/>
    <m/>
    <x v="1"/>
    <m/>
  </r>
  <r>
    <s v="U.P. PESADO"/>
    <s v="MEREY 29"/>
    <n v="60"/>
    <s v="Pase con derivacion en 45°"/>
    <m/>
    <n v="3"/>
    <n v="3"/>
    <m/>
    <m/>
    <m/>
    <m/>
    <m/>
    <n v="3"/>
    <n v="3"/>
    <m/>
    <m/>
    <m/>
    <x v="0"/>
    <d v="2024-02-01T00:00:00"/>
    <s v="X"/>
    <n v="3"/>
    <x v="0"/>
    <m/>
    <d v="2024-03-15T00:00:00"/>
    <s v="X"/>
    <n v="9"/>
    <x v="0"/>
    <m/>
    <m/>
    <x v="1"/>
    <m/>
  </r>
  <r>
    <s v="U.P. PESADO"/>
    <s v="MEREY 29"/>
    <n v="61"/>
    <s v="Pase"/>
    <m/>
    <n v="3"/>
    <m/>
    <m/>
    <m/>
    <m/>
    <m/>
    <m/>
    <n v="3"/>
    <m/>
    <m/>
    <m/>
    <m/>
    <x v="0"/>
    <m/>
    <m/>
    <m/>
    <x v="0"/>
    <m/>
    <d v="2024-03-15T00:00:00"/>
    <s v="X"/>
    <n v="6"/>
    <x v="0"/>
    <m/>
    <m/>
    <x v="1"/>
    <m/>
  </r>
  <r>
    <s v="U.P. PESADO"/>
    <s v="MEREY 29"/>
    <n v="62"/>
    <s v="Pase"/>
    <m/>
    <n v="3"/>
    <m/>
    <m/>
    <m/>
    <m/>
    <m/>
    <m/>
    <m/>
    <m/>
    <m/>
    <m/>
    <m/>
    <x v="0"/>
    <m/>
    <m/>
    <m/>
    <x v="0"/>
    <m/>
    <d v="2024-03-15T00:00:00"/>
    <s v="X"/>
    <n v="3"/>
    <x v="0"/>
    <m/>
    <m/>
    <x v="1"/>
    <m/>
  </r>
  <r>
    <s v="U.P. PESADO"/>
    <s v="MEREY 29"/>
    <n v="63"/>
    <s v="Pase"/>
    <m/>
    <n v="3"/>
    <m/>
    <m/>
    <m/>
    <m/>
    <m/>
    <m/>
    <n v="3"/>
    <m/>
    <m/>
    <m/>
    <m/>
    <x v="13"/>
    <m/>
    <m/>
    <m/>
    <x v="0"/>
    <m/>
    <d v="2024-03-15T00:00:00"/>
    <s v="X"/>
    <n v="6"/>
    <x v="0"/>
    <m/>
    <d v="2024-04-11T00:00:00"/>
    <x v="0"/>
    <m/>
  </r>
  <r>
    <s v="U.P. PESADO"/>
    <s v="MEREY 29"/>
    <n v="64"/>
    <s v="Pase con derivacion en 45°"/>
    <m/>
    <n v="3"/>
    <m/>
    <n v="3"/>
    <m/>
    <m/>
    <m/>
    <m/>
    <m/>
    <n v="3"/>
    <n v="3"/>
    <m/>
    <m/>
    <x v="14"/>
    <d v="2024-02-01T00:00:00"/>
    <s v="X"/>
    <n v="12"/>
    <x v="0"/>
    <m/>
    <d v="2024-03-15T00:00:00"/>
    <s v="X"/>
    <n v="12"/>
    <x v="0"/>
    <m/>
    <d v="2024-06-20T00:00:00"/>
    <x v="0"/>
    <m/>
  </r>
  <r>
    <s v="U.P. PESADO"/>
    <s v="MEREY 29"/>
    <n v="65"/>
    <s v="Pase"/>
    <m/>
    <n v="3"/>
    <m/>
    <m/>
    <m/>
    <m/>
    <m/>
    <m/>
    <n v="3"/>
    <m/>
    <m/>
    <m/>
    <m/>
    <x v="0"/>
    <m/>
    <m/>
    <m/>
    <x v="0"/>
    <m/>
    <d v="2024-03-15T00:00:00"/>
    <s v="X"/>
    <n v="6"/>
    <x v="0"/>
    <m/>
    <m/>
    <x v="1"/>
    <m/>
  </r>
  <r>
    <s v="U.P. PESADO"/>
    <s v="MEREY 29"/>
    <n v="66"/>
    <s v="Pase con derivacion en 90°"/>
    <m/>
    <n v="3"/>
    <m/>
    <n v="2"/>
    <m/>
    <n v="2"/>
    <m/>
    <m/>
    <m/>
    <n v="2"/>
    <m/>
    <m/>
    <m/>
    <x v="15"/>
    <d v="2024-02-01T00:00:00"/>
    <s v="X"/>
    <n v="4"/>
    <x v="0"/>
    <m/>
    <d v="2024-03-15T00:00:00"/>
    <s v="X"/>
    <n v="5"/>
    <x v="3"/>
    <m/>
    <d v="2024-04-10T00:00:00"/>
    <x v="0"/>
    <m/>
  </r>
  <r>
    <s v="U.P. PESADO"/>
    <s v="MEREY 29"/>
    <n v="67"/>
    <s v="Poste Terminal Tx"/>
    <m/>
    <m/>
    <n v="3"/>
    <n v="9"/>
    <m/>
    <n v="3"/>
    <m/>
    <m/>
    <m/>
    <n v="3"/>
    <m/>
    <m/>
    <m/>
    <x v="16"/>
    <d v="2024-02-01T00:00:00"/>
    <s v="X"/>
    <n v="10"/>
    <x v="0"/>
    <m/>
    <d v="2024-03-15T00:00:00"/>
    <s v="X"/>
    <n v="6"/>
    <x v="0"/>
    <m/>
    <m/>
    <x v="1"/>
    <m/>
  </r>
  <r>
    <s v="U.P. PESADO"/>
    <s v="MEREY 29"/>
    <n v="68"/>
    <s v="Pase"/>
    <m/>
    <n v="3"/>
    <m/>
    <m/>
    <m/>
    <m/>
    <m/>
    <m/>
    <m/>
    <m/>
    <m/>
    <m/>
    <m/>
    <x v="0"/>
    <m/>
    <m/>
    <m/>
    <x v="0"/>
    <m/>
    <d v="2024-03-15T00:00:00"/>
    <s v="X"/>
    <n v="3"/>
    <x v="0"/>
    <m/>
    <m/>
    <x v="1"/>
    <m/>
  </r>
  <r>
    <s v="U.P. PESADO"/>
    <s v="MEREY 29"/>
    <n v="69"/>
    <s v="Pase"/>
    <m/>
    <n v="3"/>
    <m/>
    <m/>
    <m/>
    <m/>
    <m/>
    <m/>
    <m/>
    <m/>
    <m/>
    <m/>
    <m/>
    <x v="0"/>
    <m/>
    <m/>
    <m/>
    <x v="0"/>
    <m/>
    <d v="2024-03-15T00:00:00"/>
    <s v="X"/>
    <n v="3"/>
    <x v="0"/>
    <m/>
    <m/>
    <x v="1"/>
    <m/>
  </r>
  <r>
    <s v="U.P. PESADO"/>
    <s v="MEREY 29"/>
    <n v="70"/>
    <s v="Pase"/>
    <m/>
    <n v="3"/>
    <m/>
    <m/>
    <m/>
    <m/>
    <m/>
    <m/>
    <n v="3"/>
    <m/>
    <m/>
    <m/>
    <m/>
    <x v="0"/>
    <m/>
    <m/>
    <m/>
    <x v="0"/>
    <m/>
    <d v="2024-03-15T00:00:00"/>
    <s v="X"/>
    <n v="6"/>
    <x v="0"/>
    <m/>
    <m/>
    <x v="1"/>
    <m/>
  </r>
  <r>
    <s v="U.P. PESADO"/>
    <s v="MEREY 29"/>
    <n v="71"/>
    <s v="Pase con derivacion en 90°"/>
    <m/>
    <n v="4"/>
    <m/>
    <n v="3"/>
    <m/>
    <m/>
    <m/>
    <m/>
    <m/>
    <n v="3"/>
    <n v="3"/>
    <m/>
    <m/>
    <x v="0"/>
    <d v="2024-02-01T00:00:00"/>
    <s v="X"/>
    <n v="6"/>
    <x v="0"/>
    <m/>
    <d v="2024-03-15T00:00:00"/>
    <s v="X"/>
    <n v="7"/>
    <x v="0"/>
    <m/>
    <d v="2024-04-10T00:00:00"/>
    <x v="0"/>
    <m/>
  </r>
  <r>
    <s v="U.P. PESADO"/>
    <s v="MEREY 29"/>
    <n v="72"/>
    <s v="Pase Tx"/>
    <m/>
    <n v="3"/>
    <m/>
    <n v="9"/>
    <m/>
    <n v="3"/>
    <m/>
    <m/>
    <n v="3"/>
    <n v="3"/>
    <m/>
    <m/>
    <m/>
    <x v="17"/>
    <d v="2024-02-01T00:00:00"/>
    <s v="X"/>
    <n v="12"/>
    <x v="3"/>
    <m/>
    <d v="2024-03-15T00:00:00"/>
    <s v="X"/>
    <n v="9"/>
    <x v="0"/>
    <m/>
    <m/>
    <x v="1"/>
    <m/>
  </r>
  <r>
    <s v="U.P. PESADO"/>
    <s v="MEREY 29"/>
    <n v="73"/>
    <s v="Pase"/>
    <m/>
    <n v="3"/>
    <m/>
    <m/>
    <m/>
    <m/>
    <m/>
    <m/>
    <m/>
    <m/>
    <m/>
    <m/>
    <m/>
    <x v="2"/>
    <m/>
    <m/>
    <m/>
    <x v="0"/>
    <m/>
    <d v="2024-03-15T00:00:00"/>
    <s v="X"/>
    <n v="3"/>
    <x v="0"/>
    <m/>
    <d v="2024-04-10T00:00:00"/>
    <x v="0"/>
    <m/>
  </r>
  <r>
    <s v="U.P. PESADO"/>
    <s v="MEREY 29"/>
    <n v="74"/>
    <s v="Pase"/>
    <m/>
    <n v="3"/>
    <m/>
    <m/>
    <m/>
    <m/>
    <m/>
    <m/>
    <n v="3"/>
    <m/>
    <m/>
    <m/>
    <m/>
    <x v="0"/>
    <m/>
    <m/>
    <m/>
    <x v="0"/>
    <m/>
    <d v="2024-03-15T00:00:00"/>
    <s v="X"/>
    <n v="6"/>
    <x v="0"/>
    <m/>
    <m/>
    <x v="1"/>
    <m/>
  </r>
  <r>
    <s v="U.P. PESADO"/>
    <s v="MEREY 29"/>
    <n v="75"/>
    <s v="Pase"/>
    <m/>
    <n v="3"/>
    <m/>
    <m/>
    <m/>
    <m/>
    <m/>
    <m/>
    <m/>
    <m/>
    <m/>
    <m/>
    <m/>
    <x v="18"/>
    <m/>
    <m/>
    <m/>
    <x v="0"/>
    <m/>
    <d v="2024-03-15T00:00:00"/>
    <s v="X"/>
    <n v="3"/>
    <x v="0"/>
    <m/>
    <d v="2024-04-21T00:00:00"/>
    <x v="0"/>
    <m/>
  </r>
  <r>
    <s v="U.P. PESADO"/>
    <s v="MEREY 29"/>
    <n v="76"/>
    <s v="Pase"/>
    <m/>
    <n v="3"/>
    <m/>
    <m/>
    <m/>
    <m/>
    <m/>
    <m/>
    <m/>
    <m/>
    <m/>
    <m/>
    <m/>
    <x v="0"/>
    <m/>
    <m/>
    <m/>
    <x v="0"/>
    <m/>
    <d v="2024-03-15T00:00:00"/>
    <s v="X"/>
    <n v="3"/>
    <x v="0"/>
    <m/>
    <m/>
    <x v="1"/>
    <m/>
  </r>
  <r>
    <s v="U.P. PESADO"/>
    <s v="MEREY 29"/>
    <n v="77"/>
    <s v="Pase"/>
    <m/>
    <n v="3"/>
    <m/>
    <m/>
    <m/>
    <m/>
    <m/>
    <m/>
    <n v="3"/>
    <m/>
    <m/>
    <m/>
    <m/>
    <x v="0"/>
    <m/>
    <m/>
    <m/>
    <x v="0"/>
    <m/>
    <d v="2024-03-15T00:00:00"/>
    <s v="X"/>
    <n v="6"/>
    <x v="0"/>
    <m/>
    <m/>
    <x v="1"/>
    <m/>
  </r>
  <r>
    <s v="U.P. PESADO"/>
    <s v="MEREY 29"/>
    <n v="78"/>
    <s v="Amarre en 90°"/>
    <m/>
    <n v="2"/>
    <n v="9"/>
    <m/>
    <m/>
    <m/>
    <m/>
    <m/>
    <m/>
    <n v="11"/>
    <n v="3"/>
    <m/>
    <m/>
    <x v="0"/>
    <d v="2024-02-01T00:00:00"/>
    <s v="X"/>
    <n v="20"/>
    <x v="4"/>
    <m/>
    <d v="2024-03-15T00:00:00"/>
    <s v="X"/>
    <n v="17"/>
    <x v="0"/>
    <m/>
    <d v="2024-04-16T00:00:00"/>
    <x v="0"/>
    <m/>
  </r>
  <r>
    <s v="U.P. PESADO"/>
    <s v="MEREY 29"/>
    <n v="79"/>
    <s v="Pase"/>
    <m/>
    <n v="3"/>
    <m/>
    <m/>
    <m/>
    <m/>
    <m/>
    <m/>
    <n v="3"/>
    <m/>
    <m/>
    <m/>
    <m/>
    <x v="19"/>
    <m/>
    <m/>
    <m/>
    <x v="0"/>
    <m/>
    <d v="2024-03-25T00:00:00"/>
    <s v="X"/>
    <n v="6"/>
    <x v="0"/>
    <m/>
    <d v="2024-04-11T00:00:00"/>
    <x v="0"/>
    <s v="PENDIENTE ESPIGAS"/>
  </r>
  <r>
    <s v="U.P. PESADO"/>
    <s v="MEREY 29"/>
    <n v="80"/>
    <s v="Pase"/>
    <m/>
    <n v="3"/>
    <m/>
    <m/>
    <m/>
    <m/>
    <m/>
    <m/>
    <m/>
    <m/>
    <m/>
    <m/>
    <m/>
    <x v="0"/>
    <m/>
    <m/>
    <m/>
    <x v="0"/>
    <m/>
    <d v="2024-03-25T00:00:00"/>
    <s v="X"/>
    <n v="3"/>
    <x v="0"/>
    <m/>
    <m/>
    <x v="1"/>
    <m/>
  </r>
  <r>
    <s v="U.P. PESADO"/>
    <s v="MEREY 29"/>
    <n v="81"/>
    <s v="Amarre en 90°"/>
    <m/>
    <n v="3"/>
    <n v="9"/>
    <m/>
    <m/>
    <m/>
    <m/>
    <m/>
    <m/>
    <n v="3"/>
    <n v="3"/>
    <m/>
    <m/>
    <x v="0"/>
    <d v="2024-02-01T00:00:00"/>
    <s v="X"/>
    <n v="6"/>
    <x v="0"/>
    <m/>
    <d v="2024-03-25T00:00:00"/>
    <s v="X"/>
    <n v="18"/>
    <x v="0"/>
    <m/>
    <d v="2024-04-17T00:00:00"/>
    <x v="0"/>
    <m/>
  </r>
  <r>
    <s v="U.P. PESADO"/>
    <s v="MEREY 29"/>
    <n v="82"/>
    <s v="Pase"/>
    <m/>
    <n v="3"/>
    <m/>
    <n v="1"/>
    <m/>
    <m/>
    <m/>
    <m/>
    <m/>
    <m/>
    <n v="2"/>
    <m/>
    <m/>
    <x v="0"/>
    <m/>
    <m/>
    <m/>
    <x v="0"/>
    <m/>
    <d v="2024-03-25T00:00:00"/>
    <s v="X"/>
    <n v="3"/>
    <x v="0"/>
    <m/>
    <m/>
    <x v="1"/>
    <m/>
  </r>
  <r>
    <s v="U.P. PESADO"/>
    <s v="MEREY 29"/>
    <n v="83"/>
    <s v="Pase"/>
    <m/>
    <n v="3"/>
    <m/>
    <m/>
    <m/>
    <m/>
    <m/>
    <m/>
    <n v="3"/>
    <m/>
    <m/>
    <m/>
    <m/>
    <x v="0"/>
    <m/>
    <m/>
    <m/>
    <x v="0"/>
    <m/>
    <d v="2024-03-25T00:00:00"/>
    <s v="X"/>
    <n v="6"/>
    <x v="0"/>
    <m/>
    <m/>
    <x v="1"/>
    <m/>
  </r>
  <r>
    <s v="U.P. PESADO"/>
    <s v="MEREY 29"/>
    <n v="84"/>
    <s v="Pase"/>
    <m/>
    <n v="3"/>
    <m/>
    <m/>
    <m/>
    <m/>
    <m/>
    <m/>
    <m/>
    <m/>
    <m/>
    <m/>
    <m/>
    <x v="20"/>
    <m/>
    <m/>
    <m/>
    <x v="0"/>
    <m/>
    <d v="2024-03-25T00:00:00"/>
    <s v="X"/>
    <n v="3"/>
    <x v="0"/>
    <m/>
    <d v="2024-06-21T00:00:00"/>
    <x v="0"/>
    <m/>
  </r>
  <r>
    <s v="U.P. PESADO"/>
    <s v="MEREY 29"/>
    <n v="85"/>
    <s v="Pase"/>
    <m/>
    <n v="3"/>
    <m/>
    <m/>
    <m/>
    <m/>
    <m/>
    <m/>
    <n v="3"/>
    <m/>
    <m/>
    <m/>
    <m/>
    <x v="0"/>
    <m/>
    <m/>
    <m/>
    <x v="0"/>
    <m/>
    <d v="2024-03-25T00:00:00"/>
    <s v="X"/>
    <n v="6"/>
    <x v="0"/>
    <m/>
    <m/>
    <x v="1"/>
    <m/>
  </r>
  <r>
    <s v="U.P. PESADO"/>
    <s v="MEREY 29"/>
    <n v="86"/>
    <s v="Pase"/>
    <m/>
    <n v="6"/>
    <m/>
    <m/>
    <m/>
    <m/>
    <m/>
    <m/>
    <m/>
    <m/>
    <m/>
    <m/>
    <m/>
    <x v="0"/>
    <m/>
    <m/>
    <m/>
    <x v="0"/>
    <m/>
    <d v="2024-03-25T00:00:00"/>
    <s v="X"/>
    <n v="3"/>
    <x v="0"/>
    <m/>
    <m/>
    <x v="1"/>
    <m/>
  </r>
  <r>
    <s v="U.P. PESADO"/>
    <s v="MEREY 29"/>
    <n v="87"/>
    <s v="Pase"/>
    <m/>
    <n v="3"/>
    <m/>
    <m/>
    <m/>
    <m/>
    <m/>
    <m/>
    <m/>
    <m/>
    <m/>
    <m/>
    <m/>
    <x v="0"/>
    <m/>
    <m/>
    <m/>
    <x v="0"/>
    <m/>
    <d v="2024-03-25T00:00:00"/>
    <s v="X"/>
    <n v="3"/>
    <x v="0"/>
    <m/>
    <m/>
    <x v="1"/>
    <m/>
  </r>
  <r>
    <s v="U.P. PESADO"/>
    <s v="MEREY 29"/>
    <n v="88"/>
    <s v="Amarre en 45°"/>
    <m/>
    <n v="2"/>
    <n v="3"/>
    <n v="3"/>
    <m/>
    <m/>
    <m/>
    <m/>
    <m/>
    <n v="3"/>
    <m/>
    <m/>
    <m/>
    <x v="0"/>
    <d v="2024-02-03T00:00:00"/>
    <s v="X"/>
    <n v="3"/>
    <x v="0"/>
    <m/>
    <d v="2024-03-25T00:00:00"/>
    <s v="X"/>
    <n v="8"/>
    <x v="0"/>
    <m/>
    <m/>
    <x v="1"/>
    <m/>
  </r>
  <r>
    <s v="U.P. PESADO"/>
    <s v="MEREY 29"/>
    <n v="89"/>
    <s v="Amarre"/>
    <m/>
    <m/>
    <m/>
    <n v="6"/>
    <m/>
    <m/>
    <m/>
    <m/>
    <n v="3"/>
    <n v="3"/>
    <m/>
    <m/>
    <m/>
    <x v="0"/>
    <d v="2024-02-03T00:00:00"/>
    <s v="X"/>
    <n v="3"/>
    <x v="0"/>
    <m/>
    <d v="2024-03-25T00:00:00"/>
    <s v="X"/>
    <n v="9"/>
    <x v="0"/>
    <m/>
    <m/>
    <x v="1"/>
    <m/>
  </r>
  <r>
    <s v="U.P. PESADO"/>
    <s v="MEREY 29"/>
    <n v="90"/>
    <s v="Pase"/>
    <m/>
    <n v="3"/>
    <m/>
    <m/>
    <m/>
    <m/>
    <m/>
    <m/>
    <m/>
    <m/>
    <m/>
    <m/>
    <m/>
    <x v="21"/>
    <m/>
    <m/>
    <m/>
    <x v="0"/>
    <m/>
    <d v="2024-03-25T00:00:00"/>
    <s v="X"/>
    <n v="3"/>
    <x v="0"/>
    <m/>
    <d v="2024-09-30T00:00:00"/>
    <x v="0"/>
    <m/>
  </r>
  <r>
    <s v="U.P. PESADO"/>
    <s v="MEREY 29"/>
    <n v="91"/>
    <s v="Pase"/>
    <m/>
    <n v="3"/>
    <m/>
    <m/>
    <m/>
    <m/>
    <m/>
    <m/>
    <m/>
    <m/>
    <m/>
    <m/>
    <m/>
    <x v="0"/>
    <m/>
    <m/>
    <m/>
    <x v="0"/>
    <m/>
    <d v="2024-03-25T00:00:00"/>
    <s v="X"/>
    <n v="3"/>
    <x v="0"/>
    <m/>
    <m/>
    <x v="1"/>
    <m/>
  </r>
  <r>
    <s v="U.P. PESADO"/>
    <s v="MEREY 29"/>
    <n v="92"/>
    <s v="Pase"/>
    <m/>
    <n v="3"/>
    <m/>
    <m/>
    <m/>
    <m/>
    <m/>
    <m/>
    <n v="3"/>
    <m/>
    <m/>
    <m/>
    <m/>
    <x v="0"/>
    <m/>
    <m/>
    <m/>
    <x v="0"/>
    <m/>
    <d v="2024-03-25T00:00:00"/>
    <s v="X"/>
    <n v="6"/>
    <x v="0"/>
    <m/>
    <m/>
    <x v="1"/>
    <m/>
  </r>
  <r>
    <s v="U.P. PESADO"/>
    <s v="MEREY 29"/>
    <n v="93"/>
    <s v="Pase"/>
    <m/>
    <n v="3"/>
    <m/>
    <m/>
    <m/>
    <m/>
    <m/>
    <m/>
    <m/>
    <m/>
    <m/>
    <m/>
    <m/>
    <x v="22"/>
    <m/>
    <m/>
    <m/>
    <x v="0"/>
    <m/>
    <d v="2024-03-25T00:00:00"/>
    <s v="X"/>
    <n v="3"/>
    <x v="0"/>
    <m/>
    <d v="2024-04-15T00:00:00"/>
    <x v="0"/>
    <m/>
  </r>
  <r>
    <s v="U.P. PESADO"/>
    <s v="MEREY 29"/>
    <n v="94"/>
    <s v="Pase"/>
    <m/>
    <n v="3"/>
    <m/>
    <m/>
    <m/>
    <m/>
    <m/>
    <m/>
    <m/>
    <m/>
    <m/>
    <m/>
    <m/>
    <x v="0"/>
    <m/>
    <m/>
    <m/>
    <x v="0"/>
    <m/>
    <d v="2024-03-25T00:00:00"/>
    <s v="X"/>
    <n v="3"/>
    <x v="0"/>
    <m/>
    <m/>
    <x v="1"/>
    <m/>
  </r>
  <r>
    <s v="U.P. PESADO"/>
    <s v="MEREY 29"/>
    <n v="95"/>
    <s v="Pase"/>
    <m/>
    <n v="3"/>
    <m/>
    <m/>
    <m/>
    <m/>
    <m/>
    <m/>
    <n v="3"/>
    <m/>
    <m/>
    <m/>
    <m/>
    <x v="0"/>
    <m/>
    <m/>
    <m/>
    <x v="0"/>
    <m/>
    <d v="2024-03-25T00:00:00"/>
    <s v="X"/>
    <n v="6"/>
    <x v="0"/>
    <m/>
    <m/>
    <x v="1"/>
    <m/>
  </r>
  <r>
    <s v="U.P. PESADO"/>
    <s v="MEREY 29"/>
    <n v="96"/>
    <s v="Amarre en 45°"/>
    <m/>
    <n v="1"/>
    <n v="6"/>
    <m/>
    <m/>
    <m/>
    <m/>
    <m/>
    <m/>
    <n v="6"/>
    <m/>
    <m/>
    <m/>
    <x v="0"/>
    <d v="2024-02-03T00:00:00"/>
    <s v="X"/>
    <n v="6"/>
    <x v="0"/>
    <m/>
    <d v="2024-03-25T00:00:00"/>
    <s v="X"/>
    <n v="7"/>
    <x v="0"/>
    <m/>
    <m/>
    <x v="1"/>
    <m/>
  </r>
  <r>
    <s v="U.P. PESADO"/>
    <s v="MEREY 29"/>
    <n v="97"/>
    <s v="Pase con derivacion en 45°"/>
    <m/>
    <n v="3"/>
    <m/>
    <n v="3"/>
    <m/>
    <m/>
    <m/>
    <m/>
    <m/>
    <m/>
    <m/>
    <m/>
    <m/>
    <x v="0"/>
    <m/>
    <m/>
    <m/>
    <x v="0"/>
    <m/>
    <d v="2024-03-25T00:00:00"/>
    <s v="X"/>
    <n v="3"/>
    <x v="0"/>
    <m/>
    <m/>
    <x v="1"/>
    <m/>
  </r>
  <r>
    <s v="U.P. PESADO"/>
    <s v="MEREY 29"/>
    <n v="98"/>
    <s v="Pase"/>
    <m/>
    <n v="3"/>
    <m/>
    <n v="3"/>
    <m/>
    <n v="3"/>
    <m/>
    <m/>
    <n v="3"/>
    <n v="6"/>
    <m/>
    <m/>
    <m/>
    <x v="0"/>
    <d v="2024-02-03T00:00:00"/>
    <s v="X"/>
    <n v="9"/>
    <x v="0"/>
    <m/>
    <d v="2024-03-25T00:00:00"/>
    <s v="X"/>
    <n v="9"/>
    <x v="0"/>
    <m/>
    <m/>
    <x v="1"/>
    <m/>
  </r>
  <r>
    <s v="U.P. PESADO"/>
    <s v="MEREY 29"/>
    <n v="99"/>
    <s v="Amarre en 45°"/>
    <m/>
    <n v="1"/>
    <m/>
    <n v="6"/>
    <m/>
    <m/>
    <m/>
    <m/>
    <m/>
    <n v="6"/>
    <m/>
    <m/>
    <m/>
    <x v="0"/>
    <d v="2024-02-03T00:00:00"/>
    <s v="X"/>
    <n v="6"/>
    <x v="0"/>
    <m/>
    <d v="2024-03-25T00:00:00"/>
    <s v="X"/>
    <n v="7"/>
    <x v="0"/>
    <m/>
    <m/>
    <x v="1"/>
    <m/>
  </r>
  <r>
    <s v="U.P. PESADO"/>
    <s v="MEREY 29"/>
    <n v="100"/>
    <s v="Pase"/>
    <m/>
    <n v="3"/>
    <m/>
    <m/>
    <m/>
    <m/>
    <m/>
    <m/>
    <m/>
    <m/>
    <m/>
    <m/>
    <m/>
    <x v="23"/>
    <m/>
    <m/>
    <m/>
    <x v="0"/>
    <m/>
    <d v="2024-03-26T00:00:00"/>
    <s v="X"/>
    <n v="3"/>
    <x v="0"/>
    <m/>
    <d v="2024-04-15T00:00:00"/>
    <x v="0"/>
    <m/>
  </r>
  <r>
    <s v="U.P. PESADO"/>
    <s v="MEREY 29"/>
    <n v="101"/>
    <s v="Pase"/>
    <m/>
    <n v="3"/>
    <m/>
    <m/>
    <m/>
    <m/>
    <m/>
    <m/>
    <n v="3"/>
    <m/>
    <m/>
    <m/>
    <m/>
    <x v="0"/>
    <m/>
    <m/>
    <m/>
    <x v="0"/>
    <m/>
    <d v="2024-03-26T00:00:00"/>
    <s v="X"/>
    <n v="6"/>
    <x v="0"/>
    <m/>
    <m/>
    <x v="1"/>
    <m/>
  </r>
  <r>
    <s v="U.P. PESADO"/>
    <s v="MEREY 29"/>
    <n v="102"/>
    <s v="Pase"/>
    <m/>
    <n v="3"/>
    <m/>
    <m/>
    <m/>
    <m/>
    <m/>
    <m/>
    <m/>
    <m/>
    <m/>
    <m/>
    <m/>
    <x v="0"/>
    <m/>
    <m/>
    <m/>
    <x v="0"/>
    <m/>
    <d v="2024-03-26T00:00:00"/>
    <s v="X"/>
    <n v="3"/>
    <x v="0"/>
    <m/>
    <m/>
    <x v="1"/>
    <m/>
  </r>
  <r>
    <s v="U.P. PESADO"/>
    <s v="MEREY 29"/>
    <n v="103"/>
    <s v="Pase con derivacion en 90°"/>
    <m/>
    <n v="4"/>
    <m/>
    <n v="3"/>
    <m/>
    <m/>
    <m/>
    <m/>
    <m/>
    <n v="3"/>
    <n v="3"/>
    <s v="X"/>
    <m/>
    <x v="0"/>
    <d v="2024-02-03T00:00:00"/>
    <s v="X"/>
    <n v="6"/>
    <x v="0"/>
    <m/>
    <d v="2024-03-26T00:00:00"/>
    <s v="X"/>
    <n v="7"/>
    <x v="0"/>
    <m/>
    <m/>
    <x v="1"/>
    <m/>
  </r>
  <r>
    <s v="U.P. PESADO"/>
    <s v="MEREY 29"/>
    <n v="104"/>
    <s v="Amarre"/>
    <m/>
    <m/>
    <m/>
    <n v="6"/>
    <m/>
    <m/>
    <m/>
    <m/>
    <n v="3"/>
    <n v="6"/>
    <m/>
    <m/>
    <m/>
    <x v="0"/>
    <d v="2024-02-03T00:00:00"/>
    <s v="X"/>
    <n v="6"/>
    <x v="0"/>
    <m/>
    <d v="2024-03-26T00:00:00"/>
    <s v="X"/>
    <n v="9"/>
    <x v="0"/>
    <m/>
    <m/>
    <x v="1"/>
    <m/>
  </r>
  <r>
    <s v="U.P. PESADO"/>
    <s v="MEREY 29"/>
    <n v="105"/>
    <s v="Pase"/>
    <m/>
    <n v="3"/>
    <m/>
    <m/>
    <m/>
    <m/>
    <m/>
    <m/>
    <m/>
    <m/>
    <m/>
    <m/>
    <m/>
    <x v="0"/>
    <m/>
    <m/>
    <m/>
    <x v="0"/>
    <m/>
    <d v="2024-03-26T00:00:00"/>
    <s v="X"/>
    <n v="3"/>
    <x v="0"/>
    <m/>
    <m/>
    <x v="1"/>
    <m/>
  </r>
  <r>
    <s v="U.P. PESADO"/>
    <s v="MEREY 29"/>
    <n v="106"/>
    <s v="Pase"/>
    <m/>
    <n v="3"/>
    <m/>
    <m/>
    <m/>
    <m/>
    <m/>
    <m/>
    <m/>
    <m/>
    <m/>
    <m/>
    <m/>
    <x v="0"/>
    <m/>
    <m/>
    <m/>
    <x v="0"/>
    <m/>
    <d v="2024-03-26T00:00:00"/>
    <s v="X"/>
    <n v="3"/>
    <x v="0"/>
    <m/>
    <m/>
    <x v="1"/>
    <m/>
  </r>
  <r>
    <s v="U.P. PESADO"/>
    <s v="MEREY 29"/>
    <n v="107"/>
    <s v="Pase"/>
    <m/>
    <n v="3"/>
    <m/>
    <m/>
    <m/>
    <m/>
    <m/>
    <m/>
    <n v="3"/>
    <m/>
    <m/>
    <m/>
    <m/>
    <x v="0"/>
    <m/>
    <m/>
    <m/>
    <x v="0"/>
    <m/>
    <d v="2024-03-26T00:00:00"/>
    <s v="X"/>
    <n v="6"/>
    <x v="0"/>
    <m/>
    <m/>
    <x v="1"/>
    <m/>
  </r>
  <r>
    <s v="U.P. PESADO"/>
    <s v="MEREY 29"/>
    <n v="108"/>
    <s v="Pase"/>
    <m/>
    <n v="3"/>
    <m/>
    <m/>
    <m/>
    <m/>
    <m/>
    <m/>
    <m/>
    <m/>
    <m/>
    <m/>
    <m/>
    <x v="0"/>
    <m/>
    <m/>
    <m/>
    <x v="0"/>
    <m/>
    <d v="2024-03-26T00:00:00"/>
    <s v="X"/>
    <n v="3"/>
    <x v="0"/>
    <m/>
    <m/>
    <x v="1"/>
    <m/>
  </r>
  <r>
    <s v="U.P. PESADO"/>
    <s v="MEREY 29"/>
    <n v="109"/>
    <s v="Pase"/>
    <m/>
    <n v="3"/>
    <m/>
    <m/>
    <m/>
    <m/>
    <m/>
    <m/>
    <m/>
    <m/>
    <m/>
    <m/>
    <m/>
    <x v="24"/>
    <m/>
    <m/>
    <m/>
    <x v="0"/>
    <m/>
    <d v="2024-03-26T00:00:00"/>
    <s v="X"/>
    <n v="3"/>
    <x v="0"/>
    <m/>
    <d v="2024-04-15T00:00:00"/>
    <x v="0"/>
    <m/>
  </r>
  <r>
    <s v="U.P. PESADO"/>
    <s v="MEREY 29"/>
    <n v="110"/>
    <s v="Amarre"/>
    <m/>
    <n v="1"/>
    <m/>
    <n v="6"/>
    <m/>
    <m/>
    <m/>
    <m/>
    <n v="3"/>
    <n v="6"/>
    <m/>
    <m/>
    <m/>
    <x v="0"/>
    <d v="2024-02-03T00:00:00"/>
    <s v="X"/>
    <n v="6"/>
    <x v="0"/>
    <m/>
    <d v="2024-03-26T00:00:00"/>
    <s v="X"/>
    <n v="10"/>
    <x v="0"/>
    <m/>
    <m/>
    <x v="1"/>
    <m/>
  </r>
  <r>
    <s v="U.P. PESADO"/>
    <s v="MEREY 29"/>
    <n v="111"/>
    <s v="Amarre con derivacion en 90°"/>
    <m/>
    <n v="4"/>
    <m/>
    <n v="6"/>
    <m/>
    <m/>
    <m/>
    <m/>
    <m/>
    <n v="12"/>
    <m/>
    <m/>
    <m/>
    <x v="0"/>
    <d v="2024-02-03T00:00:00"/>
    <s v="X"/>
    <n v="12"/>
    <x v="0"/>
    <m/>
    <d v="2024-03-26T00:00:00"/>
    <s v="X"/>
    <n v="9"/>
    <x v="0"/>
    <m/>
    <d v="2024-05-12T00:00:00"/>
    <x v="0"/>
    <m/>
  </r>
  <r>
    <s v="U.P. PESADO"/>
    <s v="MEREY 29"/>
    <n v="112"/>
    <s v="Poste Terminal"/>
    <m/>
    <m/>
    <m/>
    <n v="3"/>
    <m/>
    <m/>
    <m/>
    <m/>
    <m/>
    <m/>
    <m/>
    <m/>
    <m/>
    <x v="0"/>
    <m/>
    <m/>
    <m/>
    <x v="0"/>
    <m/>
    <d v="2024-03-26T00:00:00"/>
    <s v="X"/>
    <n v="3"/>
    <x v="0"/>
    <m/>
    <m/>
    <x v="1"/>
    <m/>
  </r>
  <r>
    <s v="U.P. PESADO"/>
    <s v="MEREY 29"/>
    <n v="113"/>
    <s v="Pase con derivacion en 90°"/>
    <m/>
    <n v="5"/>
    <m/>
    <n v="3"/>
    <m/>
    <m/>
    <m/>
    <m/>
    <m/>
    <n v="3"/>
    <n v="3"/>
    <m/>
    <m/>
    <x v="0"/>
    <d v="2024-02-03T00:00:00"/>
    <s v="X"/>
    <n v="6"/>
    <x v="0"/>
    <m/>
    <d v="2024-03-26T00:00:00"/>
    <s v="X"/>
    <n v="8"/>
    <x v="0"/>
    <m/>
    <d v="2024-04-26T00:00:00"/>
    <x v="0"/>
    <m/>
  </r>
  <r>
    <s v="U.P. PESADO"/>
    <s v="MEREY 29"/>
    <n v="114"/>
    <s v="Pase"/>
    <m/>
    <n v="3"/>
    <m/>
    <m/>
    <m/>
    <m/>
    <m/>
    <m/>
    <m/>
    <m/>
    <m/>
    <m/>
    <m/>
    <x v="0"/>
    <m/>
    <m/>
    <m/>
    <x v="0"/>
    <m/>
    <d v="2024-03-26T00:00:00"/>
    <s v="X"/>
    <n v="3"/>
    <x v="0"/>
    <m/>
    <m/>
    <x v="1"/>
    <m/>
  </r>
  <r>
    <s v="U.P. PESADO"/>
    <s v="MEREY 29"/>
    <n v="115"/>
    <s v="Amarre"/>
    <m/>
    <m/>
    <m/>
    <n v="6"/>
    <m/>
    <m/>
    <m/>
    <m/>
    <m/>
    <n v="6"/>
    <n v="3"/>
    <m/>
    <m/>
    <x v="0"/>
    <d v="2024-02-03T00:00:00"/>
    <s v="X"/>
    <n v="15"/>
    <x v="5"/>
    <m/>
    <d v="2024-03-26T00:00:00"/>
    <s v="X"/>
    <n v="12"/>
    <x v="0"/>
    <m/>
    <d v="2024-04-26T00:00:00"/>
    <x v="0"/>
    <m/>
  </r>
  <r>
    <s v="U.P. PESADO"/>
    <s v="MEREY 29"/>
    <n v="116"/>
    <s v="Amarre"/>
    <m/>
    <n v="4"/>
    <m/>
    <n v="6"/>
    <m/>
    <n v="3"/>
    <m/>
    <m/>
    <n v="3"/>
    <n v="7"/>
    <m/>
    <m/>
    <m/>
    <x v="25"/>
    <d v="2024-02-03T00:00:00"/>
    <s v="X"/>
    <n v="10"/>
    <x v="0"/>
    <m/>
    <d v="2024-03-26T00:00:00"/>
    <s v="X"/>
    <n v="16"/>
    <x v="0"/>
    <m/>
    <d v="2024-04-26T00:00:00"/>
    <x v="0"/>
    <m/>
  </r>
  <r>
    <s v="U.P. PESADO"/>
    <s v="MEREY 29"/>
    <n v="117"/>
    <s v="Pase"/>
    <m/>
    <n v="3"/>
    <m/>
    <m/>
    <m/>
    <m/>
    <m/>
    <m/>
    <n v="3"/>
    <m/>
    <m/>
    <m/>
    <m/>
    <x v="0"/>
    <m/>
    <m/>
    <m/>
    <x v="0"/>
    <m/>
    <d v="2024-03-26T00:00:00"/>
    <s v="X"/>
    <n v="6"/>
    <x v="0"/>
    <m/>
    <d v="2024-04-26T00:00:00"/>
    <x v="0"/>
    <m/>
  </r>
  <r>
    <s v="U.P. PESADO"/>
    <s v="MEREY 29"/>
    <n v="118"/>
    <s v="Pase"/>
    <m/>
    <n v="3"/>
    <m/>
    <m/>
    <m/>
    <m/>
    <m/>
    <m/>
    <m/>
    <m/>
    <m/>
    <m/>
    <m/>
    <x v="0"/>
    <m/>
    <m/>
    <m/>
    <x v="0"/>
    <m/>
    <d v="2024-03-26T00:00:00"/>
    <s v="X"/>
    <n v="3"/>
    <x v="0"/>
    <m/>
    <m/>
    <x v="1"/>
    <m/>
  </r>
  <r>
    <s v="U.P. PESADO"/>
    <s v="MEREY 29"/>
    <n v="119"/>
    <s v="Pase"/>
    <m/>
    <n v="3"/>
    <m/>
    <m/>
    <m/>
    <m/>
    <m/>
    <m/>
    <m/>
    <m/>
    <m/>
    <m/>
    <m/>
    <x v="0"/>
    <m/>
    <m/>
    <m/>
    <x v="0"/>
    <m/>
    <d v="2024-03-26T00:00:00"/>
    <s v="X"/>
    <n v="3"/>
    <x v="0"/>
    <m/>
    <m/>
    <x v="1"/>
    <m/>
  </r>
  <r>
    <s v="U.P. PESADO"/>
    <s v="MEREY 29"/>
    <n v="120"/>
    <s v="Pase con derivacion en 45°"/>
    <m/>
    <n v="3"/>
    <m/>
    <n v="3"/>
    <m/>
    <m/>
    <m/>
    <m/>
    <n v="3"/>
    <n v="3"/>
    <n v="3"/>
    <s v="X"/>
    <m/>
    <x v="0"/>
    <d v="2024-02-03T00:00:00"/>
    <s v="X"/>
    <n v="6"/>
    <x v="0"/>
    <m/>
    <d v="2024-03-26T00:00:00"/>
    <s v="X"/>
    <n v="9"/>
    <x v="0"/>
    <m/>
    <m/>
    <x v="1"/>
    <m/>
  </r>
  <r>
    <s v="U.P. PESADO"/>
    <s v="MEREY 29"/>
    <n v="121"/>
    <s v="Pase"/>
    <m/>
    <n v="3"/>
    <m/>
    <m/>
    <m/>
    <m/>
    <m/>
    <m/>
    <m/>
    <m/>
    <m/>
    <m/>
    <m/>
    <x v="0"/>
    <m/>
    <m/>
    <m/>
    <x v="0"/>
    <m/>
    <d v="2024-03-26T00:00:00"/>
    <s v="X"/>
    <n v="3"/>
    <x v="0"/>
    <m/>
    <m/>
    <x v="1"/>
    <m/>
  </r>
  <r>
    <s v="U.P. PESADO"/>
    <s v="MEREY 29"/>
    <n v="122"/>
    <s v="Pase"/>
    <m/>
    <n v="3"/>
    <m/>
    <m/>
    <m/>
    <m/>
    <m/>
    <m/>
    <m/>
    <m/>
    <m/>
    <m/>
    <m/>
    <x v="0"/>
    <m/>
    <m/>
    <m/>
    <x v="0"/>
    <m/>
    <d v="2024-03-26T00:00:00"/>
    <s v="X"/>
    <n v="3"/>
    <x v="0"/>
    <m/>
    <m/>
    <x v="1"/>
    <m/>
  </r>
  <r>
    <s v="U.P. PESADO"/>
    <s v="MEREY 29"/>
    <n v="123"/>
    <s v="Pase con derivacion en 90°"/>
    <m/>
    <n v="5"/>
    <m/>
    <n v="3"/>
    <m/>
    <m/>
    <m/>
    <m/>
    <n v="2"/>
    <n v="3"/>
    <n v="3"/>
    <m/>
    <m/>
    <x v="0"/>
    <d v="2024-02-03T00:00:00"/>
    <s v="X"/>
    <n v="6"/>
    <x v="0"/>
    <m/>
    <d v="2024-03-26T00:00:00"/>
    <s v="X"/>
    <n v="10"/>
    <x v="0"/>
    <m/>
    <m/>
    <x v="1"/>
    <m/>
  </r>
  <r>
    <s v="U.P. PESADO"/>
    <s v="MEREY 29"/>
    <n v="124"/>
    <s v="Pase"/>
    <m/>
    <n v="3"/>
    <m/>
    <m/>
    <m/>
    <n v="3"/>
    <m/>
    <m/>
    <n v="3"/>
    <n v="5"/>
    <m/>
    <m/>
    <m/>
    <x v="0"/>
    <d v="2024-02-03T00:00:00"/>
    <s v="X"/>
    <n v="8"/>
    <x v="0"/>
    <m/>
    <d v="2024-04-04T00:00:00"/>
    <s v="X"/>
    <n v="9"/>
    <x v="0"/>
    <m/>
    <m/>
    <x v="1"/>
    <m/>
  </r>
  <r>
    <s v="U.P. PESADO"/>
    <s v="MEREY 29"/>
    <n v="125"/>
    <s v="Pase"/>
    <m/>
    <n v="3"/>
    <m/>
    <m/>
    <m/>
    <m/>
    <m/>
    <m/>
    <m/>
    <m/>
    <m/>
    <m/>
    <m/>
    <x v="26"/>
    <m/>
    <m/>
    <m/>
    <x v="0"/>
    <m/>
    <d v="2024-04-04T00:00:00"/>
    <s v="X"/>
    <n v="3"/>
    <x v="0"/>
    <m/>
    <d v="2024-04-18T00:00:00"/>
    <x v="0"/>
    <m/>
  </r>
  <r>
    <s v="U.P. PESADO"/>
    <s v="MEREY 29"/>
    <n v="126"/>
    <s v="Pase"/>
    <m/>
    <n v="3"/>
    <m/>
    <m/>
    <m/>
    <m/>
    <m/>
    <m/>
    <n v="3"/>
    <m/>
    <m/>
    <m/>
    <m/>
    <x v="0"/>
    <m/>
    <m/>
    <m/>
    <x v="0"/>
    <m/>
    <d v="2024-04-04T00:00:00"/>
    <s v="X"/>
    <n v="6"/>
    <x v="0"/>
    <m/>
    <m/>
    <x v="1"/>
    <m/>
  </r>
  <r>
    <s v="U.P. PESADO"/>
    <s v="MEREY 29"/>
    <n v="127"/>
    <s v="Pase"/>
    <m/>
    <n v="3"/>
    <m/>
    <m/>
    <m/>
    <m/>
    <m/>
    <m/>
    <n v="3"/>
    <m/>
    <m/>
    <m/>
    <m/>
    <x v="0"/>
    <m/>
    <m/>
    <m/>
    <x v="0"/>
    <m/>
    <d v="2024-04-04T00:00:00"/>
    <s v="X"/>
    <n v="6"/>
    <x v="0"/>
    <m/>
    <m/>
    <x v="1"/>
    <m/>
  </r>
  <r>
    <s v="U.P. PESADO"/>
    <s v="MEREY 29"/>
    <n v="128"/>
    <s v="Pase con derivacion en 90°"/>
    <m/>
    <n v="4"/>
    <m/>
    <n v="3"/>
    <m/>
    <m/>
    <m/>
    <m/>
    <m/>
    <n v="6"/>
    <n v="3"/>
    <m/>
    <m/>
    <x v="0"/>
    <d v="2024-02-03T00:00:00"/>
    <s v="X"/>
    <n v="15"/>
    <x v="0"/>
    <m/>
    <d v="2024-04-04T00:00:00"/>
    <s v="X"/>
    <n v="13"/>
    <x v="0"/>
    <m/>
    <m/>
    <x v="1"/>
    <m/>
  </r>
  <r>
    <s v="U.P. PESADO"/>
    <s v="MEREY 29"/>
    <n v="129"/>
    <s v="Pase Tx"/>
    <m/>
    <n v="3"/>
    <m/>
    <m/>
    <m/>
    <n v="2"/>
    <m/>
    <m/>
    <n v="3"/>
    <n v="2"/>
    <m/>
    <m/>
    <m/>
    <x v="0"/>
    <d v="2024-02-03T00:00:00"/>
    <s v="X"/>
    <n v="8"/>
    <x v="0"/>
    <m/>
    <d v="2024-04-04T00:00:00"/>
    <s v="X"/>
    <n v="8"/>
    <x v="0"/>
    <m/>
    <m/>
    <x v="1"/>
    <m/>
  </r>
  <r>
    <s v="U.P. PESADO"/>
    <s v="MEREY 29"/>
    <n v="130"/>
    <s v="Amarre "/>
    <m/>
    <n v="2"/>
    <m/>
    <n v="6"/>
    <m/>
    <m/>
    <m/>
    <m/>
    <m/>
    <n v="6"/>
    <m/>
    <m/>
    <m/>
    <x v="0"/>
    <d v="2024-02-03T00:00:00"/>
    <s v="X"/>
    <n v="6"/>
    <x v="6"/>
    <m/>
    <d v="2024-04-04T00:00:00"/>
    <s v="X"/>
    <n v="8"/>
    <x v="0"/>
    <m/>
    <d v="2024-08-02T00:00:00"/>
    <x v="0"/>
    <m/>
  </r>
  <r>
    <s v="U.P. PESADO"/>
    <s v="MEREY 29"/>
    <n v="131"/>
    <s v="Pase"/>
    <m/>
    <n v="3"/>
    <m/>
    <m/>
    <m/>
    <m/>
    <m/>
    <m/>
    <m/>
    <m/>
    <m/>
    <m/>
    <m/>
    <x v="0"/>
    <m/>
    <m/>
    <m/>
    <x v="0"/>
    <m/>
    <d v="2024-04-04T00:00:00"/>
    <s v="X"/>
    <n v="3"/>
    <x v="0"/>
    <m/>
    <m/>
    <x v="1"/>
    <m/>
  </r>
  <r>
    <s v="U.P. PESADO"/>
    <s v="MEREY 29"/>
    <n v="132"/>
    <s v="Pase"/>
    <m/>
    <n v="3"/>
    <m/>
    <m/>
    <m/>
    <m/>
    <m/>
    <m/>
    <n v="3"/>
    <m/>
    <m/>
    <m/>
    <m/>
    <x v="0"/>
    <m/>
    <m/>
    <m/>
    <x v="0"/>
    <m/>
    <d v="2024-04-04T00:00:00"/>
    <s v="X"/>
    <n v="6"/>
    <x v="0"/>
    <m/>
    <m/>
    <x v="1"/>
    <m/>
  </r>
  <r>
    <s v="U.P. PESADO"/>
    <s v="MEREY 29"/>
    <n v="133"/>
    <s v="Pase"/>
    <m/>
    <n v="3"/>
    <m/>
    <m/>
    <m/>
    <m/>
    <m/>
    <m/>
    <m/>
    <m/>
    <m/>
    <m/>
    <m/>
    <x v="0"/>
    <m/>
    <m/>
    <m/>
    <x v="0"/>
    <m/>
    <d v="2024-04-04T00:00:00"/>
    <s v="X"/>
    <n v="3"/>
    <x v="0"/>
    <m/>
    <m/>
    <x v="1"/>
    <m/>
  </r>
  <r>
    <s v="U.P. PESADO"/>
    <s v="MEREY 29"/>
    <n v="134"/>
    <s v="Amarre"/>
    <m/>
    <m/>
    <m/>
    <n v="6"/>
    <m/>
    <m/>
    <m/>
    <m/>
    <n v="6"/>
    <n v="3"/>
    <n v="6"/>
    <m/>
    <s v="X"/>
    <x v="27"/>
    <d v="2024-03-04T00:00:00"/>
    <s v="X"/>
    <n v="12"/>
    <x v="0"/>
    <m/>
    <d v="2024-04-04T00:00:00"/>
    <s v="X"/>
    <n v="17"/>
    <x v="0"/>
    <m/>
    <m/>
    <x v="1"/>
    <m/>
  </r>
  <r>
    <s v="U.P. PESADO"/>
    <s v="MEREY 29"/>
    <n v="135"/>
    <s v="Pase"/>
    <m/>
    <n v="3"/>
    <m/>
    <m/>
    <m/>
    <m/>
    <m/>
    <m/>
    <n v="3"/>
    <m/>
    <m/>
    <m/>
    <m/>
    <x v="0"/>
    <m/>
    <m/>
    <m/>
    <x v="0"/>
    <m/>
    <d v="2024-04-04T00:00:00"/>
    <s v="X"/>
    <n v="6"/>
    <x v="0"/>
    <m/>
    <m/>
    <x v="1"/>
    <m/>
  </r>
  <r>
    <s v="U.P. PESADO"/>
    <s v="MEREY 29"/>
    <n v="136"/>
    <s v="Pase con derivacion en 90°"/>
    <m/>
    <n v="5"/>
    <m/>
    <n v="3"/>
    <m/>
    <m/>
    <m/>
    <m/>
    <m/>
    <n v="4"/>
    <n v="3"/>
    <m/>
    <s v="X"/>
    <x v="0"/>
    <d v="2024-03-04T00:00:00"/>
    <s v="X"/>
    <n v="13"/>
    <x v="0"/>
    <m/>
    <d v="2024-04-04T00:00:00"/>
    <s v="X"/>
    <n v="14"/>
    <x v="0"/>
    <m/>
    <m/>
    <x v="1"/>
    <m/>
  </r>
  <r>
    <s v="U.P. PESADO"/>
    <s v="MEREY 29"/>
    <n v="137"/>
    <s v="Pase"/>
    <m/>
    <n v="3"/>
    <m/>
    <m/>
    <m/>
    <m/>
    <m/>
    <m/>
    <m/>
    <m/>
    <m/>
    <m/>
    <m/>
    <x v="0"/>
    <m/>
    <m/>
    <m/>
    <x v="0"/>
    <m/>
    <d v="2024-04-04T00:00:00"/>
    <s v="X"/>
    <n v="3"/>
    <x v="0"/>
    <m/>
    <m/>
    <x v="1"/>
    <m/>
  </r>
  <r>
    <s v="U.P. PESADO"/>
    <s v="MEREY 29"/>
    <n v="138"/>
    <s v="Pase"/>
    <m/>
    <n v="3"/>
    <m/>
    <m/>
    <m/>
    <m/>
    <m/>
    <m/>
    <m/>
    <m/>
    <m/>
    <m/>
    <m/>
    <x v="0"/>
    <m/>
    <m/>
    <m/>
    <x v="0"/>
    <m/>
    <d v="2024-04-04T00:00:00"/>
    <s v="X"/>
    <n v="3"/>
    <x v="0"/>
    <m/>
    <m/>
    <x v="1"/>
    <m/>
  </r>
  <r>
    <s v="U.P. PESADO"/>
    <s v="MEREY 29"/>
    <n v="139"/>
    <s v="Pase"/>
    <m/>
    <n v="3"/>
    <m/>
    <m/>
    <m/>
    <m/>
    <m/>
    <m/>
    <m/>
    <m/>
    <m/>
    <m/>
    <m/>
    <x v="0"/>
    <m/>
    <m/>
    <m/>
    <x v="0"/>
    <m/>
    <d v="2024-04-04T00:00:00"/>
    <s v="X"/>
    <n v="3"/>
    <x v="0"/>
    <m/>
    <m/>
    <x v="1"/>
    <m/>
  </r>
  <r>
    <s v="U.P. PESADO"/>
    <s v="MEREY 29"/>
    <n v="140"/>
    <s v="Pase"/>
    <m/>
    <n v="3"/>
    <m/>
    <m/>
    <m/>
    <m/>
    <m/>
    <m/>
    <m/>
    <m/>
    <m/>
    <m/>
    <m/>
    <x v="0"/>
    <m/>
    <m/>
    <m/>
    <x v="0"/>
    <m/>
    <d v="2024-04-04T00:00:00"/>
    <s v="X"/>
    <n v="3"/>
    <x v="0"/>
    <m/>
    <m/>
    <x v="1"/>
    <m/>
  </r>
  <r>
    <s v="U.P. PESADO"/>
    <s v="MEREY 29"/>
    <n v="141"/>
    <s v="Pase con derivacion en 90°"/>
    <m/>
    <n v="4"/>
    <m/>
    <n v="3"/>
    <m/>
    <m/>
    <m/>
    <m/>
    <m/>
    <n v="3"/>
    <n v="3"/>
    <m/>
    <s v="X"/>
    <x v="0"/>
    <d v="2024-03-04T00:00:00"/>
    <s v="X"/>
    <n v="12"/>
    <x v="0"/>
    <m/>
    <d v="2024-04-04T00:00:00"/>
    <s v="X"/>
    <n v="13"/>
    <x v="0"/>
    <m/>
    <m/>
    <x v="1"/>
    <m/>
  </r>
  <r>
    <m/>
    <s v="MEREY 29"/>
    <s v="141A"/>
    <s v="Pase con derivacion en 45°"/>
    <m/>
    <n v="3"/>
    <m/>
    <n v="3"/>
    <m/>
    <m/>
    <m/>
    <m/>
    <m/>
    <m/>
    <m/>
    <m/>
    <m/>
    <x v="0"/>
    <m/>
    <m/>
    <m/>
    <x v="0"/>
    <m/>
    <m/>
    <m/>
    <m/>
    <x v="0"/>
    <m/>
    <d v="2024-06-30T00:00:00"/>
    <x v="0"/>
    <m/>
  </r>
  <r>
    <s v="U.P. PESADO"/>
    <s v="MEREY 29"/>
    <n v="142"/>
    <s v="Pase"/>
    <m/>
    <n v="3"/>
    <m/>
    <m/>
    <m/>
    <m/>
    <m/>
    <m/>
    <m/>
    <m/>
    <m/>
    <m/>
    <m/>
    <x v="0"/>
    <m/>
    <m/>
    <m/>
    <x v="0"/>
    <m/>
    <d v="2024-04-04T00:00:00"/>
    <s v="X"/>
    <n v="3"/>
    <x v="0"/>
    <m/>
    <m/>
    <x v="1"/>
    <m/>
  </r>
  <r>
    <s v="U.P. PESADO"/>
    <s v="MEREY 29"/>
    <n v="143"/>
    <s v="Pase"/>
    <m/>
    <n v="3"/>
    <m/>
    <m/>
    <m/>
    <m/>
    <m/>
    <m/>
    <m/>
    <m/>
    <m/>
    <m/>
    <m/>
    <x v="0"/>
    <m/>
    <m/>
    <m/>
    <x v="0"/>
    <m/>
    <d v="2024-04-04T00:00:00"/>
    <s v="X"/>
    <n v="3"/>
    <x v="0"/>
    <m/>
    <m/>
    <x v="1"/>
    <m/>
  </r>
  <r>
    <s v="U.P. PESADO"/>
    <s v="MEREY 29"/>
    <n v="144"/>
    <s v="Pase con derivacion en 90°"/>
    <m/>
    <n v="5"/>
    <m/>
    <n v="3"/>
    <m/>
    <m/>
    <m/>
    <m/>
    <m/>
    <n v="6"/>
    <m/>
    <m/>
    <m/>
    <x v="0"/>
    <d v="2024-03-04T00:00:00"/>
    <s v="X"/>
    <n v="6"/>
    <x v="0"/>
    <m/>
    <d v="2024-04-04T00:00:00"/>
    <s v="X"/>
    <n v="8"/>
    <x v="0"/>
    <m/>
    <m/>
    <x v="1"/>
    <m/>
  </r>
  <r>
    <s v="U.P. PESADO"/>
    <s v="MEREY 29"/>
    <n v="145"/>
    <s v="Poste Terminal Tx"/>
    <m/>
    <m/>
    <m/>
    <n v="3"/>
    <m/>
    <n v="3"/>
    <m/>
    <s v="X"/>
    <n v="3"/>
    <n v="1"/>
    <m/>
    <m/>
    <m/>
    <x v="0"/>
    <d v="2024-03-04T00:00:00"/>
    <s v="X"/>
    <n v="10"/>
    <x v="0"/>
    <m/>
    <d v="2024-04-04T00:00:00"/>
    <s v="X"/>
    <n v="9"/>
    <x v="0"/>
    <m/>
    <m/>
    <x v="1"/>
    <m/>
  </r>
  <r>
    <s v="U.P. PESADO"/>
    <s v="MEREY 29"/>
    <n v="146"/>
    <s v="Amarre en 90°"/>
    <m/>
    <n v="1"/>
    <n v="6"/>
    <m/>
    <m/>
    <m/>
    <m/>
    <m/>
    <n v="3"/>
    <n v="3"/>
    <m/>
    <m/>
    <m/>
    <x v="0"/>
    <d v="2024-03-04T00:00:00"/>
    <s v="X"/>
    <n v="3"/>
    <x v="0"/>
    <m/>
    <d v="2024-04-04T00:00:00"/>
    <s v="X"/>
    <n v="10"/>
    <x v="0"/>
    <m/>
    <m/>
    <x v="1"/>
    <m/>
  </r>
  <r>
    <s v="U.P. PESADO"/>
    <s v="MEREY 29"/>
    <n v="147"/>
    <s v="Pase"/>
    <m/>
    <n v="3"/>
    <m/>
    <m/>
    <m/>
    <m/>
    <m/>
    <m/>
    <m/>
    <m/>
    <m/>
    <m/>
    <m/>
    <x v="0"/>
    <m/>
    <m/>
    <m/>
    <x v="0"/>
    <m/>
    <d v="2024-04-04T00:00:00"/>
    <s v="X"/>
    <n v="3"/>
    <x v="0"/>
    <m/>
    <m/>
    <x v="1"/>
    <m/>
  </r>
  <r>
    <s v="U.P. PESADO"/>
    <s v="MEREY 29"/>
    <n v="148"/>
    <s v="Amarre en 45°"/>
    <m/>
    <n v="1"/>
    <m/>
    <n v="6"/>
    <m/>
    <m/>
    <m/>
    <m/>
    <n v="3"/>
    <n v="3"/>
    <m/>
    <m/>
    <m/>
    <x v="0"/>
    <d v="2024-03-04T00:00:00"/>
    <s v="X"/>
    <n v="3"/>
    <x v="0"/>
    <m/>
    <d v="2024-04-04T00:00:00"/>
    <s v="X"/>
    <n v="10"/>
    <x v="0"/>
    <m/>
    <m/>
    <x v="1"/>
    <m/>
  </r>
  <r>
    <s v="U.P. PESADO"/>
    <s v="MEREY 29"/>
    <n v="149"/>
    <s v="Amarre"/>
    <m/>
    <m/>
    <m/>
    <n v="6"/>
    <m/>
    <m/>
    <m/>
    <m/>
    <m/>
    <m/>
    <n v="3"/>
    <m/>
    <s v="X"/>
    <x v="0"/>
    <d v="2024-03-04T00:00:00"/>
    <s v="X"/>
    <n v="9"/>
    <x v="0"/>
    <m/>
    <d v="2024-04-04T00:00:00"/>
    <s v="X"/>
    <n v="12"/>
    <x v="0"/>
    <m/>
    <m/>
    <x v="1"/>
    <m/>
  </r>
  <r>
    <s v="U.P. PESADO"/>
    <s v="MEREY 29"/>
    <n v="150"/>
    <s v="Pase"/>
    <m/>
    <n v="3"/>
    <m/>
    <m/>
    <m/>
    <m/>
    <m/>
    <m/>
    <n v="3"/>
    <m/>
    <m/>
    <m/>
    <m/>
    <x v="0"/>
    <m/>
    <m/>
    <m/>
    <x v="0"/>
    <m/>
    <d v="2024-04-04T00:00:00"/>
    <s v="X"/>
    <n v="6"/>
    <x v="0"/>
    <m/>
    <m/>
    <x v="1"/>
    <m/>
  </r>
  <r>
    <s v="U.P. PESADO"/>
    <s v="MEREY 29"/>
    <n v="151"/>
    <s v="Pase"/>
    <m/>
    <n v="3"/>
    <m/>
    <m/>
    <m/>
    <m/>
    <m/>
    <m/>
    <n v="3"/>
    <m/>
    <m/>
    <m/>
    <m/>
    <x v="0"/>
    <m/>
    <m/>
    <m/>
    <x v="0"/>
    <m/>
    <d v="2024-04-04T00:00:00"/>
    <s v="X"/>
    <n v="6"/>
    <x v="4"/>
    <m/>
    <d v="2024-06-27T00:00:00"/>
    <x v="0"/>
    <m/>
  </r>
  <r>
    <s v="U.P. PESADO"/>
    <s v="MEREY 29"/>
    <n v="152"/>
    <s v="Pase"/>
    <m/>
    <n v="3"/>
    <m/>
    <m/>
    <m/>
    <m/>
    <m/>
    <m/>
    <m/>
    <m/>
    <m/>
    <m/>
    <m/>
    <x v="0"/>
    <m/>
    <m/>
    <m/>
    <x v="0"/>
    <m/>
    <d v="2024-04-04T00:00:00"/>
    <s v="X"/>
    <n v="3"/>
    <x v="0"/>
    <m/>
    <m/>
    <x v="1"/>
    <m/>
  </r>
  <r>
    <s v="U.P. PESADO"/>
    <s v="MEREY 29"/>
    <n v="153"/>
    <s v="Pase"/>
    <m/>
    <n v="3"/>
    <m/>
    <m/>
    <m/>
    <m/>
    <m/>
    <m/>
    <n v="3"/>
    <m/>
    <m/>
    <m/>
    <m/>
    <x v="0"/>
    <m/>
    <m/>
    <m/>
    <x v="0"/>
    <m/>
    <d v="2024-04-04T00:00:00"/>
    <s v="X"/>
    <n v="6"/>
    <x v="0"/>
    <m/>
    <m/>
    <x v="1"/>
    <m/>
  </r>
  <r>
    <s v="U.P. PESADO"/>
    <s v="MEREY 29"/>
    <n v="154"/>
    <s v="Pase"/>
    <m/>
    <n v="3"/>
    <m/>
    <m/>
    <m/>
    <m/>
    <m/>
    <m/>
    <m/>
    <m/>
    <m/>
    <m/>
    <m/>
    <x v="28"/>
    <m/>
    <m/>
    <m/>
    <x v="0"/>
    <m/>
    <d v="2024-04-04T00:00:00"/>
    <s v="X"/>
    <n v="3"/>
    <x v="5"/>
    <m/>
    <d v="2024-06-27T00:00:00"/>
    <x v="0"/>
    <m/>
  </r>
  <r>
    <s v="U.P. PESADO"/>
    <s v="MEREY 29"/>
    <n v="155"/>
    <s v="Pase"/>
    <m/>
    <n v="3"/>
    <m/>
    <m/>
    <m/>
    <m/>
    <m/>
    <m/>
    <n v="3"/>
    <m/>
    <m/>
    <m/>
    <m/>
    <x v="0"/>
    <m/>
    <m/>
    <m/>
    <x v="0"/>
    <m/>
    <d v="2024-04-04T00:00:00"/>
    <s v="X"/>
    <n v="6"/>
    <x v="0"/>
    <m/>
    <m/>
    <x v="1"/>
    <m/>
  </r>
  <r>
    <s v="U.P. PESADO"/>
    <s v="MEREY 29"/>
    <n v="156"/>
    <s v="Amarre con derivacion en 90°"/>
    <m/>
    <n v="1"/>
    <n v="2"/>
    <n v="6"/>
    <m/>
    <n v="2"/>
    <m/>
    <s v="X"/>
    <m/>
    <n v="5"/>
    <m/>
    <m/>
    <m/>
    <x v="0"/>
    <d v="2024-03-04T00:00:00"/>
    <s v="X"/>
    <n v="11"/>
    <x v="0"/>
    <m/>
    <d v="2024-04-04T00:00:00"/>
    <s v="X"/>
    <n v="11"/>
    <x v="0"/>
    <m/>
    <m/>
    <x v="1"/>
    <m/>
  </r>
  <r>
    <s v="U.P. PESADO"/>
    <s v="MEREY 29"/>
    <n v="157"/>
    <s v="Poste Terminal"/>
    <m/>
    <m/>
    <n v="3"/>
    <m/>
    <m/>
    <m/>
    <m/>
    <m/>
    <m/>
    <n v="6"/>
    <m/>
    <m/>
    <m/>
    <x v="0"/>
    <d v="2024-03-04T00:00:00"/>
    <s v="X"/>
    <n v="6"/>
    <x v="0"/>
    <m/>
    <d v="2024-04-04T00:00:00"/>
    <s v="X"/>
    <n v="3"/>
    <x v="0"/>
    <m/>
    <m/>
    <x v="1"/>
    <m/>
  </r>
  <r>
    <s v="U.P. PESADO"/>
    <s v="MEREY 29"/>
    <n v="158"/>
    <s v="Poste Terminal"/>
    <m/>
    <m/>
    <n v="3"/>
    <m/>
    <m/>
    <n v="3"/>
    <s v="X"/>
    <m/>
    <n v="3"/>
    <m/>
    <m/>
    <m/>
    <m/>
    <x v="0"/>
    <d v="2024-03-04T00:00:00"/>
    <s v="X"/>
    <n v="3"/>
    <x v="0"/>
    <m/>
    <d v="2024-04-04T00:00:00"/>
    <s v="X"/>
    <n v="9"/>
    <x v="0"/>
    <m/>
    <m/>
    <x v="1"/>
    <m/>
  </r>
  <r>
    <s v="U.P. PESADO"/>
    <s v="MEREY 29"/>
    <n v="159"/>
    <s v="Amarre en 45°"/>
    <m/>
    <m/>
    <m/>
    <n v="6"/>
    <m/>
    <n v="3"/>
    <s v="X"/>
    <m/>
    <n v="3"/>
    <n v="2"/>
    <m/>
    <m/>
    <m/>
    <x v="0"/>
    <d v="2024-03-04T00:00:00"/>
    <s v="X"/>
    <n v="5"/>
    <x v="0"/>
    <m/>
    <d v="2024-04-04T00:00:00"/>
    <s v="X"/>
    <n v="12"/>
    <x v="0"/>
    <m/>
    <m/>
    <x v="1"/>
    <m/>
  </r>
  <r>
    <s v="U.P. PESADO"/>
    <s v="MEREY 29"/>
    <n v="160"/>
    <s v="Poste Terminal"/>
    <m/>
    <m/>
    <m/>
    <n v="3"/>
    <m/>
    <n v="3"/>
    <s v="X"/>
    <m/>
    <n v="3"/>
    <m/>
    <m/>
    <m/>
    <m/>
    <x v="0"/>
    <d v="2024-03-04T00:00:00"/>
    <s v="X"/>
    <n v="3"/>
    <x v="0"/>
    <m/>
    <d v="2024-04-04T00:00:00"/>
    <s v="X"/>
    <n v="9"/>
    <x v="0"/>
    <m/>
    <m/>
    <x v="1"/>
    <m/>
  </r>
  <r>
    <s v="U.P. PESADO"/>
    <s v="MEREY 29"/>
    <n v="161"/>
    <s v="Amarre en 45°"/>
    <m/>
    <n v="2"/>
    <m/>
    <n v="6"/>
    <m/>
    <m/>
    <m/>
    <m/>
    <m/>
    <n v="4"/>
    <m/>
    <m/>
    <m/>
    <x v="0"/>
    <d v="2024-03-04T00:00:00"/>
    <s v="X"/>
    <n v="4"/>
    <x v="0"/>
    <m/>
    <d v="2024-04-04T00:00:00"/>
    <s v="X"/>
    <n v="8"/>
    <x v="0"/>
    <m/>
    <m/>
    <x v="1"/>
    <m/>
  </r>
  <r>
    <s v="U.P. PESADO"/>
    <s v="MEREY 29"/>
    <n v="162"/>
    <s v="Pase"/>
    <m/>
    <n v="3"/>
    <m/>
    <m/>
    <m/>
    <m/>
    <m/>
    <m/>
    <n v="3"/>
    <m/>
    <m/>
    <m/>
    <m/>
    <x v="0"/>
    <m/>
    <m/>
    <m/>
    <x v="0"/>
    <m/>
    <d v="2024-04-04T00:00:00"/>
    <s v="X"/>
    <n v="6"/>
    <x v="0"/>
    <m/>
    <m/>
    <x v="1"/>
    <m/>
  </r>
  <r>
    <s v="U.P. PESADO"/>
    <s v="MEREY 29"/>
    <n v="163"/>
    <s v="Amarre en 45°"/>
    <m/>
    <n v="1"/>
    <m/>
    <n v="6"/>
    <m/>
    <m/>
    <m/>
    <m/>
    <m/>
    <n v="3"/>
    <m/>
    <m/>
    <m/>
    <x v="0"/>
    <d v="2024-03-04T00:00:00"/>
    <s v="X"/>
    <n v="3"/>
    <x v="0"/>
    <m/>
    <d v="2024-04-04T00:00:00"/>
    <s v="X"/>
    <n v="7"/>
    <x v="0"/>
    <m/>
    <m/>
    <x v="1"/>
    <m/>
  </r>
  <r>
    <s v="U.P. PESADO"/>
    <s v="MEREY 29"/>
    <n v="164"/>
    <s v="Pase"/>
    <m/>
    <n v="3"/>
    <m/>
    <m/>
    <m/>
    <m/>
    <m/>
    <m/>
    <n v="3"/>
    <m/>
    <m/>
    <m/>
    <m/>
    <x v="0"/>
    <m/>
    <m/>
    <m/>
    <x v="0"/>
    <m/>
    <d v="2024-04-04T00:00:00"/>
    <s v="X"/>
    <n v="6"/>
    <x v="0"/>
    <m/>
    <m/>
    <x v="1"/>
    <m/>
  </r>
  <r>
    <s v="U.P. PESADO"/>
    <s v="MEREY 29"/>
    <n v="165"/>
    <s v="Amarre Tx"/>
    <m/>
    <n v="1"/>
    <m/>
    <n v="6"/>
    <m/>
    <n v="3"/>
    <s v="X"/>
    <m/>
    <n v="3"/>
    <n v="6"/>
    <m/>
    <m/>
    <m/>
    <x v="0"/>
    <d v="2024-03-04T00:00:00"/>
    <s v="X"/>
    <n v="9"/>
    <x v="0"/>
    <m/>
    <d v="2024-04-04T00:00:00"/>
    <s v="X"/>
    <n v="10"/>
    <x v="0"/>
    <m/>
    <m/>
    <x v="1"/>
    <m/>
  </r>
  <r>
    <s v="U.P. PESADO"/>
    <s v="MEREY 29"/>
    <n v="166"/>
    <s v="Pase con derivacion en 90°"/>
    <m/>
    <n v="4"/>
    <m/>
    <n v="3"/>
    <m/>
    <m/>
    <m/>
    <m/>
    <n v="3"/>
    <n v="3"/>
    <n v="3"/>
    <s v="X"/>
    <m/>
    <x v="0"/>
    <d v="2024-03-04T00:00:00"/>
    <s v="X"/>
    <n v="6"/>
    <x v="0"/>
    <m/>
    <d v="2024-04-04T00:00:00"/>
    <s v="X"/>
    <n v="10"/>
    <x v="0"/>
    <m/>
    <m/>
    <x v="1"/>
    <m/>
  </r>
  <r>
    <s v="U.P. PESADO"/>
    <s v="MEREY 29"/>
    <n v="167"/>
    <s v="Pase"/>
    <m/>
    <n v="3"/>
    <m/>
    <m/>
    <m/>
    <m/>
    <m/>
    <m/>
    <m/>
    <m/>
    <m/>
    <m/>
    <m/>
    <x v="29"/>
    <m/>
    <m/>
    <m/>
    <x v="0"/>
    <m/>
    <d v="2024-04-04T00:00:00"/>
    <s v="X"/>
    <n v="3"/>
    <x v="0"/>
    <m/>
    <m/>
    <x v="1"/>
    <m/>
  </r>
  <r>
    <s v="U.P. PESADO"/>
    <s v="MEREY 29"/>
    <n v="168"/>
    <s v="Amarre "/>
    <m/>
    <m/>
    <m/>
    <n v="6"/>
    <m/>
    <m/>
    <m/>
    <m/>
    <m/>
    <n v="6"/>
    <n v="3"/>
    <m/>
    <s v="X"/>
    <x v="0"/>
    <d v="2024-03-04T00:00:00"/>
    <s v="X"/>
    <n v="15"/>
    <x v="0"/>
    <m/>
    <d v="2024-04-04T00:00:00"/>
    <s v="X"/>
    <n v="12"/>
    <x v="0"/>
    <m/>
    <m/>
    <x v="1"/>
    <m/>
  </r>
  <r>
    <s v="U.P. PESADO"/>
    <s v="MEREY 29"/>
    <n v="169"/>
    <s v="Pase"/>
    <m/>
    <n v="3"/>
    <m/>
    <m/>
    <m/>
    <m/>
    <m/>
    <m/>
    <m/>
    <m/>
    <m/>
    <m/>
    <m/>
    <x v="26"/>
    <m/>
    <m/>
    <m/>
    <x v="0"/>
    <m/>
    <d v="2024-04-05T00:00:00"/>
    <s v="X"/>
    <n v="3"/>
    <x v="6"/>
    <m/>
    <d v="2024-05-14T00:00:00"/>
    <x v="0"/>
    <m/>
  </r>
  <r>
    <s v="U.P. PESADO"/>
    <s v="MEREY 29"/>
    <n v="170"/>
    <s v="Pase"/>
    <m/>
    <n v="3"/>
    <m/>
    <m/>
    <m/>
    <m/>
    <m/>
    <m/>
    <n v="3"/>
    <m/>
    <m/>
    <m/>
    <m/>
    <x v="0"/>
    <m/>
    <m/>
    <m/>
    <x v="0"/>
    <m/>
    <d v="2024-04-05T00:00:00"/>
    <s v="X"/>
    <n v="6"/>
    <x v="0"/>
    <m/>
    <m/>
    <x v="1"/>
    <m/>
  </r>
  <r>
    <s v="U.P. PESADO"/>
    <s v="MEREY 29"/>
    <n v="171"/>
    <s v="Amarre "/>
    <m/>
    <n v="1"/>
    <m/>
    <n v="6"/>
    <m/>
    <m/>
    <m/>
    <m/>
    <m/>
    <n v="6"/>
    <m/>
    <m/>
    <m/>
    <x v="0"/>
    <d v="2024-03-04T00:00:00"/>
    <s v="X"/>
    <n v="6"/>
    <x v="0"/>
    <m/>
    <d v="2024-04-05T00:00:00"/>
    <s v="X"/>
    <n v="7"/>
    <x v="0"/>
    <m/>
    <m/>
    <x v="1"/>
    <m/>
  </r>
  <r>
    <s v="U.P. PESADO"/>
    <s v="MEREY 29"/>
    <n v="172"/>
    <s v="Pase con derivacion en 90°"/>
    <m/>
    <n v="3"/>
    <m/>
    <n v="3"/>
    <m/>
    <m/>
    <m/>
    <m/>
    <n v="3"/>
    <n v="3"/>
    <m/>
    <m/>
    <m/>
    <x v="30"/>
    <d v="2024-03-04T00:00:00"/>
    <s v="X"/>
    <n v="3"/>
    <x v="0"/>
    <m/>
    <d v="2024-04-05T00:00:00"/>
    <s v="X"/>
    <n v="9"/>
    <x v="7"/>
    <m/>
    <m/>
    <x v="0"/>
    <m/>
  </r>
  <r>
    <s v="U.P. PESADO"/>
    <s v="MEREY 29"/>
    <n v="173"/>
    <s v="Pase"/>
    <m/>
    <n v="3"/>
    <m/>
    <m/>
    <m/>
    <m/>
    <m/>
    <m/>
    <m/>
    <m/>
    <m/>
    <m/>
    <m/>
    <x v="0"/>
    <m/>
    <m/>
    <m/>
    <x v="0"/>
    <m/>
    <d v="2024-04-05T00:00:00"/>
    <s v="X"/>
    <n v="3"/>
    <x v="0"/>
    <m/>
    <m/>
    <x v="1"/>
    <m/>
  </r>
  <r>
    <s v="U.P. PESADO"/>
    <s v="MEREY 29"/>
    <n v="174"/>
    <s v="Pase"/>
    <m/>
    <n v="3"/>
    <m/>
    <m/>
    <m/>
    <m/>
    <m/>
    <m/>
    <n v="3"/>
    <m/>
    <m/>
    <m/>
    <m/>
    <x v="0"/>
    <m/>
    <m/>
    <m/>
    <x v="0"/>
    <m/>
    <d v="2024-04-05T00:00:00"/>
    <s v="X"/>
    <n v="6"/>
    <x v="0"/>
    <m/>
    <m/>
    <x v="1"/>
    <m/>
  </r>
  <r>
    <s v="U.P. PESADO"/>
    <s v="MEREY 29"/>
    <n v="175"/>
    <s v="Pase"/>
    <m/>
    <n v="3"/>
    <m/>
    <m/>
    <m/>
    <m/>
    <m/>
    <m/>
    <m/>
    <m/>
    <m/>
    <m/>
    <m/>
    <x v="0"/>
    <m/>
    <m/>
    <m/>
    <x v="0"/>
    <m/>
    <d v="2024-04-05T00:00:00"/>
    <s v="X"/>
    <n v="3"/>
    <x v="0"/>
    <m/>
    <m/>
    <x v="1"/>
    <m/>
  </r>
  <r>
    <s v="U.P. PESADO"/>
    <s v="MEREY 29"/>
    <n v="176"/>
    <s v="Pase con derivacion en 90°"/>
    <m/>
    <n v="5"/>
    <m/>
    <n v="3"/>
    <m/>
    <m/>
    <m/>
    <m/>
    <n v="3"/>
    <n v="3"/>
    <n v="3"/>
    <s v="X"/>
    <m/>
    <x v="0"/>
    <d v="2024-03-04T00:00:00"/>
    <s v="X"/>
    <n v="6"/>
    <x v="0"/>
    <m/>
    <d v="2024-04-05T00:00:00"/>
    <s v="X"/>
    <n v="11"/>
    <x v="8"/>
    <m/>
    <m/>
    <x v="1"/>
    <m/>
  </r>
  <r>
    <s v="U.P. PESADO"/>
    <s v="MEREY 29"/>
    <n v="177"/>
    <s v="Pase"/>
    <m/>
    <n v="3"/>
    <m/>
    <m/>
    <m/>
    <m/>
    <m/>
    <m/>
    <m/>
    <m/>
    <m/>
    <m/>
    <m/>
    <x v="0"/>
    <m/>
    <m/>
    <m/>
    <x v="0"/>
    <m/>
    <m/>
    <m/>
    <m/>
    <x v="0"/>
    <m/>
    <m/>
    <x v="1"/>
    <m/>
  </r>
  <r>
    <s v="U.P. PESADO"/>
    <s v="MEREY 29"/>
    <n v="178"/>
    <s v="Poste Terminal"/>
    <m/>
    <m/>
    <m/>
    <n v="3"/>
    <m/>
    <m/>
    <m/>
    <m/>
    <m/>
    <m/>
    <m/>
    <m/>
    <m/>
    <x v="0"/>
    <m/>
    <m/>
    <m/>
    <x v="0"/>
    <m/>
    <m/>
    <m/>
    <m/>
    <x v="0"/>
    <m/>
    <m/>
    <x v="1"/>
    <m/>
  </r>
  <r>
    <s v="U.P. PESADO"/>
    <s v="MEREY 29"/>
    <n v="179"/>
    <s v="Pase"/>
    <m/>
    <n v="3"/>
    <m/>
    <m/>
    <m/>
    <m/>
    <m/>
    <m/>
    <m/>
    <m/>
    <m/>
    <m/>
    <m/>
    <x v="0"/>
    <m/>
    <m/>
    <m/>
    <x v="0"/>
    <m/>
    <d v="2024-04-05T00:00:00"/>
    <s v="X"/>
    <n v="3"/>
    <x v="0"/>
    <m/>
    <m/>
    <x v="1"/>
    <m/>
  </r>
  <r>
    <s v="U.P. PESADO"/>
    <s v="MEREY 29"/>
    <n v="180"/>
    <s v="Pase con derivacion en 90°"/>
    <m/>
    <n v="4"/>
    <m/>
    <n v="3"/>
    <m/>
    <m/>
    <m/>
    <m/>
    <m/>
    <n v="3"/>
    <m/>
    <m/>
    <m/>
    <x v="0"/>
    <d v="2024-03-04T00:00:00"/>
    <s v="X"/>
    <n v="3"/>
    <x v="0"/>
    <m/>
    <d v="2024-04-05T00:00:00"/>
    <s v="X"/>
    <n v="7"/>
    <x v="0"/>
    <m/>
    <m/>
    <x v="1"/>
    <m/>
  </r>
  <r>
    <s v="U.P. PESADO"/>
    <s v="MEREY 29"/>
    <n v="181"/>
    <s v="Amarre "/>
    <m/>
    <m/>
    <m/>
    <n v="6"/>
    <m/>
    <m/>
    <m/>
    <m/>
    <n v="3"/>
    <m/>
    <n v="3"/>
    <m/>
    <s v="X"/>
    <x v="31"/>
    <d v="2024-03-04T00:00:00"/>
    <s v="X"/>
    <n v="9"/>
    <x v="0"/>
    <m/>
    <d v="2024-04-05T00:00:00"/>
    <s v="X"/>
    <n v="15"/>
    <x v="9"/>
    <m/>
    <d v="2024-04-08T00:00:00"/>
    <x v="0"/>
    <s v="AJUSTE DE CUCHILLA"/>
  </r>
  <r>
    <s v="U.P. PESADO"/>
    <s v="MEREY 29"/>
    <n v="182"/>
    <s v="Pase"/>
    <m/>
    <n v="3"/>
    <m/>
    <m/>
    <m/>
    <m/>
    <m/>
    <m/>
    <m/>
    <m/>
    <m/>
    <m/>
    <m/>
    <x v="32"/>
    <m/>
    <m/>
    <m/>
    <x v="0"/>
    <m/>
    <d v="2024-04-08T00:00:00"/>
    <s v="X"/>
    <n v="3"/>
    <x v="0"/>
    <m/>
    <d v="2024-06-28T00:00:00"/>
    <x v="0"/>
    <m/>
  </r>
  <r>
    <s v="U.P. PESADO"/>
    <s v="MEREY 29"/>
    <n v="183"/>
    <s v="Pase"/>
    <m/>
    <n v="3"/>
    <m/>
    <m/>
    <m/>
    <m/>
    <m/>
    <m/>
    <n v="3"/>
    <m/>
    <m/>
    <m/>
    <m/>
    <x v="33"/>
    <m/>
    <m/>
    <m/>
    <x v="0"/>
    <m/>
    <d v="2024-04-08T00:00:00"/>
    <s v="X"/>
    <n v="6"/>
    <x v="0"/>
    <m/>
    <d v="2024-06-28T00:00:00"/>
    <x v="0"/>
    <m/>
  </r>
  <r>
    <s v="U.P. PESADO"/>
    <s v="MEREY 29"/>
    <n v="184"/>
    <s v="Pase"/>
    <m/>
    <n v="3"/>
    <m/>
    <m/>
    <m/>
    <m/>
    <m/>
    <m/>
    <m/>
    <m/>
    <m/>
    <m/>
    <m/>
    <x v="0"/>
    <m/>
    <m/>
    <m/>
    <x v="0"/>
    <m/>
    <d v="2024-04-08T00:00:00"/>
    <s v="X"/>
    <n v="3"/>
    <x v="0"/>
    <m/>
    <m/>
    <x v="1"/>
    <m/>
  </r>
  <r>
    <s v="U.P. PESADO"/>
    <s v="MEREY 29"/>
    <n v="185"/>
    <s v="Pase"/>
    <m/>
    <n v="3"/>
    <m/>
    <m/>
    <m/>
    <m/>
    <m/>
    <m/>
    <n v="3"/>
    <m/>
    <m/>
    <m/>
    <m/>
    <x v="0"/>
    <m/>
    <m/>
    <m/>
    <x v="0"/>
    <m/>
    <d v="2024-04-08T00:00:00"/>
    <s v="X"/>
    <n v="6"/>
    <x v="0"/>
    <m/>
    <m/>
    <x v="1"/>
    <m/>
  </r>
  <r>
    <s v="U.P. PESADO"/>
    <s v="MEREY 29"/>
    <n v="186"/>
    <s v="Amarre con derivacion en 45°"/>
    <m/>
    <n v="1"/>
    <m/>
    <n v="9"/>
    <m/>
    <m/>
    <m/>
    <m/>
    <m/>
    <n v="9"/>
    <n v="3"/>
    <m/>
    <m/>
    <x v="34"/>
    <d v="2024-03-04T00:00:00"/>
    <s v="X"/>
    <n v="9"/>
    <x v="0"/>
    <m/>
    <d v="2024-04-08T00:00:00"/>
    <s v="X"/>
    <n v="10"/>
    <x v="0"/>
    <m/>
    <d v="2024-04-08T00:00:00"/>
    <x v="0"/>
    <m/>
  </r>
  <r>
    <s v="U.P. PESADO"/>
    <s v="MEREY 29"/>
    <n v="187"/>
    <s v="Pase Tx"/>
    <m/>
    <n v="3"/>
    <m/>
    <m/>
    <m/>
    <n v="3"/>
    <s v="X"/>
    <m/>
    <n v="3"/>
    <n v="3"/>
    <m/>
    <m/>
    <m/>
    <x v="35"/>
    <d v="2024-03-04T00:00:00"/>
    <s v="X"/>
    <n v="6"/>
    <x v="0"/>
    <m/>
    <d v="2024-04-08T00:00:00"/>
    <s v="X"/>
    <n v="9"/>
    <x v="0"/>
    <m/>
    <m/>
    <x v="1"/>
    <m/>
  </r>
  <r>
    <s v="U.P. PESADO"/>
    <s v="MEREY 29"/>
    <n v="188"/>
    <s v="Pase"/>
    <m/>
    <n v="3"/>
    <m/>
    <m/>
    <m/>
    <m/>
    <m/>
    <m/>
    <m/>
    <m/>
    <m/>
    <m/>
    <m/>
    <x v="36"/>
    <m/>
    <m/>
    <m/>
    <x v="0"/>
    <m/>
    <d v="2024-04-08T00:00:00"/>
    <s v="X"/>
    <n v="3"/>
    <x v="10"/>
    <m/>
    <d v="2024-04-08T00:00:00"/>
    <x v="0"/>
    <m/>
  </r>
  <r>
    <s v="U.P. PESADO"/>
    <s v="MEREY 29"/>
    <n v="189"/>
    <s v="Pase"/>
    <m/>
    <n v="3"/>
    <m/>
    <m/>
    <m/>
    <m/>
    <m/>
    <m/>
    <n v="3"/>
    <m/>
    <m/>
    <m/>
    <m/>
    <x v="36"/>
    <m/>
    <m/>
    <m/>
    <x v="0"/>
    <m/>
    <d v="2024-04-08T00:00:00"/>
    <s v="X"/>
    <n v="6"/>
    <x v="0"/>
    <m/>
    <d v="2024-06-27T00:00:00"/>
    <x v="0"/>
    <m/>
  </r>
  <r>
    <s v="U.P. PESADO"/>
    <s v="MEREY 29"/>
    <n v="190"/>
    <s v="Pase"/>
    <m/>
    <n v="3"/>
    <m/>
    <m/>
    <m/>
    <m/>
    <m/>
    <m/>
    <m/>
    <m/>
    <m/>
    <m/>
    <m/>
    <x v="37"/>
    <m/>
    <m/>
    <m/>
    <x v="0"/>
    <m/>
    <d v="2024-04-08T00:00:00"/>
    <s v="X"/>
    <n v="3"/>
    <x v="0"/>
    <m/>
    <m/>
    <x v="1"/>
    <m/>
  </r>
  <r>
    <s v="U.P. PESADO"/>
    <s v="MEREY 29"/>
    <n v="191"/>
    <s v="Amarre en 90°"/>
    <m/>
    <n v="1"/>
    <m/>
    <n v="6"/>
    <m/>
    <m/>
    <m/>
    <m/>
    <n v="3"/>
    <n v="3"/>
    <m/>
    <m/>
    <m/>
    <x v="0"/>
    <d v="2024-03-04T00:00:00"/>
    <s v="X"/>
    <n v="3"/>
    <x v="0"/>
    <m/>
    <d v="2024-04-08T00:00:00"/>
    <s v="X"/>
    <n v="10"/>
    <x v="0"/>
    <m/>
    <m/>
    <x v="1"/>
    <m/>
  </r>
  <r>
    <s v="U.P. PESADO"/>
    <s v="MEREY 29"/>
    <n v="192"/>
    <s v="Pase "/>
    <m/>
    <n v="3"/>
    <m/>
    <m/>
    <m/>
    <n v="3"/>
    <s v="X"/>
    <m/>
    <n v="2"/>
    <n v="3"/>
    <m/>
    <m/>
    <m/>
    <x v="38"/>
    <d v="2024-03-04T00:00:00"/>
    <s v="X"/>
    <n v="6"/>
    <x v="0"/>
    <m/>
    <d v="2024-04-08T00:00:00"/>
    <s v="X"/>
    <n v="8"/>
    <x v="0"/>
    <m/>
    <d v="2024-06-23T00:00:00"/>
    <x v="0"/>
    <m/>
  </r>
  <r>
    <s v="U.P. PESADO"/>
    <s v="MEREY 29"/>
    <n v="193"/>
    <s v="Pase Tx"/>
    <m/>
    <n v="3"/>
    <m/>
    <m/>
    <m/>
    <n v="3"/>
    <m/>
    <s v="X"/>
    <n v="3"/>
    <n v="3"/>
    <m/>
    <m/>
    <m/>
    <x v="0"/>
    <d v="2024-03-04T00:00:00"/>
    <s v="X"/>
    <n v="12"/>
    <x v="7"/>
    <s v="   "/>
    <d v="2024-04-08T00:00:00"/>
    <s v="X"/>
    <n v="9"/>
    <x v="0"/>
    <m/>
    <m/>
    <x v="0"/>
    <s v="EJECUTADO POR PDVSA"/>
  </r>
  <r>
    <s v="U.P. PESADO"/>
    <s v="MEREY 29"/>
    <n v="194"/>
    <s v="Poste Terminal"/>
    <m/>
    <m/>
    <m/>
    <n v="3"/>
    <m/>
    <n v="3"/>
    <s v="X"/>
    <m/>
    <n v="3"/>
    <n v="3"/>
    <m/>
    <m/>
    <m/>
    <x v="0"/>
    <d v="2024-03-04T00:00:00"/>
    <s v="X"/>
    <n v="6"/>
    <x v="0"/>
    <m/>
    <d v="2024-04-08T00:00:00"/>
    <s v="X"/>
    <n v="9"/>
    <x v="0"/>
    <m/>
    <m/>
    <x v="1"/>
    <m/>
  </r>
  <r>
    <s v="U.P. PESADO"/>
    <s v="MEREY 29"/>
    <n v="195"/>
    <s v="Amarre con derivacion en 90°"/>
    <m/>
    <n v="2"/>
    <m/>
    <n v="9"/>
    <m/>
    <m/>
    <m/>
    <m/>
    <m/>
    <n v="6"/>
    <m/>
    <m/>
    <m/>
    <x v="37"/>
    <d v="2024-03-04T00:00:00"/>
    <s v="X"/>
    <n v="6"/>
    <x v="0"/>
    <m/>
    <d v="2024-04-08T00:00:00"/>
    <s v="X"/>
    <n v="11"/>
    <x v="0"/>
    <m/>
    <d v="2024-06-28T00:00:00"/>
    <x v="0"/>
    <m/>
  </r>
  <r>
    <s v="U.P. PESADO"/>
    <s v="MEREY 29"/>
    <n v="196"/>
    <s v="Pase con derivacion en 90°"/>
    <m/>
    <n v="3"/>
    <m/>
    <n v="2"/>
    <m/>
    <m/>
    <m/>
    <m/>
    <n v="3"/>
    <n v="4"/>
    <m/>
    <m/>
    <m/>
    <x v="0"/>
    <d v="2024-03-04T00:00:00"/>
    <s v="X"/>
    <n v="4"/>
    <x v="0"/>
    <m/>
    <d v="2024-04-08T00:00:00"/>
    <s v="X"/>
    <n v="6"/>
    <x v="0"/>
    <m/>
    <m/>
    <x v="1"/>
    <m/>
  </r>
  <r>
    <s v="U.P. PESADO"/>
    <s v="MEREY 29"/>
    <n v="197"/>
    <s v="Pase"/>
    <m/>
    <n v="3"/>
    <m/>
    <m/>
    <m/>
    <m/>
    <m/>
    <m/>
    <m/>
    <m/>
    <m/>
    <m/>
    <m/>
    <x v="0"/>
    <m/>
    <m/>
    <m/>
    <x v="0"/>
    <m/>
    <d v="2024-04-08T00:00:00"/>
    <s v="X"/>
    <n v="3"/>
    <x v="0"/>
    <m/>
    <m/>
    <x v="1"/>
    <m/>
  </r>
  <r>
    <s v="U.P. PESADO"/>
    <s v="MEREY 29"/>
    <n v="198"/>
    <s v="Amarre en 90°"/>
    <m/>
    <n v="5"/>
    <m/>
    <n v="6"/>
    <m/>
    <n v="3"/>
    <s v="X"/>
    <m/>
    <n v="3"/>
    <n v="12"/>
    <m/>
    <m/>
    <m/>
    <x v="0"/>
    <d v="2024-03-04T00:00:00"/>
    <s v="X"/>
    <n v="15"/>
    <x v="0"/>
    <m/>
    <d v="2024-04-08T00:00:00"/>
    <s v="X"/>
    <n v="17"/>
    <x v="0"/>
    <m/>
    <m/>
    <x v="1"/>
    <m/>
  </r>
  <r>
    <s v="U.P. PESADO"/>
    <s v="MEREY 29"/>
    <n v="199"/>
    <s v="Pase "/>
    <m/>
    <n v="3"/>
    <m/>
    <m/>
    <m/>
    <m/>
    <m/>
    <m/>
    <m/>
    <m/>
    <m/>
    <m/>
    <m/>
    <x v="0"/>
    <m/>
    <m/>
    <m/>
    <x v="0"/>
    <m/>
    <d v="2024-04-08T00:00:00"/>
    <s v="X"/>
    <n v="3"/>
    <x v="0"/>
    <m/>
    <m/>
    <x v="1"/>
    <m/>
  </r>
  <r>
    <s v="U.P. PESADO"/>
    <s v="MEREY 29"/>
    <n v="200"/>
    <s v="Pase "/>
    <m/>
    <n v="3"/>
    <m/>
    <m/>
    <m/>
    <m/>
    <m/>
    <m/>
    <n v="3"/>
    <m/>
    <m/>
    <m/>
    <m/>
    <x v="0"/>
    <m/>
    <m/>
    <m/>
    <x v="0"/>
    <m/>
    <d v="2024-04-08T00:00:00"/>
    <s v="X"/>
    <n v="6"/>
    <x v="0"/>
    <m/>
    <m/>
    <x v="1"/>
    <m/>
  </r>
  <r>
    <s v="U.P. PESADO"/>
    <s v="MEREY 29"/>
    <n v="201"/>
    <s v="Pase "/>
    <m/>
    <n v="3"/>
    <m/>
    <m/>
    <m/>
    <m/>
    <m/>
    <m/>
    <m/>
    <m/>
    <m/>
    <m/>
    <m/>
    <x v="0"/>
    <m/>
    <m/>
    <m/>
    <x v="0"/>
    <m/>
    <d v="2024-04-08T00:00:00"/>
    <s v="X"/>
    <n v="3"/>
    <x v="0"/>
    <m/>
    <m/>
    <x v="1"/>
    <m/>
  </r>
  <r>
    <s v="U.P. PESADO"/>
    <s v="MEREY 29"/>
    <n v="202"/>
    <s v="Pase "/>
    <m/>
    <n v="3"/>
    <m/>
    <m/>
    <m/>
    <m/>
    <m/>
    <m/>
    <m/>
    <m/>
    <m/>
    <m/>
    <m/>
    <x v="39"/>
    <m/>
    <m/>
    <m/>
    <x v="0"/>
    <m/>
    <d v="2024-04-08T00:00:00"/>
    <s v="X"/>
    <n v="3"/>
    <x v="0"/>
    <m/>
    <m/>
    <x v="1"/>
    <m/>
  </r>
  <r>
    <s v="U.P. PESADO"/>
    <s v="MEREY 29"/>
    <n v="203"/>
    <s v="Pase "/>
    <m/>
    <n v="3"/>
    <m/>
    <m/>
    <m/>
    <m/>
    <m/>
    <m/>
    <n v="3"/>
    <m/>
    <m/>
    <m/>
    <m/>
    <x v="0"/>
    <m/>
    <m/>
    <m/>
    <x v="0"/>
    <m/>
    <d v="2024-04-08T00:00:00"/>
    <s v="X"/>
    <n v="6"/>
    <x v="0"/>
    <m/>
    <m/>
    <x v="1"/>
    <m/>
  </r>
  <r>
    <s v="U.P. PESADO"/>
    <s v="MEREY 29"/>
    <n v="204"/>
    <s v="Pase con derivacion en 90°"/>
    <m/>
    <n v="5"/>
    <m/>
    <n v="3"/>
    <m/>
    <m/>
    <m/>
    <m/>
    <m/>
    <n v="3"/>
    <n v="3"/>
    <s v="X"/>
    <m/>
    <x v="0"/>
    <d v="2024-03-04T00:00:00"/>
    <s v="X"/>
    <n v="6"/>
    <x v="0"/>
    <m/>
    <d v="2024-04-08T00:00:00"/>
    <s v="X"/>
    <n v="8"/>
    <x v="0"/>
    <m/>
    <m/>
    <x v="1"/>
    <m/>
  </r>
  <r>
    <s v="U.P. PESADO"/>
    <s v="MEREY 29"/>
    <n v="205"/>
    <s v="Amarre"/>
    <m/>
    <n v="3"/>
    <m/>
    <n v="6"/>
    <m/>
    <n v="3"/>
    <s v="X"/>
    <m/>
    <n v="3"/>
    <m/>
    <n v="4"/>
    <m/>
    <m/>
    <x v="0"/>
    <d v="2024-03-04T00:00:00"/>
    <s v="X"/>
    <n v="7"/>
    <x v="0"/>
    <m/>
    <d v="2024-04-08T00:00:00"/>
    <s v="X"/>
    <n v="15"/>
    <x v="0"/>
    <m/>
    <m/>
    <x v="1"/>
    <m/>
  </r>
  <r>
    <s v="U.P. PESADO"/>
    <s v="MEREY 29"/>
    <n v="206"/>
    <s v="Amarre"/>
    <m/>
    <m/>
    <m/>
    <n v="6"/>
    <m/>
    <m/>
    <m/>
    <m/>
    <m/>
    <n v="7"/>
    <n v="3"/>
    <m/>
    <s v="X"/>
    <x v="0"/>
    <d v="2024-03-04T00:00:00"/>
    <s v="X"/>
    <n v="16"/>
    <x v="0"/>
    <m/>
    <d v="2024-04-08T00:00:00"/>
    <s v="X"/>
    <n v="12"/>
    <x v="0"/>
    <m/>
    <m/>
    <x v="1"/>
    <m/>
  </r>
  <r>
    <s v="U.P. PESADO"/>
    <s v="MEREY 29"/>
    <n v="207"/>
    <s v="Pase "/>
    <m/>
    <n v="3"/>
    <m/>
    <m/>
    <m/>
    <m/>
    <m/>
    <m/>
    <m/>
    <m/>
    <m/>
    <m/>
    <m/>
    <x v="0"/>
    <m/>
    <m/>
    <m/>
    <x v="0"/>
    <m/>
    <d v="2024-04-08T00:00:00"/>
    <s v="X"/>
    <n v="3"/>
    <x v="0"/>
    <m/>
    <m/>
    <x v="1"/>
    <m/>
  </r>
  <r>
    <s v="U.P. PESADO"/>
    <s v="MEREY 29"/>
    <n v="208"/>
    <s v="Pase con derivacion en 90°"/>
    <m/>
    <n v="5"/>
    <n v="1"/>
    <n v="2"/>
    <m/>
    <m/>
    <m/>
    <m/>
    <m/>
    <n v="6"/>
    <m/>
    <m/>
    <m/>
    <x v="0"/>
    <d v="2024-03-04T00:00:00"/>
    <s v="X"/>
    <n v="6"/>
    <x v="0"/>
    <m/>
    <d v="2024-04-09T00:00:00"/>
    <s v="X"/>
    <n v="8"/>
    <x v="0"/>
    <m/>
    <m/>
    <x v="1"/>
    <m/>
  </r>
  <r>
    <s v="U.P. PESADO"/>
    <s v="MEREY 29"/>
    <n v="209"/>
    <s v="Amarre en 45°"/>
    <m/>
    <m/>
    <n v="4"/>
    <n v="2"/>
    <m/>
    <m/>
    <m/>
    <m/>
    <m/>
    <n v="3"/>
    <m/>
    <m/>
    <m/>
    <x v="0"/>
    <d v="2024-03-04T00:00:00"/>
    <s v="X"/>
    <n v="3"/>
    <x v="0"/>
    <m/>
    <d v="2024-04-09T00:00:00"/>
    <s v="X"/>
    <n v="6"/>
    <x v="0"/>
    <m/>
    <m/>
    <x v="1"/>
    <m/>
  </r>
  <r>
    <s v="U.P. PESADO"/>
    <s v="MEREY 29"/>
    <n v="210"/>
    <s v="Amarre"/>
    <m/>
    <m/>
    <m/>
    <n v="6"/>
    <m/>
    <m/>
    <m/>
    <m/>
    <m/>
    <n v="6"/>
    <m/>
    <m/>
    <m/>
    <x v="0"/>
    <d v="2024-03-05T00:00:00"/>
    <s v="X"/>
    <n v="6"/>
    <x v="0"/>
    <m/>
    <d v="2024-04-09T00:00:00"/>
    <s v="X"/>
    <n v="6"/>
    <x v="0"/>
    <m/>
    <m/>
    <x v="1"/>
    <m/>
  </r>
  <r>
    <s v="U.P. PESADO"/>
    <s v="MEREY 29"/>
    <n v="211"/>
    <s v="Pase "/>
    <m/>
    <n v="3"/>
    <m/>
    <m/>
    <m/>
    <m/>
    <m/>
    <m/>
    <m/>
    <m/>
    <m/>
    <m/>
    <m/>
    <x v="0"/>
    <m/>
    <m/>
    <m/>
    <x v="0"/>
    <m/>
    <d v="2024-04-09T00:00:00"/>
    <s v="X"/>
    <n v="3"/>
    <x v="0"/>
    <m/>
    <m/>
    <x v="1"/>
    <m/>
  </r>
  <r>
    <s v="U.P. PESADO"/>
    <s v="MEREY 29"/>
    <n v="212"/>
    <s v="Pase "/>
    <m/>
    <n v="3"/>
    <m/>
    <m/>
    <m/>
    <m/>
    <m/>
    <m/>
    <n v="3"/>
    <m/>
    <m/>
    <m/>
    <m/>
    <x v="0"/>
    <m/>
    <m/>
    <m/>
    <x v="0"/>
    <m/>
    <d v="2024-04-09T00:00:00"/>
    <s v="X"/>
    <n v="6"/>
    <x v="0"/>
    <m/>
    <m/>
    <x v="1"/>
    <m/>
  </r>
  <r>
    <s v="U.P. PESADO"/>
    <s v="MEREY 29"/>
    <n v="213"/>
    <s v="Pase "/>
    <m/>
    <n v="3"/>
    <m/>
    <m/>
    <m/>
    <m/>
    <m/>
    <m/>
    <m/>
    <m/>
    <m/>
    <m/>
    <m/>
    <x v="0"/>
    <m/>
    <m/>
    <m/>
    <x v="0"/>
    <m/>
    <d v="2024-04-09T00:00:00"/>
    <s v="X"/>
    <n v="3"/>
    <x v="0"/>
    <m/>
    <m/>
    <x v="1"/>
    <m/>
  </r>
  <r>
    <s v="U.P. PESADO"/>
    <s v="MEREY 29"/>
    <n v="214"/>
    <s v="Pase "/>
    <m/>
    <n v="3"/>
    <m/>
    <m/>
    <m/>
    <m/>
    <m/>
    <m/>
    <n v="3"/>
    <m/>
    <m/>
    <m/>
    <m/>
    <x v="0"/>
    <m/>
    <m/>
    <m/>
    <x v="0"/>
    <m/>
    <d v="2024-04-09T00:00:00"/>
    <s v="X"/>
    <n v="6"/>
    <x v="0"/>
    <m/>
    <m/>
    <x v="1"/>
    <m/>
  </r>
  <r>
    <s v="U.P. PESADO"/>
    <s v="MEREY 29"/>
    <n v="215"/>
    <s v="Pase "/>
    <m/>
    <n v="3"/>
    <m/>
    <m/>
    <m/>
    <m/>
    <m/>
    <m/>
    <m/>
    <m/>
    <m/>
    <m/>
    <m/>
    <x v="0"/>
    <m/>
    <m/>
    <m/>
    <x v="0"/>
    <m/>
    <d v="2024-04-09T00:00:00"/>
    <s v="X"/>
    <n v="3"/>
    <x v="0"/>
    <m/>
    <m/>
    <x v="1"/>
    <m/>
  </r>
  <r>
    <s v="U.P. PESADO"/>
    <s v="MEREY 29"/>
    <n v="216"/>
    <s v="Pase "/>
    <m/>
    <n v="3"/>
    <m/>
    <m/>
    <m/>
    <m/>
    <m/>
    <m/>
    <n v="3"/>
    <m/>
    <m/>
    <m/>
    <m/>
    <x v="0"/>
    <m/>
    <m/>
    <m/>
    <x v="0"/>
    <m/>
    <d v="2024-04-09T00:00:00"/>
    <s v="X"/>
    <n v="6"/>
    <x v="0"/>
    <m/>
    <m/>
    <x v="1"/>
    <m/>
  </r>
  <r>
    <s v="U.P. PESADO"/>
    <s v="MEREY 29"/>
    <n v="217"/>
    <s v="Pase "/>
    <m/>
    <n v="3"/>
    <m/>
    <m/>
    <m/>
    <m/>
    <m/>
    <m/>
    <m/>
    <m/>
    <m/>
    <m/>
    <m/>
    <x v="0"/>
    <m/>
    <m/>
    <m/>
    <x v="0"/>
    <m/>
    <d v="2024-04-09T00:00:00"/>
    <s v="X"/>
    <n v="3"/>
    <x v="0"/>
    <m/>
    <m/>
    <x v="1"/>
    <m/>
  </r>
  <r>
    <s v="U.P. PESADO"/>
    <s v="MEREY 29"/>
    <n v="218"/>
    <s v="Amarre en 45°"/>
    <m/>
    <n v="3"/>
    <m/>
    <n v="6"/>
    <m/>
    <n v="3"/>
    <s v="X"/>
    <m/>
    <n v="3"/>
    <n v="10"/>
    <m/>
    <m/>
    <m/>
    <x v="0"/>
    <d v="2024-03-05T00:00:00"/>
    <s v="X"/>
    <n v="13"/>
    <x v="0"/>
    <m/>
    <d v="2024-04-09T00:00:00"/>
    <s v="X"/>
    <n v="15"/>
    <x v="0"/>
    <m/>
    <m/>
    <x v="1"/>
    <m/>
  </r>
  <r>
    <s v="U.P. PESADO"/>
    <s v="MEREY 29"/>
    <n v="219"/>
    <s v="Amarre en 45°"/>
    <m/>
    <n v="1"/>
    <m/>
    <n v="6"/>
    <m/>
    <m/>
    <m/>
    <m/>
    <m/>
    <n v="6"/>
    <m/>
    <m/>
    <m/>
    <x v="0"/>
    <d v="2024-03-05T00:00:00"/>
    <s v="X"/>
    <n v="6"/>
    <x v="0"/>
    <m/>
    <d v="2024-04-09T00:00:00"/>
    <s v="X"/>
    <n v="7"/>
    <x v="0"/>
    <m/>
    <m/>
    <x v="1"/>
    <m/>
  </r>
  <r>
    <s v="U.P. PESADO"/>
    <s v="MEREY 29"/>
    <n v="220"/>
    <s v="Pase "/>
    <m/>
    <n v="6"/>
    <m/>
    <m/>
    <m/>
    <m/>
    <m/>
    <m/>
    <n v="3"/>
    <m/>
    <m/>
    <m/>
    <m/>
    <x v="0"/>
    <m/>
    <m/>
    <m/>
    <x v="0"/>
    <m/>
    <d v="2024-04-09T00:00:00"/>
    <s v="X"/>
    <n v="9"/>
    <x v="0"/>
    <m/>
    <m/>
    <x v="1"/>
    <m/>
  </r>
  <r>
    <s v="U.P. PESADO"/>
    <s v="MEREY 29"/>
    <n v="221"/>
    <s v="Pase "/>
    <m/>
    <n v="6"/>
    <m/>
    <m/>
    <m/>
    <m/>
    <m/>
    <m/>
    <m/>
    <m/>
    <m/>
    <m/>
    <m/>
    <x v="0"/>
    <m/>
    <m/>
    <m/>
    <x v="0"/>
    <m/>
    <d v="2024-04-09T00:00:00"/>
    <s v="X"/>
    <n v="6"/>
    <x v="0"/>
    <m/>
    <m/>
    <x v="1"/>
    <m/>
  </r>
  <r>
    <s v="U.P. PESADO"/>
    <s v="MEREY 29"/>
    <n v="222"/>
    <s v="Pase "/>
    <m/>
    <n v="3"/>
    <m/>
    <m/>
    <m/>
    <m/>
    <m/>
    <m/>
    <n v="3"/>
    <m/>
    <m/>
    <m/>
    <m/>
    <x v="0"/>
    <m/>
    <m/>
    <m/>
    <x v="0"/>
    <m/>
    <d v="2024-04-09T00:00:00"/>
    <s v="X"/>
    <n v="6"/>
    <x v="0"/>
    <m/>
    <m/>
    <x v="1"/>
    <m/>
  </r>
  <r>
    <s v="U.P. PESADO"/>
    <s v="MEREY 29"/>
    <n v="223"/>
    <s v="Pase "/>
    <m/>
    <n v="3"/>
    <m/>
    <m/>
    <m/>
    <m/>
    <m/>
    <m/>
    <m/>
    <m/>
    <m/>
    <m/>
    <m/>
    <x v="0"/>
    <m/>
    <m/>
    <m/>
    <x v="0"/>
    <m/>
    <d v="2024-04-09T00:00:00"/>
    <s v="X"/>
    <n v="3"/>
    <x v="0"/>
    <m/>
    <m/>
    <x v="1"/>
    <m/>
  </r>
  <r>
    <s v="U.P. PESADO"/>
    <s v="MEREY 29"/>
    <n v="224"/>
    <s v="Pase con derivacion en 45°"/>
    <m/>
    <n v="4"/>
    <m/>
    <n v="3"/>
    <m/>
    <m/>
    <m/>
    <m/>
    <m/>
    <n v="6"/>
    <n v="3"/>
    <m/>
    <s v="X"/>
    <x v="0"/>
    <d v="2024-03-05T00:00:00"/>
    <s v="X"/>
    <n v="15"/>
    <x v="0"/>
    <m/>
    <d v="2024-04-09T00:00:00"/>
    <s v="X"/>
    <n v="13"/>
    <x v="0"/>
    <m/>
    <m/>
    <x v="1"/>
    <m/>
  </r>
  <r>
    <s v="U.P. PESADO"/>
    <s v="MEREY 29"/>
    <n v="225"/>
    <s v="Pase con derivacion en 45°"/>
    <m/>
    <n v="3"/>
    <m/>
    <n v="3"/>
    <m/>
    <m/>
    <m/>
    <m/>
    <m/>
    <n v="4"/>
    <n v="3"/>
    <s v="X"/>
    <m/>
    <x v="0"/>
    <d v="2024-03-05T00:00:00"/>
    <s v="X"/>
    <n v="7"/>
    <x v="0"/>
    <m/>
    <d v="2024-04-09T00:00:00"/>
    <s v="X"/>
    <n v="6"/>
    <x v="0"/>
    <m/>
    <m/>
    <x v="1"/>
    <m/>
  </r>
  <r>
    <s v="U.P. PESADO"/>
    <s v="MEREY 29"/>
    <n v="226"/>
    <s v="Amarre en 45°"/>
    <m/>
    <m/>
    <n v="6"/>
    <m/>
    <m/>
    <m/>
    <m/>
    <m/>
    <m/>
    <n v="3"/>
    <m/>
    <m/>
    <m/>
    <x v="0"/>
    <d v="2024-03-05T00:00:00"/>
    <s v="X"/>
    <n v="3"/>
    <x v="0"/>
    <m/>
    <d v="2024-04-09T00:00:00"/>
    <s v="X"/>
    <n v="6"/>
    <x v="0"/>
    <m/>
    <m/>
    <x v="1"/>
    <m/>
  </r>
  <r>
    <s v="U.P. PESADO"/>
    <s v="MEREY 29"/>
    <n v="227"/>
    <s v="Poste Terminal"/>
    <m/>
    <m/>
    <n v="3"/>
    <m/>
    <m/>
    <n v="3"/>
    <s v="X"/>
    <m/>
    <n v="3"/>
    <n v="3"/>
    <m/>
    <m/>
    <m/>
    <x v="0"/>
    <d v="2024-03-05T00:00:00"/>
    <s v="X"/>
    <n v="6"/>
    <x v="0"/>
    <m/>
    <d v="2024-04-09T00:00:00"/>
    <s v="X"/>
    <n v="9"/>
    <x v="0"/>
    <m/>
    <m/>
    <x v="1"/>
    <m/>
  </r>
  <r>
    <s v="U.P. PESADO"/>
    <s v="MEREY 29"/>
    <n v="228"/>
    <s v="Poste Terminal"/>
    <m/>
    <m/>
    <n v="3"/>
    <m/>
    <m/>
    <m/>
    <m/>
    <m/>
    <m/>
    <n v="6"/>
    <m/>
    <m/>
    <m/>
    <x v="0"/>
    <d v="2024-03-05T00:00:00"/>
    <s v="X"/>
    <n v="6"/>
    <x v="0"/>
    <m/>
    <d v="2024-04-09T00:00:00"/>
    <s v="X"/>
    <n v="3"/>
    <x v="0"/>
    <m/>
    <m/>
    <x v="1"/>
    <m/>
  </r>
  <r>
    <s v="U.P. PESADO"/>
    <s v="MEREY 29"/>
    <n v="229"/>
    <s v="Poste Terminal Tx"/>
    <m/>
    <n v="3"/>
    <m/>
    <n v="3"/>
    <m/>
    <n v="6"/>
    <m/>
    <m/>
    <n v="6"/>
    <n v="6"/>
    <m/>
    <m/>
    <m/>
    <x v="0"/>
    <d v="2024-03-05T00:00:00"/>
    <s v="X"/>
    <n v="16"/>
    <x v="0"/>
    <s v="4 CC Abierto y 2 Cerrado"/>
    <d v="2024-04-09T00:00:00"/>
    <s v="X"/>
    <n v="15"/>
    <x v="0"/>
    <m/>
    <m/>
    <x v="1"/>
    <m/>
  </r>
  <r>
    <s v="U.P. PESADO"/>
    <s v="MEREY 29"/>
    <n v="230"/>
    <s v="Pase"/>
    <m/>
    <n v="3"/>
    <m/>
    <m/>
    <m/>
    <m/>
    <m/>
    <m/>
    <m/>
    <m/>
    <m/>
    <m/>
    <m/>
    <x v="0"/>
    <m/>
    <m/>
    <m/>
    <x v="0"/>
    <m/>
    <d v="2024-04-09T00:00:00"/>
    <s v="X"/>
    <n v="3"/>
    <x v="0"/>
    <m/>
    <m/>
    <x v="1"/>
    <m/>
  </r>
  <r>
    <s v="U.P. PESADO"/>
    <s v="MEREY 29"/>
    <n v="231"/>
    <s v="Pase"/>
    <m/>
    <n v="3"/>
    <m/>
    <m/>
    <m/>
    <m/>
    <m/>
    <m/>
    <n v="3"/>
    <m/>
    <m/>
    <m/>
    <m/>
    <x v="0"/>
    <m/>
    <m/>
    <m/>
    <x v="0"/>
    <m/>
    <d v="2024-04-09T00:00:00"/>
    <s v="X"/>
    <n v="6"/>
    <x v="0"/>
    <m/>
    <m/>
    <x v="1"/>
    <m/>
  </r>
  <r>
    <s v="U.P. PESADO"/>
    <s v="MEREY 29"/>
    <n v="232"/>
    <s v="Pase"/>
    <m/>
    <n v="3"/>
    <m/>
    <m/>
    <m/>
    <m/>
    <m/>
    <m/>
    <m/>
    <m/>
    <m/>
    <m/>
    <m/>
    <x v="0"/>
    <m/>
    <m/>
    <m/>
    <x v="0"/>
    <m/>
    <d v="2024-04-09T00:00:00"/>
    <s v="X"/>
    <n v="3"/>
    <x v="0"/>
    <m/>
    <m/>
    <x v="1"/>
    <m/>
  </r>
  <r>
    <s v="U.P. PESADO"/>
    <s v="MEREY 29"/>
    <n v="233"/>
    <s v="Amarre "/>
    <m/>
    <m/>
    <m/>
    <n v="6"/>
    <m/>
    <m/>
    <m/>
    <m/>
    <m/>
    <n v="6"/>
    <n v="3"/>
    <m/>
    <s v="X"/>
    <x v="0"/>
    <d v="2024-03-05T00:00:00"/>
    <s v="X"/>
    <n v="15"/>
    <x v="0"/>
    <m/>
    <d v="2024-04-09T00:00:00"/>
    <s v="X"/>
    <n v="12"/>
    <x v="0"/>
    <m/>
    <m/>
    <x v="1"/>
    <m/>
  </r>
  <r>
    <s v="U.P. PESADO"/>
    <s v="MEREY 29"/>
    <n v="234"/>
    <s v="Pase con derivacion en 90°"/>
    <m/>
    <n v="4"/>
    <m/>
    <n v="3"/>
    <m/>
    <m/>
    <m/>
    <m/>
    <m/>
    <n v="6"/>
    <m/>
    <m/>
    <m/>
    <x v="0"/>
    <d v="2024-03-05T00:00:00"/>
    <s v="X"/>
    <n v="6"/>
    <x v="0"/>
    <m/>
    <d v="2024-04-09T00:00:00"/>
    <s v="X"/>
    <n v="7"/>
    <x v="0"/>
    <m/>
    <m/>
    <x v="1"/>
    <m/>
  </r>
  <r>
    <s v="U.P. PESADO"/>
    <s v="MEREY 29"/>
    <n v="235"/>
    <s v="Pase "/>
    <m/>
    <n v="3"/>
    <m/>
    <m/>
    <m/>
    <m/>
    <m/>
    <m/>
    <n v="3"/>
    <m/>
    <m/>
    <m/>
    <m/>
    <x v="0"/>
    <m/>
    <m/>
    <m/>
    <x v="0"/>
    <m/>
    <d v="2024-04-09T00:00:00"/>
    <s v="X"/>
    <n v="6"/>
    <x v="0"/>
    <m/>
    <m/>
    <x v="1"/>
    <m/>
  </r>
  <r>
    <s v="U.P. PESADO"/>
    <s v="MEREY 29"/>
    <n v="236"/>
    <s v="Pase"/>
    <m/>
    <n v="3"/>
    <m/>
    <m/>
    <m/>
    <m/>
    <m/>
    <m/>
    <m/>
    <m/>
    <m/>
    <m/>
    <m/>
    <x v="0"/>
    <m/>
    <m/>
    <m/>
    <x v="0"/>
    <m/>
    <d v="2024-04-09T00:00:00"/>
    <s v="X"/>
    <n v="3"/>
    <x v="0"/>
    <m/>
    <m/>
    <x v="1"/>
    <m/>
  </r>
  <r>
    <s v="U.P. PESADO"/>
    <s v="MEREY 29"/>
    <n v="237"/>
    <s v="Pase"/>
    <m/>
    <n v="3"/>
    <m/>
    <m/>
    <m/>
    <m/>
    <m/>
    <m/>
    <m/>
    <m/>
    <m/>
    <m/>
    <m/>
    <x v="0"/>
    <m/>
    <m/>
    <m/>
    <x v="0"/>
    <m/>
    <d v="2024-04-09T00:00:00"/>
    <s v="X"/>
    <n v="3"/>
    <x v="0"/>
    <m/>
    <m/>
    <x v="1"/>
    <m/>
  </r>
  <r>
    <s v="U.P. PESADO"/>
    <s v="MEREY 29"/>
    <n v="238"/>
    <s v="Pase con derivacion en 90°"/>
    <m/>
    <n v="4"/>
    <m/>
    <n v="3"/>
    <m/>
    <m/>
    <m/>
    <m/>
    <m/>
    <n v="3"/>
    <n v="3"/>
    <m/>
    <s v="X"/>
    <x v="0"/>
    <d v="2024-03-05T00:00:00"/>
    <s v="X"/>
    <n v="12"/>
    <x v="0"/>
    <m/>
    <d v="2024-04-11T00:00:00"/>
    <s v="X"/>
    <n v="13"/>
    <x v="0"/>
    <m/>
    <m/>
    <x v="1"/>
    <m/>
  </r>
  <r>
    <s v="U.P. PESADO"/>
    <s v="MEREY 29"/>
    <n v="239"/>
    <s v="Amarre"/>
    <m/>
    <n v="1"/>
    <m/>
    <n v="6"/>
    <m/>
    <m/>
    <m/>
    <m/>
    <n v="3"/>
    <n v="3"/>
    <m/>
    <m/>
    <m/>
    <x v="40"/>
    <d v="2024-03-05T00:00:00"/>
    <s v="X"/>
    <n v="3"/>
    <x v="0"/>
    <m/>
    <d v="2024-04-11T00:00:00"/>
    <s v="X"/>
    <n v="10"/>
    <x v="0"/>
    <m/>
    <m/>
    <x v="1"/>
    <m/>
  </r>
  <r>
    <s v="U.P. PESADO"/>
    <s v="MEREY 29"/>
    <n v="240"/>
    <s v="Pase con derivacion en 45°"/>
    <m/>
    <n v="3"/>
    <m/>
    <n v="3"/>
    <m/>
    <m/>
    <m/>
    <m/>
    <m/>
    <n v="7"/>
    <n v="3"/>
    <m/>
    <m/>
    <x v="0"/>
    <d v="2024-03-05T00:00:00"/>
    <s v="X"/>
    <n v="8"/>
    <x v="0"/>
    <s v="2 SM Desconectado y 1 Abierto"/>
    <d v="2024-04-11T00:00:00"/>
    <s v="X"/>
    <n v="6"/>
    <x v="0"/>
    <m/>
    <m/>
    <x v="1"/>
    <m/>
  </r>
  <r>
    <s v="U.P. PESADO"/>
    <s v="MEREY 29"/>
    <n v="241"/>
    <s v="Poste Terminal Tx"/>
    <m/>
    <m/>
    <m/>
    <n v="3"/>
    <m/>
    <n v="3"/>
    <s v="X"/>
    <m/>
    <n v="3"/>
    <n v="1"/>
    <m/>
    <m/>
    <m/>
    <x v="0"/>
    <d v="2024-03-05T00:00:00"/>
    <s v="X"/>
    <n v="4"/>
    <x v="0"/>
    <m/>
    <d v="2024-04-11T00:00:00"/>
    <s v="X"/>
    <n v="9"/>
    <x v="0"/>
    <m/>
    <m/>
    <x v="1"/>
    <m/>
  </r>
  <r>
    <s v="U.P. PESADO"/>
    <s v="MEREY 29"/>
    <n v="242"/>
    <s v="Pase"/>
    <m/>
    <n v="3"/>
    <m/>
    <m/>
    <m/>
    <m/>
    <m/>
    <m/>
    <m/>
    <m/>
    <m/>
    <m/>
    <m/>
    <x v="41"/>
    <m/>
    <m/>
    <m/>
    <x v="0"/>
    <m/>
    <d v="2024-04-11T00:00:00"/>
    <s v="X"/>
    <n v="3"/>
    <x v="0"/>
    <m/>
    <d v="2024-06-29T00:00:00"/>
    <x v="0"/>
    <m/>
  </r>
  <r>
    <s v="U.P. PESADO"/>
    <s v="MEREY 29"/>
    <n v="243"/>
    <s v="Pase"/>
    <m/>
    <n v="3"/>
    <m/>
    <m/>
    <m/>
    <m/>
    <m/>
    <m/>
    <m/>
    <m/>
    <m/>
    <m/>
    <m/>
    <x v="0"/>
    <m/>
    <m/>
    <m/>
    <x v="0"/>
    <m/>
    <d v="2024-04-11T00:00:00"/>
    <s v="X"/>
    <n v="3"/>
    <x v="0"/>
    <m/>
    <m/>
    <x v="1"/>
    <m/>
  </r>
  <r>
    <s v="U.P. PESADO"/>
    <s v="MEREY 29"/>
    <n v="244"/>
    <s v="Pase"/>
    <m/>
    <n v="3"/>
    <m/>
    <m/>
    <m/>
    <m/>
    <m/>
    <m/>
    <m/>
    <m/>
    <m/>
    <m/>
    <m/>
    <x v="0"/>
    <m/>
    <m/>
    <m/>
    <x v="0"/>
    <m/>
    <d v="2024-04-11T00:00:00"/>
    <s v="X"/>
    <n v="3"/>
    <x v="0"/>
    <m/>
    <m/>
    <x v="1"/>
    <m/>
  </r>
  <r>
    <s v="U.P. PESADO"/>
    <s v="MEREY 29"/>
    <n v="245"/>
    <s v="Poste Terminal Tx"/>
    <m/>
    <m/>
    <m/>
    <n v="3"/>
    <m/>
    <n v="3"/>
    <m/>
    <s v="X"/>
    <n v="3"/>
    <m/>
    <m/>
    <m/>
    <m/>
    <x v="0"/>
    <d v="2024-03-05T00:00:00"/>
    <s v="X"/>
    <n v="9"/>
    <x v="0"/>
    <m/>
    <d v="2024-04-11T00:00:00"/>
    <s v="X"/>
    <n v="9"/>
    <x v="0"/>
    <m/>
    <m/>
    <x v="1"/>
    <m/>
  </r>
  <r>
    <s v="U.P. PESADO"/>
    <s v="MEREY 29"/>
    <n v="246"/>
    <s v="Pase"/>
    <m/>
    <n v="3"/>
    <m/>
    <m/>
    <m/>
    <m/>
    <m/>
    <m/>
    <n v="3"/>
    <m/>
    <m/>
    <m/>
    <m/>
    <x v="0"/>
    <m/>
    <m/>
    <m/>
    <x v="0"/>
    <m/>
    <d v="2024-04-11T00:00:00"/>
    <s v="X"/>
    <n v="6"/>
    <x v="0"/>
    <m/>
    <m/>
    <x v="1"/>
    <m/>
  </r>
  <r>
    <s v="U.P. PESADO"/>
    <s v="MEREY 29"/>
    <n v="247"/>
    <s v="Pase"/>
    <m/>
    <n v="3"/>
    <m/>
    <m/>
    <m/>
    <m/>
    <m/>
    <m/>
    <m/>
    <m/>
    <m/>
    <m/>
    <m/>
    <x v="0"/>
    <m/>
    <m/>
    <m/>
    <x v="0"/>
    <m/>
    <d v="2024-04-11T00:00:00"/>
    <s v="X"/>
    <n v="3"/>
    <x v="0"/>
    <m/>
    <m/>
    <x v="1"/>
    <m/>
  </r>
  <r>
    <s v="U.P. PESADO"/>
    <s v="MEREY 29"/>
    <n v="248"/>
    <s v="Pase con derivacion en 90°"/>
    <m/>
    <n v="4"/>
    <m/>
    <n v="3"/>
    <m/>
    <m/>
    <m/>
    <m/>
    <n v="3"/>
    <n v="6"/>
    <m/>
    <m/>
    <m/>
    <x v="0"/>
    <d v="2024-03-05T00:00:00"/>
    <s v="X"/>
    <n v="6"/>
    <x v="0"/>
    <m/>
    <d v="2024-04-11T00:00:00"/>
    <s v="X"/>
    <n v="10"/>
    <x v="0"/>
    <m/>
    <m/>
    <x v="1"/>
    <m/>
  </r>
  <r>
    <s v="U.P. PESADO"/>
    <s v="MEREY 29"/>
    <n v="249"/>
    <s v="Amarre"/>
    <m/>
    <m/>
    <m/>
    <n v="6"/>
    <m/>
    <m/>
    <m/>
    <m/>
    <m/>
    <n v="3"/>
    <m/>
    <m/>
    <m/>
    <x v="0"/>
    <d v="2024-03-05T00:00:00"/>
    <s v="X"/>
    <n v="3"/>
    <x v="0"/>
    <m/>
    <d v="2024-04-11T00:00:00"/>
    <s v="X"/>
    <n v="6"/>
    <x v="0"/>
    <m/>
    <m/>
    <x v="1"/>
    <m/>
  </r>
  <r>
    <s v="U.P. PESADO"/>
    <s v="MEREY 29"/>
    <n v="250"/>
    <s v="Pase"/>
    <m/>
    <n v="3"/>
    <m/>
    <m/>
    <m/>
    <m/>
    <m/>
    <m/>
    <m/>
    <m/>
    <m/>
    <m/>
    <m/>
    <x v="42"/>
    <m/>
    <m/>
    <m/>
    <x v="0"/>
    <m/>
    <d v="2024-04-11T00:00:00"/>
    <s v="X"/>
    <n v="3"/>
    <x v="0"/>
    <m/>
    <m/>
    <x v="1"/>
    <m/>
  </r>
  <r>
    <s v="U.P. PESADO"/>
    <s v="MEREY 29"/>
    <n v="251"/>
    <s v="Pase"/>
    <m/>
    <n v="3"/>
    <m/>
    <m/>
    <m/>
    <m/>
    <m/>
    <m/>
    <n v="3"/>
    <m/>
    <m/>
    <m/>
    <m/>
    <x v="0"/>
    <m/>
    <m/>
    <m/>
    <x v="0"/>
    <m/>
    <d v="2024-04-11T00:00:00"/>
    <s v="X"/>
    <n v="6"/>
    <x v="0"/>
    <m/>
    <m/>
    <x v="1"/>
    <m/>
  </r>
  <r>
    <s v="U.P. PESADO"/>
    <s v="MEREY 29"/>
    <n v="252"/>
    <s v="Pase con derivacion en 45°"/>
    <m/>
    <n v="3"/>
    <m/>
    <n v="3"/>
    <m/>
    <n v="3"/>
    <s v="X"/>
    <m/>
    <m/>
    <n v="3"/>
    <m/>
    <m/>
    <m/>
    <x v="0"/>
    <d v="2024-03-06T00:00:00"/>
    <s v="X"/>
    <n v="6"/>
    <x v="0"/>
    <m/>
    <d v="2024-04-11T00:00:00"/>
    <s v="X"/>
    <n v="6"/>
    <x v="0"/>
    <m/>
    <m/>
    <x v="1"/>
    <m/>
  </r>
  <r>
    <s v="U.P. PESADO"/>
    <s v="MEREY 29"/>
    <n v="253"/>
    <s v="Pase"/>
    <m/>
    <n v="3"/>
    <m/>
    <m/>
    <m/>
    <m/>
    <m/>
    <m/>
    <n v="3"/>
    <m/>
    <m/>
    <m/>
    <m/>
    <x v="0"/>
    <m/>
    <m/>
    <m/>
    <x v="0"/>
    <m/>
    <d v="2024-04-11T00:00:00"/>
    <s v="X"/>
    <n v="6"/>
    <x v="0"/>
    <m/>
    <m/>
    <x v="1"/>
    <m/>
  </r>
  <r>
    <s v="U.P. PESADO"/>
    <s v="MEREY 29"/>
    <n v="254"/>
    <s v="Pase con derivacion en 45°"/>
    <m/>
    <n v="3"/>
    <m/>
    <n v="3"/>
    <m/>
    <m/>
    <m/>
    <m/>
    <m/>
    <n v="3"/>
    <n v="3"/>
    <s v="X"/>
    <m/>
    <x v="0"/>
    <d v="2024-03-06T00:00:00"/>
    <s v="X"/>
    <n v="6"/>
    <x v="0"/>
    <m/>
    <d v="2024-04-11T00:00:00"/>
    <s v="X"/>
    <n v="6"/>
    <x v="0"/>
    <m/>
    <m/>
    <x v="1"/>
    <m/>
  </r>
  <r>
    <s v="U.P. PESADO"/>
    <s v="MEREY 29"/>
    <n v="255"/>
    <s v="Pase"/>
    <m/>
    <n v="3"/>
    <m/>
    <m/>
    <m/>
    <m/>
    <m/>
    <m/>
    <n v="3"/>
    <m/>
    <m/>
    <m/>
    <m/>
    <x v="0"/>
    <m/>
    <m/>
    <m/>
    <x v="0"/>
    <m/>
    <d v="2024-04-11T00:00:00"/>
    <s v="X"/>
    <n v="6"/>
    <x v="0"/>
    <m/>
    <m/>
    <x v="1"/>
    <m/>
  </r>
  <r>
    <s v="U.P. PESADO"/>
    <s v="MEREY 29"/>
    <n v="256"/>
    <s v="Pase"/>
    <m/>
    <n v="3"/>
    <m/>
    <m/>
    <m/>
    <m/>
    <m/>
    <m/>
    <m/>
    <m/>
    <m/>
    <m/>
    <m/>
    <x v="0"/>
    <m/>
    <m/>
    <m/>
    <x v="0"/>
    <m/>
    <d v="2024-04-11T00:00:00"/>
    <s v="X"/>
    <n v="3"/>
    <x v="0"/>
    <m/>
    <m/>
    <x v="1"/>
    <m/>
  </r>
  <r>
    <s v="U.P. PESADO"/>
    <s v="MEREY 29"/>
    <n v="257"/>
    <s v="Pase"/>
    <m/>
    <n v="3"/>
    <m/>
    <m/>
    <m/>
    <m/>
    <m/>
    <m/>
    <n v="3"/>
    <m/>
    <m/>
    <m/>
    <m/>
    <x v="0"/>
    <m/>
    <m/>
    <m/>
    <x v="0"/>
    <m/>
    <d v="2024-04-11T00:00:00"/>
    <s v="X"/>
    <n v="6"/>
    <x v="0"/>
    <m/>
    <m/>
    <x v="1"/>
    <m/>
  </r>
  <r>
    <s v="U.P. PESADO"/>
    <s v="MEREY 29"/>
    <n v="258"/>
    <s v="Pase"/>
    <m/>
    <n v="3"/>
    <m/>
    <m/>
    <m/>
    <m/>
    <m/>
    <m/>
    <m/>
    <m/>
    <m/>
    <m/>
    <m/>
    <x v="0"/>
    <m/>
    <m/>
    <m/>
    <x v="0"/>
    <m/>
    <d v="2024-04-11T00:00:00"/>
    <s v="X"/>
    <n v="3"/>
    <x v="0"/>
    <m/>
    <m/>
    <x v="1"/>
    <m/>
  </r>
  <r>
    <s v="U.P. PESADO"/>
    <s v="MEREY 29"/>
    <n v="259"/>
    <s v="Pase con derivacion en 45°"/>
    <m/>
    <n v="3"/>
    <m/>
    <n v="3"/>
    <m/>
    <n v="3"/>
    <m/>
    <m/>
    <m/>
    <n v="7"/>
    <n v="3"/>
    <m/>
    <s v="X"/>
    <x v="0"/>
    <d v="2024-03-06T00:00:00"/>
    <s v="X"/>
    <n v="16"/>
    <x v="0"/>
    <m/>
    <d v="2024-04-11T00:00:00"/>
    <s v="X"/>
    <n v="12"/>
    <x v="0"/>
    <m/>
    <m/>
    <x v="1"/>
    <m/>
  </r>
  <r>
    <s v="U.P. PESADO"/>
    <s v="MEREY 29"/>
    <n v="260"/>
    <s v="Pase"/>
    <m/>
    <n v="3"/>
    <m/>
    <m/>
    <m/>
    <m/>
    <m/>
    <m/>
    <n v="3"/>
    <m/>
    <m/>
    <m/>
    <m/>
    <x v="0"/>
    <m/>
    <m/>
    <m/>
    <x v="0"/>
    <m/>
    <d v="2024-04-11T00:00:00"/>
    <s v="X"/>
    <n v="6"/>
    <x v="0"/>
    <m/>
    <m/>
    <x v="1"/>
    <m/>
  </r>
  <r>
    <s v="U.P. PESADO"/>
    <s v="MEREY 29"/>
    <n v="261"/>
    <s v="Amarre"/>
    <m/>
    <m/>
    <m/>
    <n v="6"/>
    <m/>
    <m/>
    <m/>
    <m/>
    <m/>
    <n v="6"/>
    <n v="3"/>
    <m/>
    <s v="X"/>
    <x v="0"/>
    <d v="2024-03-06T00:00:00"/>
    <s v="X"/>
    <n v="15"/>
    <x v="0"/>
    <m/>
    <d v="2024-04-11T00:00:00"/>
    <s v="X"/>
    <n v="12"/>
    <x v="0"/>
    <m/>
    <m/>
    <x v="1"/>
    <m/>
  </r>
  <r>
    <s v="U.P. PESADO"/>
    <s v="MEREY 29"/>
    <n v="262"/>
    <s v="Pase"/>
    <m/>
    <n v="3"/>
    <m/>
    <m/>
    <m/>
    <m/>
    <m/>
    <m/>
    <m/>
    <m/>
    <m/>
    <m/>
    <m/>
    <x v="43"/>
    <m/>
    <m/>
    <m/>
    <x v="0"/>
    <m/>
    <d v="2024-04-11T00:00:00"/>
    <s v="X"/>
    <n v="3"/>
    <x v="0"/>
    <m/>
    <d v="2024-06-30T00:00:00"/>
    <x v="0"/>
    <m/>
  </r>
  <r>
    <s v="U.P. PESADO"/>
    <s v="MEREY 29"/>
    <n v="263"/>
    <s v="Pase"/>
    <m/>
    <n v="3"/>
    <m/>
    <m/>
    <m/>
    <m/>
    <m/>
    <m/>
    <n v="3"/>
    <m/>
    <m/>
    <m/>
    <m/>
    <x v="0"/>
    <m/>
    <m/>
    <m/>
    <x v="0"/>
    <m/>
    <d v="2024-04-11T00:00:00"/>
    <s v="X"/>
    <n v="6"/>
    <x v="0"/>
    <m/>
    <m/>
    <x v="1"/>
    <m/>
  </r>
  <r>
    <s v="U.P. PESADO"/>
    <s v="MEREY 29"/>
    <n v="264"/>
    <s v="Pase"/>
    <m/>
    <n v="3"/>
    <m/>
    <m/>
    <m/>
    <m/>
    <m/>
    <m/>
    <m/>
    <m/>
    <m/>
    <m/>
    <m/>
    <x v="0"/>
    <m/>
    <m/>
    <m/>
    <x v="0"/>
    <m/>
    <d v="2024-04-11T00:00:00"/>
    <s v="X"/>
    <n v="3"/>
    <x v="0"/>
    <m/>
    <m/>
    <x v="1"/>
    <m/>
  </r>
  <r>
    <s v="U.P. PESADO"/>
    <s v="MEREY 29"/>
    <n v="265"/>
    <s v="Pase con derivacion en 90°"/>
    <m/>
    <n v="4"/>
    <m/>
    <n v="3"/>
    <m/>
    <m/>
    <m/>
    <m/>
    <m/>
    <n v="6"/>
    <n v="3"/>
    <m/>
    <s v="X"/>
    <x v="0"/>
    <d v="2024-03-06T00:00:00"/>
    <s v="X"/>
    <n v="15"/>
    <x v="8"/>
    <m/>
    <d v="2024-04-12T00:00:00"/>
    <s v="X"/>
    <n v="13"/>
    <x v="0"/>
    <m/>
    <d v="2024-09-30T00:00:00"/>
    <x v="0"/>
    <m/>
  </r>
  <r>
    <s v="U.P. PESADO"/>
    <s v="MEREY 29"/>
    <n v="266"/>
    <s v="Pase"/>
    <m/>
    <n v="3"/>
    <m/>
    <m/>
    <m/>
    <m/>
    <m/>
    <m/>
    <n v="3"/>
    <m/>
    <m/>
    <m/>
    <m/>
    <x v="0"/>
    <m/>
    <m/>
    <m/>
    <x v="0"/>
    <m/>
    <d v="2024-04-12T00:00:00"/>
    <s v="X"/>
    <n v="6"/>
    <x v="0"/>
    <m/>
    <m/>
    <x v="1"/>
    <m/>
  </r>
  <r>
    <s v="U.P. PESADO"/>
    <s v="MEREY 29"/>
    <n v="267"/>
    <s v="Pase"/>
    <m/>
    <n v="3"/>
    <m/>
    <m/>
    <m/>
    <m/>
    <m/>
    <m/>
    <m/>
    <m/>
    <m/>
    <m/>
    <m/>
    <x v="0"/>
    <m/>
    <m/>
    <m/>
    <x v="0"/>
    <m/>
    <d v="2024-04-12T00:00:00"/>
    <s v="X"/>
    <n v="3"/>
    <x v="0"/>
    <m/>
    <m/>
    <x v="1"/>
    <m/>
  </r>
  <r>
    <s v="U.P. PESADO"/>
    <s v="MEREY 29"/>
    <n v="268"/>
    <s v="Pase"/>
    <m/>
    <n v="3"/>
    <m/>
    <m/>
    <m/>
    <m/>
    <m/>
    <m/>
    <m/>
    <m/>
    <m/>
    <m/>
    <m/>
    <x v="0"/>
    <m/>
    <m/>
    <m/>
    <x v="0"/>
    <m/>
    <d v="2024-04-12T00:00:00"/>
    <s v="X"/>
    <n v="3"/>
    <x v="0"/>
    <m/>
    <m/>
    <x v="1"/>
    <m/>
  </r>
  <r>
    <s v="U.P. PESADO"/>
    <s v="MEREY 29"/>
    <n v="269"/>
    <s v="Pase con derivacion en 90°"/>
    <m/>
    <n v="4"/>
    <n v="3"/>
    <n v="3"/>
    <m/>
    <m/>
    <m/>
    <m/>
    <m/>
    <n v="9"/>
    <n v="3"/>
    <m/>
    <m/>
    <x v="44"/>
    <d v="2024-03-06T00:00:00"/>
    <s v="X"/>
    <n v="16"/>
    <x v="9"/>
    <m/>
    <d v="2024-04-12T00:00:00"/>
    <s v="X"/>
    <n v="13"/>
    <x v="0"/>
    <m/>
    <d v="2024-04-06T00:00:00"/>
    <x v="0"/>
    <m/>
  </r>
  <r>
    <s v="U.P. PESADO"/>
    <s v="MEREY 29"/>
    <n v="270"/>
    <s v="Poste Terminal Tx"/>
    <m/>
    <m/>
    <n v="3"/>
    <n v="3"/>
    <m/>
    <n v="3"/>
    <s v="X"/>
    <m/>
    <n v="3"/>
    <n v="3"/>
    <m/>
    <m/>
    <m/>
    <x v="45"/>
    <d v="2024-03-06T00:00:00"/>
    <s v="X"/>
    <n v="6"/>
    <x v="0"/>
    <m/>
    <d v="2024-04-12T00:00:00"/>
    <s v="X"/>
    <n v="3"/>
    <x v="0"/>
    <m/>
    <d v="2024-04-06T00:00:00"/>
    <x v="0"/>
    <m/>
  </r>
  <r>
    <s v="U.P. PESADO"/>
    <s v="MEREY 29"/>
    <n v="271"/>
    <s v="Pase"/>
    <m/>
    <n v="3"/>
    <m/>
    <m/>
    <m/>
    <m/>
    <m/>
    <m/>
    <n v="3"/>
    <m/>
    <m/>
    <m/>
    <m/>
    <x v="46"/>
    <m/>
    <m/>
    <m/>
    <x v="0"/>
    <m/>
    <d v="2024-04-12T00:00:00"/>
    <s v="X"/>
    <n v="6"/>
    <x v="0"/>
    <m/>
    <m/>
    <x v="1"/>
    <m/>
  </r>
  <r>
    <s v="U.P. PESADO"/>
    <s v="MEREY 29"/>
    <n v="272"/>
    <s v="Pase"/>
    <m/>
    <n v="3"/>
    <m/>
    <m/>
    <m/>
    <m/>
    <m/>
    <m/>
    <m/>
    <m/>
    <m/>
    <m/>
    <m/>
    <x v="0"/>
    <m/>
    <m/>
    <m/>
    <x v="0"/>
    <m/>
    <d v="2024-04-12T00:00:00"/>
    <s v="X"/>
    <n v="3"/>
    <x v="0"/>
    <m/>
    <m/>
    <x v="1"/>
    <m/>
  </r>
  <r>
    <s v="U.P. PESADO"/>
    <s v="MEREY 29"/>
    <n v="273"/>
    <s v="Pase con derivacion en 90°"/>
    <m/>
    <n v="4"/>
    <m/>
    <n v="3"/>
    <m/>
    <m/>
    <m/>
    <m/>
    <m/>
    <n v="3"/>
    <m/>
    <m/>
    <m/>
    <x v="47"/>
    <d v="2024-03-06T00:00:00"/>
    <s v="X"/>
    <n v="3"/>
    <x v="0"/>
    <m/>
    <d v="2024-04-12T00:00:00"/>
    <s v="X"/>
    <n v="7"/>
    <x v="0"/>
    <m/>
    <d v="2024-06-21T00:00:00"/>
    <x v="0"/>
    <m/>
  </r>
  <r>
    <s v="U.P. PESADO"/>
    <s v="MEREY 29"/>
    <n v="274"/>
    <s v="Poste Terminal Tx"/>
    <m/>
    <n v="1"/>
    <m/>
    <n v="3"/>
    <m/>
    <n v="3"/>
    <m/>
    <s v="X"/>
    <m/>
    <m/>
    <m/>
    <m/>
    <m/>
    <x v="48"/>
    <d v="2024-03-06T00:00:00"/>
    <s v="X"/>
    <n v="11"/>
    <x v="10"/>
    <m/>
    <d v="2024-04-12T00:00:00"/>
    <s v="X"/>
    <n v="6"/>
    <x v="0"/>
    <m/>
    <d v="2024-04-09T00:00:00"/>
    <x v="0"/>
    <m/>
  </r>
  <r>
    <s v="U.P. PESADO"/>
    <s v="MEREY 29"/>
    <n v="275"/>
    <s v="Amarre en 90°"/>
    <m/>
    <n v="1"/>
    <m/>
    <n v="6"/>
    <m/>
    <m/>
    <m/>
    <m/>
    <m/>
    <n v="3"/>
    <m/>
    <m/>
    <m/>
    <x v="49"/>
    <d v="2024-03-06T00:00:00"/>
    <s v="X"/>
    <n v="3"/>
    <x v="0"/>
    <m/>
    <d v="2024-04-12T00:00:00"/>
    <s v="X"/>
    <n v="7"/>
    <x v="0"/>
    <m/>
    <m/>
    <x v="1"/>
    <m/>
  </r>
  <r>
    <s v="U.P. PESADO"/>
    <s v="MEREY 29"/>
    <n v="276"/>
    <s v="Poste Terminal Tx"/>
    <m/>
    <m/>
    <m/>
    <n v="3"/>
    <m/>
    <n v="3"/>
    <s v="X"/>
    <m/>
    <n v="3"/>
    <m/>
    <m/>
    <m/>
    <m/>
    <x v="0"/>
    <d v="2024-03-06T00:00:00"/>
    <s v="X"/>
    <n v="3"/>
    <x v="0"/>
    <m/>
    <d v="2024-04-12T00:00:00"/>
    <s v="X"/>
    <n v="9"/>
    <x v="0"/>
    <m/>
    <m/>
    <x v="1"/>
    <m/>
  </r>
  <r>
    <s v="U.P. PESADO"/>
    <s v="MEREY 29"/>
    <n v="277"/>
    <s v="Pase"/>
    <m/>
    <n v="3"/>
    <m/>
    <m/>
    <m/>
    <m/>
    <m/>
    <m/>
    <m/>
    <m/>
    <m/>
    <m/>
    <m/>
    <x v="0"/>
    <m/>
    <m/>
    <m/>
    <x v="0"/>
    <m/>
    <d v="2024-04-12T00:00:00"/>
    <s v="X"/>
    <n v="3"/>
    <x v="0"/>
    <m/>
    <m/>
    <x v="1"/>
    <m/>
  </r>
  <r>
    <s v="U.P. PESADO"/>
    <s v="MEREY 29"/>
    <n v="278"/>
    <s v="Pase con derivacion en 45°"/>
    <m/>
    <n v="3"/>
    <m/>
    <n v="3"/>
    <m/>
    <m/>
    <m/>
    <m/>
    <m/>
    <n v="3"/>
    <n v="3"/>
    <s v="X"/>
    <m/>
    <x v="0"/>
    <d v="2024-03-06T00:00:00"/>
    <s v="X"/>
    <n v="6"/>
    <x v="0"/>
    <m/>
    <d v="2024-04-12T00:00:00"/>
    <s v="X"/>
    <n v="6"/>
    <x v="0"/>
    <m/>
    <m/>
    <x v="1"/>
    <m/>
  </r>
  <r>
    <s v="U.P. PESADO"/>
    <s v="MEREY 29"/>
    <n v="279"/>
    <s v="Pase"/>
    <m/>
    <n v="6"/>
    <m/>
    <m/>
    <m/>
    <m/>
    <m/>
    <m/>
    <m/>
    <m/>
    <m/>
    <m/>
    <m/>
    <x v="50"/>
    <m/>
    <m/>
    <m/>
    <x v="0"/>
    <m/>
    <d v="2024-04-12T00:00:00"/>
    <s v="X"/>
    <n v="6"/>
    <x v="0"/>
    <m/>
    <d v="2024-07-02T00:00:00"/>
    <x v="0"/>
    <m/>
  </r>
  <r>
    <s v="U.P. PESADO"/>
    <s v="MEREY 29"/>
    <n v="280"/>
    <s v="Pase"/>
    <m/>
    <n v="3"/>
    <m/>
    <m/>
    <m/>
    <m/>
    <m/>
    <m/>
    <n v="3"/>
    <m/>
    <m/>
    <m/>
    <m/>
    <x v="0"/>
    <m/>
    <m/>
    <m/>
    <x v="0"/>
    <m/>
    <d v="2024-04-12T00:00:00"/>
    <s v="X"/>
    <n v="6"/>
    <x v="0"/>
    <m/>
    <m/>
    <x v="1"/>
    <m/>
  </r>
  <r>
    <s v="U.P. PESADO"/>
    <s v="MEREY 29"/>
    <n v="281"/>
    <s v="Amarre "/>
    <m/>
    <m/>
    <m/>
    <n v="6"/>
    <m/>
    <m/>
    <m/>
    <m/>
    <m/>
    <n v="1"/>
    <n v="3"/>
    <m/>
    <s v="X"/>
    <x v="0"/>
    <d v="2024-03-06T00:00:00"/>
    <s v="X"/>
    <n v="10"/>
    <x v="0"/>
    <m/>
    <d v="2024-04-12T00:00:00"/>
    <s v="X"/>
    <n v="12"/>
    <x v="0"/>
    <m/>
    <m/>
    <x v="1"/>
    <m/>
  </r>
  <r>
    <s v="U.P. PESADO"/>
    <s v="MEREY 29"/>
    <n v="282"/>
    <s v="Amarre"/>
    <m/>
    <n v="3"/>
    <m/>
    <n v="6"/>
    <m/>
    <m/>
    <m/>
    <m/>
    <m/>
    <n v="7"/>
    <m/>
    <m/>
    <m/>
    <x v="51"/>
    <d v="2024-03-06T00:00:00"/>
    <s v="X"/>
    <n v="7"/>
    <x v="11"/>
    <m/>
    <d v="2024-04-12T00:00:00"/>
    <s v="X"/>
    <n v="9"/>
    <x v="0"/>
    <m/>
    <d v="2024-07-03T00:00:00"/>
    <x v="0"/>
    <m/>
  </r>
  <r>
    <s v="U.P. PESADO"/>
    <s v="MEREY 29"/>
    <n v="283"/>
    <s v="Pase con derivacion en 45°"/>
    <m/>
    <n v="4"/>
    <m/>
    <n v="3"/>
    <m/>
    <m/>
    <m/>
    <m/>
    <m/>
    <m/>
    <m/>
    <m/>
    <m/>
    <x v="0"/>
    <m/>
    <m/>
    <m/>
    <x v="0"/>
    <m/>
    <d v="2024-04-12T00:00:00"/>
    <s v="X"/>
    <n v="3"/>
    <x v="0"/>
    <m/>
    <m/>
    <x v="1"/>
    <m/>
  </r>
  <r>
    <s v="U.P. PESADO"/>
    <s v="MEREY 29"/>
    <n v="284"/>
    <s v="Pase con derivacion en 45°"/>
    <m/>
    <n v="4"/>
    <m/>
    <n v="3"/>
    <m/>
    <m/>
    <m/>
    <m/>
    <m/>
    <n v="6"/>
    <m/>
    <m/>
    <m/>
    <x v="0"/>
    <d v="2024-03-06T00:00:00"/>
    <s v="X"/>
    <n v="6"/>
    <x v="0"/>
    <m/>
    <d v="2024-04-12T00:00:00"/>
    <s v="X"/>
    <n v="7"/>
    <x v="0"/>
    <m/>
    <m/>
    <x v="1"/>
    <m/>
  </r>
  <r>
    <s v="U.P. PESADO"/>
    <s v="MEREY 29"/>
    <n v="285"/>
    <s v="Amarre"/>
    <m/>
    <m/>
    <m/>
    <n v="6"/>
    <m/>
    <m/>
    <m/>
    <m/>
    <m/>
    <n v="6"/>
    <m/>
    <m/>
    <m/>
    <x v="0"/>
    <d v="2024-03-06T00:00:00"/>
    <s v="X"/>
    <n v="6"/>
    <x v="0"/>
    <m/>
    <d v="2024-04-12T00:00:00"/>
    <s v="X"/>
    <n v="6"/>
    <x v="0"/>
    <m/>
    <m/>
    <x v="1"/>
    <m/>
  </r>
  <r>
    <s v="U.P. PESADO"/>
    <s v="MEREY 29"/>
    <n v="286"/>
    <s v="Pase con derivacion en 90°"/>
    <m/>
    <n v="5"/>
    <m/>
    <n v="3"/>
    <m/>
    <m/>
    <m/>
    <m/>
    <m/>
    <n v="3"/>
    <n v="3"/>
    <s v="X"/>
    <m/>
    <x v="0"/>
    <d v="2024-03-06T00:00:00"/>
    <s v="X"/>
    <n v="6"/>
    <x v="0"/>
    <m/>
    <d v="2024-04-12T00:00:00"/>
    <s v="X"/>
    <n v="8"/>
    <x v="0"/>
    <m/>
    <m/>
    <x v="1"/>
    <m/>
  </r>
  <r>
    <s v="U.P. PESADO"/>
    <s v="MEREY 29"/>
    <n v="287"/>
    <s v="Pase"/>
    <m/>
    <n v="3"/>
    <m/>
    <m/>
    <m/>
    <m/>
    <m/>
    <m/>
    <m/>
    <m/>
    <m/>
    <m/>
    <m/>
    <x v="0"/>
    <m/>
    <m/>
    <m/>
    <x v="0"/>
    <m/>
    <d v="2024-04-12T00:00:00"/>
    <s v="X"/>
    <n v="3"/>
    <x v="0"/>
    <m/>
    <m/>
    <x v="1"/>
    <m/>
  </r>
  <r>
    <s v="U.P. PESADO"/>
    <s v="MEREY 29"/>
    <n v="288"/>
    <s v="Pase"/>
    <m/>
    <n v="3"/>
    <m/>
    <m/>
    <m/>
    <m/>
    <m/>
    <m/>
    <m/>
    <m/>
    <m/>
    <m/>
    <m/>
    <x v="50"/>
    <m/>
    <m/>
    <m/>
    <x v="0"/>
    <m/>
    <d v="2024-04-12T00:00:00"/>
    <s v="X"/>
    <n v="3"/>
    <x v="0"/>
    <m/>
    <d v="2024-07-06T00:00:00"/>
    <x v="0"/>
    <m/>
  </r>
  <r>
    <s v="U.P. PESADO"/>
    <s v="MEREY 29"/>
    <n v="289"/>
    <s v="Pase con derivacion en 90°"/>
    <m/>
    <n v="4"/>
    <m/>
    <n v="3"/>
    <m/>
    <m/>
    <m/>
    <m/>
    <m/>
    <n v="6"/>
    <m/>
    <m/>
    <m/>
    <x v="50"/>
    <d v="2024-03-06T00:00:00"/>
    <s v="X"/>
    <n v="6"/>
    <x v="0"/>
    <m/>
    <d v="2024-04-12T00:00:00"/>
    <s v="X"/>
    <n v="7"/>
    <x v="0"/>
    <m/>
    <d v="2024-07-06T00:00:00"/>
    <x v="0"/>
    <m/>
  </r>
  <r>
    <s v="U.P. PESADO"/>
    <s v="MEREY 29"/>
    <n v="290"/>
    <s v="Pase"/>
    <m/>
    <n v="3"/>
    <m/>
    <m/>
    <m/>
    <m/>
    <m/>
    <m/>
    <n v="3"/>
    <m/>
    <m/>
    <m/>
    <m/>
    <x v="0"/>
    <m/>
    <m/>
    <m/>
    <x v="0"/>
    <m/>
    <d v="2024-04-12T00:00:00"/>
    <s v="X"/>
    <n v="6"/>
    <x v="0"/>
    <m/>
    <m/>
    <x v="1"/>
    <m/>
  </r>
  <r>
    <s v="U.P. PESADO"/>
    <s v="MEREY 29"/>
    <n v="291"/>
    <s v="Amarre en 45°"/>
    <m/>
    <m/>
    <m/>
    <n v="6"/>
    <m/>
    <m/>
    <m/>
    <m/>
    <m/>
    <n v="3"/>
    <n v="3"/>
    <n v="3"/>
    <m/>
    <x v="0"/>
    <d v="2024-03-06T00:00:00"/>
    <s v="X"/>
    <n v="6"/>
    <x v="0"/>
    <m/>
    <d v="2024-04-12T00:00:00"/>
    <s v="X"/>
    <n v="6"/>
    <x v="0"/>
    <m/>
    <m/>
    <x v="1"/>
    <m/>
  </r>
  <r>
    <s v="U.P. PESADO"/>
    <s v="MEREY 29"/>
    <n v="292"/>
    <s v="Pase"/>
    <m/>
    <n v="3"/>
    <m/>
    <m/>
    <m/>
    <m/>
    <m/>
    <m/>
    <m/>
    <m/>
    <m/>
    <m/>
    <m/>
    <x v="0"/>
    <m/>
    <m/>
    <m/>
    <x v="0"/>
    <m/>
    <d v="2024-04-12T00:00:00"/>
    <s v="X"/>
    <n v="3"/>
    <x v="0"/>
    <m/>
    <m/>
    <x v="1"/>
    <m/>
  </r>
  <r>
    <s v="U.P. PESADO"/>
    <s v="MEREY 29"/>
    <n v="293"/>
    <s v="Pase"/>
    <m/>
    <n v="3"/>
    <m/>
    <m/>
    <m/>
    <m/>
    <m/>
    <m/>
    <m/>
    <m/>
    <m/>
    <m/>
    <m/>
    <x v="0"/>
    <m/>
    <m/>
    <m/>
    <x v="0"/>
    <m/>
    <d v="2024-04-12T00:00:00"/>
    <s v="X"/>
    <n v="3"/>
    <x v="0"/>
    <m/>
    <m/>
    <x v="1"/>
    <m/>
  </r>
  <r>
    <s v="U.P. PESADO"/>
    <s v="MEREY 29"/>
    <n v="294"/>
    <s v="Pase con derivacion en 45°"/>
    <m/>
    <n v="3"/>
    <m/>
    <n v="3"/>
    <m/>
    <m/>
    <m/>
    <m/>
    <m/>
    <m/>
    <m/>
    <m/>
    <m/>
    <x v="0"/>
    <m/>
    <m/>
    <m/>
    <x v="0"/>
    <m/>
    <d v="2024-04-12T00:00:00"/>
    <s v="X"/>
    <n v="3"/>
    <x v="0"/>
    <m/>
    <m/>
    <x v="1"/>
    <m/>
  </r>
  <r>
    <s v="U.P. PESADO"/>
    <s v="MEREY 29"/>
    <n v="295"/>
    <s v="Pase Tx"/>
    <m/>
    <n v="3"/>
    <m/>
    <m/>
    <m/>
    <n v="3"/>
    <s v="X"/>
    <m/>
    <n v="3"/>
    <n v="3"/>
    <m/>
    <m/>
    <m/>
    <x v="52"/>
    <d v="2024-03-06T00:00:00"/>
    <s v="X"/>
    <n v="6"/>
    <x v="0"/>
    <m/>
    <d v="2024-04-12T00:00:00"/>
    <s v="X"/>
    <n v="9"/>
    <x v="0"/>
    <m/>
    <d v="2024-07-05T00:00:00"/>
    <x v="0"/>
    <m/>
  </r>
  <r>
    <s v="U.P. PESADO"/>
    <s v="MEREY 29"/>
    <n v="296"/>
    <s v="Pase"/>
    <m/>
    <n v="3"/>
    <m/>
    <m/>
    <m/>
    <m/>
    <m/>
    <m/>
    <n v="3"/>
    <m/>
    <m/>
    <m/>
    <m/>
    <x v="53"/>
    <m/>
    <m/>
    <m/>
    <x v="0"/>
    <m/>
    <d v="2024-04-12T00:00:00"/>
    <s v="X"/>
    <n v="6"/>
    <x v="0"/>
    <m/>
    <d v="2024-07-05T00:00:00"/>
    <x v="0"/>
    <m/>
  </r>
  <r>
    <s v="U.P. PESADO"/>
    <s v="MEREY 29"/>
    <n v="297"/>
    <s v="Pase con derivacion en 45°"/>
    <m/>
    <n v="3"/>
    <m/>
    <n v="3"/>
    <m/>
    <m/>
    <m/>
    <m/>
    <m/>
    <m/>
    <m/>
    <m/>
    <m/>
    <x v="0"/>
    <m/>
    <m/>
    <m/>
    <x v="0"/>
    <m/>
    <d v="2024-04-12T00:00:00"/>
    <s v="X"/>
    <n v="3"/>
    <x v="0"/>
    <m/>
    <m/>
    <x v="1"/>
    <m/>
  </r>
  <r>
    <s v="U.P. PESADO"/>
    <s v="MEREY 29"/>
    <n v="298"/>
    <s v="Pase"/>
    <m/>
    <n v="3"/>
    <m/>
    <m/>
    <m/>
    <m/>
    <m/>
    <m/>
    <n v="3"/>
    <m/>
    <m/>
    <m/>
    <m/>
    <x v="0"/>
    <m/>
    <m/>
    <m/>
    <x v="0"/>
    <m/>
    <d v="2024-04-12T00:00:00"/>
    <s v="X"/>
    <n v="6"/>
    <x v="0"/>
    <m/>
    <m/>
    <x v="1"/>
    <m/>
  </r>
  <r>
    <s v="U.P. PESADO"/>
    <s v="MEREY 29"/>
    <n v="299"/>
    <s v="Pase con derivacion en 90°"/>
    <m/>
    <n v="4"/>
    <m/>
    <n v="3"/>
    <m/>
    <m/>
    <m/>
    <m/>
    <m/>
    <n v="4"/>
    <n v="3"/>
    <m/>
    <s v="X"/>
    <x v="0"/>
    <d v="2024-03-06T00:00:00"/>
    <s v="X"/>
    <n v="13"/>
    <x v="0"/>
    <m/>
    <d v="2024-04-12T00:00:00"/>
    <s v="X"/>
    <n v="13"/>
    <x v="0"/>
    <m/>
    <m/>
    <x v="1"/>
    <m/>
  </r>
  <r>
    <s v="U.P. PESADO"/>
    <s v="MEREY 29"/>
    <n v="300"/>
    <s v="Pase"/>
    <m/>
    <n v="3"/>
    <m/>
    <m/>
    <m/>
    <m/>
    <m/>
    <m/>
    <m/>
    <m/>
    <m/>
    <m/>
    <m/>
    <x v="0"/>
    <m/>
    <m/>
    <m/>
    <x v="0"/>
    <m/>
    <d v="2024-04-29T00:00:00"/>
    <s v="X"/>
    <n v="3"/>
    <x v="0"/>
    <m/>
    <m/>
    <x v="1"/>
    <m/>
  </r>
  <r>
    <s v="U.P. PESADO"/>
    <s v="MEREY 29"/>
    <n v="301"/>
    <s v="Pase"/>
    <m/>
    <n v="3"/>
    <m/>
    <m/>
    <m/>
    <m/>
    <m/>
    <m/>
    <m/>
    <m/>
    <m/>
    <m/>
    <m/>
    <x v="0"/>
    <m/>
    <m/>
    <m/>
    <x v="0"/>
    <m/>
    <d v="2024-04-29T00:00:00"/>
    <s v="X"/>
    <n v="3"/>
    <x v="0"/>
    <m/>
    <m/>
    <x v="1"/>
    <m/>
  </r>
  <r>
    <s v="U.P. PESADO"/>
    <s v="MEREY 29"/>
    <n v="302"/>
    <s v="Pase"/>
    <m/>
    <n v="3"/>
    <m/>
    <m/>
    <m/>
    <m/>
    <m/>
    <m/>
    <n v="3"/>
    <m/>
    <m/>
    <m/>
    <m/>
    <x v="0"/>
    <m/>
    <m/>
    <m/>
    <x v="0"/>
    <m/>
    <d v="2024-04-29T00:00:00"/>
    <s v="X"/>
    <n v="6"/>
    <x v="0"/>
    <m/>
    <m/>
    <x v="1"/>
    <m/>
  </r>
  <r>
    <s v="U.P. PESADO"/>
    <s v="MEREY 29"/>
    <n v="303"/>
    <s v="Pase"/>
    <m/>
    <n v="3"/>
    <m/>
    <m/>
    <m/>
    <m/>
    <m/>
    <m/>
    <m/>
    <m/>
    <m/>
    <m/>
    <m/>
    <x v="0"/>
    <m/>
    <m/>
    <m/>
    <x v="0"/>
    <m/>
    <d v="2024-04-29T00:00:00"/>
    <s v="X"/>
    <n v="3"/>
    <x v="0"/>
    <m/>
    <m/>
    <x v="1"/>
    <m/>
  </r>
  <r>
    <s v="U.P. PESADO"/>
    <s v="MEREY 29"/>
    <n v="304"/>
    <s v="Amarre en 45°"/>
    <m/>
    <m/>
    <n v="1"/>
    <n v="8"/>
    <m/>
    <n v="2"/>
    <m/>
    <s v="X"/>
    <m/>
    <n v="11"/>
    <n v="3"/>
    <m/>
    <s v="X"/>
    <x v="0"/>
    <d v="2024-03-06T00:00:00"/>
    <s v="X"/>
    <n v="26"/>
    <x v="0"/>
    <m/>
    <d v="2024-04-29T00:00:00"/>
    <s v="X"/>
    <n v="14"/>
    <x v="0"/>
    <m/>
    <m/>
    <x v="1"/>
    <m/>
  </r>
  <r>
    <s v="U.P. PESADO"/>
    <s v="MEREY 29"/>
    <n v="305"/>
    <s v="Pase"/>
    <m/>
    <n v="3"/>
    <m/>
    <m/>
    <m/>
    <m/>
    <m/>
    <m/>
    <m/>
    <m/>
    <m/>
    <m/>
    <m/>
    <x v="0"/>
    <m/>
    <m/>
    <m/>
    <x v="0"/>
    <m/>
    <d v="2024-04-29T00:00:00"/>
    <s v="X"/>
    <n v="3"/>
    <x v="0"/>
    <m/>
    <m/>
    <x v="1"/>
    <m/>
  </r>
  <r>
    <s v="U.P. PESADO"/>
    <s v="MEREY 29"/>
    <n v="306"/>
    <s v="Amarre"/>
    <m/>
    <n v="1"/>
    <n v="1"/>
    <n v="5"/>
    <m/>
    <m/>
    <m/>
    <m/>
    <n v="6"/>
    <n v="7"/>
    <n v="3"/>
    <m/>
    <s v="X"/>
    <x v="0"/>
    <d v="2024-03-06T00:00:00"/>
    <s v="X"/>
    <n v="16"/>
    <x v="0"/>
    <m/>
    <d v="2024-04-29T00:00:00"/>
    <s v="X"/>
    <n v="14"/>
    <x v="0"/>
    <m/>
    <m/>
    <x v="1"/>
    <m/>
  </r>
  <r>
    <s v="U.P. PESADO"/>
    <s v="MEREY 29"/>
    <n v="307"/>
    <s v="Pase"/>
    <m/>
    <n v="3"/>
    <m/>
    <m/>
    <m/>
    <m/>
    <m/>
    <m/>
    <n v="3"/>
    <m/>
    <m/>
    <m/>
    <m/>
    <x v="0"/>
    <m/>
    <m/>
    <m/>
    <x v="0"/>
    <m/>
    <d v="2024-04-29T00:00:00"/>
    <s v="X"/>
    <n v="6"/>
    <x v="0"/>
    <m/>
    <m/>
    <x v="1"/>
    <m/>
  </r>
  <r>
    <s v="U.P. PESADO"/>
    <s v="MEREY 29"/>
    <n v="308"/>
    <s v="Pase"/>
    <m/>
    <n v="3"/>
    <m/>
    <m/>
    <m/>
    <m/>
    <m/>
    <m/>
    <m/>
    <m/>
    <m/>
    <m/>
    <m/>
    <x v="0"/>
    <m/>
    <m/>
    <m/>
    <x v="0"/>
    <m/>
    <d v="2024-04-29T00:00:00"/>
    <s v="X"/>
    <n v="3"/>
    <x v="0"/>
    <m/>
    <m/>
    <x v="1"/>
    <m/>
  </r>
  <r>
    <s v="U.P. PESADO"/>
    <s v="MEREY 29"/>
    <n v="309"/>
    <s v="Pase con derivacion en 90°"/>
    <m/>
    <n v="4"/>
    <m/>
    <n v="3"/>
    <m/>
    <m/>
    <m/>
    <m/>
    <n v="3"/>
    <n v="6"/>
    <m/>
    <m/>
    <m/>
    <x v="0"/>
    <d v="2024-03-06T00:00:00"/>
    <s v="X"/>
    <n v="6"/>
    <x v="0"/>
    <m/>
    <d v="2024-04-29T00:00:00"/>
    <s v="X"/>
    <n v="10"/>
    <x v="0"/>
    <m/>
    <m/>
    <x v="1"/>
    <m/>
  </r>
  <r>
    <s v="U.P. PESADO"/>
    <s v="MEREY 29"/>
    <n v="310"/>
    <s v="Pase"/>
    <m/>
    <n v="3"/>
    <m/>
    <m/>
    <m/>
    <m/>
    <m/>
    <m/>
    <m/>
    <m/>
    <m/>
    <m/>
    <m/>
    <x v="0"/>
    <m/>
    <m/>
    <m/>
    <x v="0"/>
    <m/>
    <d v="2024-04-29T00:00:00"/>
    <s v="X"/>
    <n v="3"/>
    <x v="0"/>
    <m/>
    <m/>
    <x v="1"/>
    <m/>
  </r>
  <r>
    <s v="U.P. PESADO"/>
    <s v="MEREY 29"/>
    <n v="311"/>
    <s v="Pase con derivacion en 90°"/>
    <m/>
    <n v="4"/>
    <m/>
    <n v="3"/>
    <m/>
    <m/>
    <m/>
    <m/>
    <m/>
    <n v="3"/>
    <n v="3"/>
    <m/>
    <s v="X"/>
    <x v="54"/>
    <d v="2024-03-06T00:00:00"/>
    <s v="X"/>
    <n v="12"/>
    <x v="0"/>
    <m/>
    <d v="2024-04-29T00:00:00"/>
    <s v="X"/>
    <n v="11"/>
    <x v="0"/>
    <m/>
    <m/>
    <x v="1"/>
    <m/>
  </r>
  <r>
    <s v="U.P. PESADO"/>
    <s v="MEREY 29"/>
    <n v="312"/>
    <s v="Pase"/>
    <m/>
    <n v="3"/>
    <m/>
    <m/>
    <m/>
    <m/>
    <m/>
    <m/>
    <n v="3"/>
    <m/>
    <m/>
    <m/>
    <m/>
    <x v="0"/>
    <m/>
    <m/>
    <m/>
    <x v="0"/>
    <m/>
    <d v="2024-04-29T00:00:00"/>
    <s v="X"/>
    <n v="6"/>
    <x v="0"/>
    <m/>
    <m/>
    <x v="1"/>
    <m/>
  </r>
  <r>
    <s v="U.P. PESADO"/>
    <s v="MEREY 29"/>
    <n v="313"/>
    <s v="Pase"/>
    <m/>
    <n v="3"/>
    <m/>
    <m/>
    <m/>
    <m/>
    <m/>
    <m/>
    <m/>
    <m/>
    <m/>
    <m/>
    <m/>
    <x v="0"/>
    <m/>
    <m/>
    <m/>
    <x v="0"/>
    <m/>
    <d v="2024-04-29T00:00:00"/>
    <s v="X"/>
    <n v="3"/>
    <x v="0"/>
    <m/>
    <m/>
    <x v="1"/>
    <m/>
  </r>
  <r>
    <s v="U.P. PESADO"/>
    <s v="MEREY 29"/>
    <n v="314"/>
    <s v="Pase"/>
    <m/>
    <n v="3"/>
    <m/>
    <m/>
    <m/>
    <m/>
    <m/>
    <m/>
    <m/>
    <m/>
    <m/>
    <m/>
    <m/>
    <x v="0"/>
    <m/>
    <m/>
    <m/>
    <x v="0"/>
    <m/>
    <d v="2024-04-29T00:00:00"/>
    <s v="X"/>
    <n v="3"/>
    <x v="0"/>
    <m/>
    <m/>
    <x v="1"/>
    <m/>
  </r>
  <r>
    <s v="U.P. PESADO"/>
    <s v="MEREY 29"/>
    <n v="315"/>
    <s v="Pase"/>
    <m/>
    <n v="3"/>
    <m/>
    <m/>
    <m/>
    <m/>
    <m/>
    <m/>
    <m/>
    <m/>
    <m/>
    <m/>
    <m/>
    <x v="0"/>
    <m/>
    <m/>
    <m/>
    <x v="0"/>
    <m/>
    <d v="2024-04-29T00:00:00"/>
    <s v="X"/>
    <n v="3"/>
    <x v="0"/>
    <m/>
    <m/>
    <x v="1"/>
    <m/>
  </r>
  <r>
    <s v="U.P. PESADO"/>
    <s v="MEREY 29"/>
    <n v="316"/>
    <s v="Pase"/>
    <m/>
    <n v="3"/>
    <m/>
    <m/>
    <m/>
    <m/>
    <m/>
    <m/>
    <m/>
    <m/>
    <m/>
    <m/>
    <m/>
    <x v="0"/>
    <m/>
    <m/>
    <m/>
    <x v="0"/>
    <m/>
    <d v="2024-04-29T00:00:00"/>
    <s v="X"/>
    <n v="3"/>
    <x v="0"/>
    <m/>
    <m/>
    <x v="1"/>
    <m/>
  </r>
  <r>
    <s v="U.P. PESADO"/>
    <s v="MEREY 29"/>
    <n v="317"/>
    <s v="Pase con derivacion en 45°"/>
    <m/>
    <n v="3"/>
    <m/>
    <n v="3"/>
    <m/>
    <m/>
    <m/>
    <m/>
    <n v="3"/>
    <n v="4"/>
    <m/>
    <m/>
    <m/>
    <x v="0"/>
    <d v="2024-03-06T00:00:00"/>
    <s v="X"/>
    <n v="4"/>
    <x v="0"/>
    <m/>
    <d v="2024-04-29T00:00:00"/>
    <s v="X"/>
    <n v="9"/>
    <x v="0"/>
    <m/>
    <m/>
    <x v="1"/>
    <m/>
  </r>
  <r>
    <s v="U.P. PESADO"/>
    <s v="MEREY 29"/>
    <n v="318"/>
    <s v="Pase"/>
    <m/>
    <n v="3"/>
    <m/>
    <m/>
    <m/>
    <m/>
    <m/>
    <m/>
    <m/>
    <m/>
    <m/>
    <m/>
    <m/>
    <x v="0"/>
    <m/>
    <m/>
    <m/>
    <x v="0"/>
    <m/>
    <d v="2024-04-29T00:00:00"/>
    <s v="X"/>
    <n v="3"/>
    <x v="0"/>
    <m/>
    <m/>
    <x v="1"/>
    <m/>
  </r>
  <r>
    <s v="U.P. PESADO"/>
    <s v="MEREY 29"/>
    <n v="319"/>
    <s v="Amarre con derivacion en 45 Tx"/>
    <m/>
    <n v="3"/>
    <m/>
    <n v="9"/>
    <m/>
    <n v="3"/>
    <m/>
    <s v="X"/>
    <n v="3"/>
    <n v="11"/>
    <n v="3"/>
    <m/>
    <m/>
    <x v="55"/>
    <d v="2024-03-06T00:00:00"/>
    <s v="X"/>
    <n v="20"/>
    <x v="12"/>
    <m/>
    <d v="2024-04-29T00:00:00"/>
    <s v="X"/>
    <n v="15"/>
    <x v="0"/>
    <m/>
    <d v="2024-07-07T00:00:00"/>
    <x v="0"/>
    <m/>
  </r>
  <r>
    <s v="U.P. PESADO"/>
    <s v="MEREY 29"/>
    <n v="320"/>
    <s v="Pase"/>
    <m/>
    <n v="3"/>
    <m/>
    <m/>
    <m/>
    <m/>
    <m/>
    <m/>
    <n v="3"/>
    <m/>
    <m/>
    <m/>
    <m/>
    <x v="56"/>
    <m/>
    <m/>
    <m/>
    <x v="0"/>
    <m/>
    <d v="2024-04-29T00:00:00"/>
    <s v="X"/>
    <n v="6"/>
    <x v="0"/>
    <m/>
    <d v="2024-07-21T00:00:00"/>
    <x v="0"/>
    <m/>
  </r>
  <r>
    <s v="U.P. PESADO"/>
    <s v="MEREY 29"/>
    <n v="321"/>
    <s v="Amarre"/>
    <m/>
    <m/>
    <m/>
    <n v="6"/>
    <m/>
    <m/>
    <m/>
    <m/>
    <n v="4"/>
    <n v="6"/>
    <n v="3"/>
    <m/>
    <s v="X"/>
    <x v="57"/>
    <d v="2024-03-06T00:00:00"/>
    <s v="X"/>
    <n v="15"/>
    <x v="0"/>
    <m/>
    <d v="2024-04-29T00:00:00"/>
    <s v="X"/>
    <n v="12"/>
    <x v="0"/>
    <m/>
    <d v="2024-07-22T00:00:00"/>
    <x v="0"/>
    <m/>
  </r>
  <r>
    <s v="U.P. PESADO"/>
    <s v="MEREY 29"/>
    <n v="322"/>
    <s v="Pase"/>
    <m/>
    <n v="3"/>
    <m/>
    <m/>
    <m/>
    <m/>
    <m/>
    <m/>
    <n v="3"/>
    <m/>
    <m/>
    <m/>
    <m/>
    <x v="0"/>
    <m/>
    <m/>
    <m/>
    <x v="0"/>
    <m/>
    <d v="2024-04-29T00:00:00"/>
    <s v="X"/>
    <n v="3"/>
    <x v="0"/>
    <m/>
    <m/>
    <x v="1"/>
    <m/>
  </r>
  <r>
    <s v="U.P. PESADO"/>
    <s v="MEREY 29"/>
    <n v="323"/>
    <s v="Pase con derivacion en 45°"/>
    <m/>
    <n v="3"/>
    <m/>
    <n v="3"/>
    <m/>
    <m/>
    <m/>
    <m/>
    <m/>
    <n v="3"/>
    <n v="3"/>
    <m/>
    <m/>
    <x v="0"/>
    <d v="2024-03-06T00:00:00"/>
    <s v="X"/>
    <n v="10"/>
    <x v="0"/>
    <s v="POSEE DOS SM CERRADOS Y UNO ABIERTO"/>
    <d v="2024-04-29T00:00:00"/>
    <s v="X"/>
    <n v="9"/>
    <x v="0"/>
    <m/>
    <m/>
    <x v="1"/>
    <m/>
  </r>
  <r>
    <s v="U.P. PESADO"/>
    <s v="MEREY 29"/>
    <n v="324"/>
    <s v="Pase con derivacion en 90°"/>
    <m/>
    <n v="3"/>
    <m/>
    <n v="3"/>
    <m/>
    <n v="3"/>
    <s v="X"/>
    <m/>
    <n v="3"/>
    <n v="3"/>
    <m/>
    <m/>
    <m/>
    <x v="0"/>
    <d v="2024-03-06T00:00:00"/>
    <s v="X"/>
    <n v="6"/>
    <x v="0"/>
    <m/>
    <d v="2024-04-29T00:00:00"/>
    <s v="X"/>
    <n v="9"/>
    <x v="0"/>
    <m/>
    <m/>
    <x v="1"/>
    <m/>
  </r>
  <r>
    <s v="U.P. PESADO"/>
    <s v="MEREY 29"/>
    <n v="325"/>
    <s v="Pase"/>
    <m/>
    <n v="3"/>
    <m/>
    <m/>
    <m/>
    <m/>
    <m/>
    <m/>
    <m/>
    <m/>
    <m/>
    <m/>
    <m/>
    <x v="0"/>
    <m/>
    <m/>
    <m/>
    <x v="0"/>
    <m/>
    <d v="2024-04-29T00:00:00"/>
    <s v="X"/>
    <n v="3"/>
    <x v="0"/>
    <m/>
    <m/>
    <x v="1"/>
    <m/>
  </r>
  <r>
    <s v="U.P. PESADO"/>
    <s v="MEREY 29"/>
    <n v="326"/>
    <s v="Pase"/>
    <m/>
    <n v="3"/>
    <m/>
    <m/>
    <m/>
    <m/>
    <m/>
    <m/>
    <n v="3"/>
    <m/>
    <m/>
    <m/>
    <m/>
    <x v="0"/>
    <m/>
    <m/>
    <m/>
    <x v="0"/>
    <m/>
    <d v="2024-04-29T00:00:00"/>
    <s v="X"/>
    <n v="3"/>
    <x v="0"/>
    <m/>
    <m/>
    <x v="1"/>
    <m/>
  </r>
  <r>
    <s v="U.P. PESADO"/>
    <s v="MEREY 29"/>
    <n v="327"/>
    <s v="Pase"/>
    <m/>
    <n v="3"/>
    <m/>
    <m/>
    <m/>
    <m/>
    <m/>
    <m/>
    <m/>
    <m/>
    <m/>
    <m/>
    <m/>
    <x v="58"/>
    <m/>
    <m/>
    <m/>
    <x v="0"/>
    <m/>
    <d v="2024-04-29T00:00:00"/>
    <s v="X"/>
    <n v="3"/>
    <x v="0"/>
    <m/>
    <s v="17/09/2024"/>
    <x v="0"/>
    <m/>
  </r>
  <r>
    <s v="U.P. PESADO"/>
    <s v="MEREY 29"/>
    <n v="328"/>
    <s v="Pase"/>
    <m/>
    <n v="3"/>
    <m/>
    <m/>
    <m/>
    <m/>
    <m/>
    <m/>
    <n v="3"/>
    <m/>
    <m/>
    <m/>
    <m/>
    <x v="59"/>
    <m/>
    <m/>
    <m/>
    <x v="0"/>
    <m/>
    <d v="2024-04-29T00:00:00"/>
    <s v="X"/>
    <n v="6"/>
    <x v="0"/>
    <m/>
    <d v="2024-09-29T00:00:00"/>
    <x v="0"/>
    <m/>
  </r>
  <r>
    <s v="U.P. PESADO"/>
    <s v="MEREY 29"/>
    <n v="329"/>
    <s v="Pase con derivacion en 90°"/>
    <m/>
    <n v="4"/>
    <m/>
    <n v="3"/>
    <m/>
    <m/>
    <m/>
    <m/>
    <m/>
    <n v="6"/>
    <n v="3"/>
    <m/>
    <s v="X"/>
    <x v="60"/>
    <d v="2024-03-07T00:00:00"/>
    <s v="X"/>
    <n v="15"/>
    <x v="0"/>
    <m/>
    <d v="2024-04-29T00:00:00"/>
    <s v="X"/>
    <n v="32"/>
    <x v="0"/>
    <m/>
    <d v="2024-04-22T00:00:00"/>
    <x v="0"/>
    <m/>
  </r>
  <r>
    <s v="U.P. PESADO"/>
    <s v="MEREY 29"/>
    <n v="330"/>
    <s v="Pase"/>
    <m/>
    <n v="3"/>
    <m/>
    <m/>
    <m/>
    <n v="3"/>
    <s v="X"/>
    <m/>
    <m/>
    <n v="3"/>
    <m/>
    <m/>
    <m/>
    <x v="0"/>
    <d v="2024-03-07T00:00:00"/>
    <s v="X"/>
    <n v="6"/>
    <x v="0"/>
    <m/>
    <d v="2024-04-29T00:00:00"/>
    <s v="X"/>
    <n v="6"/>
    <x v="0"/>
    <m/>
    <m/>
    <x v="1"/>
    <m/>
  </r>
  <r>
    <s v="U.P. PESADO"/>
    <s v="MEREY 29"/>
    <n v="331"/>
    <s v="Pase"/>
    <m/>
    <n v="3"/>
    <m/>
    <m/>
    <m/>
    <m/>
    <m/>
    <m/>
    <n v="3"/>
    <m/>
    <m/>
    <m/>
    <m/>
    <x v="0"/>
    <m/>
    <m/>
    <m/>
    <x v="0"/>
    <m/>
    <d v="2024-04-30T00:00:00"/>
    <s v="X"/>
    <n v="6"/>
    <x v="2"/>
    <m/>
    <m/>
    <x v="0"/>
    <m/>
  </r>
  <r>
    <s v="U.P. PESADO"/>
    <s v="MEREY 29"/>
    <n v="332"/>
    <s v="Amarre en 45°"/>
    <m/>
    <n v="1"/>
    <m/>
    <n v="6"/>
    <m/>
    <m/>
    <m/>
    <m/>
    <m/>
    <n v="6"/>
    <m/>
    <m/>
    <m/>
    <x v="61"/>
    <d v="2024-03-07T00:00:00"/>
    <s v="X"/>
    <n v="6"/>
    <x v="0"/>
    <m/>
    <d v="2024-04-30T00:00:00"/>
    <s v="X"/>
    <n v="7"/>
    <x v="0"/>
    <m/>
    <d v="2024-03-21T00:00:00"/>
    <x v="0"/>
    <m/>
  </r>
  <r>
    <s v="U.P. PESADO"/>
    <s v="MEREY 29"/>
    <n v="333"/>
    <s v="Pase"/>
    <m/>
    <n v="3"/>
    <m/>
    <m/>
    <m/>
    <m/>
    <m/>
    <m/>
    <m/>
    <m/>
    <m/>
    <m/>
    <m/>
    <x v="0"/>
    <m/>
    <m/>
    <m/>
    <x v="0"/>
    <m/>
    <d v="2024-04-30T00:00:00"/>
    <s v="X"/>
    <n v="3"/>
    <x v="0"/>
    <m/>
    <m/>
    <x v="1"/>
    <m/>
  </r>
  <r>
    <s v="U.P. PESADO"/>
    <s v="MEREY 29"/>
    <n v="334"/>
    <s v="Amarre en 45°"/>
    <m/>
    <n v="1"/>
    <m/>
    <n v="6"/>
    <m/>
    <m/>
    <m/>
    <m/>
    <n v="3"/>
    <n v="3"/>
    <m/>
    <m/>
    <m/>
    <x v="0"/>
    <d v="2024-03-07T00:00:00"/>
    <s v="X"/>
    <n v="3"/>
    <x v="0"/>
    <m/>
    <d v="2024-04-30T00:00:00"/>
    <s v="X"/>
    <n v="10"/>
    <x v="0"/>
    <m/>
    <m/>
    <x v="1"/>
    <m/>
  </r>
  <r>
    <s v="U.P. PESADO"/>
    <s v="MEREY 29"/>
    <n v="335"/>
    <s v="Pase con derivacion en 45°"/>
    <m/>
    <n v="3"/>
    <m/>
    <n v="3"/>
    <m/>
    <m/>
    <m/>
    <m/>
    <m/>
    <n v="6"/>
    <m/>
    <m/>
    <m/>
    <x v="0"/>
    <d v="2024-03-07T00:00:00"/>
    <s v="X"/>
    <n v="6"/>
    <x v="0"/>
    <m/>
    <d v="2024-04-30T00:00:00"/>
    <s v="X"/>
    <n v="6"/>
    <x v="0"/>
    <m/>
    <m/>
    <x v="1"/>
    <m/>
  </r>
  <r>
    <s v="U.P. PESADO"/>
    <s v="MEREY 29"/>
    <n v="336"/>
    <s v="Pase"/>
    <m/>
    <n v="3"/>
    <m/>
    <m/>
    <m/>
    <m/>
    <m/>
    <m/>
    <n v="3"/>
    <m/>
    <m/>
    <m/>
    <m/>
    <x v="0"/>
    <m/>
    <m/>
    <m/>
    <x v="0"/>
    <m/>
    <d v="2024-04-30T00:00:00"/>
    <s v="X"/>
    <n v="6"/>
    <x v="2"/>
    <m/>
    <m/>
    <x v="0"/>
    <m/>
  </r>
  <r>
    <s v="U.P. PESADO"/>
    <s v="MEREY 29"/>
    <n v="337"/>
    <s v="Pase"/>
    <m/>
    <n v="3"/>
    <m/>
    <m/>
    <m/>
    <m/>
    <m/>
    <m/>
    <m/>
    <m/>
    <m/>
    <m/>
    <m/>
    <x v="0"/>
    <m/>
    <m/>
    <m/>
    <x v="0"/>
    <m/>
    <d v="2024-04-30T00:00:00"/>
    <s v="X"/>
    <n v="3"/>
    <x v="0"/>
    <m/>
    <d v="2024-03-21T00:00:00"/>
    <x v="0"/>
    <m/>
  </r>
  <r>
    <s v="U.P. PESADO"/>
    <s v="MEREY 29"/>
    <n v="338"/>
    <s v="Pase"/>
    <m/>
    <n v="3"/>
    <m/>
    <m/>
    <m/>
    <m/>
    <m/>
    <m/>
    <m/>
    <m/>
    <m/>
    <m/>
    <m/>
    <x v="0"/>
    <m/>
    <m/>
    <m/>
    <x v="0"/>
    <m/>
    <d v="2024-04-30T00:00:00"/>
    <s v="X"/>
    <n v="3"/>
    <x v="0"/>
    <m/>
    <m/>
    <x v="1"/>
    <m/>
  </r>
  <r>
    <s v="U.P. PESADO"/>
    <s v="MEREY 29"/>
    <n v="339"/>
    <s v="Pase"/>
    <m/>
    <n v="3"/>
    <m/>
    <m/>
    <m/>
    <m/>
    <m/>
    <m/>
    <n v="3"/>
    <m/>
    <m/>
    <m/>
    <m/>
    <x v="0"/>
    <m/>
    <m/>
    <m/>
    <x v="0"/>
    <m/>
    <d v="2024-04-30T00:00:00"/>
    <s v="X"/>
    <n v="6"/>
    <x v="0"/>
    <m/>
    <m/>
    <x v="1"/>
    <m/>
  </r>
  <r>
    <s v="U.P. PESADO"/>
    <s v="MEREY 29"/>
    <n v="340"/>
    <s v="Pase"/>
    <m/>
    <n v="3"/>
    <m/>
    <m/>
    <m/>
    <m/>
    <m/>
    <m/>
    <m/>
    <m/>
    <m/>
    <m/>
    <m/>
    <x v="0"/>
    <m/>
    <m/>
    <m/>
    <x v="0"/>
    <m/>
    <d v="2024-04-30T00:00:00"/>
    <s v="X"/>
    <n v="3"/>
    <x v="0"/>
    <m/>
    <m/>
    <x v="1"/>
    <m/>
  </r>
  <r>
    <s v="U.P. PESADO"/>
    <s v="MEREY 29"/>
    <n v="341"/>
    <s v="Pase"/>
    <m/>
    <n v="3"/>
    <m/>
    <m/>
    <m/>
    <n v="3"/>
    <s v="X"/>
    <m/>
    <m/>
    <n v="4"/>
    <m/>
    <m/>
    <m/>
    <x v="0"/>
    <d v="2024-03-07T00:00:00"/>
    <s v="X"/>
    <n v="7"/>
    <x v="0"/>
    <m/>
    <d v="2024-04-30T00:00:00"/>
    <s v="X"/>
    <n v="6"/>
    <x v="0"/>
    <m/>
    <m/>
    <x v="1"/>
    <m/>
  </r>
  <r>
    <s v="U.P. PESADO"/>
    <s v="MEREY 29"/>
    <n v="342"/>
    <s v="Pase"/>
    <m/>
    <n v="3"/>
    <m/>
    <m/>
    <m/>
    <m/>
    <m/>
    <m/>
    <m/>
    <m/>
    <m/>
    <m/>
    <m/>
    <x v="62"/>
    <m/>
    <m/>
    <m/>
    <x v="0"/>
    <m/>
    <d v="2024-04-30T00:00:00"/>
    <s v="X"/>
    <n v="3"/>
    <x v="0"/>
    <m/>
    <d v="2024-09-08T00:00:00"/>
    <x v="0"/>
    <m/>
  </r>
  <r>
    <s v="U.P. PESADO"/>
    <s v="MEREY 29"/>
    <n v="343"/>
    <s v="Pase con derivacion en 90°"/>
    <m/>
    <n v="4"/>
    <n v="3"/>
    <m/>
    <m/>
    <m/>
    <m/>
    <m/>
    <m/>
    <n v="4"/>
    <n v="3"/>
    <s v="X"/>
    <m/>
    <x v="0"/>
    <d v="2024-03-07T00:00:00"/>
    <s v="X"/>
    <n v="7"/>
    <x v="0"/>
    <m/>
    <d v="2024-04-30T00:00:00"/>
    <s v="X"/>
    <n v="13"/>
    <x v="0"/>
    <m/>
    <m/>
    <x v="1"/>
    <m/>
  </r>
  <r>
    <s v="U.P. PESADO"/>
    <s v="MEREY 29"/>
    <n v="344"/>
    <s v="Pase"/>
    <m/>
    <n v="3"/>
    <m/>
    <m/>
    <m/>
    <m/>
    <m/>
    <m/>
    <m/>
    <m/>
    <m/>
    <m/>
    <m/>
    <x v="63"/>
    <m/>
    <m/>
    <m/>
    <x v="0"/>
    <m/>
    <d v="2024-04-30T00:00:00"/>
    <s v="X"/>
    <n v="3"/>
    <x v="0"/>
    <m/>
    <m/>
    <x v="1"/>
    <m/>
  </r>
  <r>
    <s v="U.P. PESADO"/>
    <s v="MEREY 29"/>
    <n v="345"/>
    <s v="Pase"/>
    <m/>
    <n v="3"/>
    <m/>
    <m/>
    <m/>
    <m/>
    <m/>
    <m/>
    <n v="3"/>
    <m/>
    <m/>
    <m/>
    <m/>
    <x v="64"/>
    <m/>
    <m/>
    <m/>
    <x v="0"/>
    <m/>
    <d v="2024-04-30T00:00:00"/>
    <s v="X"/>
    <n v="6"/>
    <x v="0"/>
    <m/>
    <m/>
    <x v="1"/>
    <m/>
  </r>
  <r>
    <s v="U.P. PESADO"/>
    <s v="MEREY 29"/>
    <n v="346"/>
    <s v="Pase"/>
    <m/>
    <n v="3"/>
    <m/>
    <m/>
    <m/>
    <m/>
    <m/>
    <m/>
    <m/>
    <m/>
    <m/>
    <m/>
    <m/>
    <x v="63"/>
    <m/>
    <m/>
    <m/>
    <x v="0"/>
    <m/>
    <d v="2024-04-30T00:00:00"/>
    <s v="X"/>
    <n v="3"/>
    <x v="0"/>
    <m/>
    <m/>
    <x v="1"/>
    <m/>
  </r>
  <r>
    <s v="U.P. PESADO"/>
    <s v="MEREY 29"/>
    <n v="347"/>
    <s v="Pase"/>
    <m/>
    <n v="3"/>
    <m/>
    <m/>
    <m/>
    <m/>
    <m/>
    <m/>
    <m/>
    <m/>
    <m/>
    <m/>
    <m/>
    <x v="63"/>
    <m/>
    <m/>
    <m/>
    <x v="0"/>
    <m/>
    <d v="2024-04-30T00:00:00"/>
    <s v="X"/>
    <n v="3"/>
    <x v="0"/>
    <m/>
    <m/>
    <x v="1"/>
    <m/>
  </r>
  <r>
    <s v="U.P. PESADO"/>
    <s v="MEREY 29"/>
    <n v="348"/>
    <s v="Pase"/>
    <m/>
    <n v="3"/>
    <m/>
    <m/>
    <m/>
    <m/>
    <m/>
    <m/>
    <n v="3"/>
    <m/>
    <m/>
    <m/>
    <m/>
    <x v="65"/>
    <m/>
    <m/>
    <m/>
    <x v="0"/>
    <m/>
    <d v="2024-04-30T00:00:00"/>
    <s v="X"/>
    <n v="6"/>
    <x v="0"/>
    <m/>
    <m/>
    <x v="1"/>
    <m/>
  </r>
  <r>
    <s v="U.P. PESADO"/>
    <s v="MEREY 29"/>
    <n v="349"/>
    <s v="Pase con derivacion en 90°"/>
    <m/>
    <n v="5"/>
    <m/>
    <n v="3"/>
    <m/>
    <m/>
    <m/>
    <m/>
    <m/>
    <n v="6"/>
    <n v="3"/>
    <m/>
    <s v="X"/>
    <x v="66"/>
    <d v="2024-03-07T00:00:00"/>
    <s v="X"/>
    <n v="15"/>
    <x v="0"/>
    <m/>
    <d v="2024-04-30T00:00:00"/>
    <s v="X"/>
    <n v="14"/>
    <x v="0"/>
    <m/>
    <m/>
    <x v="1"/>
    <m/>
  </r>
  <r>
    <s v="U.P. PESADO"/>
    <s v="MEREY 29"/>
    <n v="350"/>
    <s v="Pase"/>
    <m/>
    <n v="3"/>
    <m/>
    <m/>
    <m/>
    <m/>
    <m/>
    <m/>
    <n v="3"/>
    <m/>
    <m/>
    <m/>
    <m/>
    <x v="67"/>
    <m/>
    <m/>
    <m/>
    <x v="0"/>
    <m/>
    <d v="2024-04-30T00:00:00"/>
    <s v="X"/>
    <n v="6"/>
    <x v="0"/>
    <m/>
    <m/>
    <x v="1"/>
    <m/>
  </r>
  <r>
    <s v="U.P. PESADO"/>
    <s v="MEREY 29"/>
    <n v="351"/>
    <s v="Pase"/>
    <m/>
    <n v="3"/>
    <m/>
    <m/>
    <m/>
    <m/>
    <m/>
    <m/>
    <m/>
    <m/>
    <m/>
    <m/>
    <m/>
    <x v="63"/>
    <m/>
    <m/>
    <m/>
    <x v="0"/>
    <m/>
    <d v="2024-04-30T00:00:00"/>
    <s v="X"/>
    <n v="3"/>
    <x v="0"/>
    <m/>
    <m/>
    <x v="1"/>
    <m/>
  </r>
  <r>
    <s v="U.P. PESADO"/>
    <s v="MEREY 29"/>
    <n v="352"/>
    <s v="Pase"/>
    <m/>
    <n v="3"/>
    <m/>
    <m/>
    <m/>
    <m/>
    <m/>
    <m/>
    <n v="3"/>
    <m/>
    <m/>
    <m/>
    <m/>
    <x v="68"/>
    <m/>
    <m/>
    <m/>
    <x v="0"/>
    <m/>
    <d v="2024-04-30T00:00:00"/>
    <s v="X"/>
    <n v="6"/>
    <x v="0"/>
    <m/>
    <m/>
    <x v="1"/>
    <m/>
  </r>
  <r>
    <s v="U.P. PESADO"/>
    <s v="MEREY 29"/>
    <n v="353"/>
    <s v="Pase"/>
    <m/>
    <n v="3"/>
    <m/>
    <m/>
    <m/>
    <m/>
    <m/>
    <m/>
    <m/>
    <m/>
    <m/>
    <m/>
    <m/>
    <x v="69"/>
    <m/>
    <m/>
    <m/>
    <x v="0"/>
    <m/>
    <d v="2024-04-30T00:00:00"/>
    <s v="X"/>
    <n v="3"/>
    <x v="0"/>
    <m/>
    <m/>
    <x v="1"/>
    <m/>
  </r>
  <r>
    <s v="U.P. PESADO"/>
    <s v="MEREY 29"/>
    <n v="354"/>
    <s v="Pase"/>
    <m/>
    <n v="3"/>
    <m/>
    <m/>
    <m/>
    <m/>
    <m/>
    <m/>
    <n v="3"/>
    <m/>
    <m/>
    <m/>
    <m/>
    <x v="70"/>
    <m/>
    <m/>
    <m/>
    <x v="0"/>
    <m/>
    <d v="2024-04-30T00:00:00"/>
    <s v="X"/>
    <n v="6"/>
    <x v="0"/>
    <m/>
    <m/>
    <x v="1"/>
    <m/>
  </r>
  <r>
    <s v="U.P. PESADO"/>
    <s v="MEREY 29"/>
    <n v="355"/>
    <s v="Amarre en 45"/>
    <m/>
    <n v="5"/>
    <m/>
    <n v="6"/>
    <m/>
    <n v="3"/>
    <m/>
    <m/>
    <n v="3"/>
    <n v="3"/>
    <n v="3"/>
    <s v="X"/>
    <m/>
    <x v="71"/>
    <d v="2024-03-07T00:00:00"/>
    <s v="X"/>
    <n v="6"/>
    <x v="0"/>
    <m/>
    <d v="2024-04-30T00:00:00"/>
    <s v="X"/>
    <n v="21"/>
    <x v="0"/>
    <m/>
    <d v="2024-03-20T00:00:00"/>
    <x v="0"/>
    <m/>
  </r>
  <r>
    <s v="U.P. PESADO"/>
    <s v="MEREY 29"/>
    <n v="356"/>
    <s v="Pase con derivacion en 90°"/>
    <m/>
    <n v="3"/>
    <m/>
    <n v="3"/>
    <m/>
    <m/>
    <m/>
    <m/>
    <m/>
    <n v="3"/>
    <m/>
    <m/>
    <m/>
    <x v="72"/>
    <d v="2024-03-07T00:00:00"/>
    <s v="X"/>
    <n v="3"/>
    <x v="0"/>
    <m/>
    <d v="2024-04-30T00:00:00"/>
    <s v="X"/>
    <n v="6"/>
    <x v="0"/>
    <m/>
    <m/>
    <x v="1"/>
    <m/>
  </r>
  <r>
    <s v="U.P. PESADO"/>
    <s v="MEREY 29"/>
    <n v="357"/>
    <s v="Poste Terminal "/>
    <m/>
    <m/>
    <m/>
    <m/>
    <m/>
    <m/>
    <m/>
    <m/>
    <m/>
    <m/>
    <n v="3"/>
    <s v="X"/>
    <m/>
    <x v="73"/>
    <d v="2024-03-07T00:00:00"/>
    <s v="X"/>
    <n v="3"/>
    <x v="0"/>
    <m/>
    <d v="2024-04-30T00:00:00"/>
    <s v="X"/>
    <n v="6"/>
    <x v="0"/>
    <m/>
    <m/>
    <x v="1"/>
    <m/>
  </r>
  <r>
    <s v="U.P. PESADO"/>
    <s v="MEREY 29"/>
    <n v="358"/>
    <s v="Amarre"/>
    <m/>
    <m/>
    <m/>
    <n v="6"/>
    <m/>
    <m/>
    <m/>
    <m/>
    <m/>
    <n v="3"/>
    <n v="6"/>
    <m/>
    <s v="X"/>
    <x v="74"/>
    <d v="2024-03-07T00:00:00"/>
    <s v="X"/>
    <n v="12"/>
    <x v="0"/>
    <m/>
    <d v="2024-04-30T00:00:00"/>
    <s v="X"/>
    <n v="12"/>
    <x v="0"/>
    <m/>
    <m/>
    <x v="1"/>
    <m/>
  </r>
  <r>
    <s v="U.P. PESADO"/>
    <s v="MEREY 29"/>
    <n v="359"/>
    <s v="Pase"/>
    <m/>
    <n v="3"/>
    <m/>
    <m/>
    <m/>
    <m/>
    <m/>
    <m/>
    <m/>
    <m/>
    <m/>
    <m/>
    <m/>
    <x v="75"/>
    <m/>
    <m/>
    <m/>
    <x v="0"/>
    <m/>
    <d v="2024-04-30T00:00:00"/>
    <s v="X"/>
    <n v="3"/>
    <x v="0"/>
    <m/>
    <m/>
    <x v="1"/>
    <m/>
  </r>
  <r>
    <s v="U.P. PESADO"/>
    <s v="MEREY 29"/>
    <n v="360"/>
    <s v="Pase"/>
    <m/>
    <n v="3"/>
    <m/>
    <m/>
    <m/>
    <m/>
    <m/>
    <m/>
    <n v="3"/>
    <m/>
    <m/>
    <m/>
    <m/>
    <x v="76"/>
    <m/>
    <m/>
    <m/>
    <x v="0"/>
    <m/>
    <d v="2024-04-30T00:00:00"/>
    <s v="X"/>
    <n v="6"/>
    <x v="0"/>
    <m/>
    <m/>
    <x v="1"/>
    <m/>
  </r>
  <r>
    <s v="U.P. PESADO"/>
    <s v="MEREY 29"/>
    <n v="361"/>
    <s v="Pase con derivacion A 45°"/>
    <m/>
    <n v="3"/>
    <m/>
    <n v="3"/>
    <m/>
    <m/>
    <m/>
    <m/>
    <m/>
    <m/>
    <n v="3"/>
    <m/>
    <m/>
    <x v="77"/>
    <m/>
    <m/>
    <m/>
    <x v="0"/>
    <m/>
    <d v="2024-04-30T00:00:00"/>
    <s v="X"/>
    <n v="6"/>
    <x v="2"/>
    <m/>
    <d v="2024-09-09T00:00:00"/>
    <x v="0"/>
    <m/>
  </r>
  <r>
    <s v="U.P. PESADO"/>
    <s v="MEREY 29"/>
    <n v="362"/>
    <s v="Pase en Tx"/>
    <m/>
    <n v="3"/>
    <m/>
    <m/>
    <m/>
    <n v="3"/>
    <m/>
    <m/>
    <m/>
    <m/>
    <m/>
    <m/>
    <m/>
    <x v="78"/>
    <m/>
    <m/>
    <m/>
    <x v="0"/>
    <m/>
    <d v="2024-04-30T00:00:00"/>
    <s v="X"/>
    <n v="3"/>
    <x v="0"/>
    <m/>
    <m/>
    <x v="1"/>
    <m/>
  </r>
  <r>
    <s v="U.P. PESADO"/>
    <s v="MEREY 29"/>
    <n v="363"/>
    <s v="Amarre en 90°"/>
    <m/>
    <n v="3"/>
    <m/>
    <n v="6"/>
    <m/>
    <m/>
    <m/>
    <m/>
    <m/>
    <n v="12"/>
    <m/>
    <m/>
    <m/>
    <x v="79"/>
    <d v="2024-03-07T00:00:00"/>
    <s v="X"/>
    <n v="12"/>
    <x v="0"/>
    <m/>
    <d v="2024-04-30T00:00:00"/>
    <s v="X"/>
    <n v="9"/>
    <x v="0"/>
    <m/>
    <m/>
    <x v="1"/>
    <m/>
  </r>
  <r>
    <s v="U.P. PESADO"/>
    <s v="MEREY 29"/>
    <n v="364"/>
    <s v="Pase"/>
    <m/>
    <n v="3"/>
    <m/>
    <m/>
    <m/>
    <m/>
    <m/>
    <m/>
    <n v="3"/>
    <m/>
    <m/>
    <m/>
    <m/>
    <x v="80"/>
    <m/>
    <m/>
    <m/>
    <x v="0"/>
    <m/>
    <d v="2024-04-30T00:00:00"/>
    <s v="X"/>
    <n v="6"/>
    <x v="0"/>
    <m/>
    <m/>
    <x v="1"/>
    <m/>
  </r>
  <r>
    <s v="U.P. PESADO"/>
    <s v="MEREY 29"/>
    <n v="365"/>
    <s v="Pase"/>
    <m/>
    <n v="3"/>
    <m/>
    <m/>
    <m/>
    <m/>
    <m/>
    <m/>
    <m/>
    <m/>
    <m/>
    <m/>
    <m/>
    <x v="81"/>
    <m/>
    <m/>
    <m/>
    <x v="0"/>
    <m/>
    <d v="2024-04-30T00:00:00"/>
    <s v="X"/>
    <n v="3"/>
    <x v="0"/>
    <m/>
    <m/>
    <x v="1"/>
    <m/>
  </r>
  <r>
    <s v="U.P. PESADO"/>
    <s v="MEREY 29"/>
    <n v="366"/>
    <s v="Pase en Tx"/>
    <m/>
    <n v="3"/>
    <m/>
    <m/>
    <m/>
    <n v="3"/>
    <s v="X"/>
    <m/>
    <m/>
    <n v="3"/>
    <m/>
    <m/>
    <m/>
    <x v="82"/>
    <d v="2024-03-07T00:00:00"/>
    <s v="X"/>
    <n v="6"/>
    <x v="0"/>
    <m/>
    <d v="2024-04-30T00:00:00"/>
    <s v="X"/>
    <n v="6"/>
    <x v="0"/>
    <m/>
    <d v="2024-09-10T00:00:00"/>
    <x v="0"/>
    <m/>
  </r>
  <r>
    <s v="U.P. PESADO"/>
    <s v="MEREY 29"/>
    <n v="367"/>
    <s v="Pase"/>
    <m/>
    <n v="3"/>
    <m/>
    <m/>
    <m/>
    <m/>
    <m/>
    <m/>
    <m/>
    <m/>
    <m/>
    <m/>
    <m/>
    <x v="75"/>
    <m/>
    <m/>
    <m/>
    <x v="0"/>
    <m/>
    <d v="2024-04-30T00:00:00"/>
    <s v="X"/>
    <n v="3"/>
    <x v="0"/>
    <m/>
    <m/>
    <x v="1"/>
    <m/>
  </r>
  <r>
    <s v="U.P. PESADO"/>
    <s v="MEREY 29"/>
    <n v="368"/>
    <s v="Pase"/>
    <m/>
    <n v="3"/>
    <m/>
    <m/>
    <m/>
    <m/>
    <m/>
    <m/>
    <n v="3"/>
    <m/>
    <m/>
    <m/>
    <m/>
    <x v="83"/>
    <m/>
    <m/>
    <m/>
    <x v="0"/>
    <m/>
    <d v="2024-04-30T00:00:00"/>
    <s v="X"/>
    <n v="6"/>
    <x v="0"/>
    <m/>
    <m/>
    <x v="1"/>
    <m/>
  </r>
  <r>
    <s v="U.P. PESADO"/>
    <s v="MEREY 29"/>
    <n v="369"/>
    <s v="Pase"/>
    <m/>
    <n v="3"/>
    <m/>
    <m/>
    <m/>
    <m/>
    <m/>
    <m/>
    <m/>
    <m/>
    <m/>
    <m/>
    <m/>
    <x v="75"/>
    <m/>
    <m/>
    <m/>
    <x v="0"/>
    <m/>
    <d v="2024-04-30T00:00:00"/>
    <s v="X"/>
    <n v="3"/>
    <x v="0"/>
    <m/>
    <m/>
    <x v="1"/>
    <m/>
  </r>
  <r>
    <s v="U.P. PESADO"/>
    <s v="MEREY 29"/>
    <n v="370"/>
    <s v="Pase"/>
    <m/>
    <n v="4"/>
    <n v="3"/>
    <n v="3"/>
    <m/>
    <m/>
    <m/>
    <m/>
    <m/>
    <m/>
    <m/>
    <m/>
    <m/>
    <x v="84"/>
    <d v="2024-03-08T00:00:00"/>
    <s v="X"/>
    <n v="4"/>
    <x v="0"/>
    <m/>
    <d v="2024-05-02T00:00:00"/>
    <s v="X"/>
    <n v="10"/>
    <x v="0"/>
    <m/>
    <m/>
    <x v="1"/>
    <m/>
  </r>
  <r>
    <s v="U.P. PESADO"/>
    <s v="MEREY 29"/>
    <n v="371"/>
    <s v="Pase"/>
    <m/>
    <n v="3"/>
    <m/>
    <m/>
    <m/>
    <m/>
    <m/>
    <m/>
    <n v="3"/>
    <m/>
    <m/>
    <m/>
    <m/>
    <x v="85"/>
    <m/>
    <m/>
    <m/>
    <x v="0"/>
    <m/>
    <d v="2024-05-02T00:00:00"/>
    <s v="X"/>
    <n v="6"/>
    <x v="0"/>
    <m/>
    <m/>
    <x v="1"/>
    <m/>
  </r>
  <r>
    <s v="U.P. PESADO"/>
    <s v="MEREY 29"/>
    <n v="372"/>
    <s v="Pase"/>
    <m/>
    <n v="3"/>
    <m/>
    <m/>
    <m/>
    <m/>
    <m/>
    <m/>
    <m/>
    <m/>
    <m/>
    <m/>
    <m/>
    <x v="86"/>
    <m/>
    <m/>
    <m/>
    <x v="0"/>
    <m/>
    <d v="2024-05-02T00:00:00"/>
    <s v="X"/>
    <n v="3"/>
    <x v="0"/>
    <m/>
    <m/>
    <x v="1"/>
    <m/>
  </r>
  <r>
    <s v="U.P. PESADO"/>
    <s v="MEREY 29"/>
    <n v="373"/>
    <s v="Pase"/>
    <m/>
    <n v="3"/>
    <m/>
    <m/>
    <m/>
    <m/>
    <m/>
    <m/>
    <n v="3"/>
    <m/>
    <m/>
    <m/>
    <m/>
    <x v="87"/>
    <m/>
    <m/>
    <m/>
    <x v="0"/>
    <m/>
    <d v="2024-05-02T00:00:00"/>
    <s v="X"/>
    <n v="5"/>
    <x v="0"/>
    <m/>
    <m/>
    <x v="1"/>
    <m/>
  </r>
  <r>
    <s v="U.P. PESADO"/>
    <s v="MEREY 29"/>
    <n v="374"/>
    <s v="Pase"/>
    <m/>
    <n v="3"/>
    <m/>
    <m/>
    <m/>
    <m/>
    <m/>
    <m/>
    <m/>
    <m/>
    <m/>
    <m/>
    <m/>
    <x v="88"/>
    <m/>
    <m/>
    <m/>
    <x v="0"/>
    <m/>
    <d v="2024-05-02T00:00:00"/>
    <s v="X"/>
    <n v="3"/>
    <x v="0"/>
    <m/>
    <m/>
    <x v="1"/>
    <m/>
  </r>
  <r>
    <s v="U.P. PESADO"/>
    <s v="MEREY 29"/>
    <n v="375"/>
    <s v="Amarre"/>
    <m/>
    <m/>
    <n v="6"/>
    <m/>
    <m/>
    <m/>
    <m/>
    <m/>
    <m/>
    <n v="3"/>
    <n v="3"/>
    <m/>
    <s v="X"/>
    <x v="89"/>
    <d v="2024-03-08T00:00:00"/>
    <s v="X"/>
    <n v="12"/>
    <x v="0"/>
    <m/>
    <d v="2024-05-02T00:00:00"/>
    <s v="X"/>
    <n v="12"/>
    <x v="0"/>
    <m/>
    <d v="2024-03-27T00:00:00"/>
    <x v="0"/>
    <m/>
  </r>
  <r>
    <s v="U.P. PESADO"/>
    <s v="MEREY 29"/>
    <n v="376"/>
    <s v="Pase con derivacion en 90°"/>
    <m/>
    <n v="4"/>
    <m/>
    <n v="6"/>
    <m/>
    <m/>
    <m/>
    <m/>
    <m/>
    <n v="6"/>
    <n v="3"/>
    <s v="X"/>
    <m/>
    <x v="90"/>
    <d v="2024-03-08T00:00:00"/>
    <s v="X"/>
    <n v="9"/>
    <x v="0"/>
    <m/>
    <d v="2024-05-02T00:00:00"/>
    <s v="X"/>
    <n v="10"/>
    <x v="0"/>
    <m/>
    <d v="2024-03-26T00:00:00"/>
    <x v="0"/>
    <m/>
  </r>
  <r>
    <s v="U.P. PESADO"/>
    <s v="MEREY 29"/>
    <n v="377"/>
    <s v="Pase"/>
    <m/>
    <n v="3"/>
    <m/>
    <m/>
    <m/>
    <m/>
    <m/>
    <m/>
    <n v="3"/>
    <m/>
    <m/>
    <m/>
    <m/>
    <x v="91"/>
    <m/>
    <m/>
    <m/>
    <x v="0"/>
    <m/>
    <d v="2024-05-02T00:00:00"/>
    <s v="X"/>
    <n v="6"/>
    <x v="0"/>
    <m/>
    <m/>
    <x v="1"/>
    <m/>
  </r>
  <r>
    <s v="U.P. PESADO"/>
    <s v="MEREY 29"/>
    <n v="378"/>
    <s v="Pase"/>
    <m/>
    <n v="3"/>
    <m/>
    <m/>
    <m/>
    <m/>
    <m/>
    <m/>
    <m/>
    <m/>
    <m/>
    <m/>
    <m/>
    <x v="92"/>
    <m/>
    <m/>
    <m/>
    <x v="0"/>
    <m/>
    <d v="2024-05-02T00:00:00"/>
    <s v="X"/>
    <n v="3"/>
    <x v="0"/>
    <m/>
    <m/>
    <x v="1"/>
    <m/>
  </r>
  <r>
    <s v="U.P. PESADO"/>
    <s v="MEREY 29"/>
    <n v="379"/>
    <s v="Poste Terminal "/>
    <m/>
    <m/>
    <m/>
    <n v="3"/>
    <m/>
    <m/>
    <m/>
    <m/>
    <m/>
    <m/>
    <m/>
    <m/>
    <m/>
    <x v="93"/>
    <m/>
    <m/>
    <m/>
    <x v="0"/>
    <m/>
    <d v="2024-05-02T00:00:00"/>
    <s v="X"/>
    <n v="3"/>
    <x v="0"/>
    <m/>
    <m/>
    <x v="1"/>
    <m/>
  </r>
  <r>
    <s v="U.P. PESADO"/>
    <s v="MEREY 29"/>
    <n v="380"/>
    <s v="Amarre"/>
    <m/>
    <n v="1"/>
    <m/>
    <n v="6"/>
    <m/>
    <m/>
    <m/>
    <m/>
    <m/>
    <m/>
    <m/>
    <m/>
    <m/>
    <x v="63"/>
    <m/>
    <m/>
    <m/>
    <x v="0"/>
    <m/>
    <m/>
    <m/>
    <m/>
    <x v="0"/>
    <m/>
    <m/>
    <x v="1"/>
    <m/>
  </r>
  <r>
    <s v="U.P. PESADO"/>
    <s v="MEREY 29"/>
    <n v="381"/>
    <s v="Amarre"/>
    <m/>
    <n v="1"/>
    <m/>
    <n v="6"/>
    <m/>
    <m/>
    <m/>
    <m/>
    <n v="3"/>
    <m/>
    <m/>
    <m/>
    <m/>
    <x v="94"/>
    <m/>
    <m/>
    <m/>
    <x v="0"/>
    <m/>
    <m/>
    <m/>
    <m/>
    <x v="0"/>
    <m/>
    <m/>
    <x v="1"/>
    <m/>
  </r>
  <r>
    <s v="U.P. PESADO"/>
    <s v="MEREY 29"/>
    <n v="382"/>
    <s v="Amarre"/>
    <m/>
    <n v="1"/>
    <m/>
    <n v="6"/>
    <m/>
    <n v="1"/>
    <m/>
    <m/>
    <m/>
    <m/>
    <m/>
    <m/>
    <m/>
    <x v="95"/>
    <m/>
    <m/>
    <m/>
    <x v="0"/>
    <m/>
    <m/>
    <m/>
    <m/>
    <x v="0"/>
    <m/>
    <d v="2024-03-26T00:00:00"/>
    <x v="0"/>
    <m/>
  </r>
  <r>
    <s v="U.P. PESADO"/>
    <s v="MEREY 29"/>
    <n v="383"/>
    <s v="Amarre en 45°"/>
    <m/>
    <n v="1"/>
    <m/>
    <n v="3"/>
    <m/>
    <m/>
    <m/>
    <m/>
    <n v="3"/>
    <m/>
    <m/>
    <m/>
    <m/>
    <x v="96"/>
    <m/>
    <m/>
    <m/>
    <x v="0"/>
    <m/>
    <m/>
    <m/>
    <m/>
    <x v="0"/>
    <m/>
    <d v="2024-03-26T00:00:00"/>
    <x v="0"/>
    <m/>
  </r>
  <r>
    <s v="U.P. PESADO"/>
    <s v="MEREY 29"/>
    <n v="384"/>
    <s v="Poste Terminal "/>
    <m/>
    <n v="5"/>
    <n v="3"/>
    <m/>
    <m/>
    <m/>
    <m/>
    <m/>
    <m/>
    <m/>
    <n v="3"/>
    <m/>
    <m/>
    <x v="97"/>
    <m/>
    <m/>
    <m/>
    <x v="0"/>
    <m/>
    <m/>
    <m/>
    <m/>
    <x v="0"/>
    <m/>
    <m/>
    <x v="1"/>
    <m/>
  </r>
  <r>
    <s v="U.P. PESADO"/>
    <s v="MEREY 29"/>
    <n v="385"/>
    <s v="Pase"/>
    <m/>
    <n v="3"/>
    <m/>
    <m/>
    <m/>
    <m/>
    <m/>
    <m/>
    <m/>
    <m/>
    <m/>
    <m/>
    <m/>
    <x v="98"/>
    <m/>
    <m/>
    <m/>
    <x v="0"/>
    <m/>
    <d v="2024-05-02T00:00:00"/>
    <s v="X"/>
    <n v="3"/>
    <x v="0"/>
    <m/>
    <m/>
    <x v="1"/>
    <m/>
  </r>
  <r>
    <s v="U.P. PESADO"/>
    <s v="MEREY 29"/>
    <n v="386"/>
    <s v="Pase"/>
    <m/>
    <n v="3"/>
    <m/>
    <m/>
    <m/>
    <m/>
    <m/>
    <m/>
    <n v="3"/>
    <m/>
    <m/>
    <m/>
    <m/>
    <x v="99"/>
    <m/>
    <m/>
    <m/>
    <x v="0"/>
    <m/>
    <d v="2024-05-02T00:00:00"/>
    <s v="X"/>
    <n v="6"/>
    <x v="0"/>
    <m/>
    <m/>
    <x v="1"/>
    <m/>
  </r>
  <r>
    <s v="U.P. PESADO"/>
    <s v="MEREY 29"/>
    <n v="387"/>
    <s v="Pase"/>
    <m/>
    <n v="3"/>
    <m/>
    <m/>
    <m/>
    <m/>
    <m/>
    <m/>
    <m/>
    <m/>
    <m/>
    <m/>
    <m/>
    <x v="100"/>
    <m/>
    <m/>
    <m/>
    <x v="0"/>
    <m/>
    <d v="2024-05-02T00:00:00"/>
    <s v="X"/>
    <n v="3"/>
    <x v="0"/>
    <m/>
    <m/>
    <x v="1"/>
    <m/>
  </r>
  <r>
    <s v="U.P. PESADO"/>
    <s v="MEREY 29"/>
    <n v="388"/>
    <s v="Amarre en 45° con Derivacion en 90"/>
    <m/>
    <n v="2"/>
    <m/>
    <n v="9"/>
    <m/>
    <m/>
    <m/>
    <m/>
    <n v="3"/>
    <n v="8"/>
    <n v="3"/>
    <m/>
    <s v="X"/>
    <x v="101"/>
    <d v="2024-03-08T00:00:00"/>
    <s v="X"/>
    <n v="17"/>
    <x v="0"/>
    <m/>
    <d v="2024-05-02T00:00:00"/>
    <s v="X"/>
    <n v="20"/>
    <x v="0"/>
    <m/>
    <m/>
    <x v="1"/>
    <m/>
  </r>
  <r>
    <s v="U.P. PESADO"/>
    <s v="MEREY 29"/>
    <n v="389"/>
    <s v="Amarre en 90°"/>
    <m/>
    <n v="3"/>
    <m/>
    <n v="9"/>
    <m/>
    <m/>
    <m/>
    <m/>
    <m/>
    <n v="6"/>
    <m/>
    <m/>
    <m/>
    <x v="102"/>
    <d v="2024-03-08T00:00:00"/>
    <s v="X"/>
    <n v="6"/>
    <x v="0"/>
    <m/>
    <d v="2024-05-02T00:00:00"/>
    <s v="X"/>
    <n v="12"/>
    <x v="0"/>
    <m/>
    <m/>
    <x v="1"/>
    <m/>
  </r>
  <r>
    <s v="U.P. PESADO"/>
    <s v="MEREY 29"/>
    <n v="390"/>
    <s v="Poste Terminal "/>
    <m/>
    <n v="1"/>
    <m/>
    <n v="6"/>
    <m/>
    <m/>
    <m/>
    <m/>
    <n v="3"/>
    <n v="3"/>
    <m/>
    <m/>
    <m/>
    <x v="103"/>
    <d v="2024-03-08T00:00:00"/>
    <s v="X"/>
    <n v="3"/>
    <x v="0"/>
    <m/>
    <d v="2024-05-02T00:00:00"/>
    <s v="X"/>
    <n v="10"/>
    <x v="0"/>
    <m/>
    <m/>
    <x v="1"/>
    <m/>
  </r>
  <r>
    <s v="U.P. PESADO"/>
    <s v="MEREY 29"/>
    <n v="391"/>
    <s v="Pase"/>
    <m/>
    <n v="3"/>
    <m/>
    <m/>
    <m/>
    <m/>
    <m/>
    <m/>
    <n v="3"/>
    <n v="3"/>
    <m/>
    <m/>
    <m/>
    <x v="104"/>
    <m/>
    <m/>
    <m/>
    <x v="0"/>
    <m/>
    <d v="2024-05-02T00:00:00"/>
    <s v="X"/>
    <n v="6"/>
    <x v="0"/>
    <m/>
    <m/>
    <x v="1"/>
    <m/>
  </r>
  <r>
    <s v="U.P. PESADO"/>
    <s v="MEREY 29"/>
    <n v="392"/>
    <s v="Pase"/>
    <m/>
    <n v="3"/>
    <m/>
    <m/>
    <m/>
    <m/>
    <m/>
    <m/>
    <m/>
    <m/>
    <m/>
    <m/>
    <m/>
    <x v="100"/>
    <m/>
    <m/>
    <m/>
    <x v="0"/>
    <m/>
    <d v="2024-05-02T00:00:00"/>
    <s v="X"/>
    <n v="3"/>
    <x v="0"/>
    <m/>
    <m/>
    <x v="1"/>
    <m/>
  </r>
  <r>
    <s v="U.P. PESADO"/>
    <s v="MEREY 29"/>
    <n v="393"/>
    <s v="Pase con derivacion en 90°"/>
    <m/>
    <n v="3"/>
    <m/>
    <n v="9"/>
    <m/>
    <m/>
    <m/>
    <m/>
    <m/>
    <n v="6"/>
    <m/>
    <m/>
    <m/>
    <x v="102"/>
    <d v="2024-03-08T00:00:00"/>
    <s v="X"/>
    <n v="6"/>
    <x v="0"/>
    <m/>
    <d v="2024-05-02T00:00:00"/>
    <s v="X"/>
    <n v="12"/>
    <x v="0"/>
    <m/>
    <m/>
    <x v="1"/>
    <m/>
  </r>
  <r>
    <s v="U.P. PESADO"/>
    <s v="MEREY 29"/>
    <n v="394"/>
    <s v="Pase"/>
    <m/>
    <n v="3"/>
    <m/>
    <m/>
    <m/>
    <m/>
    <m/>
    <m/>
    <n v="3"/>
    <m/>
    <m/>
    <m/>
    <m/>
    <x v="105"/>
    <m/>
    <m/>
    <m/>
    <x v="0"/>
    <m/>
    <d v="2024-05-02T00:00:00"/>
    <s v="X"/>
    <n v="6"/>
    <x v="0"/>
    <m/>
    <m/>
    <x v="1"/>
    <m/>
  </r>
  <r>
    <s v="U.P. PESADO"/>
    <s v="MEREY 29"/>
    <n v="395"/>
    <s v="Pase"/>
    <m/>
    <n v="3"/>
    <m/>
    <m/>
    <m/>
    <m/>
    <m/>
    <m/>
    <m/>
    <m/>
    <m/>
    <m/>
    <m/>
    <x v="106"/>
    <m/>
    <m/>
    <m/>
    <x v="0"/>
    <m/>
    <d v="2024-05-02T00:00:00"/>
    <s v="X"/>
    <n v="3"/>
    <x v="0"/>
    <m/>
    <m/>
    <x v="1"/>
    <m/>
  </r>
  <r>
    <s v="U.P. PESADO"/>
    <s v="MEREY 29"/>
    <n v="396"/>
    <s v="Pase"/>
    <m/>
    <n v="3"/>
    <m/>
    <m/>
    <m/>
    <m/>
    <m/>
    <m/>
    <m/>
    <m/>
    <m/>
    <m/>
    <m/>
    <x v="106"/>
    <m/>
    <m/>
    <m/>
    <x v="0"/>
    <m/>
    <d v="2024-05-02T00:00:00"/>
    <s v="X"/>
    <n v="3"/>
    <x v="0"/>
    <m/>
    <m/>
    <x v="1"/>
    <m/>
  </r>
  <r>
    <s v="U.P. PESADO"/>
    <s v="MEREY 29"/>
    <n v="397"/>
    <s v="Amarre"/>
    <m/>
    <m/>
    <m/>
    <n v="6"/>
    <m/>
    <m/>
    <m/>
    <m/>
    <m/>
    <m/>
    <n v="3"/>
    <m/>
    <s v="X"/>
    <x v="107"/>
    <d v="2024-03-08T00:00:00"/>
    <s v="X"/>
    <n v="9"/>
    <x v="0"/>
    <m/>
    <d v="2024-05-02T00:00:00"/>
    <s v="X"/>
    <n v="12"/>
    <x v="0"/>
    <m/>
    <m/>
    <x v="1"/>
    <m/>
  </r>
  <r>
    <s v="U.P. PESADO"/>
    <s v="MEREY 29"/>
    <n v="398"/>
    <s v="Pase con derivacion en 45°"/>
    <m/>
    <n v="3"/>
    <m/>
    <n v="3"/>
    <m/>
    <m/>
    <m/>
    <m/>
    <m/>
    <n v="6"/>
    <m/>
    <m/>
    <m/>
    <x v="108"/>
    <d v="2024-03-08T00:00:00"/>
    <s v="X"/>
    <n v="6"/>
    <x v="0"/>
    <m/>
    <d v="2024-05-02T00:00:00"/>
    <s v="X"/>
    <n v="6"/>
    <x v="0"/>
    <m/>
    <m/>
    <x v="1"/>
    <m/>
  </r>
  <r>
    <s v="U.P. PESADO"/>
    <s v="MEREY 29"/>
    <n v="399"/>
    <s v="Pase"/>
    <m/>
    <n v="3"/>
    <m/>
    <m/>
    <m/>
    <m/>
    <m/>
    <m/>
    <m/>
    <m/>
    <m/>
    <m/>
    <m/>
    <x v="109"/>
    <m/>
    <m/>
    <m/>
    <x v="0"/>
    <m/>
    <d v="2024-05-02T00:00:00"/>
    <s v="X"/>
    <n v="3"/>
    <x v="0"/>
    <m/>
    <m/>
    <x v="1"/>
    <m/>
  </r>
  <r>
    <s v="U.P. PESADO"/>
    <s v="MEREY 29"/>
    <n v="400"/>
    <s v="Poste Terminal"/>
    <m/>
    <m/>
    <m/>
    <n v="6"/>
    <m/>
    <n v="3"/>
    <s v="X"/>
    <m/>
    <n v="3"/>
    <m/>
    <m/>
    <m/>
    <m/>
    <x v="110"/>
    <d v="2024-03-08T00:00:00"/>
    <s v="X"/>
    <n v="3"/>
    <x v="0"/>
    <m/>
    <d v="2024-05-02T00:00:00"/>
    <s v="X"/>
    <n v="12"/>
    <x v="0"/>
    <m/>
    <m/>
    <x v="1"/>
    <m/>
  </r>
  <r>
    <s v="U.P. PESADO"/>
    <s v="MEREY 29"/>
    <n v="401"/>
    <s v="Pase"/>
    <m/>
    <n v="3"/>
    <m/>
    <m/>
    <m/>
    <m/>
    <m/>
    <m/>
    <m/>
    <m/>
    <m/>
    <m/>
    <m/>
    <x v="111"/>
    <m/>
    <m/>
    <m/>
    <x v="0"/>
    <m/>
    <d v="2024-05-02T00:00:00"/>
    <s v="X"/>
    <n v="3"/>
    <x v="0"/>
    <m/>
    <m/>
    <x v="1"/>
    <m/>
  </r>
  <r>
    <s v="U.P. PESADO"/>
    <s v="MEREY 29"/>
    <n v="402"/>
    <s v="Pase"/>
    <m/>
    <n v="3"/>
    <m/>
    <m/>
    <m/>
    <m/>
    <m/>
    <m/>
    <m/>
    <m/>
    <m/>
    <m/>
    <m/>
    <x v="111"/>
    <m/>
    <m/>
    <m/>
    <x v="0"/>
    <m/>
    <d v="2024-05-02T00:00:00"/>
    <s v="X"/>
    <n v="3"/>
    <x v="0"/>
    <m/>
    <m/>
    <x v="1"/>
    <m/>
  </r>
  <r>
    <s v="U.P. PESADO"/>
    <s v="MEREY 29"/>
    <n v="403"/>
    <s v="Pase"/>
    <m/>
    <n v="3"/>
    <m/>
    <m/>
    <m/>
    <m/>
    <m/>
    <m/>
    <m/>
    <m/>
    <m/>
    <m/>
    <m/>
    <x v="112"/>
    <m/>
    <m/>
    <m/>
    <x v="0"/>
    <m/>
    <d v="2024-05-02T00:00:00"/>
    <s v="X"/>
    <n v="3"/>
    <x v="0"/>
    <m/>
    <m/>
    <x v="1"/>
    <m/>
  </r>
  <r>
    <s v="U.P. PESADO"/>
    <s v="MEREY 29"/>
    <n v="404"/>
    <s v="Pase con derivacion en 90°"/>
    <m/>
    <n v="4"/>
    <m/>
    <n v="3"/>
    <m/>
    <m/>
    <m/>
    <m/>
    <m/>
    <n v="5"/>
    <n v="3"/>
    <m/>
    <s v="X"/>
    <x v="113"/>
    <d v="2024-03-08T00:00:00"/>
    <s v="X"/>
    <n v="14"/>
    <x v="0"/>
    <m/>
    <d v="2024-05-02T00:00:00"/>
    <s v="X"/>
    <n v="13"/>
    <x v="0"/>
    <m/>
    <d v="2024-09-11T00:00:00"/>
    <x v="0"/>
    <m/>
  </r>
  <r>
    <s v="U.P. PESADO"/>
    <s v="MEREY 29"/>
    <n v="405"/>
    <s v="Poste Terminal"/>
    <m/>
    <m/>
    <n v="3"/>
    <m/>
    <m/>
    <n v="3"/>
    <s v="X"/>
    <m/>
    <n v="3"/>
    <m/>
    <m/>
    <m/>
    <m/>
    <x v="114"/>
    <d v="2024-03-08T00:00:00"/>
    <s v="X"/>
    <n v="3"/>
    <x v="0"/>
    <m/>
    <d v="2024-05-02T00:00:00"/>
    <s v="X"/>
    <n v="9"/>
    <x v="0"/>
    <m/>
    <m/>
    <x v="1"/>
    <m/>
  </r>
  <r>
    <s v="U.P. PESADO"/>
    <s v="MEREY 29"/>
    <n v="406"/>
    <s v="Pase"/>
    <m/>
    <n v="3"/>
    <m/>
    <m/>
    <m/>
    <m/>
    <m/>
    <m/>
    <n v="3"/>
    <m/>
    <m/>
    <m/>
    <m/>
    <x v="115"/>
    <m/>
    <m/>
    <m/>
    <x v="0"/>
    <m/>
    <d v="2024-05-02T00:00:00"/>
    <s v="X"/>
    <n v="6"/>
    <x v="0"/>
    <m/>
    <m/>
    <x v="1"/>
    <m/>
  </r>
  <r>
    <s v="U.P. PESADO"/>
    <s v="MEREY 29"/>
    <n v="407"/>
    <s v="Pase"/>
    <m/>
    <n v="3"/>
    <m/>
    <m/>
    <m/>
    <m/>
    <m/>
    <m/>
    <m/>
    <m/>
    <m/>
    <m/>
    <m/>
    <x v="116"/>
    <m/>
    <m/>
    <m/>
    <x v="0"/>
    <m/>
    <d v="2024-05-02T00:00:00"/>
    <s v="X"/>
    <n v="3"/>
    <x v="0"/>
    <m/>
    <m/>
    <x v="1"/>
    <m/>
  </r>
  <r>
    <s v="U.P. PESADO"/>
    <s v="MEREY 29"/>
    <n v="408"/>
    <s v="Pase"/>
    <m/>
    <n v="3"/>
    <m/>
    <m/>
    <m/>
    <m/>
    <m/>
    <m/>
    <n v="3"/>
    <m/>
    <m/>
    <m/>
    <m/>
    <x v="117"/>
    <m/>
    <m/>
    <m/>
    <x v="0"/>
    <m/>
    <d v="2024-05-02T00:00:00"/>
    <s v="X"/>
    <n v="6"/>
    <x v="0"/>
    <m/>
    <m/>
    <x v="1"/>
    <m/>
  </r>
  <r>
    <s v="U.P. PESADO"/>
    <s v="MEREY 29"/>
    <n v="409"/>
    <s v="Amarre en 45°"/>
    <m/>
    <n v="1"/>
    <m/>
    <n v="6"/>
    <m/>
    <m/>
    <m/>
    <m/>
    <m/>
    <n v="3"/>
    <m/>
    <m/>
    <m/>
    <x v="118"/>
    <d v="2024-03-08T00:00:00"/>
    <s v="X"/>
    <n v="3"/>
    <x v="0"/>
    <m/>
    <d v="2024-05-02T00:00:00"/>
    <s v="X"/>
    <n v="7"/>
    <x v="0"/>
    <m/>
    <m/>
    <x v="1"/>
    <m/>
  </r>
  <r>
    <s v="U.P. PESADO"/>
    <s v="MEREY 29"/>
    <n v="410"/>
    <s v="Amarre en 45°"/>
    <m/>
    <n v="1"/>
    <m/>
    <n v="6"/>
    <m/>
    <n v="3"/>
    <m/>
    <s v="X"/>
    <m/>
    <n v="3"/>
    <m/>
    <m/>
    <m/>
    <x v="119"/>
    <d v="2024-03-08T00:00:00"/>
    <s v="X"/>
    <n v="12"/>
    <x v="13"/>
    <m/>
    <d v="2024-05-02T00:00:00"/>
    <s v="X"/>
    <n v="10"/>
    <x v="0"/>
    <m/>
    <s v="16/09/2024"/>
    <x v="0"/>
    <m/>
  </r>
  <r>
    <s v="U.P. PESADO"/>
    <s v="MEREY 29"/>
    <n v="411"/>
    <s v="Poste Terminal"/>
    <m/>
    <m/>
    <n v="3"/>
    <m/>
    <m/>
    <m/>
    <m/>
    <m/>
    <n v="3"/>
    <n v="6"/>
    <m/>
    <m/>
    <m/>
    <x v="120"/>
    <d v="2024-03-08T00:00:00"/>
    <s v="X"/>
    <n v="6"/>
    <x v="0"/>
    <m/>
    <d v="2024-05-02T00:00:00"/>
    <s v="X"/>
    <n v="6"/>
    <x v="0"/>
    <m/>
    <m/>
    <x v="1"/>
    <m/>
  </r>
  <r>
    <s v="U.P. PESADO"/>
    <s v="MEREY 29"/>
    <n v="412"/>
    <s v="Poste Terminal"/>
    <m/>
    <m/>
    <n v="3"/>
    <m/>
    <m/>
    <m/>
    <m/>
    <m/>
    <m/>
    <m/>
    <m/>
    <m/>
    <m/>
    <x v="121"/>
    <m/>
    <m/>
    <m/>
    <x v="0"/>
    <m/>
    <d v="2024-05-02T00:00:00"/>
    <s v="X"/>
    <n v="3"/>
    <x v="0"/>
    <m/>
    <d v="2024-09-12T00:00:00"/>
    <x v="0"/>
    <s v="Desintalacion de Puentes"/>
  </r>
  <r>
    <s v="U.P. PESADO"/>
    <s v="MEREY 29"/>
    <n v="413"/>
    <s v="Amarre"/>
    <m/>
    <n v="1"/>
    <n v="3"/>
    <n v="3"/>
    <m/>
    <n v="3"/>
    <s v="X"/>
    <m/>
    <n v="3"/>
    <n v="4"/>
    <m/>
    <m/>
    <m/>
    <x v="122"/>
    <d v="2024-03-08T00:00:00"/>
    <s v="X"/>
    <n v="7"/>
    <x v="0"/>
    <m/>
    <d v="2024-05-02T00:00:00"/>
    <s v="X"/>
    <n v="13"/>
    <x v="0"/>
    <m/>
    <m/>
    <x v="1"/>
    <m/>
  </r>
  <r>
    <s v="U.P. PESADO"/>
    <s v="MEREY 29"/>
    <n v="415"/>
    <s v="Amarre"/>
    <m/>
    <m/>
    <m/>
    <n v="6"/>
    <m/>
    <m/>
    <m/>
    <m/>
    <m/>
    <m/>
    <m/>
    <m/>
    <m/>
    <x v="123"/>
    <d v="2024-03-08T00:00:00"/>
    <s v="X"/>
    <n v="3"/>
    <x v="0"/>
    <m/>
    <d v="2024-05-02T00:00:00"/>
    <s v="X"/>
    <n v="9"/>
    <x v="0"/>
    <m/>
    <m/>
    <x v="1"/>
    <m/>
  </r>
  <r>
    <s v="U.P. PESADO"/>
    <s v="MEREY 29"/>
    <n v="416"/>
    <s v="Pase"/>
    <m/>
    <n v="3"/>
    <m/>
    <m/>
    <m/>
    <m/>
    <m/>
    <m/>
    <n v="3"/>
    <m/>
    <m/>
    <m/>
    <m/>
    <x v="124"/>
    <m/>
    <m/>
    <m/>
    <x v="0"/>
    <m/>
    <m/>
    <m/>
    <m/>
    <x v="0"/>
    <m/>
    <m/>
    <x v="1"/>
    <m/>
  </r>
  <r>
    <s v="U.P. PESADO"/>
    <s v="MEREY 29"/>
    <n v="417"/>
    <s v="Pase"/>
    <m/>
    <n v="3"/>
    <m/>
    <m/>
    <m/>
    <m/>
    <m/>
    <m/>
    <m/>
    <m/>
    <m/>
    <m/>
    <m/>
    <x v="125"/>
    <m/>
    <m/>
    <m/>
    <x v="0"/>
    <m/>
    <m/>
    <m/>
    <m/>
    <x v="0"/>
    <m/>
    <m/>
    <x v="1"/>
    <m/>
  </r>
  <r>
    <s v="U.P. PESADO"/>
    <s v="MEREY 29"/>
    <n v="418"/>
    <s v="Pase"/>
    <m/>
    <n v="3"/>
    <m/>
    <m/>
    <m/>
    <m/>
    <m/>
    <m/>
    <n v="3"/>
    <m/>
    <m/>
    <m/>
    <m/>
    <x v="125"/>
    <m/>
    <m/>
    <m/>
    <x v="0"/>
    <m/>
    <m/>
    <m/>
    <m/>
    <x v="0"/>
    <m/>
    <m/>
    <x v="1"/>
    <m/>
  </r>
  <r>
    <s v="U.P. PESADO"/>
    <s v="MEREY 29"/>
    <n v="419"/>
    <s v="Pase"/>
    <m/>
    <n v="3"/>
    <m/>
    <m/>
    <m/>
    <m/>
    <m/>
    <m/>
    <m/>
    <m/>
    <m/>
    <m/>
    <m/>
    <x v="125"/>
    <m/>
    <m/>
    <m/>
    <x v="0"/>
    <m/>
    <m/>
    <m/>
    <m/>
    <x v="0"/>
    <m/>
    <m/>
    <x v="1"/>
    <m/>
  </r>
  <r>
    <s v="U.P. PESADO"/>
    <s v="MEREY 29"/>
    <n v="420"/>
    <s v="Pase"/>
    <m/>
    <n v="3"/>
    <m/>
    <m/>
    <m/>
    <m/>
    <m/>
    <m/>
    <n v="3"/>
    <m/>
    <m/>
    <m/>
    <m/>
    <x v="126"/>
    <m/>
    <m/>
    <m/>
    <x v="0"/>
    <m/>
    <m/>
    <m/>
    <m/>
    <x v="0"/>
    <m/>
    <m/>
    <x v="1"/>
    <m/>
  </r>
  <r>
    <s v="U.P. PESADO"/>
    <s v="MEREY 29"/>
    <n v="421"/>
    <s v="Pase con Derivación en 90°"/>
    <m/>
    <n v="4"/>
    <m/>
    <n v="3"/>
    <m/>
    <m/>
    <m/>
    <m/>
    <m/>
    <n v="3"/>
    <m/>
    <m/>
    <m/>
    <x v="127"/>
    <m/>
    <m/>
    <m/>
    <x v="0"/>
    <m/>
    <m/>
    <m/>
    <m/>
    <x v="0"/>
    <m/>
    <m/>
    <x v="1"/>
    <m/>
  </r>
  <r>
    <s v="U.P. PESADO"/>
    <s v="MEREY 29"/>
    <n v="422"/>
    <s v="Poste Terminal"/>
    <m/>
    <m/>
    <m/>
    <n v="3"/>
    <m/>
    <n v="3"/>
    <m/>
    <m/>
    <n v="3"/>
    <m/>
    <m/>
    <m/>
    <m/>
    <x v="128"/>
    <m/>
    <m/>
    <m/>
    <x v="0"/>
    <m/>
    <m/>
    <m/>
    <m/>
    <x v="0"/>
    <m/>
    <m/>
    <x v="1"/>
    <m/>
  </r>
  <r>
    <s v="U.P. PESADO"/>
    <s v="MEREY 29"/>
    <n v="423"/>
    <s v="Pase"/>
    <m/>
    <n v="3"/>
    <m/>
    <m/>
    <m/>
    <m/>
    <m/>
    <m/>
    <m/>
    <m/>
    <m/>
    <m/>
    <m/>
    <x v="129"/>
    <m/>
    <m/>
    <m/>
    <x v="0"/>
    <m/>
    <m/>
    <m/>
    <m/>
    <x v="0"/>
    <m/>
    <m/>
    <x v="1"/>
    <m/>
  </r>
  <r>
    <s v="U.P. PESADO"/>
    <s v="MEREY 29"/>
    <n v="424"/>
    <s v="Poste Terminal"/>
    <m/>
    <m/>
    <m/>
    <n v="3"/>
    <m/>
    <n v="3"/>
    <m/>
    <m/>
    <n v="2"/>
    <m/>
    <m/>
    <m/>
    <m/>
    <x v="130"/>
    <m/>
    <m/>
    <m/>
    <x v="0"/>
    <m/>
    <m/>
    <m/>
    <m/>
    <x v="0"/>
    <m/>
    <m/>
    <x v="1"/>
    <m/>
  </r>
  <r>
    <s v="U.P. PESADO"/>
    <s v="MEREY 29"/>
    <n v="425"/>
    <s v="Amarre en 90°"/>
    <m/>
    <m/>
    <m/>
    <n v="6"/>
    <m/>
    <m/>
    <m/>
    <m/>
    <m/>
    <m/>
    <m/>
    <m/>
    <m/>
    <x v="124"/>
    <m/>
    <m/>
    <m/>
    <x v="0"/>
    <m/>
    <m/>
    <m/>
    <m/>
    <x v="0"/>
    <m/>
    <m/>
    <x v="1"/>
    <m/>
  </r>
  <r>
    <s v="U.P. PESADO"/>
    <s v="MEREY 29"/>
    <n v="426"/>
    <s v="Amarre en 90°"/>
    <m/>
    <m/>
    <m/>
    <n v="6"/>
    <m/>
    <m/>
    <m/>
    <m/>
    <m/>
    <m/>
    <m/>
    <m/>
    <m/>
    <x v="131"/>
    <m/>
    <m/>
    <m/>
    <x v="0"/>
    <m/>
    <m/>
    <m/>
    <m/>
    <x v="0"/>
    <m/>
    <m/>
    <x v="1"/>
    <m/>
  </r>
  <r>
    <s v="U.P. PESADO"/>
    <s v="MEREY 29"/>
    <n v="427"/>
    <s v="Pase con Derivación en 45°"/>
    <m/>
    <n v="3"/>
    <m/>
    <n v="3"/>
    <m/>
    <m/>
    <m/>
    <m/>
    <m/>
    <n v="3"/>
    <m/>
    <m/>
    <m/>
    <x v="132"/>
    <m/>
    <m/>
    <m/>
    <x v="0"/>
    <m/>
    <m/>
    <m/>
    <m/>
    <x v="0"/>
    <m/>
    <m/>
    <x v="1"/>
    <m/>
  </r>
  <r>
    <s v="U.P. PESADO"/>
    <s v="MEREY 29"/>
    <n v="428"/>
    <s v="Amarre"/>
    <m/>
    <n v="2"/>
    <m/>
    <n v="6"/>
    <m/>
    <n v="2"/>
    <m/>
    <m/>
    <m/>
    <m/>
    <m/>
    <m/>
    <m/>
    <x v="133"/>
    <m/>
    <m/>
    <m/>
    <x v="0"/>
    <m/>
    <m/>
    <m/>
    <m/>
    <x v="0"/>
    <m/>
    <m/>
    <x v="1"/>
    <m/>
  </r>
  <r>
    <s v="U.P. PESADO"/>
    <s v="MEREY 29"/>
    <n v="429"/>
    <s v="Amarre con Derivación en 90°"/>
    <m/>
    <n v="2"/>
    <m/>
    <n v="9"/>
    <m/>
    <n v="3"/>
    <m/>
    <m/>
    <n v="3"/>
    <m/>
    <m/>
    <m/>
    <m/>
    <x v="134"/>
    <m/>
    <m/>
    <m/>
    <x v="0"/>
    <m/>
    <m/>
    <m/>
    <m/>
    <x v="0"/>
    <m/>
    <m/>
    <x v="1"/>
    <m/>
  </r>
  <r>
    <s v="U.P. PESADO"/>
    <s v="MEREY 29"/>
    <n v="430"/>
    <s v="Pase"/>
    <m/>
    <n v="3"/>
    <m/>
    <m/>
    <m/>
    <n v="3"/>
    <m/>
    <m/>
    <n v="3"/>
    <m/>
    <m/>
    <m/>
    <m/>
    <x v="135"/>
    <m/>
    <m/>
    <m/>
    <x v="0"/>
    <m/>
    <m/>
    <m/>
    <m/>
    <x v="0"/>
    <m/>
    <m/>
    <x v="1"/>
    <m/>
  </r>
  <r>
    <s v="U.P. PESADO"/>
    <s v="MEREY 29"/>
    <n v="431"/>
    <s v="Poste Terminal"/>
    <m/>
    <m/>
    <m/>
    <n v="3"/>
    <m/>
    <n v="3"/>
    <m/>
    <m/>
    <n v="3"/>
    <m/>
    <m/>
    <m/>
    <m/>
    <x v="136"/>
    <m/>
    <m/>
    <m/>
    <x v="0"/>
    <m/>
    <m/>
    <m/>
    <m/>
    <x v="0"/>
    <m/>
    <m/>
    <x v="1"/>
    <m/>
  </r>
  <r>
    <s v="U.P. PESADO"/>
    <s v="MEREY 29"/>
    <n v="432"/>
    <s v="Amarre en 45°"/>
    <m/>
    <n v="2"/>
    <m/>
    <n v="6"/>
    <m/>
    <m/>
    <m/>
    <m/>
    <m/>
    <m/>
    <m/>
    <m/>
    <m/>
    <x v="137"/>
    <m/>
    <m/>
    <m/>
    <x v="0"/>
    <m/>
    <m/>
    <m/>
    <m/>
    <x v="0"/>
    <m/>
    <m/>
    <x v="1"/>
    <m/>
  </r>
  <r>
    <s v="U.P. PESADO"/>
    <s v="MEREY 29"/>
    <n v="433"/>
    <s v="Pase"/>
    <m/>
    <n v="3"/>
    <m/>
    <m/>
    <m/>
    <m/>
    <m/>
    <m/>
    <n v="3"/>
    <m/>
    <m/>
    <m/>
    <m/>
    <x v="138"/>
    <m/>
    <m/>
    <m/>
    <x v="0"/>
    <m/>
    <m/>
    <m/>
    <m/>
    <x v="0"/>
    <m/>
    <m/>
    <x v="1"/>
    <m/>
  </r>
  <r>
    <s v="U.P. PESADO"/>
    <s v="MEREY 29"/>
    <n v="434"/>
    <s v="Amarre en 90°"/>
    <m/>
    <n v="1"/>
    <m/>
    <n v="6"/>
    <m/>
    <m/>
    <m/>
    <m/>
    <m/>
    <m/>
    <m/>
    <m/>
    <m/>
    <x v="137"/>
    <m/>
    <m/>
    <m/>
    <x v="0"/>
    <m/>
    <m/>
    <m/>
    <m/>
    <x v="0"/>
    <m/>
    <m/>
    <x v="1"/>
    <m/>
  </r>
  <r>
    <s v="U.P. PESADO"/>
    <s v="MEREY 29"/>
    <n v="435"/>
    <s v="Pase"/>
    <m/>
    <n v="3"/>
    <m/>
    <m/>
    <m/>
    <m/>
    <m/>
    <m/>
    <n v="3"/>
    <m/>
    <m/>
    <m/>
    <m/>
    <x v="139"/>
    <m/>
    <m/>
    <m/>
    <x v="0"/>
    <m/>
    <m/>
    <m/>
    <m/>
    <x v="0"/>
    <m/>
    <m/>
    <x v="1"/>
    <m/>
  </r>
  <r>
    <s v="U.P. PESADO"/>
    <s v="MEREY 29"/>
    <n v="436"/>
    <s v="Pase"/>
    <m/>
    <n v="3"/>
    <m/>
    <m/>
    <m/>
    <m/>
    <m/>
    <m/>
    <m/>
    <m/>
    <m/>
    <m/>
    <m/>
    <x v="140"/>
    <m/>
    <m/>
    <m/>
    <x v="0"/>
    <m/>
    <m/>
    <m/>
    <m/>
    <x v="0"/>
    <m/>
    <m/>
    <x v="1"/>
    <m/>
  </r>
  <r>
    <s v="U.P. PESADO"/>
    <s v="MEREY 29"/>
    <n v="437"/>
    <s v="Amarre"/>
    <m/>
    <m/>
    <m/>
    <n v="6"/>
    <m/>
    <m/>
    <m/>
    <m/>
    <n v="3"/>
    <n v="3"/>
    <m/>
    <m/>
    <m/>
    <x v="141"/>
    <m/>
    <m/>
    <m/>
    <x v="0"/>
    <m/>
    <m/>
    <m/>
    <m/>
    <x v="0"/>
    <m/>
    <m/>
    <x v="1"/>
    <m/>
  </r>
  <r>
    <s v="U.P. PESADO"/>
    <s v="MEREY 29"/>
    <n v="438"/>
    <s v="Pase"/>
    <m/>
    <n v="3"/>
    <m/>
    <m/>
    <m/>
    <m/>
    <m/>
    <m/>
    <n v="3"/>
    <m/>
    <m/>
    <m/>
    <m/>
    <x v="142"/>
    <m/>
    <m/>
    <m/>
    <x v="0"/>
    <m/>
    <m/>
    <m/>
    <m/>
    <x v="0"/>
    <m/>
    <m/>
    <x v="1"/>
    <m/>
  </r>
  <r>
    <s v="U.P. PESADO"/>
    <s v="MEREY 29"/>
    <n v="439"/>
    <s v="Pase con Derivación en 90°"/>
    <m/>
    <n v="4"/>
    <m/>
    <n v="6"/>
    <m/>
    <m/>
    <m/>
    <m/>
    <m/>
    <m/>
    <m/>
    <m/>
    <m/>
    <x v="143"/>
    <m/>
    <m/>
    <m/>
    <x v="0"/>
    <m/>
    <m/>
    <m/>
    <m/>
    <x v="0"/>
    <m/>
    <m/>
    <x v="1"/>
    <m/>
  </r>
  <r>
    <s v="U.P. PESADO"/>
    <s v="MEREY 29"/>
    <n v="440"/>
    <s v="Poste Terminal"/>
    <m/>
    <m/>
    <m/>
    <n v="3"/>
    <m/>
    <n v="3"/>
    <m/>
    <m/>
    <n v="3"/>
    <m/>
    <m/>
    <m/>
    <m/>
    <x v="124"/>
    <m/>
    <m/>
    <m/>
    <x v="0"/>
    <m/>
    <m/>
    <m/>
    <m/>
    <x v="0"/>
    <m/>
    <m/>
    <x v="1"/>
    <m/>
  </r>
  <r>
    <s v="U.P. PESADO"/>
    <s v="MEREY 29"/>
    <n v="441"/>
    <s v="Pase"/>
    <m/>
    <n v="3"/>
    <m/>
    <m/>
    <m/>
    <m/>
    <m/>
    <m/>
    <n v="3"/>
    <m/>
    <m/>
    <m/>
    <m/>
    <x v="124"/>
    <m/>
    <m/>
    <m/>
    <x v="0"/>
    <m/>
    <m/>
    <m/>
    <m/>
    <x v="0"/>
    <m/>
    <m/>
    <x v="1"/>
    <m/>
  </r>
  <r>
    <s v="U.P. PESADO"/>
    <s v="MEREY 29"/>
    <n v="442"/>
    <s v="Amarre con Derivación en 45°"/>
    <m/>
    <n v="2"/>
    <m/>
    <n v="9"/>
    <m/>
    <m/>
    <m/>
    <m/>
    <m/>
    <m/>
    <m/>
    <m/>
    <m/>
    <x v="144"/>
    <m/>
    <m/>
    <m/>
    <x v="0"/>
    <m/>
    <m/>
    <m/>
    <m/>
    <x v="0"/>
    <m/>
    <m/>
    <x v="1"/>
    <m/>
  </r>
  <r>
    <s v="U.P. PESADO"/>
    <s v="MEREY 29"/>
    <n v="443"/>
    <s v="Poste Terminal"/>
    <m/>
    <m/>
    <m/>
    <n v="3"/>
    <m/>
    <n v="3"/>
    <m/>
    <m/>
    <n v="3"/>
    <m/>
    <m/>
    <m/>
    <m/>
    <x v="145"/>
    <m/>
    <m/>
    <m/>
    <x v="0"/>
    <m/>
    <m/>
    <m/>
    <m/>
    <x v="0"/>
    <m/>
    <m/>
    <x v="1"/>
    <m/>
  </r>
  <r>
    <s v="U.P. PESADO"/>
    <s v="MEREY 29"/>
    <n v="444"/>
    <s v="Amarre en 45°"/>
    <m/>
    <m/>
    <m/>
    <n v="6"/>
    <m/>
    <m/>
    <m/>
    <m/>
    <m/>
    <n v="3"/>
    <m/>
    <m/>
    <m/>
    <x v="146"/>
    <m/>
    <m/>
    <m/>
    <x v="0"/>
    <m/>
    <m/>
    <m/>
    <m/>
    <x v="0"/>
    <m/>
    <m/>
    <x v="1"/>
    <m/>
  </r>
  <r>
    <s v="U.P. PESADO"/>
    <s v="MEREY 29"/>
    <n v="445"/>
    <s v="Poste Terminal"/>
    <m/>
    <m/>
    <m/>
    <n v="3"/>
    <m/>
    <n v="3"/>
    <m/>
    <m/>
    <n v="3"/>
    <m/>
    <m/>
    <m/>
    <m/>
    <x v="124"/>
    <m/>
    <m/>
    <m/>
    <x v="0"/>
    <m/>
    <m/>
    <m/>
    <m/>
    <x v="0"/>
    <m/>
    <m/>
    <x v="1"/>
    <m/>
  </r>
  <r>
    <s v="U.P. PESADO"/>
    <s v="MEREY 29"/>
    <n v="446"/>
    <s v="Amarre con Derivación en 45°"/>
    <m/>
    <n v="2"/>
    <m/>
    <n v="9"/>
    <m/>
    <m/>
    <m/>
    <m/>
    <m/>
    <m/>
    <m/>
    <m/>
    <m/>
    <x v="147"/>
    <m/>
    <m/>
    <m/>
    <x v="0"/>
    <m/>
    <m/>
    <m/>
    <m/>
    <x v="0"/>
    <m/>
    <m/>
    <x v="1"/>
    <m/>
  </r>
  <r>
    <s v="U.P. PESADO"/>
    <s v="MEREY 29"/>
    <n v="447"/>
    <s v="Amarre con Derivación en 90°"/>
    <m/>
    <n v="1"/>
    <m/>
    <n v="9"/>
    <m/>
    <m/>
    <m/>
    <m/>
    <m/>
    <m/>
    <m/>
    <m/>
    <m/>
    <x v="140"/>
    <m/>
    <m/>
    <m/>
    <x v="0"/>
    <m/>
    <m/>
    <m/>
    <m/>
    <x v="0"/>
    <m/>
    <m/>
    <x v="1"/>
    <m/>
  </r>
  <r>
    <s v="U.P. PESADO"/>
    <s v="MEREY 29"/>
    <n v="448"/>
    <s v="Amarre en 90°"/>
    <m/>
    <m/>
    <m/>
    <n v="5"/>
    <m/>
    <n v="2"/>
    <m/>
    <m/>
    <m/>
    <m/>
    <m/>
    <m/>
    <m/>
    <x v="148"/>
    <m/>
    <m/>
    <m/>
    <x v="0"/>
    <m/>
    <m/>
    <m/>
    <m/>
    <x v="0"/>
    <m/>
    <m/>
    <x v="1"/>
    <m/>
  </r>
  <r>
    <s v="U.P. PESADO"/>
    <s v="MEREY 29"/>
    <n v="449"/>
    <s v="Amarre en 90° Tx"/>
    <m/>
    <n v="2"/>
    <m/>
    <n v="6"/>
    <m/>
    <n v="3"/>
    <m/>
    <m/>
    <n v="3"/>
    <m/>
    <m/>
    <m/>
    <m/>
    <x v="149"/>
    <m/>
    <m/>
    <m/>
    <x v="0"/>
    <m/>
    <m/>
    <m/>
    <m/>
    <x v="0"/>
    <m/>
    <m/>
    <x v="1"/>
    <m/>
  </r>
  <r>
    <s v="U.P. PESADO"/>
    <s v="MEREY 29"/>
    <n v="450"/>
    <s v="Pase en 45° Tx"/>
    <m/>
    <n v="6"/>
    <m/>
    <m/>
    <m/>
    <n v="3"/>
    <m/>
    <m/>
    <n v="3"/>
    <m/>
    <m/>
    <m/>
    <m/>
    <x v="150"/>
    <m/>
    <m/>
    <m/>
    <x v="0"/>
    <m/>
    <m/>
    <m/>
    <m/>
    <x v="0"/>
    <m/>
    <m/>
    <x v="1"/>
    <m/>
  </r>
  <r>
    <s v="U.P. PESADO"/>
    <s v="MEREY 29"/>
    <n v="451"/>
    <s v="Amarre en 90°"/>
    <m/>
    <n v="2"/>
    <m/>
    <n v="6"/>
    <m/>
    <m/>
    <m/>
    <m/>
    <m/>
    <m/>
    <m/>
    <m/>
    <m/>
    <x v="140"/>
    <m/>
    <m/>
    <m/>
    <x v="0"/>
    <m/>
    <m/>
    <m/>
    <m/>
    <x v="0"/>
    <m/>
    <m/>
    <x v="1"/>
    <m/>
  </r>
  <r>
    <s v="U.P. PESADO"/>
    <s v="MEREY 29"/>
    <n v="452"/>
    <s v="Poste Terminal Tx"/>
    <m/>
    <m/>
    <m/>
    <n v="3"/>
    <m/>
    <n v="3"/>
    <m/>
    <m/>
    <n v="3"/>
    <m/>
    <m/>
    <m/>
    <m/>
    <x v="135"/>
    <m/>
    <m/>
    <m/>
    <x v="0"/>
    <m/>
    <m/>
    <m/>
    <m/>
    <x v="0"/>
    <m/>
    <m/>
    <x v="1"/>
    <m/>
  </r>
</pivotCacheRecords>
</file>

<file path=xl/pivotCache/pivotCacheRecords10.xml><?xml version="1.0" encoding="utf-8"?>
<pivotCacheRecords xmlns="http://schemas.openxmlformats.org/spreadsheetml/2006/main" xmlns:r="http://schemas.openxmlformats.org/officeDocument/2006/relationships" count="150">
  <r>
    <s v="U.P. EXTRAPESADO"/>
    <s v="BLOQUE 8"/>
    <n v="1"/>
    <s v="Amarre"/>
    <m/>
    <n v="2"/>
    <n v="12"/>
    <m/>
    <m/>
    <n v="1"/>
    <m/>
    <m/>
    <n v="2"/>
    <n v="6"/>
    <s v="2 reconectadores"/>
    <m/>
    <s v="X"/>
    <x v="0"/>
    <d v="2024-02-16T00:00:00"/>
    <s v="X"/>
    <n v="12"/>
    <x v="0"/>
    <m/>
    <d v="2024-02-16T00:00:00"/>
    <s v="X"/>
    <n v="14"/>
    <x v="0"/>
    <s v="Doble terna una fuera de Servicio"/>
    <m/>
    <x v="0"/>
    <m/>
  </r>
  <r>
    <s v="U.P. EXTRAPESADO"/>
    <s v="BLOQUE 8"/>
    <n v="2"/>
    <s v="Amarre en 90°"/>
    <m/>
    <n v="4"/>
    <n v="12"/>
    <m/>
    <m/>
    <m/>
    <m/>
    <m/>
    <n v="3"/>
    <n v="3"/>
    <m/>
    <m/>
    <m/>
    <x v="1"/>
    <d v="2024-02-16T00:00:00"/>
    <s v="X"/>
    <n v="3"/>
    <x v="0"/>
    <m/>
    <d v="2024-02-16T00:00:00"/>
    <s v="X"/>
    <n v="9"/>
    <x v="1"/>
    <m/>
    <m/>
    <x v="0"/>
    <m/>
  </r>
  <r>
    <s v="U.P. EXTRAPESADO"/>
    <s v="BLOQUE 8"/>
    <n v="3"/>
    <s v="SUS"/>
    <m/>
    <m/>
    <n v="6"/>
    <m/>
    <m/>
    <m/>
    <m/>
    <m/>
    <m/>
    <m/>
    <m/>
    <m/>
    <m/>
    <x v="2"/>
    <m/>
    <m/>
    <m/>
    <x v="0"/>
    <m/>
    <d v="2024-02-16T00:00:00"/>
    <s v="X"/>
    <n v="3"/>
    <x v="1"/>
    <m/>
    <m/>
    <x v="0"/>
    <m/>
  </r>
  <r>
    <s v="U.P. EXTRAPESADO"/>
    <s v="BLOQUE 8"/>
    <n v="4"/>
    <s v="SUS"/>
    <m/>
    <m/>
    <n v="6"/>
    <m/>
    <m/>
    <m/>
    <m/>
    <m/>
    <m/>
    <m/>
    <m/>
    <m/>
    <m/>
    <x v="2"/>
    <m/>
    <m/>
    <m/>
    <x v="0"/>
    <m/>
    <d v="2024-02-16T00:00:00"/>
    <s v="X"/>
    <n v="3"/>
    <x v="1"/>
    <m/>
    <m/>
    <x v="0"/>
    <m/>
  </r>
  <r>
    <s v="U.P. EXTRAPESADO"/>
    <s v="BLOQUE 8"/>
    <n v="5"/>
    <s v="Amarre"/>
    <m/>
    <n v="2"/>
    <n v="12"/>
    <m/>
    <m/>
    <m/>
    <m/>
    <m/>
    <n v="6"/>
    <n v="3"/>
    <m/>
    <m/>
    <m/>
    <x v="2"/>
    <d v="2024-02-16T00:00:00"/>
    <s v="X"/>
    <n v="3"/>
    <x v="0"/>
    <m/>
    <d v="2024-02-16T00:00:00"/>
    <s v="X"/>
    <n v="10"/>
    <x v="1"/>
    <m/>
    <m/>
    <x v="0"/>
    <m/>
  </r>
  <r>
    <s v="U.P. EXTRAPESADO"/>
    <s v="BLOQUE 8"/>
    <n v="6"/>
    <s v="SUS"/>
    <m/>
    <m/>
    <n v="6"/>
    <m/>
    <m/>
    <m/>
    <m/>
    <m/>
    <m/>
    <m/>
    <m/>
    <m/>
    <m/>
    <x v="2"/>
    <m/>
    <m/>
    <m/>
    <x v="0"/>
    <m/>
    <d v="2024-02-16T00:00:00"/>
    <s v="X"/>
    <n v="3"/>
    <x v="1"/>
    <m/>
    <m/>
    <x v="0"/>
    <m/>
  </r>
  <r>
    <s v="U.P. EXTRAPESADO"/>
    <s v="BLOQUE 8"/>
    <n v="7"/>
    <s v="SUS"/>
    <m/>
    <m/>
    <n v="6"/>
    <m/>
    <m/>
    <m/>
    <m/>
    <m/>
    <m/>
    <m/>
    <m/>
    <m/>
    <m/>
    <x v="2"/>
    <m/>
    <m/>
    <m/>
    <x v="0"/>
    <m/>
    <d v="2024-02-16T00:00:00"/>
    <s v="X"/>
    <n v="3"/>
    <x v="1"/>
    <m/>
    <m/>
    <x v="0"/>
    <m/>
  </r>
  <r>
    <s v="U.P. EXTRAPESADO"/>
    <s v="BLOQUE 8"/>
    <n v="8"/>
    <s v="SUS"/>
    <m/>
    <m/>
    <n v="6"/>
    <m/>
    <m/>
    <m/>
    <m/>
    <m/>
    <m/>
    <m/>
    <m/>
    <m/>
    <m/>
    <x v="3"/>
    <m/>
    <m/>
    <m/>
    <x v="0"/>
    <m/>
    <d v="2024-02-16T00:00:00"/>
    <s v="X"/>
    <n v="3"/>
    <x v="1"/>
    <m/>
    <m/>
    <x v="0"/>
    <m/>
  </r>
  <r>
    <s v="U.P. EXTRAPESADO"/>
    <s v="BLOQUE 8"/>
    <n v="9"/>
    <s v="SUS"/>
    <m/>
    <m/>
    <n v="6"/>
    <m/>
    <m/>
    <m/>
    <m/>
    <m/>
    <m/>
    <m/>
    <m/>
    <m/>
    <m/>
    <x v="2"/>
    <m/>
    <m/>
    <m/>
    <x v="0"/>
    <m/>
    <d v="2024-02-16T00:00:00"/>
    <s v="X"/>
    <n v="3"/>
    <x v="1"/>
    <m/>
    <m/>
    <x v="0"/>
    <m/>
  </r>
  <r>
    <s v="U.P. EXTRAPESADO"/>
    <s v="BLOQUE 8"/>
    <n v="10"/>
    <s v="Amarre"/>
    <m/>
    <n v="2"/>
    <n v="12"/>
    <m/>
    <m/>
    <m/>
    <m/>
    <m/>
    <n v="6"/>
    <n v="3"/>
    <m/>
    <m/>
    <m/>
    <x v="4"/>
    <d v="2024-02-16T00:00:00"/>
    <s v="X"/>
    <n v="3"/>
    <x v="0"/>
    <m/>
    <d v="2024-02-16T00:00:00"/>
    <s v="X"/>
    <n v="10"/>
    <x v="1"/>
    <m/>
    <m/>
    <x v="0"/>
    <m/>
  </r>
  <r>
    <s v="U.P. EXTRAPESADO"/>
    <s v="BLOQUE 8"/>
    <n v="11"/>
    <s v="SUS"/>
    <m/>
    <m/>
    <n v="6"/>
    <m/>
    <m/>
    <m/>
    <m/>
    <m/>
    <m/>
    <m/>
    <m/>
    <m/>
    <m/>
    <x v="2"/>
    <m/>
    <m/>
    <m/>
    <x v="0"/>
    <m/>
    <d v="2024-02-16T00:00:00"/>
    <s v="X"/>
    <n v="3"/>
    <x v="1"/>
    <m/>
    <m/>
    <x v="0"/>
    <m/>
  </r>
  <r>
    <s v="U.P. EXTRAPESADO"/>
    <s v="BLOQUE 8"/>
    <n v="12"/>
    <s v="SUS"/>
    <m/>
    <m/>
    <n v="6"/>
    <m/>
    <m/>
    <m/>
    <m/>
    <m/>
    <m/>
    <m/>
    <m/>
    <m/>
    <m/>
    <x v="2"/>
    <m/>
    <m/>
    <m/>
    <x v="0"/>
    <m/>
    <d v="2024-02-16T00:00:00"/>
    <s v="X"/>
    <n v="3"/>
    <x v="1"/>
    <m/>
    <m/>
    <x v="0"/>
    <m/>
  </r>
  <r>
    <s v="U.P. EXTRAPESADO"/>
    <s v="BLOQUE 8"/>
    <n v="13"/>
    <s v="SUS"/>
    <m/>
    <m/>
    <n v="6"/>
    <m/>
    <m/>
    <m/>
    <m/>
    <m/>
    <m/>
    <m/>
    <m/>
    <m/>
    <m/>
    <x v="2"/>
    <m/>
    <m/>
    <m/>
    <x v="0"/>
    <m/>
    <d v="2024-02-16T00:00:00"/>
    <s v="X"/>
    <n v="3"/>
    <x v="1"/>
    <m/>
    <m/>
    <x v="0"/>
    <m/>
  </r>
  <r>
    <s v="U.P. EXTRAPESADO"/>
    <s v="BLOQUE 8"/>
    <n v="14"/>
    <s v="SUS"/>
    <m/>
    <m/>
    <n v="6"/>
    <m/>
    <m/>
    <m/>
    <m/>
    <m/>
    <m/>
    <m/>
    <m/>
    <m/>
    <m/>
    <x v="2"/>
    <m/>
    <m/>
    <m/>
    <x v="0"/>
    <m/>
    <d v="2024-02-16T00:00:00"/>
    <s v="X"/>
    <n v="3"/>
    <x v="1"/>
    <m/>
    <m/>
    <x v="0"/>
    <m/>
  </r>
  <r>
    <s v="U.P. EXTRAPESADO"/>
    <s v="BLOQUE 8"/>
    <n v="15"/>
    <s v="SUS"/>
    <m/>
    <m/>
    <n v="6"/>
    <m/>
    <m/>
    <m/>
    <m/>
    <m/>
    <m/>
    <m/>
    <m/>
    <m/>
    <m/>
    <x v="5"/>
    <m/>
    <m/>
    <m/>
    <x v="0"/>
    <m/>
    <d v="2024-02-16T00:00:00"/>
    <s v="X"/>
    <n v="3"/>
    <x v="1"/>
    <m/>
    <m/>
    <x v="0"/>
    <m/>
  </r>
  <r>
    <s v="U.P. EXTRAPESADO"/>
    <s v="BLOQUE 8"/>
    <n v="16"/>
    <s v="Amarre"/>
    <m/>
    <n v="2"/>
    <n v="12"/>
    <m/>
    <m/>
    <m/>
    <m/>
    <m/>
    <m/>
    <n v="3"/>
    <m/>
    <m/>
    <m/>
    <x v="6"/>
    <d v="2024-02-16T00:00:00"/>
    <s v="X"/>
    <n v="3"/>
    <x v="0"/>
    <m/>
    <d v="2024-02-16T00:00:00"/>
    <s v="X"/>
    <n v="7"/>
    <x v="2"/>
    <m/>
    <m/>
    <x v="0"/>
    <m/>
  </r>
  <r>
    <s v="U.P. EXTRAPESADO"/>
    <s v="BLOQUE 8"/>
    <n v="17"/>
    <s v="SUS"/>
    <m/>
    <m/>
    <n v="6"/>
    <m/>
    <m/>
    <m/>
    <m/>
    <m/>
    <m/>
    <m/>
    <m/>
    <m/>
    <m/>
    <x v="2"/>
    <m/>
    <m/>
    <m/>
    <x v="0"/>
    <m/>
    <d v="2024-02-16T00:00:00"/>
    <s v="X"/>
    <n v="3"/>
    <x v="1"/>
    <m/>
    <m/>
    <x v="0"/>
    <m/>
  </r>
  <r>
    <s v="U.P. EXTRAPESADO"/>
    <s v="BLOQUE 8"/>
    <n v="18"/>
    <s v="SUS"/>
    <m/>
    <m/>
    <n v="6"/>
    <m/>
    <m/>
    <m/>
    <m/>
    <m/>
    <m/>
    <m/>
    <m/>
    <m/>
    <m/>
    <x v="2"/>
    <m/>
    <m/>
    <m/>
    <x v="0"/>
    <m/>
    <d v="2024-02-16T00:00:00"/>
    <s v="X"/>
    <n v="3"/>
    <x v="1"/>
    <m/>
    <m/>
    <x v="0"/>
    <m/>
  </r>
  <r>
    <s v="U.P. EXTRAPESADO"/>
    <s v="BLOQUE 8"/>
    <n v="19"/>
    <s v="SUS"/>
    <m/>
    <m/>
    <n v="6"/>
    <m/>
    <m/>
    <m/>
    <m/>
    <m/>
    <m/>
    <m/>
    <m/>
    <m/>
    <m/>
    <x v="2"/>
    <m/>
    <m/>
    <m/>
    <x v="0"/>
    <m/>
    <d v="2024-02-16T00:00:00"/>
    <s v="X"/>
    <n v="3"/>
    <x v="1"/>
    <m/>
    <m/>
    <x v="0"/>
    <m/>
  </r>
  <r>
    <s v="U.P. EXTRAPESADO"/>
    <s v="BLOQUE 8"/>
    <n v="20"/>
    <s v="SUS"/>
    <m/>
    <m/>
    <n v="6"/>
    <m/>
    <m/>
    <m/>
    <m/>
    <m/>
    <m/>
    <m/>
    <m/>
    <m/>
    <m/>
    <x v="5"/>
    <m/>
    <m/>
    <m/>
    <x v="0"/>
    <m/>
    <d v="2024-02-16T00:00:00"/>
    <s v="X"/>
    <n v="3"/>
    <x v="1"/>
    <m/>
    <m/>
    <x v="0"/>
    <m/>
  </r>
  <r>
    <s v="U.P. EXTRAPESADO"/>
    <s v="BLOQUE 8"/>
    <n v="21"/>
    <s v="SUS"/>
    <m/>
    <m/>
    <n v="6"/>
    <m/>
    <m/>
    <m/>
    <m/>
    <m/>
    <m/>
    <m/>
    <m/>
    <m/>
    <m/>
    <x v="2"/>
    <m/>
    <m/>
    <m/>
    <x v="0"/>
    <m/>
    <d v="2024-02-16T00:00:00"/>
    <s v="X"/>
    <n v="3"/>
    <x v="1"/>
    <m/>
    <m/>
    <x v="0"/>
    <m/>
  </r>
  <r>
    <s v="U.P. EXTRAPESADO"/>
    <s v="BLOQUE 8"/>
    <n v="22"/>
    <s v="Amarre en 45°"/>
    <m/>
    <n v="2"/>
    <n v="12"/>
    <m/>
    <m/>
    <m/>
    <m/>
    <m/>
    <m/>
    <n v="3"/>
    <m/>
    <m/>
    <m/>
    <x v="7"/>
    <d v="2024-02-16T00:00:00"/>
    <s v="X"/>
    <n v="3"/>
    <x v="0"/>
    <m/>
    <d v="2024-02-16T00:00:00"/>
    <s v="X"/>
    <n v="7"/>
    <x v="1"/>
    <m/>
    <m/>
    <x v="0"/>
    <m/>
  </r>
  <r>
    <s v="U.P. EXTRAPESADO"/>
    <s v="BLOQUE 8"/>
    <n v="23"/>
    <s v="Amarre con derivación en 90°"/>
    <m/>
    <n v="4"/>
    <n v="18"/>
    <m/>
    <m/>
    <m/>
    <m/>
    <m/>
    <m/>
    <n v="7"/>
    <m/>
    <m/>
    <m/>
    <x v="8"/>
    <d v="2024-02-16T00:00:00"/>
    <s v="X"/>
    <n v="7"/>
    <x v="0"/>
    <m/>
    <d v="2024-02-16T00:00:00"/>
    <s v="X"/>
    <n v="12"/>
    <x v="1"/>
    <m/>
    <m/>
    <x v="0"/>
    <m/>
  </r>
  <r>
    <s v="U.P. EXTRAPESADO"/>
    <s v="BLOQUE 8"/>
    <n v="24"/>
    <s v="Amarre"/>
    <m/>
    <n v="2"/>
    <n v="12"/>
    <m/>
    <m/>
    <m/>
    <m/>
    <m/>
    <m/>
    <n v="3"/>
    <m/>
    <m/>
    <m/>
    <x v="9"/>
    <d v="2024-02-16T00:00:00"/>
    <s v="X"/>
    <n v="3"/>
    <x v="0"/>
    <m/>
    <d v="2024-02-16T00:00:00"/>
    <s v="X"/>
    <n v="7"/>
    <x v="1"/>
    <m/>
    <m/>
    <x v="0"/>
    <m/>
  </r>
  <r>
    <s v="U.P. EXTRAPESADO"/>
    <s v="BLOQUE 8"/>
    <n v="25"/>
    <s v="SUS"/>
    <m/>
    <m/>
    <n v="6"/>
    <m/>
    <m/>
    <m/>
    <m/>
    <m/>
    <m/>
    <m/>
    <m/>
    <m/>
    <m/>
    <x v="5"/>
    <m/>
    <m/>
    <m/>
    <x v="0"/>
    <m/>
    <d v="2024-02-16T00:00:00"/>
    <s v="X"/>
    <n v="3"/>
    <x v="1"/>
    <m/>
    <m/>
    <x v="0"/>
    <m/>
  </r>
  <r>
    <s v="U.P. EXTRAPESADO"/>
    <s v="BLOQUE 8"/>
    <n v="26"/>
    <s v="Amarre en 90° con derivación en 45°"/>
    <m/>
    <n v="6"/>
    <n v="13"/>
    <m/>
    <m/>
    <n v="1"/>
    <m/>
    <m/>
    <m/>
    <n v="3"/>
    <m/>
    <m/>
    <m/>
    <x v="10"/>
    <d v="2024-02-16T00:00:00"/>
    <s v="X"/>
    <n v="3"/>
    <x v="0"/>
    <m/>
    <d v="2024-02-16T00:00:00"/>
    <s v="X"/>
    <n v="9"/>
    <x v="1"/>
    <m/>
    <m/>
    <x v="0"/>
    <m/>
  </r>
  <r>
    <s v="U.P. EXTRAPESADO"/>
    <s v="BLOQUE 8"/>
    <n v="27"/>
    <s v="SUS"/>
    <m/>
    <m/>
    <n v="6"/>
    <m/>
    <m/>
    <m/>
    <m/>
    <m/>
    <m/>
    <m/>
    <m/>
    <m/>
    <m/>
    <x v="2"/>
    <m/>
    <m/>
    <m/>
    <x v="0"/>
    <m/>
    <d v="2024-02-16T00:00:00"/>
    <s v="X"/>
    <n v="3"/>
    <x v="1"/>
    <m/>
    <m/>
    <x v="0"/>
    <m/>
  </r>
  <r>
    <s v="U.P. EXTRAPESADO"/>
    <s v="BLOQUE 8"/>
    <n v="28"/>
    <s v="SUS"/>
    <m/>
    <m/>
    <n v="6"/>
    <m/>
    <m/>
    <m/>
    <m/>
    <m/>
    <m/>
    <m/>
    <m/>
    <m/>
    <m/>
    <x v="11"/>
    <m/>
    <m/>
    <m/>
    <x v="0"/>
    <m/>
    <d v="2024-02-16T00:00:00"/>
    <s v="X"/>
    <n v="3"/>
    <x v="1"/>
    <m/>
    <m/>
    <x v="0"/>
    <m/>
  </r>
  <r>
    <s v="U.P. EXTRAPESADO"/>
    <s v="BLOQUE 8"/>
    <n v="29"/>
    <s v="Amarre con derivación en 90°"/>
    <m/>
    <n v="5"/>
    <n v="18"/>
    <m/>
    <m/>
    <m/>
    <m/>
    <m/>
    <m/>
    <n v="7"/>
    <m/>
    <m/>
    <m/>
    <x v="12"/>
    <d v="2024-02-16T00:00:00"/>
    <s v="X"/>
    <n v="7"/>
    <x v="0"/>
    <m/>
    <d v="2024-02-16T00:00:00"/>
    <s v="X"/>
    <n v="12"/>
    <x v="1"/>
    <m/>
    <m/>
    <x v="0"/>
    <m/>
  </r>
  <r>
    <s v="U.P. EXTRAPESADO"/>
    <s v="BLOQUE 8"/>
    <n v="30"/>
    <s v="PORTICO Terminal"/>
    <m/>
    <n v="27"/>
    <n v="9"/>
    <m/>
    <m/>
    <n v="6"/>
    <m/>
    <m/>
    <n v="6"/>
    <n v="21"/>
    <n v="6"/>
    <m/>
    <m/>
    <x v="13"/>
    <d v="2024-02-16T00:00:00"/>
    <s v="X"/>
    <n v="49"/>
    <x v="0"/>
    <s v="5 CC Cerrado, 1 Abierto; 4 SM Cerrado"/>
    <d v="2024-02-16T00:00:00"/>
    <s v="X"/>
    <n v="42"/>
    <x v="2"/>
    <m/>
    <d v="2024-02-23T00:00:00"/>
    <x v="1"/>
    <m/>
  </r>
  <r>
    <s v="U.P. EXTRAPESADO"/>
    <s v="BLOQUE 8"/>
    <n v="31"/>
    <s v="Amarre Tx"/>
    <m/>
    <n v="1"/>
    <n v="6"/>
    <m/>
    <m/>
    <n v="1"/>
    <m/>
    <s v="X"/>
    <n v="3"/>
    <n v="7"/>
    <m/>
    <m/>
    <m/>
    <x v="14"/>
    <d v="2024-02-16T00:00:00"/>
    <s v="X"/>
    <n v="10"/>
    <x v="0"/>
    <m/>
    <d v="2024-02-16T00:00:00"/>
    <s v="X"/>
    <n v="11"/>
    <x v="1"/>
    <m/>
    <m/>
    <x v="0"/>
    <m/>
  </r>
  <r>
    <s v="U.P. EXTRAPESADO"/>
    <s v="BLOQUE 8"/>
    <n v="32"/>
    <s v="Amarre Tx"/>
    <m/>
    <n v="1"/>
    <n v="6"/>
    <m/>
    <m/>
    <n v="2"/>
    <m/>
    <s v="X"/>
    <n v="3"/>
    <n v="7"/>
    <m/>
    <m/>
    <m/>
    <x v="14"/>
    <d v="2024-02-16T00:00:00"/>
    <s v="X"/>
    <n v="13"/>
    <x v="0"/>
    <m/>
    <d v="2024-02-16T00:00:00"/>
    <s v="X"/>
    <n v="12"/>
    <x v="1"/>
    <m/>
    <m/>
    <x v="0"/>
    <m/>
  </r>
  <r>
    <s v="U.P. EXTRAPESADO"/>
    <s v="BLOQUE 8"/>
    <n v="33"/>
    <s v="Amarre con derivación en 90°"/>
    <m/>
    <n v="2"/>
    <n v="9"/>
    <m/>
    <m/>
    <m/>
    <m/>
    <m/>
    <n v="3"/>
    <n v="9"/>
    <m/>
    <m/>
    <m/>
    <x v="15"/>
    <d v="2024-02-16T00:00:00"/>
    <s v="X"/>
    <n v="9"/>
    <x v="0"/>
    <m/>
    <d v="2024-02-16T00:00:00"/>
    <s v="X"/>
    <n v="13"/>
    <x v="1"/>
    <m/>
    <m/>
    <x v="0"/>
    <m/>
  </r>
  <r>
    <s v="U.P. EXTRAPESADO"/>
    <s v="BLOQUE 8"/>
    <n v="34"/>
    <s v="Poste Terminal"/>
    <m/>
    <n v="6"/>
    <n v="3"/>
    <m/>
    <m/>
    <n v="3"/>
    <m/>
    <s v="X"/>
    <n v="3"/>
    <m/>
    <m/>
    <m/>
    <m/>
    <x v="16"/>
    <d v="2024-02-16T00:00:00"/>
    <s v="X"/>
    <n v="9"/>
    <x v="1"/>
    <m/>
    <d v="2024-02-16T00:00:00"/>
    <s v="X"/>
    <n v="9"/>
    <x v="2"/>
    <m/>
    <m/>
    <x v="0"/>
    <m/>
  </r>
  <r>
    <s v="U.P. EXTRAPESADO"/>
    <s v="BLOQUE 8"/>
    <n v="35"/>
    <s v="Amarre"/>
    <m/>
    <m/>
    <n v="6"/>
    <m/>
    <m/>
    <m/>
    <m/>
    <m/>
    <m/>
    <m/>
    <n v="3"/>
    <m/>
    <s v="X"/>
    <x v="17"/>
    <d v="2024-02-16T00:00:00"/>
    <s v="X"/>
    <n v="9"/>
    <x v="0"/>
    <m/>
    <d v="2024-02-16T00:00:00"/>
    <s v="X"/>
    <n v="12"/>
    <x v="1"/>
    <s v="3 sm cerrados"/>
    <m/>
    <x v="0"/>
    <m/>
  </r>
  <r>
    <s v="U.P. EXTRAPESADO"/>
    <s v="BLOQUE 8"/>
    <n v="36"/>
    <s v="Amarre"/>
    <m/>
    <n v="1"/>
    <n v="6"/>
    <m/>
    <m/>
    <m/>
    <m/>
    <m/>
    <m/>
    <n v="3"/>
    <m/>
    <m/>
    <m/>
    <x v="18"/>
    <d v="2024-02-16T00:00:00"/>
    <s v="X"/>
    <n v="3"/>
    <x v="0"/>
    <m/>
    <d v="2024-02-16T00:00:00"/>
    <s v="X"/>
    <n v="7"/>
    <x v="1"/>
    <m/>
    <m/>
    <x v="0"/>
    <m/>
  </r>
  <r>
    <s v="U.P. EXTRAPESADO"/>
    <s v="BLOQUE 8"/>
    <n v="37"/>
    <s v="Amarre en 90°"/>
    <m/>
    <n v="1"/>
    <n v="6"/>
    <m/>
    <m/>
    <m/>
    <m/>
    <m/>
    <m/>
    <n v="3"/>
    <m/>
    <m/>
    <m/>
    <x v="19"/>
    <d v="2024-02-16T00:00:00"/>
    <s v="X"/>
    <n v="3"/>
    <x v="0"/>
    <m/>
    <d v="2024-02-16T00:00:00"/>
    <s v="X"/>
    <n v="7"/>
    <x v="1"/>
    <m/>
    <m/>
    <x v="0"/>
    <m/>
  </r>
  <r>
    <s v="U.P. EXTRAPESADO"/>
    <s v="BLOQUE 8"/>
    <n v="38"/>
    <s v="Amarre"/>
    <m/>
    <n v="4"/>
    <n v="6"/>
    <m/>
    <m/>
    <n v="3"/>
    <m/>
    <m/>
    <n v="2"/>
    <n v="7"/>
    <m/>
    <m/>
    <m/>
    <x v="20"/>
    <d v="2024-02-16T00:00:00"/>
    <s v="X"/>
    <n v="16"/>
    <x v="0"/>
    <m/>
    <d v="2024-02-16T00:00:00"/>
    <s v="X"/>
    <n v="13"/>
    <x v="1"/>
    <m/>
    <m/>
    <x v="0"/>
    <m/>
  </r>
  <r>
    <s v="U.P. EXTRAPESADO"/>
    <s v="BLOQUE 8"/>
    <n v="39"/>
    <s v="Poste Terminal"/>
    <m/>
    <m/>
    <n v="3"/>
    <m/>
    <m/>
    <m/>
    <m/>
    <m/>
    <m/>
    <m/>
    <m/>
    <m/>
    <m/>
    <x v="21"/>
    <m/>
    <m/>
    <m/>
    <x v="0"/>
    <m/>
    <d v="2024-02-16T00:00:00"/>
    <s v="X"/>
    <n v="3"/>
    <x v="2"/>
    <m/>
    <m/>
    <x v="0"/>
    <m/>
  </r>
  <r>
    <s v="U.P. EXTRAPESADO"/>
    <s v="BLOQUE 8"/>
    <n v="40"/>
    <s v="Amarre"/>
    <m/>
    <m/>
    <n v="12"/>
    <m/>
    <m/>
    <m/>
    <m/>
    <m/>
    <m/>
    <m/>
    <n v="6"/>
    <m/>
    <m/>
    <x v="17"/>
    <d v="2024-02-16T00:00:00"/>
    <s v="X"/>
    <n v="9"/>
    <x v="0"/>
    <s v="3 SM Abiertos"/>
    <d v="2024-02-16T00:00:00"/>
    <s v="X"/>
    <n v="12"/>
    <x v="1"/>
    <m/>
    <m/>
    <x v="0"/>
    <m/>
  </r>
  <r>
    <s v="U.P. EXTRAPESADO"/>
    <s v="BLOQUE 8"/>
    <n v="41"/>
    <s v="Amarre con derivación en 90°"/>
    <m/>
    <n v="4"/>
    <n v="9"/>
    <m/>
    <n v="6"/>
    <m/>
    <m/>
    <m/>
    <m/>
    <n v="3"/>
    <m/>
    <m/>
    <m/>
    <x v="22"/>
    <d v="2024-02-16T00:00:00"/>
    <s v="X"/>
    <n v="3"/>
    <x v="0"/>
    <m/>
    <d v="2024-02-16T00:00:00"/>
    <s v="X"/>
    <n v="12"/>
    <x v="1"/>
    <m/>
    <m/>
    <x v="0"/>
    <m/>
  </r>
  <r>
    <s v="U.P. EXTRAPESADO"/>
    <s v="BLOQUE 8"/>
    <n v="42"/>
    <s v="Amarre en 45°"/>
    <m/>
    <n v="2"/>
    <m/>
    <m/>
    <n v="12"/>
    <m/>
    <m/>
    <m/>
    <m/>
    <n v="3"/>
    <m/>
    <m/>
    <m/>
    <x v="23"/>
    <d v="2024-02-16T00:00:00"/>
    <s v="X"/>
    <n v="3"/>
    <x v="0"/>
    <m/>
    <d v="2024-02-16T00:00:00"/>
    <s v="X"/>
    <n v="7"/>
    <x v="1"/>
    <m/>
    <m/>
    <x v="0"/>
    <m/>
  </r>
  <r>
    <s v="U.P. EXTRAPESADO"/>
    <s v="BLOQUE 8"/>
    <n v="43"/>
    <s v="SUS"/>
    <m/>
    <m/>
    <m/>
    <m/>
    <n v="6"/>
    <m/>
    <m/>
    <m/>
    <m/>
    <m/>
    <m/>
    <m/>
    <m/>
    <x v="24"/>
    <m/>
    <m/>
    <m/>
    <x v="0"/>
    <m/>
    <d v="2024-02-16T00:00:00"/>
    <s v="X"/>
    <n v="3"/>
    <x v="1"/>
    <m/>
    <m/>
    <x v="0"/>
    <m/>
  </r>
  <r>
    <s v="U.P. EXTRAPESADO"/>
    <s v="BLOQUE 8"/>
    <n v="44"/>
    <s v="SUS"/>
    <m/>
    <m/>
    <m/>
    <m/>
    <n v="6"/>
    <m/>
    <m/>
    <m/>
    <m/>
    <m/>
    <m/>
    <m/>
    <m/>
    <x v="24"/>
    <m/>
    <m/>
    <m/>
    <x v="0"/>
    <m/>
    <d v="2024-02-16T00:00:00"/>
    <s v="X"/>
    <n v="3"/>
    <x v="1"/>
    <m/>
    <m/>
    <x v="0"/>
    <m/>
  </r>
  <r>
    <s v="U.P. EXTRAPESADO"/>
    <s v="BLOQUE 8"/>
    <n v="45"/>
    <s v="SUS"/>
    <m/>
    <m/>
    <m/>
    <m/>
    <n v="6"/>
    <m/>
    <m/>
    <m/>
    <m/>
    <m/>
    <m/>
    <m/>
    <m/>
    <x v="24"/>
    <m/>
    <m/>
    <m/>
    <x v="0"/>
    <m/>
    <d v="2024-02-16T00:00:00"/>
    <s v="X"/>
    <n v="3"/>
    <x v="1"/>
    <m/>
    <m/>
    <x v="0"/>
    <m/>
  </r>
  <r>
    <s v="U.P. EXTRAPESADO"/>
    <s v="BLOQUE 8"/>
    <n v="46"/>
    <s v="SUS"/>
    <m/>
    <m/>
    <m/>
    <m/>
    <n v="6"/>
    <m/>
    <m/>
    <m/>
    <m/>
    <m/>
    <m/>
    <m/>
    <m/>
    <x v="24"/>
    <m/>
    <m/>
    <m/>
    <x v="0"/>
    <m/>
    <d v="2024-02-16T00:00:00"/>
    <s v="X"/>
    <n v="3"/>
    <x v="1"/>
    <m/>
    <m/>
    <x v="0"/>
    <m/>
  </r>
  <r>
    <s v="U.P. EXTRAPESADO"/>
    <s v="BLOQUE 8"/>
    <n v="47"/>
    <s v="Amarre"/>
    <m/>
    <m/>
    <m/>
    <m/>
    <n v="12"/>
    <m/>
    <m/>
    <m/>
    <m/>
    <n v="3"/>
    <m/>
    <m/>
    <m/>
    <x v="24"/>
    <d v="2024-02-16T00:00:00"/>
    <s v="X"/>
    <n v="3"/>
    <x v="0"/>
    <m/>
    <d v="2024-02-16T00:00:00"/>
    <s v="X"/>
    <n v="6"/>
    <x v="1"/>
    <m/>
    <m/>
    <x v="0"/>
    <m/>
  </r>
  <r>
    <s v="U.P. EXTRAPESADO"/>
    <s v="BLOQUE 8"/>
    <n v="48"/>
    <s v="SUS"/>
    <m/>
    <m/>
    <m/>
    <m/>
    <n v="6"/>
    <m/>
    <m/>
    <m/>
    <m/>
    <m/>
    <m/>
    <m/>
    <m/>
    <x v="24"/>
    <m/>
    <m/>
    <m/>
    <x v="0"/>
    <m/>
    <d v="2024-02-16T00:00:00"/>
    <s v="X"/>
    <n v="3"/>
    <x v="1"/>
    <m/>
    <m/>
    <x v="0"/>
    <m/>
  </r>
  <r>
    <s v="U.P. EXTRAPESADO"/>
    <s v="BLOQUE 8"/>
    <n v="49"/>
    <s v="SUS"/>
    <m/>
    <m/>
    <m/>
    <m/>
    <n v="6"/>
    <m/>
    <m/>
    <m/>
    <m/>
    <m/>
    <m/>
    <m/>
    <m/>
    <x v="24"/>
    <m/>
    <m/>
    <m/>
    <x v="0"/>
    <m/>
    <d v="2024-02-16T00:00:00"/>
    <s v="X"/>
    <n v="3"/>
    <x v="1"/>
    <m/>
    <m/>
    <x v="0"/>
    <m/>
  </r>
  <r>
    <s v="U.P. EXTRAPESADO"/>
    <s v="BLOQUE 8"/>
    <n v="50"/>
    <s v="SUS"/>
    <m/>
    <m/>
    <m/>
    <m/>
    <n v="6"/>
    <m/>
    <m/>
    <m/>
    <m/>
    <m/>
    <m/>
    <m/>
    <m/>
    <x v="24"/>
    <m/>
    <m/>
    <m/>
    <x v="0"/>
    <m/>
    <d v="2024-02-16T00:00:00"/>
    <s v="X"/>
    <n v="3"/>
    <x v="1"/>
    <m/>
    <m/>
    <x v="0"/>
    <m/>
  </r>
  <r>
    <s v="U.P. EXTRAPESADO"/>
    <s v="BLOQUE 8"/>
    <n v="51"/>
    <s v="SUS"/>
    <m/>
    <m/>
    <m/>
    <m/>
    <n v="6"/>
    <m/>
    <m/>
    <m/>
    <m/>
    <m/>
    <m/>
    <m/>
    <m/>
    <x v="24"/>
    <m/>
    <m/>
    <m/>
    <x v="0"/>
    <m/>
    <d v="2024-02-16T00:00:00"/>
    <s v="X"/>
    <n v="3"/>
    <x v="1"/>
    <m/>
    <m/>
    <x v="0"/>
    <m/>
  </r>
  <r>
    <s v="U.P. EXTRAPESADO"/>
    <s v="BLOQUE 8"/>
    <n v="52"/>
    <s v="Amarre"/>
    <m/>
    <m/>
    <m/>
    <m/>
    <n v="12"/>
    <m/>
    <m/>
    <m/>
    <m/>
    <n v="3"/>
    <m/>
    <m/>
    <m/>
    <x v="24"/>
    <d v="2024-02-16T00:00:00"/>
    <s v="X"/>
    <n v="3"/>
    <x v="0"/>
    <m/>
    <d v="2024-02-16T00:00:00"/>
    <s v="X"/>
    <n v="6"/>
    <x v="1"/>
    <m/>
    <m/>
    <x v="0"/>
    <m/>
  </r>
  <r>
    <s v="U.P. EXTRAPESADO"/>
    <s v="BLOQUE 8"/>
    <n v="53"/>
    <s v="SUS"/>
    <m/>
    <m/>
    <m/>
    <m/>
    <n v="6"/>
    <m/>
    <m/>
    <m/>
    <m/>
    <m/>
    <m/>
    <m/>
    <m/>
    <x v="24"/>
    <m/>
    <m/>
    <m/>
    <x v="0"/>
    <m/>
    <d v="2024-02-16T00:00:00"/>
    <s v="X"/>
    <n v="3"/>
    <x v="1"/>
    <m/>
    <m/>
    <x v="0"/>
    <m/>
  </r>
  <r>
    <s v="U.P. EXTRAPESADO"/>
    <s v="BLOQUE 8"/>
    <n v="54"/>
    <s v="SUS"/>
    <m/>
    <m/>
    <m/>
    <m/>
    <n v="6"/>
    <m/>
    <m/>
    <m/>
    <m/>
    <m/>
    <m/>
    <m/>
    <m/>
    <x v="24"/>
    <m/>
    <m/>
    <m/>
    <x v="0"/>
    <m/>
    <d v="2024-02-16T00:00:00"/>
    <s v="X"/>
    <n v="3"/>
    <x v="1"/>
    <m/>
    <m/>
    <x v="0"/>
    <m/>
  </r>
  <r>
    <s v="U.P. EXTRAPESADO"/>
    <s v="BLOQUE 8"/>
    <n v="55"/>
    <s v="Amarre"/>
    <m/>
    <m/>
    <m/>
    <m/>
    <n v="12"/>
    <m/>
    <m/>
    <m/>
    <m/>
    <n v="3"/>
    <m/>
    <m/>
    <m/>
    <x v="24"/>
    <d v="2024-02-16T00:00:00"/>
    <s v="X"/>
    <n v="3"/>
    <x v="0"/>
    <m/>
    <d v="2024-02-16T00:00:00"/>
    <s v="X"/>
    <n v="6"/>
    <x v="1"/>
    <m/>
    <m/>
    <x v="0"/>
    <m/>
  </r>
  <r>
    <s v="U.P. EXTRAPESADO"/>
    <s v="BLOQUE 8"/>
    <n v="56"/>
    <s v="PORTICO"/>
    <m/>
    <n v="21"/>
    <m/>
    <m/>
    <n v="9"/>
    <n v="6"/>
    <m/>
    <m/>
    <n v="6"/>
    <n v="15"/>
    <m/>
    <m/>
    <m/>
    <x v="25"/>
    <d v="2024-02-16T00:00:00"/>
    <s v="X"/>
    <n v="27"/>
    <x v="0"/>
    <s v="3 CC Cerrado y 3 Abiertos"/>
    <d v="2024-02-16T00:00:00"/>
    <s v="X"/>
    <n v="36"/>
    <x v="2"/>
    <m/>
    <m/>
    <x v="0"/>
    <m/>
  </r>
  <r>
    <s v="U.P. EXTRAPESADO"/>
    <s v="BLOQUE 8"/>
    <n v="57"/>
    <s v="Amarre con derivación en 45°"/>
    <m/>
    <n v="2"/>
    <n v="3"/>
    <m/>
    <n v="6"/>
    <m/>
    <m/>
    <m/>
    <m/>
    <n v="9"/>
    <m/>
    <m/>
    <m/>
    <x v="24"/>
    <d v="2024-02-16T00:00:00"/>
    <s v="X"/>
    <n v="9"/>
    <x v="2"/>
    <m/>
    <d v="2024-02-16T00:00:00"/>
    <s v="X"/>
    <n v="11"/>
    <x v="1"/>
    <m/>
    <m/>
    <x v="0"/>
    <m/>
  </r>
  <r>
    <s v="U.P. EXTRAPESADO"/>
    <s v="BLOQUE 8"/>
    <n v="58"/>
    <s v="Amarre en 45°"/>
    <m/>
    <n v="1"/>
    <m/>
    <m/>
    <n v="6"/>
    <m/>
    <m/>
    <m/>
    <m/>
    <n v="3"/>
    <m/>
    <m/>
    <m/>
    <x v="24"/>
    <d v="2024-02-16T00:00:00"/>
    <s v="X"/>
    <n v="3"/>
    <x v="0"/>
    <m/>
    <d v="2024-02-16T00:00:00"/>
    <s v="X"/>
    <n v="7"/>
    <x v="1"/>
    <m/>
    <m/>
    <x v="0"/>
    <m/>
  </r>
  <r>
    <s v="U.P. EXTRAPESADO"/>
    <s v="BLOQUE 8"/>
    <n v="59"/>
    <s v="SUS"/>
    <m/>
    <m/>
    <m/>
    <m/>
    <n v="3"/>
    <m/>
    <m/>
    <m/>
    <m/>
    <m/>
    <m/>
    <m/>
    <m/>
    <x v="24"/>
    <m/>
    <m/>
    <m/>
    <x v="0"/>
    <m/>
    <d v="2024-02-16T00:00:00"/>
    <s v="X"/>
    <n v="3"/>
    <x v="1"/>
    <m/>
    <m/>
    <x v="0"/>
    <m/>
  </r>
  <r>
    <s v="U.P. EXTRAPESADO"/>
    <s v="BLOQUE 8"/>
    <n v="60"/>
    <s v="SUS"/>
    <m/>
    <m/>
    <m/>
    <m/>
    <n v="3"/>
    <m/>
    <m/>
    <m/>
    <m/>
    <m/>
    <m/>
    <m/>
    <m/>
    <x v="26"/>
    <m/>
    <m/>
    <m/>
    <x v="0"/>
    <m/>
    <d v="2024-02-16T00:00:00"/>
    <s v="X"/>
    <n v="3"/>
    <x v="1"/>
    <m/>
    <m/>
    <x v="0"/>
    <m/>
  </r>
  <r>
    <s v="U.P. EXTRAPESADO"/>
    <s v="BLOQUE 8"/>
    <n v="61"/>
    <s v="SUS"/>
    <m/>
    <m/>
    <m/>
    <m/>
    <n v="3"/>
    <m/>
    <m/>
    <m/>
    <m/>
    <m/>
    <m/>
    <m/>
    <m/>
    <x v="24"/>
    <m/>
    <m/>
    <m/>
    <x v="0"/>
    <m/>
    <d v="2024-02-16T00:00:00"/>
    <s v="X"/>
    <n v="3"/>
    <x v="1"/>
    <m/>
    <m/>
    <x v="0"/>
    <m/>
  </r>
  <r>
    <s v="U.P. EXTRAPESADO"/>
    <s v="BLOQUE 8"/>
    <n v="62"/>
    <s v="Amarre"/>
    <m/>
    <n v="1"/>
    <m/>
    <m/>
    <n v="6"/>
    <m/>
    <m/>
    <m/>
    <m/>
    <n v="3"/>
    <m/>
    <m/>
    <m/>
    <x v="26"/>
    <d v="2024-02-16T00:00:00"/>
    <s v="X"/>
    <n v="3"/>
    <x v="0"/>
    <m/>
    <d v="2024-02-16T00:00:00"/>
    <s v="X"/>
    <n v="7"/>
    <x v="1"/>
    <m/>
    <m/>
    <x v="0"/>
    <m/>
  </r>
  <r>
    <s v="U.P. EXTRAPESADO"/>
    <s v="BLOQUE 8"/>
    <n v="63"/>
    <s v="SUS"/>
    <m/>
    <m/>
    <m/>
    <m/>
    <n v="3"/>
    <m/>
    <m/>
    <m/>
    <m/>
    <m/>
    <m/>
    <m/>
    <m/>
    <x v="24"/>
    <m/>
    <m/>
    <m/>
    <x v="0"/>
    <m/>
    <d v="2024-02-16T00:00:00"/>
    <s v="X"/>
    <n v="3"/>
    <x v="1"/>
    <m/>
    <m/>
    <x v="0"/>
    <m/>
  </r>
  <r>
    <s v="U.P. EXTRAPESADO"/>
    <s v="BLOQUE 8"/>
    <n v="64"/>
    <s v="SUS"/>
    <m/>
    <m/>
    <m/>
    <m/>
    <n v="3"/>
    <m/>
    <m/>
    <m/>
    <m/>
    <m/>
    <m/>
    <m/>
    <m/>
    <x v="26"/>
    <m/>
    <m/>
    <m/>
    <x v="0"/>
    <m/>
    <d v="2024-02-16T00:00:00"/>
    <s v="X"/>
    <n v="3"/>
    <x v="1"/>
    <m/>
    <m/>
    <x v="0"/>
    <m/>
  </r>
  <r>
    <s v="U.P. EXTRAPESADO"/>
    <s v="BLOQUE 8"/>
    <n v="65"/>
    <s v="SUS"/>
    <m/>
    <m/>
    <m/>
    <m/>
    <n v="3"/>
    <m/>
    <m/>
    <m/>
    <m/>
    <m/>
    <m/>
    <m/>
    <m/>
    <x v="24"/>
    <m/>
    <m/>
    <m/>
    <x v="0"/>
    <m/>
    <d v="2024-02-16T00:00:00"/>
    <s v="X"/>
    <n v="3"/>
    <x v="1"/>
    <m/>
    <m/>
    <x v="0"/>
    <m/>
  </r>
  <r>
    <s v="U.P. EXTRAPESADO"/>
    <s v="BLOQUE 8"/>
    <n v="66"/>
    <s v="Amarre con derivación en 45°"/>
    <m/>
    <m/>
    <m/>
    <m/>
    <n v="10"/>
    <m/>
    <m/>
    <m/>
    <m/>
    <n v="6"/>
    <m/>
    <m/>
    <m/>
    <x v="24"/>
    <d v="2024-02-16T00:00:00"/>
    <s v="X"/>
    <n v="6"/>
    <x v="0"/>
    <m/>
    <d v="2024-02-16T00:00:00"/>
    <s v="X"/>
    <n v="10"/>
    <x v="1"/>
    <m/>
    <m/>
    <x v="0"/>
    <m/>
  </r>
  <r>
    <s v="U.P. EXTRAPESADO"/>
    <s v="BLOQUE 8"/>
    <n v="67"/>
    <s v="SUS"/>
    <m/>
    <m/>
    <m/>
    <m/>
    <n v="3"/>
    <m/>
    <m/>
    <m/>
    <m/>
    <m/>
    <m/>
    <m/>
    <m/>
    <x v="24"/>
    <m/>
    <m/>
    <m/>
    <x v="0"/>
    <m/>
    <d v="2024-02-16T00:00:00"/>
    <s v="X"/>
    <n v="3"/>
    <x v="1"/>
    <m/>
    <m/>
    <x v="0"/>
    <m/>
  </r>
  <r>
    <s v="U.P. EXTRAPESADO"/>
    <s v="BLOQUE 8"/>
    <n v="68"/>
    <s v="Amarre en 90°"/>
    <m/>
    <n v="1"/>
    <m/>
    <m/>
    <n v="7"/>
    <m/>
    <m/>
    <m/>
    <m/>
    <n v="4"/>
    <m/>
    <m/>
    <m/>
    <x v="27"/>
    <d v="2024-02-16T00:00:00"/>
    <s v="X"/>
    <n v="4"/>
    <x v="0"/>
    <m/>
    <d v="2024-02-16T00:00:00"/>
    <s v="X"/>
    <n v="8"/>
    <x v="1"/>
    <m/>
    <m/>
    <x v="0"/>
    <m/>
  </r>
  <r>
    <s v="U.P. EXTRAPESADO"/>
    <s v="BLOQUE 8"/>
    <n v="69"/>
    <s v="Amarre en 45°"/>
    <m/>
    <m/>
    <m/>
    <m/>
    <n v="7"/>
    <m/>
    <m/>
    <m/>
    <m/>
    <n v="3"/>
    <m/>
    <m/>
    <m/>
    <x v="27"/>
    <d v="2024-02-16T00:00:00"/>
    <s v="X"/>
    <n v="3"/>
    <x v="0"/>
    <m/>
    <d v="2024-02-16T00:00:00"/>
    <s v="X"/>
    <n v="7"/>
    <x v="1"/>
    <m/>
    <m/>
    <x v="0"/>
    <m/>
  </r>
  <r>
    <s v="U.P. EXTRAPESADO"/>
    <s v="BLOQUE 8"/>
    <n v="70"/>
    <s v="Pase"/>
    <m/>
    <n v="3"/>
    <m/>
    <m/>
    <m/>
    <m/>
    <m/>
    <m/>
    <m/>
    <m/>
    <m/>
    <m/>
    <m/>
    <x v="28"/>
    <m/>
    <m/>
    <m/>
    <x v="0"/>
    <m/>
    <d v="2024-02-17T00:00:00"/>
    <s v="X"/>
    <n v="3"/>
    <x v="1"/>
    <m/>
    <m/>
    <x v="0"/>
    <m/>
  </r>
  <r>
    <s v="U.P. EXTRAPESADO"/>
    <s v="BLOQUE 8"/>
    <n v="71"/>
    <s v="Pase"/>
    <m/>
    <n v="6"/>
    <m/>
    <m/>
    <m/>
    <n v="3"/>
    <m/>
    <s v="X"/>
    <n v="3"/>
    <n v="3"/>
    <m/>
    <m/>
    <m/>
    <x v="15"/>
    <d v="2024-02-16T00:00:00"/>
    <s v="X"/>
    <n v="12"/>
    <x v="0"/>
    <m/>
    <d v="2024-02-17T00:00:00"/>
    <s v="X"/>
    <n v="9"/>
    <x v="1"/>
    <m/>
    <m/>
    <x v="0"/>
    <m/>
  </r>
  <r>
    <s v="U.P. EXTRAPESADO"/>
    <s v="BLOQUE 8"/>
    <n v="72"/>
    <s v="Pase Tx"/>
    <m/>
    <n v="3"/>
    <m/>
    <m/>
    <m/>
    <n v="1"/>
    <s v="X"/>
    <m/>
    <n v="1"/>
    <n v="1"/>
    <m/>
    <m/>
    <m/>
    <x v="29"/>
    <d v="2024-02-16T00:00:00"/>
    <s v="X"/>
    <n v="4"/>
    <x v="0"/>
    <m/>
    <d v="2024-02-17T00:00:00"/>
    <s v="X"/>
    <n v="5"/>
    <x v="1"/>
    <m/>
    <m/>
    <x v="0"/>
    <m/>
  </r>
  <r>
    <s v="U.P. EXTRAPESADO"/>
    <s v="BLOQUE 8"/>
    <n v="73"/>
    <s v="Poste Terminal"/>
    <m/>
    <n v="3"/>
    <m/>
    <m/>
    <n v="3"/>
    <n v="3"/>
    <s v="X"/>
    <m/>
    <n v="3"/>
    <n v="7"/>
    <m/>
    <m/>
    <m/>
    <x v="30"/>
    <d v="2024-02-16T00:00:00"/>
    <s v="X"/>
    <n v="10"/>
    <x v="0"/>
    <m/>
    <d v="2024-02-17T00:00:00"/>
    <s v="X"/>
    <n v="9"/>
    <x v="1"/>
    <m/>
    <m/>
    <x v="0"/>
    <m/>
  </r>
  <r>
    <s v="U.P. EXTRAPESADO"/>
    <s v="BLOQUE 8"/>
    <n v="74"/>
    <s v="Amarre"/>
    <m/>
    <m/>
    <m/>
    <m/>
    <n v="6"/>
    <m/>
    <m/>
    <m/>
    <m/>
    <m/>
    <n v="3"/>
    <m/>
    <s v="X"/>
    <x v="31"/>
    <d v="2024-02-16T00:00:00"/>
    <s v="X"/>
    <n v="9"/>
    <x v="0"/>
    <m/>
    <d v="2024-02-17T00:00:00"/>
    <s v="X"/>
    <n v="12"/>
    <x v="1"/>
    <m/>
    <m/>
    <x v="0"/>
    <m/>
  </r>
  <r>
    <s v="U.P. EXTRAPESADO"/>
    <s v="BLOQUE 8"/>
    <n v="75"/>
    <s v="SUS"/>
    <m/>
    <m/>
    <m/>
    <m/>
    <n v="3"/>
    <m/>
    <m/>
    <m/>
    <m/>
    <m/>
    <m/>
    <m/>
    <m/>
    <x v="32"/>
    <m/>
    <m/>
    <m/>
    <x v="0"/>
    <m/>
    <d v="2024-02-17T00:00:00"/>
    <s v="X"/>
    <n v="3"/>
    <x v="1"/>
    <m/>
    <m/>
    <x v="0"/>
    <m/>
  </r>
  <r>
    <s v="U.P. EXTRAPESADO"/>
    <s v="BLOQUE 8"/>
    <n v="76"/>
    <s v="SUS"/>
    <m/>
    <m/>
    <m/>
    <m/>
    <n v="3"/>
    <m/>
    <m/>
    <m/>
    <m/>
    <m/>
    <m/>
    <m/>
    <m/>
    <x v="32"/>
    <m/>
    <m/>
    <m/>
    <x v="0"/>
    <m/>
    <d v="2024-02-17T00:00:00"/>
    <s v="X"/>
    <n v="3"/>
    <x v="1"/>
    <m/>
    <m/>
    <x v="0"/>
    <m/>
  </r>
  <r>
    <s v="U.P. EXTRAPESADO"/>
    <s v="BLOQUE 8"/>
    <n v="77"/>
    <s v="SUS"/>
    <m/>
    <m/>
    <m/>
    <m/>
    <n v="3"/>
    <m/>
    <m/>
    <m/>
    <m/>
    <m/>
    <m/>
    <m/>
    <m/>
    <x v="32"/>
    <m/>
    <m/>
    <m/>
    <x v="0"/>
    <m/>
    <d v="2024-02-17T00:00:00"/>
    <s v="X"/>
    <n v="3"/>
    <x v="1"/>
    <m/>
    <m/>
    <x v="0"/>
    <m/>
  </r>
  <r>
    <s v="U.P. EXTRAPESADO"/>
    <s v="BLOQUE 8"/>
    <n v="78"/>
    <s v="Amarre"/>
    <m/>
    <n v="1"/>
    <m/>
    <m/>
    <n v="6"/>
    <m/>
    <m/>
    <m/>
    <m/>
    <n v="3"/>
    <m/>
    <m/>
    <m/>
    <x v="33"/>
    <d v="2024-02-16T00:00:00"/>
    <s v="X"/>
    <n v="3"/>
    <x v="0"/>
    <m/>
    <d v="2024-02-17T00:00:00"/>
    <s v="X"/>
    <n v="7"/>
    <x v="1"/>
    <m/>
    <m/>
    <x v="0"/>
    <m/>
  </r>
  <r>
    <s v="U.P. EXTRAPESADO"/>
    <s v="BLOQUE 8"/>
    <n v="79"/>
    <s v="Amarre"/>
    <m/>
    <n v="1"/>
    <m/>
    <m/>
    <n v="6"/>
    <m/>
    <m/>
    <m/>
    <m/>
    <n v="3"/>
    <m/>
    <m/>
    <m/>
    <x v="1"/>
    <d v="2024-02-16T00:00:00"/>
    <s v="X"/>
    <n v="3"/>
    <x v="0"/>
    <m/>
    <d v="2024-02-17T00:00:00"/>
    <s v="X"/>
    <n v="7"/>
    <x v="1"/>
    <m/>
    <m/>
    <x v="0"/>
    <m/>
  </r>
  <r>
    <s v="U.P. EXTRAPESADO"/>
    <s v="BLOQUE 8"/>
    <n v="80"/>
    <s v="SUS"/>
    <m/>
    <m/>
    <m/>
    <m/>
    <n v="3"/>
    <m/>
    <m/>
    <m/>
    <m/>
    <m/>
    <m/>
    <m/>
    <m/>
    <x v="26"/>
    <m/>
    <m/>
    <m/>
    <x v="0"/>
    <m/>
    <d v="2024-02-17T00:00:00"/>
    <s v="X"/>
    <n v="3"/>
    <x v="1"/>
    <m/>
    <m/>
    <x v="0"/>
    <m/>
  </r>
  <r>
    <s v="U.P. EXTRAPESADO"/>
    <s v="BLOQUE 8"/>
    <n v="81"/>
    <s v="SUS"/>
    <m/>
    <m/>
    <m/>
    <m/>
    <n v="3"/>
    <m/>
    <m/>
    <m/>
    <m/>
    <m/>
    <m/>
    <m/>
    <m/>
    <x v="24"/>
    <m/>
    <m/>
    <m/>
    <x v="0"/>
    <m/>
    <d v="2024-02-17T00:00:00"/>
    <s v="X"/>
    <n v="3"/>
    <x v="1"/>
    <m/>
    <m/>
    <x v="0"/>
    <m/>
  </r>
  <r>
    <s v="U.P. EXTRAPESADO"/>
    <s v="BLOQUE 8"/>
    <n v="82"/>
    <s v="SUS"/>
    <m/>
    <m/>
    <m/>
    <m/>
    <n v="3"/>
    <m/>
    <m/>
    <m/>
    <m/>
    <m/>
    <m/>
    <m/>
    <m/>
    <x v="26"/>
    <m/>
    <m/>
    <m/>
    <x v="0"/>
    <m/>
    <d v="2024-02-17T00:00:00"/>
    <s v="X"/>
    <n v="3"/>
    <x v="1"/>
    <m/>
    <m/>
    <x v="0"/>
    <m/>
  </r>
  <r>
    <s v="U.P. EXTRAPESADO"/>
    <s v="BLOQUE 8"/>
    <n v="83"/>
    <s v="SUS"/>
    <m/>
    <m/>
    <m/>
    <m/>
    <n v="3"/>
    <m/>
    <m/>
    <m/>
    <m/>
    <m/>
    <m/>
    <m/>
    <m/>
    <x v="26"/>
    <m/>
    <m/>
    <m/>
    <x v="0"/>
    <m/>
    <d v="2024-02-17T00:00:00"/>
    <s v="X"/>
    <n v="3"/>
    <x v="1"/>
    <m/>
    <m/>
    <x v="0"/>
    <m/>
  </r>
  <r>
    <s v="U.P. EXTRAPESADO"/>
    <s v="BLOQUE 8"/>
    <n v="84"/>
    <s v="SUS"/>
    <m/>
    <m/>
    <m/>
    <m/>
    <n v="3"/>
    <m/>
    <m/>
    <m/>
    <m/>
    <m/>
    <m/>
    <m/>
    <m/>
    <x v="26"/>
    <m/>
    <m/>
    <m/>
    <x v="0"/>
    <m/>
    <d v="2024-02-17T00:00:00"/>
    <s v="X"/>
    <n v="3"/>
    <x v="1"/>
    <m/>
    <m/>
    <x v="0"/>
    <m/>
  </r>
  <r>
    <s v="U.P. EXTRAPESADO"/>
    <s v="BLOQUE 8"/>
    <n v="85"/>
    <s v="Amarre en 45°"/>
    <m/>
    <n v="3"/>
    <m/>
    <m/>
    <n v="6"/>
    <m/>
    <m/>
    <m/>
    <m/>
    <n v="3"/>
    <m/>
    <m/>
    <m/>
    <x v="34"/>
    <d v="2024-02-16T00:00:00"/>
    <s v="X"/>
    <n v="3"/>
    <x v="0"/>
    <m/>
    <d v="2024-02-17T00:00:00"/>
    <s v="X"/>
    <n v="9"/>
    <x v="1"/>
    <m/>
    <m/>
    <x v="0"/>
    <m/>
  </r>
  <r>
    <s v="U.P. EXTRAPESADO"/>
    <s v="BLOQUE 8"/>
    <n v="86"/>
    <s v="SUS"/>
    <m/>
    <m/>
    <m/>
    <m/>
    <n v="3"/>
    <m/>
    <m/>
    <m/>
    <m/>
    <m/>
    <m/>
    <m/>
    <m/>
    <x v="26"/>
    <m/>
    <m/>
    <m/>
    <x v="0"/>
    <m/>
    <d v="2024-02-17T00:00:00"/>
    <s v="X"/>
    <n v="3"/>
    <x v="1"/>
    <m/>
    <m/>
    <x v="0"/>
    <m/>
  </r>
  <r>
    <s v="U.P. EXTRAPESADO"/>
    <s v="BLOQUE 8"/>
    <n v="87"/>
    <s v="SUS"/>
    <m/>
    <m/>
    <m/>
    <m/>
    <n v="3"/>
    <m/>
    <m/>
    <m/>
    <m/>
    <m/>
    <m/>
    <m/>
    <m/>
    <x v="26"/>
    <m/>
    <m/>
    <m/>
    <x v="0"/>
    <m/>
    <d v="2024-02-17T00:00:00"/>
    <s v="X"/>
    <n v="3"/>
    <x v="1"/>
    <m/>
    <m/>
    <x v="0"/>
    <m/>
  </r>
  <r>
    <s v="U.P. EXTRAPESADO"/>
    <s v="BLOQUE 8"/>
    <n v="88"/>
    <s v="Amarre"/>
    <m/>
    <n v="1"/>
    <m/>
    <m/>
    <n v="6"/>
    <m/>
    <m/>
    <m/>
    <m/>
    <n v="6"/>
    <m/>
    <m/>
    <m/>
    <x v="35"/>
    <d v="2024-02-16T00:00:00"/>
    <s v="X"/>
    <n v="6"/>
    <x v="0"/>
    <m/>
    <d v="2024-02-17T00:00:00"/>
    <s v="X"/>
    <n v="7"/>
    <x v="1"/>
    <m/>
    <m/>
    <x v="0"/>
    <m/>
  </r>
  <r>
    <s v="U.P. EXTRAPESADO"/>
    <s v="BLOQUE 8"/>
    <n v="89"/>
    <s v="Pase"/>
    <m/>
    <n v="3"/>
    <m/>
    <m/>
    <m/>
    <m/>
    <m/>
    <m/>
    <m/>
    <m/>
    <m/>
    <m/>
    <m/>
    <x v="7"/>
    <m/>
    <m/>
    <m/>
    <x v="0"/>
    <m/>
    <d v="2024-02-17T00:00:00"/>
    <s v="X"/>
    <n v="3"/>
    <x v="1"/>
    <m/>
    <m/>
    <x v="0"/>
    <m/>
  </r>
  <r>
    <s v="U.P. EXTRAPESADO"/>
    <s v="BLOQUE 8"/>
    <n v="90"/>
    <s v="Pase"/>
    <m/>
    <n v="6"/>
    <m/>
    <m/>
    <m/>
    <n v="3"/>
    <m/>
    <s v="X"/>
    <n v="3"/>
    <n v="3"/>
    <m/>
    <m/>
    <m/>
    <x v="36"/>
    <d v="2024-02-16T00:00:00"/>
    <s v="X"/>
    <n v="12"/>
    <x v="0"/>
    <m/>
    <d v="2024-02-17T00:00:00"/>
    <s v="X"/>
    <n v="9"/>
    <x v="1"/>
    <m/>
    <m/>
    <x v="0"/>
    <m/>
  </r>
  <r>
    <s v="U.P. EXTRAPESADO"/>
    <s v="BLOQUE 8"/>
    <n v="91"/>
    <s v="Poste Terminal"/>
    <m/>
    <m/>
    <m/>
    <m/>
    <n v="3"/>
    <m/>
    <m/>
    <m/>
    <m/>
    <m/>
    <m/>
    <m/>
    <m/>
    <x v="2"/>
    <m/>
    <m/>
    <m/>
    <x v="0"/>
    <m/>
    <d v="2024-02-17T00:00:00"/>
    <s v="X"/>
    <n v="3"/>
    <x v="1"/>
    <m/>
    <m/>
    <x v="0"/>
    <m/>
  </r>
  <r>
    <s v="U.P. EXTRAPESADO"/>
    <s v="BLOQUE 8"/>
    <n v="92"/>
    <s v="Amarre en 90°"/>
    <m/>
    <n v="1"/>
    <n v="6"/>
    <m/>
    <m/>
    <m/>
    <m/>
    <m/>
    <m/>
    <m/>
    <n v="3"/>
    <m/>
    <s v="X"/>
    <x v="37"/>
    <d v="2024-02-16T00:00:00"/>
    <s v="X"/>
    <n v="9"/>
    <x v="0"/>
    <m/>
    <d v="2024-02-19T00:00:00"/>
    <s v="X"/>
    <n v="13"/>
    <x v="1"/>
    <m/>
    <m/>
    <x v="0"/>
    <m/>
  </r>
  <r>
    <s v="U.P. EXTRAPESADO"/>
    <s v="BLOQUE 8"/>
    <n v="93"/>
    <s v="Amarre en 45°"/>
    <m/>
    <n v="2"/>
    <n v="6"/>
    <m/>
    <m/>
    <m/>
    <m/>
    <m/>
    <m/>
    <n v="3"/>
    <m/>
    <m/>
    <m/>
    <x v="38"/>
    <d v="2024-02-16T00:00:00"/>
    <s v="X"/>
    <n v="3"/>
    <x v="0"/>
    <m/>
    <d v="2024-02-19T00:00:00"/>
    <s v="X"/>
    <n v="8"/>
    <x v="1"/>
    <m/>
    <m/>
    <x v="0"/>
    <m/>
  </r>
  <r>
    <s v="U.P. EXTRAPESADO"/>
    <s v="BLOQUE 8"/>
    <n v="94"/>
    <s v="Amarre en 45°"/>
    <m/>
    <n v="1"/>
    <n v="6"/>
    <m/>
    <m/>
    <m/>
    <m/>
    <m/>
    <m/>
    <n v="3"/>
    <m/>
    <m/>
    <m/>
    <x v="39"/>
    <d v="2024-02-16T00:00:00"/>
    <s v="X"/>
    <n v="3"/>
    <x v="0"/>
    <m/>
    <d v="2024-02-19T00:00:00"/>
    <s v="X"/>
    <n v="7"/>
    <x v="2"/>
    <m/>
    <m/>
    <x v="0"/>
    <m/>
  </r>
  <r>
    <s v="U.P. EXTRAPESADO"/>
    <s v="BLOQUE 8"/>
    <n v="95"/>
    <s v="SUS"/>
    <m/>
    <m/>
    <n v="3"/>
    <m/>
    <m/>
    <m/>
    <m/>
    <m/>
    <m/>
    <m/>
    <m/>
    <m/>
    <m/>
    <x v="40"/>
    <m/>
    <m/>
    <m/>
    <x v="0"/>
    <m/>
    <d v="2024-02-19T00:00:00"/>
    <s v="X"/>
    <n v="3"/>
    <x v="1"/>
    <m/>
    <m/>
    <x v="0"/>
    <m/>
  </r>
  <r>
    <s v="U.P. EXTRAPESADO"/>
    <s v="BLOQUE 8"/>
    <n v="96"/>
    <s v="SUS"/>
    <m/>
    <m/>
    <n v="3"/>
    <m/>
    <m/>
    <m/>
    <m/>
    <m/>
    <m/>
    <m/>
    <m/>
    <m/>
    <m/>
    <x v="2"/>
    <m/>
    <m/>
    <m/>
    <x v="0"/>
    <m/>
    <d v="2024-02-19T00:00:00"/>
    <s v="X"/>
    <n v="3"/>
    <x v="1"/>
    <m/>
    <m/>
    <x v="0"/>
    <m/>
  </r>
  <r>
    <s v="U.P. EXTRAPESADO"/>
    <s v="BLOQUE 8"/>
    <n v="97"/>
    <s v="SUS"/>
    <m/>
    <m/>
    <n v="3"/>
    <m/>
    <m/>
    <m/>
    <m/>
    <m/>
    <m/>
    <m/>
    <m/>
    <m/>
    <m/>
    <x v="2"/>
    <m/>
    <m/>
    <m/>
    <x v="0"/>
    <m/>
    <d v="2024-02-19T00:00:00"/>
    <s v="X"/>
    <n v="3"/>
    <x v="1"/>
    <m/>
    <m/>
    <x v="0"/>
    <m/>
  </r>
  <r>
    <s v="U.P. EXTRAPESADO"/>
    <s v="BLOQUE 8"/>
    <n v="98"/>
    <s v="Amarre"/>
    <m/>
    <n v="1"/>
    <n v="6"/>
    <m/>
    <m/>
    <m/>
    <m/>
    <m/>
    <m/>
    <n v="3"/>
    <m/>
    <m/>
    <m/>
    <x v="2"/>
    <d v="2024-02-16T00:00:00"/>
    <s v="X"/>
    <n v="3"/>
    <x v="0"/>
    <m/>
    <d v="2024-02-19T00:00:00"/>
    <s v="X"/>
    <n v="7"/>
    <x v="1"/>
    <m/>
    <m/>
    <x v="0"/>
    <m/>
  </r>
  <r>
    <s v="U.P. EXTRAPESADO"/>
    <s v="BLOQUE 8"/>
    <n v="99"/>
    <s v="SUS"/>
    <m/>
    <m/>
    <n v="3"/>
    <m/>
    <m/>
    <m/>
    <m/>
    <m/>
    <m/>
    <m/>
    <m/>
    <m/>
    <m/>
    <x v="2"/>
    <m/>
    <m/>
    <m/>
    <x v="0"/>
    <m/>
    <d v="2024-02-19T00:00:00"/>
    <s v="X"/>
    <n v="3"/>
    <x v="1"/>
    <m/>
    <m/>
    <x v="0"/>
    <m/>
  </r>
  <r>
    <s v="U.P. EXTRAPESADO"/>
    <s v="BLOQUE 8"/>
    <n v="100"/>
    <s v="SUS"/>
    <m/>
    <m/>
    <n v="3"/>
    <m/>
    <m/>
    <m/>
    <m/>
    <m/>
    <m/>
    <m/>
    <m/>
    <m/>
    <m/>
    <x v="2"/>
    <m/>
    <m/>
    <m/>
    <x v="0"/>
    <m/>
    <d v="2024-02-19T00:00:00"/>
    <s v="X"/>
    <n v="3"/>
    <x v="1"/>
    <m/>
    <m/>
    <x v="0"/>
    <m/>
  </r>
  <r>
    <s v="U.P. EXTRAPESADO"/>
    <s v="BLOQUE 8"/>
    <n v="101"/>
    <s v="SUS"/>
    <m/>
    <m/>
    <n v="3"/>
    <m/>
    <m/>
    <m/>
    <m/>
    <m/>
    <m/>
    <m/>
    <m/>
    <m/>
    <m/>
    <x v="2"/>
    <m/>
    <m/>
    <m/>
    <x v="0"/>
    <m/>
    <d v="2024-02-19T00:00:00"/>
    <s v="X"/>
    <n v="3"/>
    <x v="1"/>
    <m/>
    <m/>
    <x v="0"/>
    <m/>
  </r>
  <r>
    <s v="U.P. EXTRAPESADO"/>
    <s v="BLOQUE 8"/>
    <n v="102"/>
    <s v="SUS"/>
    <m/>
    <m/>
    <n v="3"/>
    <m/>
    <m/>
    <m/>
    <m/>
    <m/>
    <m/>
    <m/>
    <m/>
    <m/>
    <m/>
    <x v="2"/>
    <m/>
    <m/>
    <m/>
    <x v="0"/>
    <m/>
    <d v="2024-02-19T00:00:00"/>
    <s v="X"/>
    <n v="3"/>
    <x v="1"/>
    <m/>
    <m/>
    <x v="0"/>
    <m/>
  </r>
  <r>
    <s v="U.P. EXTRAPESADO"/>
    <s v="BLOQUE 8"/>
    <n v="103"/>
    <s v="Amarre en 45°"/>
    <m/>
    <n v="1"/>
    <n v="6"/>
    <m/>
    <m/>
    <m/>
    <m/>
    <m/>
    <m/>
    <n v="3"/>
    <m/>
    <m/>
    <m/>
    <x v="1"/>
    <d v="2024-02-16T00:00:00"/>
    <s v="X"/>
    <n v="3"/>
    <x v="0"/>
    <m/>
    <d v="2024-02-19T00:00:00"/>
    <s v="X"/>
    <n v="7"/>
    <x v="1"/>
    <m/>
    <m/>
    <x v="0"/>
    <m/>
  </r>
  <r>
    <s v="U.P. EXTRAPESADO"/>
    <s v="BLOQUE 8"/>
    <n v="104"/>
    <s v="SUS"/>
    <m/>
    <m/>
    <n v="3"/>
    <m/>
    <m/>
    <m/>
    <m/>
    <m/>
    <m/>
    <m/>
    <m/>
    <m/>
    <m/>
    <x v="2"/>
    <m/>
    <m/>
    <m/>
    <x v="0"/>
    <m/>
    <d v="2024-02-19T00:00:00"/>
    <s v="X"/>
    <n v="3"/>
    <x v="1"/>
    <m/>
    <m/>
    <x v="0"/>
    <m/>
  </r>
  <r>
    <s v="U.P. EXTRAPESADO"/>
    <s v="BLOQUE 8"/>
    <n v="105"/>
    <s v="SUS"/>
    <m/>
    <m/>
    <n v="3"/>
    <m/>
    <m/>
    <m/>
    <m/>
    <m/>
    <m/>
    <m/>
    <m/>
    <m/>
    <m/>
    <x v="41"/>
    <m/>
    <m/>
    <m/>
    <x v="0"/>
    <m/>
    <d v="2024-02-19T00:00:00"/>
    <s v="X"/>
    <n v="3"/>
    <x v="1"/>
    <m/>
    <m/>
    <x v="0"/>
    <m/>
  </r>
  <r>
    <s v="U.P. EXTRAPESADO"/>
    <s v="BLOQUE 8"/>
    <n v="106"/>
    <s v="SUS"/>
    <m/>
    <m/>
    <n v="3"/>
    <m/>
    <m/>
    <m/>
    <m/>
    <m/>
    <m/>
    <m/>
    <m/>
    <m/>
    <m/>
    <x v="2"/>
    <m/>
    <m/>
    <m/>
    <x v="0"/>
    <m/>
    <d v="2024-02-19T00:00:00"/>
    <s v="X"/>
    <n v="3"/>
    <x v="1"/>
    <m/>
    <m/>
    <x v="0"/>
    <m/>
  </r>
  <r>
    <s v="U.P. EXTRAPESADO"/>
    <s v="BLOQUE 8"/>
    <n v="107"/>
    <s v="SUS"/>
    <m/>
    <m/>
    <n v="3"/>
    <m/>
    <m/>
    <m/>
    <m/>
    <m/>
    <m/>
    <m/>
    <m/>
    <m/>
    <m/>
    <x v="2"/>
    <m/>
    <m/>
    <m/>
    <x v="0"/>
    <m/>
    <d v="2024-02-19T00:00:00"/>
    <s v="X"/>
    <n v="3"/>
    <x v="1"/>
    <m/>
    <m/>
    <x v="0"/>
    <m/>
  </r>
  <r>
    <s v="U.P. EXTRAPESADO"/>
    <s v="BLOQUE 8"/>
    <n v="108"/>
    <s v="Amarre"/>
    <m/>
    <n v="1"/>
    <n v="6"/>
    <m/>
    <m/>
    <m/>
    <m/>
    <m/>
    <m/>
    <n v="3"/>
    <m/>
    <m/>
    <m/>
    <x v="33"/>
    <d v="2024-02-16T00:00:00"/>
    <s v="X"/>
    <n v="3"/>
    <x v="0"/>
    <m/>
    <d v="2024-02-19T00:00:00"/>
    <s v="X"/>
    <n v="7"/>
    <x v="1"/>
    <m/>
    <m/>
    <x v="0"/>
    <m/>
  </r>
  <r>
    <s v="U.P. EXTRAPESADO"/>
    <s v="BLOQUE 8"/>
    <n v="109"/>
    <s v="SUS"/>
    <m/>
    <m/>
    <n v="3"/>
    <m/>
    <m/>
    <m/>
    <m/>
    <m/>
    <m/>
    <m/>
    <m/>
    <m/>
    <m/>
    <x v="2"/>
    <m/>
    <m/>
    <m/>
    <x v="0"/>
    <m/>
    <d v="2024-02-19T00:00:00"/>
    <s v="X"/>
    <n v="3"/>
    <x v="1"/>
    <m/>
    <m/>
    <x v="0"/>
    <m/>
  </r>
  <r>
    <s v="U.P. EXTRAPESADO"/>
    <s v="BLOQUE 8"/>
    <n v="110"/>
    <s v="SUS"/>
    <m/>
    <m/>
    <n v="3"/>
    <m/>
    <m/>
    <m/>
    <m/>
    <m/>
    <m/>
    <m/>
    <m/>
    <m/>
    <m/>
    <x v="42"/>
    <m/>
    <m/>
    <m/>
    <x v="0"/>
    <m/>
    <d v="2024-02-19T00:00:00"/>
    <s v="X"/>
    <n v="3"/>
    <x v="1"/>
    <m/>
    <m/>
    <x v="0"/>
    <m/>
  </r>
  <r>
    <s v="U.P. EXTRAPESADO"/>
    <s v="BLOQUE 8"/>
    <n v="111"/>
    <s v="SUS"/>
    <m/>
    <m/>
    <n v="3"/>
    <m/>
    <m/>
    <m/>
    <m/>
    <m/>
    <m/>
    <m/>
    <m/>
    <m/>
    <m/>
    <x v="2"/>
    <m/>
    <m/>
    <m/>
    <x v="0"/>
    <m/>
    <d v="2024-02-19T00:00:00"/>
    <s v="X"/>
    <n v="3"/>
    <x v="1"/>
    <m/>
    <m/>
    <x v="0"/>
    <m/>
  </r>
  <r>
    <s v="U.P. EXTRAPESADO"/>
    <s v="BLOQUE 8"/>
    <n v="112"/>
    <s v="SUS"/>
    <m/>
    <m/>
    <n v="3"/>
    <m/>
    <m/>
    <m/>
    <m/>
    <m/>
    <m/>
    <m/>
    <m/>
    <m/>
    <m/>
    <x v="2"/>
    <m/>
    <m/>
    <m/>
    <x v="0"/>
    <m/>
    <d v="2024-02-19T00:00:00"/>
    <s v="X"/>
    <n v="3"/>
    <x v="1"/>
    <m/>
    <m/>
    <x v="0"/>
    <m/>
  </r>
  <r>
    <s v="U.P. EXTRAPESADO"/>
    <s v="BLOQUE 8"/>
    <n v="113"/>
    <s v="Amarre"/>
    <m/>
    <n v="1"/>
    <n v="6"/>
    <m/>
    <m/>
    <m/>
    <m/>
    <m/>
    <m/>
    <n v="3"/>
    <m/>
    <m/>
    <m/>
    <x v="33"/>
    <d v="2024-02-16T00:00:00"/>
    <s v="X"/>
    <n v="3"/>
    <x v="0"/>
    <m/>
    <d v="2024-02-19T00:00:00"/>
    <s v="X"/>
    <n v="7"/>
    <x v="1"/>
    <m/>
    <m/>
    <x v="0"/>
    <m/>
  </r>
  <r>
    <s v="U.P. EXTRAPESADO"/>
    <s v="BLOQUE 8"/>
    <n v="114"/>
    <s v="SUS"/>
    <m/>
    <m/>
    <n v="3"/>
    <m/>
    <m/>
    <m/>
    <m/>
    <m/>
    <m/>
    <m/>
    <m/>
    <m/>
    <m/>
    <x v="2"/>
    <m/>
    <m/>
    <m/>
    <x v="0"/>
    <m/>
    <d v="2024-02-19T00:00:00"/>
    <s v="X"/>
    <n v="3"/>
    <x v="1"/>
    <m/>
    <m/>
    <x v="0"/>
    <m/>
  </r>
  <r>
    <s v="U.P. EXTRAPESADO"/>
    <s v="BLOQUE 8"/>
    <n v="115"/>
    <s v="SUS"/>
    <m/>
    <m/>
    <n v="3"/>
    <m/>
    <m/>
    <m/>
    <m/>
    <m/>
    <m/>
    <m/>
    <m/>
    <m/>
    <m/>
    <x v="2"/>
    <m/>
    <m/>
    <m/>
    <x v="0"/>
    <m/>
    <d v="2024-02-19T00:00:00"/>
    <s v="X"/>
    <n v="3"/>
    <x v="1"/>
    <m/>
    <m/>
    <x v="0"/>
    <m/>
  </r>
  <r>
    <s v="U.P. EXTRAPESADO"/>
    <s v="BLOQUE 8"/>
    <n v="116"/>
    <s v="SUS"/>
    <m/>
    <m/>
    <n v="3"/>
    <m/>
    <m/>
    <m/>
    <m/>
    <m/>
    <m/>
    <m/>
    <m/>
    <m/>
    <m/>
    <x v="2"/>
    <m/>
    <m/>
    <m/>
    <x v="0"/>
    <m/>
    <d v="2024-02-19T00:00:00"/>
    <s v="X"/>
    <n v="3"/>
    <x v="1"/>
    <m/>
    <m/>
    <x v="0"/>
    <m/>
  </r>
  <r>
    <s v="U.P. EXTRAPESADO"/>
    <s v="BLOQUE 8"/>
    <n v="117"/>
    <s v="SUS"/>
    <m/>
    <m/>
    <n v="3"/>
    <m/>
    <m/>
    <m/>
    <m/>
    <m/>
    <m/>
    <m/>
    <m/>
    <m/>
    <m/>
    <x v="2"/>
    <m/>
    <m/>
    <m/>
    <x v="0"/>
    <m/>
    <d v="2024-02-19T00:00:00"/>
    <s v="X"/>
    <n v="3"/>
    <x v="1"/>
    <m/>
    <m/>
    <x v="0"/>
    <m/>
  </r>
  <r>
    <s v="U.P. EXTRAPESADO"/>
    <s v="BLOQUE 8"/>
    <n v="118"/>
    <s v="Amarre"/>
    <m/>
    <n v="1"/>
    <n v="6"/>
    <m/>
    <m/>
    <m/>
    <m/>
    <m/>
    <m/>
    <n v="3"/>
    <m/>
    <m/>
    <m/>
    <x v="43"/>
    <d v="2024-02-16T00:00:00"/>
    <s v="X"/>
    <n v="3"/>
    <x v="0"/>
    <m/>
    <d v="2024-02-19T00:00:00"/>
    <s v="X"/>
    <n v="7"/>
    <x v="1"/>
    <m/>
    <m/>
    <x v="0"/>
    <m/>
  </r>
  <r>
    <s v="U.P. EXTRAPESADO"/>
    <s v="BLOQUE 8"/>
    <n v="119"/>
    <s v="SUS"/>
    <m/>
    <m/>
    <n v="3"/>
    <m/>
    <m/>
    <m/>
    <m/>
    <m/>
    <m/>
    <m/>
    <m/>
    <m/>
    <m/>
    <x v="2"/>
    <m/>
    <m/>
    <m/>
    <x v="0"/>
    <m/>
    <d v="2024-02-19T00:00:00"/>
    <s v="X"/>
    <n v="3"/>
    <x v="1"/>
    <m/>
    <m/>
    <x v="0"/>
    <m/>
  </r>
  <r>
    <s v="U.P. EXTRAPESADO"/>
    <s v="BLOQUE 8"/>
    <n v="120"/>
    <s v="SUS"/>
    <m/>
    <m/>
    <n v="3"/>
    <m/>
    <m/>
    <m/>
    <m/>
    <m/>
    <m/>
    <m/>
    <m/>
    <m/>
    <m/>
    <x v="2"/>
    <m/>
    <m/>
    <m/>
    <x v="0"/>
    <m/>
    <d v="2024-02-19T00:00:00"/>
    <s v="X"/>
    <n v="3"/>
    <x v="1"/>
    <m/>
    <m/>
    <x v="0"/>
    <m/>
  </r>
  <r>
    <s v="U.P. EXTRAPESADO"/>
    <s v="BLOQUE 8"/>
    <n v="121"/>
    <s v="SUS"/>
    <m/>
    <m/>
    <n v="3"/>
    <m/>
    <m/>
    <m/>
    <m/>
    <m/>
    <m/>
    <m/>
    <m/>
    <m/>
    <m/>
    <x v="2"/>
    <m/>
    <m/>
    <m/>
    <x v="0"/>
    <m/>
    <d v="2024-02-19T00:00:00"/>
    <s v="X"/>
    <n v="3"/>
    <x v="1"/>
    <m/>
    <m/>
    <x v="0"/>
    <m/>
  </r>
  <r>
    <s v="U.P. EXTRAPESADO"/>
    <s v="BLOQUE 8"/>
    <n v="122"/>
    <s v="SUS"/>
    <m/>
    <m/>
    <n v="3"/>
    <m/>
    <m/>
    <m/>
    <m/>
    <m/>
    <m/>
    <m/>
    <m/>
    <m/>
    <m/>
    <x v="2"/>
    <m/>
    <m/>
    <m/>
    <x v="0"/>
    <m/>
    <d v="2024-02-19T00:00:00"/>
    <s v="X"/>
    <n v="3"/>
    <x v="1"/>
    <m/>
    <m/>
    <x v="0"/>
    <m/>
  </r>
  <r>
    <s v="U.P. EXTRAPESADO"/>
    <s v="BLOQUE 8"/>
    <n v="123"/>
    <s v="Amarre"/>
    <m/>
    <n v="1"/>
    <n v="6"/>
    <m/>
    <m/>
    <m/>
    <m/>
    <m/>
    <m/>
    <n v="3"/>
    <m/>
    <m/>
    <m/>
    <x v="31"/>
    <d v="2024-02-16T00:00:00"/>
    <s v="X"/>
    <n v="3"/>
    <x v="0"/>
    <m/>
    <d v="2024-02-19T00:00:00"/>
    <s v="X"/>
    <n v="7"/>
    <x v="1"/>
    <m/>
    <m/>
    <x v="0"/>
    <m/>
  </r>
  <r>
    <s v="U.P. EXTRAPESADO"/>
    <s v="BLOQUE 8"/>
    <n v="124"/>
    <s v="SUS"/>
    <m/>
    <m/>
    <n v="3"/>
    <m/>
    <m/>
    <m/>
    <m/>
    <m/>
    <m/>
    <m/>
    <m/>
    <m/>
    <m/>
    <x v="21"/>
    <m/>
    <m/>
    <m/>
    <x v="0"/>
    <m/>
    <d v="2024-02-19T00:00:00"/>
    <s v="X"/>
    <n v="3"/>
    <x v="1"/>
    <m/>
    <m/>
    <x v="0"/>
    <m/>
  </r>
  <r>
    <s v="U.P. EXTRAPESADO"/>
    <s v="BLOQUE 8"/>
    <n v="125"/>
    <s v="SUS"/>
    <m/>
    <m/>
    <n v="3"/>
    <m/>
    <m/>
    <m/>
    <m/>
    <m/>
    <m/>
    <m/>
    <m/>
    <m/>
    <m/>
    <x v="24"/>
    <m/>
    <m/>
    <m/>
    <x v="0"/>
    <m/>
    <d v="2024-02-19T00:00:00"/>
    <s v="X"/>
    <n v="3"/>
    <x v="1"/>
    <m/>
    <m/>
    <x v="0"/>
    <m/>
  </r>
  <r>
    <s v="U.P. EXTRAPESADO"/>
    <s v="BLOQUE 8"/>
    <n v="126"/>
    <s v="SUS"/>
    <m/>
    <m/>
    <n v="3"/>
    <m/>
    <m/>
    <m/>
    <m/>
    <m/>
    <m/>
    <m/>
    <m/>
    <m/>
    <m/>
    <x v="24"/>
    <m/>
    <m/>
    <m/>
    <x v="0"/>
    <m/>
    <d v="2024-02-19T00:00:00"/>
    <s v="X"/>
    <n v="3"/>
    <x v="1"/>
    <m/>
    <m/>
    <x v="0"/>
    <m/>
  </r>
  <r>
    <s v="U.P. EXTRAPESADO"/>
    <s v="BLOQUE 8"/>
    <n v="127"/>
    <s v="SUS"/>
    <m/>
    <m/>
    <n v="3"/>
    <m/>
    <m/>
    <m/>
    <m/>
    <m/>
    <m/>
    <m/>
    <m/>
    <m/>
    <m/>
    <x v="26"/>
    <m/>
    <m/>
    <m/>
    <x v="0"/>
    <m/>
    <d v="2024-02-19T00:00:00"/>
    <s v="X"/>
    <n v="3"/>
    <x v="1"/>
    <m/>
    <m/>
    <x v="0"/>
    <m/>
  </r>
  <r>
    <s v="U.P. EXTRAPESADO"/>
    <s v="BLOQUE 8"/>
    <n v="128"/>
    <s v="Amarre"/>
    <m/>
    <n v="1"/>
    <n v="6"/>
    <m/>
    <m/>
    <m/>
    <m/>
    <m/>
    <m/>
    <n v="3"/>
    <m/>
    <m/>
    <m/>
    <x v="1"/>
    <d v="2024-02-16T00:00:00"/>
    <s v="X"/>
    <n v="3"/>
    <x v="0"/>
    <m/>
    <d v="2024-02-19T00:00:00"/>
    <s v="X"/>
    <n v="7"/>
    <x v="1"/>
    <m/>
    <m/>
    <x v="0"/>
    <m/>
  </r>
  <r>
    <s v="U.P. EXTRAPESADO"/>
    <s v="BLOQUE 8"/>
    <n v="129"/>
    <s v="SUS"/>
    <m/>
    <m/>
    <n v="3"/>
    <m/>
    <m/>
    <m/>
    <m/>
    <m/>
    <m/>
    <m/>
    <m/>
    <m/>
    <m/>
    <x v="2"/>
    <m/>
    <m/>
    <m/>
    <x v="0"/>
    <m/>
    <d v="2024-02-19T00:00:00"/>
    <s v="X"/>
    <n v="3"/>
    <x v="1"/>
    <m/>
    <m/>
    <x v="0"/>
    <m/>
  </r>
  <r>
    <s v="U.P. EXTRAPESADO"/>
    <s v="BLOQUE 8"/>
    <n v="130"/>
    <s v="Amarre"/>
    <m/>
    <n v="1"/>
    <n v="6"/>
    <m/>
    <m/>
    <m/>
    <m/>
    <m/>
    <m/>
    <n v="4"/>
    <m/>
    <m/>
    <m/>
    <x v="2"/>
    <d v="2024-02-16T00:00:00"/>
    <s v="X"/>
    <n v="4"/>
    <x v="0"/>
    <m/>
    <d v="2024-02-19T00:00:00"/>
    <s v="X"/>
    <n v="7"/>
    <x v="1"/>
    <m/>
    <m/>
    <x v="0"/>
    <m/>
  </r>
  <r>
    <s v="U.P. EXTRAPESADO"/>
    <s v="BLOQUE 8"/>
    <n v="131"/>
    <s v="Amarre con derivación en 45°"/>
    <m/>
    <n v="1"/>
    <n v="9"/>
    <m/>
    <m/>
    <m/>
    <m/>
    <m/>
    <m/>
    <n v="3"/>
    <n v="3"/>
    <m/>
    <m/>
    <x v="44"/>
    <d v="2024-02-16T00:00:00"/>
    <s v="X"/>
    <n v="3"/>
    <x v="0"/>
    <m/>
    <d v="2024-02-19T00:00:00"/>
    <s v="X"/>
    <n v="7"/>
    <x v="1"/>
    <m/>
    <m/>
    <x v="0"/>
    <m/>
  </r>
  <r>
    <s v="U.P. EXTRAPESADO"/>
    <s v="BLOQUE 8"/>
    <n v="132"/>
    <s v="SUS"/>
    <m/>
    <m/>
    <n v="3"/>
    <m/>
    <m/>
    <m/>
    <m/>
    <m/>
    <m/>
    <m/>
    <m/>
    <m/>
    <m/>
    <x v="2"/>
    <m/>
    <m/>
    <m/>
    <x v="0"/>
    <m/>
    <d v="2024-02-19T00:00:00"/>
    <s v="X"/>
    <n v="3"/>
    <x v="1"/>
    <m/>
    <m/>
    <x v="0"/>
    <m/>
  </r>
  <r>
    <s v="U.P. EXTRAPESADO"/>
    <s v="BLOQUE 8"/>
    <n v="133"/>
    <s v="Amarre"/>
    <m/>
    <n v="1"/>
    <n v="3"/>
    <m/>
    <n v="3"/>
    <m/>
    <m/>
    <m/>
    <m/>
    <n v="3"/>
    <m/>
    <m/>
    <m/>
    <x v="2"/>
    <d v="2024-02-16T00:00:00"/>
    <s v="X"/>
    <n v="3"/>
    <x v="0"/>
    <m/>
    <d v="2024-02-19T00:00:00"/>
    <s v="X"/>
    <n v="7"/>
    <x v="1"/>
    <m/>
    <m/>
    <x v="0"/>
    <m/>
  </r>
  <r>
    <s v="U.P. EXTRAPESADO"/>
    <s v="BLOQUE 8"/>
    <n v="134"/>
    <s v="SUS"/>
    <m/>
    <m/>
    <n v="3"/>
    <m/>
    <m/>
    <m/>
    <m/>
    <m/>
    <m/>
    <m/>
    <m/>
    <m/>
    <m/>
    <x v="2"/>
    <m/>
    <m/>
    <m/>
    <x v="0"/>
    <m/>
    <d v="2024-02-19T00:00:00"/>
    <s v="X"/>
    <n v="3"/>
    <x v="1"/>
    <m/>
    <m/>
    <x v="0"/>
    <m/>
  </r>
  <r>
    <s v="U.P. EXTRAPESADO"/>
    <s v="BLOQUE 8"/>
    <n v="135"/>
    <s v="SUS con derivación en 90°"/>
    <m/>
    <m/>
    <n v="6"/>
    <m/>
    <m/>
    <n v="3"/>
    <m/>
    <m/>
    <m/>
    <m/>
    <m/>
    <m/>
    <m/>
    <x v="45"/>
    <m/>
    <m/>
    <m/>
    <x v="0"/>
    <m/>
    <d v="2024-02-19T00:00:00"/>
    <s v="X"/>
    <n v="9"/>
    <x v="1"/>
    <m/>
    <m/>
    <x v="0"/>
    <m/>
  </r>
  <r>
    <s v="U.P. EXTRAPESADO"/>
    <s v="BLOQUE 8"/>
    <n v="136"/>
    <s v="SUS"/>
    <m/>
    <m/>
    <n v="3"/>
    <m/>
    <m/>
    <m/>
    <m/>
    <m/>
    <m/>
    <m/>
    <m/>
    <m/>
    <m/>
    <x v="2"/>
    <m/>
    <m/>
    <m/>
    <x v="0"/>
    <m/>
    <d v="2024-02-19T00:00:00"/>
    <s v="X"/>
    <n v="3"/>
    <x v="1"/>
    <m/>
    <m/>
    <x v="0"/>
    <m/>
  </r>
  <r>
    <s v="U.P. EXTRAPESADO"/>
    <s v="BLOQUE 8"/>
    <n v="137"/>
    <s v="SUS"/>
    <m/>
    <m/>
    <n v="3"/>
    <m/>
    <m/>
    <m/>
    <m/>
    <m/>
    <m/>
    <m/>
    <m/>
    <m/>
    <m/>
    <x v="2"/>
    <m/>
    <m/>
    <m/>
    <x v="0"/>
    <m/>
    <d v="2024-02-19T00:00:00"/>
    <s v="X"/>
    <n v="3"/>
    <x v="1"/>
    <m/>
    <m/>
    <x v="0"/>
    <m/>
  </r>
  <r>
    <s v="U.P. EXTRAPESADO"/>
    <s v="BLOQUE 8"/>
    <n v="138"/>
    <s v="Amarre"/>
    <m/>
    <n v="1"/>
    <m/>
    <m/>
    <n v="6"/>
    <m/>
    <m/>
    <m/>
    <m/>
    <n v="3"/>
    <m/>
    <m/>
    <m/>
    <x v="2"/>
    <d v="2024-02-16T00:00:00"/>
    <s v="X"/>
    <n v="3"/>
    <x v="0"/>
    <m/>
    <d v="2024-02-19T00:00:00"/>
    <s v="X"/>
    <n v="7"/>
    <x v="1"/>
    <m/>
    <m/>
    <x v="0"/>
    <m/>
  </r>
  <r>
    <s v="U.P. EXTRAPESADO"/>
    <s v="BLOQUE 8"/>
    <n v="139"/>
    <s v="SUS"/>
    <m/>
    <m/>
    <n v="3"/>
    <m/>
    <m/>
    <m/>
    <m/>
    <m/>
    <m/>
    <m/>
    <m/>
    <m/>
    <m/>
    <x v="2"/>
    <m/>
    <m/>
    <m/>
    <x v="0"/>
    <m/>
    <d v="2024-02-19T00:00:00"/>
    <s v="X"/>
    <n v="3"/>
    <x v="1"/>
    <m/>
    <m/>
    <x v="0"/>
    <m/>
  </r>
  <r>
    <s v="U.P. EXTRAPESADO"/>
    <s v="BLOQUE 8"/>
    <n v="140"/>
    <s v="SUS"/>
    <m/>
    <m/>
    <n v="3"/>
    <m/>
    <m/>
    <m/>
    <m/>
    <m/>
    <m/>
    <m/>
    <m/>
    <m/>
    <m/>
    <x v="2"/>
    <m/>
    <m/>
    <m/>
    <x v="0"/>
    <m/>
    <d v="2024-02-19T00:00:00"/>
    <s v="X"/>
    <n v="3"/>
    <x v="1"/>
    <m/>
    <m/>
    <x v="0"/>
    <m/>
  </r>
  <r>
    <s v="U.P. EXTRAPESADO"/>
    <s v="BLOQUE 8"/>
    <n v="141"/>
    <s v="SUS"/>
    <m/>
    <m/>
    <n v="3"/>
    <m/>
    <m/>
    <m/>
    <m/>
    <m/>
    <m/>
    <m/>
    <m/>
    <m/>
    <m/>
    <x v="46"/>
    <m/>
    <m/>
    <m/>
    <x v="0"/>
    <m/>
    <d v="2024-02-19T00:00:00"/>
    <s v="X"/>
    <n v="3"/>
    <x v="1"/>
    <m/>
    <m/>
    <x v="0"/>
    <m/>
  </r>
  <r>
    <s v="U.P. EXTRAPESADO"/>
    <s v="BLOQUE 8"/>
    <n v="142"/>
    <s v="SUS"/>
    <m/>
    <m/>
    <n v="3"/>
    <m/>
    <m/>
    <m/>
    <m/>
    <m/>
    <m/>
    <m/>
    <m/>
    <m/>
    <m/>
    <x v="47"/>
    <m/>
    <m/>
    <m/>
    <x v="0"/>
    <m/>
    <d v="2024-02-19T00:00:00"/>
    <s v="X"/>
    <n v="3"/>
    <x v="1"/>
    <m/>
    <m/>
    <x v="0"/>
    <m/>
  </r>
  <r>
    <s v="U.P. EXTRAPESADO"/>
    <s v="BLOQUE 8"/>
    <n v="143"/>
    <s v="SUS"/>
    <m/>
    <m/>
    <n v="3"/>
    <m/>
    <m/>
    <m/>
    <m/>
    <m/>
    <m/>
    <m/>
    <m/>
    <m/>
    <m/>
    <x v="48"/>
    <m/>
    <m/>
    <m/>
    <x v="0"/>
    <m/>
    <d v="2024-02-19T00:00:00"/>
    <s v="X"/>
    <n v="3"/>
    <x v="1"/>
    <m/>
    <m/>
    <x v="0"/>
    <m/>
  </r>
  <r>
    <s v="U.P. EXTRAPESADO"/>
    <s v="BLOQUE 8"/>
    <n v="144"/>
    <s v="Amarre en 90°"/>
    <m/>
    <n v="3"/>
    <n v="3"/>
    <m/>
    <n v="3"/>
    <m/>
    <m/>
    <m/>
    <m/>
    <n v="3"/>
    <m/>
    <m/>
    <m/>
    <x v="21"/>
    <d v="2024-02-16T00:00:00"/>
    <s v="X"/>
    <n v="3"/>
    <x v="0"/>
    <m/>
    <d v="2024-02-19T00:00:00"/>
    <s v="X"/>
    <n v="9"/>
    <x v="1"/>
    <m/>
    <m/>
    <x v="0"/>
    <m/>
  </r>
  <r>
    <s v="U.P. EXTRAPESADO"/>
    <s v="BLOQUE 8"/>
    <n v="145"/>
    <s v="Pase"/>
    <m/>
    <n v="3"/>
    <m/>
    <m/>
    <m/>
    <n v="3"/>
    <m/>
    <s v="X"/>
    <n v="3"/>
    <n v="3"/>
    <m/>
    <m/>
    <m/>
    <x v="49"/>
    <d v="2024-02-16T00:00:00"/>
    <s v="X"/>
    <n v="12"/>
    <x v="0"/>
    <m/>
    <d v="2024-02-19T00:00:00"/>
    <s v="X"/>
    <n v="9"/>
    <x v="1"/>
    <m/>
    <m/>
    <x v="0"/>
    <m/>
  </r>
  <r>
    <s v="U.P. EXTRAPESADO"/>
    <s v="BLOQUE 8"/>
    <n v="146"/>
    <s v="Pase"/>
    <m/>
    <n v="3"/>
    <m/>
    <m/>
    <m/>
    <m/>
    <m/>
    <m/>
    <m/>
    <m/>
    <m/>
    <m/>
    <m/>
    <x v="21"/>
    <m/>
    <m/>
    <m/>
    <x v="0"/>
    <m/>
    <d v="2024-02-19T00:00:00"/>
    <s v="X"/>
    <n v="3"/>
    <x v="1"/>
    <m/>
    <m/>
    <x v="0"/>
    <m/>
  </r>
  <r>
    <s v="U.P. EXTRAPESADO"/>
    <s v="BLOQUE 8"/>
    <n v="147"/>
    <s v="Pase"/>
    <m/>
    <n v="3"/>
    <m/>
    <m/>
    <m/>
    <m/>
    <m/>
    <m/>
    <m/>
    <m/>
    <m/>
    <m/>
    <m/>
    <x v="21"/>
    <m/>
    <m/>
    <m/>
    <x v="0"/>
    <m/>
    <d v="2024-02-19T00:00:00"/>
    <s v="X"/>
    <n v="3"/>
    <x v="1"/>
    <m/>
    <m/>
    <x v="0"/>
    <m/>
  </r>
  <r>
    <s v="U.P. EXTRAPESADO"/>
    <s v="BLOQUE 8"/>
    <n v="148"/>
    <s v="Pase"/>
    <m/>
    <n v="3"/>
    <m/>
    <m/>
    <m/>
    <m/>
    <m/>
    <m/>
    <m/>
    <m/>
    <m/>
    <m/>
    <m/>
    <x v="21"/>
    <m/>
    <m/>
    <m/>
    <x v="0"/>
    <m/>
    <d v="2024-02-19T00:00:00"/>
    <s v="X"/>
    <n v="3"/>
    <x v="1"/>
    <m/>
    <m/>
    <x v="0"/>
    <m/>
  </r>
  <r>
    <s v="U.P. EXTRAPESADO"/>
    <s v="BLOQUE 8"/>
    <n v="149"/>
    <s v="Pase"/>
    <m/>
    <n v="3"/>
    <m/>
    <m/>
    <m/>
    <m/>
    <m/>
    <m/>
    <m/>
    <m/>
    <m/>
    <m/>
    <m/>
    <x v="50"/>
    <m/>
    <m/>
    <m/>
    <x v="0"/>
    <m/>
    <d v="2024-02-19T00:00:00"/>
    <s v="X"/>
    <n v="3"/>
    <x v="1"/>
    <m/>
    <m/>
    <x v="0"/>
    <m/>
  </r>
  <r>
    <s v="U.P. EXTRAPESADO"/>
    <s v="BLOQUE 8"/>
    <n v="150"/>
    <s v="Poste Terminal"/>
    <m/>
    <m/>
    <n v="3"/>
    <m/>
    <m/>
    <m/>
    <m/>
    <m/>
    <m/>
    <m/>
    <m/>
    <m/>
    <m/>
    <x v="21"/>
    <m/>
    <m/>
    <m/>
    <x v="0"/>
    <m/>
    <d v="2024-02-19T00:00:00"/>
    <s v="X"/>
    <n v="3"/>
    <x v="1"/>
    <m/>
    <m/>
    <x v="0"/>
    <m/>
  </r>
</pivotCacheRecords>
</file>

<file path=xl/pivotCache/pivotCacheRecords11.xml><?xml version="1.0" encoding="utf-8"?>
<pivotCacheRecords xmlns="http://schemas.openxmlformats.org/spreadsheetml/2006/main" xmlns:r="http://schemas.openxmlformats.org/officeDocument/2006/relationships" count="371">
  <r>
    <s v="U.P. EXTRAPESADO"/>
    <s v="PATRIOTA"/>
    <n v="1"/>
    <s v="Amarre Terminal"/>
    <m/>
    <m/>
    <n v="3"/>
    <m/>
    <m/>
    <m/>
    <m/>
    <m/>
    <m/>
    <m/>
    <n v="3"/>
    <m/>
    <m/>
    <x v="0"/>
    <m/>
    <s v="X"/>
    <n v="12"/>
    <x v="0"/>
    <m/>
    <m/>
    <s v="X"/>
    <n v="9"/>
    <x v="0"/>
    <m/>
    <s v="18/09/2024"/>
    <x v="0"/>
    <m/>
  </r>
  <r>
    <s v="U.P. EXTRAPESADO"/>
    <s v="PATRIOTA"/>
    <n v="2"/>
    <s v="Amarre  90°"/>
    <m/>
    <n v="2"/>
    <n v="6"/>
    <m/>
    <m/>
    <m/>
    <m/>
    <m/>
    <m/>
    <n v="3"/>
    <m/>
    <m/>
    <m/>
    <x v="0"/>
    <m/>
    <s v="X"/>
    <n v="3"/>
    <x v="1"/>
    <m/>
    <m/>
    <s v="X"/>
    <n v="8"/>
    <x v="1"/>
    <m/>
    <m/>
    <x v="1"/>
    <m/>
  </r>
  <r>
    <s v="U.P. EXTRAPESADO"/>
    <s v="PATRIOTA"/>
    <n v="3"/>
    <s v="Amarre    "/>
    <m/>
    <n v="3"/>
    <n v="6"/>
    <m/>
    <m/>
    <m/>
    <m/>
    <m/>
    <m/>
    <n v="3"/>
    <m/>
    <m/>
    <m/>
    <x v="0"/>
    <m/>
    <s v="X"/>
    <n v="3"/>
    <x v="1"/>
    <m/>
    <m/>
    <s v="X"/>
    <n v="9"/>
    <x v="1"/>
    <m/>
    <d v="2024-03-16T00:00:00"/>
    <x v="0"/>
    <m/>
  </r>
  <r>
    <s v="U.P. EXTRAPESADO"/>
    <s v="PATRIOTA"/>
    <n v="4"/>
    <s v="Amarre con Derivación 90°"/>
    <m/>
    <n v="1"/>
    <n v="6"/>
    <m/>
    <n v="3"/>
    <m/>
    <m/>
    <m/>
    <m/>
    <n v="6"/>
    <n v="3"/>
    <m/>
    <m/>
    <x v="0"/>
    <m/>
    <s v="X"/>
    <n v="15"/>
    <x v="1"/>
    <m/>
    <m/>
    <s v="X"/>
    <n v="7"/>
    <x v="1"/>
    <m/>
    <d v="2024-04-16T00:00:00"/>
    <x v="0"/>
    <m/>
  </r>
  <r>
    <s v="U.P. EXTRAPESADO"/>
    <s v="PATRIOTA"/>
    <n v="5"/>
    <s v="Suspensión o Pase"/>
    <m/>
    <m/>
    <n v="3"/>
    <m/>
    <m/>
    <m/>
    <m/>
    <m/>
    <m/>
    <m/>
    <m/>
    <m/>
    <m/>
    <x v="0"/>
    <m/>
    <m/>
    <m/>
    <x v="1"/>
    <m/>
    <m/>
    <s v="X"/>
    <n v="3"/>
    <x v="1"/>
    <m/>
    <d v="2024-01-08T00:00:00"/>
    <x v="0"/>
    <m/>
  </r>
  <r>
    <s v="U.P. EXTRAPESADO"/>
    <s v="PATRIOTA"/>
    <n v="6"/>
    <s v="Suspensión o Pase"/>
    <m/>
    <m/>
    <n v="3"/>
    <m/>
    <m/>
    <m/>
    <m/>
    <m/>
    <m/>
    <m/>
    <m/>
    <m/>
    <m/>
    <x v="1"/>
    <m/>
    <m/>
    <m/>
    <x v="1"/>
    <m/>
    <m/>
    <s v="X"/>
    <n v="3"/>
    <x v="1"/>
    <m/>
    <d v="2024-01-08T00:00:00"/>
    <x v="0"/>
    <m/>
  </r>
  <r>
    <s v="U.P. EXTRAPESADO"/>
    <s v="PATRIOTA"/>
    <n v="7"/>
    <s v="Suspensión o Pase"/>
    <m/>
    <m/>
    <n v="3"/>
    <m/>
    <m/>
    <m/>
    <m/>
    <m/>
    <m/>
    <m/>
    <m/>
    <m/>
    <m/>
    <x v="0"/>
    <m/>
    <m/>
    <m/>
    <x v="1"/>
    <m/>
    <m/>
    <s v="X"/>
    <n v="3"/>
    <x v="1"/>
    <m/>
    <d v="2024-01-08T00:00:00"/>
    <x v="0"/>
    <m/>
  </r>
  <r>
    <s v="U.P. EXTRAPESADO"/>
    <s v="PATRIOTA"/>
    <n v="8"/>
    <s v="Amarre"/>
    <m/>
    <n v="1"/>
    <n v="6"/>
    <m/>
    <m/>
    <m/>
    <m/>
    <m/>
    <m/>
    <n v="3"/>
    <m/>
    <m/>
    <m/>
    <x v="0"/>
    <m/>
    <s v="X"/>
    <n v="3"/>
    <x v="1"/>
    <m/>
    <m/>
    <s v="X"/>
    <n v="7"/>
    <x v="1"/>
    <m/>
    <d v="2024-03-16T00:00:00"/>
    <x v="0"/>
    <m/>
  </r>
  <r>
    <s v="U.P. EXTRAPESADO"/>
    <s v="PATRIOTA"/>
    <n v="9"/>
    <s v="Suspensión o Pase"/>
    <m/>
    <m/>
    <n v="3"/>
    <m/>
    <m/>
    <m/>
    <m/>
    <m/>
    <m/>
    <m/>
    <m/>
    <m/>
    <m/>
    <x v="0"/>
    <m/>
    <m/>
    <m/>
    <x v="1"/>
    <m/>
    <m/>
    <s v="X"/>
    <n v="3"/>
    <x v="1"/>
    <m/>
    <m/>
    <x v="0"/>
    <m/>
  </r>
  <r>
    <s v="U.P. EXTRAPESADO"/>
    <s v="PATRIOTA"/>
    <n v="10"/>
    <s v="Suspensión o Pase"/>
    <m/>
    <m/>
    <n v="3"/>
    <m/>
    <m/>
    <m/>
    <m/>
    <m/>
    <m/>
    <m/>
    <m/>
    <m/>
    <m/>
    <x v="0"/>
    <m/>
    <m/>
    <m/>
    <x v="1"/>
    <m/>
    <m/>
    <s v="X"/>
    <n v="3"/>
    <x v="1"/>
    <m/>
    <m/>
    <x v="0"/>
    <m/>
  </r>
  <r>
    <s v="U.P. EXTRAPESADO"/>
    <s v="PATRIOTA"/>
    <n v="11"/>
    <s v="Suspensión o Pase"/>
    <m/>
    <m/>
    <n v="3"/>
    <m/>
    <m/>
    <m/>
    <m/>
    <m/>
    <m/>
    <m/>
    <m/>
    <m/>
    <m/>
    <x v="0"/>
    <m/>
    <m/>
    <m/>
    <x v="1"/>
    <m/>
    <m/>
    <s v="X"/>
    <n v="3"/>
    <x v="1"/>
    <m/>
    <m/>
    <x v="0"/>
    <m/>
  </r>
  <r>
    <s v="U.P. EXTRAPESADO"/>
    <s v="PATRIOTA"/>
    <n v="12"/>
    <s v="Suspensión o Pase"/>
    <m/>
    <m/>
    <n v="3"/>
    <m/>
    <m/>
    <m/>
    <m/>
    <m/>
    <m/>
    <m/>
    <m/>
    <m/>
    <m/>
    <x v="0"/>
    <m/>
    <m/>
    <m/>
    <x v="1"/>
    <m/>
    <m/>
    <s v="X"/>
    <n v="3"/>
    <x v="1"/>
    <m/>
    <m/>
    <x v="0"/>
    <m/>
  </r>
  <r>
    <s v="U.P. EXTRAPESADO"/>
    <s v="PATRIOTA"/>
    <n v="13"/>
    <s v="Amarre"/>
    <m/>
    <n v="1"/>
    <n v="6"/>
    <m/>
    <m/>
    <m/>
    <m/>
    <m/>
    <m/>
    <n v="3"/>
    <m/>
    <m/>
    <m/>
    <x v="2"/>
    <m/>
    <s v="X"/>
    <n v="3"/>
    <x v="1"/>
    <m/>
    <m/>
    <s v="X"/>
    <n v="7"/>
    <x v="1"/>
    <m/>
    <m/>
    <x v="0"/>
    <m/>
  </r>
  <r>
    <s v="U.P. EXTRAPESADO"/>
    <s v="PATRIOTA"/>
    <n v="14"/>
    <s v="Suspensión o Pase"/>
    <m/>
    <m/>
    <n v="3"/>
    <m/>
    <m/>
    <m/>
    <m/>
    <m/>
    <m/>
    <m/>
    <m/>
    <m/>
    <m/>
    <x v="0"/>
    <m/>
    <m/>
    <m/>
    <x v="1"/>
    <m/>
    <m/>
    <s v="X"/>
    <n v="3"/>
    <x v="1"/>
    <m/>
    <m/>
    <x v="0"/>
    <m/>
  </r>
  <r>
    <s v="U.P. EXTRAPESADO"/>
    <s v="PATRIOTA"/>
    <n v="15"/>
    <s v="Suspensión o Pase"/>
    <m/>
    <m/>
    <n v="3"/>
    <m/>
    <m/>
    <m/>
    <m/>
    <m/>
    <m/>
    <m/>
    <m/>
    <m/>
    <m/>
    <x v="0"/>
    <m/>
    <m/>
    <m/>
    <x v="1"/>
    <m/>
    <m/>
    <s v="X"/>
    <n v="3"/>
    <x v="1"/>
    <m/>
    <m/>
    <x v="0"/>
    <m/>
  </r>
  <r>
    <s v="U.P. EXTRAPESADO"/>
    <s v="PATRIOTA"/>
    <n v="16"/>
    <s v="Suspensión o Pase"/>
    <m/>
    <m/>
    <n v="3"/>
    <m/>
    <m/>
    <m/>
    <m/>
    <m/>
    <m/>
    <m/>
    <m/>
    <m/>
    <m/>
    <x v="0"/>
    <m/>
    <m/>
    <m/>
    <x v="1"/>
    <m/>
    <m/>
    <s v="X"/>
    <n v="3"/>
    <x v="1"/>
    <m/>
    <m/>
    <x v="0"/>
    <m/>
  </r>
  <r>
    <s v="U.P. EXTRAPESADO"/>
    <s v="PATRIOTA"/>
    <n v="17"/>
    <s v="Amarre  45°"/>
    <m/>
    <m/>
    <n v="6"/>
    <m/>
    <m/>
    <m/>
    <m/>
    <m/>
    <m/>
    <n v="3"/>
    <m/>
    <m/>
    <m/>
    <x v="0"/>
    <m/>
    <s v="X"/>
    <n v="3"/>
    <x v="2"/>
    <m/>
    <m/>
    <s v="X"/>
    <n v="7"/>
    <x v="1"/>
    <m/>
    <m/>
    <x v="0"/>
    <m/>
  </r>
  <r>
    <s v="U.P. EXTRAPESADO"/>
    <s v="PATRIOTA"/>
    <n v="18"/>
    <s v="Suspensión o Pase"/>
    <m/>
    <m/>
    <n v="3"/>
    <m/>
    <m/>
    <m/>
    <m/>
    <m/>
    <m/>
    <m/>
    <m/>
    <m/>
    <m/>
    <x v="0"/>
    <m/>
    <m/>
    <m/>
    <x v="1"/>
    <m/>
    <m/>
    <s v="X"/>
    <n v="3"/>
    <x v="1"/>
    <m/>
    <m/>
    <x v="0"/>
    <m/>
  </r>
  <r>
    <s v="U.P. EXTRAPESADO"/>
    <s v="PATRIOTA"/>
    <n v="19"/>
    <s v="Suspensión o Pase"/>
    <m/>
    <m/>
    <n v="3"/>
    <m/>
    <m/>
    <m/>
    <m/>
    <m/>
    <m/>
    <m/>
    <m/>
    <m/>
    <m/>
    <x v="0"/>
    <m/>
    <m/>
    <m/>
    <x v="1"/>
    <m/>
    <m/>
    <s v="X"/>
    <n v="3"/>
    <x v="1"/>
    <m/>
    <m/>
    <x v="1"/>
    <m/>
  </r>
  <r>
    <s v="U.P. EXTRAPESADO"/>
    <s v="PATRIOTA"/>
    <n v="20"/>
    <s v="Amarre "/>
    <m/>
    <n v="1"/>
    <n v="6"/>
    <m/>
    <m/>
    <m/>
    <m/>
    <m/>
    <m/>
    <n v="3"/>
    <m/>
    <m/>
    <m/>
    <x v="0"/>
    <m/>
    <s v="X"/>
    <n v="3"/>
    <x v="1"/>
    <m/>
    <m/>
    <s v="X"/>
    <n v="7"/>
    <x v="1"/>
    <m/>
    <m/>
    <x v="1"/>
    <m/>
  </r>
  <r>
    <s v="U.P. EXTRAPESADO"/>
    <s v="PATRIOTA"/>
    <n v="21"/>
    <s v="Suspensión o Pase"/>
    <m/>
    <m/>
    <n v="3"/>
    <m/>
    <m/>
    <m/>
    <m/>
    <m/>
    <m/>
    <m/>
    <m/>
    <m/>
    <m/>
    <x v="0"/>
    <m/>
    <m/>
    <m/>
    <x v="1"/>
    <m/>
    <m/>
    <s v="X"/>
    <n v="3"/>
    <x v="1"/>
    <m/>
    <m/>
    <x v="1"/>
    <m/>
  </r>
  <r>
    <s v="U.P. EXTRAPESADO"/>
    <s v="PATRIOTA"/>
    <n v="22"/>
    <s v="Suspensión o Pase"/>
    <m/>
    <m/>
    <n v="3"/>
    <m/>
    <m/>
    <m/>
    <m/>
    <m/>
    <m/>
    <m/>
    <m/>
    <m/>
    <m/>
    <x v="3"/>
    <m/>
    <m/>
    <m/>
    <x v="1"/>
    <m/>
    <m/>
    <s v="X"/>
    <n v="3"/>
    <x v="2"/>
    <m/>
    <d v="2024-01-12T00:00:00"/>
    <x v="0"/>
    <m/>
  </r>
  <r>
    <s v="U.P. EXTRAPESADO"/>
    <s v="PATRIOTA"/>
    <n v="23"/>
    <s v="Suspensión o Pase"/>
    <m/>
    <m/>
    <n v="3"/>
    <m/>
    <m/>
    <m/>
    <m/>
    <m/>
    <m/>
    <m/>
    <m/>
    <m/>
    <m/>
    <x v="0"/>
    <m/>
    <m/>
    <m/>
    <x v="1"/>
    <m/>
    <m/>
    <s v="X"/>
    <n v="3"/>
    <x v="1"/>
    <m/>
    <m/>
    <x v="1"/>
    <m/>
  </r>
  <r>
    <s v="U.P. EXTRAPESADO"/>
    <s v="PATRIOTA"/>
    <n v="24"/>
    <s v="Suspensión o Pase"/>
    <m/>
    <m/>
    <n v="3"/>
    <m/>
    <m/>
    <m/>
    <m/>
    <m/>
    <m/>
    <m/>
    <m/>
    <m/>
    <m/>
    <x v="0"/>
    <m/>
    <m/>
    <m/>
    <x v="1"/>
    <m/>
    <m/>
    <s v="X"/>
    <n v="3"/>
    <x v="1"/>
    <m/>
    <m/>
    <x v="1"/>
    <m/>
  </r>
  <r>
    <s v="U.P. EXTRAPESADO"/>
    <s v="PATRIOTA"/>
    <n v="25"/>
    <s v="Amarre "/>
    <m/>
    <n v="1"/>
    <n v="6"/>
    <m/>
    <m/>
    <m/>
    <m/>
    <m/>
    <m/>
    <n v="3"/>
    <m/>
    <m/>
    <m/>
    <x v="0"/>
    <m/>
    <s v="X"/>
    <n v="3"/>
    <x v="1"/>
    <m/>
    <m/>
    <s v="X"/>
    <n v="7"/>
    <x v="3"/>
    <m/>
    <m/>
    <x v="1"/>
    <m/>
  </r>
  <r>
    <s v="U.P. EXTRAPESADO"/>
    <s v="PATRIOTA"/>
    <n v="26"/>
    <s v="Suspensión o Pase"/>
    <m/>
    <m/>
    <n v="3"/>
    <m/>
    <m/>
    <m/>
    <m/>
    <m/>
    <m/>
    <m/>
    <m/>
    <m/>
    <m/>
    <x v="0"/>
    <m/>
    <m/>
    <m/>
    <x v="1"/>
    <m/>
    <m/>
    <s v="X"/>
    <n v="3"/>
    <x v="1"/>
    <m/>
    <m/>
    <x v="1"/>
    <m/>
  </r>
  <r>
    <s v="U.P. EXTRAPESADO"/>
    <s v="PATRIOTA"/>
    <n v="27"/>
    <s v="Suspensión o Pase"/>
    <m/>
    <m/>
    <n v="3"/>
    <m/>
    <m/>
    <m/>
    <m/>
    <m/>
    <m/>
    <m/>
    <m/>
    <m/>
    <m/>
    <x v="0"/>
    <m/>
    <m/>
    <m/>
    <x v="1"/>
    <m/>
    <m/>
    <s v="X"/>
    <n v="3"/>
    <x v="1"/>
    <m/>
    <m/>
    <x v="1"/>
    <m/>
  </r>
  <r>
    <s v="U.P. EXTRAPESADO"/>
    <s v="PATRIOTA"/>
    <n v="28"/>
    <s v="Suspensión o Pase"/>
    <m/>
    <m/>
    <n v="3"/>
    <m/>
    <m/>
    <m/>
    <m/>
    <m/>
    <m/>
    <m/>
    <m/>
    <m/>
    <m/>
    <x v="1"/>
    <m/>
    <m/>
    <m/>
    <x v="1"/>
    <m/>
    <m/>
    <s v="X"/>
    <n v="3"/>
    <x v="4"/>
    <m/>
    <d v="2024-01-13T00:00:00"/>
    <x v="0"/>
    <m/>
  </r>
  <r>
    <s v="U.P. EXTRAPESADO"/>
    <s v="PATRIOTA"/>
    <n v="29"/>
    <s v="Amarre "/>
    <m/>
    <m/>
    <n v="6"/>
    <m/>
    <m/>
    <m/>
    <m/>
    <m/>
    <m/>
    <m/>
    <n v="3"/>
    <m/>
    <m/>
    <x v="0"/>
    <m/>
    <s v="X"/>
    <n v="9"/>
    <x v="1"/>
    <m/>
    <m/>
    <s v="X"/>
    <n v="6"/>
    <x v="1"/>
    <m/>
    <m/>
    <x v="1"/>
    <m/>
  </r>
  <r>
    <s v="U.P. EXTRAPESADO"/>
    <s v="PATRIOTA"/>
    <n v="30"/>
    <s v="Amarre con Derivación 90°"/>
    <m/>
    <n v="3"/>
    <n v="9"/>
    <m/>
    <m/>
    <m/>
    <m/>
    <m/>
    <m/>
    <n v="6"/>
    <m/>
    <m/>
    <m/>
    <x v="0"/>
    <m/>
    <s v="X"/>
    <n v="6"/>
    <x v="1"/>
    <m/>
    <m/>
    <s v="X"/>
    <n v="9"/>
    <x v="1"/>
    <m/>
    <m/>
    <x v="1"/>
    <m/>
  </r>
  <r>
    <s v="U.P. EXTRAPESADO"/>
    <s v="PATRIOTA"/>
    <n v="31"/>
    <s v="Pase"/>
    <m/>
    <n v="3"/>
    <m/>
    <m/>
    <m/>
    <m/>
    <m/>
    <m/>
    <n v="3"/>
    <n v="3"/>
    <m/>
    <m/>
    <m/>
    <x v="4"/>
    <m/>
    <s v="X"/>
    <n v="6"/>
    <x v="1"/>
    <m/>
    <m/>
    <s v="X"/>
    <n v="6"/>
    <x v="1"/>
    <m/>
    <m/>
    <x v="1"/>
    <m/>
  </r>
  <r>
    <s v="U.P. EXTRAPESADO"/>
    <s v="PATRIOTA"/>
    <n v="32"/>
    <s v="Amarre con Derivación 90°"/>
    <m/>
    <n v="1"/>
    <n v="6"/>
    <n v="3"/>
    <m/>
    <m/>
    <m/>
    <m/>
    <m/>
    <n v="6"/>
    <m/>
    <m/>
    <m/>
    <x v="0"/>
    <m/>
    <s v="X"/>
    <n v="6"/>
    <x v="1"/>
    <m/>
    <m/>
    <s v="X"/>
    <n v="7"/>
    <x v="1"/>
    <m/>
    <m/>
    <x v="1"/>
    <m/>
  </r>
  <r>
    <s v="U.P. EXTRAPESADO"/>
    <s v="PATRIOTA"/>
    <n v="33"/>
    <s v="Amarre Terminal"/>
    <m/>
    <m/>
    <n v="3"/>
    <m/>
    <m/>
    <n v="6"/>
    <m/>
    <m/>
    <n v="3"/>
    <n v="3"/>
    <m/>
    <m/>
    <m/>
    <x v="0"/>
    <m/>
    <s v="X"/>
    <n v="18"/>
    <x v="1"/>
    <m/>
    <m/>
    <s v="X"/>
    <n v="9"/>
    <x v="1"/>
    <m/>
    <m/>
    <x v="1"/>
    <m/>
  </r>
  <r>
    <s v="U.P. EXTRAPESADO"/>
    <s v="PATRIOTA"/>
    <n v="34"/>
    <s v="Amarre  90°"/>
    <m/>
    <n v="1"/>
    <m/>
    <n v="6"/>
    <m/>
    <m/>
    <m/>
    <m/>
    <m/>
    <n v="3"/>
    <m/>
    <m/>
    <m/>
    <x v="0"/>
    <m/>
    <s v="X"/>
    <n v="3"/>
    <x v="1"/>
    <m/>
    <m/>
    <s v="X"/>
    <n v="7"/>
    <x v="1"/>
    <m/>
    <m/>
    <x v="1"/>
    <m/>
  </r>
  <r>
    <s v="U.P. EXTRAPESADO"/>
    <s v="PATRIOTA"/>
    <n v="35"/>
    <s v="Pase"/>
    <m/>
    <n v="3"/>
    <m/>
    <m/>
    <m/>
    <m/>
    <m/>
    <m/>
    <m/>
    <m/>
    <m/>
    <m/>
    <m/>
    <x v="0"/>
    <m/>
    <m/>
    <m/>
    <x v="1"/>
    <m/>
    <m/>
    <s v="X"/>
    <n v="3"/>
    <x v="1"/>
    <m/>
    <m/>
    <x v="1"/>
    <m/>
  </r>
  <r>
    <s v="U.P. EXTRAPESADO"/>
    <s v="PATRIOTA"/>
    <n v="36"/>
    <s v="Pase"/>
    <m/>
    <n v="3"/>
    <m/>
    <m/>
    <m/>
    <n v="3"/>
    <m/>
    <m/>
    <n v="3"/>
    <n v="6"/>
    <m/>
    <m/>
    <m/>
    <x v="0"/>
    <m/>
    <s v="X"/>
    <n v="16"/>
    <x v="1"/>
    <m/>
    <m/>
    <s v="X"/>
    <n v="9"/>
    <x v="5"/>
    <m/>
    <m/>
    <x v="1"/>
    <m/>
  </r>
  <r>
    <s v="U.P. EXTRAPESADO"/>
    <s v="PATRIOTA"/>
    <n v="37"/>
    <s v="Amarre Terminal"/>
    <m/>
    <m/>
    <m/>
    <n v="3"/>
    <m/>
    <n v="3"/>
    <m/>
    <m/>
    <n v="3"/>
    <n v="5"/>
    <m/>
    <m/>
    <m/>
    <x v="0"/>
    <m/>
    <s v="X"/>
    <n v="17"/>
    <x v="3"/>
    <m/>
    <m/>
    <s v="X"/>
    <n v="8"/>
    <x v="6"/>
    <m/>
    <m/>
    <x v="0"/>
    <m/>
  </r>
  <r>
    <s v="U.P. EXTRAPESADO"/>
    <s v="PATRIOTA"/>
    <n v="38"/>
    <s v="Pase"/>
    <m/>
    <n v="3"/>
    <m/>
    <m/>
    <m/>
    <m/>
    <m/>
    <m/>
    <n v="3"/>
    <n v="3"/>
    <m/>
    <m/>
    <m/>
    <x v="0"/>
    <m/>
    <s v="X"/>
    <n v="6"/>
    <x v="1"/>
    <m/>
    <m/>
    <s v="X"/>
    <n v="6"/>
    <x v="6"/>
    <m/>
    <m/>
    <x v="0"/>
    <m/>
  </r>
  <r>
    <s v="U.P. EXTRAPESADO"/>
    <s v="PATRIOTA"/>
    <n v="39"/>
    <s v="Amarre "/>
    <m/>
    <m/>
    <n v="6"/>
    <m/>
    <m/>
    <m/>
    <m/>
    <m/>
    <m/>
    <n v="1"/>
    <n v="3"/>
    <m/>
    <m/>
    <x v="0"/>
    <m/>
    <s v="X"/>
    <n v="10"/>
    <x v="4"/>
    <m/>
    <m/>
    <s v="X"/>
    <n v="12"/>
    <x v="0"/>
    <m/>
    <m/>
    <x v="1"/>
    <m/>
  </r>
  <r>
    <s v="U.P. EXTRAPESADO"/>
    <s v="PATRIOTA"/>
    <n v="40"/>
    <s v="Amarre con Derivación 90°"/>
    <m/>
    <n v="3"/>
    <m/>
    <n v="9"/>
    <m/>
    <m/>
    <m/>
    <m/>
    <m/>
    <n v="8"/>
    <m/>
    <m/>
    <m/>
    <x v="0"/>
    <m/>
    <s v="X"/>
    <n v="11"/>
    <x v="5"/>
    <m/>
    <m/>
    <s v="X"/>
    <n v="15"/>
    <x v="1"/>
    <m/>
    <m/>
    <x v="1"/>
    <m/>
  </r>
  <r>
    <s v="U.P. EXTRAPESADO"/>
    <s v="PATRIOTA"/>
    <n v="41"/>
    <s v="Pase con Derivación 90°"/>
    <m/>
    <n v="3"/>
    <n v="3"/>
    <m/>
    <m/>
    <m/>
    <m/>
    <m/>
    <m/>
    <n v="3"/>
    <m/>
    <m/>
    <m/>
    <x v="0"/>
    <m/>
    <s v="X"/>
    <n v="3"/>
    <x v="1"/>
    <m/>
    <m/>
    <s v="X"/>
    <n v="6"/>
    <x v="1"/>
    <m/>
    <m/>
    <x v="1"/>
    <m/>
  </r>
  <r>
    <s v="U.P. EXTRAPESADO"/>
    <s v="PATRIOTA"/>
    <n v="42"/>
    <s v="Amarre "/>
    <m/>
    <n v="1"/>
    <m/>
    <n v="6"/>
    <m/>
    <m/>
    <m/>
    <m/>
    <n v="3"/>
    <n v="6"/>
    <m/>
    <m/>
    <m/>
    <x v="0"/>
    <m/>
    <s v="X"/>
    <n v="9"/>
    <x v="5"/>
    <m/>
    <m/>
    <s v="X"/>
    <n v="10"/>
    <x v="1"/>
    <m/>
    <m/>
    <x v="1"/>
    <m/>
  </r>
  <r>
    <s v="U.P. EXTRAPESADO"/>
    <s v="PATRIOTA"/>
    <n v="43"/>
    <s v="Pase"/>
    <m/>
    <n v="3"/>
    <m/>
    <m/>
    <m/>
    <m/>
    <m/>
    <m/>
    <m/>
    <m/>
    <m/>
    <m/>
    <m/>
    <x v="0"/>
    <m/>
    <m/>
    <m/>
    <x v="1"/>
    <m/>
    <m/>
    <s v="X"/>
    <n v="3"/>
    <x v="1"/>
    <m/>
    <m/>
    <x v="1"/>
    <m/>
  </r>
  <r>
    <s v="U.P. EXTRAPESADO"/>
    <s v="PATRIOTA"/>
    <n v="44"/>
    <s v="Pase"/>
    <m/>
    <n v="3"/>
    <m/>
    <m/>
    <m/>
    <m/>
    <m/>
    <m/>
    <m/>
    <m/>
    <m/>
    <m/>
    <m/>
    <x v="0"/>
    <m/>
    <m/>
    <m/>
    <x v="1"/>
    <m/>
    <m/>
    <s v="X"/>
    <n v="3"/>
    <x v="1"/>
    <m/>
    <m/>
    <x v="1"/>
    <m/>
  </r>
  <r>
    <s v="U.P. EXTRAPESADO"/>
    <s v="PATRIOTA"/>
    <n v="45"/>
    <s v="Amarre  45°"/>
    <m/>
    <m/>
    <n v="6"/>
    <m/>
    <m/>
    <m/>
    <m/>
    <m/>
    <m/>
    <n v="3"/>
    <m/>
    <m/>
    <m/>
    <x v="0"/>
    <m/>
    <s v="X"/>
    <n v="3"/>
    <x v="1"/>
    <m/>
    <m/>
    <s v="X"/>
    <n v="6"/>
    <x v="1"/>
    <m/>
    <m/>
    <x v="1"/>
    <m/>
  </r>
  <r>
    <s v="U.P. EXTRAPESADO"/>
    <s v="PATRIOTA"/>
    <n v="46"/>
    <s v="Amarre "/>
    <m/>
    <m/>
    <n v="6"/>
    <m/>
    <m/>
    <n v="3"/>
    <m/>
    <m/>
    <n v="3"/>
    <n v="9"/>
    <m/>
    <m/>
    <m/>
    <x v="0"/>
    <m/>
    <s v="X"/>
    <n v="15"/>
    <x v="1"/>
    <m/>
    <m/>
    <s v="X"/>
    <n v="12"/>
    <x v="1"/>
    <m/>
    <m/>
    <x v="1"/>
    <m/>
  </r>
  <r>
    <s v="U.P. EXTRAPESADO"/>
    <s v="PATRIOTA"/>
    <n v="47"/>
    <s v="Pase"/>
    <m/>
    <n v="3"/>
    <m/>
    <m/>
    <m/>
    <n v="3"/>
    <m/>
    <m/>
    <m/>
    <n v="3"/>
    <m/>
    <m/>
    <m/>
    <x v="0"/>
    <m/>
    <s v="X"/>
    <n v="12"/>
    <x v="6"/>
    <m/>
    <m/>
    <s v="X"/>
    <n v="6"/>
    <x v="1"/>
    <m/>
    <m/>
    <x v="1"/>
    <m/>
  </r>
  <r>
    <s v="U.P. EXTRAPESADO"/>
    <s v="PATRIOTA"/>
    <n v="48"/>
    <s v="Pase"/>
    <m/>
    <n v="3"/>
    <m/>
    <m/>
    <m/>
    <n v="3"/>
    <m/>
    <m/>
    <m/>
    <n v="3"/>
    <m/>
    <m/>
    <m/>
    <x v="0"/>
    <m/>
    <s v="X"/>
    <n v="6"/>
    <x v="1"/>
    <m/>
    <m/>
    <s v="X"/>
    <n v="6"/>
    <x v="1"/>
    <m/>
    <m/>
    <x v="1"/>
    <m/>
  </r>
  <r>
    <s v="U.P. EXTRAPESADO"/>
    <s v="PATRIOTA"/>
    <n v="49"/>
    <s v="Amarre Terminal"/>
    <m/>
    <m/>
    <n v="3"/>
    <m/>
    <m/>
    <n v="3"/>
    <m/>
    <m/>
    <m/>
    <m/>
    <m/>
    <m/>
    <m/>
    <x v="0"/>
    <m/>
    <s v="X"/>
    <n v="3"/>
    <x v="1"/>
    <m/>
    <m/>
    <s v="X"/>
    <n v="6"/>
    <x v="1"/>
    <m/>
    <m/>
    <x v="1"/>
    <m/>
  </r>
  <r>
    <s v="U.P. EXTRAPESADO"/>
    <s v="PATRIOTA"/>
    <n v="50"/>
    <s v="Pase"/>
    <m/>
    <n v="3"/>
    <m/>
    <m/>
    <m/>
    <m/>
    <m/>
    <m/>
    <m/>
    <m/>
    <m/>
    <m/>
    <m/>
    <x v="0"/>
    <m/>
    <m/>
    <m/>
    <x v="1"/>
    <m/>
    <m/>
    <s v="X"/>
    <n v="3"/>
    <x v="1"/>
    <m/>
    <m/>
    <x v="1"/>
    <m/>
  </r>
  <r>
    <s v="U.P. EXTRAPESADO"/>
    <s v="PATRIOTA"/>
    <n v="51"/>
    <s v="Pase"/>
    <m/>
    <n v="3"/>
    <m/>
    <m/>
    <m/>
    <m/>
    <m/>
    <m/>
    <n v="3"/>
    <n v="3"/>
    <m/>
    <m/>
    <m/>
    <x v="0"/>
    <m/>
    <s v="X"/>
    <n v="6"/>
    <x v="5"/>
    <m/>
    <m/>
    <s v="X"/>
    <n v="6"/>
    <x v="7"/>
    <m/>
    <m/>
    <x v="1"/>
    <m/>
  </r>
  <r>
    <s v="U.P. EXTRAPESADO"/>
    <s v="PATRIOTA"/>
    <n v="52"/>
    <s v="Pase"/>
    <m/>
    <n v="3"/>
    <m/>
    <m/>
    <m/>
    <m/>
    <m/>
    <m/>
    <m/>
    <m/>
    <m/>
    <m/>
    <m/>
    <x v="0"/>
    <m/>
    <m/>
    <m/>
    <x v="1"/>
    <m/>
    <m/>
    <s v="X"/>
    <n v="3"/>
    <x v="1"/>
    <m/>
    <m/>
    <x v="1"/>
    <m/>
  </r>
  <r>
    <s v="U.P. EXTRAPESADO"/>
    <s v="PATRIOTA"/>
    <n v="53"/>
    <s v="Pase"/>
    <m/>
    <n v="3"/>
    <m/>
    <m/>
    <m/>
    <m/>
    <m/>
    <m/>
    <n v="3"/>
    <n v="3"/>
    <m/>
    <m/>
    <m/>
    <x v="0"/>
    <m/>
    <s v="X"/>
    <n v="6"/>
    <x v="1"/>
    <m/>
    <m/>
    <s v="X"/>
    <n v="6"/>
    <x v="1"/>
    <m/>
    <m/>
    <x v="1"/>
    <m/>
  </r>
  <r>
    <s v="U.P. EXTRAPESADO"/>
    <s v="PATRIOTA"/>
    <n v="54"/>
    <s v="Amarre (Interconexion con &quot;Pedro Vazquez&quot;)"/>
    <m/>
    <m/>
    <m/>
    <n v="6"/>
    <m/>
    <m/>
    <m/>
    <m/>
    <m/>
    <m/>
    <n v="3"/>
    <m/>
    <m/>
    <x v="0"/>
    <m/>
    <s v="X"/>
    <n v="3"/>
    <x v="1"/>
    <m/>
    <m/>
    <s v="X"/>
    <n v="3"/>
    <x v="1"/>
    <m/>
    <m/>
    <x v="1"/>
    <m/>
  </r>
  <r>
    <s v="U.P. EXTRAPESADO"/>
    <s v="PATRIOTA"/>
    <n v="55"/>
    <s v="Pase"/>
    <m/>
    <n v="3"/>
    <m/>
    <m/>
    <m/>
    <m/>
    <m/>
    <m/>
    <m/>
    <m/>
    <m/>
    <m/>
    <m/>
    <x v="0"/>
    <m/>
    <m/>
    <m/>
    <x v="1"/>
    <m/>
    <m/>
    <s v="X"/>
    <n v="3"/>
    <x v="1"/>
    <m/>
    <m/>
    <x v="1"/>
    <m/>
  </r>
  <r>
    <s v="U.P. EXTRAPESADO"/>
    <s v="PATRIOTA"/>
    <n v="56"/>
    <s v="Amarre 45°"/>
    <m/>
    <n v="2"/>
    <m/>
    <n v="6"/>
    <m/>
    <m/>
    <m/>
    <m/>
    <n v="3"/>
    <n v="6"/>
    <m/>
    <m/>
    <m/>
    <x v="0"/>
    <m/>
    <s v="X"/>
    <n v="9"/>
    <x v="5"/>
    <m/>
    <m/>
    <s v="X"/>
    <n v="5"/>
    <x v="1"/>
    <m/>
    <m/>
    <x v="1"/>
    <m/>
  </r>
  <r>
    <s v="U.P. EXTRAPESADO"/>
    <s v="PATRIOTA"/>
    <n v="57"/>
    <s v="Pase"/>
    <m/>
    <n v="3"/>
    <m/>
    <m/>
    <m/>
    <m/>
    <m/>
    <m/>
    <m/>
    <m/>
    <m/>
    <m/>
    <m/>
    <x v="0"/>
    <m/>
    <m/>
    <m/>
    <x v="1"/>
    <m/>
    <m/>
    <s v="X"/>
    <n v="3"/>
    <x v="1"/>
    <m/>
    <m/>
    <x v="1"/>
    <m/>
  </r>
  <r>
    <s v="U.P. EXTRAPESADO"/>
    <s v="PATRIOTA"/>
    <n v="58"/>
    <s v="Pase"/>
    <m/>
    <n v="3"/>
    <m/>
    <m/>
    <m/>
    <m/>
    <m/>
    <m/>
    <n v="3"/>
    <n v="3"/>
    <m/>
    <m/>
    <m/>
    <x v="0"/>
    <m/>
    <s v="X"/>
    <n v="6"/>
    <x v="1"/>
    <m/>
    <m/>
    <s v="X"/>
    <n v="6"/>
    <x v="1"/>
    <m/>
    <m/>
    <x v="1"/>
    <m/>
  </r>
  <r>
    <s v="U.P. EXTRAPESADO"/>
    <s v="PATRIOTA"/>
    <n v="59"/>
    <s v="Pase"/>
    <m/>
    <n v="3"/>
    <m/>
    <m/>
    <m/>
    <m/>
    <m/>
    <m/>
    <m/>
    <m/>
    <m/>
    <m/>
    <m/>
    <x v="0"/>
    <m/>
    <m/>
    <m/>
    <x v="1"/>
    <m/>
    <m/>
    <s v="X"/>
    <n v="3"/>
    <x v="1"/>
    <m/>
    <m/>
    <x v="1"/>
    <m/>
  </r>
  <r>
    <s v="U.P. EXTRAPESADO"/>
    <s v="PATRIOTA"/>
    <n v="60"/>
    <s v="Amarre 45°"/>
    <m/>
    <m/>
    <m/>
    <n v="6"/>
    <m/>
    <m/>
    <m/>
    <m/>
    <n v="3"/>
    <n v="3"/>
    <n v="3"/>
    <m/>
    <m/>
    <x v="0"/>
    <m/>
    <s v="X"/>
    <n v="15"/>
    <x v="1"/>
    <m/>
    <m/>
    <m/>
    <m/>
    <x v="1"/>
    <m/>
    <m/>
    <x v="1"/>
    <m/>
  </r>
  <r>
    <s v="U.P. EXTRAPESADO"/>
    <s v="PATRIOTA"/>
    <n v="61"/>
    <s v="Pase"/>
    <m/>
    <n v="3"/>
    <m/>
    <m/>
    <m/>
    <m/>
    <m/>
    <m/>
    <m/>
    <m/>
    <m/>
    <m/>
    <m/>
    <x v="0"/>
    <m/>
    <m/>
    <m/>
    <x v="1"/>
    <m/>
    <m/>
    <s v="X"/>
    <n v="3"/>
    <x v="1"/>
    <m/>
    <m/>
    <x v="1"/>
    <m/>
  </r>
  <r>
    <s v="U.P. EXTRAPESADO"/>
    <s v="PATRIOTA"/>
    <n v="62"/>
    <s v="Pase"/>
    <m/>
    <n v="3"/>
    <m/>
    <m/>
    <m/>
    <m/>
    <m/>
    <m/>
    <n v="3"/>
    <n v="3"/>
    <m/>
    <m/>
    <m/>
    <x v="0"/>
    <m/>
    <s v="X"/>
    <n v="6"/>
    <x v="5"/>
    <m/>
    <m/>
    <s v="X"/>
    <n v="6"/>
    <x v="1"/>
    <m/>
    <m/>
    <x v="1"/>
    <m/>
  </r>
  <r>
    <s v="U.P. EXTRAPESADO"/>
    <s v="PATRIOTA"/>
    <n v="63"/>
    <s v="Pase"/>
    <m/>
    <n v="3"/>
    <m/>
    <m/>
    <m/>
    <m/>
    <m/>
    <m/>
    <m/>
    <m/>
    <m/>
    <m/>
    <m/>
    <x v="0"/>
    <m/>
    <m/>
    <m/>
    <x v="1"/>
    <m/>
    <m/>
    <s v="X"/>
    <n v="3"/>
    <x v="1"/>
    <m/>
    <m/>
    <x v="1"/>
    <m/>
  </r>
  <r>
    <s v="U.P. EXTRAPESADO"/>
    <s v="PATRIOTA"/>
    <n v="64"/>
    <s v="Amarre  45º"/>
    <m/>
    <n v="2"/>
    <m/>
    <n v="6"/>
    <m/>
    <m/>
    <m/>
    <m/>
    <n v="3"/>
    <n v="6"/>
    <m/>
    <m/>
    <m/>
    <x v="0"/>
    <m/>
    <s v="X"/>
    <n v="9"/>
    <x v="1"/>
    <m/>
    <m/>
    <s v="X"/>
    <n v="5"/>
    <x v="1"/>
    <m/>
    <m/>
    <x v="1"/>
    <m/>
  </r>
  <r>
    <s v="U.P. EXTRAPESADO"/>
    <s v="PATRIOTA"/>
    <n v="65"/>
    <s v="Pase con Derivación 90°"/>
    <m/>
    <n v="3"/>
    <m/>
    <n v="3"/>
    <m/>
    <m/>
    <m/>
    <m/>
    <m/>
    <n v="3"/>
    <m/>
    <m/>
    <m/>
    <x v="0"/>
    <m/>
    <s v="X"/>
    <n v="3"/>
    <x v="5"/>
    <m/>
    <m/>
    <s v="X"/>
    <n v="3"/>
    <x v="1"/>
    <m/>
    <m/>
    <x v="1"/>
    <m/>
  </r>
  <r>
    <s v="U.P. EXTRAPESADO"/>
    <s v="PATRIOTA"/>
    <n v="66"/>
    <s v="Amarre "/>
    <m/>
    <n v="1"/>
    <m/>
    <n v="6"/>
    <m/>
    <m/>
    <m/>
    <m/>
    <n v="3"/>
    <n v="6"/>
    <m/>
    <m/>
    <m/>
    <x v="0"/>
    <m/>
    <s v="X"/>
    <n v="9"/>
    <x v="1"/>
    <m/>
    <m/>
    <s v="X"/>
    <n v="4"/>
    <x v="1"/>
    <m/>
    <m/>
    <x v="1"/>
    <m/>
  </r>
  <r>
    <s v="U.P. EXTRAPESADO"/>
    <s v="PATRIOTA"/>
    <n v="67"/>
    <s v="Amarre  90°"/>
    <m/>
    <n v="2"/>
    <m/>
    <n v="6"/>
    <m/>
    <m/>
    <m/>
    <m/>
    <m/>
    <n v="3"/>
    <m/>
    <m/>
    <m/>
    <x v="0"/>
    <m/>
    <s v="X"/>
    <n v="3"/>
    <x v="1"/>
    <m/>
    <m/>
    <s v="X"/>
    <n v="8"/>
    <x v="1"/>
    <m/>
    <m/>
    <x v="1"/>
    <m/>
  </r>
  <r>
    <s v="U.P. EXTRAPESADO"/>
    <s v="PATRIOTA"/>
    <n v="68"/>
    <s v="Pórtico (Terminal)"/>
    <m/>
    <n v="12"/>
    <m/>
    <n v="3"/>
    <m/>
    <n v="9"/>
    <m/>
    <m/>
    <n v="6"/>
    <n v="15"/>
    <m/>
    <m/>
    <m/>
    <x v="0"/>
    <m/>
    <s v="X"/>
    <n v="36"/>
    <x v="7"/>
    <m/>
    <m/>
    <s v="X"/>
    <n v="27"/>
    <x v="1"/>
    <m/>
    <m/>
    <x v="1"/>
    <m/>
  </r>
  <r>
    <s v="U.P. EXTRAPESADO"/>
    <s v="PATRIOTA"/>
    <n v="69"/>
    <s v="Amarre 45°"/>
    <m/>
    <n v="1"/>
    <n v="6"/>
    <m/>
    <m/>
    <m/>
    <m/>
    <m/>
    <n v="3"/>
    <n v="6"/>
    <m/>
    <m/>
    <m/>
    <x v="0"/>
    <m/>
    <s v="X"/>
    <n v="9"/>
    <x v="1"/>
    <m/>
    <m/>
    <s v="X"/>
    <n v="9"/>
    <x v="1"/>
    <m/>
    <m/>
    <x v="1"/>
    <m/>
  </r>
  <r>
    <s v="U.P. EXTRAPESADO"/>
    <s v="PATRIOTA"/>
    <n v="70"/>
    <s v="Pase"/>
    <m/>
    <n v="3"/>
    <m/>
    <m/>
    <m/>
    <m/>
    <m/>
    <m/>
    <m/>
    <m/>
    <m/>
    <m/>
    <m/>
    <x v="0"/>
    <m/>
    <m/>
    <m/>
    <x v="1"/>
    <m/>
    <m/>
    <s v="X"/>
    <n v="3"/>
    <x v="1"/>
    <m/>
    <m/>
    <x v="1"/>
    <m/>
  </r>
  <r>
    <s v="U.P. EXTRAPESADO"/>
    <s v="PATRIOTA"/>
    <n v="71"/>
    <s v="Amarre "/>
    <m/>
    <n v="1"/>
    <n v="6"/>
    <m/>
    <m/>
    <m/>
    <m/>
    <m/>
    <n v="3"/>
    <n v="7"/>
    <m/>
    <m/>
    <m/>
    <x v="0"/>
    <m/>
    <s v="X"/>
    <n v="10"/>
    <x v="1"/>
    <m/>
    <m/>
    <s v="X"/>
    <n v="10"/>
    <x v="1"/>
    <m/>
    <m/>
    <x v="1"/>
    <m/>
  </r>
  <r>
    <s v="U.P. EXTRAPESADO"/>
    <s v="PATRIOTA"/>
    <n v="72"/>
    <s v="Pase"/>
    <m/>
    <n v="3"/>
    <m/>
    <m/>
    <m/>
    <m/>
    <m/>
    <m/>
    <m/>
    <m/>
    <m/>
    <m/>
    <m/>
    <x v="0"/>
    <m/>
    <m/>
    <m/>
    <x v="1"/>
    <m/>
    <m/>
    <s v="X"/>
    <n v="3"/>
    <x v="8"/>
    <m/>
    <m/>
    <x v="0"/>
    <m/>
  </r>
  <r>
    <s v="U.P. EXTRAPESADO"/>
    <s v="PATRIOTA"/>
    <n v="73"/>
    <s v="Amarre  90°"/>
    <m/>
    <n v="1"/>
    <n v="6"/>
    <m/>
    <m/>
    <m/>
    <m/>
    <m/>
    <n v="3"/>
    <n v="6"/>
    <m/>
    <m/>
    <m/>
    <x v="0"/>
    <m/>
    <s v="X"/>
    <n v="9"/>
    <x v="5"/>
    <m/>
    <m/>
    <s v="X"/>
    <n v="7"/>
    <x v="1"/>
    <m/>
    <m/>
    <x v="1"/>
    <m/>
  </r>
  <r>
    <s v="U.P. EXTRAPESADO"/>
    <s v="PATRIOTA"/>
    <n v="74"/>
    <s v="Amarre 45°"/>
    <m/>
    <n v="1"/>
    <n v="6"/>
    <m/>
    <m/>
    <m/>
    <m/>
    <m/>
    <m/>
    <n v="3"/>
    <m/>
    <m/>
    <m/>
    <x v="0"/>
    <m/>
    <s v="X"/>
    <n v="3"/>
    <x v="1"/>
    <m/>
    <m/>
    <s v="X"/>
    <n v="7"/>
    <x v="9"/>
    <m/>
    <d v="2024-04-04T00:00:00"/>
    <x v="0"/>
    <m/>
  </r>
  <r>
    <s v="U.P. EXTRAPESADO"/>
    <s v="PATRIOTA"/>
    <n v="75"/>
    <s v="Amarre 45°"/>
    <m/>
    <n v="2"/>
    <n v="6"/>
    <m/>
    <m/>
    <m/>
    <m/>
    <m/>
    <n v="3"/>
    <n v="5"/>
    <m/>
    <m/>
    <m/>
    <x v="0"/>
    <m/>
    <s v="X"/>
    <n v="7"/>
    <x v="5"/>
    <m/>
    <m/>
    <s v="X"/>
    <n v="9"/>
    <x v="1"/>
    <m/>
    <m/>
    <x v="1"/>
    <m/>
  </r>
  <r>
    <s v="U.P. EXTRAPESADO"/>
    <s v="PATRIOTA"/>
    <n v="76"/>
    <s v="Pase"/>
    <m/>
    <n v="3"/>
    <m/>
    <m/>
    <m/>
    <m/>
    <m/>
    <m/>
    <m/>
    <m/>
    <m/>
    <m/>
    <m/>
    <x v="0"/>
    <m/>
    <m/>
    <m/>
    <x v="1"/>
    <m/>
    <m/>
    <s v="X"/>
    <n v="3"/>
    <x v="1"/>
    <m/>
    <m/>
    <x v="1"/>
    <m/>
  </r>
  <r>
    <s v="U.P. EXTRAPESADO"/>
    <s v="PATRIOTA"/>
    <n v="77"/>
    <s v="Pase"/>
    <m/>
    <n v="3"/>
    <m/>
    <m/>
    <m/>
    <m/>
    <m/>
    <m/>
    <n v="3"/>
    <n v="3"/>
    <m/>
    <m/>
    <m/>
    <x v="0"/>
    <m/>
    <s v="X"/>
    <n v="6"/>
    <x v="5"/>
    <m/>
    <m/>
    <s v="X"/>
    <n v="6"/>
    <x v="1"/>
    <m/>
    <m/>
    <x v="1"/>
    <m/>
  </r>
  <r>
    <s v="U.P. EXTRAPESADO"/>
    <s v="PATRIOTA"/>
    <n v="78"/>
    <s v="Pase"/>
    <m/>
    <n v="3"/>
    <m/>
    <m/>
    <m/>
    <m/>
    <m/>
    <m/>
    <m/>
    <m/>
    <m/>
    <m/>
    <m/>
    <x v="0"/>
    <m/>
    <m/>
    <m/>
    <x v="1"/>
    <m/>
    <m/>
    <s v="X"/>
    <n v="3"/>
    <x v="1"/>
    <m/>
    <m/>
    <x v="1"/>
    <m/>
  </r>
  <r>
    <s v="U.P. EXTRAPESADO"/>
    <s v="PATRIOTA"/>
    <n v="79"/>
    <s v="Amarre "/>
    <m/>
    <n v="1"/>
    <n v="6"/>
    <m/>
    <m/>
    <m/>
    <m/>
    <m/>
    <n v="3"/>
    <n v="6"/>
    <m/>
    <m/>
    <m/>
    <x v="0"/>
    <m/>
    <s v="X"/>
    <n v="9"/>
    <x v="5"/>
    <m/>
    <m/>
    <s v="X"/>
    <n v="10"/>
    <x v="1"/>
    <m/>
    <m/>
    <x v="1"/>
    <m/>
  </r>
  <r>
    <s v="U.P. EXTRAPESADO"/>
    <s v="PATRIOTA"/>
    <n v="80"/>
    <s v="Pase"/>
    <m/>
    <n v="3"/>
    <m/>
    <m/>
    <m/>
    <m/>
    <m/>
    <m/>
    <m/>
    <m/>
    <m/>
    <m/>
    <m/>
    <x v="0"/>
    <m/>
    <m/>
    <m/>
    <x v="1"/>
    <m/>
    <m/>
    <s v="X"/>
    <n v="3"/>
    <x v="1"/>
    <m/>
    <m/>
    <x v="1"/>
    <m/>
  </r>
  <r>
    <s v="U.P. EXTRAPESADO"/>
    <s v="PATRIOTA"/>
    <n v="81"/>
    <s v="Pase"/>
    <m/>
    <n v="3"/>
    <m/>
    <m/>
    <m/>
    <m/>
    <m/>
    <m/>
    <n v="3"/>
    <n v="3"/>
    <m/>
    <m/>
    <m/>
    <x v="0"/>
    <m/>
    <s v="X"/>
    <n v="6"/>
    <x v="8"/>
    <m/>
    <m/>
    <s v="X"/>
    <n v="6"/>
    <x v="1"/>
    <m/>
    <m/>
    <x v="1"/>
    <m/>
  </r>
  <r>
    <s v="U.P. EXTRAPESADO"/>
    <s v="PATRIOTA"/>
    <n v="82"/>
    <s v="Amarre "/>
    <m/>
    <n v="1"/>
    <n v="6"/>
    <m/>
    <m/>
    <m/>
    <m/>
    <m/>
    <m/>
    <n v="3"/>
    <m/>
    <m/>
    <m/>
    <x v="0"/>
    <m/>
    <s v="X"/>
    <n v="3"/>
    <x v="5"/>
    <m/>
    <m/>
    <s v="X"/>
    <n v="7"/>
    <x v="1"/>
    <m/>
    <m/>
    <x v="1"/>
    <m/>
  </r>
  <r>
    <s v="U.P. EXTRAPESADO"/>
    <s v="PATRIOTA"/>
    <n v="83"/>
    <s v="Pase"/>
    <m/>
    <n v="3"/>
    <m/>
    <m/>
    <m/>
    <m/>
    <m/>
    <m/>
    <n v="3"/>
    <n v="3"/>
    <m/>
    <m/>
    <m/>
    <x v="0"/>
    <m/>
    <s v="X"/>
    <n v="6"/>
    <x v="9"/>
    <m/>
    <m/>
    <s v="X"/>
    <n v="6"/>
    <x v="1"/>
    <m/>
    <m/>
    <x v="1"/>
    <m/>
  </r>
  <r>
    <s v="U.P. EXTRAPESADO"/>
    <s v="PATRIOTA"/>
    <n v="84"/>
    <s v="Pase"/>
    <m/>
    <n v="3"/>
    <m/>
    <m/>
    <m/>
    <m/>
    <m/>
    <m/>
    <m/>
    <m/>
    <m/>
    <m/>
    <m/>
    <x v="0"/>
    <m/>
    <m/>
    <m/>
    <x v="1"/>
    <m/>
    <m/>
    <s v="X"/>
    <n v="3"/>
    <x v="1"/>
    <m/>
    <m/>
    <x v="1"/>
    <m/>
  </r>
  <r>
    <s v="U.P. EXTRAPESADO"/>
    <s v="PATRIOTA"/>
    <n v="85"/>
    <s v="Amarre 45°"/>
    <m/>
    <n v="1"/>
    <n v="6"/>
    <m/>
    <m/>
    <m/>
    <m/>
    <m/>
    <m/>
    <n v="8"/>
    <m/>
    <m/>
    <m/>
    <x v="0"/>
    <m/>
    <s v="X"/>
    <n v="17"/>
    <x v="10"/>
    <m/>
    <m/>
    <s v="X"/>
    <n v="14"/>
    <x v="1"/>
    <m/>
    <m/>
    <x v="1"/>
    <m/>
  </r>
  <r>
    <s v="U.P. EXTRAPESADO"/>
    <s v="PATRIOTA"/>
    <n v="86"/>
    <s v="Amarre 45°"/>
    <m/>
    <n v="1"/>
    <n v="6"/>
    <m/>
    <m/>
    <m/>
    <m/>
    <m/>
    <m/>
    <n v="3"/>
    <m/>
    <m/>
    <m/>
    <x v="0"/>
    <m/>
    <s v="X"/>
    <n v="3"/>
    <x v="5"/>
    <m/>
    <m/>
    <s v="X"/>
    <n v="7"/>
    <x v="1"/>
    <m/>
    <m/>
    <x v="1"/>
    <m/>
  </r>
  <r>
    <s v="U.P. EXTRAPESADO"/>
    <s v="PATRIOTA"/>
    <n v="87"/>
    <s v="Pase"/>
    <m/>
    <n v="3"/>
    <m/>
    <m/>
    <m/>
    <m/>
    <m/>
    <m/>
    <n v="3"/>
    <n v="3"/>
    <m/>
    <m/>
    <m/>
    <x v="0"/>
    <m/>
    <s v="X"/>
    <n v="6"/>
    <x v="11"/>
    <m/>
    <m/>
    <s v="X"/>
    <n v="6"/>
    <x v="1"/>
    <m/>
    <m/>
    <x v="1"/>
    <m/>
  </r>
  <r>
    <s v="U.P. EXTRAPESADO"/>
    <s v="PATRIOTA"/>
    <n v="88"/>
    <s v="Pase"/>
    <m/>
    <n v="3"/>
    <m/>
    <m/>
    <m/>
    <m/>
    <m/>
    <m/>
    <m/>
    <m/>
    <m/>
    <m/>
    <m/>
    <x v="0"/>
    <m/>
    <m/>
    <m/>
    <x v="1"/>
    <m/>
    <m/>
    <s v="X"/>
    <n v="3"/>
    <x v="1"/>
    <m/>
    <m/>
    <x v="1"/>
    <m/>
  </r>
  <r>
    <s v="U.P. EXTRAPESADO"/>
    <s v="PATRIOTA"/>
    <n v="89"/>
    <s v="Pase"/>
    <m/>
    <n v="3"/>
    <m/>
    <m/>
    <m/>
    <m/>
    <m/>
    <m/>
    <n v="3"/>
    <n v="3"/>
    <m/>
    <m/>
    <m/>
    <x v="0"/>
    <m/>
    <s v="X"/>
    <n v="6"/>
    <x v="1"/>
    <m/>
    <m/>
    <s v="X"/>
    <n v="6"/>
    <x v="1"/>
    <m/>
    <m/>
    <x v="1"/>
    <m/>
  </r>
  <r>
    <s v="U.P. EXTRAPESADO"/>
    <s v="PATRIOTA"/>
    <n v="90"/>
    <s v="Amarre "/>
    <m/>
    <n v="1"/>
    <n v="6"/>
    <m/>
    <m/>
    <m/>
    <m/>
    <m/>
    <m/>
    <n v="3"/>
    <m/>
    <m/>
    <m/>
    <x v="0"/>
    <m/>
    <s v="X"/>
    <n v="3"/>
    <x v="1"/>
    <m/>
    <m/>
    <s v="X"/>
    <n v="7"/>
    <x v="1"/>
    <m/>
    <m/>
    <x v="1"/>
    <m/>
  </r>
  <r>
    <s v="U.P. EXTRAPESADO"/>
    <s v="PATRIOTA"/>
    <n v="91"/>
    <s v="Pase con Derivación 90°"/>
    <m/>
    <n v="3"/>
    <m/>
    <n v="3"/>
    <m/>
    <m/>
    <m/>
    <m/>
    <m/>
    <n v="3"/>
    <m/>
    <m/>
    <m/>
    <x v="0"/>
    <m/>
    <s v="X"/>
    <n v="3"/>
    <x v="1"/>
    <m/>
    <m/>
    <s v="X"/>
    <n v="3"/>
    <x v="1"/>
    <m/>
    <m/>
    <x v="1"/>
    <m/>
  </r>
  <r>
    <s v="U.P. EXTRAPESADO"/>
    <s v="PATRIOTA"/>
    <n v="92"/>
    <s v="Amarre  90°"/>
    <m/>
    <n v="2"/>
    <m/>
    <n v="6"/>
    <m/>
    <m/>
    <m/>
    <m/>
    <m/>
    <n v="3"/>
    <m/>
    <m/>
    <m/>
    <x v="0"/>
    <m/>
    <s v="X"/>
    <n v="3"/>
    <x v="1"/>
    <m/>
    <m/>
    <s v="X"/>
    <n v="2"/>
    <x v="1"/>
    <m/>
    <m/>
    <x v="1"/>
    <m/>
  </r>
  <r>
    <s v="U.P. EXTRAPESADO"/>
    <s v="PATRIOTA"/>
    <n v="93"/>
    <s v="Pase con Derivación 90°"/>
    <m/>
    <n v="4"/>
    <n v="3"/>
    <m/>
    <m/>
    <m/>
    <m/>
    <m/>
    <m/>
    <n v="6"/>
    <m/>
    <m/>
    <m/>
    <x v="0"/>
    <m/>
    <s v="X"/>
    <n v="9"/>
    <x v="12"/>
    <m/>
    <m/>
    <s v="X"/>
    <n v="10"/>
    <x v="1"/>
    <m/>
    <m/>
    <x v="1"/>
    <m/>
  </r>
  <r>
    <s v="U.P. EXTRAPESADO"/>
    <s v="PATRIOTA"/>
    <n v="94"/>
    <s v="Pase"/>
    <m/>
    <n v="3"/>
    <m/>
    <m/>
    <m/>
    <n v="3"/>
    <m/>
    <m/>
    <m/>
    <n v="3"/>
    <m/>
    <m/>
    <m/>
    <x v="0"/>
    <m/>
    <s v="X"/>
    <n v="6"/>
    <x v="1"/>
    <m/>
    <m/>
    <s v="X"/>
    <n v="6"/>
    <x v="1"/>
    <m/>
    <m/>
    <x v="1"/>
    <m/>
  </r>
  <r>
    <s v="U.P. EXTRAPESADO"/>
    <s v="PATRIOTA"/>
    <n v="95"/>
    <s v="Amarre Terminal"/>
    <m/>
    <m/>
    <n v="3"/>
    <m/>
    <m/>
    <n v="3"/>
    <m/>
    <m/>
    <m/>
    <m/>
    <m/>
    <m/>
    <m/>
    <x v="0"/>
    <m/>
    <s v="X"/>
    <n v="3"/>
    <x v="6"/>
    <m/>
    <m/>
    <s v="X"/>
    <n v="6"/>
    <x v="1"/>
    <m/>
    <m/>
    <x v="1"/>
    <m/>
  </r>
  <r>
    <s v="U.P. EXTRAPESADO"/>
    <s v="PATRIOTA"/>
    <n v="96"/>
    <s v="Amarre Terminal"/>
    <m/>
    <m/>
    <m/>
    <n v="3"/>
    <m/>
    <m/>
    <m/>
    <m/>
    <m/>
    <m/>
    <m/>
    <m/>
    <m/>
    <x v="0"/>
    <m/>
    <m/>
    <m/>
    <x v="1"/>
    <m/>
    <m/>
    <m/>
    <m/>
    <x v="1"/>
    <m/>
    <m/>
    <x v="1"/>
    <m/>
  </r>
  <r>
    <s v="U.P. EXTRAPESADO"/>
    <s v="PATRIOTA"/>
    <n v="97"/>
    <s v="Amarre "/>
    <m/>
    <n v="1"/>
    <n v="6"/>
    <m/>
    <m/>
    <m/>
    <m/>
    <m/>
    <m/>
    <n v="3"/>
    <m/>
    <m/>
    <m/>
    <x v="0"/>
    <m/>
    <s v="X"/>
    <n v="3"/>
    <x v="5"/>
    <m/>
    <m/>
    <s v="X"/>
    <n v="7"/>
    <x v="1"/>
    <m/>
    <m/>
    <x v="1"/>
    <m/>
  </r>
  <r>
    <s v="U.P. EXTRAPESADO"/>
    <s v="PATRIOTA"/>
    <n v="98"/>
    <s v="Pase"/>
    <m/>
    <n v="3"/>
    <m/>
    <m/>
    <m/>
    <m/>
    <m/>
    <m/>
    <n v="3"/>
    <n v="3"/>
    <m/>
    <m/>
    <m/>
    <x v="0"/>
    <m/>
    <s v="X"/>
    <n v="6"/>
    <x v="12"/>
    <m/>
    <m/>
    <s v="X"/>
    <n v="6"/>
    <x v="1"/>
    <m/>
    <m/>
    <x v="1"/>
    <m/>
  </r>
  <r>
    <s v="U.P. EXTRAPESADO"/>
    <s v="PATRIOTA"/>
    <n v="99"/>
    <s v="Pase"/>
    <m/>
    <n v="3"/>
    <m/>
    <m/>
    <m/>
    <m/>
    <m/>
    <m/>
    <m/>
    <m/>
    <m/>
    <m/>
    <m/>
    <x v="0"/>
    <m/>
    <m/>
    <m/>
    <x v="1"/>
    <m/>
    <m/>
    <s v="X"/>
    <n v="3"/>
    <x v="1"/>
    <m/>
    <m/>
    <x v="1"/>
    <m/>
  </r>
  <r>
    <s v="U.P. EXTRAPESADO"/>
    <s v="PATRIOTA"/>
    <n v="100"/>
    <s v="Pase"/>
    <m/>
    <n v="3"/>
    <m/>
    <m/>
    <m/>
    <m/>
    <m/>
    <m/>
    <n v="3"/>
    <n v="3"/>
    <m/>
    <m/>
    <m/>
    <x v="0"/>
    <m/>
    <s v="X"/>
    <n v="6"/>
    <x v="12"/>
    <m/>
    <m/>
    <s v="X"/>
    <n v="6"/>
    <x v="1"/>
    <m/>
    <m/>
    <x v="1"/>
    <m/>
  </r>
  <r>
    <s v="U.P. EXTRAPESADO"/>
    <s v="PATRIOTA"/>
    <n v="101"/>
    <s v="Pase"/>
    <m/>
    <n v="3"/>
    <m/>
    <m/>
    <m/>
    <m/>
    <m/>
    <m/>
    <m/>
    <m/>
    <m/>
    <m/>
    <m/>
    <x v="0"/>
    <m/>
    <m/>
    <m/>
    <x v="1"/>
    <m/>
    <m/>
    <m/>
    <m/>
    <x v="1"/>
    <m/>
    <m/>
    <x v="1"/>
    <m/>
  </r>
  <r>
    <s v="U.P. EXTRAPESADO"/>
    <s v="PATRIOTA"/>
    <n v="102"/>
    <s v="Pase con Derivación 90°"/>
    <m/>
    <n v="4"/>
    <n v="3"/>
    <m/>
    <m/>
    <m/>
    <m/>
    <m/>
    <n v="3"/>
    <n v="6"/>
    <n v="3"/>
    <m/>
    <m/>
    <x v="0"/>
    <m/>
    <s v="X"/>
    <n v="18"/>
    <x v="13"/>
    <m/>
    <m/>
    <m/>
    <m/>
    <x v="1"/>
    <m/>
    <m/>
    <x v="1"/>
    <m/>
  </r>
  <r>
    <s v="U.P. EXTRAPESADO"/>
    <s v="PATRIOTA"/>
    <n v="103"/>
    <s v="Pase"/>
    <m/>
    <n v="3"/>
    <m/>
    <m/>
    <m/>
    <m/>
    <m/>
    <m/>
    <m/>
    <m/>
    <m/>
    <m/>
    <m/>
    <x v="5"/>
    <m/>
    <m/>
    <m/>
    <x v="1"/>
    <m/>
    <m/>
    <m/>
    <m/>
    <x v="1"/>
    <m/>
    <d v="2024-02-10T00:00:00"/>
    <x v="0"/>
    <m/>
  </r>
  <r>
    <s v="U.P. EXTRAPESADO"/>
    <s v="PATRIOTA"/>
    <n v="104"/>
    <s v="Pase"/>
    <m/>
    <n v="3"/>
    <m/>
    <m/>
    <m/>
    <m/>
    <m/>
    <m/>
    <n v="3"/>
    <n v="3"/>
    <m/>
    <m/>
    <m/>
    <x v="0"/>
    <m/>
    <s v="X"/>
    <n v="6"/>
    <x v="1"/>
    <m/>
    <m/>
    <m/>
    <m/>
    <x v="1"/>
    <m/>
    <m/>
    <x v="1"/>
    <m/>
  </r>
  <r>
    <s v="U.P. EXTRAPESADO"/>
    <s v="PATRIOTA"/>
    <n v="105"/>
    <s v="Pase"/>
    <m/>
    <n v="3"/>
    <m/>
    <m/>
    <m/>
    <m/>
    <m/>
    <m/>
    <m/>
    <m/>
    <m/>
    <m/>
    <m/>
    <x v="0"/>
    <m/>
    <m/>
    <m/>
    <x v="1"/>
    <m/>
    <m/>
    <m/>
    <m/>
    <x v="1"/>
    <m/>
    <m/>
    <x v="1"/>
    <m/>
  </r>
  <r>
    <s v="U.P. EXTRAPESADO"/>
    <s v="PATRIOTA"/>
    <n v="106"/>
    <s v="Pase"/>
    <m/>
    <n v="3"/>
    <m/>
    <m/>
    <m/>
    <m/>
    <m/>
    <m/>
    <n v="3"/>
    <n v="3"/>
    <m/>
    <m/>
    <m/>
    <x v="0"/>
    <m/>
    <s v="X"/>
    <n v="6"/>
    <x v="1"/>
    <m/>
    <m/>
    <m/>
    <m/>
    <x v="1"/>
    <m/>
    <m/>
    <x v="1"/>
    <m/>
  </r>
  <r>
    <s v="U.P. EXTRAPESADO"/>
    <s v="PATRIOTA"/>
    <n v="107"/>
    <s v="Amarre  90°"/>
    <m/>
    <n v="1"/>
    <n v="6"/>
    <m/>
    <m/>
    <m/>
    <m/>
    <m/>
    <m/>
    <n v="3"/>
    <m/>
    <m/>
    <m/>
    <x v="0"/>
    <m/>
    <s v="X"/>
    <n v="3"/>
    <x v="5"/>
    <m/>
    <m/>
    <m/>
    <m/>
    <x v="1"/>
    <m/>
    <m/>
    <x v="1"/>
    <m/>
  </r>
  <r>
    <s v="U.P. EXTRAPESADO"/>
    <s v="PATRIOTA"/>
    <n v="108"/>
    <s v="Poste Terminal"/>
    <m/>
    <m/>
    <n v="3"/>
    <m/>
    <m/>
    <n v="3"/>
    <m/>
    <m/>
    <n v="3"/>
    <n v="6"/>
    <m/>
    <m/>
    <m/>
    <x v="0"/>
    <m/>
    <s v="X"/>
    <n v="6"/>
    <x v="12"/>
    <m/>
    <m/>
    <m/>
    <m/>
    <x v="1"/>
    <m/>
    <m/>
    <x v="1"/>
    <m/>
  </r>
  <r>
    <s v="U.P. EXTRAPESADO"/>
    <s v="PATRIOTA"/>
    <n v="109"/>
    <s v="Amarre Terminal"/>
    <m/>
    <m/>
    <n v="3"/>
    <m/>
    <m/>
    <m/>
    <m/>
    <m/>
    <m/>
    <m/>
    <m/>
    <m/>
    <m/>
    <x v="0"/>
    <m/>
    <s v="X"/>
    <n v="9"/>
    <x v="1"/>
    <m/>
    <m/>
    <m/>
    <m/>
    <x v="1"/>
    <m/>
    <m/>
    <x v="1"/>
    <m/>
  </r>
  <r>
    <s v="U.P. EXTRAPESADO"/>
    <s v="PATRIOTA"/>
    <n v="110"/>
    <s v="Poste Terminal"/>
    <m/>
    <m/>
    <n v="3"/>
    <m/>
    <m/>
    <n v="3"/>
    <m/>
    <m/>
    <m/>
    <n v="6"/>
    <m/>
    <m/>
    <m/>
    <x v="0"/>
    <m/>
    <s v="X"/>
    <n v="6"/>
    <x v="1"/>
    <m/>
    <m/>
    <m/>
    <m/>
    <x v="1"/>
    <m/>
    <m/>
    <x v="1"/>
    <m/>
  </r>
  <r>
    <s v="U.P. EXTRAPESADO"/>
    <s v="PATRIOTA"/>
    <n v="111"/>
    <s v="Amarre Terminal"/>
    <m/>
    <m/>
    <n v="3"/>
    <m/>
    <m/>
    <m/>
    <m/>
    <m/>
    <m/>
    <m/>
    <m/>
    <m/>
    <m/>
    <x v="0"/>
    <m/>
    <m/>
    <m/>
    <x v="1"/>
    <m/>
    <m/>
    <m/>
    <m/>
    <x v="1"/>
    <m/>
    <m/>
    <x v="1"/>
    <m/>
  </r>
  <r>
    <s v="U.P. EXTRAPESADO"/>
    <s v="PATRIOTA"/>
    <n v="112"/>
    <s v="Pase"/>
    <m/>
    <n v="3"/>
    <m/>
    <m/>
    <m/>
    <n v="3"/>
    <m/>
    <m/>
    <n v="3"/>
    <m/>
    <m/>
    <m/>
    <m/>
    <x v="0"/>
    <m/>
    <s v="X"/>
    <n v="3"/>
    <x v="1"/>
    <m/>
    <m/>
    <m/>
    <m/>
    <x v="1"/>
    <m/>
    <m/>
    <x v="1"/>
    <m/>
  </r>
  <r>
    <s v="U.P. EXTRAPESADO"/>
    <s v="PATRIOTA"/>
    <n v="113"/>
    <s v="Pase"/>
    <m/>
    <n v="3"/>
    <m/>
    <m/>
    <m/>
    <n v="3"/>
    <m/>
    <m/>
    <n v="3"/>
    <m/>
    <m/>
    <m/>
    <m/>
    <x v="0"/>
    <m/>
    <m/>
    <m/>
    <x v="1"/>
    <m/>
    <m/>
    <m/>
    <m/>
    <x v="1"/>
    <m/>
    <m/>
    <x v="1"/>
    <m/>
  </r>
  <r>
    <s v="U.P. EXTRAPESADO"/>
    <s v="PATRIOTA"/>
    <n v="114"/>
    <s v="Amarre"/>
    <m/>
    <m/>
    <n v="3"/>
    <n v="3"/>
    <m/>
    <n v="3"/>
    <m/>
    <m/>
    <n v="3"/>
    <n v="6"/>
    <m/>
    <m/>
    <m/>
    <x v="0"/>
    <m/>
    <s v="X"/>
    <n v="12"/>
    <x v="1"/>
    <m/>
    <m/>
    <m/>
    <m/>
    <x v="1"/>
    <m/>
    <m/>
    <x v="1"/>
    <m/>
  </r>
  <r>
    <s v="U.P. EXTRAPESADO"/>
    <s v="PATRIOTA"/>
    <n v="115"/>
    <s v="Pase"/>
    <m/>
    <n v="3"/>
    <m/>
    <m/>
    <m/>
    <n v="3"/>
    <m/>
    <m/>
    <n v="3"/>
    <n v="6"/>
    <m/>
    <m/>
    <m/>
    <x v="0"/>
    <m/>
    <s v="X"/>
    <n v="12"/>
    <x v="14"/>
    <m/>
    <m/>
    <m/>
    <m/>
    <x v="1"/>
    <m/>
    <m/>
    <x v="1"/>
    <m/>
  </r>
  <r>
    <s v="U.P. EXTRAPESADO"/>
    <s v="PATRIOTA"/>
    <n v="116"/>
    <s v="Poste Terminal"/>
    <m/>
    <m/>
    <m/>
    <n v="3"/>
    <m/>
    <n v="3"/>
    <m/>
    <m/>
    <m/>
    <n v="9"/>
    <m/>
    <m/>
    <m/>
    <x v="0"/>
    <m/>
    <s v="X"/>
    <n v="18"/>
    <x v="7"/>
    <m/>
    <m/>
    <m/>
    <m/>
    <x v="1"/>
    <m/>
    <m/>
    <x v="1"/>
    <m/>
  </r>
  <r>
    <s v="U.P. EXTRAPESADO"/>
    <s v="PATRIOTA"/>
    <n v="117"/>
    <s v="Amarre"/>
    <m/>
    <n v="1"/>
    <n v="6"/>
    <m/>
    <m/>
    <m/>
    <m/>
    <m/>
    <m/>
    <n v="3"/>
    <m/>
    <m/>
    <m/>
    <x v="0"/>
    <m/>
    <s v="X"/>
    <n v="6"/>
    <x v="1"/>
    <m/>
    <m/>
    <m/>
    <m/>
    <x v="1"/>
    <m/>
    <m/>
    <x v="1"/>
    <m/>
  </r>
  <r>
    <s v="U.P. EXTRAPESADO"/>
    <s v="PATRIOTA"/>
    <n v="118"/>
    <s v="Pase"/>
    <m/>
    <n v="3"/>
    <m/>
    <m/>
    <m/>
    <m/>
    <m/>
    <m/>
    <n v="3"/>
    <n v="3"/>
    <m/>
    <m/>
    <m/>
    <x v="0"/>
    <m/>
    <s v="X"/>
    <n v="6"/>
    <x v="1"/>
    <m/>
    <m/>
    <m/>
    <m/>
    <x v="1"/>
    <m/>
    <m/>
    <x v="1"/>
    <m/>
  </r>
  <r>
    <s v="U.P. EXTRAPESADO"/>
    <s v="PATRIOTA"/>
    <n v="119"/>
    <s v="Pase"/>
    <m/>
    <n v="3"/>
    <m/>
    <m/>
    <m/>
    <m/>
    <m/>
    <m/>
    <m/>
    <n v="3"/>
    <m/>
    <m/>
    <m/>
    <x v="0"/>
    <m/>
    <s v="X"/>
    <n v="3"/>
    <x v="1"/>
    <m/>
    <m/>
    <m/>
    <m/>
    <x v="1"/>
    <m/>
    <m/>
    <x v="1"/>
    <m/>
  </r>
  <r>
    <s v="U.P. EXTRAPESADO"/>
    <s v="PATRIOTA"/>
    <n v="120"/>
    <s v="Pase"/>
    <m/>
    <n v="3"/>
    <m/>
    <m/>
    <m/>
    <m/>
    <m/>
    <m/>
    <n v="3"/>
    <n v="3"/>
    <m/>
    <m/>
    <m/>
    <x v="0"/>
    <m/>
    <s v="X"/>
    <n v="6"/>
    <x v="1"/>
    <m/>
    <m/>
    <m/>
    <m/>
    <x v="1"/>
    <m/>
    <m/>
    <x v="1"/>
    <m/>
  </r>
  <r>
    <s v="U.P. EXTRAPESADO"/>
    <s v="PATRIOTA"/>
    <n v="121"/>
    <s v="Pase"/>
    <m/>
    <n v="3"/>
    <m/>
    <m/>
    <m/>
    <m/>
    <m/>
    <m/>
    <m/>
    <m/>
    <m/>
    <m/>
    <m/>
    <x v="0"/>
    <m/>
    <m/>
    <m/>
    <x v="1"/>
    <m/>
    <m/>
    <m/>
    <m/>
    <x v="1"/>
    <m/>
    <m/>
    <x v="1"/>
    <m/>
  </r>
  <r>
    <s v="U.P. EXTRAPESADO"/>
    <s v="PATRIOTA"/>
    <n v="122"/>
    <s v="Amarre"/>
    <m/>
    <m/>
    <n v="6"/>
    <m/>
    <m/>
    <m/>
    <m/>
    <m/>
    <n v="3"/>
    <n v="3"/>
    <n v="3"/>
    <m/>
    <m/>
    <x v="0"/>
    <m/>
    <s v="X"/>
    <n v="6"/>
    <x v="15"/>
    <m/>
    <m/>
    <m/>
    <m/>
    <x v="1"/>
    <m/>
    <m/>
    <x v="1"/>
    <m/>
  </r>
  <r>
    <s v="U.P. EXTRAPESADO"/>
    <s v="PATRIOTA"/>
    <n v="123"/>
    <s v="Pase"/>
    <m/>
    <n v="3"/>
    <m/>
    <m/>
    <m/>
    <m/>
    <m/>
    <m/>
    <m/>
    <m/>
    <m/>
    <m/>
    <m/>
    <x v="0"/>
    <m/>
    <m/>
    <m/>
    <x v="1"/>
    <m/>
    <m/>
    <m/>
    <m/>
    <x v="1"/>
    <m/>
    <m/>
    <x v="1"/>
    <m/>
  </r>
  <r>
    <s v="U.P. EXTRAPESADO"/>
    <s v="PATRIOTA"/>
    <n v="124"/>
    <s v="Pase"/>
    <m/>
    <n v="3"/>
    <m/>
    <m/>
    <m/>
    <m/>
    <m/>
    <m/>
    <n v="3"/>
    <n v="3"/>
    <n v="3"/>
    <m/>
    <m/>
    <x v="0"/>
    <m/>
    <s v="X"/>
    <n v="15"/>
    <x v="1"/>
    <m/>
    <m/>
    <m/>
    <m/>
    <x v="1"/>
    <m/>
    <m/>
    <x v="1"/>
    <m/>
  </r>
  <r>
    <s v="U.P. EXTRAPESADO"/>
    <s v="PATRIOTA"/>
    <n v="125"/>
    <s v="Pase"/>
    <m/>
    <n v="3"/>
    <m/>
    <m/>
    <m/>
    <m/>
    <m/>
    <m/>
    <m/>
    <m/>
    <m/>
    <m/>
    <m/>
    <x v="0"/>
    <m/>
    <m/>
    <m/>
    <x v="1"/>
    <m/>
    <m/>
    <m/>
    <m/>
    <x v="1"/>
    <m/>
    <m/>
    <x v="1"/>
    <m/>
  </r>
  <r>
    <s v="U.P. EXTRAPESADO"/>
    <s v="PATRIOTA"/>
    <n v="126"/>
    <s v="Pase"/>
    <m/>
    <n v="3"/>
    <m/>
    <m/>
    <m/>
    <m/>
    <m/>
    <m/>
    <n v="3"/>
    <n v="3"/>
    <m/>
    <m/>
    <m/>
    <x v="0"/>
    <m/>
    <s v="X"/>
    <n v="6"/>
    <x v="1"/>
    <m/>
    <m/>
    <m/>
    <m/>
    <x v="1"/>
    <m/>
    <m/>
    <x v="1"/>
    <m/>
  </r>
  <r>
    <s v="U.P. EXTRAPESADO"/>
    <s v="PATRIOTA"/>
    <n v="127"/>
    <s v="Amarre"/>
    <m/>
    <n v="1"/>
    <n v="6"/>
    <m/>
    <m/>
    <m/>
    <m/>
    <m/>
    <m/>
    <m/>
    <m/>
    <m/>
    <m/>
    <x v="0"/>
    <m/>
    <m/>
    <m/>
    <x v="1"/>
    <m/>
    <m/>
    <m/>
    <m/>
    <x v="1"/>
    <m/>
    <m/>
    <x v="1"/>
    <m/>
  </r>
  <r>
    <s v="U.P. EXTRAPESADO"/>
    <s v="PATRIOTA"/>
    <n v="128"/>
    <s v="Pase"/>
    <m/>
    <n v="3"/>
    <m/>
    <m/>
    <m/>
    <m/>
    <m/>
    <m/>
    <n v="3"/>
    <n v="3"/>
    <m/>
    <m/>
    <m/>
    <x v="0"/>
    <m/>
    <s v="X"/>
    <n v="6"/>
    <x v="1"/>
    <m/>
    <m/>
    <m/>
    <m/>
    <x v="1"/>
    <m/>
    <m/>
    <x v="1"/>
    <m/>
  </r>
  <r>
    <s v="U.P. EXTRAPESADO"/>
    <s v="PATRIOTA"/>
    <n v="129"/>
    <s v="Pase"/>
    <m/>
    <n v="3"/>
    <m/>
    <m/>
    <m/>
    <m/>
    <m/>
    <m/>
    <m/>
    <n v="3"/>
    <m/>
    <m/>
    <m/>
    <x v="0"/>
    <m/>
    <s v="X"/>
    <n v="3"/>
    <x v="1"/>
    <m/>
    <m/>
    <m/>
    <m/>
    <x v="1"/>
    <m/>
    <m/>
    <x v="1"/>
    <m/>
  </r>
  <r>
    <s v="U.P. EXTRAPESADO"/>
    <s v="PATRIOTA"/>
    <n v="130"/>
    <s v="Pase"/>
    <m/>
    <n v="3"/>
    <m/>
    <m/>
    <m/>
    <m/>
    <m/>
    <m/>
    <n v="3"/>
    <n v="3"/>
    <m/>
    <m/>
    <m/>
    <x v="0"/>
    <m/>
    <s v="X"/>
    <n v="6"/>
    <x v="12"/>
    <m/>
    <m/>
    <m/>
    <m/>
    <x v="1"/>
    <m/>
    <m/>
    <x v="1"/>
    <m/>
  </r>
  <r>
    <s v="U.P. EXTRAPESADO"/>
    <s v="PATRIOTA"/>
    <n v="131"/>
    <s v="Pase"/>
    <m/>
    <n v="3"/>
    <m/>
    <m/>
    <m/>
    <m/>
    <m/>
    <m/>
    <m/>
    <m/>
    <m/>
    <m/>
    <m/>
    <x v="0"/>
    <m/>
    <m/>
    <m/>
    <x v="1"/>
    <m/>
    <m/>
    <m/>
    <m/>
    <x v="1"/>
    <m/>
    <m/>
    <x v="1"/>
    <m/>
  </r>
  <r>
    <s v="U.P. EXTRAPESADO"/>
    <s v="PATRIOTA"/>
    <n v="132"/>
    <s v="Amarre"/>
    <s v=" "/>
    <n v="1"/>
    <n v="6"/>
    <m/>
    <m/>
    <m/>
    <m/>
    <m/>
    <n v="3"/>
    <n v="3"/>
    <m/>
    <m/>
    <m/>
    <x v="0"/>
    <m/>
    <s v="X"/>
    <n v="6"/>
    <x v="16"/>
    <m/>
    <m/>
    <m/>
    <m/>
    <x v="1"/>
    <m/>
    <m/>
    <x v="1"/>
    <m/>
  </r>
  <r>
    <s v="U.P. EXTRAPESADO"/>
    <s v="PATRIOTA"/>
    <n v="133"/>
    <s v="Pase"/>
    <m/>
    <n v="3"/>
    <m/>
    <m/>
    <m/>
    <m/>
    <m/>
    <m/>
    <m/>
    <m/>
    <m/>
    <m/>
    <m/>
    <x v="0"/>
    <m/>
    <m/>
    <m/>
    <x v="1"/>
    <m/>
    <m/>
    <m/>
    <m/>
    <x v="1"/>
    <m/>
    <m/>
    <x v="1"/>
    <m/>
  </r>
  <r>
    <s v="U.P. EXTRAPESADO"/>
    <s v="PATRIOTA"/>
    <n v="134"/>
    <s v="Pase"/>
    <m/>
    <n v="3"/>
    <m/>
    <m/>
    <m/>
    <m/>
    <m/>
    <m/>
    <n v="3"/>
    <n v="6"/>
    <m/>
    <m/>
    <m/>
    <x v="0"/>
    <m/>
    <s v="X"/>
    <n v="9"/>
    <x v="1"/>
    <m/>
    <m/>
    <m/>
    <m/>
    <x v="1"/>
    <m/>
    <m/>
    <x v="1"/>
    <m/>
  </r>
  <r>
    <s v="U.P. EXTRAPESADO"/>
    <s v="PATRIOTA"/>
    <n v="135"/>
    <s v="Pase con Derivación 90°"/>
    <m/>
    <n v="3"/>
    <m/>
    <n v="3"/>
    <m/>
    <m/>
    <m/>
    <m/>
    <m/>
    <n v="3"/>
    <m/>
    <m/>
    <m/>
    <x v="0"/>
    <m/>
    <m/>
    <m/>
    <x v="1"/>
    <m/>
    <m/>
    <m/>
    <m/>
    <x v="1"/>
    <m/>
    <m/>
    <x v="1"/>
    <m/>
  </r>
  <r>
    <s v="U.P. EXTRAPESADO"/>
    <s v="PATRIOTA"/>
    <n v="136"/>
    <s v="Poste Terminal"/>
    <m/>
    <m/>
    <n v="3"/>
    <m/>
    <m/>
    <m/>
    <m/>
    <m/>
    <n v="3"/>
    <n v="9"/>
    <m/>
    <m/>
    <m/>
    <x v="0"/>
    <m/>
    <m/>
    <m/>
    <x v="1"/>
    <m/>
    <m/>
    <m/>
    <m/>
    <x v="1"/>
    <m/>
    <m/>
    <x v="1"/>
    <m/>
  </r>
  <r>
    <s v="U.P. EXTRAPESADO"/>
    <s v="PATRIOTA"/>
    <n v="137"/>
    <s v="Amarre con derivación  90°"/>
    <m/>
    <n v="1"/>
    <n v="9"/>
    <m/>
    <m/>
    <m/>
    <m/>
    <m/>
    <n v="3"/>
    <n v="4"/>
    <m/>
    <m/>
    <m/>
    <x v="0"/>
    <m/>
    <m/>
    <m/>
    <x v="12"/>
    <m/>
    <m/>
    <m/>
    <m/>
    <x v="1"/>
    <m/>
    <m/>
    <x v="1"/>
    <m/>
  </r>
  <r>
    <s v="U.P. EXTRAPESADO"/>
    <s v="PATRIOTA"/>
    <n v="138"/>
    <s v="Amarre con derivación  90°"/>
    <m/>
    <n v="3"/>
    <m/>
    <n v="9"/>
    <m/>
    <m/>
    <m/>
    <m/>
    <m/>
    <n v="4"/>
    <m/>
    <m/>
    <m/>
    <x v="0"/>
    <m/>
    <s v="X"/>
    <n v="9"/>
    <x v="1"/>
    <m/>
    <m/>
    <m/>
    <m/>
    <x v="1"/>
    <m/>
    <m/>
    <x v="1"/>
    <m/>
  </r>
  <r>
    <s v="U.P. EXTRAPESADO"/>
    <s v="PATRIOTA"/>
    <n v="139"/>
    <s v="Poste Terminal"/>
    <m/>
    <m/>
    <n v="3"/>
    <m/>
    <m/>
    <n v="3"/>
    <m/>
    <m/>
    <n v="3"/>
    <n v="3"/>
    <m/>
    <m/>
    <m/>
    <x v="0"/>
    <m/>
    <s v="X"/>
    <n v="3"/>
    <x v="1"/>
    <m/>
    <m/>
    <m/>
    <m/>
    <x v="1"/>
    <m/>
    <m/>
    <x v="1"/>
    <m/>
  </r>
  <r>
    <s v="U.P. EXTRAPESADO"/>
    <s v="PATRIOTA"/>
    <n v="140"/>
    <s v="Amarre con derivación  90°"/>
    <m/>
    <n v="2"/>
    <n v="6"/>
    <m/>
    <m/>
    <m/>
    <m/>
    <m/>
    <m/>
    <n v="6"/>
    <m/>
    <m/>
    <m/>
    <x v="0"/>
    <m/>
    <s v="X"/>
    <n v="18"/>
    <x v="1"/>
    <m/>
    <m/>
    <m/>
    <m/>
    <x v="1"/>
    <m/>
    <m/>
    <x v="1"/>
    <m/>
  </r>
  <r>
    <s v="U.P. EXTRAPESADO"/>
    <s v="PATRIOTA"/>
    <n v="141"/>
    <s v="Poste Terminal"/>
    <m/>
    <m/>
    <n v="3"/>
    <m/>
    <m/>
    <n v="6"/>
    <m/>
    <m/>
    <n v="3"/>
    <n v="3"/>
    <n v="3"/>
    <m/>
    <m/>
    <x v="0"/>
    <m/>
    <s v="X"/>
    <n v="15"/>
    <x v="17"/>
    <m/>
    <m/>
    <m/>
    <m/>
    <x v="1"/>
    <m/>
    <m/>
    <x v="1"/>
    <m/>
  </r>
  <r>
    <s v="U.P. EXTRAPESADO"/>
    <s v="PATRIOTA"/>
    <n v="142"/>
    <s v="Amarre"/>
    <m/>
    <m/>
    <n v="6"/>
    <m/>
    <m/>
    <m/>
    <m/>
    <m/>
    <n v="3"/>
    <m/>
    <n v="3"/>
    <m/>
    <m/>
    <x v="0"/>
    <m/>
    <m/>
    <m/>
    <x v="18"/>
    <m/>
    <m/>
    <m/>
    <m/>
    <x v="1"/>
    <m/>
    <m/>
    <x v="1"/>
    <m/>
  </r>
  <r>
    <s v="U.P. EXTRAPESADO"/>
    <s v="PATRIOTA"/>
    <n v="143"/>
    <s v="Pase"/>
    <m/>
    <n v="3"/>
    <m/>
    <m/>
    <m/>
    <m/>
    <m/>
    <m/>
    <m/>
    <m/>
    <m/>
    <m/>
    <m/>
    <x v="0"/>
    <m/>
    <m/>
    <m/>
    <x v="1"/>
    <m/>
    <m/>
    <m/>
    <m/>
    <x v="1"/>
    <m/>
    <m/>
    <x v="1"/>
    <m/>
  </r>
  <r>
    <s v="U.P. EXTRAPESADO"/>
    <s v="PATRIOTA"/>
    <n v="144"/>
    <s v="Pase"/>
    <m/>
    <n v="3"/>
    <m/>
    <m/>
    <m/>
    <m/>
    <m/>
    <m/>
    <m/>
    <n v="2"/>
    <m/>
    <m/>
    <m/>
    <x v="0"/>
    <m/>
    <s v="X"/>
    <n v="4"/>
    <x v="1"/>
    <m/>
    <m/>
    <m/>
    <m/>
    <x v="1"/>
    <m/>
    <m/>
    <x v="1"/>
    <m/>
  </r>
  <r>
    <s v="U.P. EXTRAPESADO"/>
    <s v="PATRIOTA"/>
    <n v="145"/>
    <s v="Amarre"/>
    <m/>
    <n v="3"/>
    <m/>
    <m/>
    <m/>
    <m/>
    <m/>
    <m/>
    <m/>
    <n v="3"/>
    <m/>
    <m/>
    <m/>
    <x v="0"/>
    <m/>
    <s v="X"/>
    <n v="3"/>
    <x v="1"/>
    <m/>
    <m/>
    <m/>
    <m/>
    <x v="1"/>
    <m/>
    <m/>
    <x v="1"/>
    <m/>
  </r>
  <r>
    <s v="U.P. EXTRAPESADO"/>
    <s v="PATRIOTA"/>
    <n v="146"/>
    <s v="Amarre"/>
    <m/>
    <n v="1"/>
    <m/>
    <n v="6"/>
    <m/>
    <m/>
    <m/>
    <m/>
    <m/>
    <m/>
    <m/>
    <m/>
    <m/>
    <x v="0"/>
    <m/>
    <m/>
    <m/>
    <x v="17"/>
    <m/>
    <m/>
    <m/>
    <m/>
    <x v="1"/>
    <m/>
    <m/>
    <x v="1"/>
    <m/>
  </r>
  <r>
    <s v="U.P. EXTRAPESADO"/>
    <s v="PATRIOTA"/>
    <n v="147"/>
    <s v="Pase"/>
    <m/>
    <n v="3"/>
    <m/>
    <m/>
    <m/>
    <m/>
    <m/>
    <m/>
    <m/>
    <m/>
    <m/>
    <m/>
    <m/>
    <x v="0"/>
    <m/>
    <m/>
    <m/>
    <x v="1"/>
    <m/>
    <m/>
    <m/>
    <m/>
    <x v="1"/>
    <m/>
    <m/>
    <x v="1"/>
    <m/>
  </r>
  <r>
    <s v="U.P. EXTRAPESADO"/>
    <s v="PATRIOTA"/>
    <n v="148"/>
    <s v="Pase"/>
    <m/>
    <n v="3"/>
    <m/>
    <m/>
    <m/>
    <m/>
    <m/>
    <m/>
    <m/>
    <n v="3"/>
    <m/>
    <m/>
    <m/>
    <x v="0"/>
    <m/>
    <s v="X"/>
    <n v="12"/>
    <x v="1"/>
    <m/>
    <m/>
    <m/>
    <m/>
    <x v="1"/>
    <m/>
    <m/>
    <x v="1"/>
    <m/>
  </r>
  <r>
    <s v="U.P. EXTRAPESADO"/>
    <s v="PATRIOTA"/>
    <n v="149"/>
    <s v="Pase con derivación  90°"/>
    <m/>
    <n v="4"/>
    <m/>
    <n v="3"/>
    <m/>
    <m/>
    <m/>
    <m/>
    <m/>
    <n v="6"/>
    <n v="3"/>
    <m/>
    <m/>
    <x v="0"/>
    <m/>
    <s v="X"/>
    <n v="9"/>
    <x v="1"/>
    <m/>
    <m/>
    <m/>
    <m/>
    <x v="1"/>
    <m/>
    <m/>
    <x v="1"/>
    <m/>
  </r>
  <r>
    <s v="U.P. EXTRAPESADO"/>
    <s v="PATRIOTA"/>
    <n v="150"/>
    <s v="Amarre"/>
    <m/>
    <n v="1"/>
    <m/>
    <n v="6"/>
    <m/>
    <m/>
    <m/>
    <m/>
    <n v="3"/>
    <m/>
    <m/>
    <m/>
    <m/>
    <x v="0"/>
    <m/>
    <m/>
    <m/>
    <x v="19"/>
    <m/>
    <m/>
    <m/>
    <m/>
    <x v="1"/>
    <m/>
    <m/>
    <x v="1"/>
    <m/>
  </r>
  <r>
    <s v="U.P. EXTRAPESADO"/>
    <s v="PATRIOTA"/>
    <n v="151"/>
    <s v="Amarre 45°"/>
    <m/>
    <n v="2"/>
    <m/>
    <n v="6"/>
    <m/>
    <m/>
    <m/>
    <m/>
    <m/>
    <m/>
    <m/>
    <m/>
    <m/>
    <x v="0"/>
    <m/>
    <m/>
    <m/>
    <x v="1"/>
    <m/>
    <m/>
    <m/>
    <m/>
    <x v="1"/>
    <m/>
    <m/>
    <x v="1"/>
    <m/>
  </r>
  <r>
    <s v="U.P. EXTRAPESADO"/>
    <s v="PATRIOTA"/>
    <n v="152"/>
    <s v="Pase"/>
    <m/>
    <n v="3"/>
    <m/>
    <m/>
    <m/>
    <m/>
    <m/>
    <m/>
    <n v="3"/>
    <m/>
    <m/>
    <m/>
    <m/>
    <x v="0"/>
    <m/>
    <m/>
    <m/>
    <x v="1"/>
    <m/>
    <m/>
    <m/>
    <m/>
    <x v="1"/>
    <m/>
    <m/>
    <x v="1"/>
    <m/>
  </r>
  <r>
    <s v="U.P. EXTRAPESADO"/>
    <s v="PATRIOTA"/>
    <n v="153"/>
    <s v="Amarre 45°"/>
    <m/>
    <n v="2"/>
    <m/>
    <n v="6"/>
    <m/>
    <m/>
    <m/>
    <m/>
    <m/>
    <m/>
    <m/>
    <m/>
    <m/>
    <x v="0"/>
    <m/>
    <m/>
    <m/>
    <x v="1"/>
    <m/>
    <m/>
    <m/>
    <m/>
    <x v="1"/>
    <m/>
    <m/>
    <x v="1"/>
    <m/>
  </r>
  <r>
    <s v="U.P. EXTRAPESADO"/>
    <s v="PATRIOTA"/>
    <n v="154"/>
    <s v="Amarre"/>
    <m/>
    <n v="1"/>
    <n v="6"/>
    <m/>
    <m/>
    <n v="3"/>
    <m/>
    <m/>
    <n v="3"/>
    <m/>
    <m/>
    <m/>
    <m/>
    <x v="0"/>
    <m/>
    <m/>
    <m/>
    <x v="1"/>
    <m/>
    <m/>
    <m/>
    <m/>
    <x v="1"/>
    <m/>
    <m/>
    <x v="1"/>
    <m/>
  </r>
  <r>
    <s v="U.P. EXTRAPESADO"/>
    <s v="PATRIOTA"/>
    <n v="155"/>
    <s v="Amarre"/>
    <m/>
    <n v="1"/>
    <n v="6"/>
    <m/>
    <m/>
    <n v="3"/>
    <m/>
    <m/>
    <m/>
    <m/>
    <m/>
    <m/>
    <m/>
    <x v="0"/>
    <m/>
    <m/>
    <m/>
    <x v="1"/>
    <m/>
    <m/>
    <m/>
    <m/>
    <x v="1"/>
    <m/>
    <m/>
    <x v="1"/>
    <m/>
  </r>
  <r>
    <s v="U.P. EXTRAPESADO"/>
    <s v="PATRIOTA"/>
    <n v="156"/>
    <s v="Poste Terminal"/>
    <m/>
    <m/>
    <n v="3"/>
    <m/>
    <m/>
    <n v="3"/>
    <m/>
    <m/>
    <m/>
    <m/>
    <m/>
    <m/>
    <m/>
    <x v="0"/>
    <m/>
    <m/>
    <m/>
    <x v="1"/>
    <m/>
    <m/>
    <m/>
    <m/>
    <x v="1"/>
    <m/>
    <m/>
    <x v="1"/>
    <m/>
  </r>
  <r>
    <s v="U.P. EXTRAPESADO"/>
    <s v="PATRIOTA"/>
    <n v="157"/>
    <s v="Pase "/>
    <m/>
    <n v="3"/>
    <m/>
    <m/>
    <m/>
    <m/>
    <m/>
    <m/>
    <m/>
    <m/>
    <m/>
    <m/>
    <m/>
    <x v="0"/>
    <m/>
    <m/>
    <m/>
    <x v="1"/>
    <m/>
    <m/>
    <m/>
    <m/>
    <x v="1"/>
    <m/>
    <m/>
    <x v="1"/>
    <m/>
  </r>
  <r>
    <s v="U.P. EXTRAPESADO"/>
    <s v="PATRIOTA"/>
    <n v="158"/>
    <s v="Amarre"/>
    <m/>
    <n v="1"/>
    <m/>
    <n v="6"/>
    <m/>
    <m/>
    <m/>
    <m/>
    <m/>
    <m/>
    <m/>
    <m/>
    <m/>
    <x v="0"/>
    <m/>
    <m/>
    <m/>
    <x v="1"/>
    <m/>
    <m/>
    <m/>
    <m/>
    <x v="1"/>
    <m/>
    <m/>
    <x v="1"/>
    <m/>
  </r>
  <r>
    <s v="U.P. EXTRAPESADO"/>
    <s v="PATRIOTA"/>
    <n v="159"/>
    <s v="Pase"/>
    <m/>
    <n v="3"/>
    <m/>
    <m/>
    <m/>
    <m/>
    <m/>
    <m/>
    <m/>
    <m/>
    <m/>
    <m/>
    <m/>
    <x v="0"/>
    <m/>
    <m/>
    <m/>
    <x v="1"/>
    <m/>
    <m/>
    <m/>
    <m/>
    <x v="1"/>
    <m/>
    <m/>
    <x v="1"/>
    <m/>
  </r>
  <r>
    <s v="U.P. EXTRAPESADO"/>
    <s v="PATRIOTA"/>
    <n v="160"/>
    <s v="Pase"/>
    <m/>
    <n v="3"/>
    <m/>
    <m/>
    <m/>
    <m/>
    <m/>
    <m/>
    <m/>
    <m/>
    <m/>
    <m/>
    <m/>
    <x v="0"/>
    <m/>
    <m/>
    <m/>
    <x v="1"/>
    <m/>
    <m/>
    <m/>
    <m/>
    <x v="1"/>
    <m/>
    <m/>
    <x v="1"/>
    <m/>
  </r>
  <r>
    <s v="U.P. EXTRAPESADO"/>
    <s v="PATRIOTA"/>
    <n v="161"/>
    <s v="Pase"/>
    <m/>
    <n v="3"/>
    <m/>
    <m/>
    <m/>
    <m/>
    <m/>
    <m/>
    <m/>
    <m/>
    <m/>
    <m/>
    <m/>
    <x v="0"/>
    <m/>
    <m/>
    <m/>
    <x v="1"/>
    <m/>
    <m/>
    <m/>
    <m/>
    <x v="1"/>
    <m/>
    <m/>
    <x v="1"/>
    <m/>
  </r>
  <r>
    <s v="U.P. EXTRAPESADO"/>
    <s v="PATRIOTA"/>
    <n v="162"/>
    <s v="Amarre"/>
    <m/>
    <n v="1"/>
    <n v="6"/>
    <m/>
    <m/>
    <m/>
    <m/>
    <m/>
    <m/>
    <m/>
    <m/>
    <m/>
    <m/>
    <x v="0"/>
    <m/>
    <m/>
    <m/>
    <x v="1"/>
    <m/>
    <m/>
    <m/>
    <m/>
    <x v="1"/>
    <m/>
    <m/>
    <x v="1"/>
    <m/>
  </r>
  <r>
    <s v="U.P. EXTRAPESADO"/>
    <s v="PATRIOTA"/>
    <n v="163"/>
    <s v="Pase"/>
    <m/>
    <n v="3"/>
    <m/>
    <m/>
    <m/>
    <m/>
    <m/>
    <m/>
    <m/>
    <m/>
    <m/>
    <m/>
    <m/>
    <x v="0"/>
    <m/>
    <m/>
    <m/>
    <x v="1"/>
    <m/>
    <m/>
    <m/>
    <m/>
    <x v="1"/>
    <m/>
    <m/>
    <x v="1"/>
    <m/>
  </r>
  <r>
    <s v="U.P. EXTRAPESADO"/>
    <s v="PATRIOTA"/>
    <n v="164"/>
    <s v="Amarre 45°"/>
    <m/>
    <n v="1"/>
    <n v="6"/>
    <m/>
    <m/>
    <m/>
    <m/>
    <m/>
    <n v="3"/>
    <m/>
    <n v="3"/>
    <m/>
    <m/>
    <x v="0"/>
    <m/>
    <m/>
    <m/>
    <x v="1"/>
    <m/>
    <m/>
    <m/>
    <m/>
    <x v="1"/>
    <m/>
    <m/>
    <x v="1"/>
    <m/>
  </r>
  <r>
    <s v="U.P. EXTRAPESADO"/>
    <s v="PATRIOTA"/>
    <n v="165"/>
    <s v="Amarre con Derivacion en 45°"/>
    <m/>
    <m/>
    <n v="9"/>
    <m/>
    <m/>
    <m/>
    <m/>
    <m/>
    <n v="3"/>
    <m/>
    <n v="3"/>
    <m/>
    <m/>
    <x v="0"/>
    <m/>
    <m/>
    <m/>
    <x v="1"/>
    <m/>
    <m/>
    <m/>
    <m/>
    <x v="1"/>
    <m/>
    <m/>
    <x v="1"/>
    <m/>
  </r>
  <r>
    <s v="U.P. EXTRAPESADO"/>
    <s v="PATRIOTA"/>
    <n v="166"/>
    <s v="Pase"/>
    <m/>
    <n v="3"/>
    <m/>
    <m/>
    <m/>
    <m/>
    <m/>
    <m/>
    <m/>
    <m/>
    <m/>
    <m/>
    <m/>
    <x v="0"/>
    <m/>
    <m/>
    <m/>
    <x v="1"/>
    <m/>
    <m/>
    <m/>
    <m/>
    <x v="1"/>
    <m/>
    <m/>
    <x v="1"/>
    <m/>
  </r>
  <r>
    <s v="U.P. EXTRAPESADO"/>
    <s v="PATRIOTA"/>
    <n v="167"/>
    <s v="Amarre"/>
    <m/>
    <n v="1"/>
    <n v="6"/>
    <m/>
    <m/>
    <m/>
    <m/>
    <m/>
    <m/>
    <m/>
    <m/>
    <m/>
    <m/>
    <x v="0"/>
    <m/>
    <m/>
    <m/>
    <x v="1"/>
    <m/>
    <m/>
    <m/>
    <m/>
    <x v="1"/>
    <m/>
    <m/>
    <x v="1"/>
    <m/>
  </r>
  <r>
    <s v="U.P. EXTRAPESADO"/>
    <s v="PATRIOTA"/>
    <n v="168"/>
    <s v="Amarre"/>
    <m/>
    <n v="3"/>
    <n v="6"/>
    <m/>
    <m/>
    <n v="3"/>
    <m/>
    <m/>
    <m/>
    <m/>
    <m/>
    <m/>
    <m/>
    <x v="0"/>
    <m/>
    <m/>
    <m/>
    <x v="1"/>
    <m/>
    <m/>
    <m/>
    <m/>
    <x v="1"/>
    <m/>
    <m/>
    <x v="1"/>
    <m/>
  </r>
  <r>
    <s v="U.P. EXTRAPESADO"/>
    <s v="PATRIOTA"/>
    <n v="169"/>
    <s v="Amarre"/>
    <m/>
    <n v="1"/>
    <n v="6"/>
    <m/>
    <m/>
    <n v="3"/>
    <m/>
    <m/>
    <n v="3"/>
    <m/>
    <m/>
    <m/>
    <m/>
    <x v="0"/>
    <m/>
    <m/>
    <m/>
    <x v="1"/>
    <m/>
    <m/>
    <m/>
    <m/>
    <x v="1"/>
    <m/>
    <m/>
    <x v="1"/>
    <m/>
  </r>
  <r>
    <s v="U.P. EXTRAPESADO"/>
    <s v="PATRIOTA"/>
    <n v="170"/>
    <s v="Pase"/>
    <m/>
    <n v="3"/>
    <m/>
    <m/>
    <m/>
    <n v="3"/>
    <m/>
    <m/>
    <m/>
    <m/>
    <m/>
    <m/>
    <m/>
    <x v="0"/>
    <m/>
    <m/>
    <m/>
    <x v="1"/>
    <m/>
    <m/>
    <m/>
    <m/>
    <x v="1"/>
    <m/>
    <m/>
    <x v="1"/>
    <m/>
  </r>
  <r>
    <s v="U.P. EXTRAPESADO"/>
    <s v="PATRIOTA"/>
    <n v="171"/>
    <s v="Amarre"/>
    <m/>
    <n v="1"/>
    <n v="3"/>
    <n v="3"/>
    <m/>
    <n v="3"/>
    <m/>
    <m/>
    <n v="3"/>
    <m/>
    <m/>
    <m/>
    <m/>
    <x v="0"/>
    <m/>
    <m/>
    <m/>
    <x v="1"/>
    <m/>
    <m/>
    <m/>
    <m/>
    <x v="1"/>
    <m/>
    <m/>
    <x v="1"/>
    <m/>
  </r>
  <r>
    <s v="U.P. EXTRAPESADO"/>
    <s v="PATRIOTA"/>
    <n v="172"/>
    <s v="Poste Terminal"/>
    <m/>
    <m/>
    <m/>
    <n v="3"/>
    <m/>
    <n v="3"/>
    <m/>
    <m/>
    <m/>
    <m/>
    <n v="3"/>
    <m/>
    <m/>
    <x v="0"/>
    <m/>
    <m/>
    <m/>
    <x v="1"/>
    <m/>
    <m/>
    <m/>
    <m/>
    <x v="1"/>
    <m/>
    <m/>
    <x v="1"/>
    <m/>
  </r>
  <r>
    <s v="U.P. EXTRAPESADO"/>
    <s v="PATRIOTA"/>
    <n v="173"/>
    <s v="Amarre"/>
    <m/>
    <m/>
    <n v="6"/>
    <m/>
    <m/>
    <m/>
    <m/>
    <m/>
    <m/>
    <m/>
    <n v="3"/>
    <m/>
    <m/>
    <x v="0"/>
    <m/>
    <m/>
    <m/>
    <x v="1"/>
    <m/>
    <m/>
    <m/>
    <m/>
    <x v="1"/>
    <m/>
    <m/>
    <x v="1"/>
    <m/>
  </r>
  <r>
    <s v="U.P. EXTRAPESADO"/>
    <s v="PATRIOTA"/>
    <n v="174"/>
    <s v="Pase"/>
    <m/>
    <n v="3"/>
    <m/>
    <m/>
    <m/>
    <m/>
    <m/>
    <m/>
    <m/>
    <m/>
    <m/>
    <m/>
    <m/>
    <x v="0"/>
    <m/>
    <m/>
    <m/>
    <x v="1"/>
    <m/>
    <m/>
    <m/>
    <m/>
    <x v="1"/>
    <m/>
    <m/>
    <x v="1"/>
    <m/>
  </r>
  <r>
    <s v="U.P. EXTRAPESADO"/>
    <s v="PATRIOTA"/>
    <n v="175"/>
    <s v="Pase"/>
    <m/>
    <n v="3"/>
    <m/>
    <m/>
    <m/>
    <m/>
    <m/>
    <m/>
    <m/>
    <m/>
    <m/>
    <m/>
    <m/>
    <x v="0"/>
    <m/>
    <m/>
    <m/>
    <x v="1"/>
    <m/>
    <m/>
    <m/>
    <m/>
    <x v="1"/>
    <m/>
    <m/>
    <x v="1"/>
    <m/>
  </r>
  <r>
    <s v="U.P. EXTRAPESADO"/>
    <s v="PATRIOTA"/>
    <n v="176"/>
    <s v="Pase"/>
    <m/>
    <n v="3"/>
    <m/>
    <m/>
    <m/>
    <m/>
    <m/>
    <m/>
    <m/>
    <m/>
    <m/>
    <m/>
    <m/>
    <x v="0"/>
    <m/>
    <m/>
    <m/>
    <x v="1"/>
    <m/>
    <m/>
    <m/>
    <m/>
    <x v="1"/>
    <m/>
    <m/>
    <x v="1"/>
    <m/>
  </r>
  <r>
    <s v="U.P. EXTRAPESADO"/>
    <s v="PATRIOTA"/>
    <n v="177"/>
    <s v="Pase"/>
    <m/>
    <n v="3"/>
    <m/>
    <m/>
    <m/>
    <m/>
    <m/>
    <m/>
    <m/>
    <m/>
    <m/>
    <m/>
    <m/>
    <x v="0"/>
    <m/>
    <m/>
    <m/>
    <x v="1"/>
    <m/>
    <m/>
    <m/>
    <m/>
    <x v="1"/>
    <m/>
    <m/>
    <x v="1"/>
    <m/>
  </r>
  <r>
    <s v="U.P. EXTRAPESADO"/>
    <s v="PATRIOTA"/>
    <n v="178"/>
    <s v="Amarre"/>
    <m/>
    <n v="1"/>
    <n v="6"/>
    <m/>
    <m/>
    <m/>
    <m/>
    <m/>
    <m/>
    <m/>
    <m/>
    <m/>
    <m/>
    <x v="0"/>
    <m/>
    <m/>
    <m/>
    <x v="1"/>
    <m/>
    <m/>
    <m/>
    <m/>
    <x v="1"/>
    <m/>
    <m/>
    <x v="1"/>
    <m/>
  </r>
  <r>
    <s v="U.P. EXTRAPESADO"/>
    <s v="PATRIOTA"/>
    <n v="179"/>
    <s v="Pase"/>
    <m/>
    <n v="3"/>
    <m/>
    <m/>
    <m/>
    <m/>
    <m/>
    <m/>
    <m/>
    <m/>
    <m/>
    <m/>
    <m/>
    <x v="0"/>
    <m/>
    <m/>
    <m/>
    <x v="1"/>
    <m/>
    <m/>
    <m/>
    <m/>
    <x v="1"/>
    <m/>
    <m/>
    <x v="1"/>
    <m/>
  </r>
  <r>
    <s v="U.P. EXTRAPESADO"/>
    <s v="PATRIOTA"/>
    <n v="180"/>
    <s v="Pase"/>
    <m/>
    <n v="3"/>
    <m/>
    <m/>
    <m/>
    <m/>
    <m/>
    <m/>
    <m/>
    <m/>
    <m/>
    <m/>
    <m/>
    <x v="0"/>
    <m/>
    <m/>
    <m/>
    <x v="1"/>
    <m/>
    <m/>
    <m/>
    <m/>
    <x v="1"/>
    <m/>
    <m/>
    <x v="1"/>
    <m/>
  </r>
  <r>
    <s v="U.P. EXTRAPESADO"/>
    <s v="PATRIOTA"/>
    <n v="181"/>
    <s v="Pase"/>
    <m/>
    <n v="3"/>
    <m/>
    <m/>
    <m/>
    <m/>
    <m/>
    <m/>
    <m/>
    <m/>
    <m/>
    <m/>
    <m/>
    <x v="0"/>
    <m/>
    <m/>
    <m/>
    <x v="1"/>
    <m/>
    <m/>
    <m/>
    <m/>
    <x v="1"/>
    <m/>
    <m/>
    <x v="1"/>
    <m/>
  </r>
  <r>
    <s v="U.P. EXTRAPESADO"/>
    <s v="PATRIOTA"/>
    <n v="182"/>
    <s v="Pase"/>
    <m/>
    <n v="3"/>
    <m/>
    <m/>
    <m/>
    <m/>
    <m/>
    <m/>
    <m/>
    <m/>
    <m/>
    <m/>
    <m/>
    <x v="0"/>
    <m/>
    <m/>
    <m/>
    <x v="1"/>
    <m/>
    <m/>
    <m/>
    <m/>
    <x v="1"/>
    <m/>
    <m/>
    <x v="1"/>
    <m/>
  </r>
  <r>
    <s v="U.P. EXTRAPESADO"/>
    <s v="PATRIOTA"/>
    <n v="183"/>
    <s v="Pase con derivación  90°"/>
    <m/>
    <n v="4"/>
    <m/>
    <n v="3"/>
    <m/>
    <m/>
    <m/>
    <m/>
    <m/>
    <m/>
    <m/>
    <m/>
    <m/>
    <x v="0"/>
    <m/>
    <m/>
    <m/>
    <x v="1"/>
    <m/>
    <m/>
    <m/>
    <m/>
    <x v="1"/>
    <m/>
    <m/>
    <x v="1"/>
    <m/>
  </r>
  <r>
    <s v="U.P. EXTRAPESADO"/>
    <s v="PATRIOTA"/>
    <n v="184"/>
    <s v="Pase"/>
    <m/>
    <n v="3"/>
    <m/>
    <m/>
    <m/>
    <m/>
    <m/>
    <m/>
    <m/>
    <m/>
    <m/>
    <m/>
    <m/>
    <x v="0"/>
    <m/>
    <m/>
    <m/>
    <x v="1"/>
    <m/>
    <m/>
    <m/>
    <m/>
    <x v="1"/>
    <m/>
    <m/>
    <x v="1"/>
    <m/>
  </r>
  <r>
    <s v="U.P. EXTRAPESADO"/>
    <s v="PATRIOTA"/>
    <n v="185"/>
    <s v="Amarre 45°"/>
    <m/>
    <n v="1"/>
    <n v="6"/>
    <m/>
    <m/>
    <m/>
    <m/>
    <m/>
    <m/>
    <m/>
    <m/>
    <m/>
    <m/>
    <x v="0"/>
    <m/>
    <m/>
    <m/>
    <x v="1"/>
    <m/>
    <m/>
    <m/>
    <m/>
    <x v="1"/>
    <m/>
    <m/>
    <x v="1"/>
    <m/>
  </r>
  <r>
    <s v="U.P. EXTRAPESADO"/>
    <s v="PATRIOTA"/>
    <n v="186"/>
    <s v="Amarre 90°"/>
    <m/>
    <n v="1"/>
    <m/>
    <n v="6"/>
    <m/>
    <n v="3"/>
    <m/>
    <m/>
    <n v="3"/>
    <m/>
    <m/>
    <m/>
    <m/>
    <x v="0"/>
    <m/>
    <m/>
    <m/>
    <x v="1"/>
    <m/>
    <m/>
    <m/>
    <m/>
    <x v="1"/>
    <m/>
    <m/>
    <x v="1"/>
    <m/>
  </r>
  <r>
    <s v="U.P. EXTRAPESADO"/>
    <s v="PATRIOTA"/>
    <n v="187"/>
    <s v="Pase"/>
    <m/>
    <n v="3"/>
    <m/>
    <m/>
    <m/>
    <n v="3"/>
    <m/>
    <m/>
    <m/>
    <m/>
    <m/>
    <m/>
    <m/>
    <x v="0"/>
    <m/>
    <m/>
    <m/>
    <x v="1"/>
    <m/>
    <m/>
    <m/>
    <m/>
    <x v="1"/>
    <m/>
    <m/>
    <x v="1"/>
    <m/>
  </r>
  <r>
    <s v="U.P. EXTRAPESADO"/>
    <s v="PATRIOTA"/>
    <n v="188"/>
    <s v="Pase"/>
    <m/>
    <n v="3"/>
    <m/>
    <m/>
    <m/>
    <n v="3"/>
    <m/>
    <m/>
    <m/>
    <m/>
    <m/>
    <m/>
    <m/>
    <x v="0"/>
    <m/>
    <m/>
    <m/>
    <x v="1"/>
    <m/>
    <m/>
    <m/>
    <m/>
    <x v="1"/>
    <m/>
    <m/>
    <x v="1"/>
    <m/>
  </r>
  <r>
    <s v="U.P. EXTRAPESADO"/>
    <s v="PATRIOTA"/>
    <n v="189"/>
    <s v="Pase"/>
    <m/>
    <n v="3"/>
    <m/>
    <m/>
    <m/>
    <n v="3"/>
    <m/>
    <m/>
    <m/>
    <m/>
    <m/>
    <m/>
    <m/>
    <x v="0"/>
    <m/>
    <m/>
    <m/>
    <x v="1"/>
    <m/>
    <m/>
    <m/>
    <m/>
    <x v="1"/>
    <m/>
    <m/>
    <x v="1"/>
    <m/>
  </r>
  <r>
    <s v="U.P. EXTRAPESADO"/>
    <s v="PATRIOTA"/>
    <n v="190"/>
    <s v="Pase"/>
    <m/>
    <n v="3"/>
    <m/>
    <m/>
    <m/>
    <n v="3"/>
    <m/>
    <m/>
    <m/>
    <m/>
    <m/>
    <m/>
    <m/>
    <x v="0"/>
    <m/>
    <m/>
    <m/>
    <x v="1"/>
    <m/>
    <m/>
    <m/>
    <m/>
    <x v="1"/>
    <m/>
    <m/>
    <x v="1"/>
    <m/>
  </r>
  <r>
    <s v="U.P. EXTRAPESADO"/>
    <s v="PATRIOTA"/>
    <n v="191"/>
    <s v="Poste Terminal"/>
    <m/>
    <m/>
    <m/>
    <n v="3"/>
    <m/>
    <n v="3"/>
    <m/>
    <m/>
    <m/>
    <m/>
    <m/>
    <m/>
    <m/>
    <x v="0"/>
    <m/>
    <m/>
    <m/>
    <x v="1"/>
    <m/>
    <m/>
    <m/>
    <m/>
    <x v="1"/>
    <m/>
    <m/>
    <x v="1"/>
    <m/>
  </r>
  <r>
    <s v="U.P. EXTRAPESADO"/>
    <s v="PATRIOTA"/>
    <n v="192"/>
    <s v="Amarre 45°"/>
    <m/>
    <n v="1"/>
    <n v="6"/>
    <m/>
    <m/>
    <m/>
    <m/>
    <m/>
    <m/>
    <m/>
    <m/>
    <m/>
    <m/>
    <x v="0"/>
    <m/>
    <m/>
    <m/>
    <x v="1"/>
    <m/>
    <m/>
    <m/>
    <m/>
    <x v="1"/>
    <m/>
    <m/>
    <x v="1"/>
    <m/>
  </r>
  <r>
    <s v="U.P. EXTRAPESADO"/>
    <s v="PATRIOTA"/>
    <n v="193"/>
    <s v="Pase con derivación  90°"/>
    <m/>
    <n v="6"/>
    <m/>
    <m/>
    <m/>
    <n v="2"/>
    <m/>
    <m/>
    <m/>
    <m/>
    <m/>
    <m/>
    <m/>
    <x v="0"/>
    <m/>
    <m/>
    <m/>
    <x v="1"/>
    <m/>
    <m/>
    <m/>
    <m/>
    <x v="1"/>
    <m/>
    <m/>
    <x v="1"/>
    <m/>
  </r>
  <r>
    <s v="U.P. EXTRAPESADO"/>
    <s v="PATRIOTA"/>
    <n v="194"/>
    <s v="Amarre con derivación  90°"/>
    <m/>
    <n v="2"/>
    <n v="12"/>
    <m/>
    <m/>
    <m/>
    <m/>
    <m/>
    <m/>
    <m/>
    <m/>
    <m/>
    <m/>
    <x v="0"/>
    <m/>
    <m/>
    <m/>
    <x v="1"/>
    <m/>
    <m/>
    <m/>
    <m/>
    <x v="1"/>
    <m/>
    <m/>
    <x v="1"/>
    <m/>
  </r>
  <r>
    <s v="U.P. EXTRAPESADO"/>
    <s v="PATRIOTA"/>
    <n v="195"/>
    <s v="Poste Terminal"/>
    <m/>
    <m/>
    <n v="3"/>
    <m/>
    <m/>
    <n v="3"/>
    <m/>
    <m/>
    <m/>
    <m/>
    <m/>
    <m/>
    <m/>
    <x v="0"/>
    <m/>
    <m/>
    <m/>
    <x v="1"/>
    <m/>
    <m/>
    <m/>
    <m/>
    <x v="1"/>
    <m/>
    <m/>
    <x v="1"/>
    <m/>
  </r>
  <r>
    <s v="U.P. EXTRAPESADO"/>
    <s v="PATRIOTA"/>
    <n v="196"/>
    <s v="Poste Terminal"/>
    <m/>
    <m/>
    <n v="3"/>
    <m/>
    <m/>
    <n v="3"/>
    <m/>
    <m/>
    <n v="3"/>
    <m/>
    <m/>
    <m/>
    <m/>
    <x v="0"/>
    <m/>
    <m/>
    <m/>
    <x v="1"/>
    <m/>
    <m/>
    <m/>
    <m/>
    <x v="1"/>
    <m/>
    <m/>
    <x v="1"/>
    <m/>
  </r>
  <r>
    <s v="U.P. EXTRAPESADO"/>
    <s v="PATRIOTA"/>
    <n v="197"/>
    <s v="Amarre "/>
    <m/>
    <m/>
    <n v="6"/>
    <m/>
    <m/>
    <m/>
    <m/>
    <m/>
    <m/>
    <m/>
    <n v="3"/>
    <m/>
    <m/>
    <x v="0"/>
    <m/>
    <m/>
    <m/>
    <x v="1"/>
    <m/>
    <m/>
    <m/>
    <m/>
    <x v="1"/>
    <m/>
    <m/>
    <x v="1"/>
    <m/>
  </r>
  <r>
    <s v="U.P. EXTRAPESADO"/>
    <s v="PATRIOTA"/>
    <n v="198"/>
    <s v="Amarre "/>
    <m/>
    <n v="1"/>
    <n v="6"/>
    <m/>
    <m/>
    <m/>
    <m/>
    <m/>
    <m/>
    <m/>
    <m/>
    <m/>
    <m/>
    <x v="0"/>
    <m/>
    <m/>
    <m/>
    <x v="1"/>
    <m/>
    <m/>
    <m/>
    <m/>
    <x v="1"/>
    <m/>
    <m/>
    <x v="1"/>
    <m/>
  </r>
  <r>
    <s v="U.P. EXTRAPESADO"/>
    <s v="PATRIOTA"/>
    <n v="199"/>
    <s v="Pase"/>
    <m/>
    <n v="3"/>
    <m/>
    <m/>
    <m/>
    <m/>
    <m/>
    <m/>
    <m/>
    <m/>
    <m/>
    <m/>
    <m/>
    <x v="0"/>
    <m/>
    <m/>
    <m/>
    <x v="1"/>
    <m/>
    <m/>
    <m/>
    <m/>
    <x v="1"/>
    <m/>
    <m/>
    <x v="1"/>
    <m/>
  </r>
  <r>
    <s v="U.P. EXTRAPESADO"/>
    <s v="PATRIOTA"/>
    <n v="200"/>
    <s v="Pase"/>
    <m/>
    <n v="3"/>
    <m/>
    <m/>
    <m/>
    <m/>
    <m/>
    <m/>
    <n v="3"/>
    <m/>
    <m/>
    <m/>
    <m/>
    <x v="0"/>
    <m/>
    <m/>
    <m/>
    <x v="1"/>
    <m/>
    <m/>
    <m/>
    <m/>
    <x v="1"/>
    <m/>
    <m/>
    <x v="1"/>
    <m/>
  </r>
  <r>
    <s v="U.P. EXTRAPESADO"/>
    <s v="PATRIOTA"/>
    <n v="201"/>
    <s v="Pase"/>
    <m/>
    <n v="3"/>
    <m/>
    <m/>
    <m/>
    <m/>
    <m/>
    <m/>
    <m/>
    <m/>
    <m/>
    <m/>
    <m/>
    <x v="0"/>
    <m/>
    <m/>
    <m/>
    <x v="1"/>
    <m/>
    <m/>
    <m/>
    <m/>
    <x v="1"/>
    <m/>
    <m/>
    <x v="1"/>
    <m/>
  </r>
  <r>
    <s v="U.P. EXTRAPESADO"/>
    <s v="PATRIOTA"/>
    <n v="202"/>
    <s v="Pase"/>
    <m/>
    <n v="3"/>
    <m/>
    <m/>
    <m/>
    <m/>
    <m/>
    <m/>
    <n v="3"/>
    <m/>
    <m/>
    <m/>
    <m/>
    <x v="0"/>
    <m/>
    <m/>
    <m/>
    <x v="1"/>
    <m/>
    <m/>
    <m/>
    <m/>
    <x v="1"/>
    <m/>
    <m/>
    <x v="1"/>
    <m/>
  </r>
  <r>
    <s v="U.P. EXTRAPESADO"/>
    <s v="PATRIOTA"/>
    <n v="203"/>
    <s v="Amarre 90°"/>
    <m/>
    <n v="2"/>
    <n v="6"/>
    <m/>
    <m/>
    <m/>
    <m/>
    <m/>
    <m/>
    <m/>
    <m/>
    <m/>
    <m/>
    <x v="0"/>
    <m/>
    <m/>
    <m/>
    <x v="1"/>
    <m/>
    <m/>
    <m/>
    <m/>
    <x v="1"/>
    <m/>
    <m/>
    <x v="1"/>
    <m/>
  </r>
  <r>
    <s v="U.P. EXTRAPESADO"/>
    <s v="PATRIOTA"/>
    <n v="204"/>
    <s v="Pase"/>
    <m/>
    <n v="3"/>
    <m/>
    <m/>
    <m/>
    <m/>
    <m/>
    <m/>
    <n v="3"/>
    <m/>
    <m/>
    <m/>
    <m/>
    <x v="0"/>
    <m/>
    <m/>
    <m/>
    <x v="1"/>
    <m/>
    <m/>
    <m/>
    <m/>
    <x v="1"/>
    <m/>
    <m/>
    <x v="1"/>
    <m/>
  </r>
  <r>
    <s v="U.P. EXTRAPESADO"/>
    <s v="PATRIOTA"/>
    <n v="205"/>
    <s v="Amarre con derivación  90°"/>
    <m/>
    <n v="1"/>
    <n v="9"/>
    <m/>
    <m/>
    <m/>
    <m/>
    <m/>
    <m/>
    <m/>
    <m/>
    <m/>
    <m/>
    <x v="0"/>
    <m/>
    <m/>
    <m/>
    <x v="1"/>
    <m/>
    <m/>
    <m/>
    <m/>
    <x v="1"/>
    <m/>
    <m/>
    <x v="1"/>
    <m/>
  </r>
  <r>
    <s v="U.P. EXTRAPESADO"/>
    <s v="PATRIOTA"/>
    <n v="206"/>
    <s v="Amarre"/>
    <m/>
    <n v="3"/>
    <n v="6"/>
    <m/>
    <m/>
    <m/>
    <m/>
    <m/>
    <n v="3"/>
    <m/>
    <m/>
    <m/>
    <m/>
    <x v="0"/>
    <m/>
    <m/>
    <m/>
    <x v="1"/>
    <m/>
    <m/>
    <m/>
    <m/>
    <x v="1"/>
    <m/>
    <m/>
    <x v="1"/>
    <m/>
  </r>
  <r>
    <s v="U.P. EXTRAPESADO"/>
    <s v="PATRIOTA"/>
    <n v="207"/>
    <s v="Amarre con derivación  90°"/>
    <m/>
    <n v="5"/>
    <n v="9"/>
    <m/>
    <m/>
    <m/>
    <m/>
    <m/>
    <n v="3"/>
    <m/>
    <m/>
    <m/>
    <m/>
    <x v="0"/>
    <m/>
    <m/>
    <m/>
    <x v="1"/>
    <m/>
    <m/>
    <m/>
    <m/>
    <x v="1"/>
    <m/>
    <m/>
    <x v="1"/>
    <m/>
  </r>
  <r>
    <s v="U.P. EXTRAPESADO"/>
    <s v="PATRIOTA"/>
    <n v="208"/>
    <s v="Amarre"/>
    <m/>
    <m/>
    <n v="6"/>
    <m/>
    <m/>
    <m/>
    <m/>
    <m/>
    <n v="3"/>
    <m/>
    <n v="3"/>
    <m/>
    <m/>
    <x v="0"/>
    <m/>
    <m/>
    <m/>
    <x v="1"/>
    <m/>
    <m/>
    <m/>
    <m/>
    <x v="1"/>
    <m/>
    <m/>
    <x v="1"/>
    <m/>
  </r>
  <r>
    <s v="U.P. EXTRAPESADO"/>
    <s v="PATRIOTA"/>
    <n v="209"/>
    <s v=" Pase con Derivación 90°"/>
    <m/>
    <n v="4"/>
    <m/>
    <n v="3"/>
    <m/>
    <m/>
    <m/>
    <m/>
    <m/>
    <m/>
    <m/>
    <m/>
    <m/>
    <x v="0"/>
    <m/>
    <m/>
    <m/>
    <x v="1"/>
    <m/>
    <m/>
    <m/>
    <m/>
    <x v="1"/>
    <m/>
    <m/>
    <x v="1"/>
    <m/>
  </r>
  <r>
    <s v="U.P. EXTRAPESADO"/>
    <s v="PATRIOTA"/>
    <n v="210"/>
    <s v=" Pase con Derivación 90°"/>
    <m/>
    <n v="3"/>
    <m/>
    <n v="3"/>
    <m/>
    <n v="3"/>
    <m/>
    <m/>
    <m/>
    <m/>
    <m/>
    <m/>
    <m/>
    <x v="0"/>
    <m/>
    <m/>
    <m/>
    <x v="1"/>
    <m/>
    <m/>
    <m/>
    <m/>
    <x v="1"/>
    <m/>
    <m/>
    <x v="1"/>
    <m/>
  </r>
  <r>
    <s v="U.P. EXTRAPESADO"/>
    <s v="PATRIOTA"/>
    <n v="211"/>
    <s v="Pase"/>
    <m/>
    <n v="3"/>
    <m/>
    <m/>
    <m/>
    <n v="3"/>
    <m/>
    <m/>
    <m/>
    <m/>
    <m/>
    <m/>
    <m/>
    <x v="0"/>
    <m/>
    <m/>
    <m/>
    <x v="1"/>
    <m/>
    <m/>
    <m/>
    <m/>
    <x v="1"/>
    <m/>
    <m/>
    <x v="1"/>
    <m/>
  </r>
  <r>
    <s v="U.P. EXTRAPESADO"/>
    <s v="PATRIOTA"/>
    <n v="212"/>
    <s v="Poste Terminal"/>
    <m/>
    <m/>
    <m/>
    <n v="3"/>
    <m/>
    <n v="3"/>
    <m/>
    <m/>
    <m/>
    <m/>
    <m/>
    <m/>
    <m/>
    <x v="0"/>
    <m/>
    <m/>
    <m/>
    <x v="1"/>
    <m/>
    <m/>
    <m/>
    <m/>
    <x v="1"/>
    <m/>
    <m/>
    <x v="1"/>
    <m/>
  </r>
  <r>
    <s v="U.P. EXTRAPESADO"/>
    <s v="PATRIOTA"/>
    <n v="213"/>
    <s v="Pase"/>
    <m/>
    <n v="3"/>
    <m/>
    <m/>
    <m/>
    <n v="3"/>
    <m/>
    <m/>
    <m/>
    <m/>
    <m/>
    <m/>
    <m/>
    <x v="0"/>
    <m/>
    <m/>
    <m/>
    <x v="1"/>
    <m/>
    <m/>
    <m/>
    <m/>
    <x v="1"/>
    <m/>
    <m/>
    <x v="1"/>
    <m/>
  </r>
  <r>
    <s v="U.P. EXTRAPESADO"/>
    <s v="PATRIOTA"/>
    <n v="214"/>
    <s v="Poste Terminal"/>
    <m/>
    <m/>
    <m/>
    <n v="3"/>
    <m/>
    <n v="3"/>
    <m/>
    <m/>
    <m/>
    <m/>
    <m/>
    <m/>
    <m/>
    <x v="0"/>
    <m/>
    <m/>
    <m/>
    <x v="1"/>
    <m/>
    <m/>
    <m/>
    <m/>
    <x v="1"/>
    <m/>
    <m/>
    <x v="1"/>
    <m/>
  </r>
  <r>
    <s v="U.P. EXTRAPESADO"/>
    <s v="PATRIOTA"/>
    <n v="215"/>
    <s v="Pase"/>
    <m/>
    <n v="3"/>
    <m/>
    <m/>
    <m/>
    <m/>
    <m/>
    <m/>
    <n v="3"/>
    <m/>
    <m/>
    <m/>
    <m/>
    <x v="0"/>
    <m/>
    <m/>
    <m/>
    <x v="1"/>
    <m/>
    <m/>
    <m/>
    <m/>
    <x v="1"/>
    <m/>
    <m/>
    <x v="1"/>
    <m/>
  </r>
  <r>
    <s v="U.P. EXTRAPESADO"/>
    <s v="PATRIOTA"/>
    <n v="216"/>
    <s v="Pase"/>
    <m/>
    <n v="3"/>
    <m/>
    <m/>
    <m/>
    <m/>
    <m/>
    <m/>
    <m/>
    <m/>
    <m/>
    <m/>
    <m/>
    <x v="0"/>
    <m/>
    <m/>
    <m/>
    <x v="1"/>
    <m/>
    <m/>
    <m/>
    <m/>
    <x v="1"/>
    <m/>
    <m/>
    <x v="1"/>
    <m/>
  </r>
  <r>
    <s v="U.P. EXTRAPESADO"/>
    <s v="PATRIOTA"/>
    <n v="217"/>
    <s v="Amarre 45°"/>
    <m/>
    <n v="2"/>
    <n v="6"/>
    <m/>
    <m/>
    <m/>
    <m/>
    <m/>
    <n v="3"/>
    <m/>
    <m/>
    <m/>
    <m/>
    <x v="0"/>
    <m/>
    <m/>
    <m/>
    <x v="1"/>
    <m/>
    <m/>
    <m/>
    <m/>
    <x v="1"/>
    <m/>
    <m/>
    <x v="1"/>
    <m/>
  </r>
  <r>
    <s v="U.P. EXTRAPESADO"/>
    <s v="PATRIOTA"/>
    <n v="218"/>
    <s v="Pase"/>
    <m/>
    <n v="3"/>
    <m/>
    <m/>
    <m/>
    <m/>
    <m/>
    <m/>
    <m/>
    <m/>
    <m/>
    <m/>
    <m/>
    <x v="0"/>
    <m/>
    <m/>
    <m/>
    <x v="1"/>
    <m/>
    <m/>
    <m/>
    <m/>
    <x v="1"/>
    <m/>
    <m/>
    <x v="1"/>
    <m/>
  </r>
  <r>
    <s v="U.P. EXTRAPESADO"/>
    <s v="PATRIOTA"/>
    <n v="219"/>
    <s v="Pase"/>
    <m/>
    <n v="3"/>
    <m/>
    <m/>
    <m/>
    <m/>
    <m/>
    <m/>
    <n v="3"/>
    <m/>
    <m/>
    <m/>
    <m/>
    <x v="0"/>
    <m/>
    <m/>
    <m/>
    <x v="1"/>
    <m/>
    <m/>
    <m/>
    <m/>
    <x v="1"/>
    <m/>
    <m/>
    <x v="1"/>
    <m/>
  </r>
  <r>
    <s v="U.P. EXTRAPESADO"/>
    <s v="PATRIOTA"/>
    <n v="220"/>
    <s v="Pase"/>
    <m/>
    <n v="3"/>
    <m/>
    <m/>
    <m/>
    <m/>
    <m/>
    <m/>
    <m/>
    <m/>
    <m/>
    <m/>
    <m/>
    <x v="0"/>
    <m/>
    <m/>
    <m/>
    <x v="1"/>
    <m/>
    <m/>
    <m/>
    <m/>
    <x v="1"/>
    <m/>
    <m/>
    <x v="1"/>
    <m/>
  </r>
  <r>
    <s v="U.P. EXTRAPESADO"/>
    <s v="PATRIOTA"/>
    <n v="221"/>
    <s v="Amarre"/>
    <m/>
    <n v="1"/>
    <n v="6"/>
    <m/>
    <m/>
    <m/>
    <m/>
    <m/>
    <n v="3"/>
    <m/>
    <m/>
    <m/>
    <m/>
    <x v="0"/>
    <m/>
    <m/>
    <m/>
    <x v="1"/>
    <m/>
    <m/>
    <m/>
    <m/>
    <x v="1"/>
    <m/>
    <m/>
    <x v="1"/>
    <m/>
  </r>
  <r>
    <s v="U.P. EXTRAPESADO"/>
    <s v="PATRIOTA"/>
    <n v="222"/>
    <s v="Pase"/>
    <m/>
    <n v="3"/>
    <m/>
    <m/>
    <m/>
    <m/>
    <m/>
    <m/>
    <m/>
    <m/>
    <m/>
    <m/>
    <m/>
    <x v="0"/>
    <m/>
    <m/>
    <m/>
    <x v="1"/>
    <m/>
    <m/>
    <m/>
    <m/>
    <x v="1"/>
    <m/>
    <m/>
    <x v="1"/>
    <m/>
  </r>
  <r>
    <s v="U.P. EXTRAPESADO"/>
    <s v="PATRIOTA"/>
    <n v="223"/>
    <s v="Pase"/>
    <m/>
    <n v="3"/>
    <m/>
    <m/>
    <m/>
    <m/>
    <m/>
    <m/>
    <n v="3"/>
    <m/>
    <m/>
    <m/>
    <m/>
    <x v="0"/>
    <m/>
    <m/>
    <m/>
    <x v="1"/>
    <m/>
    <m/>
    <m/>
    <m/>
    <x v="1"/>
    <m/>
    <m/>
    <x v="1"/>
    <m/>
  </r>
  <r>
    <s v="U.P. EXTRAPESADO"/>
    <s v="PATRIOTA"/>
    <n v="224"/>
    <s v="Pase"/>
    <m/>
    <n v="3"/>
    <m/>
    <m/>
    <m/>
    <m/>
    <m/>
    <m/>
    <m/>
    <m/>
    <m/>
    <m/>
    <m/>
    <x v="0"/>
    <m/>
    <m/>
    <m/>
    <x v="1"/>
    <m/>
    <m/>
    <m/>
    <m/>
    <x v="1"/>
    <m/>
    <m/>
    <x v="1"/>
    <m/>
  </r>
  <r>
    <s v="U.P. EXTRAPESADO"/>
    <s v="PATRIOTA"/>
    <n v="225"/>
    <s v="Pase"/>
    <m/>
    <n v="3"/>
    <m/>
    <m/>
    <m/>
    <m/>
    <m/>
    <m/>
    <n v="3"/>
    <m/>
    <m/>
    <m/>
    <m/>
    <x v="0"/>
    <m/>
    <m/>
    <m/>
    <x v="1"/>
    <m/>
    <m/>
    <m/>
    <m/>
    <x v="1"/>
    <m/>
    <m/>
    <x v="1"/>
    <m/>
  </r>
  <r>
    <s v="U.P. EXTRAPESADO"/>
    <s v="PATRIOTA"/>
    <n v="226"/>
    <s v=" Pase con Derivación 90°"/>
    <m/>
    <n v="3"/>
    <n v="6"/>
    <n v="3"/>
    <m/>
    <m/>
    <m/>
    <m/>
    <m/>
    <m/>
    <n v="3"/>
    <m/>
    <m/>
    <x v="0"/>
    <m/>
    <m/>
    <m/>
    <x v="1"/>
    <m/>
    <m/>
    <m/>
    <m/>
    <x v="1"/>
    <m/>
    <m/>
    <x v="1"/>
    <m/>
  </r>
  <r>
    <s v="U.P. EXTRAPESADO"/>
    <s v="PATRIOTA"/>
    <n v="227"/>
    <s v="Amarre"/>
    <m/>
    <m/>
    <n v="3"/>
    <n v="3"/>
    <m/>
    <m/>
    <m/>
    <m/>
    <m/>
    <m/>
    <n v="3"/>
    <m/>
    <m/>
    <x v="0"/>
    <m/>
    <m/>
    <m/>
    <x v="1"/>
    <m/>
    <m/>
    <m/>
    <m/>
    <x v="1"/>
    <m/>
    <m/>
    <x v="1"/>
    <m/>
  </r>
  <r>
    <s v="U.P. EXTRAPESADO"/>
    <s v="PATRIOTA"/>
    <n v="228"/>
    <s v="Pase"/>
    <m/>
    <n v="3"/>
    <m/>
    <m/>
    <m/>
    <m/>
    <m/>
    <m/>
    <m/>
    <m/>
    <m/>
    <m/>
    <m/>
    <x v="0"/>
    <m/>
    <m/>
    <m/>
    <x v="1"/>
    <m/>
    <m/>
    <m/>
    <m/>
    <x v="1"/>
    <m/>
    <m/>
    <x v="1"/>
    <m/>
  </r>
  <r>
    <s v="U.P. EXTRAPESADO"/>
    <s v="PATRIOTA"/>
    <n v="229"/>
    <s v="Pase"/>
    <m/>
    <n v="3"/>
    <m/>
    <m/>
    <m/>
    <m/>
    <m/>
    <m/>
    <m/>
    <m/>
    <m/>
    <m/>
    <m/>
    <x v="0"/>
    <m/>
    <m/>
    <m/>
    <x v="1"/>
    <m/>
    <m/>
    <m/>
    <m/>
    <x v="1"/>
    <m/>
    <m/>
    <x v="1"/>
    <m/>
  </r>
  <r>
    <s v="U.P. EXTRAPESADO"/>
    <s v="PATRIOTA"/>
    <n v="230"/>
    <s v="Pase"/>
    <m/>
    <n v="3"/>
    <m/>
    <m/>
    <m/>
    <m/>
    <m/>
    <m/>
    <m/>
    <m/>
    <m/>
    <m/>
    <m/>
    <x v="0"/>
    <m/>
    <m/>
    <m/>
    <x v="1"/>
    <m/>
    <m/>
    <m/>
    <m/>
    <x v="1"/>
    <m/>
    <m/>
    <x v="1"/>
    <m/>
  </r>
  <r>
    <s v="U.P. EXTRAPESADO"/>
    <s v="PATRIOTA"/>
    <n v="231"/>
    <s v="Amarre"/>
    <m/>
    <n v="1"/>
    <n v="6"/>
    <m/>
    <m/>
    <m/>
    <m/>
    <m/>
    <m/>
    <m/>
    <m/>
    <m/>
    <m/>
    <x v="0"/>
    <m/>
    <m/>
    <m/>
    <x v="1"/>
    <m/>
    <m/>
    <m/>
    <m/>
    <x v="1"/>
    <m/>
    <m/>
    <x v="1"/>
    <m/>
  </r>
  <r>
    <s v="U.P. EXTRAPESADO"/>
    <s v="PATRIOTA"/>
    <n v="232"/>
    <s v="Pase"/>
    <m/>
    <n v="3"/>
    <m/>
    <m/>
    <m/>
    <m/>
    <m/>
    <m/>
    <m/>
    <m/>
    <m/>
    <m/>
    <m/>
    <x v="0"/>
    <m/>
    <m/>
    <m/>
    <x v="1"/>
    <m/>
    <m/>
    <m/>
    <m/>
    <x v="1"/>
    <m/>
    <m/>
    <x v="1"/>
    <m/>
  </r>
  <r>
    <s v="U.P. EXTRAPESADO"/>
    <s v="PATRIOTA"/>
    <n v="233"/>
    <s v="Amarre con derivación  90°"/>
    <m/>
    <n v="3"/>
    <m/>
    <m/>
    <m/>
    <m/>
    <m/>
    <m/>
    <m/>
    <m/>
    <m/>
    <m/>
    <m/>
    <x v="0"/>
    <m/>
    <m/>
    <m/>
    <x v="1"/>
    <m/>
    <m/>
    <m/>
    <m/>
    <x v="1"/>
    <m/>
    <m/>
    <x v="1"/>
    <m/>
  </r>
  <r>
    <s v="U.P. EXTRAPESADO"/>
    <s v="PATRIOTA"/>
    <n v="234"/>
    <s v="Amarre 90°"/>
    <m/>
    <n v="2"/>
    <n v="3"/>
    <n v="3"/>
    <m/>
    <m/>
    <m/>
    <m/>
    <m/>
    <m/>
    <m/>
    <m/>
    <m/>
    <x v="0"/>
    <m/>
    <m/>
    <m/>
    <x v="1"/>
    <m/>
    <m/>
    <m/>
    <m/>
    <x v="1"/>
    <m/>
    <m/>
    <x v="1"/>
    <m/>
  </r>
  <r>
    <s v="U.P. EXTRAPESADO"/>
    <s v="PATRIOTA"/>
    <n v="235"/>
    <s v="Amarre "/>
    <m/>
    <n v="2"/>
    <m/>
    <n v="6"/>
    <m/>
    <m/>
    <m/>
    <m/>
    <m/>
    <m/>
    <m/>
    <m/>
    <m/>
    <x v="0"/>
    <m/>
    <m/>
    <m/>
    <x v="1"/>
    <m/>
    <m/>
    <m/>
    <m/>
    <x v="1"/>
    <m/>
    <m/>
    <x v="1"/>
    <m/>
  </r>
  <r>
    <s v="U.P. EXTRAPESADO"/>
    <s v="PATRIOTA"/>
    <n v="236"/>
    <s v="Pase"/>
    <m/>
    <n v="3"/>
    <m/>
    <m/>
    <m/>
    <m/>
    <m/>
    <m/>
    <m/>
    <m/>
    <m/>
    <m/>
    <m/>
    <x v="0"/>
    <m/>
    <m/>
    <m/>
    <x v="1"/>
    <m/>
    <m/>
    <m/>
    <m/>
    <x v="1"/>
    <m/>
    <m/>
    <x v="1"/>
    <m/>
  </r>
  <r>
    <s v="U.P. EXTRAPESADO"/>
    <s v="PATRIOTA"/>
    <n v="237"/>
    <s v="Pase"/>
    <m/>
    <n v="3"/>
    <m/>
    <m/>
    <m/>
    <m/>
    <m/>
    <m/>
    <m/>
    <m/>
    <m/>
    <m/>
    <m/>
    <x v="0"/>
    <m/>
    <m/>
    <m/>
    <x v="1"/>
    <m/>
    <m/>
    <m/>
    <m/>
    <x v="1"/>
    <m/>
    <m/>
    <x v="1"/>
    <m/>
  </r>
  <r>
    <s v="U.P. EXTRAPESADO"/>
    <s v="PATRIOTA"/>
    <n v="238"/>
    <s v="Amarre"/>
    <m/>
    <m/>
    <m/>
    <n v="6"/>
    <m/>
    <n v="3"/>
    <m/>
    <m/>
    <n v="3"/>
    <m/>
    <m/>
    <m/>
    <m/>
    <x v="0"/>
    <m/>
    <m/>
    <m/>
    <x v="1"/>
    <m/>
    <m/>
    <m/>
    <m/>
    <x v="1"/>
    <m/>
    <m/>
    <x v="1"/>
    <m/>
  </r>
  <r>
    <s v="U.P. EXTRAPESADO"/>
    <s v="PATRIOTA"/>
    <n v="239"/>
    <s v="Pase"/>
    <m/>
    <n v="3"/>
    <m/>
    <m/>
    <m/>
    <n v="3"/>
    <m/>
    <m/>
    <n v="3"/>
    <m/>
    <m/>
    <m/>
    <m/>
    <x v="0"/>
    <m/>
    <m/>
    <m/>
    <x v="1"/>
    <m/>
    <m/>
    <m/>
    <m/>
    <x v="1"/>
    <m/>
    <m/>
    <x v="1"/>
    <m/>
  </r>
  <r>
    <s v="U.P. EXTRAPESADO"/>
    <s v="PATRIOTA"/>
    <n v="240"/>
    <s v="Poste Terminal"/>
    <m/>
    <n v="3"/>
    <m/>
    <m/>
    <m/>
    <m/>
    <m/>
    <m/>
    <n v="3"/>
    <m/>
    <m/>
    <m/>
    <m/>
    <x v="0"/>
    <m/>
    <m/>
    <m/>
    <x v="1"/>
    <m/>
    <m/>
    <m/>
    <m/>
    <x v="1"/>
    <m/>
    <m/>
    <x v="1"/>
    <m/>
  </r>
  <r>
    <s v="U.P. EXTRAPESADO"/>
    <s v="PATRIOTA"/>
    <n v="241"/>
    <s v="Pase"/>
    <m/>
    <n v="3"/>
    <m/>
    <m/>
    <m/>
    <m/>
    <m/>
    <m/>
    <n v="3"/>
    <m/>
    <m/>
    <m/>
    <m/>
    <x v="0"/>
    <m/>
    <m/>
    <m/>
    <x v="1"/>
    <m/>
    <m/>
    <m/>
    <m/>
    <x v="1"/>
    <m/>
    <m/>
    <x v="1"/>
    <m/>
  </r>
  <r>
    <s v="U.P. EXTRAPESADO"/>
    <s v="PATRIOTA"/>
    <n v="242"/>
    <s v=" Pase con Derivación 90°"/>
    <m/>
    <n v="4"/>
    <m/>
    <n v="3"/>
    <m/>
    <m/>
    <m/>
    <m/>
    <m/>
    <m/>
    <m/>
    <m/>
    <m/>
    <x v="0"/>
    <m/>
    <m/>
    <m/>
    <x v="1"/>
    <m/>
    <m/>
    <m/>
    <m/>
    <x v="1"/>
    <m/>
    <m/>
    <x v="1"/>
    <m/>
  </r>
  <r>
    <s v="U.P. EXTRAPESADO"/>
    <s v="PATRIOTA"/>
    <n v="243"/>
    <s v="Amarre"/>
    <m/>
    <n v="1"/>
    <m/>
    <n v="6"/>
    <m/>
    <m/>
    <m/>
    <m/>
    <m/>
    <m/>
    <m/>
    <m/>
    <m/>
    <x v="0"/>
    <m/>
    <m/>
    <m/>
    <x v="1"/>
    <m/>
    <m/>
    <m/>
    <m/>
    <x v="1"/>
    <m/>
    <m/>
    <x v="1"/>
    <m/>
  </r>
  <r>
    <s v="U.P. EXTRAPESADO"/>
    <s v="PATRIOTA"/>
    <n v="244"/>
    <s v="Pase"/>
    <m/>
    <n v="3"/>
    <m/>
    <m/>
    <m/>
    <n v="3"/>
    <m/>
    <m/>
    <m/>
    <m/>
    <m/>
    <m/>
    <m/>
    <x v="0"/>
    <m/>
    <m/>
    <m/>
    <x v="1"/>
    <m/>
    <m/>
    <m/>
    <m/>
    <x v="1"/>
    <m/>
    <m/>
    <x v="1"/>
    <m/>
  </r>
  <r>
    <s v="U.P. EXTRAPESADO"/>
    <s v="PATRIOTA"/>
    <n v="245"/>
    <s v="Poste Terminal"/>
    <m/>
    <m/>
    <m/>
    <n v="3"/>
    <m/>
    <n v="3"/>
    <m/>
    <m/>
    <n v="3"/>
    <m/>
    <m/>
    <m/>
    <m/>
    <x v="0"/>
    <m/>
    <m/>
    <m/>
    <x v="1"/>
    <m/>
    <m/>
    <m/>
    <m/>
    <x v="1"/>
    <m/>
    <m/>
    <x v="1"/>
    <m/>
  </r>
  <r>
    <s v="U.P. EXTRAPESADO"/>
    <s v="PATRIOTA"/>
    <n v="246"/>
    <s v="Pase"/>
    <m/>
    <n v="3"/>
    <m/>
    <m/>
    <m/>
    <m/>
    <m/>
    <m/>
    <n v="3"/>
    <m/>
    <m/>
    <m/>
    <m/>
    <x v="0"/>
    <m/>
    <m/>
    <m/>
    <x v="1"/>
    <m/>
    <m/>
    <m/>
    <m/>
    <x v="1"/>
    <m/>
    <m/>
    <x v="1"/>
    <m/>
  </r>
  <r>
    <s v="U.P. EXTRAPESADO"/>
    <s v="PATRIOTA"/>
    <n v="247"/>
    <s v="Pase"/>
    <m/>
    <n v="3"/>
    <m/>
    <m/>
    <m/>
    <m/>
    <m/>
    <m/>
    <m/>
    <m/>
    <m/>
    <m/>
    <m/>
    <x v="0"/>
    <m/>
    <m/>
    <m/>
    <x v="1"/>
    <m/>
    <m/>
    <m/>
    <m/>
    <x v="1"/>
    <m/>
    <m/>
    <x v="1"/>
    <m/>
  </r>
  <r>
    <s v="U.P. EXTRAPESADO"/>
    <s v="PATRIOTA"/>
    <n v="248"/>
    <s v="Amarre"/>
    <m/>
    <n v="1"/>
    <n v="6"/>
    <m/>
    <m/>
    <m/>
    <m/>
    <m/>
    <n v="3"/>
    <m/>
    <m/>
    <m/>
    <m/>
    <x v="0"/>
    <m/>
    <m/>
    <m/>
    <x v="1"/>
    <m/>
    <m/>
    <m/>
    <m/>
    <x v="1"/>
    <m/>
    <m/>
    <x v="1"/>
    <m/>
  </r>
  <r>
    <s v="U.P. EXTRAPESADO"/>
    <s v="PATRIOTA"/>
    <n v="249"/>
    <s v="Pase"/>
    <m/>
    <n v="3"/>
    <m/>
    <m/>
    <m/>
    <m/>
    <m/>
    <m/>
    <m/>
    <m/>
    <m/>
    <m/>
    <m/>
    <x v="0"/>
    <m/>
    <m/>
    <m/>
    <x v="1"/>
    <m/>
    <m/>
    <m/>
    <m/>
    <x v="1"/>
    <m/>
    <m/>
    <x v="1"/>
    <m/>
  </r>
  <r>
    <s v="U.P. EXTRAPESADO"/>
    <s v="PATRIOTA"/>
    <n v="250"/>
    <s v="Pase"/>
    <m/>
    <n v="3"/>
    <m/>
    <m/>
    <m/>
    <m/>
    <m/>
    <m/>
    <n v="3"/>
    <m/>
    <m/>
    <m/>
    <m/>
    <x v="0"/>
    <m/>
    <m/>
    <m/>
    <x v="1"/>
    <m/>
    <m/>
    <m/>
    <m/>
    <x v="1"/>
    <m/>
    <m/>
    <x v="1"/>
    <m/>
  </r>
  <r>
    <s v="U.P. EXTRAPESADO"/>
    <s v="PATRIOTA"/>
    <n v="251"/>
    <s v="Pase"/>
    <m/>
    <n v="3"/>
    <m/>
    <m/>
    <m/>
    <m/>
    <m/>
    <m/>
    <m/>
    <m/>
    <m/>
    <m/>
    <m/>
    <x v="0"/>
    <m/>
    <m/>
    <m/>
    <x v="1"/>
    <m/>
    <m/>
    <m/>
    <m/>
    <x v="1"/>
    <m/>
    <m/>
    <x v="1"/>
    <m/>
  </r>
  <r>
    <s v="U.P. EXTRAPESADO"/>
    <s v="PATRIOTA"/>
    <n v="252"/>
    <s v="Pase"/>
    <m/>
    <n v="3"/>
    <m/>
    <m/>
    <m/>
    <m/>
    <m/>
    <m/>
    <n v="3"/>
    <m/>
    <m/>
    <m/>
    <m/>
    <x v="0"/>
    <m/>
    <m/>
    <m/>
    <x v="1"/>
    <m/>
    <m/>
    <m/>
    <m/>
    <x v="1"/>
    <m/>
    <m/>
    <x v="1"/>
    <m/>
  </r>
  <r>
    <s v="U.P. EXTRAPESADO"/>
    <s v="PATRIOTA"/>
    <n v="253"/>
    <s v="Amarre con derivación  90°"/>
    <m/>
    <n v="2"/>
    <n v="9"/>
    <m/>
    <m/>
    <m/>
    <m/>
    <m/>
    <m/>
    <m/>
    <m/>
    <m/>
    <m/>
    <x v="0"/>
    <m/>
    <m/>
    <m/>
    <x v="1"/>
    <m/>
    <m/>
    <m/>
    <m/>
    <x v="1"/>
    <m/>
    <m/>
    <x v="1"/>
    <m/>
  </r>
  <r>
    <s v="U.P. EXTRAPESADO"/>
    <s v="PATRIOTA"/>
    <n v="254"/>
    <s v="Amarre"/>
    <m/>
    <n v="1"/>
    <n v="6"/>
    <m/>
    <m/>
    <m/>
    <m/>
    <m/>
    <m/>
    <m/>
    <m/>
    <m/>
    <m/>
    <x v="0"/>
    <m/>
    <m/>
    <m/>
    <x v="1"/>
    <m/>
    <m/>
    <m/>
    <m/>
    <x v="1"/>
    <m/>
    <m/>
    <x v="1"/>
    <m/>
  </r>
  <r>
    <s v="U.P. EXTRAPESADO"/>
    <s v="PATRIOTA"/>
    <n v="255"/>
    <s v="Amarre"/>
    <m/>
    <n v="2"/>
    <n v="6"/>
    <m/>
    <m/>
    <m/>
    <m/>
    <m/>
    <m/>
    <m/>
    <m/>
    <m/>
    <m/>
    <x v="0"/>
    <m/>
    <m/>
    <m/>
    <x v="1"/>
    <m/>
    <m/>
    <m/>
    <m/>
    <x v="1"/>
    <m/>
    <m/>
    <x v="1"/>
    <m/>
  </r>
  <r>
    <s v="U.P. EXTRAPESADO"/>
    <s v="PATRIOTA"/>
    <n v="256"/>
    <s v=" Pase"/>
    <m/>
    <n v="3"/>
    <m/>
    <m/>
    <m/>
    <m/>
    <m/>
    <m/>
    <n v="3"/>
    <m/>
    <m/>
    <m/>
    <m/>
    <x v="0"/>
    <m/>
    <m/>
    <m/>
    <x v="1"/>
    <m/>
    <m/>
    <m/>
    <m/>
    <x v="1"/>
    <m/>
    <m/>
    <x v="1"/>
    <m/>
  </r>
  <r>
    <s v="U.P. EXTRAPESADO"/>
    <s v="PATRIOTA"/>
    <n v="257"/>
    <s v="Amarre Terminal"/>
    <m/>
    <m/>
    <n v="3"/>
    <m/>
    <m/>
    <n v="6"/>
    <m/>
    <m/>
    <n v="3"/>
    <m/>
    <m/>
    <m/>
    <m/>
    <x v="0"/>
    <m/>
    <m/>
    <m/>
    <x v="1"/>
    <m/>
    <m/>
    <m/>
    <m/>
    <x v="1"/>
    <m/>
    <m/>
    <x v="1"/>
    <m/>
  </r>
  <r>
    <s v="U.P. EXTRAPESADO"/>
    <s v="PATRIOTA"/>
    <n v="258"/>
    <s v="Amarre Terminal"/>
    <m/>
    <m/>
    <n v="3"/>
    <m/>
    <m/>
    <n v="3"/>
    <m/>
    <m/>
    <n v="3"/>
    <m/>
    <m/>
    <m/>
    <m/>
    <x v="0"/>
    <m/>
    <m/>
    <m/>
    <x v="1"/>
    <m/>
    <m/>
    <m/>
    <m/>
    <x v="1"/>
    <m/>
    <m/>
    <x v="1"/>
    <m/>
  </r>
  <r>
    <s v="U.P. EXTRAPESADO"/>
    <s v="PATRIOTA"/>
    <n v="259"/>
    <s v="Amarre Terminal"/>
    <m/>
    <m/>
    <n v="3"/>
    <m/>
    <m/>
    <m/>
    <m/>
    <m/>
    <m/>
    <m/>
    <m/>
    <m/>
    <m/>
    <x v="0"/>
    <m/>
    <m/>
    <m/>
    <x v="1"/>
    <m/>
    <m/>
    <m/>
    <m/>
    <x v="1"/>
    <m/>
    <m/>
    <x v="1"/>
    <m/>
  </r>
  <r>
    <s v="U.P. EXTRAPESADO"/>
    <s v="PATRIOTA"/>
    <n v="260"/>
    <s v=" Pase con Derivación 90°"/>
    <m/>
    <n v="4"/>
    <m/>
    <n v="3"/>
    <m/>
    <m/>
    <m/>
    <m/>
    <n v="3"/>
    <m/>
    <m/>
    <m/>
    <m/>
    <x v="0"/>
    <m/>
    <m/>
    <m/>
    <x v="1"/>
    <m/>
    <m/>
    <m/>
    <m/>
    <x v="1"/>
    <m/>
    <m/>
    <x v="1"/>
    <m/>
  </r>
  <r>
    <s v="U.P. EXTRAPESADO"/>
    <s v="PATRIOTA"/>
    <n v="261"/>
    <s v="Poste Terminal"/>
    <m/>
    <m/>
    <m/>
    <n v="3"/>
    <m/>
    <n v="3"/>
    <m/>
    <m/>
    <n v="3"/>
    <m/>
    <m/>
    <m/>
    <m/>
    <x v="0"/>
    <m/>
    <m/>
    <m/>
    <x v="1"/>
    <m/>
    <m/>
    <m/>
    <m/>
    <x v="1"/>
    <m/>
    <m/>
    <x v="1"/>
    <m/>
  </r>
  <r>
    <s v="U.P. EXTRAPESADO"/>
    <s v="PATRIOTA"/>
    <n v="262"/>
    <s v=" Pase con Derivación 90°"/>
    <m/>
    <n v="2"/>
    <m/>
    <n v="6"/>
    <m/>
    <m/>
    <m/>
    <m/>
    <m/>
    <m/>
    <m/>
    <m/>
    <m/>
    <x v="0"/>
    <m/>
    <m/>
    <m/>
    <x v="1"/>
    <m/>
    <m/>
    <m/>
    <m/>
    <x v="1"/>
    <m/>
    <m/>
    <x v="1"/>
    <m/>
  </r>
  <r>
    <s v="U.P. EXTRAPESADO"/>
    <s v="PATRIOTA"/>
    <n v="263"/>
    <s v="Poste Terminal"/>
    <m/>
    <m/>
    <m/>
    <n v="3"/>
    <m/>
    <n v="3"/>
    <m/>
    <m/>
    <n v="3"/>
    <m/>
    <m/>
    <m/>
    <m/>
    <x v="0"/>
    <m/>
    <m/>
    <m/>
    <x v="1"/>
    <m/>
    <m/>
    <m/>
    <m/>
    <x v="1"/>
    <m/>
    <m/>
    <x v="1"/>
    <m/>
  </r>
  <r>
    <s v="U.P. EXTRAPESADO"/>
    <s v="PATRIOTA"/>
    <n v="264"/>
    <s v=" Amarre 90°"/>
    <m/>
    <n v="2"/>
    <m/>
    <n v="6"/>
    <m/>
    <n v="3"/>
    <m/>
    <m/>
    <n v="3"/>
    <m/>
    <m/>
    <m/>
    <m/>
    <x v="0"/>
    <m/>
    <m/>
    <m/>
    <x v="1"/>
    <m/>
    <m/>
    <m/>
    <m/>
    <x v="1"/>
    <m/>
    <m/>
    <x v="1"/>
    <m/>
  </r>
  <r>
    <s v="U.P. EXTRAPESADO"/>
    <s v="PATRIOTA"/>
    <n v="265"/>
    <s v="Poste Terminal"/>
    <m/>
    <m/>
    <m/>
    <n v="3"/>
    <m/>
    <n v="3"/>
    <m/>
    <m/>
    <n v="3"/>
    <m/>
    <m/>
    <m/>
    <m/>
    <x v="0"/>
    <m/>
    <m/>
    <m/>
    <x v="1"/>
    <m/>
    <m/>
    <m/>
    <m/>
    <x v="1"/>
    <m/>
    <m/>
    <x v="1"/>
    <m/>
  </r>
  <r>
    <s v="U.P. EXTRAPESADO"/>
    <s v="PATRIOTA"/>
    <n v="266"/>
    <s v=" Amarre 90°"/>
    <m/>
    <n v="1"/>
    <n v="3"/>
    <n v="3"/>
    <m/>
    <m/>
    <m/>
    <m/>
    <m/>
    <m/>
    <m/>
    <m/>
    <m/>
    <x v="0"/>
    <m/>
    <m/>
    <m/>
    <x v="1"/>
    <m/>
    <m/>
    <m/>
    <m/>
    <x v="1"/>
    <m/>
    <m/>
    <x v="1"/>
    <m/>
  </r>
  <r>
    <s v="U.P. EXTRAPESADO"/>
    <s v="PATRIOTA"/>
    <n v="267"/>
    <s v="Pase"/>
    <m/>
    <n v="3"/>
    <m/>
    <m/>
    <m/>
    <m/>
    <m/>
    <m/>
    <m/>
    <m/>
    <m/>
    <m/>
    <m/>
    <x v="0"/>
    <m/>
    <m/>
    <m/>
    <x v="1"/>
    <m/>
    <m/>
    <m/>
    <m/>
    <x v="1"/>
    <m/>
    <m/>
    <x v="1"/>
    <m/>
  </r>
  <r>
    <s v="U.P. EXTRAPESADO"/>
    <s v="PATRIOTA"/>
    <n v="268"/>
    <s v="Amarre"/>
    <m/>
    <n v="1"/>
    <n v="6"/>
    <m/>
    <m/>
    <m/>
    <m/>
    <m/>
    <m/>
    <m/>
    <m/>
    <m/>
    <m/>
    <x v="0"/>
    <m/>
    <m/>
    <m/>
    <x v="1"/>
    <m/>
    <m/>
    <m/>
    <m/>
    <x v="1"/>
    <m/>
    <m/>
    <x v="1"/>
    <m/>
  </r>
  <r>
    <s v="U.P. EXTRAPESADO"/>
    <s v="PATRIOTA"/>
    <n v="269"/>
    <s v="Pase"/>
    <m/>
    <n v="3"/>
    <m/>
    <m/>
    <m/>
    <m/>
    <m/>
    <m/>
    <m/>
    <m/>
    <m/>
    <m/>
    <m/>
    <x v="0"/>
    <m/>
    <m/>
    <m/>
    <x v="1"/>
    <m/>
    <m/>
    <m/>
    <m/>
    <x v="1"/>
    <m/>
    <m/>
    <x v="1"/>
    <m/>
  </r>
  <r>
    <s v="U.P. EXTRAPESADO"/>
    <s v="PATRIOTA"/>
    <n v="270"/>
    <s v="Pase"/>
    <m/>
    <n v="3"/>
    <m/>
    <m/>
    <m/>
    <m/>
    <m/>
    <m/>
    <m/>
    <m/>
    <m/>
    <m/>
    <m/>
    <x v="0"/>
    <m/>
    <m/>
    <m/>
    <x v="1"/>
    <m/>
    <m/>
    <m/>
    <m/>
    <x v="1"/>
    <m/>
    <m/>
    <x v="1"/>
    <m/>
  </r>
  <r>
    <s v="U.P. EXTRAPESADO"/>
    <s v="PATRIOTA"/>
    <n v="271"/>
    <s v="Pase"/>
    <m/>
    <n v="3"/>
    <m/>
    <m/>
    <m/>
    <m/>
    <m/>
    <m/>
    <m/>
    <m/>
    <m/>
    <m/>
    <m/>
    <x v="0"/>
    <m/>
    <m/>
    <m/>
    <x v="1"/>
    <m/>
    <m/>
    <m/>
    <m/>
    <x v="1"/>
    <m/>
    <m/>
    <x v="1"/>
    <m/>
  </r>
  <r>
    <s v="U.P. EXTRAPESADO"/>
    <s v="PATRIOTA"/>
    <n v="272"/>
    <s v="Pase"/>
    <m/>
    <n v="3"/>
    <m/>
    <m/>
    <m/>
    <m/>
    <m/>
    <m/>
    <m/>
    <m/>
    <m/>
    <m/>
    <m/>
    <x v="0"/>
    <m/>
    <m/>
    <m/>
    <x v="1"/>
    <m/>
    <m/>
    <m/>
    <m/>
    <x v="1"/>
    <m/>
    <m/>
    <x v="1"/>
    <m/>
  </r>
  <r>
    <s v="U.P. EXTRAPESADO"/>
    <s v="PATRIOTA"/>
    <n v="273"/>
    <s v="Pase"/>
    <m/>
    <n v="3"/>
    <m/>
    <m/>
    <m/>
    <m/>
    <m/>
    <m/>
    <m/>
    <m/>
    <m/>
    <m/>
    <m/>
    <x v="0"/>
    <m/>
    <m/>
    <m/>
    <x v="1"/>
    <m/>
    <m/>
    <m/>
    <m/>
    <x v="1"/>
    <m/>
    <m/>
    <x v="1"/>
    <m/>
  </r>
  <r>
    <s v="U.P. EXTRAPESADO"/>
    <s v="PATRIOTA"/>
    <n v="274"/>
    <s v="Amarre"/>
    <m/>
    <n v="1"/>
    <n v="6"/>
    <m/>
    <m/>
    <m/>
    <m/>
    <m/>
    <m/>
    <m/>
    <m/>
    <m/>
    <m/>
    <x v="0"/>
    <m/>
    <m/>
    <m/>
    <x v="1"/>
    <m/>
    <m/>
    <m/>
    <m/>
    <x v="1"/>
    <m/>
    <m/>
    <x v="1"/>
    <m/>
  </r>
  <r>
    <s v="U.P. EXTRAPESADO"/>
    <s v="PATRIOTA"/>
    <n v="275"/>
    <s v=" Pase con Derivación 45°"/>
    <m/>
    <n v="3"/>
    <n v="3"/>
    <m/>
    <m/>
    <m/>
    <m/>
    <m/>
    <m/>
    <m/>
    <m/>
    <m/>
    <m/>
    <x v="0"/>
    <m/>
    <m/>
    <m/>
    <x v="1"/>
    <m/>
    <m/>
    <m/>
    <m/>
    <x v="1"/>
    <m/>
    <m/>
    <x v="1"/>
    <m/>
  </r>
  <r>
    <s v="U.P. EXTRAPESADO"/>
    <s v="PATRIOTA"/>
    <n v="276"/>
    <s v="Amarre con derivación  90°"/>
    <m/>
    <n v="1"/>
    <n v="9"/>
    <m/>
    <m/>
    <m/>
    <m/>
    <m/>
    <m/>
    <m/>
    <m/>
    <m/>
    <m/>
    <x v="0"/>
    <m/>
    <m/>
    <m/>
    <x v="1"/>
    <m/>
    <m/>
    <m/>
    <m/>
    <x v="1"/>
    <m/>
    <m/>
    <x v="1"/>
    <m/>
  </r>
  <r>
    <s v="U.P. EXTRAPESADO"/>
    <s v="PATRIOTA"/>
    <n v="277"/>
    <s v="Pase"/>
    <m/>
    <n v="3"/>
    <m/>
    <m/>
    <m/>
    <n v="3"/>
    <m/>
    <m/>
    <m/>
    <m/>
    <m/>
    <m/>
    <m/>
    <x v="0"/>
    <m/>
    <m/>
    <m/>
    <x v="1"/>
    <m/>
    <m/>
    <m/>
    <m/>
    <x v="1"/>
    <m/>
    <m/>
    <x v="1"/>
    <m/>
  </r>
  <r>
    <s v="U.P. EXTRAPESADO"/>
    <s v="PATRIOTA"/>
    <n v="278"/>
    <s v="Amarre Terminal"/>
    <m/>
    <m/>
    <n v="3"/>
    <m/>
    <m/>
    <n v="3"/>
    <m/>
    <m/>
    <m/>
    <m/>
    <m/>
    <m/>
    <m/>
    <x v="0"/>
    <m/>
    <m/>
    <m/>
    <x v="1"/>
    <m/>
    <m/>
    <m/>
    <m/>
    <x v="1"/>
    <m/>
    <m/>
    <x v="1"/>
    <m/>
  </r>
  <r>
    <s v="U.P. EXTRAPESADO"/>
    <s v="PATRIOTA"/>
    <n v="279"/>
    <s v="Poste Terminal"/>
    <m/>
    <m/>
    <n v="3"/>
    <m/>
    <m/>
    <n v="3"/>
    <m/>
    <m/>
    <m/>
    <m/>
    <m/>
    <m/>
    <m/>
    <x v="0"/>
    <m/>
    <m/>
    <m/>
    <x v="1"/>
    <m/>
    <m/>
    <m/>
    <m/>
    <x v="1"/>
    <m/>
    <m/>
    <x v="1"/>
    <m/>
  </r>
  <r>
    <s v="U.P. EXTRAPESADO"/>
    <s v="PATRIOTA"/>
    <n v="280"/>
    <s v="Amarre"/>
    <m/>
    <n v="1"/>
    <n v="6"/>
    <m/>
    <m/>
    <m/>
    <m/>
    <m/>
    <m/>
    <m/>
    <m/>
    <m/>
    <m/>
    <x v="0"/>
    <m/>
    <m/>
    <m/>
    <x v="1"/>
    <m/>
    <m/>
    <m/>
    <m/>
    <x v="1"/>
    <m/>
    <m/>
    <x v="1"/>
    <m/>
  </r>
  <r>
    <s v="U.P. EXTRAPESADO"/>
    <s v="PATRIOTA"/>
    <n v="281"/>
    <s v="Poste Terminal"/>
    <m/>
    <m/>
    <n v="3"/>
    <m/>
    <m/>
    <n v="3"/>
    <m/>
    <m/>
    <n v="3"/>
    <m/>
    <m/>
    <m/>
    <m/>
    <x v="0"/>
    <m/>
    <m/>
    <m/>
    <x v="1"/>
    <m/>
    <m/>
    <m/>
    <m/>
    <x v="1"/>
    <m/>
    <m/>
    <x v="1"/>
    <m/>
  </r>
  <r>
    <s v="U.P. EXTRAPESADO"/>
    <s v="PATRIOTA"/>
    <n v="282"/>
    <s v="Amarre "/>
    <m/>
    <m/>
    <n v="6"/>
    <m/>
    <m/>
    <m/>
    <m/>
    <m/>
    <m/>
    <m/>
    <n v="3"/>
    <m/>
    <m/>
    <x v="0"/>
    <m/>
    <m/>
    <m/>
    <x v="1"/>
    <m/>
    <m/>
    <m/>
    <m/>
    <x v="1"/>
    <m/>
    <m/>
    <x v="1"/>
    <m/>
  </r>
  <r>
    <s v="U.P. EXTRAPESADO"/>
    <s v="PATRIOTA"/>
    <n v="283"/>
    <s v="Amarre "/>
    <m/>
    <n v="1"/>
    <n v="6"/>
    <m/>
    <m/>
    <m/>
    <m/>
    <m/>
    <m/>
    <m/>
    <m/>
    <m/>
    <m/>
    <x v="0"/>
    <m/>
    <m/>
    <m/>
    <x v="1"/>
    <m/>
    <m/>
    <m/>
    <m/>
    <x v="1"/>
    <m/>
    <m/>
    <x v="1"/>
    <m/>
  </r>
  <r>
    <s v="U.P. EXTRAPESADO"/>
    <s v="PATRIOTA"/>
    <n v="284"/>
    <s v="Amarre "/>
    <m/>
    <n v="1"/>
    <n v="6"/>
    <m/>
    <m/>
    <m/>
    <m/>
    <m/>
    <m/>
    <m/>
    <m/>
    <m/>
    <m/>
    <x v="0"/>
    <m/>
    <m/>
    <m/>
    <x v="1"/>
    <m/>
    <m/>
    <m/>
    <m/>
    <x v="1"/>
    <m/>
    <m/>
    <x v="1"/>
    <m/>
  </r>
  <r>
    <s v="U.P. EXTRAPESADO"/>
    <s v="PATRIOTA"/>
    <n v="285"/>
    <s v="Pase"/>
    <m/>
    <n v="3"/>
    <m/>
    <m/>
    <m/>
    <m/>
    <m/>
    <m/>
    <m/>
    <m/>
    <m/>
    <m/>
    <m/>
    <x v="0"/>
    <m/>
    <m/>
    <m/>
    <x v="1"/>
    <m/>
    <m/>
    <m/>
    <m/>
    <x v="1"/>
    <m/>
    <m/>
    <x v="1"/>
    <m/>
  </r>
  <r>
    <s v="U.P. EXTRAPESADO"/>
    <s v="PATRIOTA"/>
    <n v="286"/>
    <s v="Pase"/>
    <m/>
    <n v="3"/>
    <m/>
    <m/>
    <m/>
    <m/>
    <m/>
    <m/>
    <m/>
    <m/>
    <m/>
    <m/>
    <m/>
    <x v="0"/>
    <m/>
    <m/>
    <m/>
    <x v="1"/>
    <m/>
    <m/>
    <m/>
    <m/>
    <x v="1"/>
    <m/>
    <m/>
    <x v="1"/>
    <m/>
  </r>
  <r>
    <s v="U.P. EXTRAPESADO"/>
    <s v="PATRIOTA"/>
    <n v="287"/>
    <s v="Pase"/>
    <m/>
    <n v="3"/>
    <m/>
    <m/>
    <m/>
    <m/>
    <m/>
    <m/>
    <m/>
    <m/>
    <m/>
    <m/>
    <m/>
    <x v="0"/>
    <m/>
    <m/>
    <m/>
    <x v="1"/>
    <m/>
    <m/>
    <m/>
    <m/>
    <x v="1"/>
    <m/>
    <m/>
    <x v="1"/>
    <m/>
  </r>
  <r>
    <s v="U.P. EXTRAPESADO"/>
    <s v="PATRIOTA"/>
    <n v="288"/>
    <s v="Pase"/>
    <m/>
    <n v="3"/>
    <m/>
    <m/>
    <m/>
    <m/>
    <m/>
    <m/>
    <m/>
    <m/>
    <m/>
    <m/>
    <m/>
    <x v="0"/>
    <m/>
    <m/>
    <m/>
    <x v="1"/>
    <m/>
    <m/>
    <m/>
    <m/>
    <x v="1"/>
    <m/>
    <m/>
    <x v="1"/>
    <m/>
  </r>
  <r>
    <s v="U.P. EXTRAPESADO"/>
    <s v="PATRIOTA"/>
    <n v="289"/>
    <s v="Amarre"/>
    <m/>
    <n v="1"/>
    <n v="6"/>
    <m/>
    <m/>
    <m/>
    <m/>
    <m/>
    <m/>
    <m/>
    <m/>
    <m/>
    <m/>
    <x v="0"/>
    <m/>
    <m/>
    <m/>
    <x v="1"/>
    <m/>
    <m/>
    <m/>
    <m/>
    <x v="1"/>
    <m/>
    <m/>
    <x v="1"/>
    <m/>
  </r>
  <r>
    <s v="U.P. EXTRAPESADO"/>
    <s v="PATRIOTA"/>
    <n v="290"/>
    <s v="Pase"/>
    <m/>
    <n v="3"/>
    <m/>
    <m/>
    <m/>
    <m/>
    <m/>
    <m/>
    <m/>
    <m/>
    <m/>
    <m/>
    <m/>
    <x v="0"/>
    <m/>
    <m/>
    <m/>
    <x v="1"/>
    <m/>
    <m/>
    <m/>
    <m/>
    <x v="1"/>
    <m/>
    <m/>
    <x v="1"/>
    <m/>
  </r>
  <r>
    <s v="U.P. EXTRAPESADO"/>
    <s v="PATRIOTA"/>
    <n v="291"/>
    <s v="Pase"/>
    <m/>
    <n v="6"/>
    <m/>
    <m/>
    <m/>
    <m/>
    <m/>
    <m/>
    <m/>
    <m/>
    <m/>
    <m/>
    <m/>
    <x v="0"/>
    <m/>
    <m/>
    <m/>
    <x v="1"/>
    <m/>
    <m/>
    <m/>
    <m/>
    <x v="1"/>
    <m/>
    <m/>
    <x v="1"/>
    <m/>
  </r>
  <r>
    <s v="U.P. EXTRAPESADO"/>
    <s v="PATRIOTA"/>
    <n v="292"/>
    <s v="Pase"/>
    <m/>
    <n v="3"/>
    <m/>
    <m/>
    <m/>
    <m/>
    <m/>
    <m/>
    <m/>
    <m/>
    <m/>
    <m/>
    <m/>
    <x v="0"/>
    <m/>
    <m/>
    <m/>
    <x v="1"/>
    <m/>
    <m/>
    <m/>
    <m/>
    <x v="1"/>
    <m/>
    <m/>
    <x v="1"/>
    <m/>
  </r>
  <r>
    <s v="U.P. EXTRAPESADO"/>
    <s v="PATRIOTA"/>
    <n v="293"/>
    <s v="Pase"/>
    <m/>
    <n v="3"/>
    <m/>
    <m/>
    <m/>
    <m/>
    <m/>
    <m/>
    <m/>
    <m/>
    <m/>
    <m/>
    <m/>
    <x v="0"/>
    <m/>
    <m/>
    <m/>
    <x v="1"/>
    <m/>
    <m/>
    <m/>
    <m/>
    <x v="1"/>
    <m/>
    <m/>
    <x v="1"/>
    <m/>
  </r>
  <r>
    <s v="U.P. EXTRAPESADO"/>
    <s v="PATRIOTA"/>
    <n v="294"/>
    <s v="Pase"/>
    <m/>
    <n v="3"/>
    <m/>
    <m/>
    <m/>
    <m/>
    <m/>
    <m/>
    <n v="3"/>
    <m/>
    <m/>
    <m/>
    <m/>
    <x v="0"/>
    <m/>
    <m/>
    <m/>
    <x v="1"/>
    <m/>
    <m/>
    <m/>
    <m/>
    <x v="1"/>
    <m/>
    <m/>
    <x v="1"/>
    <m/>
  </r>
  <r>
    <s v="U.P. EXTRAPESADO"/>
    <s v="PATRIOTA"/>
    <n v="295"/>
    <s v="Amarre 90°"/>
    <m/>
    <n v="2"/>
    <n v="6"/>
    <m/>
    <m/>
    <m/>
    <m/>
    <m/>
    <m/>
    <m/>
    <m/>
    <m/>
    <m/>
    <x v="0"/>
    <m/>
    <m/>
    <m/>
    <x v="1"/>
    <m/>
    <m/>
    <m/>
    <m/>
    <x v="1"/>
    <m/>
    <m/>
    <x v="1"/>
    <m/>
  </r>
  <r>
    <s v="U.P. EXTRAPESADO"/>
    <s v="PATRIOTA"/>
    <n v="296"/>
    <s v="Pase"/>
    <m/>
    <n v="3"/>
    <m/>
    <m/>
    <m/>
    <m/>
    <m/>
    <m/>
    <n v="3"/>
    <m/>
    <m/>
    <m/>
    <m/>
    <x v="0"/>
    <m/>
    <m/>
    <m/>
    <x v="1"/>
    <m/>
    <m/>
    <m/>
    <m/>
    <x v="1"/>
    <m/>
    <m/>
    <x v="1"/>
    <m/>
  </r>
  <r>
    <s v="U.P. EXTRAPESADO"/>
    <s v="PATRIOTA"/>
    <n v="297"/>
    <s v="Amarre"/>
    <m/>
    <n v="1"/>
    <n v="6"/>
    <m/>
    <m/>
    <m/>
    <m/>
    <m/>
    <m/>
    <m/>
    <m/>
    <m/>
    <m/>
    <x v="0"/>
    <m/>
    <m/>
    <m/>
    <x v="1"/>
    <m/>
    <m/>
    <m/>
    <m/>
    <x v="1"/>
    <m/>
    <m/>
    <x v="1"/>
    <m/>
  </r>
  <r>
    <s v="U.P. EXTRAPESADO"/>
    <s v="PATRIOTA"/>
    <n v="298"/>
    <s v="Amarre Terminal"/>
    <m/>
    <m/>
    <n v="3"/>
    <m/>
    <m/>
    <n v="3"/>
    <m/>
    <m/>
    <n v="3"/>
    <m/>
    <m/>
    <m/>
    <m/>
    <x v="0"/>
    <m/>
    <m/>
    <m/>
    <x v="1"/>
    <m/>
    <m/>
    <m/>
    <m/>
    <x v="1"/>
    <m/>
    <m/>
    <x v="1"/>
    <m/>
  </r>
  <r>
    <s v="U.P. EXTRAPESADO"/>
    <s v="PATRIOTA"/>
    <n v="299"/>
    <s v="Amarre Terminal"/>
    <m/>
    <m/>
    <m/>
    <n v="3"/>
    <m/>
    <m/>
    <m/>
    <m/>
    <m/>
    <m/>
    <m/>
    <m/>
    <m/>
    <x v="0"/>
    <m/>
    <m/>
    <m/>
    <x v="1"/>
    <m/>
    <m/>
    <m/>
    <m/>
    <x v="1"/>
    <m/>
    <m/>
    <x v="1"/>
    <m/>
  </r>
  <r>
    <s v="U.P. EXTRAPESADO"/>
    <s v="PATRIOTA"/>
    <n v="300"/>
    <s v="Amarre con derivación  90°"/>
    <m/>
    <m/>
    <m/>
    <n v="9"/>
    <m/>
    <n v="3"/>
    <m/>
    <m/>
    <n v="3"/>
    <m/>
    <m/>
    <m/>
    <m/>
    <x v="0"/>
    <m/>
    <m/>
    <m/>
    <x v="1"/>
    <m/>
    <m/>
    <m/>
    <m/>
    <x v="1"/>
    <m/>
    <m/>
    <x v="1"/>
    <m/>
  </r>
  <r>
    <s v="U.P. EXTRAPESADO"/>
    <s v="PATRIOTA"/>
    <n v="301"/>
    <s v="Poste Terminal"/>
    <m/>
    <m/>
    <m/>
    <n v="3"/>
    <m/>
    <n v="3"/>
    <m/>
    <m/>
    <m/>
    <m/>
    <m/>
    <m/>
    <m/>
    <x v="0"/>
    <m/>
    <m/>
    <m/>
    <x v="1"/>
    <m/>
    <m/>
    <m/>
    <m/>
    <x v="1"/>
    <m/>
    <m/>
    <x v="1"/>
    <m/>
  </r>
  <r>
    <s v="U.P. EXTRAPESADO"/>
    <s v="PATRIOTA"/>
    <n v="302"/>
    <s v="Amarre"/>
    <m/>
    <m/>
    <m/>
    <n v="6"/>
    <m/>
    <n v="3"/>
    <m/>
    <m/>
    <n v="3"/>
    <m/>
    <m/>
    <m/>
    <m/>
    <x v="0"/>
    <m/>
    <m/>
    <m/>
    <x v="1"/>
    <m/>
    <m/>
    <m/>
    <m/>
    <x v="1"/>
    <m/>
    <m/>
    <x v="1"/>
    <m/>
  </r>
  <r>
    <s v="U.P. EXTRAPESADO"/>
    <s v="PATRIOTA"/>
    <n v="303"/>
    <s v="Poste Terminal"/>
    <m/>
    <m/>
    <m/>
    <n v="3"/>
    <m/>
    <n v="3"/>
    <m/>
    <m/>
    <m/>
    <m/>
    <m/>
    <m/>
    <m/>
    <x v="0"/>
    <m/>
    <m/>
    <m/>
    <x v="1"/>
    <m/>
    <m/>
    <m/>
    <m/>
    <x v="1"/>
    <m/>
    <m/>
    <x v="1"/>
    <m/>
  </r>
  <r>
    <s v="U.P. EXTRAPESADO"/>
    <s v="PATRIOTA"/>
    <n v="304"/>
    <s v="Pase"/>
    <m/>
    <n v="3"/>
    <m/>
    <m/>
    <m/>
    <m/>
    <m/>
    <m/>
    <n v="3"/>
    <m/>
    <m/>
    <m/>
    <m/>
    <x v="0"/>
    <m/>
    <m/>
    <m/>
    <x v="1"/>
    <m/>
    <m/>
    <m/>
    <m/>
    <x v="1"/>
    <m/>
    <m/>
    <x v="1"/>
    <m/>
  </r>
  <r>
    <s v="U.P. EXTRAPESADO"/>
    <s v="PATRIOTA"/>
    <n v="305"/>
    <s v="Pase"/>
    <m/>
    <n v="3"/>
    <m/>
    <m/>
    <m/>
    <m/>
    <m/>
    <m/>
    <m/>
    <m/>
    <m/>
    <m/>
    <m/>
    <x v="0"/>
    <m/>
    <m/>
    <m/>
    <x v="1"/>
    <m/>
    <m/>
    <m/>
    <m/>
    <x v="1"/>
    <m/>
    <m/>
    <x v="1"/>
    <m/>
  </r>
  <r>
    <s v="U.P. EXTRAPESADO"/>
    <s v="PATRIOTA"/>
    <n v="306"/>
    <s v="Pase"/>
    <m/>
    <n v="3"/>
    <m/>
    <m/>
    <m/>
    <m/>
    <m/>
    <m/>
    <m/>
    <m/>
    <m/>
    <m/>
    <m/>
    <x v="0"/>
    <m/>
    <m/>
    <m/>
    <x v="1"/>
    <m/>
    <m/>
    <m/>
    <m/>
    <x v="1"/>
    <m/>
    <m/>
    <x v="1"/>
    <m/>
  </r>
  <r>
    <s v="U.P. EXTRAPESADO"/>
    <s v="PATRIOTA"/>
    <n v="307"/>
    <s v="Pase"/>
    <m/>
    <n v="3"/>
    <m/>
    <m/>
    <m/>
    <m/>
    <m/>
    <m/>
    <m/>
    <m/>
    <m/>
    <m/>
    <m/>
    <x v="0"/>
    <m/>
    <m/>
    <m/>
    <x v="1"/>
    <m/>
    <m/>
    <m/>
    <m/>
    <x v="1"/>
    <m/>
    <m/>
    <x v="1"/>
    <m/>
  </r>
  <r>
    <s v="U.P. EXTRAPESADO"/>
    <s v="PATRIOTA"/>
    <n v="308"/>
    <s v="Amarre"/>
    <m/>
    <n v="1"/>
    <n v="6"/>
    <m/>
    <m/>
    <m/>
    <m/>
    <m/>
    <n v="3"/>
    <m/>
    <n v="3"/>
    <m/>
    <m/>
    <x v="0"/>
    <m/>
    <m/>
    <m/>
    <x v="1"/>
    <m/>
    <m/>
    <m/>
    <m/>
    <x v="1"/>
    <m/>
    <m/>
    <x v="1"/>
    <m/>
  </r>
  <r>
    <s v="U.P. EXTRAPESADO"/>
    <s v="PATRIOTA"/>
    <n v="309"/>
    <s v="Pase"/>
    <m/>
    <n v="3"/>
    <m/>
    <m/>
    <m/>
    <m/>
    <m/>
    <m/>
    <m/>
    <m/>
    <m/>
    <m/>
    <m/>
    <x v="0"/>
    <m/>
    <m/>
    <m/>
    <x v="1"/>
    <m/>
    <m/>
    <m/>
    <m/>
    <x v="1"/>
    <m/>
    <m/>
    <x v="1"/>
    <m/>
  </r>
  <r>
    <s v="U.P. EXTRAPESADO"/>
    <s v="PATRIOTA"/>
    <n v="310"/>
    <s v="Pase"/>
    <m/>
    <n v="3"/>
    <m/>
    <m/>
    <m/>
    <m/>
    <m/>
    <m/>
    <n v="3"/>
    <m/>
    <m/>
    <m/>
    <m/>
    <x v="0"/>
    <m/>
    <m/>
    <m/>
    <x v="1"/>
    <m/>
    <m/>
    <m/>
    <m/>
    <x v="1"/>
    <m/>
    <m/>
    <x v="1"/>
    <m/>
  </r>
  <r>
    <s v="U.P. EXTRAPESADO"/>
    <s v="PATRIOTA"/>
    <n v="311"/>
    <s v="Pase con derivación  90°"/>
    <m/>
    <n v="4"/>
    <n v="3"/>
    <m/>
    <m/>
    <m/>
    <m/>
    <m/>
    <m/>
    <m/>
    <m/>
    <m/>
    <m/>
    <x v="0"/>
    <m/>
    <m/>
    <m/>
    <x v="1"/>
    <m/>
    <m/>
    <m/>
    <m/>
    <x v="1"/>
    <m/>
    <m/>
    <x v="1"/>
    <m/>
  </r>
  <r>
    <s v="U.P. EXTRAPESADO"/>
    <s v="PATRIOTA"/>
    <n v="312"/>
    <s v="Amarre 90°"/>
    <m/>
    <n v="2"/>
    <n v="6"/>
    <m/>
    <m/>
    <m/>
    <m/>
    <m/>
    <m/>
    <m/>
    <m/>
    <m/>
    <m/>
    <x v="0"/>
    <m/>
    <m/>
    <m/>
    <x v="1"/>
    <m/>
    <m/>
    <m/>
    <m/>
    <x v="1"/>
    <m/>
    <m/>
    <x v="1"/>
    <m/>
  </r>
  <r>
    <s v="U.P. EXTRAPESADO"/>
    <s v="PATRIOTA"/>
    <n v="313"/>
    <s v="Amarre "/>
    <m/>
    <n v="3"/>
    <n v="6"/>
    <m/>
    <m/>
    <m/>
    <m/>
    <m/>
    <m/>
    <m/>
    <m/>
    <m/>
    <m/>
    <x v="0"/>
    <m/>
    <m/>
    <m/>
    <x v="1"/>
    <m/>
    <m/>
    <m/>
    <m/>
    <x v="1"/>
    <m/>
    <m/>
    <x v="1"/>
    <m/>
  </r>
  <r>
    <s v="U.P. EXTRAPESADO"/>
    <s v="PATRIOTA"/>
    <n v="314"/>
    <s v="Amarre "/>
    <m/>
    <n v="2"/>
    <n v="6"/>
    <m/>
    <m/>
    <m/>
    <m/>
    <m/>
    <m/>
    <m/>
    <m/>
    <m/>
    <m/>
    <x v="0"/>
    <m/>
    <m/>
    <m/>
    <x v="1"/>
    <m/>
    <m/>
    <m/>
    <m/>
    <x v="1"/>
    <m/>
    <m/>
    <x v="1"/>
    <m/>
  </r>
  <r>
    <s v="U.P. EXTRAPESADO"/>
    <s v="PATRIOTA"/>
    <n v="315"/>
    <s v="Pase"/>
    <m/>
    <n v="3"/>
    <m/>
    <m/>
    <m/>
    <n v="3"/>
    <m/>
    <m/>
    <m/>
    <m/>
    <m/>
    <m/>
    <m/>
    <x v="0"/>
    <m/>
    <m/>
    <m/>
    <x v="1"/>
    <m/>
    <m/>
    <m/>
    <m/>
    <x v="1"/>
    <m/>
    <m/>
    <x v="1"/>
    <m/>
  </r>
  <r>
    <s v="U.P. EXTRAPESADO"/>
    <s v="PATRIOTA"/>
    <n v="316"/>
    <s v="Pase"/>
    <m/>
    <n v="3"/>
    <m/>
    <m/>
    <m/>
    <n v="3"/>
    <m/>
    <m/>
    <m/>
    <m/>
    <m/>
    <m/>
    <m/>
    <x v="0"/>
    <m/>
    <m/>
    <m/>
    <x v="1"/>
    <m/>
    <m/>
    <m/>
    <m/>
    <x v="1"/>
    <m/>
    <m/>
    <x v="1"/>
    <m/>
  </r>
  <r>
    <s v="U.P. EXTRAPESADO"/>
    <s v="PATRIOTA"/>
    <n v="317"/>
    <s v="Pase"/>
    <m/>
    <n v="3"/>
    <m/>
    <m/>
    <m/>
    <n v="3"/>
    <m/>
    <m/>
    <n v="3"/>
    <m/>
    <m/>
    <m/>
    <m/>
    <x v="0"/>
    <m/>
    <m/>
    <m/>
    <x v="1"/>
    <m/>
    <m/>
    <m/>
    <m/>
    <x v="1"/>
    <m/>
    <m/>
    <x v="1"/>
    <m/>
  </r>
  <r>
    <s v="U.P. EXTRAPESADO"/>
    <s v="PATRIOTA"/>
    <n v="318"/>
    <s v="Pase"/>
    <m/>
    <n v="3"/>
    <m/>
    <m/>
    <m/>
    <n v="3"/>
    <m/>
    <m/>
    <n v="3"/>
    <m/>
    <m/>
    <m/>
    <m/>
    <x v="0"/>
    <m/>
    <m/>
    <m/>
    <x v="1"/>
    <m/>
    <m/>
    <m/>
    <m/>
    <x v="1"/>
    <m/>
    <m/>
    <x v="1"/>
    <m/>
  </r>
  <r>
    <s v="U.P. EXTRAPESADO"/>
    <s v="PATRIOTA"/>
    <n v="319"/>
    <s v="Poste Terminal"/>
    <m/>
    <m/>
    <n v="3"/>
    <m/>
    <m/>
    <n v="3"/>
    <m/>
    <m/>
    <n v="3"/>
    <m/>
    <m/>
    <m/>
    <m/>
    <x v="0"/>
    <m/>
    <m/>
    <m/>
    <x v="1"/>
    <m/>
    <m/>
    <m/>
    <m/>
    <x v="1"/>
    <m/>
    <m/>
    <x v="1"/>
    <m/>
  </r>
  <r>
    <s v="U.P. EXTRAPESADO"/>
    <s v="PATRIOTA"/>
    <n v="320"/>
    <s v="Amarre 90°"/>
    <m/>
    <n v="2"/>
    <n v="6"/>
    <m/>
    <m/>
    <m/>
    <m/>
    <m/>
    <n v="3"/>
    <m/>
    <m/>
    <m/>
    <m/>
    <x v="0"/>
    <m/>
    <m/>
    <m/>
    <x v="1"/>
    <m/>
    <m/>
    <m/>
    <m/>
    <x v="1"/>
    <m/>
    <m/>
    <x v="1"/>
    <m/>
  </r>
  <r>
    <s v="U.P. EXTRAPESADO"/>
    <s v="PATRIOTA"/>
    <n v="321"/>
    <s v="Pase"/>
    <m/>
    <n v="3"/>
    <m/>
    <m/>
    <m/>
    <m/>
    <m/>
    <m/>
    <m/>
    <m/>
    <m/>
    <m/>
    <m/>
    <x v="0"/>
    <m/>
    <m/>
    <m/>
    <x v="1"/>
    <m/>
    <m/>
    <m/>
    <m/>
    <x v="1"/>
    <m/>
    <m/>
    <x v="1"/>
    <m/>
  </r>
  <r>
    <s v="U.P. EXTRAPESADO"/>
    <s v="PATRIOTA"/>
    <n v="322"/>
    <s v="Pase"/>
    <m/>
    <n v="3"/>
    <m/>
    <m/>
    <m/>
    <m/>
    <m/>
    <m/>
    <n v="3"/>
    <m/>
    <m/>
    <m/>
    <m/>
    <x v="0"/>
    <m/>
    <m/>
    <m/>
    <x v="1"/>
    <m/>
    <m/>
    <m/>
    <m/>
    <x v="1"/>
    <m/>
    <m/>
    <x v="1"/>
    <m/>
  </r>
  <r>
    <s v="U.P. EXTRAPESADO"/>
    <s v="PATRIOTA"/>
    <n v="323"/>
    <s v="Amarre con derivación  90°"/>
    <m/>
    <n v="3"/>
    <n v="6"/>
    <n v="3"/>
    <m/>
    <m/>
    <m/>
    <m/>
    <m/>
    <m/>
    <m/>
    <m/>
    <m/>
    <x v="0"/>
    <m/>
    <m/>
    <m/>
    <x v="1"/>
    <m/>
    <m/>
    <m/>
    <m/>
    <x v="1"/>
    <m/>
    <m/>
    <x v="1"/>
    <m/>
  </r>
  <r>
    <s v="U.P. EXTRAPESADO"/>
    <s v="PATRIOTA"/>
    <n v="324"/>
    <s v="Poste Terminal"/>
    <m/>
    <m/>
    <n v="3"/>
    <m/>
    <m/>
    <n v="3"/>
    <m/>
    <m/>
    <n v="3"/>
    <m/>
    <m/>
    <m/>
    <m/>
    <x v="0"/>
    <m/>
    <m/>
    <m/>
    <x v="1"/>
    <m/>
    <m/>
    <m/>
    <m/>
    <x v="1"/>
    <m/>
    <m/>
    <x v="1"/>
    <m/>
  </r>
  <r>
    <s v="U.P. EXTRAPESADO"/>
    <s v="PATRIOTA"/>
    <n v="325"/>
    <s v="Amarre con derivación  90°"/>
    <m/>
    <n v="2"/>
    <m/>
    <n v="9"/>
    <m/>
    <m/>
    <m/>
    <m/>
    <m/>
    <m/>
    <m/>
    <m/>
    <m/>
    <x v="0"/>
    <m/>
    <m/>
    <m/>
    <x v="1"/>
    <m/>
    <m/>
    <m/>
    <m/>
    <x v="1"/>
    <m/>
    <m/>
    <x v="1"/>
    <m/>
  </r>
  <r>
    <s v="U.P. EXTRAPESADO"/>
    <s v="PATRIOTA"/>
    <n v="326"/>
    <s v="Poste Terminal"/>
    <m/>
    <m/>
    <m/>
    <n v="3"/>
    <m/>
    <m/>
    <m/>
    <m/>
    <m/>
    <m/>
    <m/>
    <m/>
    <m/>
    <x v="0"/>
    <m/>
    <m/>
    <m/>
    <x v="1"/>
    <m/>
    <m/>
    <m/>
    <m/>
    <x v="1"/>
    <m/>
    <m/>
    <x v="1"/>
    <m/>
  </r>
  <r>
    <s v="U.P. EXTRAPESADO"/>
    <s v="PATRIOTA"/>
    <n v="327"/>
    <s v="Amarre 90°"/>
    <m/>
    <n v="2"/>
    <m/>
    <n v="6"/>
    <m/>
    <n v="3"/>
    <m/>
    <m/>
    <m/>
    <m/>
    <m/>
    <m/>
    <m/>
    <x v="0"/>
    <m/>
    <m/>
    <m/>
    <x v="1"/>
    <m/>
    <m/>
    <m/>
    <m/>
    <x v="1"/>
    <m/>
    <m/>
    <x v="1"/>
    <m/>
  </r>
  <r>
    <s v="U.P. EXTRAPESADO"/>
    <s v="PATRIOTA"/>
    <n v="328"/>
    <s v="Poste Terminal"/>
    <m/>
    <m/>
    <m/>
    <n v="3"/>
    <m/>
    <n v="3"/>
    <m/>
    <m/>
    <n v="3"/>
    <m/>
    <m/>
    <m/>
    <m/>
    <x v="0"/>
    <m/>
    <m/>
    <m/>
    <x v="1"/>
    <m/>
    <m/>
    <m/>
    <m/>
    <x v="1"/>
    <m/>
    <m/>
    <x v="1"/>
    <m/>
  </r>
  <r>
    <s v="U.P. EXTRAPESADO"/>
    <s v="PATRIOTA"/>
    <n v="329"/>
    <s v="Amarre"/>
    <m/>
    <n v="1"/>
    <m/>
    <m/>
    <n v="6"/>
    <m/>
    <m/>
    <m/>
    <m/>
    <m/>
    <m/>
    <m/>
    <m/>
    <x v="0"/>
    <m/>
    <m/>
    <m/>
    <x v="1"/>
    <m/>
    <m/>
    <m/>
    <m/>
    <x v="1"/>
    <m/>
    <m/>
    <x v="1"/>
    <m/>
  </r>
  <r>
    <s v="U.P. EXTRAPESADO"/>
    <s v="PATRIOTA"/>
    <n v="330"/>
    <s v="Pase"/>
    <m/>
    <n v="3"/>
    <m/>
    <m/>
    <m/>
    <m/>
    <m/>
    <m/>
    <m/>
    <m/>
    <m/>
    <m/>
    <m/>
    <x v="0"/>
    <m/>
    <m/>
    <m/>
    <x v="1"/>
    <m/>
    <m/>
    <m/>
    <m/>
    <x v="1"/>
    <m/>
    <m/>
    <x v="1"/>
    <m/>
  </r>
  <r>
    <s v="U.P. EXTRAPESADO"/>
    <s v="PATRIOTA"/>
    <n v="331"/>
    <s v="Pase"/>
    <m/>
    <n v="3"/>
    <m/>
    <m/>
    <m/>
    <m/>
    <m/>
    <m/>
    <m/>
    <m/>
    <m/>
    <m/>
    <m/>
    <x v="0"/>
    <m/>
    <m/>
    <m/>
    <x v="1"/>
    <m/>
    <m/>
    <m/>
    <m/>
    <x v="1"/>
    <m/>
    <m/>
    <x v="1"/>
    <m/>
  </r>
  <r>
    <s v="U.P. EXTRAPESADO"/>
    <s v="PATRIOTA"/>
    <n v="332"/>
    <s v="Amarre "/>
    <m/>
    <n v="3"/>
    <m/>
    <m/>
    <n v="6"/>
    <m/>
    <m/>
    <m/>
    <m/>
    <m/>
    <m/>
    <m/>
    <m/>
    <x v="0"/>
    <m/>
    <m/>
    <m/>
    <x v="1"/>
    <m/>
    <m/>
    <m/>
    <m/>
    <x v="1"/>
    <m/>
    <m/>
    <x v="1"/>
    <m/>
  </r>
  <r>
    <s v="U.P. EXTRAPESADO"/>
    <s v="PATRIOTA"/>
    <n v="333"/>
    <s v="Amarre "/>
    <m/>
    <n v="1"/>
    <m/>
    <m/>
    <n v="6"/>
    <m/>
    <m/>
    <m/>
    <m/>
    <m/>
    <m/>
    <m/>
    <m/>
    <x v="0"/>
    <m/>
    <m/>
    <m/>
    <x v="1"/>
    <m/>
    <m/>
    <m/>
    <m/>
    <x v="1"/>
    <m/>
    <m/>
    <x v="1"/>
    <m/>
  </r>
  <r>
    <s v="U.P. EXTRAPESADO"/>
    <s v="PATRIOTA"/>
    <n v="334"/>
    <s v="Pase"/>
    <m/>
    <n v="3"/>
    <m/>
    <m/>
    <m/>
    <m/>
    <m/>
    <m/>
    <m/>
    <m/>
    <m/>
    <m/>
    <m/>
    <x v="0"/>
    <m/>
    <m/>
    <m/>
    <x v="1"/>
    <m/>
    <m/>
    <m/>
    <m/>
    <x v="1"/>
    <m/>
    <m/>
    <x v="1"/>
    <m/>
  </r>
  <r>
    <s v="U.P. EXTRAPESADO"/>
    <s v="PATRIOTA"/>
    <n v="335"/>
    <s v="Pase"/>
    <m/>
    <n v="3"/>
    <m/>
    <m/>
    <m/>
    <m/>
    <m/>
    <m/>
    <m/>
    <m/>
    <m/>
    <m/>
    <m/>
    <x v="0"/>
    <m/>
    <m/>
    <m/>
    <x v="1"/>
    <m/>
    <m/>
    <m/>
    <m/>
    <x v="1"/>
    <m/>
    <m/>
    <x v="1"/>
    <m/>
  </r>
  <r>
    <s v="U.P. EXTRAPESADO"/>
    <s v="PATRIOTA"/>
    <n v="336"/>
    <s v="Pase"/>
    <m/>
    <n v="3"/>
    <m/>
    <m/>
    <m/>
    <m/>
    <m/>
    <m/>
    <m/>
    <m/>
    <m/>
    <m/>
    <m/>
    <x v="0"/>
    <m/>
    <m/>
    <m/>
    <x v="1"/>
    <m/>
    <m/>
    <m/>
    <m/>
    <x v="1"/>
    <m/>
    <m/>
    <x v="1"/>
    <m/>
  </r>
  <r>
    <s v="U.P. EXTRAPESADO"/>
    <s v="PATRIOTA"/>
    <n v="337"/>
    <s v="Pase"/>
    <m/>
    <n v="3"/>
    <m/>
    <m/>
    <m/>
    <m/>
    <m/>
    <m/>
    <m/>
    <m/>
    <m/>
    <m/>
    <m/>
    <x v="0"/>
    <m/>
    <m/>
    <m/>
    <x v="1"/>
    <m/>
    <m/>
    <m/>
    <m/>
    <x v="1"/>
    <m/>
    <m/>
    <x v="1"/>
    <m/>
  </r>
  <r>
    <s v="U.P. EXTRAPESADO"/>
    <s v="PATRIOTA"/>
    <n v="338"/>
    <s v="Amarre"/>
    <m/>
    <n v="1"/>
    <m/>
    <m/>
    <n v="6"/>
    <m/>
    <m/>
    <m/>
    <m/>
    <m/>
    <m/>
    <m/>
    <m/>
    <x v="0"/>
    <m/>
    <m/>
    <m/>
    <x v="1"/>
    <m/>
    <m/>
    <m/>
    <m/>
    <x v="1"/>
    <m/>
    <m/>
    <x v="1"/>
    <m/>
  </r>
  <r>
    <s v="U.P. EXTRAPESADO"/>
    <s v="PATRIOTA"/>
    <n v="339"/>
    <s v="Pase"/>
    <m/>
    <n v="3"/>
    <m/>
    <m/>
    <m/>
    <m/>
    <m/>
    <m/>
    <m/>
    <m/>
    <m/>
    <m/>
    <m/>
    <x v="0"/>
    <m/>
    <m/>
    <m/>
    <x v="1"/>
    <m/>
    <m/>
    <m/>
    <m/>
    <x v="1"/>
    <m/>
    <m/>
    <x v="1"/>
    <m/>
  </r>
  <r>
    <s v="U.P. EXTRAPESADO"/>
    <s v="PATRIOTA"/>
    <n v="340"/>
    <s v="Pase"/>
    <m/>
    <n v="3"/>
    <m/>
    <m/>
    <m/>
    <m/>
    <m/>
    <m/>
    <m/>
    <m/>
    <m/>
    <m/>
    <m/>
    <x v="0"/>
    <m/>
    <m/>
    <m/>
    <x v="1"/>
    <m/>
    <m/>
    <m/>
    <m/>
    <x v="1"/>
    <m/>
    <m/>
    <x v="1"/>
    <m/>
  </r>
  <r>
    <s v="U.P. EXTRAPESADO"/>
    <s v="PATRIOTA"/>
    <n v="341"/>
    <s v="Pase"/>
    <m/>
    <n v="3"/>
    <m/>
    <m/>
    <m/>
    <m/>
    <m/>
    <m/>
    <m/>
    <m/>
    <m/>
    <m/>
    <m/>
    <x v="0"/>
    <m/>
    <m/>
    <m/>
    <x v="1"/>
    <m/>
    <m/>
    <m/>
    <m/>
    <x v="1"/>
    <m/>
    <m/>
    <x v="1"/>
    <m/>
  </r>
  <r>
    <s v="U.P. EXTRAPESADO"/>
    <s v="PATRIOTA"/>
    <n v="342"/>
    <s v="Pase"/>
    <m/>
    <n v="3"/>
    <m/>
    <m/>
    <m/>
    <m/>
    <m/>
    <m/>
    <m/>
    <m/>
    <m/>
    <m/>
    <m/>
    <x v="0"/>
    <m/>
    <m/>
    <m/>
    <x v="1"/>
    <m/>
    <m/>
    <m/>
    <m/>
    <x v="1"/>
    <m/>
    <m/>
    <x v="1"/>
    <m/>
  </r>
  <r>
    <s v="U.P. EXTRAPESADO"/>
    <s v="PATRIOTA"/>
    <n v="343"/>
    <s v="Amarre "/>
    <m/>
    <n v="1"/>
    <m/>
    <m/>
    <n v="6"/>
    <m/>
    <m/>
    <m/>
    <m/>
    <m/>
    <m/>
    <m/>
    <m/>
    <x v="0"/>
    <m/>
    <m/>
    <m/>
    <x v="1"/>
    <m/>
    <m/>
    <m/>
    <m/>
    <x v="1"/>
    <m/>
    <m/>
    <x v="1"/>
    <m/>
  </r>
  <r>
    <s v="U.P. EXTRAPESADO"/>
    <s v="PATRIOTA"/>
    <n v="344"/>
    <s v="Pase"/>
    <m/>
    <n v="3"/>
    <m/>
    <m/>
    <m/>
    <m/>
    <m/>
    <m/>
    <m/>
    <m/>
    <m/>
    <m/>
    <m/>
    <x v="0"/>
    <m/>
    <m/>
    <m/>
    <x v="1"/>
    <m/>
    <m/>
    <m/>
    <m/>
    <x v="1"/>
    <m/>
    <m/>
    <x v="1"/>
    <m/>
  </r>
  <r>
    <s v="U.P. EXTRAPESADO"/>
    <s v="PATRIOTA"/>
    <n v="345"/>
    <s v="Pase"/>
    <m/>
    <n v="3"/>
    <m/>
    <m/>
    <m/>
    <m/>
    <m/>
    <m/>
    <m/>
    <m/>
    <m/>
    <m/>
    <m/>
    <x v="0"/>
    <m/>
    <m/>
    <m/>
    <x v="1"/>
    <m/>
    <m/>
    <m/>
    <m/>
    <x v="1"/>
    <m/>
    <m/>
    <x v="1"/>
    <m/>
  </r>
  <r>
    <s v="U.P. EXTRAPESADO"/>
    <s v="PATRIOTA"/>
    <n v="346"/>
    <s v="Pase"/>
    <m/>
    <n v="3"/>
    <m/>
    <m/>
    <m/>
    <m/>
    <m/>
    <m/>
    <m/>
    <m/>
    <m/>
    <m/>
    <m/>
    <x v="0"/>
    <m/>
    <m/>
    <m/>
    <x v="1"/>
    <m/>
    <m/>
    <m/>
    <m/>
    <x v="1"/>
    <m/>
    <m/>
    <x v="1"/>
    <m/>
  </r>
  <r>
    <s v="U.P. EXTRAPESADO"/>
    <s v="PATRIOTA"/>
    <n v="347"/>
    <s v="Pase"/>
    <m/>
    <n v="3"/>
    <m/>
    <m/>
    <n v="6"/>
    <m/>
    <m/>
    <m/>
    <m/>
    <m/>
    <m/>
    <m/>
    <m/>
    <x v="0"/>
    <m/>
    <m/>
    <m/>
    <x v="1"/>
    <m/>
    <m/>
    <m/>
    <m/>
    <x v="1"/>
    <m/>
    <m/>
    <x v="1"/>
    <m/>
  </r>
  <r>
    <s v="U.P. EXTRAPESADO"/>
    <s v="PATRIOTA"/>
    <n v="348"/>
    <s v="Amarre "/>
    <m/>
    <n v="1"/>
    <m/>
    <m/>
    <n v="6"/>
    <m/>
    <m/>
    <m/>
    <m/>
    <m/>
    <m/>
    <m/>
    <m/>
    <x v="0"/>
    <m/>
    <m/>
    <m/>
    <x v="1"/>
    <m/>
    <m/>
    <m/>
    <m/>
    <x v="1"/>
    <m/>
    <m/>
    <x v="1"/>
    <m/>
  </r>
  <r>
    <s v="U.P. EXTRAPESADO"/>
    <s v="PATRIOTA"/>
    <n v="349"/>
    <s v="Pase"/>
    <m/>
    <n v="3"/>
    <m/>
    <m/>
    <m/>
    <m/>
    <m/>
    <m/>
    <m/>
    <m/>
    <m/>
    <m/>
    <m/>
    <x v="0"/>
    <m/>
    <m/>
    <m/>
    <x v="1"/>
    <m/>
    <m/>
    <m/>
    <m/>
    <x v="1"/>
    <m/>
    <m/>
    <x v="1"/>
    <m/>
  </r>
  <r>
    <s v="U.P. EXTRAPESADO"/>
    <s v="PATRIOTA"/>
    <n v="350"/>
    <s v="Pase"/>
    <m/>
    <n v="3"/>
    <m/>
    <m/>
    <m/>
    <m/>
    <m/>
    <m/>
    <m/>
    <m/>
    <m/>
    <m/>
    <m/>
    <x v="0"/>
    <m/>
    <m/>
    <m/>
    <x v="1"/>
    <m/>
    <m/>
    <m/>
    <m/>
    <x v="1"/>
    <m/>
    <m/>
    <x v="1"/>
    <m/>
  </r>
  <r>
    <s v="U.P. EXTRAPESADO"/>
    <s v="PATRIOTA"/>
    <n v="351"/>
    <s v="Pase"/>
    <m/>
    <n v="3"/>
    <m/>
    <m/>
    <m/>
    <m/>
    <m/>
    <m/>
    <m/>
    <m/>
    <m/>
    <m/>
    <m/>
    <x v="0"/>
    <m/>
    <m/>
    <m/>
    <x v="1"/>
    <m/>
    <m/>
    <m/>
    <m/>
    <x v="1"/>
    <m/>
    <m/>
    <x v="1"/>
    <m/>
  </r>
  <r>
    <s v="U.P. EXTRAPESADO"/>
    <s v="PATRIOTA"/>
    <n v="352"/>
    <s v="Pase"/>
    <m/>
    <n v="3"/>
    <m/>
    <m/>
    <m/>
    <m/>
    <m/>
    <m/>
    <m/>
    <m/>
    <m/>
    <m/>
    <m/>
    <x v="0"/>
    <m/>
    <m/>
    <m/>
    <x v="1"/>
    <m/>
    <m/>
    <m/>
    <m/>
    <x v="1"/>
    <m/>
    <m/>
    <x v="1"/>
    <m/>
  </r>
  <r>
    <s v="U.P. EXTRAPESADO"/>
    <s v="PATRIOTA"/>
    <n v="353"/>
    <s v="Amarre "/>
    <m/>
    <n v="1"/>
    <m/>
    <m/>
    <n v="6"/>
    <m/>
    <m/>
    <m/>
    <m/>
    <m/>
    <m/>
    <m/>
    <m/>
    <x v="0"/>
    <m/>
    <m/>
    <m/>
    <x v="1"/>
    <m/>
    <m/>
    <m/>
    <m/>
    <x v="1"/>
    <m/>
    <m/>
    <x v="1"/>
    <m/>
  </r>
  <r>
    <s v="U.P. EXTRAPESADO"/>
    <s v="PATRIOTA"/>
    <n v="354"/>
    <s v="Pase"/>
    <m/>
    <n v="3"/>
    <m/>
    <m/>
    <m/>
    <m/>
    <m/>
    <m/>
    <m/>
    <m/>
    <m/>
    <m/>
    <m/>
    <x v="0"/>
    <m/>
    <m/>
    <m/>
    <x v="1"/>
    <m/>
    <m/>
    <m/>
    <m/>
    <x v="1"/>
    <m/>
    <m/>
    <x v="1"/>
    <m/>
  </r>
  <r>
    <s v="U.P. EXTRAPESADO"/>
    <s v="PATRIOTA"/>
    <n v="355"/>
    <s v="Pase"/>
    <m/>
    <n v="3"/>
    <m/>
    <m/>
    <m/>
    <m/>
    <m/>
    <m/>
    <m/>
    <m/>
    <m/>
    <m/>
    <m/>
    <x v="0"/>
    <m/>
    <m/>
    <m/>
    <x v="1"/>
    <m/>
    <m/>
    <m/>
    <m/>
    <x v="1"/>
    <m/>
    <m/>
    <x v="1"/>
    <m/>
  </r>
  <r>
    <s v="U.P. EXTRAPESADO"/>
    <s v="PATRIOTA"/>
    <n v="356"/>
    <s v="Pase"/>
    <m/>
    <n v="3"/>
    <m/>
    <m/>
    <m/>
    <m/>
    <m/>
    <m/>
    <m/>
    <m/>
    <m/>
    <m/>
    <m/>
    <x v="0"/>
    <m/>
    <m/>
    <m/>
    <x v="1"/>
    <m/>
    <m/>
    <m/>
    <m/>
    <x v="1"/>
    <m/>
    <m/>
    <x v="1"/>
    <m/>
  </r>
  <r>
    <s v="U.P. EXTRAPESADO"/>
    <s v="PATRIOTA"/>
    <n v="357"/>
    <s v="Amarre a 90°"/>
    <m/>
    <n v="2"/>
    <m/>
    <m/>
    <n v="6"/>
    <m/>
    <m/>
    <m/>
    <m/>
    <m/>
    <m/>
    <m/>
    <m/>
    <x v="0"/>
    <m/>
    <m/>
    <m/>
    <x v="1"/>
    <m/>
    <m/>
    <m/>
    <m/>
    <x v="1"/>
    <m/>
    <m/>
    <x v="1"/>
    <m/>
  </r>
  <r>
    <s v="U.P. EXTRAPESADO"/>
    <s v="PATRIOTA"/>
    <n v="358"/>
    <s v="Pase"/>
    <m/>
    <n v="3"/>
    <m/>
    <m/>
    <m/>
    <m/>
    <m/>
    <m/>
    <m/>
    <m/>
    <m/>
    <m/>
    <m/>
    <x v="0"/>
    <m/>
    <m/>
    <m/>
    <x v="1"/>
    <m/>
    <m/>
    <m/>
    <m/>
    <x v="1"/>
    <m/>
    <m/>
    <x v="1"/>
    <m/>
  </r>
  <r>
    <s v="U.P. EXTRAPESADO"/>
    <s v="PATRIOTA"/>
    <n v="359"/>
    <s v="Pase"/>
    <m/>
    <n v="3"/>
    <m/>
    <m/>
    <m/>
    <m/>
    <m/>
    <m/>
    <m/>
    <m/>
    <m/>
    <m/>
    <m/>
    <x v="0"/>
    <m/>
    <m/>
    <m/>
    <x v="1"/>
    <m/>
    <m/>
    <m/>
    <m/>
    <x v="1"/>
    <m/>
    <m/>
    <x v="1"/>
    <m/>
  </r>
  <r>
    <s v="U.P. EXTRAPESADO"/>
    <s v="PATRIOTA"/>
    <n v="360"/>
    <s v="Amarre a 45°"/>
    <m/>
    <n v="1"/>
    <m/>
    <m/>
    <n v="6"/>
    <m/>
    <m/>
    <m/>
    <m/>
    <m/>
    <m/>
    <m/>
    <m/>
    <x v="0"/>
    <m/>
    <m/>
    <m/>
    <x v="1"/>
    <m/>
    <m/>
    <m/>
    <m/>
    <x v="1"/>
    <m/>
    <m/>
    <x v="1"/>
    <m/>
  </r>
  <r>
    <s v="U.P. EXTRAPESADO"/>
    <s v="PATRIOTA"/>
    <n v="361"/>
    <s v="Pase"/>
    <m/>
    <n v="3"/>
    <m/>
    <m/>
    <m/>
    <m/>
    <m/>
    <m/>
    <m/>
    <m/>
    <m/>
    <m/>
    <m/>
    <x v="0"/>
    <m/>
    <m/>
    <m/>
    <x v="1"/>
    <m/>
    <m/>
    <m/>
    <m/>
    <x v="1"/>
    <m/>
    <m/>
    <x v="1"/>
    <m/>
  </r>
  <r>
    <s v="U.P. EXTRAPESADO"/>
    <s v="PATRIOTA"/>
    <n v="362"/>
    <s v="Pase"/>
    <m/>
    <n v="3"/>
    <m/>
    <m/>
    <m/>
    <m/>
    <m/>
    <m/>
    <m/>
    <m/>
    <m/>
    <m/>
    <m/>
    <x v="0"/>
    <m/>
    <m/>
    <m/>
    <x v="1"/>
    <m/>
    <m/>
    <m/>
    <m/>
    <x v="1"/>
    <m/>
    <m/>
    <x v="1"/>
    <m/>
  </r>
  <r>
    <s v="U.P. EXTRAPESADO"/>
    <s v="PATRIOTA"/>
    <n v="363"/>
    <s v="Pase"/>
    <m/>
    <n v="3"/>
    <m/>
    <m/>
    <m/>
    <m/>
    <m/>
    <m/>
    <m/>
    <m/>
    <m/>
    <m/>
    <m/>
    <x v="0"/>
    <m/>
    <m/>
    <m/>
    <x v="1"/>
    <m/>
    <m/>
    <m/>
    <m/>
    <x v="1"/>
    <m/>
    <m/>
    <x v="1"/>
    <m/>
  </r>
  <r>
    <s v="U.P. EXTRAPESADO"/>
    <s v="PATRIOTA"/>
    <n v="364"/>
    <s v="Pase"/>
    <m/>
    <n v="3"/>
    <m/>
    <m/>
    <m/>
    <m/>
    <m/>
    <m/>
    <m/>
    <m/>
    <m/>
    <m/>
    <m/>
    <x v="0"/>
    <m/>
    <m/>
    <m/>
    <x v="1"/>
    <m/>
    <m/>
    <m/>
    <m/>
    <x v="1"/>
    <m/>
    <m/>
    <x v="1"/>
    <m/>
  </r>
  <r>
    <s v="U.P. EXTRAPESADO"/>
    <s v="PATRIOTA"/>
    <n v="365"/>
    <s v="Pase"/>
    <m/>
    <n v="3"/>
    <m/>
    <m/>
    <m/>
    <n v="3"/>
    <m/>
    <m/>
    <m/>
    <m/>
    <m/>
    <m/>
    <m/>
    <x v="0"/>
    <m/>
    <m/>
    <m/>
    <x v="1"/>
    <m/>
    <m/>
    <m/>
    <m/>
    <x v="1"/>
    <m/>
    <m/>
    <x v="1"/>
    <m/>
  </r>
  <r>
    <s v="U.P. EXTRAPESADO"/>
    <s v="PATRIOTA"/>
    <n v="366"/>
    <s v="Pase"/>
    <m/>
    <n v="3"/>
    <m/>
    <m/>
    <m/>
    <n v="3"/>
    <m/>
    <m/>
    <m/>
    <m/>
    <m/>
    <m/>
    <m/>
    <x v="0"/>
    <m/>
    <m/>
    <m/>
    <x v="1"/>
    <m/>
    <m/>
    <m/>
    <m/>
    <x v="1"/>
    <m/>
    <m/>
    <x v="1"/>
    <m/>
  </r>
  <r>
    <s v="U.P. EXTRAPESADO"/>
    <s v="PATRIOTA"/>
    <n v="367"/>
    <s v="Pase"/>
    <m/>
    <n v="3"/>
    <m/>
    <m/>
    <m/>
    <n v="3"/>
    <m/>
    <m/>
    <m/>
    <m/>
    <m/>
    <m/>
    <m/>
    <x v="0"/>
    <m/>
    <m/>
    <m/>
    <x v="1"/>
    <m/>
    <m/>
    <m/>
    <m/>
    <x v="1"/>
    <m/>
    <m/>
    <x v="1"/>
    <m/>
  </r>
  <r>
    <s v="U.P. EXTRAPESADO"/>
    <s v="PATRIOTA"/>
    <n v="368"/>
    <s v="Pase"/>
    <m/>
    <n v="3"/>
    <m/>
    <m/>
    <m/>
    <n v="3"/>
    <m/>
    <m/>
    <m/>
    <m/>
    <m/>
    <m/>
    <m/>
    <x v="0"/>
    <m/>
    <m/>
    <m/>
    <x v="1"/>
    <m/>
    <m/>
    <m/>
    <m/>
    <x v="1"/>
    <m/>
    <m/>
    <x v="1"/>
    <m/>
  </r>
  <r>
    <s v="U.P. EXTRAPESADO"/>
    <s v="PATRIOTA"/>
    <n v="369"/>
    <s v="Pase"/>
    <m/>
    <n v="3"/>
    <m/>
    <m/>
    <m/>
    <n v="3"/>
    <m/>
    <m/>
    <m/>
    <m/>
    <m/>
    <m/>
    <m/>
    <x v="0"/>
    <m/>
    <m/>
    <m/>
    <x v="1"/>
    <m/>
    <m/>
    <m/>
    <m/>
    <x v="1"/>
    <m/>
    <m/>
    <x v="1"/>
    <m/>
  </r>
  <r>
    <s v="U.P. EXTRAPESADO"/>
    <s v="PATRIOTA"/>
    <n v="370"/>
    <s v="Pase"/>
    <m/>
    <n v="3"/>
    <m/>
    <m/>
    <m/>
    <n v="3"/>
    <m/>
    <m/>
    <m/>
    <m/>
    <m/>
    <m/>
    <m/>
    <x v="0"/>
    <m/>
    <m/>
    <m/>
    <x v="1"/>
    <m/>
    <m/>
    <m/>
    <m/>
    <x v="1"/>
    <m/>
    <m/>
    <x v="1"/>
    <m/>
  </r>
  <r>
    <s v="U.P. EXTRAPESADO"/>
    <s v="PATRIOTA"/>
    <n v="371"/>
    <s v="Poste Terminal"/>
    <m/>
    <m/>
    <m/>
    <m/>
    <n v="3"/>
    <n v="3"/>
    <m/>
    <m/>
    <m/>
    <m/>
    <m/>
    <m/>
    <m/>
    <x v="0"/>
    <m/>
    <m/>
    <m/>
    <x v="1"/>
    <m/>
    <m/>
    <m/>
    <m/>
    <x v="1"/>
    <m/>
    <m/>
    <x v="1"/>
    <m/>
  </r>
</pivotCacheRecords>
</file>

<file path=xl/pivotCache/pivotCacheRecords12.xml><?xml version="1.0" encoding="utf-8"?>
<pivotCacheRecords xmlns="http://schemas.openxmlformats.org/spreadsheetml/2006/main" xmlns:r="http://schemas.openxmlformats.org/officeDocument/2006/relationships" count="127">
  <r>
    <s v="U.P. PESADO"/>
    <s v="REMIGA"/>
    <n v="0"/>
    <s v="Estructura "/>
    <m/>
    <n v="3"/>
    <m/>
    <m/>
    <n v="3"/>
    <m/>
    <m/>
    <m/>
    <n v="3"/>
    <n v="6"/>
    <n v="3"/>
    <m/>
    <m/>
    <x v="0"/>
    <d v="2023-10-06T00:00:00"/>
    <s v="X"/>
    <n v="12"/>
    <x v="0"/>
    <m/>
    <m/>
    <m/>
    <m/>
    <m/>
    <m/>
    <m/>
    <x v="0"/>
    <m/>
  </r>
  <r>
    <s v="U.P. PESADO"/>
    <s v="REMIGA"/>
    <n v="1"/>
    <s v="Amarre 90°"/>
    <m/>
    <n v="3"/>
    <n v="6"/>
    <m/>
    <n v="3"/>
    <m/>
    <m/>
    <m/>
    <m/>
    <n v="12"/>
    <n v="6"/>
    <m/>
    <m/>
    <x v="0"/>
    <d v="2023-10-06T00:00:00"/>
    <s v="X"/>
    <n v="14"/>
    <x v="0"/>
    <m/>
    <m/>
    <m/>
    <m/>
    <m/>
    <m/>
    <m/>
    <x v="0"/>
    <m/>
  </r>
  <r>
    <s v="U.P. PESADO"/>
    <s v="REMIGA"/>
    <n v="2"/>
    <s v="Estructura de Amarre"/>
    <m/>
    <m/>
    <n v="12"/>
    <m/>
    <m/>
    <m/>
    <m/>
    <m/>
    <m/>
    <n v="12"/>
    <m/>
    <m/>
    <m/>
    <x v="0"/>
    <d v="2023-10-06T00:00:00"/>
    <s v="X"/>
    <n v="12"/>
    <x v="0"/>
    <m/>
    <m/>
    <m/>
    <m/>
    <m/>
    <m/>
    <m/>
    <x v="0"/>
    <m/>
  </r>
  <r>
    <s v="U.P. PESADO"/>
    <s v="REMIGA"/>
    <n v="3"/>
    <s v="Estructura de Amarre"/>
    <m/>
    <m/>
    <n v="12"/>
    <m/>
    <m/>
    <m/>
    <m/>
    <m/>
    <m/>
    <n v="12"/>
    <m/>
    <m/>
    <m/>
    <x v="0"/>
    <d v="2023-10-06T00:00:00"/>
    <s v="X"/>
    <n v="12"/>
    <x v="0"/>
    <m/>
    <m/>
    <m/>
    <m/>
    <m/>
    <m/>
    <m/>
    <x v="0"/>
    <m/>
  </r>
  <r>
    <s v="U.P. PESADO"/>
    <s v="REMIGA"/>
    <n v="4"/>
    <s v="Suspensión"/>
    <m/>
    <m/>
    <n v="6"/>
    <m/>
    <m/>
    <m/>
    <m/>
    <m/>
    <m/>
    <m/>
    <m/>
    <m/>
    <m/>
    <x v="0"/>
    <d v="2023-10-06T00:00:00"/>
    <s v="X"/>
    <n v="6"/>
    <x v="0"/>
    <m/>
    <m/>
    <m/>
    <m/>
    <m/>
    <m/>
    <m/>
    <x v="0"/>
    <m/>
  </r>
  <r>
    <s v="U.P. PESADO"/>
    <s v="REMIGA"/>
    <n v="5"/>
    <s v="Suspensión "/>
    <m/>
    <m/>
    <n v="6"/>
    <m/>
    <m/>
    <m/>
    <m/>
    <m/>
    <m/>
    <m/>
    <m/>
    <m/>
    <m/>
    <x v="0"/>
    <d v="2023-10-06T00:00:00"/>
    <s v="X"/>
    <n v="6"/>
    <x v="0"/>
    <m/>
    <m/>
    <m/>
    <m/>
    <m/>
    <m/>
    <m/>
    <x v="0"/>
    <m/>
  </r>
  <r>
    <s v="U.P. PESADO"/>
    <s v="REMIGA"/>
    <n v="6"/>
    <s v="Amarre "/>
    <m/>
    <n v="2"/>
    <n v="6"/>
    <m/>
    <n v="6"/>
    <m/>
    <m/>
    <m/>
    <m/>
    <n v="12"/>
    <m/>
    <m/>
    <m/>
    <x v="0"/>
    <d v="2023-10-06T00:00:00"/>
    <s v="X"/>
    <n v="14"/>
    <x v="0"/>
    <m/>
    <m/>
    <m/>
    <m/>
    <m/>
    <m/>
    <m/>
    <x v="0"/>
    <m/>
  </r>
  <r>
    <s v="U.P. PESADO"/>
    <s v="REMIGA"/>
    <n v="7"/>
    <s v="Amarre"/>
    <m/>
    <n v="2"/>
    <m/>
    <m/>
    <n v="12"/>
    <m/>
    <m/>
    <m/>
    <m/>
    <n v="12"/>
    <m/>
    <m/>
    <m/>
    <x v="0"/>
    <d v="2023-10-06T00:00:00"/>
    <s v="X"/>
    <n v="14"/>
    <x v="0"/>
    <m/>
    <m/>
    <m/>
    <m/>
    <m/>
    <m/>
    <m/>
    <x v="0"/>
    <m/>
  </r>
  <r>
    <s v="U.P. PESADO"/>
    <s v="REMIGA"/>
    <n v="8"/>
    <s v="Suspensión"/>
    <m/>
    <m/>
    <n v="6"/>
    <m/>
    <m/>
    <m/>
    <m/>
    <m/>
    <m/>
    <m/>
    <m/>
    <m/>
    <m/>
    <x v="0"/>
    <d v="2023-10-06T00:00:00"/>
    <s v="X"/>
    <n v="6"/>
    <x v="0"/>
    <m/>
    <m/>
    <m/>
    <m/>
    <m/>
    <m/>
    <m/>
    <x v="0"/>
    <m/>
  </r>
  <r>
    <s v="U.P. PESADO"/>
    <s v="REMIGA"/>
    <n v="9"/>
    <s v="Suspensión"/>
    <m/>
    <m/>
    <n v="6"/>
    <m/>
    <m/>
    <m/>
    <m/>
    <m/>
    <m/>
    <m/>
    <m/>
    <m/>
    <m/>
    <x v="0"/>
    <d v="2023-10-06T00:00:00"/>
    <s v="X"/>
    <n v="6"/>
    <x v="0"/>
    <m/>
    <m/>
    <m/>
    <m/>
    <m/>
    <m/>
    <m/>
    <x v="0"/>
    <m/>
  </r>
  <r>
    <s v="U.P. PESADO"/>
    <s v="REMIGA"/>
    <n v="10"/>
    <s v="Suspensión"/>
    <m/>
    <m/>
    <n v="6"/>
    <m/>
    <m/>
    <m/>
    <m/>
    <m/>
    <m/>
    <m/>
    <m/>
    <m/>
    <m/>
    <x v="0"/>
    <d v="2023-10-06T00:00:00"/>
    <s v="X"/>
    <n v="6"/>
    <x v="0"/>
    <m/>
    <m/>
    <m/>
    <m/>
    <m/>
    <m/>
    <m/>
    <x v="0"/>
    <m/>
  </r>
  <r>
    <s v="U.P. PESADO"/>
    <s v="REMIGA"/>
    <n v="11"/>
    <s v="Suspensión"/>
    <m/>
    <m/>
    <n v="6"/>
    <m/>
    <m/>
    <m/>
    <m/>
    <m/>
    <m/>
    <m/>
    <m/>
    <m/>
    <m/>
    <x v="0"/>
    <d v="2023-10-06T00:00:00"/>
    <s v="X"/>
    <n v="6"/>
    <x v="0"/>
    <m/>
    <m/>
    <m/>
    <m/>
    <m/>
    <m/>
    <m/>
    <x v="0"/>
    <m/>
  </r>
  <r>
    <s v="U.P. PESADO"/>
    <s v="REMIGA"/>
    <n v="12"/>
    <s v="Amarre"/>
    <m/>
    <n v="2"/>
    <m/>
    <m/>
    <n v="12"/>
    <m/>
    <m/>
    <m/>
    <m/>
    <n v="12"/>
    <m/>
    <m/>
    <m/>
    <x v="0"/>
    <d v="2023-10-06T00:00:00"/>
    <s v="X"/>
    <n v="14"/>
    <x v="0"/>
    <m/>
    <m/>
    <m/>
    <m/>
    <m/>
    <m/>
    <m/>
    <x v="0"/>
    <m/>
  </r>
  <r>
    <s v="U.P. PESADO"/>
    <s v="REMIGA"/>
    <n v="13"/>
    <s v="Suspensión"/>
    <m/>
    <m/>
    <n v="6"/>
    <m/>
    <m/>
    <m/>
    <m/>
    <m/>
    <m/>
    <m/>
    <m/>
    <m/>
    <m/>
    <x v="0"/>
    <d v="2023-10-06T00:00:00"/>
    <s v="X"/>
    <n v="6"/>
    <x v="0"/>
    <m/>
    <m/>
    <m/>
    <m/>
    <m/>
    <m/>
    <m/>
    <x v="0"/>
    <m/>
  </r>
  <r>
    <s v="U.P. PESADO"/>
    <s v="REMIGA"/>
    <n v="14"/>
    <s v="Suspensión"/>
    <m/>
    <m/>
    <n v="6"/>
    <m/>
    <m/>
    <m/>
    <m/>
    <m/>
    <m/>
    <m/>
    <m/>
    <m/>
    <m/>
    <x v="0"/>
    <d v="2023-10-06T00:00:00"/>
    <s v="X"/>
    <n v="6"/>
    <x v="0"/>
    <m/>
    <m/>
    <m/>
    <m/>
    <m/>
    <m/>
    <m/>
    <x v="0"/>
    <m/>
  </r>
  <r>
    <s v="U.P. PESADO"/>
    <s v="REMIGA"/>
    <n v="15"/>
    <s v="Suspensión"/>
    <m/>
    <m/>
    <n v="6"/>
    <m/>
    <m/>
    <m/>
    <m/>
    <m/>
    <m/>
    <m/>
    <m/>
    <m/>
    <m/>
    <x v="0"/>
    <d v="2023-10-06T00:00:00"/>
    <s v="X"/>
    <n v="6"/>
    <x v="0"/>
    <m/>
    <m/>
    <m/>
    <m/>
    <m/>
    <m/>
    <m/>
    <x v="0"/>
    <m/>
  </r>
  <r>
    <s v="U.P. PESADO"/>
    <s v="REMIGA"/>
    <n v="16"/>
    <s v="Suspensión"/>
    <m/>
    <m/>
    <n v="6"/>
    <m/>
    <m/>
    <m/>
    <m/>
    <m/>
    <m/>
    <m/>
    <m/>
    <m/>
    <m/>
    <x v="0"/>
    <d v="2023-10-06T00:00:00"/>
    <s v="X"/>
    <n v="6"/>
    <x v="0"/>
    <m/>
    <m/>
    <m/>
    <m/>
    <m/>
    <m/>
    <m/>
    <x v="0"/>
    <m/>
  </r>
  <r>
    <s v="U.P. PESADO"/>
    <s v="REMIGA"/>
    <n v="17"/>
    <s v="Amarre"/>
    <m/>
    <n v="2"/>
    <m/>
    <m/>
    <n v="12"/>
    <m/>
    <m/>
    <m/>
    <m/>
    <n v="12"/>
    <m/>
    <m/>
    <m/>
    <x v="0"/>
    <d v="2023-10-06T00:00:00"/>
    <s v="X"/>
    <n v="14"/>
    <x v="0"/>
    <m/>
    <m/>
    <m/>
    <m/>
    <m/>
    <m/>
    <m/>
    <x v="0"/>
    <m/>
  </r>
  <r>
    <s v="U.P. PESADO"/>
    <s v="REMIGA"/>
    <n v="18"/>
    <s v="Suspensión"/>
    <m/>
    <m/>
    <n v="6"/>
    <m/>
    <m/>
    <m/>
    <m/>
    <m/>
    <m/>
    <m/>
    <m/>
    <m/>
    <m/>
    <x v="0"/>
    <d v="2023-10-06T00:00:00"/>
    <s v="X"/>
    <n v="6"/>
    <x v="0"/>
    <m/>
    <m/>
    <m/>
    <m/>
    <m/>
    <m/>
    <m/>
    <x v="0"/>
    <m/>
  </r>
  <r>
    <s v="U.P. PESADO"/>
    <s v="REMIGA"/>
    <n v="19"/>
    <s v="Amarre 30°"/>
    <m/>
    <n v="2"/>
    <m/>
    <m/>
    <n v="12"/>
    <m/>
    <m/>
    <m/>
    <m/>
    <n v="12"/>
    <m/>
    <m/>
    <m/>
    <x v="0"/>
    <d v="2023-10-06T00:00:00"/>
    <s v="X"/>
    <n v="14"/>
    <x v="0"/>
    <m/>
    <m/>
    <m/>
    <m/>
    <m/>
    <m/>
    <m/>
    <x v="0"/>
    <m/>
  </r>
  <r>
    <s v="U.P. PESADO"/>
    <s v="REMIGA"/>
    <n v="20"/>
    <s v="Suspensión"/>
    <m/>
    <m/>
    <n v="6"/>
    <m/>
    <m/>
    <m/>
    <m/>
    <m/>
    <m/>
    <m/>
    <m/>
    <m/>
    <m/>
    <x v="0"/>
    <d v="2023-10-06T00:00:00"/>
    <s v="X"/>
    <n v="6"/>
    <x v="0"/>
    <m/>
    <m/>
    <m/>
    <m/>
    <m/>
    <m/>
    <m/>
    <x v="0"/>
    <m/>
  </r>
  <r>
    <s v="U.P. PESADO"/>
    <s v="REMIGA"/>
    <n v="21"/>
    <s v="Suspensión"/>
    <m/>
    <m/>
    <n v="6"/>
    <m/>
    <m/>
    <m/>
    <m/>
    <m/>
    <m/>
    <m/>
    <m/>
    <m/>
    <m/>
    <x v="0"/>
    <d v="2023-10-06T00:00:00"/>
    <s v="X"/>
    <n v="6"/>
    <x v="0"/>
    <m/>
    <m/>
    <m/>
    <m/>
    <m/>
    <m/>
    <m/>
    <x v="0"/>
    <m/>
  </r>
  <r>
    <s v="U.P. PESADO"/>
    <s v="REMIGA"/>
    <n v="22"/>
    <s v="Amarre"/>
    <m/>
    <n v="2"/>
    <m/>
    <m/>
    <n v="12"/>
    <m/>
    <m/>
    <m/>
    <m/>
    <n v="12"/>
    <m/>
    <m/>
    <m/>
    <x v="0"/>
    <d v="2023-10-06T00:00:00"/>
    <s v="X"/>
    <n v="14"/>
    <x v="0"/>
    <m/>
    <m/>
    <m/>
    <m/>
    <m/>
    <m/>
    <m/>
    <x v="0"/>
    <m/>
  </r>
  <r>
    <s v="U.P. PESADO"/>
    <s v="REMIGA"/>
    <n v="23"/>
    <s v="Suspensión"/>
    <m/>
    <m/>
    <n v="6"/>
    <m/>
    <m/>
    <m/>
    <m/>
    <m/>
    <m/>
    <m/>
    <m/>
    <m/>
    <m/>
    <x v="0"/>
    <d v="2023-10-06T00:00:00"/>
    <s v="X"/>
    <n v="6"/>
    <x v="0"/>
    <m/>
    <m/>
    <m/>
    <m/>
    <m/>
    <m/>
    <m/>
    <x v="0"/>
    <m/>
  </r>
  <r>
    <s v="U.P. PESADO"/>
    <s v="REMIGA"/>
    <n v="24"/>
    <s v="Suspensión"/>
    <m/>
    <m/>
    <n v="6"/>
    <m/>
    <m/>
    <m/>
    <m/>
    <m/>
    <m/>
    <m/>
    <m/>
    <m/>
    <m/>
    <x v="0"/>
    <d v="2023-10-06T00:00:00"/>
    <s v="X"/>
    <n v="6"/>
    <x v="0"/>
    <m/>
    <m/>
    <m/>
    <m/>
    <m/>
    <m/>
    <m/>
    <x v="0"/>
    <m/>
  </r>
  <r>
    <s v="U.P. PESADO"/>
    <s v="REMIGA"/>
    <n v="25"/>
    <s v="Suspensión"/>
    <m/>
    <m/>
    <n v="6"/>
    <m/>
    <m/>
    <m/>
    <m/>
    <m/>
    <m/>
    <m/>
    <m/>
    <m/>
    <m/>
    <x v="0"/>
    <d v="2023-10-06T00:00:00"/>
    <s v="X"/>
    <n v="6"/>
    <x v="0"/>
    <m/>
    <m/>
    <m/>
    <m/>
    <m/>
    <m/>
    <m/>
    <x v="0"/>
    <m/>
  </r>
  <r>
    <s v="U.P. PESADO"/>
    <s v="REMIGA"/>
    <n v="26"/>
    <s v="Suspensión"/>
    <m/>
    <m/>
    <n v="6"/>
    <m/>
    <m/>
    <m/>
    <m/>
    <m/>
    <m/>
    <m/>
    <m/>
    <m/>
    <m/>
    <x v="0"/>
    <d v="2023-10-06T00:00:00"/>
    <s v="X"/>
    <n v="6"/>
    <x v="0"/>
    <m/>
    <m/>
    <m/>
    <m/>
    <m/>
    <m/>
    <m/>
    <x v="0"/>
    <m/>
  </r>
  <r>
    <s v="U.P. PESADO"/>
    <s v="REMIGA"/>
    <n v="27"/>
    <s v="Amarre"/>
    <m/>
    <n v="2"/>
    <m/>
    <m/>
    <n v="12"/>
    <m/>
    <m/>
    <m/>
    <m/>
    <n v="12"/>
    <m/>
    <m/>
    <m/>
    <x v="0"/>
    <d v="2023-10-06T00:00:00"/>
    <s v="X"/>
    <n v="14"/>
    <x v="0"/>
    <m/>
    <m/>
    <m/>
    <m/>
    <m/>
    <m/>
    <m/>
    <x v="0"/>
    <m/>
  </r>
  <r>
    <s v="U.P. PESADO"/>
    <s v="REMIGA"/>
    <n v="28"/>
    <s v="Suspensión"/>
    <m/>
    <m/>
    <n v="4"/>
    <m/>
    <n v="2"/>
    <m/>
    <m/>
    <m/>
    <m/>
    <m/>
    <m/>
    <m/>
    <m/>
    <x v="0"/>
    <d v="2023-10-06T00:00:00"/>
    <s v="X"/>
    <n v="6"/>
    <x v="0"/>
    <m/>
    <m/>
    <m/>
    <m/>
    <m/>
    <m/>
    <m/>
    <x v="0"/>
    <m/>
  </r>
  <r>
    <s v="U.P. PESADO"/>
    <s v="REMIGA"/>
    <n v="29"/>
    <s v="Suspensión"/>
    <m/>
    <m/>
    <n v="4"/>
    <m/>
    <n v="2"/>
    <m/>
    <m/>
    <m/>
    <m/>
    <m/>
    <m/>
    <m/>
    <m/>
    <x v="0"/>
    <d v="2023-10-06T00:00:00"/>
    <s v="X"/>
    <n v="6"/>
    <x v="0"/>
    <m/>
    <m/>
    <m/>
    <m/>
    <m/>
    <m/>
    <m/>
    <x v="0"/>
    <m/>
  </r>
  <r>
    <s v="U.P. PESADO"/>
    <s v="REMIGA"/>
    <n v="30"/>
    <s v="Suspensión"/>
    <m/>
    <m/>
    <n v="4"/>
    <m/>
    <n v="2"/>
    <m/>
    <m/>
    <m/>
    <m/>
    <m/>
    <m/>
    <m/>
    <m/>
    <x v="0"/>
    <d v="2023-10-06T00:00:00"/>
    <s v="X"/>
    <n v="6"/>
    <x v="0"/>
    <m/>
    <m/>
    <m/>
    <m/>
    <m/>
    <m/>
    <m/>
    <x v="0"/>
    <m/>
  </r>
  <r>
    <s v="U.P. PESADO"/>
    <s v="REMIGA"/>
    <n v="31"/>
    <s v="Suspensión"/>
    <m/>
    <m/>
    <n v="4"/>
    <m/>
    <n v="2"/>
    <m/>
    <m/>
    <m/>
    <m/>
    <m/>
    <m/>
    <m/>
    <m/>
    <x v="0"/>
    <d v="2023-10-06T00:00:00"/>
    <s v="X"/>
    <n v="6"/>
    <x v="0"/>
    <m/>
    <m/>
    <m/>
    <m/>
    <m/>
    <m/>
    <m/>
    <x v="0"/>
    <m/>
  </r>
  <r>
    <s v="U.P. PESADO"/>
    <s v="REMIGA"/>
    <n v="32"/>
    <s v="Amarre"/>
    <m/>
    <n v="2"/>
    <m/>
    <m/>
    <n v="12"/>
    <m/>
    <m/>
    <m/>
    <m/>
    <n v="12"/>
    <m/>
    <m/>
    <m/>
    <x v="0"/>
    <d v="2023-10-06T00:00:00"/>
    <s v="X"/>
    <n v="14"/>
    <x v="0"/>
    <m/>
    <m/>
    <m/>
    <m/>
    <m/>
    <m/>
    <m/>
    <x v="0"/>
    <m/>
  </r>
  <r>
    <s v="U.P. PESADO"/>
    <s v="REMIGA"/>
    <n v="33"/>
    <s v="Suspensión"/>
    <m/>
    <m/>
    <n v="4"/>
    <m/>
    <n v="2"/>
    <m/>
    <m/>
    <m/>
    <m/>
    <m/>
    <m/>
    <m/>
    <m/>
    <x v="0"/>
    <d v="2023-10-06T00:00:00"/>
    <s v="X"/>
    <n v="6"/>
    <x v="0"/>
    <m/>
    <m/>
    <m/>
    <m/>
    <m/>
    <m/>
    <m/>
    <x v="0"/>
    <m/>
  </r>
  <r>
    <s v="U.P. PESADO"/>
    <s v="REMIGA"/>
    <n v="34"/>
    <s v="Suspensión"/>
    <m/>
    <m/>
    <n v="5"/>
    <m/>
    <n v="1"/>
    <m/>
    <m/>
    <m/>
    <m/>
    <m/>
    <m/>
    <m/>
    <m/>
    <x v="0"/>
    <d v="2023-10-06T00:00:00"/>
    <s v="X"/>
    <n v="6"/>
    <x v="0"/>
    <m/>
    <m/>
    <m/>
    <m/>
    <m/>
    <m/>
    <m/>
    <x v="0"/>
    <m/>
  </r>
  <r>
    <s v="U.P. PESADO"/>
    <s v="REMIGA"/>
    <n v="35"/>
    <s v="Suspensión"/>
    <m/>
    <m/>
    <n v="5"/>
    <m/>
    <n v="1"/>
    <m/>
    <m/>
    <m/>
    <m/>
    <m/>
    <m/>
    <m/>
    <m/>
    <x v="0"/>
    <d v="2023-10-06T00:00:00"/>
    <s v="X"/>
    <n v="6"/>
    <x v="0"/>
    <m/>
    <m/>
    <m/>
    <m/>
    <m/>
    <m/>
    <m/>
    <x v="0"/>
    <m/>
  </r>
  <r>
    <s v="U.P. PESADO"/>
    <s v="REMIGA"/>
    <n v="36"/>
    <s v="Suspensión"/>
    <m/>
    <m/>
    <n v="4"/>
    <m/>
    <n v="2"/>
    <m/>
    <m/>
    <m/>
    <m/>
    <m/>
    <m/>
    <m/>
    <m/>
    <x v="0"/>
    <d v="2023-10-06T00:00:00"/>
    <s v="X"/>
    <n v="6"/>
    <x v="0"/>
    <m/>
    <m/>
    <m/>
    <m/>
    <m/>
    <m/>
    <m/>
    <x v="0"/>
    <m/>
  </r>
  <r>
    <s v="U.P. PESADO"/>
    <s v="REMIGA"/>
    <n v="37"/>
    <s v="Amarre"/>
    <m/>
    <n v="2"/>
    <m/>
    <m/>
    <n v="12"/>
    <m/>
    <m/>
    <m/>
    <m/>
    <n v="12"/>
    <m/>
    <m/>
    <m/>
    <x v="0"/>
    <d v="2023-10-06T00:00:00"/>
    <s v="X"/>
    <n v="14"/>
    <x v="0"/>
    <m/>
    <m/>
    <m/>
    <m/>
    <m/>
    <m/>
    <m/>
    <x v="0"/>
    <m/>
  </r>
  <r>
    <s v="U.P. PESADO"/>
    <s v="REMIGA"/>
    <n v="38"/>
    <s v="Suspensión"/>
    <m/>
    <m/>
    <n v="6"/>
    <m/>
    <m/>
    <m/>
    <m/>
    <m/>
    <m/>
    <m/>
    <m/>
    <m/>
    <m/>
    <x v="0"/>
    <d v="2023-10-06T00:00:00"/>
    <s v="X"/>
    <n v="6"/>
    <x v="0"/>
    <m/>
    <m/>
    <m/>
    <m/>
    <m/>
    <m/>
    <m/>
    <x v="0"/>
    <m/>
  </r>
  <r>
    <s v="U.P. PESADO"/>
    <s v="REMIGA"/>
    <n v="39"/>
    <s v="Suspensión"/>
    <m/>
    <m/>
    <n v="6"/>
    <m/>
    <m/>
    <m/>
    <m/>
    <m/>
    <m/>
    <m/>
    <m/>
    <m/>
    <m/>
    <x v="0"/>
    <d v="2023-10-06T00:00:00"/>
    <s v="X"/>
    <n v="6"/>
    <x v="0"/>
    <m/>
    <m/>
    <m/>
    <m/>
    <m/>
    <m/>
    <m/>
    <x v="0"/>
    <m/>
  </r>
  <r>
    <s v="U.P. PESADO"/>
    <s v="REMIGA"/>
    <n v="40"/>
    <s v="Suspensión"/>
    <m/>
    <m/>
    <n v="6"/>
    <m/>
    <m/>
    <m/>
    <m/>
    <m/>
    <m/>
    <m/>
    <m/>
    <m/>
    <m/>
    <x v="0"/>
    <d v="2023-10-06T00:00:00"/>
    <s v="X"/>
    <n v="6"/>
    <x v="0"/>
    <m/>
    <m/>
    <m/>
    <m/>
    <m/>
    <m/>
    <m/>
    <x v="0"/>
    <m/>
  </r>
  <r>
    <s v="U.P. PESADO"/>
    <s v="REMIGA"/>
    <n v="41"/>
    <s v="Suspensión"/>
    <m/>
    <m/>
    <n v="6"/>
    <m/>
    <m/>
    <m/>
    <m/>
    <m/>
    <m/>
    <m/>
    <m/>
    <m/>
    <m/>
    <x v="0"/>
    <d v="2023-10-06T00:00:00"/>
    <s v="X"/>
    <n v="6"/>
    <x v="0"/>
    <m/>
    <m/>
    <m/>
    <m/>
    <m/>
    <m/>
    <m/>
    <x v="0"/>
    <m/>
  </r>
  <r>
    <s v="U.P. PESADO"/>
    <s v="REMIGA"/>
    <n v="42"/>
    <s v="Amarre"/>
    <m/>
    <n v="2"/>
    <n v="6"/>
    <m/>
    <n v="6"/>
    <m/>
    <m/>
    <m/>
    <m/>
    <n v="12"/>
    <m/>
    <m/>
    <m/>
    <x v="0"/>
    <d v="2023-10-06T00:00:00"/>
    <s v="X"/>
    <n v="14"/>
    <x v="0"/>
    <m/>
    <m/>
    <m/>
    <m/>
    <m/>
    <m/>
    <m/>
    <x v="0"/>
    <m/>
  </r>
  <r>
    <s v="U.P. PESADO"/>
    <s v="REMIGA"/>
    <n v="43"/>
    <s v="Suspensión"/>
    <m/>
    <m/>
    <n v="6"/>
    <m/>
    <m/>
    <m/>
    <m/>
    <m/>
    <m/>
    <m/>
    <m/>
    <m/>
    <m/>
    <x v="1"/>
    <m/>
    <m/>
    <m/>
    <x v="0"/>
    <m/>
    <m/>
    <m/>
    <m/>
    <m/>
    <m/>
    <m/>
    <x v="0"/>
    <m/>
  </r>
  <r>
    <s v="U.P. PESADO"/>
    <s v="REMIGA"/>
    <n v="44"/>
    <s v="Suspensión"/>
    <m/>
    <m/>
    <n v="6"/>
    <m/>
    <m/>
    <m/>
    <m/>
    <m/>
    <m/>
    <m/>
    <m/>
    <m/>
    <m/>
    <x v="0"/>
    <m/>
    <m/>
    <m/>
    <x v="0"/>
    <m/>
    <m/>
    <m/>
    <m/>
    <m/>
    <m/>
    <m/>
    <x v="0"/>
    <m/>
  </r>
  <r>
    <s v="U.P. PESADO"/>
    <s v="REMIGA"/>
    <n v="45"/>
    <s v="Suspensión"/>
    <m/>
    <m/>
    <n v="6"/>
    <m/>
    <m/>
    <m/>
    <m/>
    <m/>
    <m/>
    <m/>
    <m/>
    <m/>
    <m/>
    <x v="0"/>
    <m/>
    <m/>
    <m/>
    <x v="0"/>
    <m/>
    <m/>
    <m/>
    <m/>
    <m/>
    <m/>
    <m/>
    <x v="0"/>
    <m/>
  </r>
  <r>
    <s v="U.P. PESADO"/>
    <s v="REMIGA"/>
    <n v="46"/>
    <s v="Suspensión"/>
    <m/>
    <m/>
    <n v="6"/>
    <m/>
    <m/>
    <m/>
    <m/>
    <m/>
    <m/>
    <m/>
    <m/>
    <m/>
    <m/>
    <x v="0"/>
    <m/>
    <m/>
    <m/>
    <x v="0"/>
    <m/>
    <m/>
    <m/>
    <m/>
    <m/>
    <m/>
    <m/>
    <x v="0"/>
    <m/>
  </r>
  <r>
    <s v="U.P. PESADO"/>
    <s v="REMIGA"/>
    <n v="47"/>
    <s v="Amarre"/>
    <m/>
    <n v="2"/>
    <n v="12"/>
    <m/>
    <m/>
    <m/>
    <m/>
    <m/>
    <m/>
    <n v="12"/>
    <m/>
    <m/>
    <m/>
    <x v="0"/>
    <d v="2024-10-07T00:00:00"/>
    <s v="X"/>
    <n v="12"/>
    <x v="0"/>
    <m/>
    <m/>
    <m/>
    <m/>
    <m/>
    <m/>
    <m/>
    <x v="0"/>
    <m/>
  </r>
  <r>
    <s v="U.P. PESADO"/>
    <s v="REMIGA"/>
    <n v="48"/>
    <s v="Suspensión"/>
    <m/>
    <m/>
    <n v="6"/>
    <m/>
    <m/>
    <m/>
    <m/>
    <m/>
    <m/>
    <m/>
    <m/>
    <m/>
    <m/>
    <x v="0"/>
    <m/>
    <m/>
    <m/>
    <x v="0"/>
    <m/>
    <m/>
    <m/>
    <m/>
    <m/>
    <m/>
    <m/>
    <x v="0"/>
    <m/>
  </r>
  <r>
    <s v="U.P. PESADO"/>
    <s v="REMIGA"/>
    <n v="49"/>
    <s v="Suspensión"/>
    <m/>
    <m/>
    <n v="6"/>
    <m/>
    <m/>
    <m/>
    <m/>
    <m/>
    <m/>
    <m/>
    <m/>
    <m/>
    <m/>
    <x v="0"/>
    <m/>
    <m/>
    <m/>
    <x v="0"/>
    <m/>
    <m/>
    <m/>
    <m/>
    <m/>
    <m/>
    <m/>
    <x v="0"/>
    <m/>
  </r>
  <r>
    <s v="U.P. PESADO"/>
    <s v="REMIGA"/>
    <n v="50"/>
    <s v="Suspensión"/>
    <m/>
    <m/>
    <n v="6"/>
    <m/>
    <m/>
    <m/>
    <m/>
    <m/>
    <m/>
    <m/>
    <m/>
    <m/>
    <m/>
    <x v="0"/>
    <m/>
    <m/>
    <m/>
    <x v="0"/>
    <m/>
    <m/>
    <m/>
    <m/>
    <m/>
    <m/>
    <m/>
    <x v="0"/>
    <m/>
  </r>
  <r>
    <s v="U.P. PESADO"/>
    <s v="REMIGA"/>
    <n v="51"/>
    <s v="Suspensión"/>
    <m/>
    <m/>
    <n v="6"/>
    <m/>
    <m/>
    <m/>
    <m/>
    <m/>
    <m/>
    <m/>
    <m/>
    <m/>
    <m/>
    <x v="0"/>
    <m/>
    <m/>
    <m/>
    <x v="0"/>
    <m/>
    <m/>
    <m/>
    <m/>
    <m/>
    <m/>
    <m/>
    <x v="0"/>
    <m/>
  </r>
  <r>
    <s v="U.P. PESADO"/>
    <s v="REMIGA"/>
    <n v="52"/>
    <s v="Amarre"/>
    <m/>
    <n v="2"/>
    <n v="12"/>
    <m/>
    <m/>
    <m/>
    <m/>
    <m/>
    <m/>
    <n v="13"/>
    <m/>
    <m/>
    <m/>
    <x v="0"/>
    <d v="2024-10-07T00:00:00"/>
    <s v="X"/>
    <n v="13"/>
    <x v="0"/>
    <m/>
    <m/>
    <m/>
    <m/>
    <m/>
    <m/>
    <m/>
    <x v="0"/>
    <m/>
  </r>
  <r>
    <s v="U.P. PESADO"/>
    <s v="REMIGA"/>
    <n v="53"/>
    <s v="Suspensión"/>
    <m/>
    <m/>
    <n v="6"/>
    <m/>
    <m/>
    <m/>
    <m/>
    <m/>
    <m/>
    <m/>
    <m/>
    <m/>
    <m/>
    <x v="0"/>
    <m/>
    <m/>
    <m/>
    <x v="0"/>
    <m/>
    <m/>
    <m/>
    <m/>
    <m/>
    <m/>
    <m/>
    <x v="0"/>
    <m/>
  </r>
  <r>
    <s v="U.P. PESADO"/>
    <s v="REMIGA"/>
    <n v="54"/>
    <s v="Suspensión"/>
    <m/>
    <m/>
    <n v="6"/>
    <m/>
    <m/>
    <m/>
    <m/>
    <m/>
    <m/>
    <m/>
    <m/>
    <m/>
    <m/>
    <x v="0"/>
    <m/>
    <m/>
    <m/>
    <x v="0"/>
    <m/>
    <m/>
    <m/>
    <m/>
    <m/>
    <m/>
    <m/>
    <x v="0"/>
    <m/>
  </r>
  <r>
    <s v="U.P. PESADO"/>
    <s v="REMIGA"/>
    <n v="55"/>
    <s v="Suspensión"/>
    <m/>
    <m/>
    <n v="6"/>
    <m/>
    <m/>
    <m/>
    <m/>
    <m/>
    <m/>
    <m/>
    <m/>
    <m/>
    <m/>
    <x v="0"/>
    <m/>
    <m/>
    <m/>
    <x v="0"/>
    <m/>
    <m/>
    <m/>
    <m/>
    <m/>
    <m/>
    <m/>
    <x v="0"/>
    <m/>
  </r>
  <r>
    <s v="U.P. PESADO"/>
    <s v="REMIGA"/>
    <n v="56"/>
    <s v="Suspensión"/>
    <m/>
    <m/>
    <n v="6"/>
    <m/>
    <m/>
    <m/>
    <m/>
    <m/>
    <m/>
    <m/>
    <m/>
    <m/>
    <m/>
    <x v="2"/>
    <m/>
    <m/>
    <m/>
    <x v="0"/>
    <m/>
    <m/>
    <m/>
    <m/>
    <m/>
    <m/>
    <m/>
    <x v="0"/>
    <m/>
  </r>
  <r>
    <s v="U.P. PESADO"/>
    <s v="REMIGA"/>
    <n v="57"/>
    <s v="Amarre"/>
    <m/>
    <n v="2"/>
    <n v="6"/>
    <m/>
    <n v="6"/>
    <m/>
    <m/>
    <m/>
    <m/>
    <n v="12"/>
    <m/>
    <m/>
    <m/>
    <x v="3"/>
    <d v="2024-10-07T00:00:00"/>
    <s v="X"/>
    <n v="12"/>
    <x v="0"/>
    <m/>
    <m/>
    <m/>
    <m/>
    <m/>
    <m/>
    <m/>
    <x v="0"/>
    <m/>
  </r>
  <r>
    <s v="U.P. PESADO"/>
    <s v="REMIGA"/>
    <n v="58"/>
    <s v="Estructura de Pase "/>
    <m/>
    <n v="6"/>
    <m/>
    <m/>
    <m/>
    <m/>
    <m/>
    <m/>
    <m/>
    <m/>
    <m/>
    <m/>
    <m/>
    <x v="0"/>
    <m/>
    <m/>
    <m/>
    <x v="0"/>
    <m/>
    <m/>
    <m/>
    <m/>
    <m/>
    <m/>
    <m/>
    <x v="0"/>
    <m/>
  </r>
  <r>
    <s v="U.P. PESADO"/>
    <s v="REMIGA"/>
    <n v="59"/>
    <s v="Amarre"/>
    <m/>
    <n v="2"/>
    <n v="6"/>
    <m/>
    <n v="6"/>
    <m/>
    <m/>
    <m/>
    <m/>
    <n v="12"/>
    <m/>
    <m/>
    <m/>
    <x v="0"/>
    <d v="2024-10-07T00:00:00"/>
    <s v="X"/>
    <n v="12"/>
    <x v="0"/>
    <m/>
    <m/>
    <m/>
    <m/>
    <m/>
    <m/>
    <m/>
    <x v="0"/>
    <m/>
  </r>
  <r>
    <s v="U.P. PESADO"/>
    <s v="REMIGA"/>
    <n v="60"/>
    <s v="Suspensión"/>
    <m/>
    <m/>
    <n v="6"/>
    <m/>
    <m/>
    <m/>
    <m/>
    <m/>
    <m/>
    <m/>
    <m/>
    <m/>
    <m/>
    <x v="0"/>
    <m/>
    <m/>
    <m/>
    <x v="0"/>
    <m/>
    <m/>
    <m/>
    <m/>
    <m/>
    <m/>
    <m/>
    <x v="0"/>
    <m/>
  </r>
  <r>
    <s v="U.P. PESADO"/>
    <s v="REMIGA"/>
    <n v="61"/>
    <s v="Suspensión"/>
    <m/>
    <m/>
    <n v="6"/>
    <m/>
    <m/>
    <m/>
    <m/>
    <m/>
    <m/>
    <m/>
    <m/>
    <m/>
    <m/>
    <x v="4"/>
    <m/>
    <m/>
    <m/>
    <x v="0"/>
    <m/>
    <m/>
    <m/>
    <m/>
    <m/>
    <m/>
    <m/>
    <x v="0"/>
    <m/>
  </r>
  <r>
    <s v="U.P. PESADO"/>
    <s v="REMIGA"/>
    <n v="62"/>
    <s v="Suspensión"/>
    <m/>
    <m/>
    <n v="6"/>
    <m/>
    <m/>
    <m/>
    <m/>
    <m/>
    <m/>
    <m/>
    <m/>
    <m/>
    <m/>
    <x v="0"/>
    <m/>
    <m/>
    <m/>
    <x v="0"/>
    <m/>
    <m/>
    <m/>
    <m/>
    <m/>
    <m/>
    <m/>
    <x v="0"/>
    <m/>
  </r>
  <r>
    <s v="U.P. PESADO"/>
    <s v="REMIGA"/>
    <n v="63"/>
    <s v="Suspensión"/>
    <m/>
    <m/>
    <n v="6"/>
    <m/>
    <m/>
    <m/>
    <m/>
    <m/>
    <m/>
    <m/>
    <m/>
    <m/>
    <m/>
    <x v="5"/>
    <m/>
    <m/>
    <m/>
    <x v="0"/>
    <m/>
    <m/>
    <m/>
    <m/>
    <m/>
    <m/>
    <m/>
    <x v="0"/>
    <m/>
  </r>
  <r>
    <s v="U.P. PESADO"/>
    <s v="REMIGA"/>
    <n v="64"/>
    <s v="Amarre"/>
    <m/>
    <n v="2"/>
    <n v="12"/>
    <m/>
    <m/>
    <m/>
    <m/>
    <m/>
    <m/>
    <n v="12"/>
    <m/>
    <m/>
    <m/>
    <x v="0"/>
    <d v="2024-10-07T00:00:00"/>
    <s v="X"/>
    <n v="12"/>
    <x v="0"/>
    <m/>
    <m/>
    <m/>
    <m/>
    <m/>
    <m/>
    <m/>
    <x v="0"/>
    <m/>
  </r>
  <r>
    <s v="U.P. PESADO"/>
    <s v="REMIGA"/>
    <n v="65"/>
    <s v="Suspensión"/>
    <m/>
    <n v="3"/>
    <n v="3"/>
    <m/>
    <m/>
    <m/>
    <m/>
    <m/>
    <m/>
    <m/>
    <m/>
    <m/>
    <m/>
    <x v="5"/>
    <m/>
    <m/>
    <m/>
    <x v="0"/>
    <m/>
    <m/>
    <m/>
    <m/>
    <m/>
    <m/>
    <m/>
    <x v="0"/>
    <m/>
  </r>
  <r>
    <s v="U.P. PESADO"/>
    <s v="REMIGA"/>
    <n v="66"/>
    <s v="Amarre 90°"/>
    <m/>
    <n v="4"/>
    <n v="12"/>
    <m/>
    <m/>
    <m/>
    <m/>
    <m/>
    <m/>
    <n v="12"/>
    <m/>
    <m/>
    <m/>
    <x v="0"/>
    <d v="2024-10-07T00:00:00"/>
    <s v="X"/>
    <n v="12"/>
    <x v="0"/>
    <m/>
    <m/>
    <m/>
    <m/>
    <m/>
    <m/>
    <m/>
    <x v="0"/>
    <m/>
  </r>
  <r>
    <s v="U.P. PESADO"/>
    <s v="REMIGA"/>
    <n v="67"/>
    <s v="Pase"/>
    <m/>
    <n v="6"/>
    <m/>
    <m/>
    <m/>
    <m/>
    <m/>
    <m/>
    <m/>
    <m/>
    <m/>
    <m/>
    <m/>
    <x v="5"/>
    <m/>
    <m/>
    <m/>
    <x v="0"/>
    <m/>
    <m/>
    <m/>
    <m/>
    <m/>
    <m/>
    <m/>
    <x v="0"/>
    <m/>
  </r>
  <r>
    <s v="U.P. PESADO"/>
    <s v="REMIGA"/>
    <n v="68"/>
    <s v="Amarre"/>
    <m/>
    <n v="2"/>
    <n v="6"/>
    <m/>
    <n v="6"/>
    <m/>
    <m/>
    <m/>
    <m/>
    <n v="12"/>
    <m/>
    <m/>
    <m/>
    <x v="2"/>
    <d v="2024-10-07T00:00:00"/>
    <s v="X"/>
    <n v="12"/>
    <x v="0"/>
    <m/>
    <m/>
    <m/>
    <m/>
    <m/>
    <m/>
    <m/>
    <x v="0"/>
    <m/>
  </r>
  <r>
    <s v="U.P. PESADO"/>
    <s v="REMIGA"/>
    <n v="69"/>
    <s v="Pase"/>
    <m/>
    <n v="12"/>
    <m/>
    <m/>
    <m/>
    <m/>
    <m/>
    <m/>
    <m/>
    <m/>
    <m/>
    <m/>
    <m/>
    <x v="0"/>
    <m/>
    <m/>
    <m/>
    <x v="0"/>
    <m/>
    <m/>
    <m/>
    <m/>
    <m/>
    <m/>
    <m/>
    <x v="0"/>
    <m/>
  </r>
  <r>
    <s v="U.P. PESADO"/>
    <s v="REMIGA"/>
    <n v="70"/>
    <s v="Pase"/>
    <m/>
    <n v="6"/>
    <m/>
    <m/>
    <m/>
    <m/>
    <m/>
    <m/>
    <m/>
    <m/>
    <m/>
    <m/>
    <m/>
    <x v="0"/>
    <m/>
    <m/>
    <m/>
    <x v="0"/>
    <m/>
    <m/>
    <m/>
    <m/>
    <m/>
    <m/>
    <m/>
    <x v="0"/>
    <m/>
  </r>
  <r>
    <s v="U.P. PESADO"/>
    <s v="REMIGA"/>
    <n v="71"/>
    <s v="Amarre "/>
    <m/>
    <n v="2"/>
    <n v="6"/>
    <m/>
    <n v="6"/>
    <m/>
    <m/>
    <m/>
    <m/>
    <n v="12"/>
    <m/>
    <m/>
    <m/>
    <x v="6"/>
    <d v="2024-10-07T00:00:00"/>
    <s v="X"/>
    <n v="12"/>
    <x v="0"/>
    <m/>
    <m/>
    <m/>
    <m/>
    <m/>
    <m/>
    <m/>
    <x v="0"/>
    <m/>
  </r>
  <r>
    <s v="U.P. PESADO"/>
    <s v="REMIGA"/>
    <n v="72"/>
    <s v="Suspensión"/>
    <m/>
    <m/>
    <n v="6"/>
    <m/>
    <m/>
    <m/>
    <m/>
    <m/>
    <m/>
    <m/>
    <m/>
    <m/>
    <m/>
    <x v="0"/>
    <m/>
    <m/>
    <m/>
    <x v="0"/>
    <m/>
    <m/>
    <m/>
    <m/>
    <m/>
    <m/>
    <m/>
    <x v="0"/>
    <m/>
  </r>
  <r>
    <s v="U.P. PESADO"/>
    <s v="REMIGA"/>
    <n v="73"/>
    <s v="Suspensión"/>
    <m/>
    <m/>
    <n v="6"/>
    <m/>
    <m/>
    <m/>
    <m/>
    <m/>
    <m/>
    <m/>
    <m/>
    <m/>
    <m/>
    <x v="0"/>
    <m/>
    <m/>
    <m/>
    <x v="0"/>
    <m/>
    <m/>
    <m/>
    <m/>
    <m/>
    <m/>
    <m/>
    <x v="0"/>
    <m/>
  </r>
  <r>
    <s v="U.P. PESADO"/>
    <s v="REMIGA"/>
    <n v="74"/>
    <s v="Suspensión"/>
    <m/>
    <m/>
    <n v="6"/>
    <m/>
    <m/>
    <m/>
    <m/>
    <m/>
    <m/>
    <m/>
    <m/>
    <m/>
    <m/>
    <x v="0"/>
    <m/>
    <m/>
    <m/>
    <x v="0"/>
    <m/>
    <m/>
    <m/>
    <m/>
    <m/>
    <m/>
    <m/>
    <x v="0"/>
    <m/>
  </r>
  <r>
    <s v="U.P. PESADO"/>
    <s v="REMIGA"/>
    <n v="75"/>
    <s v="Suspensión"/>
    <m/>
    <m/>
    <n v="6"/>
    <m/>
    <m/>
    <m/>
    <m/>
    <m/>
    <m/>
    <m/>
    <m/>
    <m/>
    <m/>
    <x v="0"/>
    <m/>
    <m/>
    <m/>
    <x v="0"/>
    <m/>
    <m/>
    <m/>
    <m/>
    <m/>
    <m/>
    <m/>
    <x v="0"/>
    <m/>
  </r>
  <r>
    <s v="U.P. PESADO"/>
    <s v="REMIGA"/>
    <n v="76"/>
    <s v="Amarre"/>
    <m/>
    <n v="2"/>
    <n v="12"/>
    <m/>
    <m/>
    <m/>
    <m/>
    <m/>
    <m/>
    <n v="12"/>
    <m/>
    <m/>
    <m/>
    <x v="5"/>
    <d v="2024-10-07T00:00:00"/>
    <s v="X"/>
    <n v="12"/>
    <x v="0"/>
    <m/>
    <m/>
    <m/>
    <m/>
    <m/>
    <m/>
    <m/>
    <x v="0"/>
    <m/>
  </r>
  <r>
    <s v="U.P. PESADO"/>
    <s v="REMIGA"/>
    <n v="77"/>
    <s v="Suspensión"/>
    <m/>
    <m/>
    <n v="6"/>
    <m/>
    <m/>
    <m/>
    <m/>
    <m/>
    <m/>
    <m/>
    <m/>
    <m/>
    <m/>
    <x v="0"/>
    <m/>
    <m/>
    <m/>
    <x v="0"/>
    <m/>
    <m/>
    <m/>
    <m/>
    <m/>
    <m/>
    <m/>
    <x v="0"/>
    <m/>
  </r>
  <r>
    <s v="U.P. PESADO"/>
    <s v="REMIGA"/>
    <n v="78"/>
    <s v="Suspensión"/>
    <m/>
    <m/>
    <n v="6"/>
    <m/>
    <m/>
    <m/>
    <m/>
    <m/>
    <m/>
    <m/>
    <m/>
    <m/>
    <m/>
    <x v="0"/>
    <m/>
    <m/>
    <m/>
    <x v="0"/>
    <m/>
    <m/>
    <m/>
    <m/>
    <m/>
    <m/>
    <m/>
    <x v="0"/>
    <m/>
  </r>
  <r>
    <s v="U.P. PESADO"/>
    <s v="REMIGA"/>
    <n v="79"/>
    <s v="Suspensión"/>
    <m/>
    <m/>
    <n v="6"/>
    <m/>
    <m/>
    <m/>
    <m/>
    <m/>
    <m/>
    <m/>
    <m/>
    <m/>
    <m/>
    <x v="0"/>
    <m/>
    <m/>
    <m/>
    <x v="0"/>
    <m/>
    <m/>
    <m/>
    <m/>
    <m/>
    <m/>
    <m/>
    <x v="0"/>
    <m/>
  </r>
  <r>
    <s v="U.P. PESADO"/>
    <s v="REMIGA"/>
    <n v="80"/>
    <s v="Suspensión"/>
    <m/>
    <m/>
    <n v="6"/>
    <m/>
    <m/>
    <m/>
    <m/>
    <m/>
    <m/>
    <m/>
    <m/>
    <m/>
    <m/>
    <x v="0"/>
    <m/>
    <m/>
    <m/>
    <x v="0"/>
    <m/>
    <m/>
    <m/>
    <m/>
    <m/>
    <m/>
    <m/>
    <x v="0"/>
    <m/>
  </r>
  <r>
    <s v="U.P. PESADO"/>
    <s v="REMIGA"/>
    <n v="81"/>
    <s v="Amarre"/>
    <m/>
    <n v="2"/>
    <n v="12"/>
    <m/>
    <m/>
    <m/>
    <m/>
    <m/>
    <m/>
    <n v="12"/>
    <m/>
    <m/>
    <m/>
    <x v="0"/>
    <d v="2024-10-07T00:00:00"/>
    <s v="X"/>
    <n v="12"/>
    <x v="0"/>
    <m/>
    <m/>
    <m/>
    <m/>
    <m/>
    <m/>
    <m/>
    <x v="0"/>
    <m/>
  </r>
  <r>
    <s v="U.P. PESADO"/>
    <s v="REMIGA"/>
    <n v="82"/>
    <s v="Suspensión"/>
    <m/>
    <m/>
    <n v="6"/>
    <m/>
    <m/>
    <m/>
    <m/>
    <m/>
    <m/>
    <m/>
    <m/>
    <m/>
    <m/>
    <x v="5"/>
    <m/>
    <m/>
    <m/>
    <x v="0"/>
    <m/>
    <m/>
    <m/>
    <m/>
    <m/>
    <m/>
    <m/>
    <x v="0"/>
    <m/>
  </r>
  <r>
    <s v="U.P. PESADO"/>
    <s v="REMIGA"/>
    <n v="83"/>
    <s v="Suspensión"/>
    <m/>
    <m/>
    <n v="6"/>
    <m/>
    <m/>
    <m/>
    <m/>
    <m/>
    <m/>
    <m/>
    <m/>
    <m/>
    <m/>
    <x v="0"/>
    <m/>
    <m/>
    <m/>
    <x v="0"/>
    <m/>
    <m/>
    <m/>
    <m/>
    <m/>
    <m/>
    <m/>
    <x v="0"/>
    <m/>
  </r>
  <r>
    <s v="U.P. PESADO"/>
    <s v="REMIGA"/>
    <n v="84"/>
    <s v="Suspensión"/>
    <m/>
    <m/>
    <n v="6"/>
    <m/>
    <m/>
    <m/>
    <m/>
    <m/>
    <m/>
    <m/>
    <m/>
    <m/>
    <m/>
    <x v="0"/>
    <m/>
    <m/>
    <m/>
    <x v="0"/>
    <m/>
    <m/>
    <m/>
    <m/>
    <m/>
    <m/>
    <m/>
    <x v="0"/>
    <m/>
  </r>
  <r>
    <s v="U.P. PESADO"/>
    <s v="REMIGA"/>
    <n v="85"/>
    <s v="Suspensión"/>
    <m/>
    <m/>
    <n v="6"/>
    <m/>
    <m/>
    <m/>
    <m/>
    <m/>
    <m/>
    <m/>
    <m/>
    <m/>
    <m/>
    <x v="0"/>
    <m/>
    <m/>
    <m/>
    <x v="0"/>
    <m/>
    <m/>
    <m/>
    <m/>
    <m/>
    <m/>
    <m/>
    <x v="0"/>
    <m/>
  </r>
  <r>
    <s v="U.P. PESADO"/>
    <s v="REMIGA"/>
    <n v="86"/>
    <s v="Amarre"/>
    <m/>
    <n v="2"/>
    <n v="12"/>
    <m/>
    <m/>
    <m/>
    <m/>
    <m/>
    <m/>
    <n v="12"/>
    <m/>
    <m/>
    <m/>
    <x v="5"/>
    <d v="2024-10-08T00:00:00"/>
    <s v="X"/>
    <n v="12"/>
    <x v="0"/>
    <m/>
    <m/>
    <m/>
    <m/>
    <m/>
    <m/>
    <m/>
    <x v="0"/>
    <m/>
  </r>
  <r>
    <s v="U.P. PESADO"/>
    <s v="REMIGA"/>
    <n v="87"/>
    <s v="Suspensión"/>
    <m/>
    <m/>
    <n v="6"/>
    <m/>
    <m/>
    <m/>
    <m/>
    <m/>
    <m/>
    <m/>
    <m/>
    <m/>
    <m/>
    <x v="0"/>
    <m/>
    <m/>
    <m/>
    <x v="0"/>
    <m/>
    <m/>
    <m/>
    <m/>
    <m/>
    <m/>
    <m/>
    <x v="0"/>
    <m/>
  </r>
  <r>
    <s v="U.P. PESADO"/>
    <s v="REMIGA"/>
    <n v="88"/>
    <s v="Suspensión"/>
    <m/>
    <m/>
    <n v="6"/>
    <m/>
    <m/>
    <m/>
    <m/>
    <m/>
    <m/>
    <m/>
    <m/>
    <m/>
    <m/>
    <x v="0"/>
    <m/>
    <m/>
    <m/>
    <x v="0"/>
    <m/>
    <m/>
    <m/>
    <m/>
    <m/>
    <m/>
    <m/>
    <x v="0"/>
    <m/>
  </r>
  <r>
    <s v="U.P. PESADO"/>
    <s v="REMIGA"/>
    <n v="89"/>
    <s v="Suspensión"/>
    <m/>
    <m/>
    <n v="6"/>
    <m/>
    <m/>
    <m/>
    <m/>
    <m/>
    <m/>
    <m/>
    <m/>
    <m/>
    <m/>
    <x v="0"/>
    <m/>
    <m/>
    <m/>
    <x v="0"/>
    <m/>
    <m/>
    <m/>
    <m/>
    <m/>
    <m/>
    <m/>
    <x v="0"/>
    <m/>
  </r>
  <r>
    <s v="U.P. PESADO"/>
    <s v="REMIGA"/>
    <n v="90"/>
    <s v="Suspensión"/>
    <m/>
    <m/>
    <n v="6"/>
    <m/>
    <m/>
    <m/>
    <m/>
    <m/>
    <m/>
    <m/>
    <m/>
    <m/>
    <m/>
    <x v="0"/>
    <m/>
    <m/>
    <m/>
    <x v="0"/>
    <m/>
    <m/>
    <m/>
    <m/>
    <m/>
    <m/>
    <m/>
    <x v="0"/>
    <m/>
  </r>
  <r>
    <s v="U.P. PESADO"/>
    <s v="REMIGA"/>
    <n v="91"/>
    <s v="Amarre"/>
    <m/>
    <n v="2"/>
    <n v="12"/>
    <m/>
    <m/>
    <m/>
    <m/>
    <m/>
    <m/>
    <n v="12"/>
    <m/>
    <m/>
    <m/>
    <x v="0"/>
    <d v="2024-10-08T00:00:00"/>
    <s v="X"/>
    <n v="12"/>
    <x v="0"/>
    <m/>
    <m/>
    <m/>
    <m/>
    <m/>
    <m/>
    <m/>
    <x v="0"/>
    <m/>
  </r>
  <r>
    <s v="U.P. PESADO"/>
    <s v="REMIGA"/>
    <n v="92"/>
    <s v="Suspensión"/>
    <m/>
    <m/>
    <n v="6"/>
    <m/>
    <m/>
    <m/>
    <m/>
    <m/>
    <m/>
    <m/>
    <m/>
    <m/>
    <m/>
    <x v="7"/>
    <m/>
    <m/>
    <m/>
    <x v="0"/>
    <m/>
    <m/>
    <m/>
    <m/>
    <m/>
    <m/>
    <m/>
    <x v="0"/>
    <m/>
  </r>
  <r>
    <s v="U.P. PESADO"/>
    <s v="REMIGA"/>
    <n v="93"/>
    <s v="Suspensión"/>
    <m/>
    <m/>
    <n v="6"/>
    <m/>
    <m/>
    <m/>
    <m/>
    <m/>
    <m/>
    <m/>
    <m/>
    <m/>
    <m/>
    <x v="0"/>
    <m/>
    <m/>
    <m/>
    <x v="0"/>
    <m/>
    <m/>
    <m/>
    <m/>
    <m/>
    <m/>
    <m/>
    <x v="0"/>
    <m/>
  </r>
  <r>
    <s v="U.P. PESADO"/>
    <s v="REMIGA"/>
    <n v="94"/>
    <s v="Suspensión"/>
    <m/>
    <m/>
    <n v="6"/>
    <m/>
    <m/>
    <m/>
    <m/>
    <m/>
    <m/>
    <m/>
    <m/>
    <m/>
    <m/>
    <x v="0"/>
    <m/>
    <m/>
    <m/>
    <x v="0"/>
    <m/>
    <m/>
    <m/>
    <m/>
    <m/>
    <m/>
    <m/>
    <x v="0"/>
    <m/>
  </r>
  <r>
    <s v="U.P. PESADO"/>
    <s v="REMIGA"/>
    <n v="95"/>
    <s v="Amarre"/>
    <m/>
    <n v="2"/>
    <n v="12"/>
    <m/>
    <m/>
    <m/>
    <m/>
    <m/>
    <m/>
    <n v="12"/>
    <m/>
    <m/>
    <m/>
    <x v="8"/>
    <d v="2024-10-08T00:00:00"/>
    <s v="X"/>
    <n v="12"/>
    <x v="0"/>
    <m/>
    <m/>
    <m/>
    <m/>
    <m/>
    <m/>
    <m/>
    <x v="0"/>
    <m/>
  </r>
  <r>
    <s v="U.P. PESADO"/>
    <s v="REMIGA"/>
    <n v="96"/>
    <s v="Suspensión"/>
    <m/>
    <m/>
    <n v="6"/>
    <m/>
    <m/>
    <m/>
    <m/>
    <m/>
    <m/>
    <m/>
    <m/>
    <m/>
    <m/>
    <x v="5"/>
    <m/>
    <m/>
    <m/>
    <x v="0"/>
    <m/>
    <m/>
    <m/>
    <m/>
    <m/>
    <m/>
    <m/>
    <x v="0"/>
    <m/>
  </r>
  <r>
    <s v="U.P. PESADO"/>
    <s v="REMIGA"/>
    <n v="97"/>
    <s v="Suspensión"/>
    <m/>
    <m/>
    <n v="6"/>
    <m/>
    <m/>
    <m/>
    <m/>
    <m/>
    <m/>
    <m/>
    <m/>
    <m/>
    <m/>
    <x v="0"/>
    <m/>
    <m/>
    <m/>
    <x v="0"/>
    <m/>
    <m/>
    <m/>
    <m/>
    <m/>
    <m/>
    <m/>
    <x v="0"/>
    <m/>
  </r>
  <r>
    <s v="U.P. PESADO"/>
    <s v="REMIGA"/>
    <n v="98"/>
    <s v="Suspensión"/>
    <m/>
    <m/>
    <n v="6"/>
    <m/>
    <m/>
    <m/>
    <m/>
    <m/>
    <m/>
    <m/>
    <m/>
    <m/>
    <m/>
    <x v="0"/>
    <m/>
    <m/>
    <m/>
    <x v="0"/>
    <m/>
    <m/>
    <m/>
    <m/>
    <m/>
    <m/>
    <m/>
    <x v="0"/>
    <m/>
  </r>
  <r>
    <s v="U.P. PESADO"/>
    <s v="REMIGA"/>
    <n v="99"/>
    <s v="Suspensión"/>
    <m/>
    <m/>
    <n v="6"/>
    <m/>
    <m/>
    <m/>
    <m/>
    <m/>
    <m/>
    <m/>
    <m/>
    <m/>
    <m/>
    <x v="0"/>
    <m/>
    <m/>
    <m/>
    <x v="0"/>
    <m/>
    <m/>
    <m/>
    <m/>
    <m/>
    <m/>
    <m/>
    <x v="0"/>
    <m/>
  </r>
  <r>
    <s v="U.P. PESADO"/>
    <s v="REMIGA"/>
    <n v="100"/>
    <s v="Amarre"/>
    <m/>
    <n v="2"/>
    <n v="6"/>
    <m/>
    <n v="6"/>
    <m/>
    <m/>
    <m/>
    <m/>
    <n v="12"/>
    <m/>
    <m/>
    <m/>
    <x v="9"/>
    <d v="2024-10-08T00:00:00"/>
    <s v="X"/>
    <n v="12"/>
    <x v="0"/>
    <m/>
    <m/>
    <m/>
    <m/>
    <m/>
    <m/>
    <m/>
    <x v="0"/>
    <m/>
  </r>
  <r>
    <s v="U.P. PESADO"/>
    <s v="REMIGA"/>
    <n v="101"/>
    <s v="Amarre"/>
    <m/>
    <n v="2"/>
    <n v="6"/>
    <m/>
    <n v="6"/>
    <m/>
    <m/>
    <m/>
    <m/>
    <n v="12"/>
    <m/>
    <m/>
    <m/>
    <x v="0"/>
    <d v="2024-10-08T00:00:00"/>
    <s v="X"/>
    <n v="12"/>
    <x v="0"/>
    <m/>
    <m/>
    <m/>
    <m/>
    <m/>
    <m/>
    <m/>
    <x v="0"/>
    <m/>
  </r>
  <r>
    <s v="U.P. PESADO"/>
    <s v="REMIGA"/>
    <n v="102"/>
    <s v="Suspensión"/>
    <m/>
    <m/>
    <n v="6"/>
    <m/>
    <m/>
    <m/>
    <m/>
    <m/>
    <m/>
    <m/>
    <m/>
    <m/>
    <m/>
    <x v="0"/>
    <m/>
    <m/>
    <m/>
    <x v="0"/>
    <m/>
    <m/>
    <m/>
    <m/>
    <m/>
    <m/>
    <m/>
    <x v="0"/>
    <m/>
  </r>
  <r>
    <s v="U.P. PESADO"/>
    <s v="REMIGA"/>
    <n v="103"/>
    <s v="Suspensión"/>
    <m/>
    <m/>
    <n v="6"/>
    <m/>
    <m/>
    <m/>
    <m/>
    <m/>
    <m/>
    <m/>
    <m/>
    <m/>
    <m/>
    <x v="0"/>
    <m/>
    <m/>
    <m/>
    <x v="0"/>
    <m/>
    <m/>
    <m/>
    <m/>
    <m/>
    <m/>
    <m/>
    <x v="0"/>
    <m/>
  </r>
  <r>
    <s v="U.P. PESADO"/>
    <s v="REMIGA"/>
    <n v="104"/>
    <s v="Suspensión"/>
    <m/>
    <m/>
    <n v="6"/>
    <m/>
    <m/>
    <m/>
    <m/>
    <m/>
    <m/>
    <m/>
    <m/>
    <m/>
    <m/>
    <x v="0"/>
    <m/>
    <m/>
    <m/>
    <x v="0"/>
    <m/>
    <m/>
    <m/>
    <m/>
    <m/>
    <m/>
    <m/>
    <x v="0"/>
    <m/>
  </r>
  <r>
    <s v="U.P. PESADO"/>
    <s v="REMIGA"/>
    <n v="105"/>
    <s v="Suspensión"/>
    <m/>
    <m/>
    <n v="6"/>
    <m/>
    <m/>
    <m/>
    <m/>
    <m/>
    <m/>
    <m/>
    <m/>
    <m/>
    <m/>
    <x v="0"/>
    <m/>
    <m/>
    <m/>
    <x v="0"/>
    <m/>
    <m/>
    <m/>
    <m/>
    <m/>
    <m/>
    <m/>
    <x v="0"/>
    <m/>
  </r>
  <r>
    <s v="U.P. PESADO"/>
    <s v="REMIGA"/>
    <n v="106"/>
    <s v="Amarre"/>
    <m/>
    <n v="2"/>
    <n v="12"/>
    <m/>
    <m/>
    <m/>
    <m/>
    <m/>
    <m/>
    <n v="12"/>
    <m/>
    <m/>
    <m/>
    <x v="0"/>
    <d v="2024-10-08T00:00:00"/>
    <s v="X"/>
    <n v="12"/>
    <x v="0"/>
    <m/>
    <m/>
    <m/>
    <m/>
    <m/>
    <m/>
    <m/>
    <x v="0"/>
    <m/>
  </r>
  <r>
    <s v="U.P. PESADO"/>
    <s v="REMIGA"/>
    <n v="107"/>
    <s v="Suspensión"/>
    <m/>
    <m/>
    <n v="6"/>
    <m/>
    <m/>
    <m/>
    <m/>
    <m/>
    <m/>
    <m/>
    <m/>
    <m/>
    <m/>
    <x v="0"/>
    <m/>
    <m/>
    <m/>
    <x v="0"/>
    <m/>
    <m/>
    <m/>
    <m/>
    <m/>
    <m/>
    <m/>
    <x v="0"/>
    <m/>
  </r>
  <r>
    <s v="U.P. PESADO"/>
    <s v="REMIGA"/>
    <n v="108"/>
    <s v="Suspensión"/>
    <m/>
    <m/>
    <n v="6"/>
    <m/>
    <m/>
    <m/>
    <m/>
    <m/>
    <m/>
    <m/>
    <m/>
    <m/>
    <m/>
    <x v="0"/>
    <m/>
    <m/>
    <m/>
    <x v="0"/>
    <m/>
    <m/>
    <m/>
    <m/>
    <m/>
    <m/>
    <m/>
    <x v="0"/>
    <m/>
  </r>
  <r>
    <s v="U.P. PESADO"/>
    <s v="REMIGA"/>
    <n v="109"/>
    <s v="Suspensión"/>
    <m/>
    <m/>
    <n v="6"/>
    <m/>
    <m/>
    <m/>
    <m/>
    <m/>
    <m/>
    <m/>
    <m/>
    <m/>
    <m/>
    <x v="10"/>
    <m/>
    <m/>
    <m/>
    <x v="0"/>
    <m/>
    <m/>
    <m/>
    <m/>
    <m/>
    <m/>
    <m/>
    <x v="0"/>
    <m/>
  </r>
  <r>
    <s v="U.P. PESADO"/>
    <s v="REMIGA"/>
    <n v="110"/>
    <s v="Suspensión"/>
    <m/>
    <m/>
    <n v="6"/>
    <m/>
    <m/>
    <m/>
    <m/>
    <m/>
    <m/>
    <m/>
    <m/>
    <m/>
    <m/>
    <x v="0"/>
    <m/>
    <m/>
    <m/>
    <x v="0"/>
    <m/>
    <m/>
    <m/>
    <m/>
    <m/>
    <m/>
    <m/>
    <x v="0"/>
    <m/>
  </r>
  <r>
    <s v="U.P. PESADO"/>
    <s v="REMIGA"/>
    <n v="111"/>
    <s v="Amarre"/>
    <m/>
    <n v="2"/>
    <n v="12"/>
    <m/>
    <m/>
    <m/>
    <m/>
    <m/>
    <m/>
    <n v="12"/>
    <m/>
    <m/>
    <m/>
    <x v="0"/>
    <d v="2024-10-08T00:00:00"/>
    <s v="X"/>
    <n v="12"/>
    <x v="0"/>
    <m/>
    <m/>
    <m/>
    <m/>
    <m/>
    <m/>
    <m/>
    <x v="0"/>
    <m/>
  </r>
  <r>
    <s v="U.P. PESADO"/>
    <s v="REMIGA"/>
    <n v="112"/>
    <s v="Suspensión"/>
    <m/>
    <m/>
    <n v="6"/>
    <m/>
    <m/>
    <m/>
    <m/>
    <m/>
    <m/>
    <m/>
    <m/>
    <m/>
    <m/>
    <x v="0"/>
    <m/>
    <m/>
    <m/>
    <x v="0"/>
    <m/>
    <m/>
    <m/>
    <m/>
    <m/>
    <m/>
    <m/>
    <x v="0"/>
    <m/>
  </r>
  <r>
    <s v="U.P. PESADO"/>
    <s v="REMIGA"/>
    <n v="113"/>
    <s v="Suspensión"/>
    <m/>
    <m/>
    <n v="6"/>
    <m/>
    <m/>
    <m/>
    <m/>
    <m/>
    <m/>
    <m/>
    <m/>
    <m/>
    <m/>
    <x v="0"/>
    <m/>
    <m/>
    <m/>
    <x v="0"/>
    <m/>
    <m/>
    <m/>
    <m/>
    <m/>
    <m/>
    <m/>
    <x v="0"/>
    <m/>
  </r>
  <r>
    <s v="U.P. PESADO"/>
    <s v="REMIGA"/>
    <n v="114"/>
    <s v="Suspensión"/>
    <m/>
    <m/>
    <n v="6"/>
    <m/>
    <m/>
    <m/>
    <m/>
    <m/>
    <m/>
    <m/>
    <m/>
    <m/>
    <m/>
    <x v="0"/>
    <m/>
    <m/>
    <m/>
    <x v="0"/>
    <m/>
    <m/>
    <m/>
    <m/>
    <m/>
    <m/>
    <m/>
    <x v="0"/>
    <m/>
  </r>
  <r>
    <s v="U.P. PESADO"/>
    <s v="REMIGA"/>
    <n v="115"/>
    <s v="Amarre"/>
    <m/>
    <n v="2"/>
    <n v="6"/>
    <m/>
    <n v="6"/>
    <m/>
    <m/>
    <m/>
    <m/>
    <n v="12"/>
    <m/>
    <m/>
    <m/>
    <x v="7"/>
    <d v="2024-10-08T00:00:00"/>
    <s v="X"/>
    <n v="12"/>
    <x v="0"/>
    <m/>
    <m/>
    <m/>
    <m/>
    <m/>
    <m/>
    <m/>
    <x v="0"/>
    <m/>
  </r>
  <r>
    <s v="U.P. PESADO"/>
    <s v="REMIGA"/>
    <n v="116"/>
    <s v="Amarre 90°"/>
    <m/>
    <n v="3"/>
    <m/>
    <m/>
    <n v="12"/>
    <m/>
    <m/>
    <m/>
    <m/>
    <n v="15"/>
    <n v="6"/>
    <m/>
    <m/>
    <x v="0"/>
    <d v="2024-10-08T00:00:00"/>
    <s v="X"/>
    <n v="21"/>
    <x v="0"/>
    <m/>
    <m/>
    <m/>
    <m/>
    <m/>
    <m/>
    <m/>
    <x v="0"/>
    <m/>
  </r>
  <r>
    <s v="U.P. PESADO"/>
    <s v="REMIGA"/>
    <n v="117"/>
    <s v="Suspensión"/>
    <m/>
    <m/>
    <n v="6"/>
    <m/>
    <m/>
    <m/>
    <m/>
    <m/>
    <m/>
    <m/>
    <m/>
    <m/>
    <m/>
    <x v="0"/>
    <m/>
    <m/>
    <m/>
    <x v="0"/>
    <m/>
    <m/>
    <m/>
    <m/>
    <m/>
    <m/>
    <m/>
    <x v="0"/>
    <m/>
  </r>
  <r>
    <s v="U.P. PESADO"/>
    <s v="REMIGA"/>
    <n v="118"/>
    <s v="Amarre   45°"/>
    <m/>
    <n v="4"/>
    <m/>
    <m/>
    <n v="15"/>
    <m/>
    <m/>
    <m/>
    <m/>
    <n v="15"/>
    <m/>
    <m/>
    <m/>
    <x v="7"/>
    <d v="2024-10-08T00:00:00"/>
    <s v="X"/>
    <n v="15"/>
    <x v="0"/>
    <m/>
    <m/>
    <m/>
    <m/>
    <m/>
    <m/>
    <d v="2024-02-28T00:00:00"/>
    <x v="1"/>
    <m/>
  </r>
  <r>
    <s v="U.P. PESADO"/>
    <s v="REMIGA"/>
    <n v="119"/>
    <s v="Amarre "/>
    <m/>
    <m/>
    <m/>
    <m/>
    <n v="6"/>
    <n v="9"/>
    <m/>
    <m/>
    <m/>
    <n v="12"/>
    <n v="9"/>
    <m/>
    <m/>
    <x v="11"/>
    <d v="2024-10-08T00:00:00"/>
    <s v="X"/>
    <n v="69"/>
    <x v="1"/>
    <m/>
    <m/>
    <m/>
    <m/>
    <m/>
    <m/>
    <d v="2024-02-27T00:00:00"/>
    <x v="1"/>
    <m/>
  </r>
  <r>
    <s v="U.P. PESADO"/>
    <s v="REMIGA"/>
    <n v="120"/>
    <s v="Amarre 45º"/>
    <m/>
    <n v="1"/>
    <n v="6"/>
    <m/>
    <n v="3"/>
    <m/>
    <m/>
    <m/>
    <m/>
    <n v="5"/>
    <n v="6"/>
    <m/>
    <m/>
    <x v="0"/>
    <d v="2024-10-08T00:00:00"/>
    <s v="X"/>
    <n v="17"/>
    <x v="0"/>
    <m/>
    <m/>
    <m/>
    <m/>
    <m/>
    <m/>
    <m/>
    <x v="0"/>
    <m/>
  </r>
  <r>
    <s v="U.P. PESADO"/>
    <s v="REMIGA"/>
    <n v="121"/>
    <s v="Amarre"/>
    <m/>
    <n v="4"/>
    <n v="3"/>
    <m/>
    <m/>
    <m/>
    <m/>
    <m/>
    <m/>
    <n v="5"/>
    <n v="3"/>
    <m/>
    <m/>
    <x v="0"/>
    <d v="2024-10-08T00:00:00"/>
    <s v="X"/>
    <n v="14"/>
    <x v="0"/>
    <m/>
    <m/>
    <m/>
    <m/>
    <m/>
    <m/>
    <m/>
    <x v="0"/>
    <m/>
  </r>
  <r>
    <s v="U.P. PESADO"/>
    <s v="REMIGA"/>
    <n v="122"/>
    <s v="Amarre "/>
    <m/>
    <n v="1"/>
    <n v="3"/>
    <n v="3"/>
    <m/>
    <n v="5"/>
    <m/>
    <m/>
    <n v="3"/>
    <n v="11"/>
    <m/>
    <m/>
    <m/>
    <x v="0"/>
    <d v="2024-10-08T00:00:00"/>
    <s v="X"/>
    <n v="21"/>
    <x v="0"/>
    <m/>
    <m/>
    <m/>
    <m/>
    <m/>
    <m/>
    <m/>
    <x v="0"/>
    <m/>
  </r>
  <r>
    <s v="U.P. PESADO"/>
    <s v="REMIGA"/>
    <n v="123"/>
    <s v="Pórtico "/>
    <m/>
    <m/>
    <n v="3"/>
    <m/>
    <m/>
    <n v="3"/>
    <m/>
    <m/>
    <m/>
    <m/>
    <m/>
    <m/>
    <m/>
    <x v="0"/>
    <d v="2024-10-08T00:00:00"/>
    <s v="X"/>
    <n v="9"/>
    <x v="0"/>
    <m/>
    <m/>
    <m/>
    <m/>
    <m/>
    <m/>
    <m/>
    <x v="0"/>
    <m/>
  </r>
  <r>
    <s v="U.P. PESADO"/>
    <s v="REMIGA"/>
    <n v="124"/>
    <s v="Poste Terminal"/>
    <m/>
    <m/>
    <m/>
    <n v="3"/>
    <m/>
    <m/>
    <m/>
    <m/>
    <m/>
    <m/>
    <m/>
    <m/>
    <m/>
    <x v="0"/>
    <d v="2024-10-08T00:00:00"/>
    <s v="X"/>
    <n v="6"/>
    <x v="0"/>
    <m/>
    <m/>
    <m/>
    <m/>
    <m/>
    <m/>
    <m/>
    <x v="0"/>
    <m/>
  </r>
  <r>
    <s v="U.P. PESADO"/>
    <s v="REMIGA"/>
    <s v="TX1"/>
    <s v="Transformador "/>
    <m/>
    <m/>
    <m/>
    <m/>
    <m/>
    <m/>
    <m/>
    <m/>
    <m/>
    <m/>
    <m/>
    <m/>
    <m/>
    <x v="0"/>
    <d v="2024-10-08T00:00:00"/>
    <s v="X"/>
    <n v="6"/>
    <x v="0"/>
    <m/>
    <m/>
    <m/>
    <m/>
    <m/>
    <m/>
    <m/>
    <x v="0"/>
    <m/>
  </r>
  <r>
    <s v="U.P. PESADO"/>
    <s v="REMIGA"/>
    <s v="TX2"/>
    <s v="Transformador "/>
    <m/>
    <m/>
    <m/>
    <m/>
    <m/>
    <m/>
    <m/>
    <m/>
    <m/>
    <m/>
    <m/>
    <m/>
    <m/>
    <x v="0"/>
    <m/>
    <m/>
    <m/>
    <x v="0"/>
    <m/>
    <m/>
    <m/>
    <m/>
    <m/>
    <m/>
    <m/>
    <x v="0"/>
    <m/>
  </r>
</pivotCacheRecords>
</file>

<file path=xl/pivotCache/pivotCacheRecords13.xml><?xml version="1.0" encoding="utf-8"?>
<pivotCacheRecords xmlns="http://schemas.openxmlformats.org/spreadsheetml/2006/main" xmlns:r="http://schemas.openxmlformats.org/officeDocument/2006/relationships" count="132">
  <r>
    <s v="U.P. PESADO"/>
    <s v="ESTE"/>
    <n v="1"/>
    <s v="Amarre"/>
    <m/>
    <m/>
    <n v="6"/>
    <m/>
    <m/>
    <m/>
    <m/>
    <m/>
    <n v="3"/>
    <m/>
    <n v="3"/>
    <m/>
    <m/>
    <x v="0"/>
    <m/>
    <m/>
    <m/>
    <m/>
    <m/>
    <m/>
    <m/>
    <m/>
    <m/>
    <m/>
    <m/>
    <x v="0"/>
    <m/>
  </r>
  <r>
    <s v="U.P. PESADO"/>
    <s v="ESTE"/>
    <n v="2"/>
    <s v="Pase con Derivación en 90°"/>
    <m/>
    <n v="6"/>
    <n v="3"/>
    <n v="2"/>
    <m/>
    <n v="2"/>
    <m/>
    <m/>
    <m/>
    <m/>
    <m/>
    <m/>
    <m/>
    <x v="1"/>
    <m/>
    <m/>
    <m/>
    <m/>
    <m/>
    <m/>
    <m/>
    <m/>
    <m/>
    <m/>
    <m/>
    <x v="0"/>
    <m/>
  </r>
  <r>
    <s v="U.P. PESADO"/>
    <s v="ESTE"/>
    <n v="3"/>
    <s v="Pase"/>
    <m/>
    <n v="3"/>
    <m/>
    <m/>
    <m/>
    <m/>
    <m/>
    <m/>
    <n v="3"/>
    <m/>
    <m/>
    <m/>
    <m/>
    <x v="2"/>
    <m/>
    <m/>
    <m/>
    <m/>
    <m/>
    <m/>
    <m/>
    <m/>
    <m/>
    <m/>
    <m/>
    <x v="0"/>
    <m/>
  </r>
  <r>
    <s v="U.P. PESADO"/>
    <s v="ESTE"/>
    <n v="4"/>
    <s v="Pase"/>
    <m/>
    <n v="2"/>
    <m/>
    <n v="2"/>
    <m/>
    <m/>
    <m/>
    <m/>
    <m/>
    <m/>
    <m/>
    <m/>
    <m/>
    <x v="3"/>
    <m/>
    <m/>
    <m/>
    <m/>
    <m/>
    <m/>
    <m/>
    <m/>
    <m/>
    <m/>
    <m/>
    <x v="0"/>
    <m/>
  </r>
  <r>
    <s v="U.P. PESADO"/>
    <s v="ESTE"/>
    <n v="5"/>
    <s v="Amarre con Derivación en 90°"/>
    <m/>
    <m/>
    <m/>
    <n v="9"/>
    <m/>
    <m/>
    <m/>
    <m/>
    <m/>
    <m/>
    <m/>
    <m/>
    <m/>
    <x v="3"/>
    <m/>
    <m/>
    <m/>
    <m/>
    <m/>
    <m/>
    <m/>
    <m/>
    <m/>
    <m/>
    <m/>
    <x v="0"/>
    <m/>
  </r>
  <r>
    <s v="U.P. PESADO"/>
    <s v="ESTE"/>
    <n v="6"/>
    <s v="Pase"/>
    <m/>
    <n v="3"/>
    <m/>
    <m/>
    <m/>
    <m/>
    <m/>
    <m/>
    <n v="3"/>
    <m/>
    <m/>
    <m/>
    <m/>
    <x v="2"/>
    <m/>
    <m/>
    <m/>
    <m/>
    <m/>
    <m/>
    <m/>
    <m/>
    <m/>
    <m/>
    <m/>
    <x v="0"/>
    <m/>
  </r>
  <r>
    <s v="U.P. PESADO"/>
    <s v="ESTE"/>
    <n v="7"/>
    <s v="Pase"/>
    <m/>
    <n v="3"/>
    <m/>
    <m/>
    <m/>
    <m/>
    <m/>
    <m/>
    <m/>
    <m/>
    <m/>
    <m/>
    <m/>
    <x v="2"/>
    <m/>
    <m/>
    <m/>
    <m/>
    <m/>
    <m/>
    <m/>
    <m/>
    <m/>
    <m/>
    <m/>
    <x v="0"/>
    <m/>
  </r>
  <r>
    <s v="U.P. PESADO"/>
    <s v="ESTE"/>
    <n v="8"/>
    <s v="Pase"/>
    <m/>
    <n v="3"/>
    <m/>
    <m/>
    <m/>
    <m/>
    <m/>
    <m/>
    <n v="3"/>
    <m/>
    <m/>
    <m/>
    <m/>
    <x v="2"/>
    <m/>
    <m/>
    <m/>
    <m/>
    <m/>
    <m/>
    <m/>
    <m/>
    <m/>
    <m/>
    <m/>
    <x v="0"/>
    <m/>
  </r>
  <r>
    <s v="U.P. PESADO"/>
    <s v="ESTE"/>
    <n v="9"/>
    <s v="Pase"/>
    <m/>
    <n v="3"/>
    <m/>
    <m/>
    <m/>
    <m/>
    <m/>
    <m/>
    <m/>
    <m/>
    <m/>
    <m/>
    <m/>
    <x v="2"/>
    <m/>
    <m/>
    <m/>
    <m/>
    <m/>
    <m/>
    <m/>
    <m/>
    <m/>
    <m/>
    <m/>
    <x v="0"/>
    <m/>
  </r>
  <r>
    <s v="U.P. PESADO"/>
    <s v="ESTE"/>
    <n v="10"/>
    <s v="Pase"/>
    <m/>
    <n v="3"/>
    <m/>
    <m/>
    <m/>
    <m/>
    <m/>
    <m/>
    <n v="3"/>
    <m/>
    <m/>
    <m/>
    <m/>
    <x v="4"/>
    <m/>
    <m/>
    <m/>
    <m/>
    <m/>
    <m/>
    <m/>
    <m/>
    <m/>
    <m/>
    <m/>
    <x v="0"/>
    <m/>
  </r>
  <r>
    <s v="U.P. PESADO"/>
    <s v="ESTE"/>
    <n v="11"/>
    <s v="Pase"/>
    <m/>
    <n v="3"/>
    <m/>
    <n v="2"/>
    <m/>
    <m/>
    <m/>
    <m/>
    <m/>
    <m/>
    <m/>
    <m/>
    <m/>
    <x v="2"/>
    <m/>
    <m/>
    <m/>
    <m/>
    <m/>
    <m/>
    <m/>
    <m/>
    <m/>
    <m/>
    <m/>
    <x v="0"/>
    <m/>
  </r>
  <r>
    <s v="U.P. PESADO"/>
    <s v="ESTE"/>
    <n v="12"/>
    <s v="Amarre con Derivación en 90°"/>
    <m/>
    <m/>
    <m/>
    <n v="9"/>
    <m/>
    <m/>
    <m/>
    <m/>
    <m/>
    <m/>
    <m/>
    <m/>
    <m/>
    <x v="2"/>
    <m/>
    <m/>
    <m/>
    <m/>
    <m/>
    <m/>
    <m/>
    <m/>
    <m/>
    <m/>
    <m/>
    <x v="0"/>
    <m/>
  </r>
  <r>
    <s v="U.P. PESADO"/>
    <s v="ESTE"/>
    <n v="13"/>
    <s v="Pase"/>
    <m/>
    <n v="3"/>
    <m/>
    <m/>
    <m/>
    <m/>
    <m/>
    <m/>
    <n v="3"/>
    <m/>
    <m/>
    <m/>
    <m/>
    <x v="2"/>
    <m/>
    <m/>
    <m/>
    <m/>
    <m/>
    <m/>
    <m/>
    <m/>
    <m/>
    <m/>
    <m/>
    <x v="0"/>
    <m/>
  </r>
  <r>
    <s v="U.P. PESADO"/>
    <s v="ESTE"/>
    <n v="14"/>
    <s v="Pase"/>
    <m/>
    <n v="3"/>
    <m/>
    <m/>
    <m/>
    <m/>
    <m/>
    <m/>
    <m/>
    <m/>
    <m/>
    <m/>
    <m/>
    <x v="5"/>
    <m/>
    <m/>
    <m/>
    <m/>
    <m/>
    <m/>
    <m/>
    <m/>
    <m/>
    <m/>
    <m/>
    <x v="0"/>
    <m/>
  </r>
  <r>
    <s v="U.P. PESADO"/>
    <s v="ESTE"/>
    <n v="15"/>
    <s v="Pase"/>
    <m/>
    <n v="3"/>
    <m/>
    <m/>
    <m/>
    <m/>
    <m/>
    <m/>
    <n v="3"/>
    <m/>
    <m/>
    <m/>
    <m/>
    <x v="6"/>
    <m/>
    <m/>
    <m/>
    <m/>
    <m/>
    <m/>
    <m/>
    <m/>
    <m/>
    <m/>
    <m/>
    <x v="0"/>
    <m/>
  </r>
  <r>
    <s v="U.P. PESADO"/>
    <s v="ESTE"/>
    <n v="16"/>
    <s v="Pase"/>
    <m/>
    <n v="3"/>
    <m/>
    <m/>
    <m/>
    <m/>
    <m/>
    <m/>
    <m/>
    <m/>
    <m/>
    <m/>
    <m/>
    <x v="6"/>
    <m/>
    <m/>
    <m/>
    <m/>
    <m/>
    <m/>
    <m/>
    <m/>
    <m/>
    <m/>
    <m/>
    <x v="0"/>
    <m/>
  </r>
  <r>
    <s v="U.P. PESADO"/>
    <s v="ESTE"/>
    <n v="17"/>
    <s v="Pase"/>
    <m/>
    <n v="3"/>
    <m/>
    <m/>
    <m/>
    <m/>
    <m/>
    <m/>
    <n v="3"/>
    <m/>
    <m/>
    <m/>
    <m/>
    <x v="6"/>
    <m/>
    <m/>
    <m/>
    <m/>
    <m/>
    <m/>
    <m/>
    <m/>
    <m/>
    <m/>
    <m/>
    <x v="0"/>
    <m/>
  </r>
  <r>
    <s v="U.P. PESADO"/>
    <s v="ESTE"/>
    <n v="18"/>
    <s v="Pase"/>
    <m/>
    <n v="3"/>
    <m/>
    <m/>
    <m/>
    <m/>
    <m/>
    <m/>
    <m/>
    <m/>
    <m/>
    <m/>
    <m/>
    <x v="2"/>
    <m/>
    <m/>
    <m/>
    <m/>
    <m/>
    <m/>
    <m/>
    <m/>
    <m/>
    <m/>
    <m/>
    <x v="0"/>
    <m/>
  </r>
  <r>
    <s v="U.P. PESADO"/>
    <s v="ESTE"/>
    <n v="19"/>
    <s v="Amarre en 45° con Derivación en 90°"/>
    <m/>
    <m/>
    <m/>
    <n v="12"/>
    <m/>
    <m/>
    <m/>
    <m/>
    <m/>
    <m/>
    <m/>
    <m/>
    <m/>
    <x v="2"/>
    <m/>
    <m/>
    <m/>
    <m/>
    <m/>
    <m/>
    <m/>
    <m/>
    <m/>
    <m/>
    <m/>
    <x v="0"/>
    <m/>
  </r>
  <r>
    <s v="U.P. PESADO"/>
    <s v="ESTE"/>
    <n v="20"/>
    <s v="Amarre en 45°"/>
    <m/>
    <m/>
    <m/>
    <n v="6"/>
    <m/>
    <m/>
    <m/>
    <m/>
    <m/>
    <m/>
    <m/>
    <m/>
    <m/>
    <x v="7"/>
    <m/>
    <m/>
    <m/>
    <m/>
    <m/>
    <m/>
    <m/>
    <m/>
    <m/>
    <m/>
    <m/>
    <x v="0"/>
    <m/>
  </r>
  <r>
    <s v="U.P. PESADO"/>
    <s v="ESTE"/>
    <n v="21"/>
    <s v="Amarre"/>
    <m/>
    <m/>
    <n v="1"/>
    <n v="5"/>
    <m/>
    <m/>
    <m/>
    <m/>
    <m/>
    <m/>
    <n v="3"/>
    <m/>
    <m/>
    <x v="8"/>
    <m/>
    <m/>
    <m/>
    <m/>
    <m/>
    <m/>
    <m/>
    <m/>
    <m/>
    <m/>
    <m/>
    <x v="0"/>
    <m/>
  </r>
  <r>
    <s v="U.P. PESADO"/>
    <s v="ESTE"/>
    <n v="22"/>
    <s v="Pase"/>
    <m/>
    <n v="3"/>
    <m/>
    <m/>
    <m/>
    <m/>
    <m/>
    <m/>
    <n v="3"/>
    <m/>
    <m/>
    <m/>
    <m/>
    <x v="2"/>
    <m/>
    <m/>
    <m/>
    <m/>
    <m/>
    <m/>
    <m/>
    <m/>
    <m/>
    <m/>
    <m/>
    <x v="0"/>
    <m/>
  </r>
  <r>
    <s v="U.P. PESADO"/>
    <s v="ESTE"/>
    <n v="23"/>
    <s v="Amarre con Derivación en 45°"/>
    <m/>
    <m/>
    <m/>
    <n v="9"/>
    <m/>
    <m/>
    <m/>
    <m/>
    <m/>
    <m/>
    <m/>
    <m/>
    <m/>
    <x v="2"/>
    <m/>
    <m/>
    <m/>
    <m/>
    <m/>
    <m/>
    <m/>
    <m/>
    <m/>
    <m/>
    <m/>
    <x v="0"/>
    <m/>
  </r>
  <r>
    <s v="U.P. PESADO"/>
    <s v="ESTE"/>
    <n v="24"/>
    <s v="Pase"/>
    <m/>
    <n v="3"/>
    <m/>
    <m/>
    <m/>
    <n v="3"/>
    <m/>
    <m/>
    <n v="3"/>
    <m/>
    <m/>
    <m/>
    <m/>
    <x v="9"/>
    <m/>
    <m/>
    <m/>
    <m/>
    <m/>
    <m/>
    <m/>
    <m/>
    <m/>
    <m/>
    <m/>
    <x v="0"/>
    <m/>
  </r>
  <r>
    <s v="U.P. PESADO"/>
    <s v="ESTE"/>
    <n v="25"/>
    <s v="Pase"/>
    <m/>
    <n v="3"/>
    <m/>
    <m/>
    <m/>
    <n v="3"/>
    <m/>
    <m/>
    <m/>
    <m/>
    <m/>
    <m/>
    <m/>
    <x v="10"/>
    <m/>
    <m/>
    <m/>
    <m/>
    <m/>
    <m/>
    <m/>
    <m/>
    <m/>
    <m/>
    <m/>
    <x v="0"/>
    <m/>
  </r>
  <r>
    <s v="U.P. PESADO"/>
    <s v="ESTE"/>
    <n v="26"/>
    <s v="Amarre en 45°"/>
    <m/>
    <m/>
    <m/>
    <n v="6"/>
    <m/>
    <m/>
    <m/>
    <m/>
    <m/>
    <m/>
    <m/>
    <m/>
    <m/>
    <x v="4"/>
    <m/>
    <m/>
    <m/>
    <m/>
    <m/>
    <m/>
    <m/>
    <m/>
    <m/>
    <m/>
    <m/>
    <x v="0"/>
    <m/>
  </r>
  <r>
    <s v="U.P. PESADO"/>
    <s v="ESTE"/>
    <n v="27"/>
    <s v="Amarre con Derivación en 45°"/>
    <m/>
    <m/>
    <m/>
    <n v="9"/>
    <m/>
    <m/>
    <m/>
    <m/>
    <m/>
    <m/>
    <m/>
    <m/>
    <m/>
    <x v="2"/>
    <m/>
    <m/>
    <m/>
    <m/>
    <m/>
    <m/>
    <m/>
    <m/>
    <m/>
    <m/>
    <m/>
    <x v="0"/>
    <m/>
  </r>
  <r>
    <s v="U.P. PESADO"/>
    <s v="ESTE"/>
    <n v="28"/>
    <s v="Amarre"/>
    <m/>
    <m/>
    <m/>
    <n v="6"/>
    <m/>
    <m/>
    <m/>
    <m/>
    <n v="3"/>
    <m/>
    <n v="3"/>
    <m/>
    <m/>
    <x v="11"/>
    <m/>
    <m/>
    <m/>
    <m/>
    <m/>
    <m/>
    <m/>
    <m/>
    <m/>
    <m/>
    <m/>
    <x v="0"/>
    <m/>
  </r>
  <r>
    <s v="U.P. PESADO"/>
    <s v="ESTE"/>
    <n v="29"/>
    <s v="Pase"/>
    <m/>
    <n v="3"/>
    <m/>
    <m/>
    <m/>
    <m/>
    <m/>
    <m/>
    <m/>
    <m/>
    <m/>
    <m/>
    <m/>
    <x v="4"/>
    <m/>
    <m/>
    <m/>
    <m/>
    <m/>
    <m/>
    <m/>
    <m/>
    <m/>
    <m/>
    <m/>
    <x v="0"/>
    <m/>
  </r>
  <r>
    <s v="U.P. PESADO"/>
    <s v="ESTE"/>
    <n v="30"/>
    <s v="Pase con Derivación en 45°"/>
    <m/>
    <n v="3"/>
    <m/>
    <n v="3"/>
    <m/>
    <m/>
    <m/>
    <m/>
    <n v="3"/>
    <m/>
    <n v="3"/>
    <m/>
    <m/>
    <x v="12"/>
    <m/>
    <m/>
    <m/>
    <m/>
    <m/>
    <m/>
    <m/>
    <m/>
    <m/>
    <m/>
    <m/>
    <x v="0"/>
    <m/>
  </r>
  <r>
    <s v="U.P. PESADO"/>
    <s v="ESTE"/>
    <n v="31"/>
    <s v="Pase"/>
    <m/>
    <n v="3"/>
    <m/>
    <m/>
    <m/>
    <m/>
    <m/>
    <m/>
    <m/>
    <m/>
    <m/>
    <m/>
    <m/>
    <x v="13"/>
    <m/>
    <m/>
    <m/>
    <m/>
    <m/>
    <m/>
    <m/>
    <m/>
    <m/>
    <m/>
    <m/>
    <x v="0"/>
    <m/>
  </r>
  <r>
    <s v="U.P. PESADO"/>
    <s v="ESTE"/>
    <n v="32"/>
    <s v="Pase"/>
    <m/>
    <n v="3"/>
    <m/>
    <m/>
    <m/>
    <m/>
    <m/>
    <m/>
    <n v="3"/>
    <m/>
    <m/>
    <m/>
    <m/>
    <x v="14"/>
    <m/>
    <m/>
    <m/>
    <m/>
    <m/>
    <m/>
    <m/>
    <m/>
    <m/>
    <m/>
    <m/>
    <x v="0"/>
    <m/>
  </r>
  <r>
    <s v="U.P. PESADO"/>
    <s v="ESTE"/>
    <n v="33"/>
    <s v="Pase"/>
    <m/>
    <n v="3"/>
    <m/>
    <m/>
    <m/>
    <m/>
    <m/>
    <m/>
    <m/>
    <m/>
    <m/>
    <m/>
    <m/>
    <x v="15"/>
    <m/>
    <m/>
    <m/>
    <m/>
    <m/>
    <m/>
    <m/>
    <m/>
    <m/>
    <m/>
    <m/>
    <x v="0"/>
    <m/>
  </r>
  <r>
    <s v="U.P. PESADO"/>
    <s v="ESTE"/>
    <n v="34"/>
    <s v="Pase Tx"/>
    <m/>
    <n v="3"/>
    <m/>
    <m/>
    <m/>
    <n v="3"/>
    <m/>
    <m/>
    <n v="3"/>
    <m/>
    <m/>
    <m/>
    <m/>
    <x v="16"/>
    <m/>
    <m/>
    <m/>
    <m/>
    <m/>
    <m/>
    <m/>
    <m/>
    <m/>
    <m/>
    <m/>
    <x v="0"/>
    <m/>
  </r>
  <r>
    <s v="U.P. PESADO"/>
    <s v="ESTE"/>
    <n v="35"/>
    <s v="Pase"/>
    <m/>
    <n v="3"/>
    <m/>
    <m/>
    <m/>
    <m/>
    <m/>
    <m/>
    <n v="3"/>
    <m/>
    <m/>
    <m/>
    <m/>
    <x v="17"/>
    <m/>
    <m/>
    <m/>
    <m/>
    <m/>
    <m/>
    <m/>
    <m/>
    <m/>
    <m/>
    <m/>
    <x v="0"/>
    <m/>
  </r>
  <r>
    <s v="U.P. PESADO"/>
    <s v="ESTE"/>
    <n v="36"/>
    <s v="Pase"/>
    <m/>
    <n v="3"/>
    <m/>
    <m/>
    <m/>
    <m/>
    <m/>
    <m/>
    <m/>
    <m/>
    <m/>
    <m/>
    <m/>
    <x v="16"/>
    <m/>
    <m/>
    <m/>
    <m/>
    <m/>
    <m/>
    <m/>
    <m/>
    <m/>
    <m/>
    <m/>
    <x v="0"/>
    <m/>
  </r>
  <r>
    <s v="U.P. PESADO"/>
    <s v="ESTE"/>
    <n v="37"/>
    <s v="Pase con Derivación en 90°"/>
    <m/>
    <n v="4"/>
    <m/>
    <n v="3"/>
    <m/>
    <m/>
    <m/>
    <m/>
    <n v="3"/>
    <m/>
    <m/>
    <m/>
    <m/>
    <x v="18"/>
    <m/>
    <m/>
    <m/>
    <m/>
    <m/>
    <m/>
    <m/>
    <m/>
    <m/>
    <m/>
    <m/>
    <x v="0"/>
    <m/>
  </r>
  <r>
    <s v="U.P. PESADO"/>
    <s v="ESTE"/>
    <n v="38"/>
    <s v="Pase"/>
    <m/>
    <n v="3"/>
    <m/>
    <m/>
    <m/>
    <m/>
    <m/>
    <m/>
    <m/>
    <m/>
    <m/>
    <m/>
    <m/>
    <x v="18"/>
    <m/>
    <m/>
    <m/>
    <m/>
    <m/>
    <m/>
    <m/>
    <m/>
    <m/>
    <m/>
    <m/>
    <x v="0"/>
    <m/>
  </r>
  <r>
    <s v="U.P. PESADO"/>
    <s v="ESTE"/>
    <n v="39"/>
    <s v="Pase"/>
    <m/>
    <n v="3"/>
    <m/>
    <m/>
    <m/>
    <m/>
    <m/>
    <m/>
    <n v="3"/>
    <m/>
    <m/>
    <m/>
    <m/>
    <x v="6"/>
    <m/>
    <m/>
    <m/>
    <m/>
    <m/>
    <m/>
    <m/>
    <m/>
    <m/>
    <m/>
    <m/>
    <x v="0"/>
    <m/>
  </r>
  <r>
    <s v="U.P. PESADO"/>
    <s v="ESTE"/>
    <n v="40"/>
    <s v="Amarre"/>
    <m/>
    <n v="1"/>
    <m/>
    <n v="6"/>
    <m/>
    <m/>
    <m/>
    <m/>
    <m/>
    <m/>
    <m/>
    <m/>
    <m/>
    <x v="4"/>
    <m/>
    <m/>
    <m/>
    <m/>
    <m/>
    <m/>
    <m/>
    <m/>
    <m/>
    <m/>
    <m/>
    <x v="0"/>
    <m/>
  </r>
  <r>
    <s v="U.P. PESADO"/>
    <s v="MEREY-29"/>
    <n v="329"/>
    <s v="Pase con Derivación en 45°"/>
    <m/>
    <n v="4"/>
    <n v="3"/>
    <m/>
    <m/>
    <n v="1"/>
    <m/>
    <m/>
    <m/>
    <m/>
    <s v="9 (1 Rec)"/>
    <m/>
    <m/>
    <x v="19"/>
    <m/>
    <m/>
    <m/>
    <m/>
    <m/>
    <m/>
    <m/>
    <m/>
    <m/>
    <m/>
    <m/>
    <x v="0"/>
    <m/>
  </r>
  <r>
    <s v="U.P. PESADO"/>
    <s v="ESTE"/>
    <n v="41"/>
    <s v="Amarre"/>
    <m/>
    <m/>
    <m/>
    <n v="6"/>
    <m/>
    <m/>
    <m/>
    <m/>
    <n v="3"/>
    <m/>
    <n v="3"/>
    <m/>
    <m/>
    <x v="11"/>
    <m/>
    <m/>
    <m/>
    <m/>
    <m/>
    <m/>
    <m/>
    <m/>
    <m/>
    <m/>
    <m/>
    <x v="0"/>
    <m/>
  </r>
  <r>
    <s v="U.P. PESADO"/>
    <s v="ESTE"/>
    <n v="42"/>
    <s v="Pase"/>
    <m/>
    <n v="3"/>
    <m/>
    <m/>
    <m/>
    <m/>
    <m/>
    <m/>
    <m/>
    <m/>
    <m/>
    <m/>
    <m/>
    <x v="4"/>
    <m/>
    <m/>
    <m/>
    <m/>
    <m/>
    <m/>
    <m/>
    <m/>
    <m/>
    <m/>
    <m/>
    <x v="0"/>
    <m/>
  </r>
  <r>
    <s v="U.P. PESADO"/>
    <s v="ESTE"/>
    <n v="43"/>
    <s v="Pase"/>
    <m/>
    <n v="3"/>
    <m/>
    <m/>
    <m/>
    <n v="3"/>
    <m/>
    <m/>
    <n v="3"/>
    <m/>
    <m/>
    <m/>
    <m/>
    <x v="20"/>
    <m/>
    <m/>
    <m/>
    <m/>
    <m/>
    <m/>
    <m/>
    <m/>
    <m/>
    <m/>
    <m/>
    <x v="0"/>
    <m/>
  </r>
  <r>
    <s v="U.P. PESADO"/>
    <s v="ESTE"/>
    <n v="44"/>
    <s v="Pase"/>
    <m/>
    <n v="3"/>
    <m/>
    <m/>
    <m/>
    <m/>
    <m/>
    <m/>
    <m/>
    <m/>
    <m/>
    <m/>
    <m/>
    <x v="21"/>
    <m/>
    <m/>
    <m/>
    <m/>
    <m/>
    <m/>
    <m/>
    <m/>
    <m/>
    <m/>
    <m/>
    <x v="0"/>
    <m/>
  </r>
  <r>
    <s v="U.P. PESADO"/>
    <s v="ESTE"/>
    <n v="45"/>
    <s v="Pase con Derivación en 45°"/>
    <m/>
    <n v="3"/>
    <n v="3"/>
    <m/>
    <m/>
    <n v="2"/>
    <m/>
    <m/>
    <n v="3"/>
    <m/>
    <m/>
    <m/>
    <m/>
    <x v="22"/>
    <m/>
    <m/>
    <m/>
    <m/>
    <m/>
    <m/>
    <m/>
    <m/>
    <m/>
    <m/>
    <m/>
    <x v="0"/>
    <m/>
  </r>
  <r>
    <s v="U.P. PESADO"/>
    <s v="ESTE"/>
    <n v="46"/>
    <s v="Pase"/>
    <m/>
    <n v="3"/>
    <m/>
    <m/>
    <m/>
    <m/>
    <m/>
    <m/>
    <m/>
    <m/>
    <m/>
    <m/>
    <m/>
    <x v="7"/>
    <m/>
    <m/>
    <m/>
    <m/>
    <m/>
    <m/>
    <m/>
    <m/>
    <m/>
    <m/>
    <m/>
    <x v="0"/>
    <m/>
  </r>
  <r>
    <s v="U.P. PESADO"/>
    <s v="ESTE"/>
    <n v="47"/>
    <s v="Pase"/>
    <m/>
    <n v="3"/>
    <m/>
    <m/>
    <m/>
    <m/>
    <m/>
    <m/>
    <n v="3"/>
    <m/>
    <m/>
    <m/>
    <m/>
    <x v="2"/>
    <m/>
    <m/>
    <m/>
    <m/>
    <m/>
    <m/>
    <m/>
    <m/>
    <m/>
    <m/>
    <m/>
    <x v="0"/>
    <m/>
  </r>
  <r>
    <s v="U.P. PESADO"/>
    <s v="ESTE"/>
    <n v="48"/>
    <s v="Pase"/>
    <m/>
    <n v="3"/>
    <m/>
    <m/>
    <m/>
    <m/>
    <m/>
    <m/>
    <m/>
    <m/>
    <m/>
    <m/>
    <m/>
    <x v="4"/>
    <m/>
    <m/>
    <m/>
    <m/>
    <m/>
    <m/>
    <m/>
    <m/>
    <m/>
    <m/>
    <m/>
    <x v="0"/>
    <m/>
  </r>
  <r>
    <s v="U.P. PESADO"/>
    <s v="ESTE"/>
    <n v="49"/>
    <s v="Pase"/>
    <m/>
    <n v="3"/>
    <m/>
    <m/>
    <m/>
    <m/>
    <m/>
    <m/>
    <n v="3"/>
    <m/>
    <m/>
    <m/>
    <m/>
    <x v="2"/>
    <m/>
    <m/>
    <m/>
    <m/>
    <m/>
    <m/>
    <m/>
    <m/>
    <m/>
    <m/>
    <m/>
    <x v="0"/>
    <m/>
  </r>
  <r>
    <s v="U.P. PESADO"/>
    <s v="ESTE"/>
    <n v="50"/>
    <s v="Pase"/>
    <m/>
    <n v="3"/>
    <m/>
    <m/>
    <m/>
    <n v="3"/>
    <m/>
    <m/>
    <m/>
    <m/>
    <m/>
    <m/>
    <m/>
    <x v="23"/>
    <m/>
    <m/>
    <m/>
    <m/>
    <m/>
    <m/>
    <m/>
    <m/>
    <m/>
    <m/>
    <m/>
    <x v="0"/>
    <m/>
  </r>
  <r>
    <s v="U.P. PESADO"/>
    <s v="ESTE"/>
    <n v="51"/>
    <s v="Pase"/>
    <m/>
    <n v="3"/>
    <m/>
    <m/>
    <m/>
    <m/>
    <m/>
    <m/>
    <m/>
    <m/>
    <m/>
    <m/>
    <m/>
    <x v="4"/>
    <m/>
    <m/>
    <m/>
    <m/>
    <m/>
    <m/>
    <m/>
    <m/>
    <m/>
    <m/>
    <m/>
    <x v="0"/>
    <m/>
  </r>
  <r>
    <s v="U.P. PESADO"/>
    <s v="ESTE"/>
    <n v="52"/>
    <s v="Pase"/>
    <m/>
    <n v="3"/>
    <m/>
    <m/>
    <m/>
    <m/>
    <m/>
    <m/>
    <n v="3"/>
    <m/>
    <m/>
    <m/>
    <m/>
    <x v="2"/>
    <m/>
    <m/>
    <m/>
    <m/>
    <m/>
    <m/>
    <m/>
    <m/>
    <m/>
    <m/>
    <m/>
    <x v="0"/>
    <m/>
  </r>
  <r>
    <s v="U.P. PESADO"/>
    <s v="ESTE"/>
    <n v="53"/>
    <s v="Amarre con Derivación en 45°"/>
    <m/>
    <m/>
    <m/>
    <n v="9"/>
    <m/>
    <m/>
    <m/>
    <m/>
    <m/>
    <m/>
    <m/>
    <m/>
    <m/>
    <x v="24"/>
    <m/>
    <m/>
    <m/>
    <m/>
    <m/>
    <m/>
    <m/>
    <m/>
    <m/>
    <m/>
    <m/>
    <x v="0"/>
    <m/>
  </r>
  <r>
    <s v="U.P. PESADO"/>
    <s v="ESTE"/>
    <n v="54"/>
    <s v="Amarre"/>
    <m/>
    <m/>
    <m/>
    <n v="6"/>
    <m/>
    <n v="3"/>
    <m/>
    <m/>
    <m/>
    <m/>
    <m/>
    <m/>
    <m/>
    <x v="25"/>
    <m/>
    <m/>
    <m/>
    <m/>
    <m/>
    <m/>
    <m/>
    <m/>
    <m/>
    <m/>
    <m/>
    <x v="0"/>
    <m/>
  </r>
  <r>
    <s v="U.P. PESADO"/>
    <s v="ESTE"/>
    <n v="55"/>
    <s v="Pase"/>
    <m/>
    <n v="3"/>
    <m/>
    <m/>
    <m/>
    <m/>
    <m/>
    <m/>
    <m/>
    <m/>
    <m/>
    <m/>
    <m/>
    <x v="2"/>
    <m/>
    <m/>
    <m/>
    <m/>
    <m/>
    <m/>
    <m/>
    <m/>
    <m/>
    <m/>
    <m/>
    <x v="0"/>
    <m/>
  </r>
  <r>
    <s v="U.P. PESADO"/>
    <s v="ESTE"/>
    <n v="56"/>
    <s v="Pase"/>
    <m/>
    <n v="3"/>
    <m/>
    <m/>
    <m/>
    <m/>
    <m/>
    <m/>
    <n v="3"/>
    <m/>
    <m/>
    <m/>
    <m/>
    <x v="26"/>
    <m/>
    <m/>
    <m/>
    <m/>
    <m/>
    <m/>
    <m/>
    <m/>
    <m/>
    <m/>
    <m/>
    <x v="0"/>
    <m/>
  </r>
  <r>
    <s v="U.P. PESADO"/>
    <s v="ESTE"/>
    <n v="57"/>
    <s v="Pase"/>
    <m/>
    <n v="3"/>
    <m/>
    <m/>
    <m/>
    <m/>
    <m/>
    <m/>
    <m/>
    <m/>
    <m/>
    <m/>
    <m/>
    <x v="27"/>
    <m/>
    <m/>
    <m/>
    <m/>
    <m/>
    <m/>
    <m/>
    <m/>
    <m/>
    <m/>
    <m/>
    <x v="0"/>
    <m/>
  </r>
  <r>
    <s v="U.P. PESADO"/>
    <s v="ESTE"/>
    <n v="58"/>
    <s v="Pase"/>
    <m/>
    <n v="3"/>
    <m/>
    <m/>
    <m/>
    <m/>
    <m/>
    <m/>
    <n v="3"/>
    <m/>
    <m/>
    <m/>
    <m/>
    <x v="2"/>
    <m/>
    <m/>
    <m/>
    <m/>
    <m/>
    <m/>
    <m/>
    <m/>
    <m/>
    <m/>
    <m/>
    <x v="0"/>
    <m/>
  </r>
  <r>
    <s v="U.P. PESADO"/>
    <s v="ESTE"/>
    <n v="59"/>
    <s v="Pase"/>
    <m/>
    <n v="3"/>
    <m/>
    <m/>
    <m/>
    <m/>
    <m/>
    <m/>
    <m/>
    <m/>
    <m/>
    <m/>
    <m/>
    <x v="28"/>
    <m/>
    <m/>
    <m/>
    <m/>
    <m/>
    <m/>
    <m/>
    <m/>
    <m/>
    <m/>
    <m/>
    <x v="0"/>
    <m/>
  </r>
  <r>
    <s v="U.P. PESADO"/>
    <s v="ESTE"/>
    <n v="60"/>
    <s v="Amarre"/>
    <m/>
    <m/>
    <n v="3"/>
    <m/>
    <n v="3"/>
    <m/>
    <m/>
    <m/>
    <m/>
    <m/>
    <n v="3"/>
    <m/>
    <m/>
    <x v="29"/>
    <m/>
    <m/>
    <m/>
    <m/>
    <m/>
    <m/>
    <m/>
    <m/>
    <m/>
    <m/>
    <m/>
    <x v="0"/>
    <m/>
  </r>
  <r>
    <s v="U.P. PESADO"/>
    <s v="ESTE"/>
    <n v="61"/>
    <s v="Amarre"/>
    <m/>
    <n v="1"/>
    <n v="3"/>
    <m/>
    <n v="3"/>
    <m/>
    <m/>
    <m/>
    <m/>
    <m/>
    <s v="1st"/>
    <m/>
    <m/>
    <x v="30"/>
    <m/>
    <m/>
    <m/>
    <m/>
    <m/>
    <m/>
    <m/>
    <m/>
    <m/>
    <m/>
    <m/>
    <x v="0"/>
    <m/>
  </r>
  <r>
    <s v="U.P. PESADO"/>
    <s v="ESTE"/>
    <n v="62"/>
    <s v="Pase"/>
    <m/>
    <n v="3"/>
    <m/>
    <m/>
    <m/>
    <m/>
    <m/>
    <m/>
    <n v="3"/>
    <m/>
    <m/>
    <m/>
    <m/>
    <x v="31"/>
    <m/>
    <m/>
    <m/>
    <m/>
    <m/>
    <m/>
    <m/>
    <m/>
    <m/>
    <m/>
    <m/>
    <x v="0"/>
    <m/>
  </r>
  <r>
    <s v="U.P. PESADO"/>
    <s v="ESTE"/>
    <n v="63"/>
    <s v="Pase"/>
    <m/>
    <n v="3"/>
    <m/>
    <m/>
    <m/>
    <m/>
    <m/>
    <m/>
    <n v="2"/>
    <m/>
    <m/>
    <m/>
    <m/>
    <x v="32"/>
    <m/>
    <m/>
    <m/>
    <m/>
    <m/>
    <m/>
    <m/>
    <m/>
    <m/>
    <m/>
    <m/>
    <x v="0"/>
    <m/>
  </r>
  <r>
    <s v="U.P. PESADO"/>
    <s v="ESTE"/>
    <n v="64"/>
    <s v="Amarre con Derivación en 45°"/>
    <m/>
    <n v="2"/>
    <n v="9"/>
    <m/>
    <m/>
    <m/>
    <m/>
    <m/>
    <m/>
    <m/>
    <m/>
    <m/>
    <m/>
    <x v="2"/>
    <m/>
    <m/>
    <m/>
    <m/>
    <m/>
    <m/>
    <m/>
    <m/>
    <m/>
    <m/>
    <m/>
    <x v="0"/>
    <m/>
  </r>
  <r>
    <s v="U.P. PESADO"/>
    <s v="ESTE"/>
    <n v="65"/>
    <s v="Amarre"/>
    <m/>
    <m/>
    <n v="6"/>
    <m/>
    <m/>
    <m/>
    <m/>
    <m/>
    <n v="3"/>
    <m/>
    <n v="3"/>
    <m/>
    <m/>
    <x v="33"/>
    <m/>
    <m/>
    <m/>
    <m/>
    <m/>
    <m/>
    <m/>
    <m/>
    <m/>
    <m/>
    <m/>
    <x v="0"/>
    <m/>
  </r>
  <r>
    <s v="U.P. PESADO"/>
    <s v="ESTE"/>
    <n v="66"/>
    <s v="Amarre"/>
    <m/>
    <m/>
    <n v="6"/>
    <m/>
    <m/>
    <m/>
    <m/>
    <m/>
    <n v="3"/>
    <m/>
    <n v="3"/>
    <m/>
    <m/>
    <x v="34"/>
    <m/>
    <m/>
    <m/>
    <m/>
    <m/>
    <m/>
    <m/>
    <m/>
    <m/>
    <m/>
    <m/>
    <x v="0"/>
    <m/>
  </r>
  <r>
    <s v="U.P. PESADO"/>
    <s v="ESTE"/>
    <n v="67"/>
    <s v="Pase"/>
    <m/>
    <n v="3"/>
    <m/>
    <m/>
    <m/>
    <m/>
    <m/>
    <m/>
    <m/>
    <m/>
    <m/>
    <m/>
    <m/>
    <x v="35"/>
    <m/>
    <m/>
    <m/>
    <m/>
    <m/>
    <m/>
    <m/>
    <m/>
    <m/>
    <m/>
    <m/>
    <x v="0"/>
    <m/>
  </r>
  <r>
    <s v="U.P. PESADO"/>
    <s v="ESTE"/>
    <n v="68"/>
    <s v="Pase"/>
    <m/>
    <n v="3"/>
    <m/>
    <m/>
    <m/>
    <m/>
    <m/>
    <m/>
    <n v="2"/>
    <m/>
    <m/>
    <m/>
    <m/>
    <x v="36"/>
    <m/>
    <m/>
    <m/>
    <m/>
    <m/>
    <m/>
    <m/>
    <m/>
    <m/>
    <m/>
    <m/>
    <x v="0"/>
    <m/>
  </r>
  <r>
    <s v="U.P. PESADO"/>
    <s v="ESTE"/>
    <n v="69"/>
    <s v="Pase"/>
    <m/>
    <n v="3"/>
    <m/>
    <m/>
    <m/>
    <m/>
    <m/>
    <m/>
    <m/>
    <m/>
    <m/>
    <m/>
    <m/>
    <x v="37"/>
    <m/>
    <m/>
    <m/>
    <m/>
    <m/>
    <m/>
    <m/>
    <m/>
    <m/>
    <m/>
    <m/>
    <x v="0"/>
    <m/>
  </r>
  <r>
    <s v="U.P. PESADO"/>
    <s v="ESTE"/>
    <n v="70"/>
    <s v="Pase"/>
    <m/>
    <n v="3"/>
    <m/>
    <m/>
    <m/>
    <m/>
    <m/>
    <m/>
    <n v="3"/>
    <m/>
    <m/>
    <m/>
    <m/>
    <x v="38"/>
    <m/>
    <m/>
    <m/>
    <m/>
    <m/>
    <m/>
    <m/>
    <m/>
    <m/>
    <m/>
    <m/>
    <x v="0"/>
    <m/>
  </r>
  <r>
    <s v="U.P. PESADO"/>
    <s v="ESTE"/>
    <n v="71"/>
    <s v="Pase"/>
    <m/>
    <n v="3"/>
    <m/>
    <m/>
    <m/>
    <m/>
    <m/>
    <m/>
    <m/>
    <m/>
    <m/>
    <m/>
    <m/>
    <x v="39"/>
    <m/>
    <m/>
    <m/>
    <m/>
    <m/>
    <m/>
    <m/>
    <m/>
    <m/>
    <m/>
    <m/>
    <x v="0"/>
    <m/>
  </r>
  <r>
    <s v="U.P. PESADO"/>
    <s v="ESTE"/>
    <n v="72"/>
    <s v="Pase"/>
    <m/>
    <n v="3"/>
    <m/>
    <m/>
    <m/>
    <m/>
    <m/>
    <m/>
    <n v="3"/>
    <m/>
    <m/>
    <m/>
    <m/>
    <x v="40"/>
    <m/>
    <m/>
    <m/>
    <m/>
    <m/>
    <m/>
    <m/>
    <m/>
    <m/>
    <m/>
    <m/>
    <x v="0"/>
    <m/>
  </r>
  <r>
    <s v="U.P. PESADO"/>
    <s v="ESTE"/>
    <n v="73"/>
    <s v="Pase"/>
    <m/>
    <n v="3"/>
    <m/>
    <m/>
    <m/>
    <m/>
    <m/>
    <m/>
    <m/>
    <m/>
    <m/>
    <m/>
    <m/>
    <x v="41"/>
    <m/>
    <m/>
    <m/>
    <m/>
    <m/>
    <m/>
    <m/>
    <m/>
    <m/>
    <m/>
    <m/>
    <x v="0"/>
    <m/>
  </r>
  <r>
    <s v="U.P. PESADO"/>
    <s v="ESTE"/>
    <n v="74"/>
    <s v="Pase"/>
    <m/>
    <n v="3"/>
    <m/>
    <m/>
    <m/>
    <m/>
    <m/>
    <m/>
    <n v="3"/>
    <m/>
    <m/>
    <m/>
    <m/>
    <x v="42"/>
    <m/>
    <m/>
    <m/>
    <m/>
    <m/>
    <m/>
    <m/>
    <m/>
    <m/>
    <m/>
    <m/>
    <x v="0"/>
    <m/>
  </r>
  <r>
    <s v="U.P. PESADO"/>
    <s v="ESTE"/>
    <n v="75"/>
    <s v="Pase"/>
    <m/>
    <n v="3"/>
    <m/>
    <m/>
    <m/>
    <m/>
    <m/>
    <m/>
    <m/>
    <m/>
    <m/>
    <m/>
    <m/>
    <x v="43"/>
    <m/>
    <m/>
    <m/>
    <m/>
    <m/>
    <m/>
    <m/>
    <m/>
    <m/>
    <m/>
    <m/>
    <x v="0"/>
    <m/>
  </r>
  <r>
    <s v="U.P. PESADO"/>
    <s v="ESTE"/>
    <n v="76"/>
    <s v="Amarre"/>
    <m/>
    <n v="1"/>
    <n v="6"/>
    <m/>
    <m/>
    <m/>
    <m/>
    <m/>
    <m/>
    <m/>
    <n v="3"/>
    <m/>
    <m/>
    <x v="44"/>
    <m/>
    <m/>
    <m/>
    <m/>
    <m/>
    <m/>
    <m/>
    <m/>
    <m/>
    <m/>
    <m/>
    <x v="0"/>
    <m/>
  </r>
  <r>
    <s v="U.P. PESADO"/>
    <s v="ESTE"/>
    <n v="77"/>
    <s v="Amarre con Derivación en 90°"/>
    <m/>
    <m/>
    <n v="9"/>
    <m/>
    <m/>
    <m/>
    <m/>
    <m/>
    <m/>
    <m/>
    <m/>
    <m/>
    <m/>
    <x v="45"/>
    <m/>
    <m/>
    <m/>
    <m/>
    <m/>
    <m/>
    <m/>
    <m/>
    <m/>
    <m/>
    <m/>
    <x v="0"/>
    <m/>
  </r>
  <r>
    <s v="U.P. PESADO"/>
    <s v="ESTE"/>
    <n v="78"/>
    <s v="Amarre"/>
    <m/>
    <m/>
    <n v="6"/>
    <m/>
    <m/>
    <n v="3"/>
    <m/>
    <m/>
    <m/>
    <m/>
    <m/>
    <m/>
    <m/>
    <x v="46"/>
    <m/>
    <m/>
    <m/>
    <m/>
    <m/>
    <m/>
    <m/>
    <m/>
    <m/>
    <m/>
    <m/>
    <x v="0"/>
    <m/>
  </r>
  <r>
    <s v="U.P. PESADO"/>
    <s v="ESTE"/>
    <n v="79"/>
    <s v="Pase"/>
    <m/>
    <n v="3"/>
    <m/>
    <m/>
    <m/>
    <m/>
    <m/>
    <m/>
    <m/>
    <m/>
    <m/>
    <m/>
    <m/>
    <x v="47"/>
    <m/>
    <m/>
    <m/>
    <m/>
    <m/>
    <m/>
    <m/>
    <m/>
    <m/>
    <m/>
    <m/>
    <x v="0"/>
    <m/>
  </r>
  <r>
    <s v="U.P. PESADO"/>
    <s v="ESTE"/>
    <n v="80"/>
    <s v="Pase con Derivación en 45°"/>
    <m/>
    <n v="3"/>
    <n v="2"/>
    <m/>
    <m/>
    <n v="2"/>
    <m/>
    <m/>
    <m/>
    <m/>
    <m/>
    <m/>
    <m/>
    <x v="48"/>
    <m/>
    <m/>
    <m/>
    <m/>
    <m/>
    <m/>
    <m/>
    <m/>
    <m/>
    <m/>
    <m/>
    <x v="0"/>
    <m/>
  </r>
  <r>
    <s v="U.P. PESADO"/>
    <s v="ESTE"/>
    <n v="81"/>
    <s v="Amarre en 45°"/>
    <m/>
    <m/>
    <n v="6"/>
    <m/>
    <m/>
    <m/>
    <m/>
    <m/>
    <m/>
    <m/>
    <m/>
    <m/>
    <m/>
    <x v="49"/>
    <m/>
    <m/>
    <m/>
    <m/>
    <m/>
    <m/>
    <m/>
    <m/>
    <m/>
    <m/>
    <m/>
    <x v="0"/>
    <m/>
  </r>
  <r>
    <s v="U.P. PESADO"/>
    <s v="ESTE"/>
    <n v="82"/>
    <s v="Suspensión con Derivación en 90°"/>
    <m/>
    <m/>
    <n v="2"/>
    <n v="3"/>
    <m/>
    <n v="2"/>
    <m/>
    <m/>
    <n v="3"/>
    <m/>
    <m/>
    <m/>
    <m/>
    <x v="50"/>
    <m/>
    <m/>
    <m/>
    <m/>
    <m/>
    <m/>
    <m/>
    <m/>
    <m/>
    <m/>
    <m/>
    <x v="0"/>
    <m/>
  </r>
  <r>
    <s v="U.P. PESADO"/>
    <s v="ESTE"/>
    <n v="83"/>
    <s v="Suspensión  "/>
    <m/>
    <m/>
    <m/>
    <n v="3"/>
    <m/>
    <m/>
    <m/>
    <m/>
    <m/>
    <m/>
    <m/>
    <m/>
    <m/>
    <x v="51"/>
    <m/>
    <m/>
    <m/>
    <m/>
    <m/>
    <m/>
    <m/>
    <m/>
    <m/>
    <m/>
    <m/>
    <x v="0"/>
    <m/>
  </r>
  <r>
    <s v="U.P. PESADO"/>
    <s v="ESTE"/>
    <n v="84"/>
    <s v="Suspensión  "/>
    <m/>
    <m/>
    <m/>
    <n v="3"/>
    <m/>
    <m/>
    <m/>
    <m/>
    <n v="1"/>
    <m/>
    <m/>
    <m/>
    <m/>
    <x v="52"/>
    <m/>
    <m/>
    <m/>
    <m/>
    <m/>
    <m/>
    <m/>
    <m/>
    <m/>
    <m/>
    <m/>
    <x v="0"/>
    <m/>
  </r>
  <r>
    <s v="U.P. PESADO"/>
    <s v="ESTE"/>
    <n v="85"/>
    <s v="Suspensión  "/>
    <m/>
    <m/>
    <m/>
    <n v="3"/>
    <m/>
    <m/>
    <m/>
    <m/>
    <m/>
    <m/>
    <m/>
    <m/>
    <m/>
    <x v="53"/>
    <m/>
    <m/>
    <m/>
    <m/>
    <m/>
    <m/>
    <m/>
    <m/>
    <m/>
    <m/>
    <m/>
    <x v="0"/>
    <m/>
  </r>
  <r>
    <s v="U.P. PESADO"/>
    <s v="ESTE"/>
    <n v="86"/>
    <s v="Suspensión  "/>
    <m/>
    <m/>
    <m/>
    <n v="3"/>
    <m/>
    <m/>
    <m/>
    <m/>
    <m/>
    <m/>
    <m/>
    <m/>
    <m/>
    <x v="54"/>
    <m/>
    <m/>
    <m/>
    <m/>
    <m/>
    <m/>
    <m/>
    <m/>
    <m/>
    <m/>
    <m/>
    <x v="0"/>
    <m/>
  </r>
  <r>
    <s v="U.P. PESADO"/>
    <s v="ESTE"/>
    <n v="87"/>
    <s v="Amarre con Derivación en 90°"/>
    <m/>
    <m/>
    <n v="9"/>
    <m/>
    <m/>
    <m/>
    <m/>
    <m/>
    <m/>
    <m/>
    <m/>
    <m/>
    <m/>
    <x v="55"/>
    <m/>
    <m/>
    <m/>
    <m/>
    <m/>
    <m/>
    <m/>
    <m/>
    <m/>
    <m/>
    <m/>
    <x v="0"/>
    <m/>
  </r>
  <r>
    <s v="U.P. PESADO"/>
    <s v="ESTE"/>
    <n v="88"/>
    <s v="Suspensión  "/>
    <m/>
    <m/>
    <m/>
    <n v="3"/>
    <m/>
    <m/>
    <m/>
    <m/>
    <m/>
    <m/>
    <m/>
    <m/>
    <m/>
    <x v="4"/>
    <m/>
    <m/>
    <m/>
    <m/>
    <m/>
    <m/>
    <m/>
    <m/>
    <m/>
    <m/>
    <m/>
    <x v="0"/>
    <m/>
  </r>
  <r>
    <s v="U.P. PESADO"/>
    <s v="ESTE"/>
    <n v="89"/>
    <s v="Suspensión  "/>
    <m/>
    <m/>
    <m/>
    <n v="3"/>
    <m/>
    <m/>
    <m/>
    <m/>
    <n v="3"/>
    <m/>
    <m/>
    <m/>
    <m/>
    <x v="2"/>
    <m/>
    <m/>
    <m/>
    <m/>
    <m/>
    <m/>
    <m/>
    <m/>
    <m/>
    <m/>
    <m/>
    <x v="0"/>
    <m/>
  </r>
  <r>
    <s v="U.P. PESADO"/>
    <s v="ESTE"/>
    <n v="90"/>
    <s v="Suspensión  "/>
    <m/>
    <m/>
    <m/>
    <n v="3"/>
    <m/>
    <m/>
    <m/>
    <m/>
    <m/>
    <m/>
    <m/>
    <m/>
    <m/>
    <x v="4"/>
    <m/>
    <m/>
    <m/>
    <m/>
    <m/>
    <m/>
    <m/>
    <m/>
    <m/>
    <m/>
    <m/>
    <x v="0"/>
    <m/>
  </r>
  <r>
    <s v="U.P. PESADO"/>
    <s v="ESTE"/>
    <n v="91"/>
    <s v="Amarre"/>
    <m/>
    <n v="1"/>
    <n v="6"/>
    <m/>
    <m/>
    <m/>
    <m/>
    <m/>
    <m/>
    <m/>
    <m/>
    <m/>
    <m/>
    <x v="2"/>
    <m/>
    <m/>
    <m/>
    <m/>
    <m/>
    <m/>
    <m/>
    <m/>
    <m/>
    <m/>
    <m/>
    <x v="0"/>
    <m/>
  </r>
  <r>
    <s v="U.P. PESADO"/>
    <s v="ESTE"/>
    <n v="92"/>
    <s v="Suspensión  "/>
    <m/>
    <m/>
    <m/>
    <n v="3"/>
    <m/>
    <m/>
    <m/>
    <m/>
    <m/>
    <m/>
    <m/>
    <m/>
    <m/>
    <x v="4"/>
    <m/>
    <m/>
    <m/>
    <m/>
    <m/>
    <m/>
    <m/>
    <m/>
    <m/>
    <m/>
    <m/>
    <x v="0"/>
    <m/>
  </r>
  <r>
    <s v="U.P. PESADO"/>
    <s v="ESTE"/>
    <n v="93"/>
    <s v="Amarre"/>
    <m/>
    <n v="1"/>
    <n v="6"/>
    <m/>
    <m/>
    <m/>
    <m/>
    <m/>
    <m/>
    <m/>
    <m/>
    <m/>
    <m/>
    <x v="2"/>
    <m/>
    <m/>
    <m/>
    <m/>
    <m/>
    <m/>
    <m/>
    <m/>
    <m/>
    <m/>
    <m/>
    <x v="0"/>
    <m/>
  </r>
  <r>
    <s v="U.P. PESADO"/>
    <s v="ESTE"/>
    <n v="94"/>
    <s v="Suspensión con Derivación en  90°"/>
    <m/>
    <n v="2"/>
    <n v="2"/>
    <n v="6"/>
    <m/>
    <n v="2"/>
    <m/>
    <m/>
    <m/>
    <m/>
    <m/>
    <m/>
    <m/>
    <x v="56"/>
    <m/>
    <m/>
    <m/>
    <m/>
    <m/>
    <m/>
    <m/>
    <m/>
    <m/>
    <m/>
    <m/>
    <x v="0"/>
    <m/>
  </r>
  <r>
    <s v="U.P. PESADO"/>
    <s v="ESTE"/>
    <n v="95"/>
    <s v="Suspensión  "/>
    <m/>
    <m/>
    <m/>
    <n v="3"/>
    <m/>
    <m/>
    <m/>
    <m/>
    <m/>
    <m/>
    <m/>
    <m/>
    <m/>
    <x v="4"/>
    <m/>
    <m/>
    <m/>
    <m/>
    <m/>
    <m/>
    <m/>
    <m/>
    <m/>
    <m/>
    <m/>
    <x v="0"/>
    <m/>
  </r>
  <r>
    <s v="U.P. PESADO"/>
    <s v="ESTE"/>
    <n v="96"/>
    <s v="Suspensión  "/>
    <m/>
    <m/>
    <m/>
    <n v="3"/>
    <m/>
    <m/>
    <m/>
    <m/>
    <m/>
    <m/>
    <m/>
    <m/>
    <m/>
    <x v="4"/>
    <m/>
    <m/>
    <m/>
    <m/>
    <m/>
    <m/>
    <m/>
    <m/>
    <m/>
    <m/>
    <m/>
    <x v="0"/>
    <m/>
  </r>
  <r>
    <s v="U.P. PESADO"/>
    <s v="ESTE"/>
    <n v="97"/>
    <s v="Amarre con Derivación en 90°"/>
    <m/>
    <m/>
    <n v="6"/>
    <n v="2"/>
    <m/>
    <n v="2"/>
    <m/>
    <m/>
    <m/>
    <m/>
    <m/>
    <m/>
    <m/>
    <x v="57"/>
    <m/>
    <m/>
    <m/>
    <m/>
    <m/>
    <m/>
    <m/>
    <m/>
    <m/>
    <m/>
    <m/>
    <x v="0"/>
    <m/>
  </r>
  <r>
    <s v="U.P. PESADO"/>
    <s v="ESTE"/>
    <n v="98"/>
    <s v="Suspensión  "/>
    <m/>
    <m/>
    <m/>
    <n v="3"/>
    <m/>
    <m/>
    <m/>
    <m/>
    <n v="2"/>
    <m/>
    <m/>
    <m/>
    <m/>
    <x v="58"/>
    <m/>
    <m/>
    <m/>
    <m/>
    <m/>
    <m/>
    <m/>
    <m/>
    <m/>
    <m/>
    <m/>
    <x v="0"/>
    <m/>
  </r>
  <r>
    <s v="U.P. PESADO"/>
    <s v="ESTE"/>
    <n v="99"/>
    <s v="Suspensión  "/>
    <m/>
    <m/>
    <m/>
    <n v="3"/>
    <m/>
    <m/>
    <m/>
    <m/>
    <m/>
    <m/>
    <m/>
    <m/>
    <m/>
    <x v="4"/>
    <m/>
    <m/>
    <m/>
    <m/>
    <m/>
    <m/>
    <m/>
    <m/>
    <m/>
    <m/>
    <m/>
    <x v="0"/>
    <m/>
  </r>
  <r>
    <s v="U.P. PESADO"/>
    <s v="ESTE"/>
    <n v="100"/>
    <s v="Suspensión  "/>
    <m/>
    <m/>
    <m/>
    <n v="3"/>
    <m/>
    <m/>
    <m/>
    <m/>
    <m/>
    <m/>
    <m/>
    <m/>
    <m/>
    <x v="4"/>
    <m/>
    <m/>
    <m/>
    <m/>
    <m/>
    <m/>
    <m/>
    <m/>
    <m/>
    <m/>
    <m/>
    <x v="0"/>
    <m/>
  </r>
  <r>
    <s v="U.P. PESADO"/>
    <s v="ESTE"/>
    <n v="101"/>
    <s v="Amarre con Derivación en 45°"/>
    <m/>
    <m/>
    <n v="9"/>
    <m/>
    <m/>
    <m/>
    <m/>
    <m/>
    <m/>
    <m/>
    <m/>
    <m/>
    <m/>
    <x v="59"/>
    <m/>
    <m/>
    <m/>
    <m/>
    <m/>
    <m/>
    <m/>
    <m/>
    <m/>
    <m/>
    <m/>
    <x v="0"/>
    <m/>
  </r>
  <r>
    <s v="U.P. PESADO"/>
    <s v="ESTE"/>
    <n v="102"/>
    <s v="Suspensión  "/>
    <m/>
    <m/>
    <m/>
    <n v="3"/>
    <m/>
    <m/>
    <m/>
    <m/>
    <n v="3"/>
    <m/>
    <m/>
    <m/>
    <m/>
    <x v="60"/>
    <m/>
    <m/>
    <m/>
    <m/>
    <m/>
    <m/>
    <m/>
    <m/>
    <m/>
    <m/>
    <m/>
    <x v="0"/>
    <m/>
  </r>
  <r>
    <s v="U.P. PESADO"/>
    <s v="ESTE"/>
    <n v="103"/>
    <s v="Suspensión  "/>
    <m/>
    <m/>
    <m/>
    <n v="3"/>
    <m/>
    <m/>
    <m/>
    <m/>
    <m/>
    <m/>
    <m/>
    <m/>
    <m/>
    <x v="61"/>
    <m/>
    <m/>
    <m/>
    <m/>
    <m/>
    <m/>
    <m/>
    <m/>
    <m/>
    <m/>
    <m/>
    <x v="0"/>
    <m/>
  </r>
  <r>
    <s v="U.P. PESADO"/>
    <s v="ESTE"/>
    <n v="104"/>
    <s v="Suspensión  "/>
    <m/>
    <m/>
    <m/>
    <n v="3"/>
    <m/>
    <m/>
    <m/>
    <m/>
    <m/>
    <m/>
    <m/>
    <m/>
    <m/>
    <x v="61"/>
    <m/>
    <m/>
    <m/>
    <m/>
    <m/>
    <m/>
    <m/>
    <m/>
    <m/>
    <m/>
    <m/>
    <x v="0"/>
    <m/>
  </r>
  <r>
    <s v="U.P. PESADO"/>
    <s v="ESTE"/>
    <n v="105"/>
    <s v="Suspensión  "/>
    <m/>
    <m/>
    <m/>
    <n v="3"/>
    <m/>
    <m/>
    <m/>
    <m/>
    <m/>
    <m/>
    <m/>
    <m/>
    <m/>
    <x v="61"/>
    <m/>
    <m/>
    <m/>
    <m/>
    <m/>
    <m/>
    <m/>
    <m/>
    <m/>
    <m/>
    <m/>
    <x v="0"/>
    <m/>
  </r>
  <r>
    <s v="U.P. PESADO"/>
    <s v="ESTE"/>
    <n v="106"/>
    <s v="Amarre con Derivación en 90°"/>
    <m/>
    <n v="1"/>
    <n v="6"/>
    <n v="2"/>
    <m/>
    <n v="2"/>
    <m/>
    <m/>
    <n v="3"/>
    <m/>
    <m/>
    <m/>
    <m/>
    <x v="62"/>
    <m/>
    <m/>
    <m/>
    <m/>
    <m/>
    <m/>
    <m/>
    <m/>
    <m/>
    <m/>
    <m/>
    <x v="0"/>
    <m/>
  </r>
  <r>
    <s v="U.P. PESADO"/>
    <s v="ESTE"/>
    <n v="107"/>
    <s v="Suspensión  "/>
    <m/>
    <m/>
    <m/>
    <n v="3"/>
    <m/>
    <m/>
    <m/>
    <m/>
    <m/>
    <m/>
    <m/>
    <m/>
    <m/>
    <x v="61"/>
    <m/>
    <m/>
    <m/>
    <m/>
    <m/>
    <m/>
    <m/>
    <m/>
    <m/>
    <m/>
    <m/>
    <x v="0"/>
    <m/>
  </r>
  <r>
    <s v="U.P. PESADO"/>
    <s v="ESTE"/>
    <n v="108"/>
    <s v="Suspensión  "/>
    <m/>
    <m/>
    <m/>
    <n v="3"/>
    <m/>
    <m/>
    <m/>
    <m/>
    <n v="3"/>
    <m/>
    <m/>
    <m/>
    <m/>
    <x v="61"/>
    <m/>
    <m/>
    <m/>
    <m/>
    <m/>
    <m/>
    <m/>
    <m/>
    <m/>
    <m/>
    <m/>
    <x v="0"/>
    <m/>
  </r>
  <r>
    <s v="U.P. PESADO"/>
    <s v="ESTE"/>
    <n v="109"/>
    <s v="Suspensión  "/>
    <m/>
    <m/>
    <m/>
    <n v="3"/>
    <m/>
    <m/>
    <m/>
    <m/>
    <m/>
    <m/>
    <m/>
    <m/>
    <m/>
    <x v="61"/>
    <m/>
    <m/>
    <m/>
    <m/>
    <m/>
    <m/>
    <m/>
    <m/>
    <m/>
    <m/>
    <m/>
    <x v="0"/>
    <m/>
  </r>
  <r>
    <s v="U.P. PESADO"/>
    <s v="ESTE"/>
    <n v="110"/>
    <s v="Suspensión  "/>
    <m/>
    <m/>
    <m/>
    <n v="3"/>
    <m/>
    <m/>
    <m/>
    <m/>
    <n v="3"/>
    <m/>
    <m/>
    <m/>
    <m/>
    <x v="61"/>
    <m/>
    <m/>
    <m/>
    <m/>
    <m/>
    <m/>
    <m/>
    <m/>
    <m/>
    <m/>
    <m/>
    <x v="0"/>
    <m/>
  </r>
  <r>
    <s v="U.P. PESADO"/>
    <s v="ESTE"/>
    <n v="111"/>
    <s v="Suspensión  "/>
    <m/>
    <m/>
    <m/>
    <n v="3"/>
    <m/>
    <m/>
    <m/>
    <m/>
    <m/>
    <m/>
    <m/>
    <m/>
    <m/>
    <x v="61"/>
    <m/>
    <m/>
    <m/>
    <m/>
    <m/>
    <m/>
    <m/>
    <m/>
    <m/>
    <m/>
    <m/>
    <x v="0"/>
    <m/>
  </r>
  <r>
    <s v="U.P. PESADO"/>
    <s v="ESTE"/>
    <n v="112"/>
    <s v="Suspensión  "/>
    <m/>
    <m/>
    <m/>
    <n v="3"/>
    <m/>
    <m/>
    <m/>
    <m/>
    <n v="3"/>
    <m/>
    <m/>
    <m/>
    <m/>
    <x v="2"/>
    <m/>
    <m/>
    <m/>
    <m/>
    <m/>
    <m/>
    <m/>
    <m/>
    <m/>
    <m/>
    <m/>
    <x v="0"/>
    <m/>
  </r>
  <r>
    <s v="U.P. PESADO"/>
    <s v="ESTE"/>
    <n v="113"/>
    <s v="Amarre con Derivación en 90°"/>
    <m/>
    <n v="2"/>
    <n v="9"/>
    <n v="2"/>
    <m/>
    <m/>
    <m/>
    <m/>
    <m/>
    <m/>
    <m/>
    <m/>
    <m/>
    <x v="63"/>
    <m/>
    <m/>
    <m/>
    <m/>
    <m/>
    <m/>
    <m/>
    <m/>
    <m/>
    <m/>
    <m/>
    <x v="0"/>
    <m/>
  </r>
  <r>
    <s v="U.P. PESADO"/>
    <s v="ESTE"/>
    <n v="114"/>
    <s v="Suspensión con Derivación en 90°"/>
    <m/>
    <m/>
    <n v="2"/>
    <n v="3"/>
    <m/>
    <n v="2"/>
    <m/>
    <m/>
    <m/>
    <m/>
    <m/>
    <m/>
    <m/>
    <x v="64"/>
    <m/>
    <m/>
    <m/>
    <m/>
    <m/>
    <m/>
    <m/>
    <m/>
    <m/>
    <m/>
    <m/>
    <x v="0"/>
    <m/>
  </r>
  <r>
    <s v="U.P. PESADO"/>
    <s v="ESTE"/>
    <n v="115"/>
    <s v="Suspensión  "/>
    <m/>
    <m/>
    <m/>
    <n v="3"/>
    <m/>
    <m/>
    <m/>
    <m/>
    <n v="3"/>
    <m/>
    <m/>
    <m/>
    <m/>
    <x v="2"/>
    <m/>
    <m/>
    <m/>
    <m/>
    <m/>
    <m/>
    <m/>
    <m/>
    <m/>
    <m/>
    <m/>
    <x v="0"/>
    <m/>
  </r>
  <r>
    <s v="U.P. PESADO"/>
    <s v="ESTE"/>
    <n v="116"/>
    <s v="Suspensión con Derivación en 90°"/>
    <m/>
    <m/>
    <n v="2"/>
    <n v="3"/>
    <m/>
    <n v="2"/>
    <m/>
    <m/>
    <m/>
    <m/>
    <m/>
    <m/>
    <m/>
    <x v="65"/>
    <m/>
    <m/>
    <m/>
    <m/>
    <m/>
    <m/>
    <m/>
    <m/>
    <m/>
    <m/>
    <m/>
    <x v="0"/>
    <m/>
  </r>
  <r>
    <s v="U.P. PESADO"/>
    <s v="ESTE"/>
    <n v="117"/>
    <s v="Suspensión  "/>
    <m/>
    <m/>
    <m/>
    <n v="3"/>
    <m/>
    <m/>
    <m/>
    <m/>
    <n v="3"/>
    <m/>
    <m/>
    <m/>
    <m/>
    <x v="2"/>
    <m/>
    <m/>
    <m/>
    <m/>
    <m/>
    <m/>
    <m/>
    <m/>
    <m/>
    <m/>
    <m/>
    <x v="0"/>
    <m/>
  </r>
  <r>
    <s v="U.P. PESADO"/>
    <s v="ESTE"/>
    <n v="118"/>
    <s v="Amarre"/>
    <m/>
    <m/>
    <n v="6"/>
    <m/>
    <m/>
    <m/>
    <m/>
    <m/>
    <m/>
    <m/>
    <n v="3"/>
    <m/>
    <m/>
    <x v="66"/>
    <m/>
    <m/>
    <m/>
    <m/>
    <m/>
    <m/>
    <m/>
    <m/>
    <m/>
    <m/>
    <m/>
    <x v="0"/>
    <m/>
  </r>
  <r>
    <s v="U.P. PESADO"/>
    <s v="ESTE"/>
    <n v="119"/>
    <s v="Suspensión con Derivación en 90°"/>
    <m/>
    <n v="1"/>
    <n v="3"/>
    <n v="3"/>
    <m/>
    <m/>
    <m/>
    <m/>
    <m/>
    <m/>
    <m/>
    <m/>
    <m/>
    <x v="2"/>
    <m/>
    <m/>
    <m/>
    <m/>
    <m/>
    <m/>
    <m/>
    <m/>
    <m/>
    <m/>
    <m/>
    <x v="0"/>
    <m/>
  </r>
  <r>
    <s v="U.P. PESADO"/>
    <s v="ESTE"/>
    <n v="120"/>
    <s v="Amarre"/>
    <m/>
    <n v="1"/>
    <n v="6"/>
    <m/>
    <m/>
    <m/>
    <m/>
    <m/>
    <m/>
    <m/>
    <m/>
    <m/>
    <m/>
    <x v="2"/>
    <m/>
    <m/>
    <m/>
    <m/>
    <m/>
    <m/>
    <m/>
    <m/>
    <m/>
    <m/>
    <m/>
    <x v="0"/>
    <m/>
  </r>
  <r>
    <s v="U.P. PESADO"/>
    <s v="ESTE"/>
    <n v="121"/>
    <s v="Amarre"/>
    <m/>
    <m/>
    <n v="6"/>
    <m/>
    <m/>
    <m/>
    <m/>
    <m/>
    <m/>
    <m/>
    <n v="3"/>
    <m/>
    <m/>
    <x v="11"/>
    <m/>
    <m/>
    <m/>
    <m/>
    <m/>
    <m/>
    <m/>
    <m/>
    <m/>
    <m/>
    <m/>
    <x v="0"/>
    <m/>
  </r>
  <r>
    <s v="U.P. PESADO"/>
    <s v="ESTE"/>
    <n v="122"/>
    <s v="Pase"/>
    <m/>
    <n v="3"/>
    <m/>
    <m/>
    <m/>
    <m/>
    <m/>
    <m/>
    <m/>
    <m/>
    <m/>
    <m/>
    <m/>
    <x v="67"/>
    <m/>
    <m/>
    <m/>
    <m/>
    <m/>
    <m/>
    <m/>
    <m/>
    <m/>
    <m/>
    <m/>
    <x v="0"/>
    <m/>
  </r>
  <r>
    <s v="U.P. PESADO"/>
    <s v="ESTE"/>
    <n v="123"/>
    <s v="Amarre en 45°"/>
    <m/>
    <n v="2"/>
    <n v="6"/>
    <m/>
    <m/>
    <m/>
    <m/>
    <m/>
    <n v="3"/>
    <m/>
    <m/>
    <m/>
    <m/>
    <x v="68"/>
    <m/>
    <m/>
    <m/>
    <m/>
    <m/>
    <m/>
    <m/>
    <m/>
    <m/>
    <m/>
    <m/>
    <x v="0"/>
    <m/>
  </r>
  <r>
    <s v="U.P. PESADO"/>
    <s v="ESTE"/>
    <n v="124"/>
    <s v="Amarre"/>
    <m/>
    <n v="1"/>
    <n v="6"/>
    <m/>
    <m/>
    <m/>
    <m/>
    <m/>
    <m/>
    <m/>
    <m/>
    <m/>
    <m/>
    <x v="2"/>
    <m/>
    <m/>
    <m/>
    <m/>
    <m/>
    <m/>
    <m/>
    <m/>
    <m/>
    <m/>
    <m/>
    <x v="0"/>
    <m/>
  </r>
  <r>
    <s v="U.P. PESADO"/>
    <s v="ESTE"/>
    <n v="125"/>
    <s v="Poste Terminal"/>
    <m/>
    <n v="6"/>
    <n v="3"/>
    <m/>
    <m/>
    <n v="5"/>
    <m/>
    <m/>
    <n v="3"/>
    <m/>
    <m/>
    <m/>
    <m/>
    <x v="69"/>
    <m/>
    <m/>
    <m/>
    <m/>
    <m/>
    <m/>
    <m/>
    <m/>
    <m/>
    <m/>
    <m/>
    <x v="0"/>
    <m/>
  </r>
  <r>
    <s v="U.P. PESADO"/>
    <s v="ESTE"/>
    <n v="126"/>
    <s v="Amarre"/>
    <m/>
    <n v="2"/>
    <n v="3"/>
    <n v="3"/>
    <m/>
    <m/>
    <m/>
    <m/>
    <m/>
    <m/>
    <n v="3"/>
    <m/>
    <m/>
    <x v="70"/>
    <m/>
    <m/>
    <m/>
    <m/>
    <m/>
    <m/>
    <m/>
    <m/>
    <m/>
    <m/>
    <m/>
    <x v="0"/>
    <m/>
  </r>
  <r>
    <s v="U.P. PESADO"/>
    <s v="ESTE"/>
    <n v="127"/>
    <s v="Suspensión con Derivación en 45°"/>
    <m/>
    <m/>
    <n v="3"/>
    <n v="3"/>
    <m/>
    <n v="3"/>
    <m/>
    <m/>
    <n v="3"/>
    <m/>
    <m/>
    <m/>
    <m/>
    <x v="71"/>
    <m/>
    <m/>
    <m/>
    <m/>
    <m/>
    <m/>
    <m/>
    <m/>
    <m/>
    <m/>
    <m/>
    <x v="0"/>
    <m/>
  </r>
  <r>
    <s v="U.P. PESADO"/>
    <s v="ESTE"/>
    <n v="128"/>
    <s v="Amarre en 45°"/>
    <m/>
    <m/>
    <n v="6"/>
    <m/>
    <m/>
    <m/>
    <m/>
    <m/>
    <m/>
    <m/>
    <m/>
    <m/>
    <m/>
    <x v="4"/>
    <m/>
    <m/>
    <m/>
    <m/>
    <m/>
    <m/>
    <m/>
    <m/>
    <m/>
    <m/>
    <m/>
    <x v="0"/>
    <m/>
  </r>
  <r>
    <s v="U.P. PESADO"/>
    <s v="ESTE"/>
    <n v="129"/>
    <s v="Suspensión"/>
    <m/>
    <m/>
    <m/>
    <n v="3"/>
    <m/>
    <m/>
    <m/>
    <m/>
    <m/>
    <m/>
    <m/>
    <m/>
    <m/>
    <x v="2"/>
    <m/>
    <m/>
    <m/>
    <m/>
    <m/>
    <m/>
    <m/>
    <m/>
    <m/>
    <m/>
    <m/>
    <x v="0"/>
    <m/>
  </r>
  <r>
    <s v="U.P. PESADO"/>
    <s v="ESTE"/>
    <n v="130"/>
    <s v="Suspensión"/>
    <m/>
    <m/>
    <m/>
    <n v="3"/>
    <m/>
    <m/>
    <m/>
    <m/>
    <m/>
    <m/>
    <m/>
    <m/>
    <m/>
    <x v="4"/>
    <m/>
    <m/>
    <m/>
    <m/>
    <m/>
    <m/>
    <m/>
    <m/>
    <m/>
    <m/>
    <m/>
    <x v="0"/>
    <m/>
  </r>
  <r>
    <s v="U.P. PESADO"/>
    <s v="ESTE"/>
    <n v="131"/>
    <s v="Amarre "/>
    <m/>
    <m/>
    <n v="6"/>
    <m/>
    <m/>
    <m/>
    <m/>
    <m/>
    <m/>
    <m/>
    <n v="3"/>
    <m/>
    <m/>
    <x v="72"/>
    <m/>
    <m/>
    <m/>
    <m/>
    <m/>
    <m/>
    <m/>
    <m/>
    <m/>
    <m/>
    <m/>
    <x v="0"/>
    <m/>
  </r>
</pivotCacheRecords>
</file>

<file path=xl/pivotCache/pivotCacheRecords14.xml><?xml version="1.0" encoding="utf-8"?>
<pivotCacheRecords xmlns="http://schemas.openxmlformats.org/spreadsheetml/2006/main" xmlns:r="http://schemas.openxmlformats.org/officeDocument/2006/relationships" count="59">
  <r>
    <s v="U.P. EXTRAPESADO"/>
    <s v="10.1"/>
    <n v="1"/>
    <s v="Amarre"/>
    <m/>
    <m/>
    <n v="9"/>
    <m/>
    <m/>
    <m/>
    <m/>
    <m/>
    <n v="6"/>
    <m/>
    <n v="6"/>
    <m/>
    <m/>
    <x v="0"/>
    <m/>
    <m/>
    <m/>
    <m/>
    <m/>
    <m/>
    <m/>
    <m/>
    <m/>
    <m/>
    <m/>
    <x v="0"/>
    <m/>
  </r>
  <r>
    <s v="U.P. EXTRAPESADO"/>
    <s v="10.1"/>
    <n v="2"/>
    <s v="Amarre en 45°"/>
    <m/>
    <n v="1"/>
    <n v="6"/>
    <m/>
    <m/>
    <m/>
    <m/>
    <m/>
    <m/>
    <m/>
    <m/>
    <m/>
    <m/>
    <x v="1"/>
    <m/>
    <m/>
    <m/>
    <m/>
    <m/>
    <m/>
    <m/>
    <m/>
    <m/>
    <m/>
    <m/>
    <x v="0"/>
    <m/>
  </r>
  <r>
    <s v="U.P. EXTRAPESADO"/>
    <s v="10.1"/>
    <n v="3"/>
    <s v="Pase"/>
    <m/>
    <n v="6"/>
    <m/>
    <m/>
    <m/>
    <m/>
    <m/>
    <m/>
    <n v="5"/>
    <m/>
    <m/>
    <m/>
    <m/>
    <x v="2"/>
    <m/>
    <m/>
    <m/>
    <m/>
    <m/>
    <m/>
    <m/>
    <m/>
    <m/>
    <m/>
    <m/>
    <x v="0"/>
    <m/>
  </r>
  <r>
    <s v="U.P. EXTRAPESADO"/>
    <s v="10.1"/>
    <n v="4"/>
    <s v="Pase"/>
    <m/>
    <n v="6"/>
    <m/>
    <m/>
    <m/>
    <m/>
    <m/>
    <m/>
    <n v="6"/>
    <m/>
    <m/>
    <m/>
    <m/>
    <x v="3"/>
    <m/>
    <m/>
    <m/>
    <m/>
    <m/>
    <m/>
    <m/>
    <m/>
    <m/>
    <m/>
    <m/>
    <x v="0"/>
    <m/>
  </r>
  <r>
    <s v="U.P. EXTRAPESADO"/>
    <s v="10.1"/>
    <n v="5"/>
    <s v="Pase"/>
    <m/>
    <n v="6"/>
    <m/>
    <m/>
    <m/>
    <m/>
    <m/>
    <m/>
    <m/>
    <m/>
    <m/>
    <m/>
    <m/>
    <x v="4"/>
    <m/>
    <m/>
    <m/>
    <m/>
    <m/>
    <m/>
    <m/>
    <m/>
    <m/>
    <m/>
    <m/>
    <x v="0"/>
    <m/>
  </r>
  <r>
    <s v="U.P. EXTRAPESADO"/>
    <s v="10.1"/>
    <n v="6"/>
    <s v="Pase"/>
    <m/>
    <n v="6"/>
    <m/>
    <m/>
    <m/>
    <m/>
    <m/>
    <m/>
    <n v="6"/>
    <m/>
    <m/>
    <m/>
    <m/>
    <x v="5"/>
    <m/>
    <m/>
    <m/>
    <m/>
    <m/>
    <m/>
    <m/>
    <m/>
    <m/>
    <m/>
    <m/>
    <x v="0"/>
    <m/>
  </r>
  <r>
    <s v="U.P. EXTRAPESADO"/>
    <s v="10.1"/>
    <n v="7"/>
    <s v="Pase"/>
    <m/>
    <n v="6"/>
    <m/>
    <m/>
    <m/>
    <m/>
    <m/>
    <m/>
    <m/>
    <m/>
    <m/>
    <m/>
    <m/>
    <x v="6"/>
    <m/>
    <m/>
    <m/>
    <m/>
    <m/>
    <m/>
    <m/>
    <m/>
    <m/>
    <m/>
    <m/>
    <x v="0"/>
    <m/>
  </r>
  <r>
    <s v="U.P. EXTRAPESADO"/>
    <s v="10.1"/>
    <n v="8"/>
    <s v="Pase"/>
    <m/>
    <n v="6"/>
    <m/>
    <m/>
    <m/>
    <m/>
    <m/>
    <m/>
    <n v="6"/>
    <m/>
    <m/>
    <m/>
    <m/>
    <x v="4"/>
    <m/>
    <m/>
    <m/>
    <m/>
    <m/>
    <m/>
    <m/>
    <m/>
    <m/>
    <m/>
    <m/>
    <x v="0"/>
    <m/>
  </r>
  <r>
    <s v="U.P. EXTRAPESADO"/>
    <s v="10.1"/>
    <n v="9"/>
    <s v="Pase"/>
    <m/>
    <n v="6"/>
    <m/>
    <m/>
    <m/>
    <m/>
    <m/>
    <m/>
    <m/>
    <m/>
    <m/>
    <m/>
    <m/>
    <x v="6"/>
    <m/>
    <m/>
    <m/>
    <m/>
    <m/>
    <m/>
    <m/>
    <m/>
    <m/>
    <m/>
    <m/>
    <x v="0"/>
    <m/>
  </r>
  <r>
    <s v="U.P. EXTRAPESADO"/>
    <s v="10.1"/>
    <n v="10"/>
    <s v="Pase"/>
    <m/>
    <n v="6"/>
    <m/>
    <m/>
    <m/>
    <m/>
    <m/>
    <m/>
    <n v="6"/>
    <m/>
    <m/>
    <m/>
    <m/>
    <x v="5"/>
    <m/>
    <m/>
    <m/>
    <m/>
    <m/>
    <m/>
    <m/>
    <m/>
    <m/>
    <m/>
    <m/>
    <x v="0"/>
    <m/>
  </r>
  <r>
    <s v="U.P. EXTRAPESADO"/>
    <s v="10.1"/>
    <n v="11"/>
    <s v="Amarre "/>
    <m/>
    <n v="6"/>
    <n v="12"/>
    <m/>
    <m/>
    <m/>
    <m/>
    <m/>
    <m/>
    <m/>
    <m/>
    <m/>
    <m/>
    <x v="7"/>
    <m/>
    <m/>
    <m/>
    <m/>
    <m/>
    <m/>
    <m/>
    <m/>
    <m/>
    <m/>
    <m/>
    <x v="0"/>
    <m/>
  </r>
  <r>
    <s v="U.P. EXTRAPESADO"/>
    <s v="10.1"/>
    <n v="12"/>
    <s v="Pase"/>
    <m/>
    <n v="6"/>
    <m/>
    <m/>
    <m/>
    <m/>
    <m/>
    <m/>
    <n v="6"/>
    <m/>
    <m/>
    <m/>
    <m/>
    <x v="5"/>
    <m/>
    <m/>
    <m/>
    <m/>
    <m/>
    <m/>
    <m/>
    <m/>
    <m/>
    <m/>
    <m/>
    <x v="0"/>
    <m/>
  </r>
  <r>
    <s v="U.P. EXTRAPESADO"/>
    <s v="10.1"/>
    <n v="13"/>
    <s v="Pase"/>
    <m/>
    <n v="6"/>
    <m/>
    <m/>
    <m/>
    <m/>
    <m/>
    <m/>
    <m/>
    <m/>
    <m/>
    <m/>
    <m/>
    <x v="4"/>
    <m/>
    <m/>
    <m/>
    <m/>
    <m/>
    <m/>
    <m/>
    <m/>
    <m/>
    <m/>
    <m/>
    <x v="0"/>
    <m/>
  </r>
  <r>
    <s v="U.P. EXTRAPESADO"/>
    <s v="10.1"/>
    <n v="14"/>
    <s v="Pase"/>
    <m/>
    <n v="6"/>
    <m/>
    <m/>
    <m/>
    <m/>
    <m/>
    <m/>
    <n v="6"/>
    <m/>
    <m/>
    <m/>
    <m/>
    <x v="4"/>
    <m/>
    <m/>
    <m/>
    <m/>
    <m/>
    <m/>
    <m/>
    <m/>
    <m/>
    <m/>
    <m/>
    <x v="0"/>
    <m/>
  </r>
  <r>
    <s v="U.P. EXTRAPESADO"/>
    <s v="10.1"/>
    <n v="15"/>
    <s v="Pase"/>
    <m/>
    <n v="6"/>
    <m/>
    <m/>
    <m/>
    <m/>
    <m/>
    <m/>
    <m/>
    <m/>
    <m/>
    <m/>
    <m/>
    <x v="5"/>
    <m/>
    <m/>
    <m/>
    <m/>
    <m/>
    <m/>
    <m/>
    <m/>
    <m/>
    <m/>
    <m/>
    <x v="0"/>
    <m/>
  </r>
  <r>
    <s v="U.P. EXTRAPESADO"/>
    <s v="10.1"/>
    <n v="16"/>
    <s v="Pase"/>
    <m/>
    <n v="6"/>
    <m/>
    <m/>
    <m/>
    <m/>
    <m/>
    <m/>
    <m/>
    <m/>
    <m/>
    <m/>
    <m/>
    <x v="5"/>
    <m/>
    <m/>
    <m/>
    <m/>
    <m/>
    <m/>
    <m/>
    <m/>
    <m/>
    <m/>
    <m/>
    <x v="0"/>
    <m/>
  </r>
  <r>
    <s v="U.P. EXTRAPESADO"/>
    <s v="10.1"/>
    <n v="17"/>
    <s v="Pase"/>
    <m/>
    <n v="6"/>
    <m/>
    <m/>
    <m/>
    <m/>
    <m/>
    <m/>
    <m/>
    <m/>
    <m/>
    <m/>
    <m/>
    <x v="5"/>
    <m/>
    <m/>
    <m/>
    <m/>
    <m/>
    <m/>
    <m/>
    <m/>
    <m/>
    <m/>
    <m/>
    <x v="0"/>
    <m/>
  </r>
  <r>
    <s v="U.P. EXTRAPESADO"/>
    <s v="10.1"/>
    <n v="18"/>
    <s v="Amarre"/>
    <m/>
    <n v="2"/>
    <n v="12"/>
    <m/>
    <m/>
    <m/>
    <m/>
    <m/>
    <n v="3"/>
    <m/>
    <m/>
    <m/>
    <m/>
    <x v="4"/>
    <m/>
    <m/>
    <m/>
    <m/>
    <m/>
    <m/>
    <m/>
    <m/>
    <m/>
    <m/>
    <m/>
    <x v="0"/>
    <m/>
  </r>
  <r>
    <s v="U.P. EXTRAPESADO"/>
    <s v="10.1"/>
    <n v="19"/>
    <s v="Pase"/>
    <m/>
    <n v="6"/>
    <m/>
    <m/>
    <m/>
    <m/>
    <m/>
    <m/>
    <m/>
    <m/>
    <m/>
    <m/>
    <m/>
    <x v="8"/>
    <m/>
    <m/>
    <m/>
    <m/>
    <m/>
    <m/>
    <m/>
    <m/>
    <m/>
    <m/>
    <m/>
    <x v="0"/>
    <m/>
  </r>
  <r>
    <s v="U.P. EXTRAPESADO"/>
    <s v="10.1"/>
    <n v="20"/>
    <s v="Amarre en 45°"/>
    <m/>
    <n v="6"/>
    <n v="12"/>
    <m/>
    <m/>
    <m/>
    <m/>
    <m/>
    <n v="3"/>
    <m/>
    <m/>
    <m/>
    <m/>
    <x v="9"/>
    <m/>
    <m/>
    <m/>
    <m/>
    <m/>
    <m/>
    <m/>
    <m/>
    <m/>
    <m/>
    <m/>
    <x v="0"/>
    <m/>
  </r>
  <r>
    <s v="U.P. EXTRAPESADO"/>
    <s v="10.1"/>
    <n v="21"/>
    <s v="Pase"/>
    <m/>
    <n v="6"/>
    <m/>
    <m/>
    <m/>
    <m/>
    <m/>
    <m/>
    <m/>
    <m/>
    <m/>
    <m/>
    <m/>
    <x v="4"/>
    <m/>
    <m/>
    <m/>
    <m/>
    <m/>
    <m/>
    <m/>
    <m/>
    <m/>
    <m/>
    <m/>
    <x v="0"/>
    <m/>
  </r>
  <r>
    <s v="U.P. EXTRAPESADO"/>
    <s v="10.1"/>
    <n v="22"/>
    <s v="Pase"/>
    <m/>
    <n v="6"/>
    <m/>
    <m/>
    <m/>
    <m/>
    <m/>
    <m/>
    <n v="3"/>
    <m/>
    <m/>
    <m/>
    <m/>
    <x v="4"/>
    <m/>
    <m/>
    <m/>
    <m/>
    <m/>
    <m/>
    <m/>
    <m/>
    <m/>
    <m/>
    <m/>
    <x v="0"/>
    <m/>
  </r>
  <r>
    <s v="U.P. EXTRAPESADO"/>
    <s v="10.1"/>
    <n v="23"/>
    <s v="Pase con Derivación en 45°"/>
    <m/>
    <n v="6"/>
    <n v="3"/>
    <m/>
    <m/>
    <m/>
    <m/>
    <m/>
    <m/>
    <m/>
    <m/>
    <m/>
    <m/>
    <x v="10"/>
    <m/>
    <m/>
    <m/>
    <m/>
    <m/>
    <m/>
    <m/>
    <m/>
    <m/>
    <m/>
    <m/>
    <x v="0"/>
    <m/>
  </r>
  <r>
    <s v="U.P. EXTRAPESADO"/>
    <s v="10.1"/>
    <n v="24"/>
    <s v="Pase"/>
    <m/>
    <n v="6"/>
    <m/>
    <m/>
    <m/>
    <m/>
    <m/>
    <m/>
    <n v="3"/>
    <m/>
    <m/>
    <m/>
    <m/>
    <x v="4"/>
    <m/>
    <m/>
    <m/>
    <m/>
    <m/>
    <m/>
    <m/>
    <m/>
    <m/>
    <m/>
    <m/>
    <x v="0"/>
    <m/>
  </r>
  <r>
    <s v="U.P. EXTRAPESADO"/>
    <s v="10.1"/>
    <n v="25"/>
    <s v="Pase"/>
    <m/>
    <n v="6"/>
    <m/>
    <m/>
    <m/>
    <m/>
    <m/>
    <m/>
    <m/>
    <m/>
    <m/>
    <m/>
    <m/>
    <x v="11"/>
    <m/>
    <m/>
    <m/>
    <m/>
    <m/>
    <m/>
    <m/>
    <m/>
    <m/>
    <m/>
    <m/>
    <x v="0"/>
    <m/>
  </r>
  <r>
    <s v="U.P. EXTRAPESADO"/>
    <s v="10.1"/>
    <n v="26"/>
    <s v="Pase"/>
    <m/>
    <n v="6"/>
    <m/>
    <m/>
    <m/>
    <m/>
    <m/>
    <m/>
    <n v="3"/>
    <m/>
    <m/>
    <m/>
    <m/>
    <x v="12"/>
    <m/>
    <m/>
    <m/>
    <m/>
    <m/>
    <m/>
    <m/>
    <m/>
    <m/>
    <m/>
    <m/>
    <x v="0"/>
    <m/>
  </r>
  <r>
    <s v="U.P. EXTRAPESADO"/>
    <s v="10.1"/>
    <n v="27"/>
    <s v="Pase"/>
    <m/>
    <n v="6"/>
    <m/>
    <m/>
    <m/>
    <m/>
    <m/>
    <m/>
    <m/>
    <m/>
    <m/>
    <m/>
    <m/>
    <x v="8"/>
    <m/>
    <m/>
    <m/>
    <m/>
    <m/>
    <m/>
    <m/>
    <m/>
    <m/>
    <m/>
    <m/>
    <x v="0"/>
    <m/>
  </r>
  <r>
    <s v="U.P. EXTRAPESADO"/>
    <s v="10.1"/>
    <n v="28"/>
    <s v="Pase"/>
    <m/>
    <n v="6"/>
    <m/>
    <m/>
    <m/>
    <m/>
    <m/>
    <m/>
    <m/>
    <m/>
    <m/>
    <m/>
    <m/>
    <x v="8"/>
    <m/>
    <m/>
    <m/>
    <m/>
    <m/>
    <m/>
    <m/>
    <m/>
    <m/>
    <m/>
    <m/>
    <x v="0"/>
    <m/>
  </r>
  <r>
    <s v="U.P. EXTRAPESADO"/>
    <s v="10.1"/>
    <n v="29"/>
    <s v="Pase"/>
    <m/>
    <n v="6"/>
    <m/>
    <m/>
    <m/>
    <m/>
    <m/>
    <m/>
    <m/>
    <m/>
    <m/>
    <m/>
    <m/>
    <x v="12"/>
    <m/>
    <m/>
    <m/>
    <m/>
    <m/>
    <m/>
    <m/>
    <m/>
    <m/>
    <m/>
    <m/>
    <x v="0"/>
    <m/>
  </r>
  <r>
    <s v="U.P. EXTRAPESADO"/>
    <s v="10.1"/>
    <n v="30"/>
    <s v="Pase"/>
    <m/>
    <n v="6"/>
    <m/>
    <m/>
    <m/>
    <m/>
    <m/>
    <m/>
    <m/>
    <m/>
    <m/>
    <m/>
    <m/>
    <x v="8"/>
    <m/>
    <m/>
    <m/>
    <m/>
    <m/>
    <m/>
    <m/>
    <m/>
    <m/>
    <m/>
    <m/>
    <x v="0"/>
    <m/>
  </r>
  <r>
    <s v="U.P. EXTRAPESADO"/>
    <s v="10.1"/>
    <n v="31"/>
    <s v="Amarre en 45°"/>
    <m/>
    <n v="6"/>
    <n v="12"/>
    <m/>
    <m/>
    <m/>
    <m/>
    <m/>
    <m/>
    <m/>
    <m/>
    <m/>
    <m/>
    <x v="13"/>
    <m/>
    <m/>
    <m/>
    <m/>
    <m/>
    <m/>
    <m/>
    <m/>
    <m/>
    <m/>
    <m/>
    <x v="0"/>
    <m/>
  </r>
  <r>
    <s v="U.P. EXTRAPESADO"/>
    <s v="10.1"/>
    <n v="32"/>
    <s v="Pase"/>
    <m/>
    <n v="6"/>
    <m/>
    <m/>
    <m/>
    <m/>
    <m/>
    <m/>
    <n v="3"/>
    <m/>
    <m/>
    <m/>
    <m/>
    <x v="8"/>
    <m/>
    <m/>
    <m/>
    <m/>
    <m/>
    <m/>
    <m/>
    <m/>
    <m/>
    <m/>
    <m/>
    <x v="0"/>
    <m/>
  </r>
  <r>
    <s v="U.P. EXTRAPESADO"/>
    <s v="10.1"/>
    <n v="33"/>
    <s v="Pase"/>
    <m/>
    <n v="6"/>
    <m/>
    <m/>
    <m/>
    <m/>
    <m/>
    <m/>
    <m/>
    <m/>
    <m/>
    <m/>
    <m/>
    <x v="12"/>
    <m/>
    <m/>
    <m/>
    <m/>
    <m/>
    <m/>
    <m/>
    <m/>
    <m/>
    <m/>
    <m/>
    <x v="0"/>
    <m/>
  </r>
  <r>
    <s v="U.P. EXTRAPESADO"/>
    <s v="10.1"/>
    <n v="34"/>
    <s v="Pase"/>
    <m/>
    <n v="6"/>
    <m/>
    <m/>
    <m/>
    <m/>
    <m/>
    <m/>
    <n v="3"/>
    <m/>
    <m/>
    <m/>
    <m/>
    <x v="12"/>
    <m/>
    <m/>
    <m/>
    <m/>
    <m/>
    <m/>
    <m/>
    <m/>
    <m/>
    <m/>
    <m/>
    <x v="0"/>
    <m/>
  </r>
  <r>
    <s v="U.P. EXTRAPESADO"/>
    <s v="10.1"/>
    <n v="35"/>
    <s v="Amarre en 90°"/>
    <m/>
    <n v="6"/>
    <n v="12"/>
    <m/>
    <m/>
    <m/>
    <m/>
    <m/>
    <m/>
    <m/>
    <m/>
    <m/>
    <m/>
    <x v="13"/>
    <m/>
    <m/>
    <m/>
    <m/>
    <m/>
    <m/>
    <m/>
    <m/>
    <m/>
    <m/>
    <m/>
    <x v="0"/>
    <m/>
  </r>
  <r>
    <s v="U.P. EXTRAPESADO"/>
    <s v="10.1"/>
    <n v="36"/>
    <s v="Pase"/>
    <m/>
    <n v="6"/>
    <m/>
    <m/>
    <m/>
    <m/>
    <m/>
    <m/>
    <n v="3"/>
    <m/>
    <m/>
    <m/>
    <m/>
    <x v="12"/>
    <m/>
    <m/>
    <m/>
    <m/>
    <m/>
    <m/>
    <m/>
    <m/>
    <m/>
    <m/>
    <m/>
    <x v="0"/>
    <m/>
  </r>
  <r>
    <s v="U.P. EXTRAPESADO"/>
    <s v="10.1"/>
    <n v="37"/>
    <s v="Pase"/>
    <m/>
    <n v="6"/>
    <m/>
    <m/>
    <m/>
    <m/>
    <m/>
    <m/>
    <m/>
    <m/>
    <m/>
    <m/>
    <m/>
    <x v="12"/>
    <m/>
    <m/>
    <m/>
    <m/>
    <m/>
    <m/>
    <m/>
    <m/>
    <m/>
    <m/>
    <m/>
    <x v="0"/>
    <m/>
  </r>
  <r>
    <s v="U.P. EXTRAPESADO"/>
    <s v="10.1"/>
    <n v="38"/>
    <s v="Pase"/>
    <m/>
    <n v="6"/>
    <m/>
    <m/>
    <m/>
    <m/>
    <m/>
    <m/>
    <n v="3"/>
    <m/>
    <m/>
    <m/>
    <m/>
    <x v="12"/>
    <m/>
    <m/>
    <m/>
    <m/>
    <m/>
    <m/>
    <m/>
    <m/>
    <m/>
    <m/>
    <m/>
    <x v="0"/>
    <m/>
  </r>
  <r>
    <s v="U.P. EXTRAPESADO"/>
    <s v="10.1"/>
    <n v="39"/>
    <s v="Pase"/>
    <m/>
    <n v="6"/>
    <m/>
    <m/>
    <m/>
    <m/>
    <m/>
    <m/>
    <m/>
    <m/>
    <m/>
    <m/>
    <m/>
    <x v="12"/>
    <m/>
    <m/>
    <m/>
    <m/>
    <m/>
    <m/>
    <m/>
    <m/>
    <m/>
    <m/>
    <m/>
    <x v="0"/>
    <m/>
  </r>
  <r>
    <s v="U.P. EXTRAPESADO"/>
    <s v="10.1"/>
    <n v="40"/>
    <s v="Pase"/>
    <m/>
    <n v="6"/>
    <m/>
    <m/>
    <m/>
    <m/>
    <m/>
    <m/>
    <n v="3"/>
    <m/>
    <m/>
    <m/>
    <m/>
    <x v="4"/>
    <m/>
    <m/>
    <m/>
    <m/>
    <m/>
    <m/>
    <m/>
    <m/>
    <m/>
    <m/>
    <m/>
    <x v="0"/>
    <m/>
  </r>
  <r>
    <s v="U.P. EXTRAPESADO"/>
    <s v="10.1"/>
    <n v="41"/>
    <s v="Amarre"/>
    <m/>
    <m/>
    <n v="12"/>
    <m/>
    <m/>
    <m/>
    <m/>
    <m/>
    <m/>
    <m/>
    <n v="6"/>
    <m/>
    <m/>
    <x v="14"/>
    <m/>
    <m/>
    <m/>
    <m/>
    <m/>
    <m/>
    <m/>
    <m/>
    <m/>
    <m/>
    <m/>
    <x v="0"/>
    <m/>
  </r>
  <r>
    <s v="U.P. EXTRAPESADO"/>
    <s v="10.1"/>
    <n v="42"/>
    <s v="Pase"/>
    <m/>
    <n v="6"/>
    <m/>
    <m/>
    <m/>
    <m/>
    <m/>
    <m/>
    <n v="3"/>
    <m/>
    <m/>
    <m/>
    <m/>
    <x v="12"/>
    <m/>
    <m/>
    <m/>
    <m/>
    <m/>
    <m/>
    <m/>
    <m/>
    <m/>
    <m/>
    <m/>
    <x v="0"/>
    <m/>
  </r>
  <r>
    <s v="U.P. EXTRAPESADO"/>
    <s v="10.1"/>
    <n v="43"/>
    <s v="Pase"/>
    <m/>
    <n v="6"/>
    <m/>
    <m/>
    <m/>
    <m/>
    <m/>
    <m/>
    <m/>
    <m/>
    <m/>
    <m/>
    <m/>
    <x v="12"/>
    <m/>
    <m/>
    <m/>
    <m/>
    <m/>
    <m/>
    <m/>
    <m/>
    <m/>
    <m/>
    <m/>
    <x v="0"/>
    <m/>
  </r>
  <r>
    <s v="U.P. EXTRAPESADO"/>
    <s v="10.1"/>
    <n v="44"/>
    <s v="Pase"/>
    <m/>
    <n v="6"/>
    <m/>
    <m/>
    <m/>
    <m/>
    <m/>
    <m/>
    <m/>
    <m/>
    <m/>
    <m/>
    <m/>
    <x v="4"/>
    <m/>
    <m/>
    <m/>
    <m/>
    <m/>
    <m/>
    <m/>
    <m/>
    <m/>
    <m/>
    <m/>
    <x v="0"/>
    <m/>
  </r>
  <r>
    <s v="U.P. EXTRAPESADO"/>
    <s v="10.1"/>
    <n v="45"/>
    <s v="Amarre en 90°"/>
    <m/>
    <n v="5"/>
    <n v="12"/>
    <m/>
    <m/>
    <m/>
    <m/>
    <m/>
    <m/>
    <m/>
    <m/>
    <m/>
    <m/>
    <x v="13"/>
    <m/>
    <m/>
    <m/>
    <m/>
    <m/>
    <m/>
    <m/>
    <m/>
    <m/>
    <m/>
    <m/>
    <x v="0"/>
    <m/>
  </r>
  <r>
    <s v="U.P. EXTRAPESADO"/>
    <s v="10.1"/>
    <n v="46"/>
    <s v="Pase"/>
    <m/>
    <n v="6"/>
    <m/>
    <m/>
    <m/>
    <m/>
    <m/>
    <m/>
    <n v="3"/>
    <m/>
    <m/>
    <m/>
    <m/>
    <x v="12"/>
    <m/>
    <m/>
    <m/>
    <m/>
    <m/>
    <m/>
    <m/>
    <m/>
    <m/>
    <m/>
    <m/>
    <x v="0"/>
    <m/>
  </r>
  <r>
    <s v="U.P. EXTRAPESADO"/>
    <s v="10.1"/>
    <n v="47"/>
    <s v="Pase con Derivación en 90°"/>
    <m/>
    <n v="6"/>
    <n v="6"/>
    <m/>
    <m/>
    <m/>
    <m/>
    <m/>
    <m/>
    <m/>
    <n v="3"/>
    <m/>
    <m/>
    <x v="15"/>
    <m/>
    <m/>
    <m/>
    <m/>
    <m/>
    <m/>
    <m/>
    <m/>
    <m/>
    <m/>
    <m/>
    <x v="0"/>
    <m/>
  </r>
  <r>
    <s v="U.P. EXTRAPESADO"/>
    <s v="10.1"/>
    <n v="48"/>
    <s v="Pase"/>
    <m/>
    <n v="6"/>
    <m/>
    <m/>
    <m/>
    <m/>
    <m/>
    <m/>
    <n v="3"/>
    <m/>
    <m/>
    <m/>
    <m/>
    <x v="4"/>
    <m/>
    <m/>
    <m/>
    <m/>
    <m/>
    <m/>
    <m/>
    <m/>
    <m/>
    <m/>
    <m/>
    <x v="0"/>
    <m/>
  </r>
  <r>
    <s v="U.P. EXTRAPESADO"/>
    <s v="10.1"/>
    <n v="49"/>
    <s v="Pase"/>
    <m/>
    <n v="6"/>
    <m/>
    <m/>
    <m/>
    <m/>
    <m/>
    <m/>
    <m/>
    <m/>
    <m/>
    <m/>
    <m/>
    <x v="8"/>
    <m/>
    <m/>
    <m/>
    <m/>
    <m/>
    <m/>
    <m/>
    <m/>
    <m/>
    <m/>
    <m/>
    <x v="0"/>
    <m/>
  </r>
  <r>
    <s v="U.P. EXTRAPESADO"/>
    <s v="10.1"/>
    <n v="50"/>
    <s v="Pase"/>
    <m/>
    <n v="6"/>
    <m/>
    <m/>
    <m/>
    <m/>
    <m/>
    <m/>
    <n v="3"/>
    <m/>
    <m/>
    <m/>
    <m/>
    <x v="12"/>
    <m/>
    <m/>
    <m/>
    <m/>
    <m/>
    <m/>
    <m/>
    <m/>
    <m/>
    <m/>
    <m/>
    <x v="0"/>
    <m/>
  </r>
  <r>
    <s v="U.P. EXTRAPESADO"/>
    <s v="10.1"/>
    <n v="51"/>
    <s v="Pase"/>
    <m/>
    <n v="6"/>
    <m/>
    <m/>
    <m/>
    <m/>
    <m/>
    <m/>
    <m/>
    <m/>
    <m/>
    <m/>
    <m/>
    <x v="16"/>
    <m/>
    <m/>
    <m/>
    <m/>
    <m/>
    <m/>
    <m/>
    <m/>
    <m/>
    <m/>
    <m/>
    <x v="0"/>
    <m/>
  </r>
  <r>
    <s v="U.P. EXTRAPESADO"/>
    <s v="10.1"/>
    <n v="52"/>
    <s v="Pase"/>
    <m/>
    <n v="6"/>
    <m/>
    <m/>
    <m/>
    <m/>
    <m/>
    <m/>
    <n v="3"/>
    <m/>
    <m/>
    <m/>
    <m/>
    <x v="8"/>
    <m/>
    <m/>
    <m/>
    <m/>
    <m/>
    <m/>
    <m/>
    <m/>
    <m/>
    <m/>
    <m/>
    <x v="0"/>
    <m/>
  </r>
  <r>
    <s v="U.P. EXTRAPESADO"/>
    <s v="10.1"/>
    <n v="53"/>
    <s v="Amarre en 90° con Derivación en 45°"/>
    <m/>
    <n v="5"/>
    <n v="15"/>
    <m/>
    <m/>
    <m/>
    <m/>
    <m/>
    <m/>
    <m/>
    <m/>
    <m/>
    <m/>
    <x v="4"/>
    <m/>
    <m/>
    <m/>
    <m/>
    <m/>
    <m/>
    <m/>
    <m/>
    <m/>
    <m/>
    <m/>
    <x v="0"/>
    <m/>
  </r>
  <r>
    <s v="U.P. EXTRAPESADO"/>
    <s v="10.1"/>
    <n v="54"/>
    <s v="Pase"/>
    <m/>
    <n v="6"/>
    <m/>
    <m/>
    <m/>
    <m/>
    <m/>
    <m/>
    <m/>
    <m/>
    <m/>
    <m/>
    <m/>
    <x v="4"/>
    <m/>
    <m/>
    <m/>
    <m/>
    <m/>
    <m/>
    <m/>
    <m/>
    <m/>
    <m/>
    <m/>
    <x v="0"/>
    <m/>
  </r>
  <r>
    <s v="U.P. EXTRAPESADO"/>
    <s v="10.1"/>
    <n v="55"/>
    <s v="Amarre en 90°"/>
    <m/>
    <n v="5"/>
    <n v="12"/>
    <m/>
    <m/>
    <m/>
    <m/>
    <m/>
    <m/>
    <m/>
    <m/>
    <m/>
    <m/>
    <x v="4"/>
    <m/>
    <m/>
    <m/>
    <m/>
    <m/>
    <m/>
    <m/>
    <m/>
    <m/>
    <m/>
    <m/>
    <x v="0"/>
    <m/>
  </r>
  <r>
    <s v="U.P. EXTRAPESADO"/>
    <s v="10.1"/>
    <n v="56"/>
    <s v="Pase con Derivación en 45°"/>
    <m/>
    <n v="6"/>
    <n v="3"/>
    <m/>
    <m/>
    <m/>
    <m/>
    <m/>
    <n v="3"/>
    <m/>
    <m/>
    <m/>
    <m/>
    <x v="17"/>
    <m/>
    <m/>
    <m/>
    <m/>
    <m/>
    <m/>
    <m/>
    <m/>
    <m/>
    <m/>
    <m/>
    <x v="0"/>
    <m/>
  </r>
  <r>
    <s v="U.P. EXTRAPESADO"/>
    <s v="10.1"/>
    <n v="57"/>
    <s v="Amarre en 45°"/>
    <m/>
    <n v="4"/>
    <n v="6"/>
    <m/>
    <m/>
    <n v="2"/>
    <m/>
    <m/>
    <n v="3"/>
    <m/>
    <s v="9 SM / (1REC)"/>
    <m/>
    <m/>
    <x v="18"/>
    <m/>
    <m/>
    <m/>
    <m/>
    <m/>
    <m/>
    <m/>
    <m/>
    <m/>
    <m/>
    <m/>
    <x v="0"/>
    <m/>
  </r>
  <r>
    <s v="U.P. EXTRAPESADO"/>
    <s v="10.1"/>
    <n v="58"/>
    <s v="Amarre en 90°"/>
    <m/>
    <n v="6"/>
    <m/>
    <n v="12"/>
    <m/>
    <m/>
    <m/>
    <m/>
    <m/>
    <m/>
    <m/>
    <m/>
    <m/>
    <x v="4"/>
    <m/>
    <m/>
    <m/>
    <m/>
    <m/>
    <m/>
    <m/>
    <m/>
    <m/>
    <m/>
    <m/>
    <x v="0"/>
    <m/>
  </r>
  <r>
    <s v="U.P. EXTRAPESADO"/>
    <s v="10.1"/>
    <n v="59"/>
    <s v="Poste Terminal"/>
    <m/>
    <m/>
    <m/>
    <n v="6"/>
    <m/>
    <m/>
    <m/>
    <m/>
    <n v="6"/>
    <m/>
    <n v="6"/>
    <m/>
    <m/>
    <x v="19"/>
    <m/>
    <m/>
    <m/>
    <m/>
    <m/>
    <m/>
    <m/>
    <m/>
    <m/>
    <m/>
    <m/>
    <x v="0"/>
    <m/>
  </r>
</pivotCacheRecords>
</file>

<file path=xl/pivotCache/pivotCacheRecords15.xml><?xml version="1.0" encoding="utf-8"?>
<pivotCacheRecords xmlns="http://schemas.openxmlformats.org/spreadsheetml/2006/main" xmlns:r="http://schemas.openxmlformats.org/officeDocument/2006/relationships" count="306">
  <r>
    <s v="U.P. EXTRAPESADO"/>
    <s v="10.2"/>
    <n v="1"/>
    <s v="Poste Terminal"/>
    <m/>
    <m/>
    <n v="9"/>
    <m/>
    <m/>
    <m/>
    <m/>
    <m/>
    <n v="6"/>
    <m/>
    <n v="6"/>
    <m/>
    <m/>
    <x v="0"/>
    <m/>
    <m/>
    <m/>
    <m/>
    <m/>
    <m/>
    <m/>
    <m/>
    <m/>
    <m/>
    <m/>
    <x v="0"/>
    <m/>
  </r>
  <r>
    <s v="U.P. EXTRAPESADO"/>
    <s v="10.2"/>
    <n v="2"/>
    <s v="Amarre en 45°"/>
    <m/>
    <n v="1"/>
    <n v="6"/>
    <m/>
    <m/>
    <m/>
    <m/>
    <m/>
    <m/>
    <m/>
    <m/>
    <m/>
    <m/>
    <x v="1"/>
    <m/>
    <m/>
    <m/>
    <m/>
    <m/>
    <m/>
    <m/>
    <m/>
    <m/>
    <m/>
    <m/>
    <x v="0"/>
    <m/>
  </r>
  <r>
    <s v="U.P. EXTRAPESADO"/>
    <s v="10.2"/>
    <n v="3"/>
    <s v="Pase"/>
    <m/>
    <n v="6"/>
    <m/>
    <m/>
    <m/>
    <m/>
    <m/>
    <m/>
    <n v="5"/>
    <m/>
    <m/>
    <m/>
    <m/>
    <x v="2"/>
    <m/>
    <m/>
    <m/>
    <m/>
    <m/>
    <m/>
    <m/>
    <m/>
    <m/>
    <m/>
    <m/>
    <x v="0"/>
    <m/>
  </r>
  <r>
    <s v="U.P. EXTRAPESADO"/>
    <s v="10.2"/>
    <n v="4"/>
    <s v="Pase"/>
    <m/>
    <n v="6"/>
    <m/>
    <m/>
    <m/>
    <m/>
    <m/>
    <m/>
    <n v="6"/>
    <m/>
    <m/>
    <m/>
    <m/>
    <x v="3"/>
    <m/>
    <m/>
    <m/>
    <m/>
    <m/>
    <m/>
    <m/>
    <m/>
    <m/>
    <m/>
    <m/>
    <x v="0"/>
    <m/>
  </r>
  <r>
    <s v="U.P. EXTRAPESADO"/>
    <s v="10.2"/>
    <n v="5"/>
    <s v="Pase"/>
    <m/>
    <n v="6"/>
    <m/>
    <m/>
    <m/>
    <m/>
    <m/>
    <m/>
    <m/>
    <m/>
    <m/>
    <m/>
    <m/>
    <x v="4"/>
    <m/>
    <m/>
    <m/>
    <m/>
    <m/>
    <m/>
    <m/>
    <m/>
    <m/>
    <m/>
    <m/>
    <x v="0"/>
    <m/>
  </r>
  <r>
    <s v="U.P. EXTRAPESADO"/>
    <s v="10.2"/>
    <n v="6"/>
    <s v="Pase"/>
    <m/>
    <n v="6"/>
    <m/>
    <m/>
    <m/>
    <m/>
    <m/>
    <m/>
    <n v="6"/>
    <m/>
    <m/>
    <m/>
    <m/>
    <x v="5"/>
    <m/>
    <m/>
    <m/>
    <m/>
    <m/>
    <m/>
    <m/>
    <m/>
    <m/>
    <m/>
    <m/>
    <x v="0"/>
    <m/>
  </r>
  <r>
    <s v="U.P. EXTRAPESADO"/>
    <s v="10.2"/>
    <n v="7"/>
    <s v="Pase"/>
    <m/>
    <n v="6"/>
    <m/>
    <m/>
    <m/>
    <m/>
    <m/>
    <m/>
    <m/>
    <m/>
    <m/>
    <m/>
    <m/>
    <x v="6"/>
    <m/>
    <m/>
    <m/>
    <m/>
    <m/>
    <m/>
    <m/>
    <m/>
    <m/>
    <m/>
    <m/>
    <x v="0"/>
    <m/>
  </r>
  <r>
    <s v="U.P. EXTRAPESADO"/>
    <s v="10.2"/>
    <n v="8"/>
    <s v="Pase"/>
    <m/>
    <n v="6"/>
    <m/>
    <m/>
    <m/>
    <m/>
    <m/>
    <m/>
    <n v="6"/>
    <m/>
    <m/>
    <m/>
    <m/>
    <x v="4"/>
    <m/>
    <m/>
    <m/>
    <m/>
    <m/>
    <m/>
    <m/>
    <m/>
    <m/>
    <m/>
    <m/>
    <x v="0"/>
    <m/>
  </r>
  <r>
    <s v="U.P. EXTRAPESADO"/>
    <s v="10.2"/>
    <n v="9"/>
    <s v="Pase"/>
    <m/>
    <n v="6"/>
    <m/>
    <m/>
    <m/>
    <m/>
    <m/>
    <m/>
    <m/>
    <m/>
    <m/>
    <m/>
    <m/>
    <x v="6"/>
    <m/>
    <m/>
    <m/>
    <m/>
    <m/>
    <m/>
    <m/>
    <m/>
    <m/>
    <m/>
    <m/>
    <x v="0"/>
    <m/>
  </r>
  <r>
    <s v="U.P. EXTRAPESADO"/>
    <s v="10.2"/>
    <n v="10"/>
    <s v="Pase"/>
    <m/>
    <n v="6"/>
    <m/>
    <m/>
    <m/>
    <m/>
    <m/>
    <m/>
    <n v="6"/>
    <m/>
    <m/>
    <m/>
    <m/>
    <x v="5"/>
    <m/>
    <m/>
    <m/>
    <m/>
    <m/>
    <m/>
    <m/>
    <m/>
    <m/>
    <m/>
    <m/>
    <x v="0"/>
    <m/>
  </r>
  <r>
    <s v="U.P. EXTRAPESADO"/>
    <s v="10.2"/>
    <n v="11"/>
    <s v="Amarre "/>
    <m/>
    <n v="6"/>
    <n v="12"/>
    <m/>
    <m/>
    <m/>
    <m/>
    <m/>
    <m/>
    <m/>
    <m/>
    <m/>
    <m/>
    <x v="7"/>
    <m/>
    <m/>
    <m/>
    <m/>
    <m/>
    <m/>
    <m/>
    <m/>
    <m/>
    <m/>
    <m/>
    <x v="0"/>
    <m/>
  </r>
  <r>
    <s v="U.P. EXTRAPESADO"/>
    <s v="10.2"/>
    <n v="12"/>
    <s v="Pase"/>
    <m/>
    <n v="6"/>
    <m/>
    <m/>
    <m/>
    <m/>
    <m/>
    <m/>
    <n v="6"/>
    <m/>
    <m/>
    <m/>
    <m/>
    <x v="5"/>
    <m/>
    <m/>
    <m/>
    <m/>
    <m/>
    <m/>
    <m/>
    <m/>
    <m/>
    <m/>
    <m/>
    <x v="0"/>
    <m/>
  </r>
  <r>
    <s v="U.P. EXTRAPESADO"/>
    <s v="10.2"/>
    <n v="13"/>
    <s v="Pase"/>
    <m/>
    <n v="6"/>
    <m/>
    <m/>
    <m/>
    <m/>
    <m/>
    <m/>
    <m/>
    <m/>
    <m/>
    <m/>
    <m/>
    <x v="4"/>
    <m/>
    <m/>
    <m/>
    <m/>
    <m/>
    <m/>
    <m/>
    <m/>
    <m/>
    <m/>
    <m/>
    <x v="0"/>
    <m/>
  </r>
  <r>
    <s v="U.P. EXTRAPESADO"/>
    <s v="10.2"/>
    <n v="14"/>
    <s v="Pase"/>
    <m/>
    <n v="6"/>
    <m/>
    <m/>
    <m/>
    <m/>
    <m/>
    <m/>
    <n v="6"/>
    <m/>
    <m/>
    <m/>
    <m/>
    <x v="4"/>
    <m/>
    <m/>
    <m/>
    <m/>
    <m/>
    <m/>
    <m/>
    <m/>
    <m/>
    <m/>
    <m/>
    <x v="0"/>
    <m/>
  </r>
  <r>
    <s v="U.P. EXTRAPESADO"/>
    <s v="10.2"/>
    <n v="15"/>
    <s v="Pase"/>
    <m/>
    <n v="6"/>
    <m/>
    <m/>
    <m/>
    <m/>
    <m/>
    <m/>
    <m/>
    <m/>
    <m/>
    <m/>
    <m/>
    <x v="5"/>
    <m/>
    <m/>
    <m/>
    <m/>
    <m/>
    <m/>
    <m/>
    <m/>
    <m/>
    <m/>
    <m/>
    <x v="0"/>
    <m/>
  </r>
  <r>
    <s v="U.P. EXTRAPESADO"/>
    <s v="10.2"/>
    <n v="16"/>
    <s v="Pase"/>
    <m/>
    <n v="6"/>
    <m/>
    <m/>
    <m/>
    <m/>
    <m/>
    <m/>
    <m/>
    <m/>
    <m/>
    <m/>
    <m/>
    <x v="5"/>
    <m/>
    <m/>
    <m/>
    <m/>
    <m/>
    <m/>
    <m/>
    <m/>
    <m/>
    <m/>
    <m/>
    <x v="0"/>
    <m/>
  </r>
  <r>
    <s v="U.P. EXTRAPESADO"/>
    <s v="10.2"/>
    <n v="17"/>
    <s v="Pase"/>
    <m/>
    <n v="6"/>
    <m/>
    <m/>
    <m/>
    <m/>
    <m/>
    <m/>
    <m/>
    <m/>
    <m/>
    <m/>
    <m/>
    <x v="5"/>
    <m/>
    <m/>
    <m/>
    <m/>
    <m/>
    <m/>
    <m/>
    <m/>
    <m/>
    <m/>
    <m/>
    <x v="0"/>
    <m/>
  </r>
  <r>
    <s v="U.P. EXTRAPESADO"/>
    <s v="10.2"/>
    <n v="18"/>
    <s v="Amarre"/>
    <m/>
    <n v="2"/>
    <n v="12"/>
    <m/>
    <m/>
    <m/>
    <m/>
    <m/>
    <n v="3"/>
    <m/>
    <m/>
    <m/>
    <m/>
    <x v="4"/>
    <m/>
    <m/>
    <m/>
    <m/>
    <m/>
    <m/>
    <m/>
    <m/>
    <m/>
    <m/>
    <m/>
    <x v="0"/>
    <m/>
  </r>
  <r>
    <s v="U.P. EXTRAPESADO"/>
    <s v="10.2"/>
    <n v="19"/>
    <s v="Pase"/>
    <m/>
    <n v="6"/>
    <m/>
    <m/>
    <m/>
    <m/>
    <m/>
    <m/>
    <m/>
    <m/>
    <m/>
    <m/>
    <m/>
    <x v="8"/>
    <m/>
    <m/>
    <m/>
    <m/>
    <m/>
    <m/>
    <m/>
    <m/>
    <m/>
    <m/>
    <m/>
    <x v="0"/>
    <m/>
  </r>
  <r>
    <s v="U.P. EXTRAPESADO"/>
    <s v="10.2"/>
    <n v="20"/>
    <s v="Amarre en 45°"/>
    <m/>
    <n v="6"/>
    <n v="12"/>
    <m/>
    <m/>
    <m/>
    <m/>
    <m/>
    <n v="3"/>
    <m/>
    <m/>
    <m/>
    <m/>
    <x v="9"/>
    <m/>
    <m/>
    <m/>
    <m/>
    <m/>
    <m/>
    <m/>
    <m/>
    <m/>
    <m/>
    <m/>
    <x v="0"/>
    <m/>
  </r>
  <r>
    <s v="U.P. EXTRAPESADO"/>
    <s v="10.2"/>
    <n v="21"/>
    <s v="Pase"/>
    <m/>
    <n v="6"/>
    <m/>
    <m/>
    <m/>
    <m/>
    <m/>
    <m/>
    <m/>
    <m/>
    <m/>
    <m/>
    <m/>
    <x v="4"/>
    <m/>
    <m/>
    <m/>
    <m/>
    <m/>
    <m/>
    <m/>
    <m/>
    <m/>
    <m/>
    <m/>
    <x v="0"/>
    <m/>
  </r>
  <r>
    <s v="U.P. EXTRAPESADO"/>
    <s v="10.2"/>
    <n v="22"/>
    <s v="Pase"/>
    <m/>
    <n v="6"/>
    <m/>
    <m/>
    <m/>
    <m/>
    <m/>
    <m/>
    <n v="3"/>
    <m/>
    <m/>
    <m/>
    <m/>
    <x v="4"/>
    <m/>
    <m/>
    <m/>
    <m/>
    <m/>
    <m/>
    <m/>
    <m/>
    <m/>
    <m/>
    <m/>
    <x v="0"/>
    <m/>
  </r>
  <r>
    <s v="U.P. EXTRAPESADO"/>
    <s v="10.2"/>
    <n v="23"/>
    <s v="Pase con Derivación en 45°"/>
    <m/>
    <n v="6"/>
    <n v="3"/>
    <m/>
    <m/>
    <m/>
    <m/>
    <m/>
    <m/>
    <m/>
    <m/>
    <m/>
    <m/>
    <x v="10"/>
    <m/>
    <m/>
    <m/>
    <m/>
    <m/>
    <m/>
    <m/>
    <m/>
    <m/>
    <m/>
    <m/>
    <x v="0"/>
    <m/>
  </r>
  <r>
    <s v="U.P. EXTRAPESADO"/>
    <s v="10.2"/>
    <n v="24"/>
    <s v="Pase"/>
    <m/>
    <n v="6"/>
    <m/>
    <m/>
    <m/>
    <m/>
    <m/>
    <m/>
    <n v="3"/>
    <m/>
    <m/>
    <m/>
    <m/>
    <x v="4"/>
    <m/>
    <m/>
    <m/>
    <m/>
    <m/>
    <m/>
    <m/>
    <m/>
    <m/>
    <m/>
    <m/>
    <x v="0"/>
    <m/>
  </r>
  <r>
    <s v="U.P. EXTRAPESADO"/>
    <s v="10.2"/>
    <n v="25"/>
    <s v="Pase"/>
    <m/>
    <n v="6"/>
    <m/>
    <m/>
    <m/>
    <m/>
    <m/>
    <m/>
    <m/>
    <m/>
    <m/>
    <m/>
    <m/>
    <x v="11"/>
    <m/>
    <m/>
    <m/>
    <m/>
    <m/>
    <m/>
    <m/>
    <m/>
    <m/>
    <m/>
    <m/>
    <x v="0"/>
    <m/>
  </r>
  <r>
    <s v="U.P. EXTRAPESADO"/>
    <s v="10.2"/>
    <n v="26"/>
    <s v="Pase"/>
    <m/>
    <n v="6"/>
    <m/>
    <m/>
    <m/>
    <m/>
    <m/>
    <m/>
    <n v="3"/>
    <m/>
    <m/>
    <m/>
    <m/>
    <x v="12"/>
    <m/>
    <m/>
    <m/>
    <m/>
    <m/>
    <m/>
    <m/>
    <m/>
    <m/>
    <m/>
    <m/>
    <x v="0"/>
    <m/>
  </r>
  <r>
    <s v="U.P. EXTRAPESADO"/>
    <s v="10.2"/>
    <n v="27"/>
    <s v="Pase"/>
    <m/>
    <n v="6"/>
    <m/>
    <m/>
    <m/>
    <m/>
    <m/>
    <m/>
    <m/>
    <m/>
    <m/>
    <m/>
    <m/>
    <x v="8"/>
    <m/>
    <m/>
    <m/>
    <m/>
    <m/>
    <m/>
    <m/>
    <m/>
    <m/>
    <m/>
    <m/>
    <x v="0"/>
    <m/>
  </r>
  <r>
    <s v="U.P. EXTRAPESADO"/>
    <s v="10.2"/>
    <n v="28"/>
    <s v="Pase"/>
    <m/>
    <n v="6"/>
    <m/>
    <m/>
    <m/>
    <m/>
    <m/>
    <m/>
    <m/>
    <m/>
    <m/>
    <m/>
    <m/>
    <x v="8"/>
    <m/>
    <m/>
    <m/>
    <m/>
    <m/>
    <m/>
    <m/>
    <m/>
    <m/>
    <m/>
    <m/>
    <x v="0"/>
    <m/>
  </r>
  <r>
    <s v="U.P. EXTRAPESADO"/>
    <s v="10.2"/>
    <n v="29"/>
    <s v="Pase"/>
    <m/>
    <n v="6"/>
    <m/>
    <m/>
    <m/>
    <m/>
    <m/>
    <m/>
    <m/>
    <m/>
    <m/>
    <m/>
    <m/>
    <x v="12"/>
    <m/>
    <m/>
    <m/>
    <m/>
    <m/>
    <m/>
    <m/>
    <m/>
    <m/>
    <m/>
    <m/>
    <x v="0"/>
    <m/>
  </r>
  <r>
    <s v="U.P. EXTRAPESADO"/>
    <s v="10.2"/>
    <n v="30"/>
    <s v="Pase"/>
    <m/>
    <n v="6"/>
    <m/>
    <m/>
    <m/>
    <m/>
    <m/>
    <m/>
    <m/>
    <m/>
    <m/>
    <m/>
    <m/>
    <x v="8"/>
    <m/>
    <m/>
    <m/>
    <m/>
    <m/>
    <m/>
    <m/>
    <m/>
    <m/>
    <m/>
    <m/>
    <x v="0"/>
    <m/>
  </r>
  <r>
    <s v="U.P. EXTRAPESADO"/>
    <s v="10.2"/>
    <n v="31"/>
    <s v="Amarre en 45°"/>
    <m/>
    <n v="6"/>
    <n v="12"/>
    <m/>
    <m/>
    <m/>
    <m/>
    <m/>
    <m/>
    <m/>
    <m/>
    <m/>
    <m/>
    <x v="13"/>
    <m/>
    <m/>
    <m/>
    <m/>
    <m/>
    <m/>
    <m/>
    <m/>
    <m/>
    <m/>
    <m/>
    <x v="0"/>
    <m/>
  </r>
  <r>
    <s v="U.P. EXTRAPESADO"/>
    <s v="10.2"/>
    <n v="32"/>
    <s v="Pase"/>
    <m/>
    <n v="6"/>
    <m/>
    <m/>
    <m/>
    <m/>
    <m/>
    <m/>
    <n v="3"/>
    <m/>
    <m/>
    <m/>
    <m/>
    <x v="8"/>
    <m/>
    <m/>
    <m/>
    <m/>
    <m/>
    <m/>
    <m/>
    <m/>
    <m/>
    <m/>
    <m/>
    <x v="0"/>
    <m/>
  </r>
  <r>
    <s v="U.P. EXTRAPESADO"/>
    <s v="10.2"/>
    <n v="33"/>
    <s v="Pase"/>
    <m/>
    <n v="6"/>
    <m/>
    <m/>
    <m/>
    <m/>
    <m/>
    <m/>
    <m/>
    <m/>
    <m/>
    <m/>
    <m/>
    <x v="12"/>
    <m/>
    <m/>
    <m/>
    <m/>
    <m/>
    <m/>
    <m/>
    <m/>
    <m/>
    <m/>
    <m/>
    <x v="0"/>
    <m/>
  </r>
  <r>
    <s v="U.P. EXTRAPESADO"/>
    <s v="10.2"/>
    <n v="34"/>
    <s v="Pase"/>
    <m/>
    <n v="6"/>
    <m/>
    <m/>
    <m/>
    <m/>
    <m/>
    <m/>
    <n v="3"/>
    <m/>
    <m/>
    <m/>
    <m/>
    <x v="12"/>
    <m/>
    <m/>
    <m/>
    <m/>
    <m/>
    <m/>
    <m/>
    <m/>
    <m/>
    <m/>
    <m/>
    <x v="0"/>
    <m/>
  </r>
  <r>
    <s v="U.P. EXTRAPESADO"/>
    <s v="10.2"/>
    <n v="35"/>
    <s v="Amarre en 90°"/>
    <m/>
    <n v="6"/>
    <n v="12"/>
    <m/>
    <m/>
    <m/>
    <m/>
    <m/>
    <m/>
    <m/>
    <m/>
    <m/>
    <m/>
    <x v="13"/>
    <m/>
    <m/>
    <m/>
    <m/>
    <m/>
    <m/>
    <m/>
    <m/>
    <m/>
    <m/>
    <m/>
    <x v="0"/>
    <m/>
  </r>
  <r>
    <s v="U.P. EXTRAPESADO"/>
    <s v="10.2"/>
    <n v="36"/>
    <s v="Pase"/>
    <m/>
    <n v="6"/>
    <m/>
    <m/>
    <m/>
    <m/>
    <m/>
    <m/>
    <n v="3"/>
    <m/>
    <m/>
    <m/>
    <m/>
    <x v="12"/>
    <m/>
    <m/>
    <m/>
    <m/>
    <m/>
    <m/>
    <m/>
    <m/>
    <m/>
    <m/>
    <m/>
    <x v="0"/>
    <m/>
  </r>
  <r>
    <s v="U.P. EXTRAPESADO"/>
    <s v="10.2"/>
    <n v="37"/>
    <s v="Pase"/>
    <m/>
    <n v="6"/>
    <m/>
    <m/>
    <m/>
    <m/>
    <m/>
    <m/>
    <m/>
    <m/>
    <m/>
    <m/>
    <m/>
    <x v="12"/>
    <m/>
    <m/>
    <m/>
    <m/>
    <m/>
    <m/>
    <m/>
    <m/>
    <m/>
    <m/>
    <m/>
    <x v="0"/>
    <m/>
  </r>
  <r>
    <s v="U.P. EXTRAPESADO"/>
    <s v="10.2"/>
    <n v="38"/>
    <s v="Pase"/>
    <m/>
    <n v="6"/>
    <m/>
    <m/>
    <m/>
    <m/>
    <m/>
    <m/>
    <n v="3"/>
    <m/>
    <m/>
    <m/>
    <m/>
    <x v="12"/>
    <m/>
    <m/>
    <m/>
    <m/>
    <m/>
    <m/>
    <m/>
    <m/>
    <m/>
    <m/>
    <m/>
    <x v="0"/>
    <m/>
  </r>
  <r>
    <s v="U.P. EXTRAPESADO"/>
    <s v="10.2"/>
    <n v="39"/>
    <s v="Pase"/>
    <m/>
    <n v="6"/>
    <m/>
    <m/>
    <m/>
    <m/>
    <m/>
    <m/>
    <m/>
    <m/>
    <m/>
    <m/>
    <m/>
    <x v="12"/>
    <m/>
    <m/>
    <m/>
    <m/>
    <m/>
    <m/>
    <m/>
    <m/>
    <m/>
    <m/>
    <m/>
    <x v="0"/>
    <m/>
  </r>
  <r>
    <s v="U.P. EXTRAPESADO"/>
    <s v="10.2"/>
    <n v="40"/>
    <s v="Pase"/>
    <m/>
    <n v="6"/>
    <m/>
    <m/>
    <m/>
    <m/>
    <m/>
    <m/>
    <n v="3"/>
    <m/>
    <m/>
    <m/>
    <m/>
    <x v="4"/>
    <m/>
    <m/>
    <m/>
    <m/>
    <m/>
    <m/>
    <m/>
    <m/>
    <m/>
    <m/>
    <m/>
    <x v="0"/>
    <m/>
  </r>
  <r>
    <s v="U.P. EXTRAPESADO"/>
    <s v="10.2"/>
    <n v="41"/>
    <s v="Amarre"/>
    <m/>
    <m/>
    <n v="12"/>
    <m/>
    <m/>
    <m/>
    <m/>
    <m/>
    <m/>
    <m/>
    <n v="6"/>
    <m/>
    <m/>
    <x v="14"/>
    <m/>
    <m/>
    <m/>
    <m/>
    <m/>
    <m/>
    <m/>
    <m/>
    <m/>
    <m/>
    <m/>
    <x v="0"/>
    <m/>
  </r>
  <r>
    <s v="U.P. EXTRAPESADO"/>
    <s v="10.2"/>
    <n v="42"/>
    <s v="Pase"/>
    <m/>
    <n v="6"/>
    <m/>
    <m/>
    <m/>
    <m/>
    <m/>
    <m/>
    <n v="3"/>
    <m/>
    <m/>
    <m/>
    <m/>
    <x v="12"/>
    <m/>
    <m/>
    <m/>
    <m/>
    <m/>
    <m/>
    <m/>
    <m/>
    <m/>
    <m/>
    <m/>
    <x v="0"/>
    <m/>
  </r>
  <r>
    <s v="U.P. EXTRAPESADO"/>
    <s v="10.2"/>
    <n v="43"/>
    <s v="Pase"/>
    <m/>
    <n v="6"/>
    <m/>
    <m/>
    <m/>
    <m/>
    <m/>
    <m/>
    <m/>
    <m/>
    <m/>
    <m/>
    <m/>
    <x v="12"/>
    <m/>
    <m/>
    <m/>
    <m/>
    <m/>
    <m/>
    <m/>
    <m/>
    <m/>
    <m/>
    <m/>
    <x v="0"/>
    <m/>
  </r>
  <r>
    <s v="U.P. EXTRAPESADO"/>
    <s v="10.2"/>
    <n v="44"/>
    <s v="Pase"/>
    <m/>
    <n v="6"/>
    <m/>
    <m/>
    <m/>
    <m/>
    <m/>
    <m/>
    <m/>
    <m/>
    <m/>
    <m/>
    <m/>
    <x v="4"/>
    <m/>
    <m/>
    <m/>
    <m/>
    <m/>
    <m/>
    <m/>
    <m/>
    <m/>
    <m/>
    <m/>
    <x v="0"/>
    <m/>
  </r>
  <r>
    <s v="U.P. EXTRAPESADO"/>
    <s v="10.2"/>
    <n v="45"/>
    <s v="Amarre en 90°"/>
    <m/>
    <n v="5"/>
    <n v="12"/>
    <m/>
    <m/>
    <m/>
    <m/>
    <m/>
    <m/>
    <m/>
    <m/>
    <m/>
    <m/>
    <x v="13"/>
    <m/>
    <m/>
    <m/>
    <m/>
    <m/>
    <m/>
    <m/>
    <m/>
    <m/>
    <m/>
    <m/>
    <x v="0"/>
    <m/>
  </r>
  <r>
    <s v="U.P. EXTRAPESADO"/>
    <s v="10.2"/>
    <n v="46"/>
    <s v="Pase"/>
    <m/>
    <n v="6"/>
    <m/>
    <m/>
    <m/>
    <m/>
    <m/>
    <m/>
    <n v="3"/>
    <m/>
    <m/>
    <m/>
    <m/>
    <x v="12"/>
    <m/>
    <m/>
    <m/>
    <m/>
    <m/>
    <m/>
    <m/>
    <m/>
    <m/>
    <m/>
    <m/>
    <x v="0"/>
    <m/>
  </r>
  <r>
    <s v="U.P. EXTRAPESADO"/>
    <s v="10.2"/>
    <n v="47"/>
    <s v="Pase con Derivación en 90°"/>
    <m/>
    <n v="6"/>
    <n v="6"/>
    <m/>
    <m/>
    <m/>
    <m/>
    <m/>
    <m/>
    <m/>
    <n v="3"/>
    <m/>
    <m/>
    <x v="15"/>
    <m/>
    <m/>
    <m/>
    <m/>
    <m/>
    <m/>
    <m/>
    <m/>
    <m/>
    <m/>
    <m/>
    <x v="0"/>
    <m/>
  </r>
  <r>
    <s v="U.P. EXTRAPESADO"/>
    <s v="10.2"/>
    <n v="48"/>
    <s v="Pase"/>
    <m/>
    <n v="6"/>
    <m/>
    <m/>
    <m/>
    <m/>
    <m/>
    <m/>
    <n v="3"/>
    <m/>
    <m/>
    <m/>
    <m/>
    <x v="4"/>
    <m/>
    <m/>
    <m/>
    <m/>
    <m/>
    <m/>
    <m/>
    <m/>
    <m/>
    <m/>
    <m/>
    <x v="0"/>
    <m/>
  </r>
  <r>
    <s v="U.P. EXTRAPESADO"/>
    <s v="10.2"/>
    <n v="49"/>
    <s v="Pase"/>
    <m/>
    <n v="6"/>
    <m/>
    <m/>
    <m/>
    <m/>
    <m/>
    <m/>
    <m/>
    <m/>
    <m/>
    <m/>
    <m/>
    <x v="8"/>
    <m/>
    <m/>
    <m/>
    <m/>
    <m/>
    <m/>
    <m/>
    <m/>
    <m/>
    <m/>
    <m/>
    <x v="0"/>
    <m/>
  </r>
  <r>
    <s v="U.P. EXTRAPESADO"/>
    <s v="10.2"/>
    <n v="50"/>
    <s v="Pase"/>
    <m/>
    <n v="6"/>
    <m/>
    <m/>
    <m/>
    <m/>
    <m/>
    <m/>
    <n v="3"/>
    <m/>
    <m/>
    <m/>
    <m/>
    <x v="12"/>
    <m/>
    <m/>
    <m/>
    <m/>
    <m/>
    <m/>
    <m/>
    <m/>
    <m/>
    <m/>
    <m/>
    <x v="0"/>
    <m/>
  </r>
  <r>
    <s v="U.P. EXTRAPESADO"/>
    <s v="10.2"/>
    <n v="51"/>
    <s v="Pase"/>
    <m/>
    <n v="6"/>
    <m/>
    <m/>
    <m/>
    <m/>
    <m/>
    <m/>
    <m/>
    <m/>
    <m/>
    <m/>
    <m/>
    <x v="16"/>
    <m/>
    <m/>
    <m/>
    <m/>
    <m/>
    <m/>
    <m/>
    <m/>
    <m/>
    <m/>
    <m/>
    <x v="0"/>
    <m/>
  </r>
  <r>
    <s v="U.P. EXTRAPESADO"/>
    <s v="10.2"/>
    <n v="52"/>
    <s v="Pase"/>
    <m/>
    <n v="6"/>
    <m/>
    <m/>
    <m/>
    <m/>
    <m/>
    <m/>
    <n v="3"/>
    <m/>
    <m/>
    <m/>
    <m/>
    <x v="8"/>
    <m/>
    <m/>
    <m/>
    <m/>
    <m/>
    <m/>
    <m/>
    <m/>
    <m/>
    <m/>
    <m/>
    <x v="0"/>
    <m/>
  </r>
  <r>
    <s v="U.P. EXTRAPESADO"/>
    <s v="10.2"/>
    <n v="53"/>
    <s v="Amarre en 90° con Derivación en 45°"/>
    <m/>
    <n v="5"/>
    <n v="15"/>
    <m/>
    <m/>
    <m/>
    <m/>
    <m/>
    <m/>
    <m/>
    <m/>
    <m/>
    <m/>
    <x v="4"/>
    <m/>
    <m/>
    <m/>
    <m/>
    <m/>
    <m/>
    <m/>
    <m/>
    <m/>
    <m/>
    <m/>
    <x v="0"/>
    <m/>
  </r>
  <r>
    <s v="U.P. EXTRAPESADO"/>
    <s v="10.2"/>
    <n v="54"/>
    <s v="Pase"/>
    <m/>
    <n v="6"/>
    <m/>
    <m/>
    <m/>
    <m/>
    <m/>
    <m/>
    <m/>
    <m/>
    <m/>
    <m/>
    <m/>
    <x v="4"/>
    <m/>
    <m/>
    <m/>
    <m/>
    <m/>
    <m/>
    <m/>
    <m/>
    <m/>
    <m/>
    <m/>
    <x v="0"/>
    <m/>
  </r>
  <r>
    <s v="U.P. EXTRAPESADO"/>
    <s v="10.2"/>
    <n v="55"/>
    <s v="Amarre en 90°"/>
    <m/>
    <n v="5"/>
    <n v="12"/>
    <m/>
    <m/>
    <m/>
    <m/>
    <m/>
    <m/>
    <m/>
    <m/>
    <m/>
    <m/>
    <x v="4"/>
    <m/>
    <m/>
    <m/>
    <m/>
    <m/>
    <m/>
    <m/>
    <m/>
    <m/>
    <m/>
    <m/>
    <x v="0"/>
    <m/>
  </r>
  <r>
    <s v="U.P. EXTRAPESADO"/>
    <s v="10.2"/>
    <n v="56"/>
    <s v="Pase con Derivación en 45°"/>
    <m/>
    <n v="6"/>
    <n v="3"/>
    <m/>
    <m/>
    <m/>
    <m/>
    <m/>
    <n v="3"/>
    <m/>
    <m/>
    <m/>
    <m/>
    <x v="17"/>
    <m/>
    <m/>
    <m/>
    <m/>
    <m/>
    <m/>
    <m/>
    <m/>
    <m/>
    <m/>
    <m/>
    <x v="0"/>
    <m/>
  </r>
  <r>
    <s v="U.P. EXTRAPESADO"/>
    <s v="10.2"/>
    <n v="57"/>
    <s v="Amarre en 45°"/>
    <m/>
    <n v="4"/>
    <n v="6"/>
    <m/>
    <m/>
    <n v="2"/>
    <m/>
    <m/>
    <n v="3"/>
    <m/>
    <s v="9 SM / (1REC)"/>
    <m/>
    <m/>
    <x v="18"/>
    <m/>
    <m/>
    <m/>
    <m/>
    <m/>
    <m/>
    <m/>
    <m/>
    <m/>
    <m/>
    <m/>
    <x v="0"/>
    <m/>
  </r>
  <r>
    <s v="U.P. EXTRAPESADO"/>
    <s v="10.2"/>
    <n v="58"/>
    <s v="Amarre en 90°"/>
    <m/>
    <n v="6"/>
    <m/>
    <n v="12"/>
    <m/>
    <m/>
    <m/>
    <m/>
    <m/>
    <m/>
    <m/>
    <m/>
    <m/>
    <x v="4"/>
    <m/>
    <m/>
    <m/>
    <m/>
    <m/>
    <m/>
    <m/>
    <m/>
    <m/>
    <m/>
    <m/>
    <x v="0"/>
    <m/>
  </r>
  <r>
    <s v="U.P. EXTRAPESADO"/>
    <s v="10.2"/>
    <n v="59"/>
    <s v="Poste Terminal"/>
    <m/>
    <m/>
    <m/>
    <n v="6"/>
    <m/>
    <m/>
    <m/>
    <m/>
    <n v="6"/>
    <m/>
    <n v="6"/>
    <m/>
    <m/>
    <x v="19"/>
    <m/>
    <m/>
    <m/>
    <m/>
    <m/>
    <m/>
    <m/>
    <m/>
    <m/>
    <m/>
    <m/>
    <x v="0"/>
    <m/>
  </r>
  <r>
    <s v="U.P. EXTRAPESADO"/>
    <s v="10.2"/>
    <n v="60"/>
    <s v="Amarre con Derivación en 90°"/>
    <m/>
    <n v="3"/>
    <n v="6"/>
    <n v="3"/>
    <m/>
    <m/>
    <m/>
    <m/>
    <m/>
    <m/>
    <n v="6"/>
    <m/>
    <m/>
    <x v="20"/>
    <m/>
    <m/>
    <m/>
    <m/>
    <m/>
    <m/>
    <m/>
    <m/>
    <m/>
    <m/>
    <m/>
    <x v="0"/>
    <m/>
  </r>
  <r>
    <s v="U.P. EXTRAPESADO"/>
    <s v="10.2"/>
    <n v="61"/>
    <s v="Pase"/>
    <m/>
    <n v="3"/>
    <m/>
    <m/>
    <m/>
    <m/>
    <m/>
    <m/>
    <n v="3"/>
    <m/>
    <m/>
    <m/>
    <m/>
    <x v="12"/>
    <m/>
    <m/>
    <m/>
    <m/>
    <m/>
    <m/>
    <m/>
    <m/>
    <m/>
    <m/>
    <m/>
    <x v="0"/>
    <m/>
  </r>
  <r>
    <s v="U.P. EXTRAPESADO"/>
    <s v="10.2"/>
    <n v="62"/>
    <s v="Amarre en 45° con Derivación en 90°"/>
    <m/>
    <n v="2"/>
    <m/>
    <n v="9"/>
    <m/>
    <m/>
    <m/>
    <m/>
    <m/>
    <m/>
    <n v="3"/>
    <m/>
    <m/>
    <x v="21"/>
    <m/>
    <m/>
    <m/>
    <m/>
    <m/>
    <m/>
    <m/>
    <m/>
    <m/>
    <m/>
    <m/>
    <x v="0"/>
    <m/>
  </r>
  <r>
    <s v="U.P. EXTRAPESADO"/>
    <s v="10.2"/>
    <n v="63"/>
    <s v="Pase"/>
    <m/>
    <n v="3"/>
    <m/>
    <m/>
    <m/>
    <m/>
    <m/>
    <m/>
    <m/>
    <m/>
    <m/>
    <m/>
    <m/>
    <x v="12"/>
    <m/>
    <m/>
    <m/>
    <m/>
    <m/>
    <m/>
    <m/>
    <m/>
    <m/>
    <m/>
    <m/>
    <x v="0"/>
    <m/>
  </r>
  <r>
    <s v="U.P. EXTRAPESADO"/>
    <s v="10.2"/>
    <n v="64"/>
    <s v="Amarre"/>
    <m/>
    <n v="1"/>
    <m/>
    <n v="6"/>
    <m/>
    <n v="3"/>
    <m/>
    <m/>
    <n v="3"/>
    <m/>
    <m/>
    <m/>
    <m/>
    <x v="22"/>
    <m/>
    <m/>
    <m/>
    <m/>
    <m/>
    <m/>
    <m/>
    <m/>
    <m/>
    <m/>
    <m/>
    <x v="0"/>
    <m/>
  </r>
  <r>
    <s v="U.P. EXTRAPESADO"/>
    <s v="10.2"/>
    <n v="65"/>
    <s v="Pase"/>
    <m/>
    <n v="3"/>
    <m/>
    <m/>
    <m/>
    <m/>
    <m/>
    <m/>
    <m/>
    <m/>
    <m/>
    <m/>
    <m/>
    <x v="12"/>
    <m/>
    <m/>
    <m/>
    <m/>
    <m/>
    <m/>
    <m/>
    <m/>
    <m/>
    <m/>
    <m/>
    <x v="0"/>
    <m/>
  </r>
  <r>
    <s v="U.P. EXTRAPESADO"/>
    <s v="10.2"/>
    <n v="66"/>
    <s v="Amarre en 45° con Derivación en 90°"/>
    <m/>
    <n v="2"/>
    <m/>
    <n v="9"/>
    <m/>
    <m/>
    <m/>
    <m/>
    <m/>
    <m/>
    <m/>
    <m/>
    <m/>
    <x v="4"/>
    <m/>
    <m/>
    <m/>
    <m/>
    <m/>
    <m/>
    <m/>
    <m/>
    <m/>
    <m/>
    <m/>
    <x v="0"/>
    <m/>
  </r>
  <r>
    <s v="U.P. EXTRAPESADO"/>
    <s v="10.2"/>
    <n v="67"/>
    <s v="Amarre en 90°"/>
    <m/>
    <n v="1"/>
    <m/>
    <n v="6"/>
    <m/>
    <m/>
    <m/>
    <m/>
    <m/>
    <m/>
    <n v="3"/>
    <m/>
    <m/>
    <x v="19"/>
    <m/>
    <m/>
    <m/>
    <m/>
    <m/>
    <m/>
    <m/>
    <m/>
    <m/>
    <m/>
    <m/>
    <x v="0"/>
    <m/>
  </r>
  <r>
    <s v="U.P. EXTRAPESADO"/>
    <s v="10.2"/>
    <n v="68"/>
    <s v="Amarre en 90°"/>
    <m/>
    <n v="1"/>
    <m/>
    <n v="6"/>
    <m/>
    <m/>
    <m/>
    <m/>
    <m/>
    <m/>
    <m/>
    <m/>
    <m/>
    <x v="12"/>
    <m/>
    <m/>
    <m/>
    <m/>
    <m/>
    <m/>
    <m/>
    <m/>
    <m/>
    <m/>
    <m/>
    <x v="0"/>
    <m/>
  </r>
  <r>
    <s v="U.P. EXTRAPESADO"/>
    <s v="10.2"/>
    <n v="69"/>
    <s v="Poste Terminal Tx"/>
    <m/>
    <m/>
    <m/>
    <n v="3"/>
    <m/>
    <n v="3"/>
    <m/>
    <m/>
    <n v="3"/>
    <m/>
    <m/>
    <m/>
    <m/>
    <x v="23"/>
    <m/>
    <m/>
    <m/>
    <m/>
    <m/>
    <m/>
    <m/>
    <m/>
    <m/>
    <m/>
    <m/>
    <x v="0"/>
    <m/>
  </r>
  <r>
    <s v="U.P. EXTRAPESADO"/>
    <s v="10.2"/>
    <n v="70"/>
    <s v="Amarre "/>
    <m/>
    <n v="1"/>
    <m/>
    <n v="6"/>
    <m/>
    <m/>
    <m/>
    <m/>
    <n v="3"/>
    <m/>
    <m/>
    <m/>
    <m/>
    <x v="24"/>
    <m/>
    <m/>
    <m/>
    <m/>
    <m/>
    <m/>
    <m/>
    <m/>
    <m/>
    <m/>
    <m/>
    <x v="0"/>
    <m/>
  </r>
  <r>
    <s v="U.P. EXTRAPESADO"/>
    <s v="10.2"/>
    <n v="71"/>
    <s v="Amarre"/>
    <m/>
    <n v="1"/>
    <m/>
    <n v="6"/>
    <m/>
    <m/>
    <m/>
    <m/>
    <m/>
    <m/>
    <m/>
    <m/>
    <m/>
    <x v="24"/>
    <m/>
    <m/>
    <m/>
    <m/>
    <m/>
    <m/>
    <m/>
    <m/>
    <m/>
    <m/>
    <m/>
    <x v="0"/>
    <m/>
  </r>
  <r>
    <s v="U.P. EXTRAPESADO"/>
    <s v="10.2"/>
    <n v="72"/>
    <s v="Amarre"/>
    <m/>
    <n v="3"/>
    <n v="3"/>
    <n v="3"/>
    <m/>
    <m/>
    <m/>
    <m/>
    <m/>
    <m/>
    <n v="3"/>
    <m/>
    <m/>
    <x v="25"/>
    <m/>
    <m/>
    <m/>
    <m/>
    <m/>
    <m/>
    <m/>
    <m/>
    <m/>
    <m/>
    <m/>
    <x v="0"/>
    <m/>
  </r>
  <r>
    <s v="U.P. EXTRAPESADO"/>
    <s v="10.2"/>
    <n v="73"/>
    <s v="Pase"/>
    <m/>
    <n v="6"/>
    <m/>
    <m/>
    <m/>
    <m/>
    <m/>
    <m/>
    <m/>
    <m/>
    <m/>
    <m/>
    <m/>
    <x v="4"/>
    <m/>
    <m/>
    <m/>
    <m/>
    <m/>
    <m/>
    <m/>
    <m/>
    <m/>
    <m/>
    <m/>
    <x v="0"/>
    <m/>
  </r>
  <r>
    <s v="U.P. EXTRAPESADO"/>
    <s v="10.2"/>
    <n v="74"/>
    <s v="Amarre en 90°"/>
    <m/>
    <n v="1"/>
    <n v="3"/>
    <n v="3"/>
    <m/>
    <m/>
    <m/>
    <m/>
    <m/>
    <m/>
    <m/>
    <m/>
    <m/>
    <x v="24"/>
    <m/>
    <m/>
    <m/>
    <m/>
    <m/>
    <m/>
    <m/>
    <m/>
    <m/>
    <m/>
    <m/>
    <x v="0"/>
    <m/>
  </r>
  <r>
    <s v="U.P. EXTRAPESADO"/>
    <s v="10.2"/>
    <n v="75"/>
    <s v="Pase"/>
    <m/>
    <n v="3"/>
    <m/>
    <m/>
    <m/>
    <m/>
    <m/>
    <m/>
    <m/>
    <m/>
    <m/>
    <m/>
    <m/>
    <x v="8"/>
    <m/>
    <m/>
    <m/>
    <m/>
    <m/>
    <m/>
    <m/>
    <m/>
    <m/>
    <m/>
    <m/>
    <x v="0"/>
    <m/>
  </r>
  <r>
    <s v="U.P. EXTRAPESADO"/>
    <s v="10.2"/>
    <n v="76"/>
    <s v="Amarre en 90°"/>
    <m/>
    <n v="1"/>
    <n v="3"/>
    <n v="3"/>
    <m/>
    <m/>
    <m/>
    <m/>
    <m/>
    <m/>
    <m/>
    <m/>
    <m/>
    <x v="4"/>
    <m/>
    <m/>
    <m/>
    <m/>
    <m/>
    <m/>
    <m/>
    <m/>
    <m/>
    <m/>
    <m/>
    <x v="0"/>
    <m/>
  </r>
  <r>
    <s v="U.P. EXTRAPESADO"/>
    <s v="10.2"/>
    <n v="77"/>
    <s v="Amarre con Derivación en 90°"/>
    <m/>
    <n v="1"/>
    <n v="9"/>
    <m/>
    <m/>
    <m/>
    <m/>
    <m/>
    <m/>
    <m/>
    <n v="3"/>
    <m/>
    <m/>
    <x v="26"/>
    <m/>
    <m/>
    <m/>
    <m/>
    <m/>
    <m/>
    <m/>
    <m/>
    <m/>
    <m/>
    <m/>
    <x v="0"/>
    <m/>
  </r>
  <r>
    <s v="U.P. EXTRAPESADO"/>
    <s v="10.2"/>
    <n v="78"/>
    <s v="Pase"/>
    <m/>
    <n v="3"/>
    <m/>
    <m/>
    <m/>
    <m/>
    <m/>
    <m/>
    <m/>
    <m/>
    <m/>
    <m/>
    <m/>
    <x v="27"/>
    <m/>
    <m/>
    <m/>
    <m/>
    <m/>
    <m/>
    <m/>
    <m/>
    <m/>
    <m/>
    <m/>
    <x v="0"/>
    <m/>
  </r>
  <r>
    <s v="U.P. EXTRAPESADO"/>
    <s v="10.2"/>
    <n v="79"/>
    <s v="Pase con Derivación en 45°"/>
    <m/>
    <n v="3"/>
    <m/>
    <n v="3"/>
    <m/>
    <m/>
    <m/>
    <m/>
    <n v="3"/>
    <m/>
    <m/>
    <m/>
    <m/>
    <x v="8"/>
    <m/>
    <m/>
    <m/>
    <m/>
    <m/>
    <m/>
    <m/>
    <m/>
    <m/>
    <m/>
    <m/>
    <x v="0"/>
    <m/>
  </r>
  <r>
    <s v="U.P. EXTRAPESADO"/>
    <s v="10.2"/>
    <n v="80"/>
    <s v="Pase"/>
    <m/>
    <n v="3"/>
    <m/>
    <m/>
    <m/>
    <m/>
    <m/>
    <m/>
    <m/>
    <m/>
    <m/>
    <m/>
    <m/>
    <x v="24"/>
    <m/>
    <m/>
    <m/>
    <m/>
    <m/>
    <m/>
    <m/>
    <m/>
    <m/>
    <m/>
    <m/>
    <x v="0"/>
    <m/>
  </r>
  <r>
    <s v="U.P. EXTRAPESADO"/>
    <s v="10.2"/>
    <n v="81"/>
    <s v="Pase"/>
    <m/>
    <n v="3"/>
    <m/>
    <m/>
    <m/>
    <m/>
    <m/>
    <m/>
    <n v="3"/>
    <m/>
    <m/>
    <m/>
    <m/>
    <x v="12"/>
    <m/>
    <m/>
    <m/>
    <m/>
    <m/>
    <m/>
    <m/>
    <m/>
    <m/>
    <m/>
    <m/>
    <x v="0"/>
    <m/>
  </r>
  <r>
    <s v="U.P. EXTRAPESADO"/>
    <s v="10.2"/>
    <n v="82"/>
    <s v="Pase"/>
    <m/>
    <n v="3"/>
    <m/>
    <m/>
    <m/>
    <m/>
    <m/>
    <m/>
    <m/>
    <m/>
    <m/>
    <m/>
    <m/>
    <x v="12"/>
    <m/>
    <m/>
    <m/>
    <m/>
    <m/>
    <m/>
    <m/>
    <m/>
    <m/>
    <m/>
    <m/>
    <x v="0"/>
    <m/>
  </r>
  <r>
    <s v="U.P. EXTRAPESADO"/>
    <s v="10.2"/>
    <n v="83"/>
    <s v="Pase con Derivación en 45°"/>
    <m/>
    <n v="3"/>
    <m/>
    <n v="3"/>
    <m/>
    <m/>
    <m/>
    <m/>
    <m/>
    <m/>
    <n v="3"/>
    <m/>
    <m/>
    <x v="28"/>
    <m/>
    <m/>
    <m/>
    <m/>
    <m/>
    <m/>
    <m/>
    <m/>
    <m/>
    <m/>
    <m/>
    <x v="0"/>
    <m/>
  </r>
  <r>
    <s v="U.P. EXTRAPESADO"/>
    <s v="10.2"/>
    <n v="84"/>
    <s v="Pase"/>
    <m/>
    <n v="3"/>
    <m/>
    <m/>
    <m/>
    <m/>
    <m/>
    <m/>
    <n v="3"/>
    <m/>
    <m/>
    <m/>
    <m/>
    <x v="29"/>
    <m/>
    <m/>
    <m/>
    <m/>
    <m/>
    <m/>
    <m/>
    <m/>
    <m/>
    <m/>
    <m/>
    <x v="0"/>
    <m/>
  </r>
  <r>
    <s v="U.P. EXTRAPESADO"/>
    <s v="10.2"/>
    <n v="85"/>
    <s v="Pase con Derivación en 90°"/>
    <m/>
    <n v="3"/>
    <m/>
    <n v="3"/>
    <m/>
    <n v="3"/>
    <m/>
    <m/>
    <m/>
    <m/>
    <m/>
    <m/>
    <m/>
    <x v="30"/>
    <m/>
    <m/>
    <m/>
    <m/>
    <m/>
    <m/>
    <m/>
    <m/>
    <m/>
    <m/>
    <m/>
    <x v="0"/>
    <m/>
  </r>
  <r>
    <s v="U.P. EXTRAPESADO"/>
    <s v="10.2"/>
    <n v="86"/>
    <s v="Pase"/>
    <m/>
    <n v="3"/>
    <m/>
    <m/>
    <m/>
    <m/>
    <m/>
    <m/>
    <m/>
    <m/>
    <m/>
    <m/>
    <m/>
    <x v="12"/>
    <m/>
    <m/>
    <m/>
    <m/>
    <m/>
    <m/>
    <m/>
    <m/>
    <m/>
    <m/>
    <m/>
    <x v="0"/>
    <m/>
  </r>
  <r>
    <s v="U.P. EXTRAPESADO"/>
    <s v="10.2"/>
    <n v="87"/>
    <s v="Pase"/>
    <m/>
    <n v="3"/>
    <m/>
    <m/>
    <m/>
    <m/>
    <m/>
    <m/>
    <n v="3"/>
    <m/>
    <m/>
    <m/>
    <m/>
    <x v="31"/>
    <m/>
    <m/>
    <m/>
    <m/>
    <m/>
    <m/>
    <m/>
    <m/>
    <m/>
    <m/>
    <m/>
    <x v="0"/>
    <m/>
  </r>
  <r>
    <s v="U.P. EXTRAPESADO"/>
    <s v="10.2"/>
    <n v="88"/>
    <s v="Pase"/>
    <m/>
    <n v="3"/>
    <m/>
    <m/>
    <m/>
    <m/>
    <m/>
    <m/>
    <m/>
    <m/>
    <m/>
    <m/>
    <m/>
    <x v="5"/>
    <m/>
    <m/>
    <m/>
    <m/>
    <m/>
    <m/>
    <m/>
    <m/>
    <m/>
    <m/>
    <m/>
    <x v="0"/>
    <m/>
  </r>
  <r>
    <s v="U.P. EXTRAPESADO"/>
    <s v="10.2"/>
    <n v="89"/>
    <s v="Pase"/>
    <m/>
    <n v="3"/>
    <m/>
    <m/>
    <m/>
    <m/>
    <m/>
    <m/>
    <m/>
    <m/>
    <m/>
    <m/>
    <m/>
    <x v="5"/>
    <m/>
    <m/>
    <m/>
    <m/>
    <m/>
    <m/>
    <m/>
    <m/>
    <m/>
    <m/>
    <m/>
    <x v="0"/>
    <m/>
  </r>
  <r>
    <s v="U.P. EXTRAPESADO"/>
    <s v="10.2"/>
    <n v="90"/>
    <s v="Pase con Derivación en 45°"/>
    <m/>
    <n v="3"/>
    <n v="3"/>
    <m/>
    <m/>
    <n v="3"/>
    <m/>
    <m/>
    <m/>
    <m/>
    <m/>
    <m/>
    <m/>
    <x v="32"/>
    <m/>
    <m/>
    <m/>
    <m/>
    <m/>
    <m/>
    <m/>
    <m/>
    <m/>
    <m/>
    <m/>
    <x v="0"/>
    <m/>
  </r>
  <r>
    <s v="U.P. EXTRAPESADO"/>
    <s v="10.2"/>
    <n v="91"/>
    <s v="Amarre en 45°"/>
    <m/>
    <n v="1"/>
    <n v="1"/>
    <n v="5"/>
    <m/>
    <m/>
    <m/>
    <m/>
    <m/>
    <m/>
    <m/>
    <m/>
    <m/>
    <x v="33"/>
    <m/>
    <m/>
    <m/>
    <m/>
    <m/>
    <m/>
    <m/>
    <m/>
    <m/>
    <m/>
    <m/>
    <x v="0"/>
    <m/>
  </r>
  <r>
    <s v="U.P. EXTRAPESADO"/>
    <s v="10.2"/>
    <n v="92"/>
    <s v="Pase"/>
    <m/>
    <n v="3"/>
    <m/>
    <m/>
    <m/>
    <m/>
    <m/>
    <m/>
    <m/>
    <m/>
    <m/>
    <m/>
    <m/>
    <x v="5"/>
    <m/>
    <m/>
    <m/>
    <m/>
    <m/>
    <m/>
    <m/>
    <m/>
    <m/>
    <m/>
    <m/>
    <x v="0"/>
    <m/>
  </r>
  <r>
    <s v="U.P. EXTRAPESADO"/>
    <s v="10.2"/>
    <n v="93"/>
    <s v="Pase con Derivación en 90°"/>
    <m/>
    <n v="4"/>
    <n v="3"/>
    <m/>
    <m/>
    <n v="3"/>
    <m/>
    <m/>
    <n v="3"/>
    <m/>
    <m/>
    <m/>
    <m/>
    <x v="4"/>
    <m/>
    <m/>
    <m/>
    <m/>
    <m/>
    <m/>
    <m/>
    <m/>
    <m/>
    <m/>
    <m/>
    <x v="0"/>
    <m/>
  </r>
  <r>
    <s v="U.P. EXTRAPESADO"/>
    <s v="10.2"/>
    <n v="94"/>
    <s v="Pase con Derivación en 45°"/>
    <m/>
    <n v="3"/>
    <m/>
    <n v="3"/>
    <m/>
    <m/>
    <m/>
    <m/>
    <m/>
    <m/>
    <n v="3"/>
    <m/>
    <m/>
    <x v="34"/>
    <m/>
    <m/>
    <m/>
    <m/>
    <m/>
    <m/>
    <m/>
    <m/>
    <m/>
    <m/>
    <m/>
    <x v="0"/>
    <m/>
  </r>
  <r>
    <s v="U.P. EXTRAPESADO"/>
    <s v="10.2"/>
    <n v="95"/>
    <s v="Pase"/>
    <m/>
    <n v="3"/>
    <m/>
    <m/>
    <m/>
    <n v="2"/>
    <m/>
    <m/>
    <n v="3"/>
    <m/>
    <m/>
    <m/>
    <m/>
    <x v="35"/>
    <m/>
    <m/>
    <m/>
    <m/>
    <m/>
    <m/>
    <m/>
    <m/>
    <m/>
    <m/>
    <m/>
    <x v="0"/>
    <m/>
  </r>
  <r>
    <s v="U.P. EXTRAPESADO"/>
    <s v="10.2"/>
    <n v="96"/>
    <s v="Amarre Tx"/>
    <m/>
    <m/>
    <n v="3"/>
    <n v="3"/>
    <m/>
    <n v="2"/>
    <m/>
    <m/>
    <n v="2"/>
    <m/>
    <s v="3SM (1REC)"/>
    <m/>
    <m/>
    <x v="36"/>
    <m/>
    <m/>
    <m/>
    <m/>
    <m/>
    <m/>
    <m/>
    <m/>
    <m/>
    <m/>
    <m/>
    <x v="0"/>
    <m/>
  </r>
  <r>
    <s v="U.P. EXTRAPESADO"/>
    <s v="10.2"/>
    <n v="97"/>
    <s v="Amarre "/>
    <m/>
    <m/>
    <n v="6"/>
    <m/>
    <m/>
    <m/>
    <m/>
    <m/>
    <m/>
    <m/>
    <n v="3"/>
    <m/>
    <m/>
    <x v="37"/>
    <m/>
    <m/>
    <m/>
    <m/>
    <m/>
    <m/>
    <m/>
    <m/>
    <m/>
    <m/>
    <m/>
    <x v="0"/>
    <m/>
  </r>
  <r>
    <s v="U.P. EXTRAPESADO"/>
    <s v="10.2"/>
    <n v="98"/>
    <s v="Pase con Derivación en 90°"/>
    <m/>
    <n v="4"/>
    <m/>
    <n v="3"/>
    <m/>
    <m/>
    <m/>
    <m/>
    <m/>
    <m/>
    <n v="3"/>
    <m/>
    <m/>
    <x v="38"/>
    <m/>
    <m/>
    <m/>
    <m/>
    <m/>
    <m/>
    <m/>
    <m/>
    <m/>
    <m/>
    <m/>
    <x v="0"/>
    <m/>
  </r>
  <r>
    <s v="U.P. EXTRAPESADO"/>
    <s v="10.2"/>
    <n v="99"/>
    <s v="Amarre"/>
    <m/>
    <n v="1"/>
    <m/>
    <n v="6"/>
    <m/>
    <m/>
    <m/>
    <m/>
    <n v="3"/>
    <m/>
    <m/>
    <m/>
    <m/>
    <x v="9"/>
    <m/>
    <m/>
    <m/>
    <m/>
    <m/>
    <m/>
    <m/>
    <m/>
    <m/>
    <m/>
    <m/>
    <x v="0"/>
    <m/>
  </r>
  <r>
    <s v="U.P. EXTRAPESADO"/>
    <s v="10.2"/>
    <n v="100"/>
    <s v="Amarre en 90°"/>
    <m/>
    <n v="2"/>
    <m/>
    <n v="6"/>
    <m/>
    <m/>
    <m/>
    <m/>
    <m/>
    <m/>
    <m/>
    <m/>
    <m/>
    <x v="8"/>
    <m/>
    <m/>
    <m/>
    <m/>
    <m/>
    <m/>
    <m/>
    <m/>
    <m/>
    <m/>
    <m/>
    <x v="0"/>
    <m/>
  </r>
  <r>
    <s v="U.P. EXTRAPESADO"/>
    <s v="10.2"/>
    <n v="101"/>
    <s v="Pase con Derivación en 90°"/>
    <m/>
    <n v="5"/>
    <m/>
    <n v="3"/>
    <m/>
    <m/>
    <m/>
    <m/>
    <n v="3"/>
    <m/>
    <n v="3"/>
    <m/>
    <m/>
    <x v="39"/>
    <m/>
    <m/>
    <m/>
    <m/>
    <m/>
    <m/>
    <m/>
    <m/>
    <m/>
    <m/>
    <m/>
    <x v="0"/>
    <m/>
  </r>
  <r>
    <s v="U.P. EXTRAPESADO"/>
    <s v="10.2"/>
    <n v="102"/>
    <s v="Pase con Derivación en 45°"/>
    <m/>
    <n v="3"/>
    <m/>
    <n v="3"/>
    <m/>
    <m/>
    <m/>
    <m/>
    <m/>
    <m/>
    <m/>
    <m/>
    <m/>
    <x v="8"/>
    <m/>
    <m/>
    <m/>
    <m/>
    <m/>
    <m/>
    <m/>
    <m/>
    <m/>
    <m/>
    <m/>
    <x v="0"/>
    <m/>
  </r>
  <r>
    <s v="U.P. EXTRAPESADO"/>
    <s v="10.2"/>
    <n v="103"/>
    <s v="Amarre"/>
    <m/>
    <m/>
    <m/>
    <n v="6"/>
    <m/>
    <m/>
    <m/>
    <m/>
    <m/>
    <m/>
    <n v="3"/>
    <m/>
    <m/>
    <x v="26"/>
    <m/>
    <m/>
    <m/>
    <m/>
    <m/>
    <m/>
    <m/>
    <m/>
    <m/>
    <m/>
    <m/>
    <x v="0"/>
    <m/>
  </r>
  <r>
    <s v="U.P. EXTRAPESADO"/>
    <s v="10.2"/>
    <n v="104"/>
    <s v="Amarre en 45°"/>
    <m/>
    <n v="1"/>
    <n v="3"/>
    <n v="3"/>
    <m/>
    <m/>
    <m/>
    <m/>
    <m/>
    <m/>
    <m/>
    <m/>
    <m/>
    <x v="24"/>
    <m/>
    <m/>
    <m/>
    <m/>
    <m/>
    <m/>
    <m/>
    <m/>
    <m/>
    <m/>
    <m/>
    <x v="0"/>
    <m/>
  </r>
  <r>
    <s v="U.P. EXTRAPESADO"/>
    <s v="10.2"/>
    <n v="105"/>
    <s v="Poste Terminal"/>
    <m/>
    <m/>
    <m/>
    <n v="3"/>
    <m/>
    <n v="3"/>
    <m/>
    <m/>
    <m/>
    <m/>
    <m/>
    <m/>
    <m/>
    <x v="40"/>
    <m/>
    <m/>
    <m/>
    <m/>
    <m/>
    <m/>
    <m/>
    <m/>
    <m/>
    <m/>
    <m/>
    <x v="0"/>
    <m/>
  </r>
  <r>
    <s v="U.P. EXTRAPESADO"/>
    <s v="10.2"/>
    <n v="106"/>
    <s v="Pase"/>
    <m/>
    <n v="3"/>
    <m/>
    <m/>
    <m/>
    <m/>
    <m/>
    <m/>
    <m/>
    <m/>
    <m/>
    <m/>
    <m/>
    <x v="5"/>
    <m/>
    <m/>
    <m/>
    <m/>
    <m/>
    <m/>
    <m/>
    <m/>
    <m/>
    <m/>
    <m/>
    <x v="0"/>
    <m/>
  </r>
  <r>
    <s v="U.P. EXTRAPESADO"/>
    <s v="10.2"/>
    <n v="107"/>
    <s v="Amarre en 45°"/>
    <m/>
    <n v="1"/>
    <m/>
    <n v="6"/>
    <m/>
    <m/>
    <m/>
    <m/>
    <m/>
    <m/>
    <m/>
    <m/>
    <m/>
    <x v="41"/>
    <m/>
    <m/>
    <m/>
    <m/>
    <m/>
    <m/>
    <m/>
    <m/>
    <m/>
    <m/>
    <m/>
    <x v="0"/>
    <m/>
  </r>
  <r>
    <s v="U.P. EXTRAPESADO"/>
    <s v="10.2"/>
    <n v="108"/>
    <s v="Pase"/>
    <m/>
    <n v="3"/>
    <m/>
    <m/>
    <m/>
    <m/>
    <m/>
    <m/>
    <n v="3"/>
    <m/>
    <m/>
    <m/>
    <m/>
    <x v="5"/>
    <m/>
    <m/>
    <m/>
    <m/>
    <m/>
    <m/>
    <m/>
    <m/>
    <m/>
    <m/>
    <m/>
    <x v="0"/>
    <m/>
  </r>
  <r>
    <s v="U.P. EXTRAPESADO"/>
    <s v="10.2"/>
    <n v="109"/>
    <s v="Amarre en 45° con Derivación en 90°"/>
    <m/>
    <n v="5"/>
    <m/>
    <n v="9"/>
    <m/>
    <m/>
    <m/>
    <m/>
    <m/>
    <m/>
    <m/>
    <m/>
    <m/>
    <x v="5"/>
    <m/>
    <m/>
    <m/>
    <m/>
    <m/>
    <m/>
    <m/>
    <m/>
    <m/>
    <m/>
    <m/>
    <x v="0"/>
    <m/>
  </r>
  <r>
    <s v="U.P. EXTRAPESADO"/>
    <s v="10.2"/>
    <n v="110"/>
    <s v="Amarre con Derivación en 90°"/>
    <m/>
    <n v="4"/>
    <m/>
    <n v="9"/>
    <m/>
    <m/>
    <m/>
    <m/>
    <m/>
    <m/>
    <m/>
    <m/>
    <m/>
    <x v="5"/>
    <m/>
    <m/>
    <m/>
    <m/>
    <m/>
    <m/>
    <m/>
    <m/>
    <m/>
    <m/>
    <m/>
    <x v="0"/>
    <m/>
  </r>
  <r>
    <s v="U.P. EXTRAPESADO"/>
    <s v="10.2"/>
    <n v="111"/>
    <s v="Poste Terminal"/>
    <m/>
    <m/>
    <m/>
    <n v="3"/>
    <m/>
    <m/>
    <m/>
    <m/>
    <n v="3"/>
    <m/>
    <m/>
    <m/>
    <m/>
    <x v="4"/>
    <m/>
    <m/>
    <m/>
    <m/>
    <m/>
    <m/>
    <m/>
    <m/>
    <m/>
    <m/>
    <m/>
    <x v="0"/>
    <m/>
  </r>
  <r>
    <s v="U.P. EXTRAPESADO"/>
    <s v="10.2"/>
    <n v="112"/>
    <s v="Amarre en 90°"/>
    <m/>
    <n v="2"/>
    <m/>
    <n v="6"/>
    <m/>
    <m/>
    <m/>
    <m/>
    <m/>
    <m/>
    <n v="3"/>
    <m/>
    <m/>
    <x v="42"/>
    <m/>
    <m/>
    <m/>
    <m/>
    <m/>
    <m/>
    <m/>
    <m/>
    <m/>
    <m/>
    <m/>
    <x v="0"/>
    <m/>
  </r>
  <r>
    <s v="U.P. EXTRAPESADO"/>
    <s v="10.2"/>
    <n v="113"/>
    <s v="Pase con Derivación en 90°"/>
    <m/>
    <n v="4"/>
    <n v="3"/>
    <n v="3"/>
    <m/>
    <m/>
    <m/>
    <m/>
    <m/>
    <m/>
    <n v="3"/>
    <m/>
    <m/>
    <x v="43"/>
    <m/>
    <m/>
    <m/>
    <m/>
    <m/>
    <m/>
    <m/>
    <m/>
    <m/>
    <m/>
    <m/>
    <x v="0"/>
    <m/>
  </r>
  <r>
    <s v="U.P. EXTRAPESADO"/>
    <s v="10.2"/>
    <n v="114"/>
    <s v="Amarre"/>
    <m/>
    <m/>
    <m/>
    <n v="6"/>
    <m/>
    <m/>
    <m/>
    <m/>
    <m/>
    <m/>
    <n v="9"/>
    <m/>
    <m/>
    <x v="44"/>
    <m/>
    <m/>
    <m/>
    <m/>
    <m/>
    <m/>
    <m/>
    <m/>
    <m/>
    <m/>
    <m/>
    <x v="0"/>
    <m/>
  </r>
  <r>
    <s v="U.P. EXTRAPESADO"/>
    <s v="10.2"/>
    <n v="115"/>
    <s v="Poste Terminal"/>
    <m/>
    <m/>
    <n v="3"/>
    <m/>
    <m/>
    <m/>
    <m/>
    <m/>
    <m/>
    <m/>
    <m/>
    <m/>
    <m/>
    <x v="24"/>
    <m/>
    <m/>
    <m/>
    <m/>
    <m/>
    <m/>
    <m/>
    <m/>
    <m/>
    <m/>
    <m/>
    <x v="0"/>
    <m/>
  </r>
  <r>
    <s v="U.P. EXTRAPESADO"/>
    <s v="10.2"/>
    <n v="116"/>
    <s v="Amarre en 45°"/>
    <m/>
    <n v="1"/>
    <m/>
    <n v="6"/>
    <m/>
    <m/>
    <m/>
    <m/>
    <m/>
    <m/>
    <m/>
    <m/>
    <m/>
    <x v="24"/>
    <m/>
    <m/>
    <m/>
    <m/>
    <m/>
    <m/>
    <m/>
    <m/>
    <m/>
    <m/>
    <m/>
    <x v="0"/>
    <m/>
  </r>
  <r>
    <s v="U.P. EXTRAPESADO"/>
    <s v="10.2"/>
    <n v="117"/>
    <s v="Amarre en 90°"/>
    <m/>
    <n v="2"/>
    <m/>
    <n v="6"/>
    <m/>
    <n v="3"/>
    <m/>
    <m/>
    <n v="3"/>
    <m/>
    <m/>
    <m/>
    <m/>
    <x v="45"/>
    <m/>
    <m/>
    <m/>
    <m/>
    <m/>
    <m/>
    <m/>
    <m/>
    <m/>
    <m/>
    <m/>
    <x v="0"/>
    <m/>
  </r>
  <r>
    <s v="U.P. EXTRAPESADO"/>
    <s v="10.2"/>
    <n v="118"/>
    <s v="Amarre"/>
    <m/>
    <n v="2"/>
    <m/>
    <n v="6"/>
    <m/>
    <m/>
    <m/>
    <m/>
    <m/>
    <m/>
    <m/>
    <m/>
    <m/>
    <x v="5"/>
    <m/>
    <m/>
    <m/>
    <m/>
    <m/>
    <m/>
    <m/>
    <m/>
    <m/>
    <m/>
    <m/>
    <x v="0"/>
    <m/>
  </r>
  <r>
    <s v="U.P. EXTRAPESADO"/>
    <s v="10.2"/>
    <n v="119"/>
    <s v="Pase"/>
    <m/>
    <n v="3"/>
    <m/>
    <m/>
    <m/>
    <m/>
    <m/>
    <m/>
    <m/>
    <m/>
    <m/>
    <m/>
    <m/>
    <x v="5"/>
    <m/>
    <m/>
    <m/>
    <m/>
    <m/>
    <m/>
    <m/>
    <m/>
    <m/>
    <m/>
    <m/>
    <x v="0"/>
    <m/>
  </r>
  <r>
    <s v="U.P. EXTRAPESADO"/>
    <s v="10.2"/>
    <n v="120"/>
    <s v="Amarre en 45°"/>
    <m/>
    <n v="1"/>
    <m/>
    <n v="6"/>
    <m/>
    <m/>
    <m/>
    <m/>
    <m/>
    <m/>
    <m/>
    <m/>
    <m/>
    <x v="4"/>
    <m/>
    <m/>
    <m/>
    <m/>
    <m/>
    <m/>
    <m/>
    <m/>
    <m/>
    <m/>
    <m/>
    <x v="0"/>
    <m/>
  </r>
  <r>
    <s v="U.P. EXTRAPESADO"/>
    <s v="10.2"/>
    <n v="121"/>
    <s v="Amarre en 45°"/>
    <m/>
    <n v="1"/>
    <m/>
    <n v="6"/>
    <m/>
    <m/>
    <m/>
    <m/>
    <m/>
    <m/>
    <m/>
    <m/>
    <m/>
    <x v="8"/>
    <m/>
    <m/>
    <m/>
    <m/>
    <m/>
    <m/>
    <m/>
    <m/>
    <m/>
    <m/>
    <m/>
    <x v="0"/>
    <m/>
  </r>
  <r>
    <s v="U.P. EXTRAPESADO"/>
    <s v="10.2"/>
    <n v="122"/>
    <s v="Amarre en 45°"/>
    <m/>
    <n v="1"/>
    <n v="6"/>
    <m/>
    <m/>
    <m/>
    <m/>
    <m/>
    <m/>
    <m/>
    <m/>
    <m/>
    <m/>
    <x v="8"/>
    <m/>
    <m/>
    <m/>
    <m/>
    <m/>
    <m/>
    <m/>
    <m/>
    <m/>
    <m/>
    <m/>
    <x v="0"/>
    <m/>
  </r>
  <r>
    <s v="U.P. EXTRAPESADO"/>
    <s v="10.2"/>
    <n v="123"/>
    <s v="Pase con Derivación en 45°"/>
    <m/>
    <n v="3"/>
    <n v="2"/>
    <m/>
    <m/>
    <m/>
    <m/>
    <m/>
    <m/>
    <m/>
    <m/>
    <m/>
    <m/>
    <x v="46"/>
    <m/>
    <m/>
    <m/>
    <m/>
    <m/>
    <m/>
    <m/>
    <m/>
    <m/>
    <m/>
    <m/>
    <x v="0"/>
    <m/>
  </r>
  <r>
    <s v="U.P. EXTRAPESADO"/>
    <s v="10.2"/>
    <n v="124"/>
    <s v="Pase"/>
    <m/>
    <n v="3"/>
    <m/>
    <m/>
    <m/>
    <m/>
    <m/>
    <m/>
    <m/>
    <m/>
    <m/>
    <m/>
    <m/>
    <x v="5"/>
    <m/>
    <m/>
    <m/>
    <m/>
    <m/>
    <m/>
    <m/>
    <m/>
    <m/>
    <m/>
    <m/>
    <x v="0"/>
    <m/>
  </r>
  <r>
    <s v="U.P. EXTRAPESADO"/>
    <s v="10.2"/>
    <n v="125"/>
    <s v="Pase"/>
    <m/>
    <n v="3"/>
    <m/>
    <m/>
    <m/>
    <m/>
    <m/>
    <m/>
    <m/>
    <m/>
    <m/>
    <m/>
    <m/>
    <x v="5"/>
    <m/>
    <m/>
    <m/>
    <m/>
    <m/>
    <m/>
    <m/>
    <m/>
    <m/>
    <m/>
    <m/>
    <x v="0"/>
    <m/>
  </r>
  <r>
    <s v="U.P. EXTRAPESADO"/>
    <s v="10.2"/>
    <n v="126"/>
    <s v="Amarre en 45°"/>
    <m/>
    <n v="2"/>
    <n v="6"/>
    <m/>
    <m/>
    <m/>
    <m/>
    <m/>
    <m/>
    <m/>
    <m/>
    <m/>
    <m/>
    <x v="24"/>
    <m/>
    <m/>
    <m/>
    <m/>
    <m/>
    <m/>
    <m/>
    <m/>
    <m/>
    <m/>
    <m/>
    <x v="0"/>
    <m/>
  </r>
  <r>
    <s v="U.P. EXTRAPESADO"/>
    <s v="10.2"/>
    <n v="127"/>
    <s v="Amarre"/>
    <m/>
    <n v="1"/>
    <n v="6"/>
    <m/>
    <m/>
    <m/>
    <m/>
    <m/>
    <m/>
    <m/>
    <n v="3"/>
    <m/>
    <m/>
    <x v="47"/>
    <m/>
    <m/>
    <m/>
    <m/>
    <m/>
    <m/>
    <m/>
    <m/>
    <m/>
    <m/>
    <m/>
    <x v="0"/>
    <m/>
  </r>
  <r>
    <s v="U.P. EXTRAPESADO"/>
    <s v="10.2"/>
    <n v="128"/>
    <s v="Pase con Derivación en 90°"/>
    <m/>
    <n v="3"/>
    <n v="3"/>
    <m/>
    <m/>
    <m/>
    <m/>
    <m/>
    <n v="3"/>
    <m/>
    <m/>
    <m/>
    <m/>
    <x v="4"/>
    <m/>
    <m/>
    <m/>
    <m/>
    <m/>
    <m/>
    <m/>
    <m/>
    <m/>
    <m/>
    <m/>
    <x v="0"/>
    <m/>
  </r>
  <r>
    <s v="U.P. EXTRAPESADO"/>
    <s v="10.2"/>
    <n v="129"/>
    <s v="Amarre en 45°"/>
    <m/>
    <n v="1"/>
    <n v="6"/>
    <m/>
    <m/>
    <m/>
    <m/>
    <m/>
    <m/>
    <m/>
    <m/>
    <m/>
    <m/>
    <x v="24"/>
    <m/>
    <m/>
    <m/>
    <m/>
    <m/>
    <m/>
    <m/>
    <m/>
    <m/>
    <m/>
    <m/>
    <x v="0"/>
    <m/>
  </r>
  <r>
    <s v="U.P. EXTRAPESADO"/>
    <s v="10.2"/>
    <n v="130"/>
    <s v="Pase"/>
    <m/>
    <n v="3"/>
    <m/>
    <m/>
    <m/>
    <m/>
    <m/>
    <m/>
    <m/>
    <m/>
    <m/>
    <m/>
    <m/>
    <x v="5"/>
    <m/>
    <m/>
    <m/>
    <m/>
    <m/>
    <m/>
    <m/>
    <m/>
    <m/>
    <m/>
    <m/>
    <x v="0"/>
    <m/>
  </r>
  <r>
    <s v="U.P. EXTRAPESADO"/>
    <s v="10.2"/>
    <n v="131"/>
    <s v="Poste Terminal"/>
    <m/>
    <n v="10"/>
    <n v="3"/>
    <m/>
    <m/>
    <n v="3"/>
    <m/>
    <m/>
    <n v="3"/>
    <m/>
    <m/>
    <m/>
    <m/>
    <x v="48"/>
    <m/>
    <m/>
    <m/>
    <m/>
    <m/>
    <m/>
    <m/>
    <m/>
    <m/>
    <m/>
    <m/>
    <x v="0"/>
    <m/>
  </r>
  <r>
    <s v="U.P. EXTRAPESADO"/>
    <s v="10.2"/>
    <n v="132"/>
    <s v="Amarre con Derivación en 90°"/>
    <m/>
    <n v="1"/>
    <m/>
    <n v="9"/>
    <m/>
    <m/>
    <m/>
    <m/>
    <m/>
    <m/>
    <n v="6"/>
    <m/>
    <m/>
    <x v="49"/>
    <m/>
    <m/>
    <m/>
    <m/>
    <m/>
    <m/>
    <m/>
    <m/>
    <m/>
    <m/>
    <m/>
    <x v="0"/>
    <m/>
  </r>
  <r>
    <s v="U.P. EXTRAPESADO"/>
    <s v="10.2"/>
    <n v="133"/>
    <s v="Pase con Derivación en 45°"/>
    <m/>
    <n v="3"/>
    <m/>
    <n v="3"/>
    <m/>
    <m/>
    <m/>
    <m/>
    <m/>
    <m/>
    <m/>
    <m/>
    <m/>
    <x v="50"/>
    <m/>
    <m/>
    <m/>
    <m/>
    <m/>
    <m/>
    <m/>
    <m/>
    <m/>
    <m/>
    <m/>
    <x v="0"/>
    <m/>
  </r>
  <r>
    <s v="U.P. EXTRAPESADO"/>
    <s v="10.2"/>
    <n v="134"/>
    <s v="Pase"/>
    <m/>
    <n v="3"/>
    <m/>
    <m/>
    <m/>
    <m/>
    <m/>
    <m/>
    <n v="3"/>
    <m/>
    <m/>
    <m/>
    <m/>
    <x v="5"/>
    <m/>
    <m/>
    <m/>
    <m/>
    <m/>
    <m/>
    <m/>
    <m/>
    <m/>
    <m/>
    <m/>
    <x v="0"/>
    <m/>
  </r>
  <r>
    <s v="U.P. EXTRAPESADO"/>
    <s v="10.2"/>
    <n v="135"/>
    <s v="Pase"/>
    <m/>
    <n v="3"/>
    <m/>
    <m/>
    <m/>
    <m/>
    <m/>
    <m/>
    <m/>
    <m/>
    <m/>
    <m/>
    <m/>
    <x v="5"/>
    <m/>
    <m/>
    <m/>
    <m/>
    <m/>
    <m/>
    <m/>
    <m/>
    <m/>
    <m/>
    <m/>
    <x v="0"/>
    <m/>
  </r>
  <r>
    <s v="U.P. EXTRAPESADO"/>
    <s v="10.2"/>
    <n v="136"/>
    <s v="Amarre"/>
    <m/>
    <m/>
    <m/>
    <n v="6"/>
    <m/>
    <m/>
    <m/>
    <m/>
    <n v="3"/>
    <m/>
    <n v="3"/>
    <m/>
    <m/>
    <x v="51"/>
    <m/>
    <m/>
    <m/>
    <m/>
    <m/>
    <m/>
    <m/>
    <m/>
    <m/>
    <m/>
    <m/>
    <x v="0"/>
    <m/>
  </r>
  <r>
    <s v="U.P. EXTRAPESADO"/>
    <s v="10.2"/>
    <n v="137"/>
    <s v="Pase"/>
    <m/>
    <n v="3"/>
    <m/>
    <m/>
    <m/>
    <m/>
    <m/>
    <m/>
    <m/>
    <m/>
    <m/>
    <m/>
    <m/>
    <x v="52"/>
    <m/>
    <m/>
    <m/>
    <m/>
    <m/>
    <m/>
    <m/>
    <m/>
    <m/>
    <m/>
    <m/>
    <x v="0"/>
    <m/>
  </r>
  <r>
    <s v="U.P. EXTRAPESADO"/>
    <s v="10.2"/>
    <n v="138"/>
    <s v="Pase"/>
    <m/>
    <n v="3"/>
    <m/>
    <m/>
    <m/>
    <m/>
    <m/>
    <m/>
    <n v="3"/>
    <m/>
    <m/>
    <m/>
    <m/>
    <x v="53"/>
    <m/>
    <m/>
    <m/>
    <m/>
    <m/>
    <m/>
    <m/>
    <m/>
    <m/>
    <m/>
    <m/>
    <x v="0"/>
    <m/>
  </r>
  <r>
    <s v="U.P. EXTRAPESADO"/>
    <s v="10.2"/>
    <n v="139"/>
    <s v="Pase"/>
    <m/>
    <n v="3"/>
    <m/>
    <m/>
    <m/>
    <m/>
    <m/>
    <m/>
    <m/>
    <m/>
    <m/>
    <m/>
    <m/>
    <x v="5"/>
    <m/>
    <m/>
    <m/>
    <m/>
    <m/>
    <m/>
    <m/>
    <m/>
    <m/>
    <m/>
    <m/>
    <x v="0"/>
    <m/>
  </r>
  <r>
    <s v="U.P. EXTRAPESADO"/>
    <s v="10.2"/>
    <n v="140"/>
    <s v="Pase"/>
    <m/>
    <n v="3"/>
    <m/>
    <m/>
    <m/>
    <m/>
    <m/>
    <m/>
    <n v="3"/>
    <m/>
    <m/>
    <m/>
    <m/>
    <x v="5"/>
    <m/>
    <m/>
    <m/>
    <m/>
    <m/>
    <m/>
    <m/>
    <m/>
    <m/>
    <m/>
    <m/>
    <x v="0"/>
    <m/>
  </r>
  <r>
    <s v="U.P. EXTRAPESADO"/>
    <s v="10.2"/>
    <n v="141"/>
    <s v="Pase"/>
    <m/>
    <n v="3"/>
    <m/>
    <m/>
    <m/>
    <m/>
    <m/>
    <m/>
    <m/>
    <m/>
    <m/>
    <m/>
    <m/>
    <x v="5"/>
    <m/>
    <m/>
    <m/>
    <m/>
    <m/>
    <m/>
    <m/>
    <m/>
    <m/>
    <m/>
    <m/>
    <x v="0"/>
    <m/>
  </r>
  <r>
    <s v="U.P. EXTRAPESADO"/>
    <s v="10.2"/>
    <n v="142"/>
    <s v="Pase"/>
    <m/>
    <n v="3"/>
    <m/>
    <m/>
    <m/>
    <m/>
    <m/>
    <m/>
    <m/>
    <m/>
    <m/>
    <m/>
    <m/>
    <x v="5"/>
    <m/>
    <m/>
    <m/>
    <m/>
    <m/>
    <m/>
    <m/>
    <m/>
    <m/>
    <m/>
    <m/>
    <x v="0"/>
    <m/>
  </r>
  <r>
    <s v="U.P. EXTRAPESADO"/>
    <s v="10.2"/>
    <n v="143"/>
    <s v="Pase"/>
    <m/>
    <n v="3"/>
    <m/>
    <m/>
    <m/>
    <m/>
    <m/>
    <m/>
    <n v="3"/>
    <m/>
    <m/>
    <m/>
    <m/>
    <x v="54"/>
    <m/>
    <m/>
    <m/>
    <m/>
    <m/>
    <m/>
    <m/>
    <m/>
    <m/>
    <m/>
    <m/>
    <x v="0"/>
    <m/>
  </r>
  <r>
    <s v="U.P. EXTRAPESADO"/>
    <s v="10.2"/>
    <n v="144"/>
    <s v="Amarre"/>
    <m/>
    <n v="2"/>
    <m/>
    <n v="6"/>
    <m/>
    <m/>
    <m/>
    <m/>
    <m/>
    <m/>
    <n v="3"/>
    <m/>
    <m/>
    <x v="55"/>
    <m/>
    <m/>
    <m/>
    <m/>
    <m/>
    <m/>
    <m/>
    <m/>
    <m/>
    <m/>
    <m/>
    <x v="0"/>
    <m/>
  </r>
  <r>
    <s v="U.P. EXTRAPESADO"/>
    <s v="10.2"/>
    <n v="145"/>
    <s v="Pase con Derivación en 45°"/>
    <m/>
    <n v="4"/>
    <m/>
    <n v="3"/>
    <m/>
    <m/>
    <m/>
    <m/>
    <n v="3"/>
    <m/>
    <m/>
    <m/>
    <m/>
    <x v="5"/>
    <m/>
    <m/>
    <m/>
    <m/>
    <m/>
    <m/>
    <m/>
    <m/>
    <m/>
    <m/>
    <m/>
    <x v="0"/>
    <m/>
  </r>
  <r>
    <s v="U.P. EXTRAPESADO"/>
    <s v="10.2"/>
    <n v="146"/>
    <s v="Pase"/>
    <m/>
    <n v="3"/>
    <m/>
    <m/>
    <m/>
    <m/>
    <m/>
    <m/>
    <m/>
    <m/>
    <m/>
    <m/>
    <m/>
    <x v="56"/>
    <m/>
    <m/>
    <m/>
    <m/>
    <m/>
    <m/>
    <m/>
    <m/>
    <m/>
    <m/>
    <m/>
    <x v="0"/>
    <m/>
  </r>
  <r>
    <s v="U.P. EXTRAPESADO"/>
    <s v="10.2"/>
    <n v="147"/>
    <s v="Poste Terminal"/>
    <m/>
    <n v="7"/>
    <m/>
    <n v="3"/>
    <m/>
    <n v="3"/>
    <m/>
    <m/>
    <n v="3"/>
    <m/>
    <m/>
    <m/>
    <m/>
    <x v="57"/>
    <m/>
    <m/>
    <m/>
    <m/>
    <m/>
    <m/>
    <m/>
    <m/>
    <m/>
    <m/>
    <d v="2024-08-10T00:00:00"/>
    <x v="1"/>
    <m/>
  </r>
  <r>
    <s v="U.P. EXTRAPESADO"/>
    <s v="10.2"/>
    <n v="148"/>
    <s v="Pase"/>
    <m/>
    <n v="3"/>
    <m/>
    <m/>
    <m/>
    <m/>
    <m/>
    <m/>
    <m/>
    <m/>
    <m/>
    <m/>
    <m/>
    <x v="5"/>
    <m/>
    <m/>
    <m/>
    <m/>
    <m/>
    <m/>
    <m/>
    <m/>
    <m/>
    <m/>
    <m/>
    <x v="0"/>
    <m/>
  </r>
  <r>
    <s v="U.P. EXTRAPESADO"/>
    <s v="10.2"/>
    <n v="149"/>
    <s v="Amarre en 45° con Derivación en 45°"/>
    <m/>
    <n v="1"/>
    <m/>
    <n v="9"/>
    <m/>
    <m/>
    <m/>
    <m/>
    <m/>
    <m/>
    <n v="3"/>
    <m/>
    <m/>
    <x v="58"/>
    <m/>
    <m/>
    <m/>
    <m/>
    <m/>
    <m/>
    <m/>
    <m/>
    <m/>
    <m/>
    <m/>
    <x v="0"/>
    <m/>
  </r>
  <r>
    <s v="U.P. EXTRAPESADO"/>
    <s v="10.2"/>
    <n v="150"/>
    <s v="Pase"/>
    <m/>
    <n v="3"/>
    <m/>
    <m/>
    <m/>
    <m/>
    <m/>
    <m/>
    <n v="3"/>
    <m/>
    <m/>
    <m/>
    <m/>
    <x v="59"/>
    <m/>
    <m/>
    <m/>
    <m/>
    <m/>
    <m/>
    <m/>
    <m/>
    <m/>
    <m/>
    <m/>
    <x v="0"/>
    <m/>
  </r>
  <r>
    <s v="U.P. EXTRAPESADO"/>
    <s v="10.2"/>
    <n v="151"/>
    <s v="Pase con Derivación en 90°"/>
    <m/>
    <n v="4"/>
    <m/>
    <n v="3"/>
    <m/>
    <m/>
    <m/>
    <m/>
    <m/>
    <m/>
    <m/>
    <m/>
    <m/>
    <x v="60"/>
    <m/>
    <m/>
    <m/>
    <m/>
    <m/>
    <m/>
    <m/>
    <m/>
    <m/>
    <m/>
    <m/>
    <x v="0"/>
    <m/>
  </r>
  <r>
    <s v="U.P. EXTRAPESADO"/>
    <s v="10.2"/>
    <n v="152"/>
    <s v="Pase"/>
    <m/>
    <n v="3"/>
    <m/>
    <m/>
    <m/>
    <m/>
    <m/>
    <m/>
    <m/>
    <m/>
    <m/>
    <m/>
    <m/>
    <x v="61"/>
    <m/>
    <m/>
    <m/>
    <m/>
    <m/>
    <m/>
    <m/>
    <m/>
    <m/>
    <m/>
    <m/>
    <x v="0"/>
    <m/>
  </r>
  <r>
    <s v="U.P. EXTRAPESADO"/>
    <s v="10.2"/>
    <n v="153"/>
    <s v="Poste Terminal Tx"/>
    <m/>
    <m/>
    <m/>
    <n v="3"/>
    <m/>
    <n v="3"/>
    <m/>
    <m/>
    <n v="3"/>
    <m/>
    <m/>
    <m/>
    <m/>
    <x v="62"/>
    <m/>
    <m/>
    <m/>
    <m/>
    <m/>
    <m/>
    <m/>
    <m/>
    <m/>
    <m/>
    <m/>
    <x v="0"/>
    <m/>
  </r>
  <r>
    <s v="U.P. EXTRAPESADO"/>
    <s v="10.2"/>
    <n v="154"/>
    <s v="Poste Terminal"/>
    <m/>
    <n v="1"/>
    <m/>
    <n v="3"/>
    <m/>
    <n v="3"/>
    <m/>
    <m/>
    <n v="3"/>
    <m/>
    <m/>
    <m/>
    <m/>
    <x v="63"/>
    <m/>
    <m/>
    <m/>
    <m/>
    <m/>
    <m/>
    <m/>
    <m/>
    <m/>
    <m/>
    <m/>
    <x v="0"/>
    <m/>
  </r>
  <r>
    <s v="U.P. EXTRAPESADO"/>
    <s v="10.2"/>
    <n v="155"/>
    <s v="Amarre"/>
    <m/>
    <n v="1"/>
    <m/>
    <n v="6"/>
    <m/>
    <m/>
    <m/>
    <m/>
    <n v="3"/>
    <m/>
    <m/>
    <m/>
    <m/>
    <x v="60"/>
    <m/>
    <m/>
    <m/>
    <m/>
    <m/>
    <m/>
    <m/>
    <m/>
    <m/>
    <m/>
    <m/>
    <x v="0"/>
    <m/>
  </r>
  <r>
    <s v="U.P. EXTRAPESADO"/>
    <s v="10.2"/>
    <n v="156"/>
    <s v="Pase"/>
    <m/>
    <n v="3"/>
    <m/>
    <m/>
    <m/>
    <m/>
    <m/>
    <m/>
    <m/>
    <m/>
    <m/>
    <m/>
    <m/>
    <x v="64"/>
    <m/>
    <m/>
    <m/>
    <m/>
    <m/>
    <m/>
    <m/>
    <m/>
    <m/>
    <m/>
    <d v="2024-08-10T00:00:00"/>
    <x v="1"/>
    <m/>
  </r>
  <r>
    <s v="U.P. EXTRAPESADO"/>
    <s v="10.2"/>
    <n v="157"/>
    <s v="Amarre en 45°"/>
    <m/>
    <m/>
    <m/>
    <n v="6"/>
    <m/>
    <m/>
    <m/>
    <m/>
    <m/>
    <m/>
    <n v="3"/>
    <m/>
    <m/>
    <x v="65"/>
    <m/>
    <m/>
    <m/>
    <m/>
    <m/>
    <m/>
    <m/>
    <m/>
    <m/>
    <m/>
    <m/>
    <x v="0"/>
    <m/>
  </r>
  <r>
    <s v="U.P. EXTRAPESADO"/>
    <s v="10.2"/>
    <n v="158"/>
    <s v="Pase"/>
    <m/>
    <n v="3"/>
    <m/>
    <m/>
    <m/>
    <m/>
    <m/>
    <m/>
    <n v="3"/>
    <m/>
    <m/>
    <m/>
    <m/>
    <x v="66"/>
    <m/>
    <m/>
    <m/>
    <m/>
    <m/>
    <m/>
    <m/>
    <m/>
    <m/>
    <m/>
    <m/>
    <x v="0"/>
    <m/>
  </r>
  <r>
    <s v="U.P. EXTRAPESADO"/>
    <s v="10.2"/>
    <n v="159"/>
    <s v="Amarre"/>
    <m/>
    <n v="1"/>
    <m/>
    <n v="6"/>
    <m/>
    <m/>
    <m/>
    <m/>
    <m/>
    <m/>
    <m/>
    <m/>
    <m/>
    <x v="4"/>
    <m/>
    <m/>
    <m/>
    <m/>
    <m/>
    <m/>
    <m/>
    <m/>
    <m/>
    <m/>
    <m/>
    <x v="0"/>
    <m/>
  </r>
  <r>
    <s v="U.P. EXTRAPESADO"/>
    <s v="10.2"/>
    <n v="160"/>
    <s v="Amarre en 45° con Derivación en 90°"/>
    <m/>
    <n v="3"/>
    <m/>
    <n v="9"/>
    <m/>
    <m/>
    <m/>
    <m/>
    <n v="3"/>
    <m/>
    <m/>
    <m/>
    <m/>
    <x v="67"/>
    <m/>
    <m/>
    <m/>
    <m/>
    <m/>
    <m/>
    <m/>
    <m/>
    <m/>
    <m/>
    <m/>
    <x v="0"/>
    <m/>
  </r>
  <r>
    <s v="U.P. EXTRAPESADO"/>
    <s v="10.2"/>
    <n v="161"/>
    <s v="Pase"/>
    <m/>
    <n v="3"/>
    <m/>
    <m/>
    <m/>
    <m/>
    <m/>
    <m/>
    <m/>
    <m/>
    <m/>
    <m/>
    <m/>
    <x v="17"/>
    <m/>
    <m/>
    <m/>
    <m/>
    <m/>
    <m/>
    <m/>
    <m/>
    <m/>
    <m/>
    <m/>
    <x v="0"/>
    <m/>
  </r>
  <r>
    <s v="U.P. EXTRAPESADO"/>
    <s v="10.2"/>
    <n v="162"/>
    <s v="Poste Terminal"/>
    <m/>
    <n v="9"/>
    <m/>
    <n v="3"/>
    <m/>
    <n v="3"/>
    <m/>
    <m/>
    <n v="3"/>
    <m/>
    <m/>
    <m/>
    <m/>
    <x v="68"/>
    <m/>
    <m/>
    <m/>
    <m/>
    <m/>
    <m/>
    <m/>
    <m/>
    <m/>
    <m/>
    <m/>
    <x v="0"/>
    <m/>
  </r>
  <r>
    <s v="U.P. EXTRAPESADO"/>
    <s v="10.2"/>
    <n v="163"/>
    <s v="Pase"/>
    <m/>
    <n v="3"/>
    <m/>
    <m/>
    <m/>
    <m/>
    <m/>
    <m/>
    <m/>
    <m/>
    <m/>
    <m/>
    <m/>
    <x v="60"/>
    <m/>
    <m/>
    <m/>
    <m/>
    <m/>
    <m/>
    <m/>
    <m/>
    <m/>
    <m/>
    <m/>
    <x v="0"/>
    <m/>
  </r>
  <r>
    <s v="U.P. EXTRAPESADO"/>
    <s v="10.2"/>
    <n v="164"/>
    <s v="Pase"/>
    <m/>
    <n v="3"/>
    <m/>
    <m/>
    <m/>
    <m/>
    <m/>
    <m/>
    <n v="3"/>
    <m/>
    <m/>
    <m/>
    <m/>
    <x v="69"/>
    <m/>
    <m/>
    <m/>
    <m/>
    <m/>
    <m/>
    <m/>
    <m/>
    <m/>
    <m/>
    <m/>
    <x v="0"/>
    <m/>
  </r>
  <r>
    <s v="U.P. EXTRAPESADO"/>
    <s v="10.2"/>
    <n v="165"/>
    <s v="Pase"/>
    <m/>
    <n v="3"/>
    <m/>
    <m/>
    <m/>
    <m/>
    <m/>
    <m/>
    <m/>
    <m/>
    <m/>
    <m/>
    <m/>
    <x v="70"/>
    <m/>
    <m/>
    <m/>
    <m/>
    <m/>
    <m/>
    <m/>
    <m/>
    <m/>
    <m/>
    <m/>
    <x v="0"/>
    <m/>
  </r>
  <r>
    <s v="U.P. EXTRAPESADO"/>
    <s v="10.2"/>
    <n v="166"/>
    <s v="Pase con Derivación en 90°"/>
    <m/>
    <n v="5"/>
    <m/>
    <n v="3"/>
    <m/>
    <m/>
    <m/>
    <m/>
    <n v="3"/>
    <m/>
    <m/>
    <m/>
    <m/>
    <x v="69"/>
    <m/>
    <m/>
    <m/>
    <m/>
    <m/>
    <m/>
    <m/>
    <m/>
    <m/>
    <m/>
    <m/>
    <x v="0"/>
    <m/>
  </r>
  <r>
    <s v="U.P. EXTRAPESADO"/>
    <s v="10.2"/>
    <n v="167"/>
    <s v="Amarre en 45° con Derivación en 90°"/>
    <m/>
    <n v="2"/>
    <m/>
    <n v="9"/>
    <m/>
    <m/>
    <m/>
    <m/>
    <m/>
    <m/>
    <m/>
    <m/>
    <m/>
    <x v="71"/>
    <m/>
    <m/>
    <m/>
    <m/>
    <m/>
    <m/>
    <m/>
    <m/>
    <m/>
    <m/>
    <m/>
    <x v="0"/>
    <m/>
  </r>
  <r>
    <s v="U.P. EXTRAPESADO"/>
    <s v="10.2"/>
    <n v="168"/>
    <s v="Pase con Derivación 45°"/>
    <m/>
    <n v="3"/>
    <m/>
    <n v="3"/>
    <m/>
    <m/>
    <m/>
    <m/>
    <m/>
    <m/>
    <m/>
    <m/>
    <m/>
    <x v="8"/>
    <m/>
    <m/>
    <m/>
    <m/>
    <m/>
    <m/>
    <m/>
    <m/>
    <m/>
    <m/>
    <m/>
    <x v="0"/>
    <m/>
  </r>
  <r>
    <s v="U.P. EXTRAPESADO"/>
    <s v="10.2"/>
    <n v="169"/>
    <s v="Amarre"/>
    <m/>
    <n v="1"/>
    <n v="3"/>
    <n v="3"/>
    <m/>
    <n v="3"/>
    <m/>
    <m/>
    <n v="3"/>
    <m/>
    <m/>
    <m/>
    <m/>
    <x v="72"/>
    <m/>
    <m/>
    <m/>
    <m/>
    <m/>
    <m/>
    <m/>
    <m/>
    <m/>
    <m/>
    <m/>
    <x v="0"/>
    <m/>
  </r>
  <r>
    <s v="U.P. EXTRAPESADO"/>
    <s v="10.2"/>
    <n v="170"/>
    <s v="Poste Terminal"/>
    <m/>
    <m/>
    <n v="3"/>
    <m/>
    <m/>
    <n v="3"/>
    <m/>
    <m/>
    <n v="3"/>
    <m/>
    <m/>
    <m/>
    <m/>
    <x v="73"/>
    <m/>
    <m/>
    <m/>
    <m/>
    <m/>
    <m/>
    <m/>
    <m/>
    <m/>
    <m/>
    <m/>
    <x v="0"/>
    <m/>
  </r>
  <r>
    <s v="U.P. EXTRAPESADO"/>
    <s v="10.2"/>
    <n v="171"/>
    <s v="Amarre en 90°"/>
    <m/>
    <n v="2"/>
    <m/>
    <n v="6"/>
    <m/>
    <m/>
    <m/>
    <m/>
    <n v="3"/>
    <m/>
    <m/>
    <m/>
    <m/>
    <x v="66"/>
    <m/>
    <m/>
    <m/>
    <m/>
    <m/>
    <m/>
    <m/>
    <m/>
    <m/>
    <m/>
    <m/>
    <x v="0"/>
    <m/>
  </r>
  <r>
    <s v="U.P. EXTRAPESADO"/>
    <s v="10.2"/>
    <n v="172"/>
    <s v="Pase"/>
    <m/>
    <n v="3"/>
    <m/>
    <m/>
    <m/>
    <m/>
    <m/>
    <m/>
    <m/>
    <m/>
    <m/>
    <m/>
    <m/>
    <x v="60"/>
    <m/>
    <m/>
    <m/>
    <m/>
    <m/>
    <m/>
    <m/>
    <m/>
    <m/>
    <m/>
    <m/>
    <x v="0"/>
    <m/>
  </r>
  <r>
    <s v="U.P. EXTRAPESADO"/>
    <s v="10.2"/>
    <n v="173"/>
    <s v="Amarre en 90°"/>
    <m/>
    <n v="2"/>
    <m/>
    <n v="6"/>
    <m/>
    <m/>
    <m/>
    <m/>
    <n v="3"/>
    <m/>
    <m/>
    <m/>
    <m/>
    <x v="4"/>
    <m/>
    <m/>
    <m/>
    <m/>
    <m/>
    <m/>
    <m/>
    <m/>
    <m/>
    <m/>
    <m/>
    <x v="0"/>
    <m/>
  </r>
  <r>
    <s v="U.P. EXTRAPESADO"/>
    <s v="10.2"/>
    <n v="174"/>
    <s v="Amarre en 90°"/>
    <m/>
    <n v="2"/>
    <m/>
    <n v="6"/>
    <m/>
    <m/>
    <m/>
    <m/>
    <m/>
    <m/>
    <m/>
    <m/>
    <m/>
    <x v="4"/>
    <m/>
    <m/>
    <m/>
    <m/>
    <m/>
    <m/>
    <m/>
    <m/>
    <m/>
    <m/>
    <m/>
    <x v="0"/>
    <m/>
  </r>
  <r>
    <s v="U.P. EXTRAPESADO"/>
    <s v="10.2"/>
    <n v="175"/>
    <s v="Poste Terminal"/>
    <m/>
    <m/>
    <m/>
    <n v="3"/>
    <m/>
    <n v="3"/>
    <m/>
    <m/>
    <n v="3"/>
    <m/>
    <m/>
    <m/>
    <m/>
    <x v="74"/>
    <m/>
    <m/>
    <m/>
    <m/>
    <m/>
    <m/>
    <m/>
    <m/>
    <m/>
    <m/>
    <m/>
    <x v="0"/>
    <m/>
  </r>
  <r>
    <s v="U.P. EXTRAPESADO"/>
    <s v="10.2"/>
    <n v="176"/>
    <s v="Amarre en 45°"/>
    <m/>
    <n v="1"/>
    <m/>
    <n v="6"/>
    <m/>
    <m/>
    <m/>
    <m/>
    <m/>
    <m/>
    <n v="3"/>
    <m/>
    <m/>
    <x v="75"/>
    <m/>
    <m/>
    <m/>
    <m/>
    <m/>
    <m/>
    <m/>
    <m/>
    <m/>
    <m/>
    <m/>
    <x v="0"/>
    <m/>
  </r>
  <r>
    <s v="U.P. EXTRAPESADO"/>
    <s v="10.2"/>
    <n v="177"/>
    <s v="Pase"/>
    <m/>
    <n v="3"/>
    <m/>
    <m/>
    <m/>
    <m/>
    <m/>
    <m/>
    <n v="3"/>
    <m/>
    <m/>
    <m/>
    <m/>
    <x v="60"/>
    <m/>
    <m/>
    <m/>
    <m/>
    <m/>
    <m/>
    <m/>
    <m/>
    <m/>
    <m/>
    <m/>
    <x v="0"/>
    <m/>
  </r>
  <r>
    <s v="U.P. EXTRAPESADO"/>
    <s v="10.2"/>
    <n v="178"/>
    <s v="Pase"/>
    <m/>
    <n v="3"/>
    <m/>
    <m/>
    <m/>
    <m/>
    <m/>
    <m/>
    <m/>
    <m/>
    <m/>
    <m/>
    <m/>
    <x v="16"/>
    <m/>
    <m/>
    <m/>
    <m/>
    <m/>
    <m/>
    <m/>
    <m/>
    <m/>
    <m/>
    <m/>
    <x v="0"/>
    <m/>
  </r>
  <r>
    <s v="U.P. EXTRAPESADO"/>
    <s v="10.2"/>
    <n v="179"/>
    <s v="Pase con Derivación en 90°"/>
    <m/>
    <n v="5"/>
    <m/>
    <n v="3"/>
    <m/>
    <m/>
    <m/>
    <m/>
    <m/>
    <m/>
    <n v="3"/>
    <m/>
    <m/>
    <x v="76"/>
    <m/>
    <m/>
    <m/>
    <m/>
    <m/>
    <m/>
    <m/>
    <m/>
    <m/>
    <m/>
    <m/>
    <x v="0"/>
    <m/>
  </r>
  <r>
    <s v="U.P. EXTRAPESADO"/>
    <s v="10.2"/>
    <n v="180"/>
    <s v="Pase"/>
    <m/>
    <n v="3"/>
    <m/>
    <m/>
    <m/>
    <m/>
    <m/>
    <m/>
    <n v="3"/>
    <m/>
    <m/>
    <m/>
    <m/>
    <x v="60"/>
    <m/>
    <m/>
    <m/>
    <m/>
    <m/>
    <m/>
    <m/>
    <m/>
    <m/>
    <m/>
    <m/>
    <x v="0"/>
    <m/>
  </r>
  <r>
    <s v="U.P. EXTRAPESADO"/>
    <s v="10.2"/>
    <n v="181"/>
    <s v="Pase con Derivación en 45°"/>
    <m/>
    <n v="3"/>
    <m/>
    <n v="3"/>
    <m/>
    <m/>
    <m/>
    <m/>
    <m/>
    <m/>
    <n v="3"/>
    <m/>
    <m/>
    <x v="77"/>
    <m/>
    <m/>
    <m/>
    <m/>
    <m/>
    <m/>
    <m/>
    <m/>
    <m/>
    <m/>
    <m/>
    <x v="0"/>
    <m/>
  </r>
  <r>
    <s v="U.P. EXTRAPESADO"/>
    <s v="10.2"/>
    <n v="182"/>
    <s v="Pase"/>
    <m/>
    <n v="3"/>
    <m/>
    <m/>
    <m/>
    <m/>
    <m/>
    <m/>
    <m/>
    <m/>
    <m/>
    <m/>
    <m/>
    <x v="78"/>
    <m/>
    <m/>
    <m/>
    <m/>
    <m/>
    <m/>
    <m/>
    <m/>
    <m/>
    <m/>
    <m/>
    <x v="0"/>
    <m/>
  </r>
  <r>
    <s v="U.P. EXTRAPESADO"/>
    <s v="10.2"/>
    <n v="183"/>
    <s v="Pase"/>
    <m/>
    <n v="3"/>
    <m/>
    <m/>
    <m/>
    <m/>
    <m/>
    <m/>
    <n v="3"/>
    <m/>
    <m/>
    <m/>
    <m/>
    <x v="79"/>
    <m/>
    <m/>
    <m/>
    <m/>
    <m/>
    <m/>
    <m/>
    <m/>
    <m/>
    <m/>
    <m/>
    <x v="0"/>
    <m/>
  </r>
  <r>
    <s v="U.P. EXTRAPESADO"/>
    <s v="10.2"/>
    <n v="184"/>
    <s v="Pase"/>
    <m/>
    <n v="3"/>
    <m/>
    <m/>
    <m/>
    <m/>
    <m/>
    <m/>
    <m/>
    <m/>
    <m/>
    <m/>
    <m/>
    <x v="80"/>
    <m/>
    <m/>
    <m/>
    <m/>
    <m/>
    <m/>
    <m/>
    <m/>
    <m/>
    <m/>
    <m/>
    <x v="0"/>
    <m/>
  </r>
  <r>
    <s v="U.P. EXTRAPESADO"/>
    <s v="10.2"/>
    <n v="185"/>
    <s v="Pase"/>
    <m/>
    <n v="3"/>
    <m/>
    <m/>
    <m/>
    <m/>
    <m/>
    <m/>
    <m/>
    <m/>
    <m/>
    <m/>
    <m/>
    <x v="8"/>
    <m/>
    <m/>
    <m/>
    <m/>
    <m/>
    <m/>
    <m/>
    <m/>
    <m/>
    <m/>
    <m/>
    <x v="0"/>
    <m/>
  </r>
  <r>
    <s v="U.P. EXTRAPESADO"/>
    <s v="10.2"/>
    <n v="186"/>
    <s v="Pase"/>
    <m/>
    <n v="3"/>
    <m/>
    <m/>
    <m/>
    <m/>
    <m/>
    <m/>
    <n v="3"/>
    <m/>
    <m/>
    <m/>
    <m/>
    <x v="78"/>
    <m/>
    <m/>
    <m/>
    <m/>
    <m/>
    <m/>
    <m/>
    <m/>
    <m/>
    <m/>
    <m/>
    <x v="0"/>
    <m/>
  </r>
  <r>
    <s v="U.P. EXTRAPESADO"/>
    <s v="10.2"/>
    <n v="187"/>
    <s v="Pase con Derivación en 90°"/>
    <m/>
    <n v="4"/>
    <m/>
    <n v="3"/>
    <m/>
    <m/>
    <m/>
    <m/>
    <m/>
    <m/>
    <n v="3"/>
    <m/>
    <m/>
    <x v="81"/>
    <m/>
    <m/>
    <m/>
    <m/>
    <m/>
    <m/>
    <m/>
    <m/>
    <m/>
    <m/>
    <m/>
    <x v="0"/>
    <m/>
  </r>
  <r>
    <s v="U.P. EXTRAPESADO"/>
    <s v="10.2"/>
    <n v="188"/>
    <s v="Pase con Derivación en 90°"/>
    <m/>
    <n v="4"/>
    <n v="3"/>
    <m/>
    <m/>
    <m/>
    <m/>
    <m/>
    <n v="3"/>
    <m/>
    <n v="3"/>
    <m/>
    <m/>
    <x v="82"/>
    <m/>
    <m/>
    <m/>
    <m/>
    <m/>
    <m/>
    <m/>
    <m/>
    <m/>
    <m/>
    <m/>
    <x v="0"/>
    <m/>
  </r>
  <r>
    <s v="U.P. EXTRAPESADO"/>
    <s v="10.2"/>
    <n v="189"/>
    <s v="Amarre en 90°"/>
    <m/>
    <n v="1"/>
    <n v="6"/>
    <m/>
    <m/>
    <m/>
    <m/>
    <m/>
    <m/>
    <m/>
    <m/>
    <m/>
    <m/>
    <x v="4"/>
    <m/>
    <m/>
    <m/>
    <m/>
    <m/>
    <m/>
    <m/>
    <m/>
    <m/>
    <m/>
    <m/>
    <x v="0"/>
    <m/>
  </r>
  <r>
    <s v="U.P. EXTRAPESADO"/>
    <s v="10.2"/>
    <n v="190"/>
    <s v="Poste Terminal Tx"/>
    <m/>
    <m/>
    <n v="3"/>
    <m/>
    <m/>
    <n v="3"/>
    <m/>
    <m/>
    <n v="3"/>
    <m/>
    <m/>
    <m/>
    <m/>
    <x v="83"/>
    <m/>
    <m/>
    <m/>
    <m/>
    <m/>
    <m/>
    <m/>
    <m/>
    <m/>
    <m/>
    <m/>
    <x v="0"/>
    <m/>
  </r>
  <r>
    <s v="U.P. EXTRAPESADO"/>
    <s v="10.2"/>
    <n v="191"/>
    <s v="Pase"/>
    <m/>
    <n v="3"/>
    <m/>
    <m/>
    <m/>
    <m/>
    <m/>
    <m/>
    <n v="3"/>
    <m/>
    <m/>
    <m/>
    <m/>
    <x v="4"/>
    <m/>
    <m/>
    <m/>
    <m/>
    <m/>
    <m/>
    <m/>
    <m/>
    <m/>
    <m/>
    <m/>
    <x v="0"/>
    <m/>
  </r>
  <r>
    <s v="U.P. EXTRAPESADO"/>
    <s v="10.2"/>
    <n v="192"/>
    <s v="Pase con Derivación en 45°"/>
    <m/>
    <n v="3"/>
    <m/>
    <n v="3"/>
    <m/>
    <m/>
    <m/>
    <m/>
    <m/>
    <m/>
    <n v="3"/>
    <m/>
    <m/>
    <x v="84"/>
    <m/>
    <m/>
    <m/>
    <m/>
    <m/>
    <m/>
    <m/>
    <m/>
    <m/>
    <m/>
    <m/>
    <x v="0"/>
    <m/>
  </r>
  <r>
    <s v="U.P. EXTRAPESADO"/>
    <s v="10.2"/>
    <n v="193"/>
    <s v="Amarre en 45°"/>
    <m/>
    <n v="2"/>
    <m/>
    <n v="6"/>
    <m/>
    <m/>
    <m/>
    <m/>
    <m/>
    <m/>
    <m/>
    <m/>
    <m/>
    <x v="4"/>
    <m/>
    <m/>
    <m/>
    <m/>
    <m/>
    <m/>
    <m/>
    <m/>
    <m/>
    <m/>
    <m/>
    <x v="0"/>
    <m/>
  </r>
  <r>
    <s v="U.P. EXTRAPESADO"/>
    <s v="10.2"/>
    <n v="194"/>
    <s v="Pase "/>
    <m/>
    <n v="3"/>
    <m/>
    <m/>
    <m/>
    <m/>
    <m/>
    <m/>
    <m/>
    <m/>
    <m/>
    <m/>
    <m/>
    <x v="12"/>
    <m/>
    <m/>
    <m/>
    <m/>
    <m/>
    <m/>
    <m/>
    <m/>
    <m/>
    <m/>
    <m/>
    <x v="0"/>
    <m/>
  </r>
  <r>
    <s v="U.P. EXTRAPESADO"/>
    <s v="10.2"/>
    <n v="195"/>
    <s v="Pase con Derivación en 90°"/>
    <m/>
    <n v="3"/>
    <m/>
    <n v="3"/>
    <m/>
    <m/>
    <m/>
    <m/>
    <m/>
    <m/>
    <m/>
    <m/>
    <m/>
    <x v="8"/>
    <m/>
    <m/>
    <m/>
    <m/>
    <m/>
    <m/>
    <m/>
    <m/>
    <m/>
    <m/>
    <m/>
    <x v="0"/>
    <m/>
  </r>
  <r>
    <s v="U.P. EXTRAPESADO"/>
    <s v="10.2"/>
    <n v="196"/>
    <s v="Poste Terminal"/>
    <m/>
    <n v="6"/>
    <m/>
    <n v="3"/>
    <m/>
    <m/>
    <m/>
    <m/>
    <m/>
    <m/>
    <m/>
    <m/>
    <m/>
    <x v="8"/>
    <m/>
    <m/>
    <m/>
    <m/>
    <m/>
    <m/>
    <m/>
    <m/>
    <m/>
    <m/>
    <m/>
    <x v="0"/>
    <m/>
  </r>
  <r>
    <s v="U.P. EXTRAPESADO"/>
    <s v="10.2"/>
    <n v="197"/>
    <s v="Pase"/>
    <m/>
    <n v="3"/>
    <m/>
    <m/>
    <m/>
    <m/>
    <m/>
    <m/>
    <m/>
    <m/>
    <m/>
    <m/>
    <m/>
    <x v="12"/>
    <m/>
    <m/>
    <m/>
    <m/>
    <m/>
    <m/>
    <m/>
    <m/>
    <m/>
    <m/>
    <m/>
    <x v="0"/>
    <m/>
  </r>
  <r>
    <s v="U.P. EXTRAPESADO"/>
    <s v="10.2"/>
    <n v="198"/>
    <s v="Poste Terminal Tx"/>
    <m/>
    <m/>
    <m/>
    <n v="3"/>
    <m/>
    <n v="3"/>
    <m/>
    <m/>
    <m/>
    <m/>
    <m/>
    <m/>
    <m/>
    <x v="8"/>
    <m/>
    <m/>
    <m/>
    <m/>
    <m/>
    <m/>
    <m/>
    <m/>
    <m/>
    <m/>
    <m/>
    <x v="0"/>
    <m/>
  </r>
  <r>
    <s v="U.P. EXTRAPESADO"/>
    <s v="10.2"/>
    <n v="199"/>
    <s v="Pase con Derivación en 90°"/>
    <m/>
    <n v="3"/>
    <m/>
    <n v="3"/>
    <m/>
    <m/>
    <m/>
    <m/>
    <m/>
    <m/>
    <n v="3"/>
    <m/>
    <m/>
    <x v="85"/>
    <m/>
    <m/>
    <m/>
    <m/>
    <m/>
    <m/>
    <m/>
    <m/>
    <m/>
    <m/>
    <m/>
    <x v="0"/>
    <m/>
  </r>
  <r>
    <s v="U.P. EXTRAPESADO"/>
    <s v="10.2"/>
    <n v="200"/>
    <s v="Poste Terminal"/>
    <m/>
    <n v="9"/>
    <m/>
    <n v="3"/>
    <m/>
    <n v="3"/>
    <m/>
    <m/>
    <m/>
    <m/>
    <m/>
    <m/>
    <m/>
    <x v="86"/>
    <m/>
    <m/>
    <m/>
    <m/>
    <m/>
    <m/>
    <m/>
    <m/>
    <m/>
    <m/>
    <m/>
    <x v="0"/>
    <m/>
  </r>
  <r>
    <s v="U.P. EXTRAPESADO"/>
    <s v="10.2"/>
    <n v="201"/>
    <s v="Pase"/>
    <m/>
    <n v="3"/>
    <m/>
    <m/>
    <m/>
    <m/>
    <m/>
    <m/>
    <n v="3"/>
    <m/>
    <m/>
    <m/>
    <m/>
    <x v="87"/>
    <m/>
    <m/>
    <m/>
    <m/>
    <m/>
    <m/>
    <m/>
    <m/>
    <m/>
    <m/>
    <m/>
    <x v="0"/>
    <m/>
  </r>
  <r>
    <s v="U.P. EXTRAPESADO"/>
    <s v="10.2"/>
    <n v="202"/>
    <s v="Amarre en 90°"/>
    <m/>
    <n v="1"/>
    <m/>
    <n v="6"/>
    <m/>
    <m/>
    <m/>
    <m/>
    <n v="3"/>
    <m/>
    <m/>
    <m/>
    <m/>
    <x v="8"/>
    <m/>
    <m/>
    <m/>
    <m/>
    <m/>
    <m/>
    <m/>
    <m/>
    <m/>
    <m/>
    <m/>
    <x v="0"/>
    <m/>
  </r>
  <r>
    <s v="U.P. EXTRAPESADO"/>
    <s v="10.2"/>
    <n v="203"/>
    <s v="Pase"/>
    <m/>
    <n v="3"/>
    <m/>
    <m/>
    <m/>
    <m/>
    <m/>
    <m/>
    <m/>
    <m/>
    <m/>
    <m/>
    <m/>
    <x v="12"/>
    <m/>
    <m/>
    <m/>
    <m/>
    <m/>
    <m/>
    <m/>
    <m/>
    <m/>
    <m/>
    <m/>
    <x v="0"/>
    <m/>
  </r>
  <r>
    <s v="U.P. EXTRAPESADO"/>
    <s v="10.2"/>
    <n v="204"/>
    <s v="Poste Terminal"/>
    <m/>
    <m/>
    <m/>
    <n v="3"/>
    <m/>
    <n v="3"/>
    <m/>
    <m/>
    <m/>
    <m/>
    <m/>
    <m/>
    <m/>
    <x v="88"/>
    <m/>
    <m/>
    <m/>
    <m/>
    <m/>
    <m/>
    <m/>
    <m/>
    <m/>
    <m/>
    <m/>
    <x v="0"/>
    <m/>
  </r>
  <r>
    <s v="U.P. EXTRAPESADO"/>
    <s v="10.2"/>
    <n v="205"/>
    <s v="Pase con Derivación en 45°"/>
    <m/>
    <n v="3"/>
    <n v="5"/>
    <m/>
    <m/>
    <m/>
    <m/>
    <m/>
    <m/>
    <m/>
    <m/>
    <m/>
    <m/>
    <x v="4"/>
    <m/>
    <m/>
    <m/>
    <m/>
    <m/>
    <m/>
    <m/>
    <m/>
    <m/>
    <m/>
    <m/>
    <x v="0"/>
    <m/>
  </r>
  <r>
    <s v="U.P. EXTRAPESADO"/>
    <s v="10.2"/>
    <n v="206"/>
    <s v="Amarre en 90°"/>
    <m/>
    <n v="1"/>
    <m/>
    <n v="6"/>
    <m/>
    <m/>
    <m/>
    <m/>
    <m/>
    <m/>
    <m/>
    <m/>
    <m/>
    <x v="8"/>
    <m/>
    <m/>
    <m/>
    <m/>
    <m/>
    <m/>
    <m/>
    <m/>
    <m/>
    <m/>
    <m/>
    <x v="0"/>
    <m/>
  </r>
  <r>
    <s v="U.P. EXTRAPESADO"/>
    <s v="10.2"/>
    <n v="207"/>
    <s v="Amarre en 90°"/>
    <m/>
    <n v="1"/>
    <m/>
    <n v="6"/>
    <m/>
    <m/>
    <m/>
    <m/>
    <n v="3"/>
    <m/>
    <m/>
    <m/>
    <m/>
    <x v="8"/>
    <m/>
    <m/>
    <m/>
    <m/>
    <m/>
    <m/>
    <m/>
    <m/>
    <m/>
    <m/>
    <m/>
    <x v="0"/>
    <m/>
  </r>
  <r>
    <s v="U.P. EXTRAPESADO"/>
    <s v="10.2"/>
    <n v="208"/>
    <s v="Pase"/>
    <m/>
    <n v="3"/>
    <m/>
    <m/>
    <m/>
    <m/>
    <m/>
    <m/>
    <m/>
    <m/>
    <m/>
    <m/>
    <m/>
    <x v="8"/>
    <m/>
    <m/>
    <m/>
    <m/>
    <m/>
    <m/>
    <m/>
    <m/>
    <m/>
    <m/>
    <m/>
    <x v="0"/>
    <m/>
  </r>
  <r>
    <s v="U.P. EXTRAPESADO"/>
    <s v="10.2"/>
    <n v="209"/>
    <s v="Pase"/>
    <m/>
    <n v="3"/>
    <m/>
    <m/>
    <m/>
    <m/>
    <m/>
    <m/>
    <n v="3"/>
    <m/>
    <m/>
    <m/>
    <m/>
    <x v="12"/>
    <m/>
    <m/>
    <m/>
    <m/>
    <m/>
    <m/>
    <m/>
    <m/>
    <m/>
    <m/>
    <m/>
    <x v="0"/>
    <m/>
  </r>
  <r>
    <s v="U.P. EXTRAPESADO"/>
    <s v="10.2"/>
    <n v="210"/>
    <s v="Amarre en 45°"/>
    <m/>
    <m/>
    <n v="6"/>
    <m/>
    <m/>
    <m/>
    <m/>
    <m/>
    <m/>
    <m/>
    <n v="3"/>
    <m/>
    <m/>
    <x v="89"/>
    <m/>
    <m/>
    <m/>
    <m/>
    <m/>
    <m/>
    <m/>
    <m/>
    <m/>
    <m/>
    <m/>
    <x v="0"/>
    <m/>
  </r>
  <r>
    <s v="U.P. EXTRAPESADO"/>
    <s v="10.2"/>
    <n v="211"/>
    <s v="Amarre"/>
    <m/>
    <m/>
    <m/>
    <n v="6"/>
    <m/>
    <m/>
    <m/>
    <m/>
    <m/>
    <m/>
    <n v="3"/>
    <m/>
    <m/>
    <x v="90"/>
    <m/>
    <m/>
    <m/>
    <m/>
    <m/>
    <m/>
    <m/>
    <m/>
    <m/>
    <m/>
    <m/>
    <x v="0"/>
    <m/>
  </r>
  <r>
    <s v="U.P. EXTRAPESADO"/>
    <s v="10.2"/>
    <n v="212"/>
    <s v="Pase"/>
    <m/>
    <n v="3"/>
    <m/>
    <m/>
    <m/>
    <m/>
    <m/>
    <m/>
    <n v="3"/>
    <m/>
    <m/>
    <m/>
    <m/>
    <x v="4"/>
    <m/>
    <m/>
    <m/>
    <m/>
    <m/>
    <m/>
    <m/>
    <m/>
    <m/>
    <m/>
    <m/>
    <x v="0"/>
    <m/>
  </r>
  <r>
    <s v="U.P. EXTRAPESADO"/>
    <s v="10.2"/>
    <n v="213"/>
    <s v="Amarre en 45°"/>
    <m/>
    <n v="1"/>
    <m/>
    <n v="6"/>
    <m/>
    <m/>
    <m/>
    <m/>
    <m/>
    <m/>
    <m/>
    <m/>
    <m/>
    <x v="8"/>
    <m/>
    <m/>
    <m/>
    <m/>
    <m/>
    <m/>
    <m/>
    <m/>
    <m/>
    <m/>
    <m/>
    <x v="0"/>
    <m/>
  </r>
  <r>
    <s v="U.P. EXTRAPESADO"/>
    <s v="10.2"/>
    <n v="214"/>
    <s v="Pase en 45°"/>
    <m/>
    <n v="6"/>
    <m/>
    <m/>
    <m/>
    <m/>
    <m/>
    <m/>
    <n v="3"/>
    <m/>
    <m/>
    <m/>
    <m/>
    <x v="8"/>
    <m/>
    <m/>
    <m/>
    <m/>
    <m/>
    <m/>
    <m/>
    <m/>
    <m/>
    <m/>
    <m/>
    <x v="0"/>
    <m/>
  </r>
  <r>
    <s v="U.P. EXTRAPESADO"/>
    <s v="10.2"/>
    <n v="215"/>
    <s v="Amarre en 90°"/>
    <m/>
    <n v="1"/>
    <m/>
    <n v="6"/>
    <m/>
    <m/>
    <m/>
    <m/>
    <m/>
    <m/>
    <m/>
    <m/>
    <m/>
    <x v="8"/>
    <m/>
    <m/>
    <m/>
    <m/>
    <m/>
    <m/>
    <m/>
    <m/>
    <m/>
    <m/>
    <m/>
    <x v="0"/>
    <m/>
  </r>
  <r>
    <s v="U.P. EXTRAPESADO"/>
    <s v="10.2"/>
    <n v="216"/>
    <s v="Poste Terminal"/>
    <m/>
    <m/>
    <m/>
    <n v="3"/>
    <m/>
    <n v="3"/>
    <m/>
    <m/>
    <n v="3"/>
    <m/>
    <m/>
    <m/>
    <m/>
    <x v="91"/>
    <m/>
    <m/>
    <m/>
    <m/>
    <m/>
    <m/>
    <m/>
    <m/>
    <m/>
    <m/>
    <m/>
    <x v="0"/>
    <m/>
  </r>
  <r>
    <s v="U.P. EXTRAPESADO"/>
    <s v="10.2"/>
    <n v="217"/>
    <s v="Pase"/>
    <m/>
    <n v="3"/>
    <m/>
    <m/>
    <m/>
    <m/>
    <m/>
    <m/>
    <n v="6"/>
    <m/>
    <n v="3"/>
    <m/>
    <m/>
    <x v="92"/>
    <m/>
    <m/>
    <m/>
    <m/>
    <m/>
    <m/>
    <m/>
    <m/>
    <m/>
    <m/>
    <m/>
    <x v="0"/>
    <m/>
  </r>
  <r>
    <s v="U.P. EXTRAPESADO"/>
    <s v="10.2"/>
    <n v="218"/>
    <s v="Pase"/>
    <m/>
    <n v="3"/>
    <m/>
    <m/>
    <m/>
    <m/>
    <m/>
    <m/>
    <m/>
    <m/>
    <m/>
    <m/>
    <m/>
    <x v="12"/>
    <m/>
    <m/>
    <m/>
    <m/>
    <m/>
    <m/>
    <m/>
    <m/>
    <m/>
    <m/>
    <m/>
    <x v="0"/>
    <m/>
  </r>
  <r>
    <s v="U.P. EXTRAPESADO"/>
    <s v="10.2"/>
    <n v="219"/>
    <s v="Pase"/>
    <m/>
    <n v="3"/>
    <m/>
    <m/>
    <m/>
    <m/>
    <m/>
    <m/>
    <m/>
    <m/>
    <m/>
    <m/>
    <m/>
    <x v="12"/>
    <m/>
    <m/>
    <m/>
    <m/>
    <m/>
    <m/>
    <m/>
    <m/>
    <m/>
    <m/>
    <m/>
    <x v="0"/>
    <m/>
  </r>
  <r>
    <s v="U.P. EXTRAPESADO"/>
    <s v="10.2"/>
    <n v="220"/>
    <s v="Pase Tx"/>
    <m/>
    <n v="3"/>
    <m/>
    <m/>
    <m/>
    <n v="2"/>
    <m/>
    <m/>
    <n v="3"/>
    <m/>
    <m/>
    <m/>
    <m/>
    <x v="93"/>
    <m/>
    <m/>
    <m/>
    <m/>
    <m/>
    <m/>
    <m/>
    <m/>
    <m/>
    <m/>
    <m/>
    <x v="0"/>
    <m/>
  </r>
  <r>
    <s v="U.P. EXTRAPESADO"/>
    <s v="10.2"/>
    <n v="221"/>
    <s v="Amarre en 45°"/>
    <m/>
    <n v="2"/>
    <m/>
    <n v="6"/>
    <m/>
    <m/>
    <m/>
    <m/>
    <m/>
    <m/>
    <m/>
    <m/>
    <m/>
    <x v="94"/>
    <m/>
    <m/>
    <m/>
    <m/>
    <m/>
    <m/>
    <m/>
    <m/>
    <m/>
    <m/>
    <m/>
    <x v="0"/>
    <m/>
  </r>
  <r>
    <s v="U.P. EXTRAPESADO"/>
    <s v="10.2"/>
    <n v="222"/>
    <s v="Pase con Derivación en 45°"/>
    <m/>
    <n v="3"/>
    <m/>
    <n v="3"/>
    <m/>
    <m/>
    <m/>
    <m/>
    <m/>
    <m/>
    <n v="3"/>
    <m/>
    <m/>
    <x v="95"/>
    <m/>
    <m/>
    <m/>
    <m/>
    <m/>
    <m/>
    <m/>
    <m/>
    <m/>
    <m/>
    <m/>
    <x v="0"/>
    <m/>
  </r>
  <r>
    <s v="U.P. EXTRAPESADO"/>
    <s v="10.2"/>
    <n v="223"/>
    <s v="Amarre en 45°"/>
    <m/>
    <n v="1"/>
    <m/>
    <n v="6"/>
    <m/>
    <m/>
    <m/>
    <m/>
    <m/>
    <m/>
    <m/>
    <m/>
    <m/>
    <x v="12"/>
    <m/>
    <m/>
    <m/>
    <m/>
    <m/>
    <m/>
    <m/>
    <m/>
    <m/>
    <m/>
    <m/>
    <x v="0"/>
    <m/>
  </r>
  <r>
    <s v="U.P. EXTRAPESADO"/>
    <s v="10.2"/>
    <n v="224"/>
    <s v="Pase con Derivación en 45°"/>
    <m/>
    <n v="3"/>
    <m/>
    <n v="3"/>
    <m/>
    <m/>
    <m/>
    <m/>
    <m/>
    <m/>
    <n v="3"/>
    <m/>
    <m/>
    <x v="96"/>
    <m/>
    <m/>
    <m/>
    <m/>
    <m/>
    <m/>
    <m/>
    <m/>
    <m/>
    <m/>
    <m/>
    <x v="0"/>
    <m/>
  </r>
  <r>
    <s v="U.P. EXTRAPESADO"/>
    <s v="10.2"/>
    <n v="225"/>
    <s v="Pase "/>
    <m/>
    <n v="3"/>
    <m/>
    <m/>
    <m/>
    <m/>
    <m/>
    <m/>
    <m/>
    <m/>
    <m/>
    <m/>
    <m/>
    <x v="12"/>
    <m/>
    <m/>
    <m/>
    <m/>
    <m/>
    <m/>
    <m/>
    <m/>
    <m/>
    <m/>
    <m/>
    <x v="0"/>
    <m/>
  </r>
  <r>
    <s v="U.P. EXTRAPESADO"/>
    <s v="10.2"/>
    <n v="226"/>
    <s v="Pase"/>
    <m/>
    <n v="3"/>
    <m/>
    <m/>
    <m/>
    <m/>
    <m/>
    <m/>
    <m/>
    <m/>
    <m/>
    <m/>
    <m/>
    <x v="12"/>
    <m/>
    <m/>
    <m/>
    <m/>
    <m/>
    <m/>
    <m/>
    <m/>
    <m/>
    <m/>
    <m/>
    <x v="0"/>
    <m/>
  </r>
  <r>
    <s v="U.P. EXTRAPESADO"/>
    <s v="10.2"/>
    <n v="227"/>
    <s v="Poste Terminal"/>
    <m/>
    <m/>
    <m/>
    <n v="3"/>
    <m/>
    <m/>
    <m/>
    <m/>
    <m/>
    <m/>
    <m/>
    <m/>
    <m/>
    <x v="4"/>
    <m/>
    <m/>
    <m/>
    <m/>
    <m/>
    <m/>
    <m/>
    <m/>
    <m/>
    <m/>
    <m/>
    <x v="0"/>
    <m/>
  </r>
  <r>
    <s v="U.P. EXTRAPESADO"/>
    <s v="10.2"/>
    <n v="228"/>
    <s v="Amarre"/>
    <m/>
    <n v="3"/>
    <m/>
    <n v="6"/>
    <m/>
    <m/>
    <m/>
    <m/>
    <n v="3"/>
    <m/>
    <n v="3"/>
    <m/>
    <m/>
    <x v="97"/>
    <m/>
    <m/>
    <m/>
    <m/>
    <m/>
    <m/>
    <m/>
    <m/>
    <m/>
    <m/>
    <m/>
    <x v="0"/>
    <m/>
  </r>
  <r>
    <s v="U.P. EXTRAPESADO"/>
    <s v="10.2"/>
    <n v="229"/>
    <s v="Amarre en 45°"/>
    <m/>
    <n v="1"/>
    <m/>
    <n v="6"/>
    <m/>
    <m/>
    <m/>
    <m/>
    <m/>
    <m/>
    <m/>
    <m/>
    <m/>
    <x v="8"/>
    <m/>
    <m/>
    <m/>
    <m/>
    <m/>
    <m/>
    <m/>
    <m/>
    <m/>
    <m/>
    <m/>
    <x v="0"/>
    <m/>
  </r>
  <r>
    <s v="U.P. EXTRAPESADO"/>
    <s v="10.2"/>
    <n v="230"/>
    <s v="Poste Terminal"/>
    <m/>
    <n v="3"/>
    <m/>
    <n v="3"/>
    <m/>
    <n v="3"/>
    <m/>
    <m/>
    <n v="3"/>
    <m/>
    <m/>
    <m/>
    <m/>
    <x v="91"/>
    <m/>
    <m/>
    <m/>
    <m/>
    <m/>
    <m/>
    <m/>
    <m/>
    <m/>
    <m/>
    <m/>
    <x v="0"/>
    <m/>
  </r>
  <r>
    <s v="U.P. EXTRAPESADO"/>
    <s v="10.2"/>
    <n v="231"/>
    <s v="Amarre en 45°"/>
    <m/>
    <m/>
    <m/>
    <n v="6"/>
    <m/>
    <m/>
    <m/>
    <m/>
    <n v="3"/>
    <m/>
    <n v="3"/>
    <m/>
    <m/>
    <x v="98"/>
    <m/>
    <m/>
    <m/>
    <m/>
    <m/>
    <m/>
    <m/>
    <m/>
    <m/>
    <m/>
    <m/>
    <x v="0"/>
    <m/>
  </r>
  <r>
    <s v="U.P. EXTRAPESADO"/>
    <s v="10.2"/>
    <n v="232"/>
    <s v="Poste Terminal"/>
    <m/>
    <m/>
    <n v="3"/>
    <m/>
    <m/>
    <m/>
    <m/>
    <m/>
    <m/>
    <m/>
    <m/>
    <m/>
    <m/>
    <x v="4"/>
    <m/>
    <m/>
    <m/>
    <m/>
    <m/>
    <m/>
    <m/>
    <m/>
    <m/>
    <m/>
    <m/>
    <x v="0"/>
    <m/>
  </r>
  <r>
    <s v="U.P. EXTRAPESADO"/>
    <s v="10.2"/>
    <n v="233"/>
    <s v="Amarre"/>
    <m/>
    <n v="3"/>
    <n v="6"/>
    <m/>
    <m/>
    <n v="3"/>
    <m/>
    <m/>
    <m/>
    <m/>
    <m/>
    <m/>
    <m/>
    <x v="99"/>
    <m/>
    <m/>
    <m/>
    <m/>
    <m/>
    <m/>
    <m/>
    <m/>
    <m/>
    <m/>
    <m/>
    <x v="0"/>
    <m/>
  </r>
  <r>
    <s v="U.P. EXTRAPESADO"/>
    <s v="10.2"/>
    <n v="234"/>
    <s v="Pase con Derivación en 45°"/>
    <m/>
    <n v="2"/>
    <n v="4"/>
    <m/>
    <m/>
    <m/>
    <m/>
    <m/>
    <m/>
    <m/>
    <m/>
    <m/>
    <m/>
    <x v="12"/>
    <m/>
    <m/>
    <m/>
    <m/>
    <m/>
    <m/>
    <m/>
    <m/>
    <m/>
    <m/>
    <m/>
    <x v="0"/>
    <m/>
  </r>
  <r>
    <s v="U.P. EXTRAPESADO"/>
    <s v="10.2"/>
    <n v="235"/>
    <s v="Poste Terminal Tx"/>
    <m/>
    <m/>
    <n v="3"/>
    <m/>
    <m/>
    <n v="3"/>
    <m/>
    <m/>
    <n v="3"/>
    <m/>
    <m/>
    <m/>
    <m/>
    <x v="100"/>
    <m/>
    <m/>
    <m/>
    <m/>
    <m/>
    <m/>
    <m/>
    <m/>
    <m/>
    <m/>
    <m/>
    <x v="0"/>
    <m/>
  </r>
  <r>
    <s v="U.P. EXTRAPESADO"/>
    <s v="10.2"/>
    <n v="236"/>
    <s v="Pase"/>
    <m/>
    <n v="3"/>
    <m/>
    <m/>
    <m/>
    <m/>
    <m/>
    <m/>
    <m/>
    <m/>
    <m/>
    <m/>
    <m/>
    <x v="101"/>
    <m/>
    <m/>
    <m/>
    <m/>
    <m/>
    <m/>
    <m/>
    <m/>
    <m/>
    <m/>
    <m/>
    <x v="0"/>
    <m/>
  </r>
  <r>
    <s v="U.P. EXTRAPESADO"/>
    <s v="10.2"/>
    <n v="237"/>
    <s v="Pase"/>
    <m/>
    <n v="3"/>
    <m/>
    <m/>
    <m/>
    <m/>
    <m/>
    <m/>
    <n v="3"/>
    <m/>
    <m/>
    <m/>
    <m/>
    <x v="102"/>
    <m/>
    <m/>
    <m/>
    <m/>
    <m/>
    <m/>
    <m/>
    <m/>
    <m/>
    <m/>
    <m/>
    <x v="0"/>
    <m/>
  </r>
  <r>
    <s v="U.P. EXTRAPESADO"/>
    <s v="10.2"/>
    <n v="238"/>
    <s v="Pase"/>
    <m/>
    <n v="3"/>
    <m/>
    <m/>
    <m/>
    <m/>
    <m/>
    <m/>
    <m/>
    <m/>
    <m/>
    <m/>
    <m/>
    <x v="103"/>
    <m/>
    <m/>
    <m/>
    <m/>
    <m/>
    <m/>
    <m/>
    <m/>
    <m/>
    <m/>
    <m/>
    <x v="0"/>
    <m/>
  </r>
  <r>
    <s v="U.P. EXTRAPESADO"/>
    <s v="10.2"/>
    <n v="239"/>
    <s v="Pase con Derivación en 90°"/>
    <m/>
    <n v="3"/>
    <m/>
    <n v="2"/>
    <m/>
    <n v="2"/>
    <m/>
    <m/>
    <m/>
    <m/>
    <m/>
    <m/>
    <m/>
    <x v="104"/>
    <m/>
    <m/>
    <m/>
    <m/>
    <m/>
    <m/>
    <m/>
    <m/>
    <m/>
    <m/>
    <m/>
    <x v="0"/>
    <m/>
  </r>
  <r>
    <s v="U.P. EXTRAPESADO"/>
    <s v="10.2"/>
    <n v="240"/>
    <s v="Pase"/>
    <m/>
    <n v="3"/>
    <m/>
    <m/>
    <m/>
    <m/>
    <m/>
    <m/>
    <m/>
    <m/>
    <m/>
    <m/>
    <m/>
    <x v="12"/>
    <m/>
    <m/>
    <m/>
    <m/>
    <m/>
    <m/>
    <m/>
    <m/>
    <m/>
    <m/>
    <m/>
    <x v="0"/>
    <m/>
  </r>
  <r>
    <s v="U.P. EXTRAPESADO"/>
    <s v="10.2"/>
    <n v="241"/>
    <s v="Pase"/>
    <m/>
    <n v="3"/>
    <m/>
    <m/>
    <m/>
    <m/>
    <m/>
    <m/>
    <m/>
    <m/>
    <m/>
    <m/>
    <m/>
    <x v="105"/>
    <m/>
    <m/>
    <m/>
    <m/>
    <m/>
    <m/>
    <m/>
    <m/>
    <m/>
    <m/>
    <m/>
    <x v="0"/>
    <m/>
  </r>
  <r>
    <s v="U.P. EXTRAPESADO"/>
    <s v="10.2"/>
    <n v="242"/>
    <s v="Pase "/>
    <m/>
    <n v="3"/>
    <m/>
    <m/>
    <m/>
    <m/>
    <m/>
    <m/>
    <n v="3"/>
    <m/>
    <m/>
    <m/>
    <m/>
    <x v="12"/>
    <m/>
    <m/>
    <m/>
    <m/>
    <m/>
    <m/>
    <m/>
    <m/>
    <m/>
    <m/>
    <m/>
    <x v="0"/>
    <m/>
  </r>
  <r>
    <s v="U.P. EXTRAPESADO"/>
    <s v="10.2"/>
    <n v="243"/>
    <s v="Pase con Derivación en 45°"/>
    <m/>
    <n v="4"/>
    <m/>
    <n v="3"/>
    <m/>
    <m/>
    <m/>
    <m/>
    <m/>
    <m/>
    <m/>
    <m/>
    <m/>
    <x v="12"/>
    <m/>
    <m/>
    <m/>
    <m/>
    <m/>
    <m/>
    <m/>
    <m/>
    <m/>
    <m/>
    <m/>
    <x v="0"/>
    <m/>
  </r>
  <r>
    <s v="U.P. EXTRAPESADO"/>
    <s v="10.2"/>
    <n v="244"/>
    <s v="Pase con Derivación en 45°"/>
    <m/>
    <n v="3"/>
    <m/>
    <n v="2"/>
    <m/>
    <n v="2"/>
    <m/>
    <m/>
    <m/>
    <m/>
    <m/>
    <m/>
    <m/>
    <x v="106"/>
    <m/>
    <m/>
    <m/>
    <m/>
    <m/>
    <m/>
    <m/>
    <m/>
    <m/>
    <m/>
    <m/>
    <x v="0"/>
    <m/>
  </r>
  <r>
    <s v="U.P. EXTRAPESADO"/>
    <s v="10.2"/>
    <n v="245"/>
    <s v="Amarre"/>
    <m/>
    <m/>
    <n v="2"/>
    <n v="3"/>
    <m/>
    <n v="3"/>
    <m/>
    <m/>
    <n v="3"/>
    <m/>
    <m/>
    <m/>
    <m/>
    <x v="107"/>
    <m/>
    <m/>
    <m/>
    <m/>
    <m/>
    <m/>
    <m/>
    <m/>
    <m/>
    <m/>
    <m/>
    <x v="0"/>
    <m/>
  </r>
  <r>
    <s v="U.P. EXTRAPESADO"/>
    <s v="10.2"/>
    <n v="246"/>
    <s v="Amarre"/>
    <m/>
    <m/>
    <m/>
    <n v="6"/>
    <m/>
    <m/>
    <m/>
    <m/>
    <m/>
    <m/>
    <n v="3"/>
    <m/>
    <m/>
    <x v="108"/>
    <m/>
    <m/>
    <m/>
    <m/>
    <m/>
    <m/>
    <m/>
    <m/>
    <m/>
    <m/>
    <m/>
    <x v="0"/>
    <m/>
  </r>
  <r>
    <s v="U.P. EXTRAPESADO"/>
    <s v="10.2"/>
    <n v="247"/>
    <s v="Pase"/>
    <m/>
    <n v="3"/>
    <m/>
    <m/>
    <m/>
    <m/>
    <m/>
    <m/>
    <n v="3"/>
    <m/>
    <m/>
    <m/>
    <m/>
    <x v="8"/>
    <m/>
    <m/>
    <m/>
    <m/>
    <m/>
    <m/>
    <m/>
    <m/>
    <m/>
    <m/>
    <m/>
    <x v="0"/>
    <m/>
  </r>
  <r>
    <s v="U.P. EXTRAPESADO"/>
    <s v="10.2"/>
    <n v="248"/>
    <s v="Pase"/>
    <m/>
    <n v="3"/>
    <m/>
    <m/>
    <m/>
    <m/>
    <m/>
    <m/>
    <m/>
    <m/>
    <m/>
    <m/>
    <m/>
    <x v="12"/>
    <m/>
    <m/>
    <m/>
    <m/>
    <m/>
    <m/>
    <m/>
    <m/>
    <m/>
    <m/>
    <m/>
    <x v="0"/>
    <m/>
  </r>
  <r>
    <s v="U.P. EXTRAPESADO"/>
    <s v="10.2"/>
    <n v="249"/>
    <s v="Pase"/>
    <m/>
    <n v="3"/>
    <m/>
    <m/>
    <m/>
    <m/>
    <m/>
    <m/>
    <n v="3"/>
    <m/>
    <m/>
    <m/>
    <m/>
    <x v="4"/>
    <m/>
    <m/>
    <m/>
    <m/>
    <m/>
    <m/>
    <m/>
    <m/>
    <m/>
    <m/>
    <m/>
    <x v="0"/>
    <m/>
  </r>
  <r>
    <s v="U.P. EXTRAPESADO"/>
    <s v="10.2"/>
    <n v="250"/>
    <s v="Amarre en 45°"/>
    <m/>
    <n v="1"/>
    <m/>
    <n v="6"/>
    <m/>
    <m/>
    <m/>
    <m/>
    <m/>
    <m/>
    <m/>
    <m/>
    <m/>
    <x v="8"/>
    <m/>
    <m/>
    <m/>
    <m/>
    <m/>
    <m/>
    <m/>
    <m/>
    <m/>
    <m/>
    <m/>
    <x v="0"/>
    <m/>
  </r>
  <r>
    <s v="U.P. EXTRAPESADO"/>
    <s v="10.2"/>
    <n v="251"/>
    <s v="Pase"/>
    <m/>
    <n v="3"/>
    <m/>
    <m/>
    <m/>
    <m/>
    <m/>
    <m/>
    <n v="3"/>
    <m/>
    <m/>
    <m/>
    <m/>
    <x v="12"/>
    <m/>
    <m/>
    <m/>
    <m/>
    <m/>
    <m/>
    <m/>
    <m/>
    <m/>
    <m/>
    <m/>
    <x v="0"/>
    <m/>
  </r>
  <r>
    <s v="U.P. EXTRAPESADO"/>
    <s v="10.2"/>
    <n v="252"/>
    <s v="Pase"/>
    <m/>
    <n v="3"/>
    <m/>
    <m/>
    <m/>
    <m/>
    <m/>
    <m/>
    <m/>
    <m/>
    <m/>
    <m/>
    <m/>
    <x v="12"/>
    <m/>
    <m/>
    <m/>
    <m/>
    <m/>
    <m/>
    <m/>
    <m/>
    <m/>
    <m/>
    <m/>
    <x v="0"/>
    <m/>
  </r>
  <r>
    <s v="U.P. EXTRAPESADO"/>
    <s v="10.2"/>
    <n v="253"/>
    <s v="Amarre en 45°"/>
    <m/>
    <n v="1"/>
    <m/>
    <n v="6"/>
    <m/>
    <m/>
    <m/>
    <m/>
    <n v="3"/>
    <m/>
    <m/>
    <m/>
    <m/>
    <x v="4"/>
    <m/>
    <m/>
    <m/>
    <m/>
    <m/>
    <m/>
    <m/>
    <m/>
    <m/>
    <m/>
    <m/>
    <x v="0"/>
    <m/>
  </r>
  <r>
    <s v="U.P. EXTRAPESADO"/>
    <s v="10.2"/>
    <n v="254"/>
    <s v="Pase en 45°"/>
    <m/>
    <n v="6"/>
    <m/>
    <m/>
    <m/>
    <m/>
    <m/>
    <m/>
    <m/>
    <m/>
    <m/>
    <m/>
    <m/>
    <x v="8"/>
    <m/>
    <m/>
    <m/>
    <m/>
    <m/>
    <m/>
    <m/>
    <m/>
    <m/>
    <m/>
    <m/>
    <x v="0"/>
    <m/>
  </r>
  <r>
    <s v="U.P. EXTRAPESADO"/>
    <s v="10.2"/>
    <n v="255"/>
    <s v="Pase"/>
    <m/>
    <n v="3"/>
    <m/>
    <m/>
    <m/>
    <m/>
    <m/>
    <m/>
    <n v="3"/>
    <m/>
    <m/>
    <m/>
    <m/>
    <x v="8"/>
    <m/>
    <m/>
    <m/>
    <m/>
    <m/>
    <m/>
    <m/>
    <m/>
    <m/>
    <m/>
    <m/>
    <x v="0"/>
    <m/>
  </r>
  <r>
    <s v="U.P. EXTRAPESADO"/>
    <s v="10.2"/>
    <n v="256"/>
    <s v="Pase"/>
    <m/>
    <n v="3"/>
    <m/>
    <m/>
    <m/>
    <m/>
    <m/>
    <m/>
    <m/>
    <m/>
    <m/>
    <m/>
    <m/>
    <x v="12"/>
    <m/>
    <m/>
    <m/>
    <m/>
    <m/>
    <m/>
    <m/>
    <m/>
    <m/>
    <m/>
    <m/>
    <x v="0"/>
    <m/>
  </r>
  <r>
    <s v="U.P. EXTRAPESADO"/>
    <s v="10.2"/>
    <n v="257"/>
    <s v="Amarre"/>
    <m/>
    <n v="1"/>
    <m/>
    <n v="6"/>
    <m/>
    <m/>
    <m/>
    <m/>
    <n v="3"/>
    <m/>
    <m/>
    <m/>
    <m/>
    <x v="8"/>
    <m/>
    <m/>
    <m/>
    <m/>
    <m/>
    <m/>
    <m/>
    <m/>
    <m/>
    <m/>
    <m/>
    <x v="0"/>
    <m/>
  </r>
  <r>
    <s v="U.P. EXTRAPESADO"/>
    <s v="10.2"/>
    <n v="258"/>
    <s v="Pase"/>
    <m/>
    <n v="3"/>
    <m/>
    <m/>
    <m/>
    <m/>
    <m/>
    <m/>
    <m/>
    <m/>
    <m/>
    <m/>
    <m/>
    <x v="12"/>
    <m/>
    <m/>
    <m/>
    <m/>
    <m/>
    <m/>
    <m/>
    <m/>
    <m/>
    <m/>
    <m/>
    <x v="0"/>
    <m/>
  </r>
  <r>
    <s v="U.P. EXTRAPESADO"/>
    <s v="10.2"/>
    <n v="259"/>
    <s v="Pase en 45°"/>
    <m/>
    <n v="6"/>
    <m/>
    <m/>
    <m/>
    <m/>
    <m/>
    <m/>
    <n v="3"/>
    <m/>
    <m/>
    <m/>
    <m/>
    <x v="8"/>
    <m/>
    <m/>
    <m/>
    <m/>
    <m/>
    <m/>
    <m/>
    <m/>
    <m/>
    <m/>
    <m/>
    <x v="0"/>
    <m/>
  </r>
  <r>
    <s v="U.P. EXTRAPESADO"/>
    <s v="10.2"/>
    <n v="260"/>
    <s v="Amarre en 45°"/>
    <m/>
    <n v="2"/>
    <m/>
    <n v="6"/>
    <m/>
    <m/>
    <m/>
    <m/>
    <m/>
    <m/>
    <m/>
    <m/>
    <m/>
    <x v="12"/>
    <m/>
    <m/>
    <m/>
    <m/>
    <m/>
    <m/>
    <m/>
    <m/>
    <m/>
    <m/>
    <m/>
    <x v="0"/>
    <m/>
  </r>
  <r>
    <s v="U.P. EXTRAPESADO"/>
    <s v="10.2"/>
    <n v="261"/>
    <s v="Pase"/>
    <m/>
    <n v="3"/>
    <m/>
    <m/>
    <m/>
    <m/>
    <m/>
    <m/>
    <n v="3"/>
    <m/>
    <m/>
    <m/>
    <m/>
    <x v="12"/>
    <m/>
    <m/>
    <m/>
    <m/>
    <m/>
    <m/>
    <m/>
    <m/>
    <m/>
    <m/>
    <m/>
    <x v="0"/>
    <m/>
  </r>
  <r>
    <s v="U.P. EXTRAPESADO"/>
    <s v="10.2"/>
    <n v="262"/>
    <s v="Amarre en 45°"/>
    <m/>
    <n v="2"/>
    <m/>
    <n v="6"/>
    <m/>
    <m/>
    <m/>
    <m/>
    <m/>
    <m/>
    <m/>
    <m/>
    <m/>
    <x v="109"/>
    <m/>
    <m/>
    <m/>
    <m/>
    <m/>
    <m/>
    <m/>
    <m/>
    <m/>
    <m/>
    <m/>
    <x v="0"/>
    <m/>
  </r>
  <r>
    <s v="U.P. EXTRAPESADO"/>
    <s v="10.2"/>
    <n v="263"/>
    <s v="Pase"/>
    <m/>
    <n v="3"/>
    <m/>
    <m/>
    <m/>
    <m/>
    <m/>
    <m/>
    <n v="3"/>
    <m/>
    <m/>
    <m/>
    <m/>
    <x v="12"/>
    <m/>
    <m/>
    <m/>
    <m/>
    <m/>
    <m/>
    <m/>
    <m/>
    <m/>
    <m/>
    <m/>
    <x v="0"/>
    <m/>
  </r>
  <r>
    <s v="U.P. EXTRAPESADO"/>
    <s v="10.2"/>
    <n v="264"/>
    <s v="Pase"/>
    <m/>
    <n v="3"/>
    <m/>
    <m/>
    <m/>
    <m/>
    <m/>
    <m/>
    <m/>
    <m/>
    <m/>
    <m/>
    <m/>
    <x v="12"/>
    <m/>
    <m/>
    <m/>
    <m/>
    <m/>
    <m/>
    <m/>
    <m/>
    <m/>
    <m/>
    <m/>
    <x v="0"/>
    <m/>
  </r>
  <r>
    <s v="U.P. EXTRAPESADO"/>
    <s v="10.2"/>
    <n v="265"/>
    <s v="Pase"/>
    <m/>
    <n v="3"/>
    <m/>
    <m/>
    <m/>
    <m/>
    <m/>
    <m/>
    <n v="3"/>
    <m/>
    <m/>
    <m/>
    <m/>
    <x v="12"/>
    <m/>
    <m/>
    <m/>
    <m/>
    <m/>
    <m/>
    <m/>
    <m/>
    <m/>
    <m/>
    <m/>
    <x v="0"/>
    <m/>
  </r>
  <r>
    <s v="U.P. EXTRAPESADO"/>
    <s v="10.2"/>
    <n v="266"/>
    <s v="Amarre en 90°"/>
    <m/>
    <n v="3"/>
    <m/>
    <n v="6"/>
    <m/>
    <m/>
    <m/>
    <m/>
    <m/>
    <m/>
    <m/>
    <m/>
    <m/>
    <x v="12"/>
    <m/>
    <m/>
    <m/>
    <m/>
    <m/>
    <m/>
    <m/>
    <m/>
    <m/>
    <m/>
    <m/>
    <x v="0"/>
    <m/>
  </r>
  <r>
    <s v="U.P. EXTRAPESADO"/>
    <s v="10.2"/>
    <n v="267"/>
    <s v="Amarre en 90°"/>
    <m/>
    <n v="1"/>
    <m/>
    <n v="6"/>
    <m/>
    <m/>
    <m/>
    <m/>
    <n v="3"/>
    <m/>
    <m/>
    <m/>
    <m/>
    <x v="12"/>
    <m/>
    <m/>
    <m/>
    <m/>
    <m/>
    <m/>
    <m/>
    <m/>
    <m/>
    <m/>
    <m/>
    <x v="0"/>
    <m/>
  </r>
  <r>
    <s v="U.P. EXTRAPESADO"/>
    <s v="10.2"/>
    <n v="268"/>
    <s v="Pase con Derivación en 45°/90°"/>
    <m/>
    <n v="3"/>
    <m/>
    <n v="6"/>
    <m/>
    <m/>
    <m/>
    <m/>
    <m/>
    <m/>
    <m/>
    <m/>
    <m/>
    <x v="12"/>
    <m/>
    <m/>
    <m/>
    <m/>
    <m/>
    <m/>
    <m/>
    <m/>
    <m/>
    <m/>
    <m/>
    <x v="0"/>
    <m/>
  </r>
  <r>
    <s v="U.P. EXTRAPESADO"/>
    <s v="10.2"/>
    <n v="269"/>
    <s v="Poste Terminal"/>
    <m/>
    <m/>
    <m/>
    <n v="3"/>
    <m/>
    <n v="3"/>
    <m/>
    <m/>
    <n v="3"/>
    <m/>
    <m/>
    <m/>
    <m/>
    <x v="110"/>
    <m/>
    <m/>
    <m/>
    <m/>
    <m/>
    <m/>
    <m/>
    <m/>
    <m/>
    <m/>
    <m/>
    <x v="0"/>
    <m/>
  </r>
  <r>
    <s v="U.P. EXTRAPESADO"/>
    <s v="10.2"/>
    <n v="270"/>
    <s v="Poste Terminal"/>
    <m/>
    <m/>
    <m/>
    <n v="3"/>
    <m/>
    <n v="3"/>
    <m/>
    <m/>
    <n v="3"/>
    <m/>
    <m/>
    <m/>
    <m/>
    <x v="110"/>
    <m/>
    <m/>
    <m/>
    <m/>
    <m/>
    <m/>
    <m/>
    <m/>
    <m/>
    <m/>
    <m/>
    <x v="0"/>
    <m/>
  </r>
  <r>
    <s v="U.P. EXTRAPESADO"/>
    <s v="10.2"/>
    <n v="271"/>
    <s v="Pase con Derivación en 90°"/>
    <m/>
    <n v="3"/>
    <m/>
    <n v="4"/>
    <m/>
    <m/>
    <m/>
    <m/>
    <m/>
    <m/>
    <m/>
    <m/>
    <m/>
    <x v="8"/>
    <m/>
    <m/>
    <m/>
    <m/>
    <m/>
    <m/>
    <m/>
    <m/>
    <m/>
    <m/>
    <m/>
    <x v="0"/>
    <m/>
  </r>
  <r>
    <s v="U.P. EXTRAPESADO"/>
    <s v="10.2"/>
    <n v="272"/>
    <s v="Poste Terminal"/>
    <m/>
    <m/>
    <m/>
    <n v="3"/>
    <m/>
    <n v="3"/>
    <m/>
    <m/>
    <n v="3"/>
    <m/>
    <m/>
    <m/>
    <m/>
    <x v="110"/>
    <m/>
    <m/>
    <m/>
    <m/>
    <m/>
    <m/>
    <m/>
    <m/>
    <m/>
    <m/>
    <m/>
    <x v="0"/>
    <m/>
  </r>
  <r>
    <s v="U.P. EXTRAPESADO"/>
    <s v="10.2"/>
    <n v="273"/>
    <s v="Amarre en 45°"/>
    <m/>
    <n v="1"/>
    <m/>
    <n v="6"/>
    <m/>
    <n v="3"/>
    <m/>
    <m/>
    <n v="3"/>
    <m/>
    <m/>
    <m/>
    <m/>
    <x v="91"/>
    <m/>
    <m/>
    <m/>
    <m/>
    <m/>
    <m/>
    <m/>
    <m/>
    <m/>
    <m/>
    <m/>
    <x v="0"/>
    <m/>
  </r>
  <r>
    <s v="U.P. EXTRAPESADO"/>
    <s v="10.2"/>
    <n v="274"/>
    <s v="Amarre en 45° con Derivación en 45°"/>
    <m/>
    <n v="2"/>
    <m/>
    <n v="9"/>
    <m/>
    <m/>
    <m/>
    <m/>
    <m/>
    <m/>
    <m/>
    <m/>
    <m/>
    <x v="5"/>
    <m/>
    <m/>
    <m/>
    <m/>
    <m/>
    <m/>
    <m/>
    <m/>
    <m/>
    <m/>
    <m/>
    <x v="0"/>
    <m/>
  </r>
  <r>
    <s v="U.P. EXTRAPESADO"/>
    <s v="10.2"/>
    <n v="275"/>
    <s v="Poste Terminal"/>
    <m/>
    <m/>
    <m/>
    <n v="3"/>
    <m/>
    <n v="3"/>
    <m/>
    <m/>
    <n v="3"/>
    <m/>
    <m/>
    <m/>
    <m/>
    <x v="91"/>
    <m/>
    <m/>
    <m/>
    <m/>
    <m/>
    <m/>
    <m/>
    <m/>
    <m/>
    <m/>
    <m/>
    <x v="0"/>
    <m/>
  </r>
  <r>
    <s v="U.P. EXTRAPESADO"/>
    <s v="10.2"/>
    <n v="276"/>
    <s v="Amarre"/>
    <m/>
    <m/>
    <m/>
    <n v="6"/>
    <m/>
    <m/>
    <m/>
    <m/>
    <n v="3"/>
    <m/>
    <n v="3"/>
    <m/>
    <m/>
    <x v="98"/>
    <m/>
    <m/>
    <m/>
    <m/>
    <m/>
    <m/>
    <m/>
    <m/>
    <m/>
    <m/>
    <m/>
    <x v="0"/>
    <m/>
  </r>
  <r>
    <s v="U.P. EXTRAPESADO"/>
    <s v="10.2"/>
    <n v="277"/>
    <s v="Pase"/>
    <m/>
    <n v="3"/>
    <m/>
    <m/>
    <m/>
    <m/>
    <m/>
    <m/>
    <m/>
    <m/>
    <m/>
    <m/>
    <m/>
    <x v="5"/>
    <m/>
    <m/>
    <m/>
    <m/>
    <m/>
    <m/>
    <m/>
    <m/>
    <m/>
    <m/>
    <m/>
    <x v="0"/>
    <m/>
  </r>
  <r>
    <s v="U.P. EXTRAPESADO"/>
    <s v="10.2"/>
    <n v="278"/>
    <s v="Pase"/>
    <m/>
    <n v="3"/>
    <m/>
    <m/>
    <m/>
    <m/>
    <m/>
    <m/>
    <n v="3"/>
    <m/>
    <m/>
    <m/>
    <m/>
    <x v="5"/>
    <m/>
    <m/>
    <m/>
    <m/>
    <m/>
    <m/>
    <m/>
    <m/>
    <m/>
    <m/>
    <m/>
    <x v="0"/>
    <m/>
  </r>
  <r>
    <s v="U.P. EXTRAPESADO"/>
    <s v="10.2"/>
    <n v="279"/>
    <s v="Amarre en 45°"/>
    <m/>
    <n v="1"/>
    <m/>
    <n v="6"/>
    <m/>
    <m/>
    <m/>
    <m/>
    <m/>
    <m/>
    <m/>
    <m/>
    <m/>
    <x v="8"/>
    <m/>
    <m/>
    <m/>
    <m/>
    <m/>
    <m/>
    <m/>
    <m/>
    <m/>
    <m/>
    <m/>
    <x v="0"/>
    <m/>
  </r>
  <r>
    <s v="U.P. EXTRAPESADO"/>
    <s v="10.2"/>
    <n v="280"/>
    <s v="Amarre en 45°"/>
    <m/>
    <n v="1"/>
    <m/>
    <n v="6"/>
    <m/>
    <m/>
    <m/>
    <m/>
    <n v="3"/>
    <m/>
    <m/>
    <m/>
    <m/>
    <x v="5"/>
    <m/>
    <m/>
    <m/>
    <m/>
    <m/>
    <m/>
    <m/>
    <m/>
    <m/>
    <m/>
    <m/>
    <x v="0"/>
    <m/>
  </r>
  <r>
    <s v="U.P. EXTRAPESADO"/>
    <s v="10.2"/>
    <n v="281"/>
    <s v="Pase"/>
    <m/>
    <n v="3"/>
    <m/>
    <m/>
    <m/>
    <m/>
    <m/>
    <m/>
    <m/>
    <m/>
    <m/>
    <m/>
    <m/>
    <x v="5"/>
    <m/>
    <m/>
    <m/>
    <m/>
    <m/>
    <m/>
    <m/>
    <m/>
    <m/>
    <m/>
    <m/>
    <x v="0"/>
    <m/>
  </r>
  <r>
    <s v="U.P. EXTRAPESADO"/>
    <s v="10.2"/>
    <n v="282"/>
    <s v="Pase"/>
    <m/>
    <n v="3"/>
    <m/>
    <m/>
    <m/>
    <m/>
    <m/>
    <m/>
    <n v="3"/>
    <m/>
    <m/>
    <m/>
    <m/>
    <x v="5"/>
    <m/>
    <m/>
    <m/>
    <m/>
    <m/>
    <m/>
    <m/>
    <m/>
    <m/>
    <m/>
    <m/>
    <x v="0"/>
    <m/>
  </r>
  <r>
    <s v="U.P. EXTRAPESADO"/>
    <s v="10.2"/>
    <n v="283"/>
    <s v="Pase"/>
    <m/>
    <n v="3"/>
    <m/>
    <m/>
    <m/>
    <m/>
    <m/>
    <m/>
    <m/>
    <m/>
    <m/>
    <m/>
    <m/>
    <x v="5"/>
    <m/>
    <m/>
    <m/>
    <m/>
    <m/>
    <m/>
    <m/>
    <m/>
    <m/>
    <m/>
    <m/>
    <x v="0"/>
    <m/>
  </r>
  <r>
    <s v="U.P. EXTRAPESADO"/>
    <s v="10.2"/>
    <n v="284"/>
    <s v="Amarre en 45°"/>
    <m/>
    <n v="1"/>
    <m/>
    <n v="6"/>
    <m/>
    <m/>
    <m/>
    <m/>
    <n v="3"/>
    <m/>
    <m/>
    <m/>
    <m/>
    <x v="5"/>
    <m/>
    <m/>
    <m/>
    <m/>
    <m/>
    <m/>
    <m/>
    <m/>
    <m/>
    <m/>
    <m/>
    <x v="0"/>
    <m/>
  </r>
  <r>
    <s v="U.P. EXTRAPESADO"/>
    <s v="10.2"/>
    <n v="285"/>
    <s v="Amarre en 90°"/>
    <m/>
    <n v="2"/>
    <m/>
    <n v="6"/>
    <m/>
    <m/>
    <m/>
    <m/>
    <m/>
    <m/>
    <m/>
    <m/>
    <m/>
    <x v="111"/>
    <m/>
    <m/>
    <m/>
    <m/>
    <m/>
    <m/>
    <m/>
    <m/>
    <m/>
    <m/>
    <m/>
    <x v="0"/>
    <m/>
  </r>
  <r>
    <s v="U.P. EXTRAPESADO"/>
    <s v="10.2"/>
    <n v="286"/>
    <s v="Amarre en 90°"/>
    <m/>
    <n v="1"/>
    <m/>
    <n v="6"/>
    <m/>
    <m/>
    <m/>
    <m/>
    <n v="3"/>
    <m/>
    <m/>
    <m/>
    <m/>
    <x v="5"/>
    <m/>
    <m/>
    <m/>
    <m/>
    <m/>
    <m/>
    <m/>
    <m/>
    <m/>
    <m/>
    <m/>
    <x v="0"/>
    <m/>
  </r>
  <r>
    <s v="U.P. EXTRAPESADO"/>
    <s v="10.2"/>
    <n v="287"/>
    <s v="Poste Terminal"/>
    <m/>
    <m/>
    <n v="3"/>
    <m/>
    <m/>
    <m/>
    <m/>
    <m/>
    <m/>
    <m/>
    <m/>
    <m/>
    <m/>
    <x v="4"/>
    <m/>
    <m/>
    <m/>
    <m/>
    <m/>
    <m/>
    <m/>
    <m/>
    <m/>
    <m/>
    <m/>
    <x v="0"/>
    <m/>
  </r>
  <r>
    <s v="U.P. EXTRAPESADO"/>
    <s v="10.2"/>
    <n v="288"/>
    <s v="Poste Terminal"/>
    <m/>
    <m/>
    <n v="3"/>
    <m/>
    <m/>
    <n v="3"/>
    <m/>
    <m/>
    <n v="3"/>
    <m/>
    <m/>
    <m/>
    <m/>
    <x v="91"/>
    <m/>
    <m/>
    <m/>
    <m/>
    <m/>
    <m/>
    <m/>
    <m/>
    <m/>
    <m/>
    <m/>
    <x v="0"/>
    <m/>
  </r>
  <r>
    <s v="U.P. EXTRAPESADO"/>
    <s v="10.2"/>
    <n v="289"/>
    <s v="Amarre en 90°"/>
    <m/>
    <n v="2"/>
    <m/>
    <n v="6"/>
    <m/>
    <m/>
    <m/>
    <m/>
    <m/>
    <m/>
    <m/>
    <m/>
    <m/>
    <x v="4"/>
    <m/>
    <m/>
    <m/>
    <m/>
    <m/>
    <m/>
    <m/>
    <m/>
    <m/>
    <m/>
    <m/>
    <x v="0"/>
    <m/>
  </r>
  <r>
    <s v="U.P. EXTRAPESADO"/>
    <s v="10.2"/>
    <n v="290"/>
    <s v="Amarre en 90°"/>
    <m/>
    <n v="2"/>
    <m/>
    <n v="6"/>
    <m/>
    <n v="3"/>
    <m/>
    <m/>
    <n v="3"/>
    <m/>
    <m/>
    <m/>
    <m/>
    <x v="91"/>
    <m/>
    <m/>
    <m/>
    <m/>
    <m/>
    <m/>
    <m/>
    <m/>
    <m/>
    <m/>
    <m/>
    <x v="0"/>
    <m/>
  </r>
  <r>
    <s v="U.P. EXTRAPESADO"/>
    <s v="10.2"/>
    <n v="291"/>
    <s v="Poste Terminal"/>
    <m/>
    <m/>
    <m/>
    <n v="3"/>
    <m/>
    <n v="3"/>
    <m/>
    <m/>
    <n v="3"/>
    <m/>
    <m/>
    <m/>
    <m/>
    <x v="91"/>
    <m/>
    <m/>
    <m/>
    <m/>
    <m/>
    <m/>
    <m/>
    <m/>
    <m/>
    <m/>
    <m/>
    <x v="0"/>
    <m/>
  </r>
  <r>
    <s v="U.P. EXTRAPESADO"/>
    <s v="10.2"/>
    <n v="292"/>
    <s v="Pase con Derivación en 45°"/>
    <m/>
    <n v="3"/>
    <n v="3"/>
    <m/>
    <m/>
    <n v="3"/>
    <m/>
    <m/>
    <n v="3"/>
    <m/>
    <m/>
    <m/>
    <m/>
    <x v="112"/>
    <m/>
    <m/>
    <m/>
    <m/>
    <m/>
    <m/>
    <m/>
    <m/>
    <m/>
    <m/>
    <m/>
    <x v="0"/>
    <m/>
  </r>
  <r>
    <s v="U.P. EXTRAPESADO"/>
    <s v="10.2"/>
    <n v="293"/>
    <s v="Poste Terminal"/>
    <m/>
    <m/>
    <n v="3"/>
    <m/>
    <m/>
    <n v="3"/>
    <m/>
    <m/>
    <m/>
    <m/>
    <m/>
    <m/>
    <m/>
    <x v="113"/>
    <m/>
    <m/>
    <m/>
    <m/>
    <m/>
    <m/>
    <m/>
    <m/>
    <m/>
    <m/>
    <m/>
    <x v="0"/>
    <m/>
  </r>
  <r>
    <s v="U.P. EXTRAPESADO"/>
    <s v="10.2"/>
    <n v="294"/>
    <s v="Pase"/>
    <m/>
    <n v="3"/>
    <m/>
    <m/>
    <m/>
    <m/>
    <m/>
    <m/>
    <m/>
    <m/>
    <m/>
    <m/>
    <m/>
    <x v="5"/>
    <m/>
    <m/>
    <m/>
    <m/>
    <m/>
    <m/>
    <m/>
    <m/>
    <m/>
    <m/>
    <m/>
    <x v="0"/>
    <m/>
  </r>
  <r>
    <s v="U.P. EXTRAPESADO"/>
    <s v="10.2"/>
    <n v="295"/>
    <s v="Pase"/>
    <m/>
    <n v="3"/>
    <m/>
    <m/>
    <m/>
    <m/>
    <m/>
    <m/>
    <n v="3"/>
    <m/>
    <m/>
    <m/>
    <m/>
    <x v="114"/>
    <m/>
    <m/>
    <m/>
    <m/>
    <m/>
    <m/>
    <m/>
    <m/>
    <m/>
    <m/>
    <m/>
    <x v="0"/>
    <m/>
  </r>
  <r>
    <s v="U.P. EXTRAPESADO"/>
    <s v="10.2"/>
    <n v="296"/>
    <s v="Pase"/>
    <m/>
    <n v="3"/>
    <m/>
    <m/>
    <m/>
    <m/>
    <m/>
    <m/>
    <m/>
    <m/>
    <m/>
    <m/>
    <m/>
    <x v="114"/>
    <m/>
    <m/>
    <m/>
    <m/>
    <m/>
    <m/>
    <m/>
    <m/>
    <m/>
    <m/>
    <m/>
    <x v="0"/>
    <m/>
  </r>
  <r>
    <s v="U.P. EXTRAPESADO"/>
    <s v="10.2"/>
    <n v="297"/>
    <s v="Pase con Derivación en 90°"/>
    <m/>
    <n v="3"/>
    <n v="2"/>
    <m/>
    <m/>
    <n v="2"/>
    <m/>
    <m/>
    <n v="3"/>
    <m/>
    <m/>
    <m/>
    <m/>
    <x v="115"/>
    <m/>
    <m/>
    <m/>
    <m/>
    <m/>
    <m/>
    <m/>
    <m/>
    <m/>
    <m/>
    <m/>
    <x v="0"/>
    <m/>
  </r>
  <r>
    <s v="U.P. EXTRAPESADO"/>
    <s v="10.2"/>
    <n v="298"/>
    <s v="Amarre en 45°"/>
    <m/>
    <n v="2"/>
    <n v="6"/>
    <m/>
    <m/>
    <m/>
    <m/>
    <m/>
    <m/>
    <m/>
    <m/>
    <m/>
    <m/>
    <x v="4"/>
    <m/>
    <m/>
    <m/>
    <m/>
    <m/>
    <m/>
    <m/>
    <m/>
    <m/>
    <m/>
    <m/>
    <x v="0"/>
    <m/>
  </r>
  <r>
    <s v="U.P. EXTRAPESADO"/>
    <s v="10.2"/>
    <n v="299"/>
    <s v="Pase"/>
    <m/>
    <n v="3"/>
    <m/>
    <m/>
    <m/>
    <m/>
    <m/>
    <m/>
    <n v="3"/>
    <m/>
    <m/>
    <m/>
    <m/>
    <x v="5"/>
    <m/>
    <m/>
    <m/>
    <m/>
    <m/>
    <m/>
    <m/>
    <m/>
    <m/>
    <m/>
    <m/>
    <x v="0"/>
    <m/>
  </r>
  <r>
    <s v="U.P. EXTRAPESADO"/>
    <s v="10.2"/>
    <n v="300"/>
    <s v="Pase"/>
    <m/>
    <n v="3"/>
    <m/>
    <m/>
    <m/>
    <m/>
    <m/>
    <m/>
    <m/>
    <m/>
    <m/>
    <m/>
    <m/>
    <x v="114"/>
    <m/>
    <m/>
    <m/>
    <m/>
    <m/>
    <m/>
    <m/>
    <m/>
    <m/>
    <m/>
    <m/>
    <x v="0"/>
    <m/>
  </r>
  <r>
    <s v="U.P. EXTRAPESADO"/>
    <s v="10.2"/>
    <n v="301"/>
    <s v="Pase"/>
    <m/>
    <n v="3"/>
    <m/>
    <m/>
    <m/>
    <m/>
    <m/>
    <m/>
    <n v="3"/>
    <m/>
    <m/>
    <m/>
    <m/>
    <x v="114"/>
    <m/>
    <m/>
    <m/>
    <m/>
    <m/>
    <m/>
    <m/>
    <m/>
    <m/>
    <m/>
    <m/>
    <x v="0"/>
    <m/>
  </r>
  <r>
    <s v="U.P. EXTRAPESADO"/>
    <s v="10.2"/>
    <n v="302"/>
    <s v="Amarre en 45°"/>
    <m/>
    <n v="2"/>
    <n v="6"/>
    <m/>
    <m/>
    <m/>
    <m/>
    <m/>
    <m/>
    <m/>
    <m/>
    <m/>
    <m/>
    <x v="5"/>
    <m/>
    <m/>
    <m/>
    <m/>
    <m/>
    <m/>
    <m/>
    <m/>
    <m/>
    <m/>
    <m/>
    <x v="0"/>
    <m/>
  </r>
  <r>
    <s v="U.P. EXTRAPESADO"/>
    <s v="10.2"/>
    <n v="303"/>
    <s v="Amarre en 45°"/>
    <m/>
    <n v="4"/>
    <n v="6"/>
    <m/>
    <m/>
    <m/>
    <m/>
    <m/>
    <n v="3"/>
    <m/>
    <m/>
    <m/>
    <m/>
    <x v="116"/>
    <m/>
    <m/>
    <m/>
    <m/>
    <m/>
    <m/>
    <m/>
    <m/>
    <m/>
    <m/>
    <m/>
    <x v="0"/>
    <m/>
  </r>
  <r>
    <s v="U.P. EXTRAPESADO"/>
    <s v="10.2"/>
    <n v="304"/>
    <s v="Pase"/>
    <m/>
    <n v="3"/>
    <m/>
    <m/>
    <m/>
    <m/>
    <m/>
    <m/>
    <n v="3"/>
    <m/>
    <m/>
    <m/>
    <m/>
    <x v="114"/>
    <m/>
    <m/>
    <m/>
    <m/>
    <m/>
    <m/>
    <m/>
    <m/>
    <m/>
    <m/>
    <m/>
    <x v="0"/>
    <m/>
  </r>
  <r>
    <s v="U.P. EXTRAPESADO"/>
    <s v="10.2"/>
    <n v="305"/>
    <s v="Amarre"/>
    <m/>
    <n v="3"/>
    <n v="6"/>
    <m/>
    <m/>
    <m/>
    <m/>
    <m/>
    <m/>
    <m/>
    <m/>
    <m/>
    <m/>
    <x v="5"/>
    <m/>
    <m/>
    <m/>
    <m/>
    <m/>
    <m/>
    <m/>
    <m/>
    <m/>
    <m/>
    <m/>
    <x v="0"/>
    <m/>
  </r>
  <r>
    <s v="U.P. EXTRAPESADO"/>
    <s v="10.2"/>
    <n v="306"/>
    <s v="Amarre"/>
    <m/>
    <n v="3"/>
    <n v="6"/>
    <m/>
    <m/>
    <m/>
    <m/>
    <m/>
    <m/>
    <m/>
    <n v="3"/>
    <m/>
    <m/>
    <x v="117"/>
    <m/>
    <m/>
    <m/>
    <m/>
    <m/>
    <m/>
    <m/>
    <m/>
    <m/>
    <m/>
    <m/>
    <x v="0"/>
    <m/>
  </r>
</pivotCacheRecords>
</file>

<file path=xl/pivotCache/pivotCacheRecords16.xml><?xml version="1.0" encoding="utf-8"?>
<pivotCacheRecords xmlns="http://schemas.openxmlformats.org/spreadsheetml/2006/main" xmlns:r="http://schemas.openxmlformats.org/officeDocument/2006/relationships" count="801">
  <r>
    <n v="1"/>
    <x v="0"/>
    <x v="0"/>
    <s v="DOBOKUBI"/>
    <s v="X"/>
    <x v="0"/>
    <x v="0"/>
    <s v="PREVENTIVO"/>
    <s v="PREVENCION ANTE FUTURAS FALLAS"/>
    <x v="0"/>
    <n v="2"/>
    <s v="UND"/>
    <x v="0"/>
    <s v="PROYECTO"/>
    <s v="LAULUIS LAREZ"/>
    <s v="ALEXANDER SANCHEZ"/>
    <s v="MTTO. DE LINEAS ELECTRICAS DE 13,8KV"/>
  </r>
  <r>
    <n v="2"/>
    <x v="1"/>
    <x v="0"/>
    <s v="DOBOKUBI"/>
    <s v="X"/>
    <x v="0"/>
    <x v="0"/>
    <s v="PREVENTIVO"/>
    <s v="PREVENCION ANTE FUTURAS FALLAS"/>
    <x v="0"/>
    <n v="2"/>
    <s v="UND"/>
    <x v="0"/>
    <s v="PROYECTO"/>
    <s v="LAULUIS LAREZ"/>
    <s v="ALEXANDER SANCHEZ"/>
    <s v="MTTO. DE LINEAS ELECTRICAS DE 13,8KV"/>
  </r>
  <r>
    <n v="3"/>
    <x v="2"/>
    <x v="0"/>
    <s v="DOBOKUBI"/>
    <s v="POSTE 118"/>
    <x v="0"/>
    <x v="0"/>
    <s v="PREVENTIVO"/>
    <s v="PREVENCION ANTE FUTURAS FALLAS"/>
    <x v="0"/>
    <n v="1"/>
    <s v="UND"/>
    <x v="0"/>
    <s v="PROYECTO"/>
    <s v="LAULUIS LAREZ"/>
    <s v="ALEXANDER SANCHEZ"/>
    <s v="MTTO. DE LINEAS ELECTRICAS DE 13,8KV (FASE C)"/>
  </r>
  <r>
    <n v="4"/>
    <x v="2"/>
    <x v="0"/>
    <s v="DOBOKUBI"/>
    <s v="POSTE 118"/>
    <x v="0"/>
    <x v="1"/>
    <s v="CORRECTIVO"/>
    <s v="DESPEJE Y RECUPERACION DE MATERIALES "/>
    <x v="1"/>
    <n v="1"/>
    <s v="UND"/>
    <x v="1"/>
    <s v="PROYECTO"/>
    <s v="LAULUIS LAREZ"/>
    <s v="ALEXANDER SANCHEZ"/>
    <s v="MTTO. DE LINEAS ELECTRICAS DE 13,8KV"/>
  </r>
  <r>
    <n v="5"/>
    <x v="2"/>
    <x v="0"/>
    <s v="DOBOKUBI"/>
    <s v="POSTE 177"/>
    <x v="0"/>
    <x v="1"/>
    <s v="PREVENTIVO"/>
    <s v="DESPEJE Y RECUPERACION DE MATERIALES "/>
    <x v="2"/>
    <n v="1"/>
    <s v="UND"/>
    <x v="1"/>
    <s v="PROYECTO"/>
    <s v="LAULUIS LAREZ"/>
    <s v="ALEXANDER SANCHEZ"/>
    <s v="CORTE DE PUENTES"/>
  </r>
  <r>
    <n v="6"/>
    <x v="2"/>
    <x v="0"/>
    <s v="DOBOKUBI"/>
    <s v="POSTE 206"/>
    <x v="0"/>
    <x v="1"/>
    <s v="CORRECTIVO"/>
    <s v="DESPEJE Y RECUPERACION DE MATERIALES "/>
    <x v="1"/>
    <n v="3"/>
    <s v="UND"/>
    <x v="1"/>
    <s v="PROYECTO"/>
    <s v="LAULUIS LAREZ"/>
    <s v="ALEXANDER SANCHEZ"/>
    <s v="MTTO. DE LINEAS ELECTRICAS DE 13,8KV"/>
  </r>
  <r>
    <n v="7"/>
    <x v="3"/>
    <x v="0"/>
    <s v="DOBOKUBI"/>
    <s v="X"/>
    <x v="0"/>
    <x v="0"/>
    <s v="PREVENTIVO"/>
    <s v="PREVENCION ANTE FUTURAS FALLAS"/>
    <x v="0"/>
    <n v="1"/>
    <s v="UND"/>
    <x v="0"/>
    <s v="PROYECTO"/>
    <s v="LAULUIS LAREZ"/>
    <s v="ALEXANDER SANCHEZ"/>
    <s v="MTTO. DE LINEAS ELECTRICAS DE 13,8KV"/>
  </r>
  <r>
    <n v="8"/>
    <x v="4"/>
    <x v="0"/>
    <s v="DOBOKUBI"/>
    <s v="POSTE 176"/>
    <x v="0"/>
    <x v="0"/>
    <s v="CORRECTIVO"/>
    <s v="CORRECCION DE FALLAS"/>
    <x v="3"/>
    <n v="2"/>
    <s v="UND"/>
    <x v="0"/>
    <s v="PROYECTO"/>
    <s v="LAULUIS LAREZ"/>
    <s v="ALEXANDER SANCHEZ"/>
    <s v="MTTO. DE LINEAS ELECTRICAS DE 13,8KV"/>
  </r>
  <r>
    <n v="9"/>
    <x v="5"/>
    <x v="0"/>
    <s v="DOBOKUBI"/>
    <s v="POSTE 109"/>
    <x v="1"/>
    <x v="0"/>
    <s v="PREVENTIVO"/>
    <s v="PREVENCION ANTE FUTURAS FALLAS"/>
    <x v="0"/>
    <n v="1"/>
    <s v="UND"/>
    <x v="0"/>
    <s v="PROYECTO"/>
    <s v="LAULUIS LAREZ"/>
    <s v="ALEXANDER SANCHEZ"/>
    <s v="MTTO. DE LINEAS ELECTRICAS DE 13,8KV (fase A)"/>
  </r>
  <r>
    <n v="10"/>
    <x v="5"/>
    <x v="0"/>
    <s v="DOBOKUBI"/>
    <s v="POSTE 58"/>
    <x v="1"/>
    <x v="0"/>
    <s v="PREVENTIVO"/>
    <s v="PREVENCION ANTE FUTURAS FALLAS"/>
    <x v="0"/>
    <n v="1"/>
    <s v="UND"/>
    <x v="0"/>
    <s v="PROYECTO"/>
    <s v="LAULUIS LAREZ"/>
    <s v="ALEXANDER SANCHEZ"/>
    <s v="MTTO. DE LINEAS ELECTRICAS DE 13,8KV (FASE B)"/>
  </r>
  <r>
    <n v="11"/>
    <x v="6"/>
    <x v="1"/>
    <s v="BARE"/>
    <s v="POSTE 13"/>
    <x v="2"/>
    <x v="0"/>
    <s v="PREVENTIVO"/>
    <s v="PREVENCION ANTE FUTURAS FALLAS"/>
    <x v="0"/>
    <n v="1"/>
    <s v="UND"/>
    <x v="0"/>
    <s v="PROYECTO"/>
    <s v="LAULUIS LAREZ"/>
    <s v="ALEXANDER SANCHEZ"/>
    <s v="MTTO. DE LINEAS ELECTRICAS DE 13,8KV"/>
  </r>
  <r>
    <n v="12"/>
    <x v="6"/>
    <x v="0"/>
    <s v="DOBOKUBI"/>
    <s v="POSTE 200"/>
    <x v="1"/>
    <x v="0"/>
    <s v="CORRECTIVO"/>
    <s v="CORRECCION DE FALLAS"/>
    <x v="0"/>
    <n v="2"/>
    <s v="UND"/>
    <x v="0"/>
    <s v="PROYECTO"/>
    <s v="LAULUIS LAREZ"/>
    <s v="ALEXANDER SANCHEZ"/>
    <s v="MTTO. DE LINEAS ELECTRICAS DE 13,8KV (fase A)"/>
  </r>
  <r>
    <n v="13"/>
    <x v="6"/>
    <x v="0"/>
    <s v="DOBOKUBI"/>
    <s v="POSTE 222"/>
    <x v="1"/>
    <x v="1"/>
    <s v="CORRECTIVO"/>
    <s v="DESPEJE Y RECUPERACION DE MATERIALES "/>
    <x v="2"/>
    <n v="3"/>
    <s v="UND"/>
    <x v="1"/>
    <s v="PROYECTO"/>
    <s v="LAULUIS LAREZ"/>
    <s v="ALEXANDER SANCHEZ"/>
    <s v="FALTA 1 CC"/>
  </r>
  <r>
    <n v="14"/>
    <x v="6"/>
    <x v="0"/>
    <s v="DOBOKUBI"/>
    <s v="POSTE 302"/>
    <x v="1"/>
    <x v="0"/>
    <s v="PREVENTIVO"/>
    <s v="CORRECCION DE FALLAS"/>
    <x v="0"/>
    <n v="1"/>
    <s v="UND"/>
    <x v="0"/>
    <s v="PROYECTO"/>
    <s v="LAULUIS LAREZ"/>
    <s v="ALEXANDER SANCHEZ"/>
    <s v="MTTO. DE LINEAS ELECTRICAS DE 13,8KV (FASE C)"/>
  </r>
  <r>
    <n v="15"/>
    <x v="6"/>
    <x v="0"/>
    <s v="DOBOKUBI"/>
    <s v="POSTE 309"/>
    <x v="1"/>
    <x v="1"/>
    <s v="CORRECTIVO"/>
    <s v="DESPEJE Y RECUPERACION DE MATERIALES "/>
    <x v="2"/>
    <n v="3"/>
    <s v="UND"/>
    <x v="1"/>
    <s v="PROYECTO"/>
    <s v="LAULUIS LAREZ"/>
    <s v="ALEXANDER SANCHEZ"/>
    <s v="MTTO. DE LINEAS ELECTRICAS DE 13,8KV"/>
  </r>
  <r>
    <n v="16"/>
    <x v="6"/>
    <x v="1"/>
    <s v="BARE"/>
    <s v="POSTE 11"/>
    <x v="2"/>
    <x v="0"/>
    <s v="PREVENTIVO"/>
    <s v="PREVENCION ANTE FUTURAS FALLAS"/>
    <x v="3"/>
    <n v="1"/>
    <s v="UND"/>
    <x v="0"/>
    <s v="PROYECTO"/>
    <s v="LAULUIS LAREZ"/>
    <s v="ALEXANDER SANCHEZ"/>
    <s v="MTTO. DE LINEAS ELECTRICAS DE 13,8KV"/>
  </r>
  <r>
    <n v="17"/>
    <x v="6"/>
    <x v="1"/>
    <s v="BARE"/>
    <s v="POSTE 13"/>
    <x v="2"/>
    <x v="0"/>
    <s v="PREVENTIVO"/>
    <s v="PREVENCION ANTE FUTURAS FALLAS"/>
    <x v="3"/>
    <n v="3"/>
    <s v="UND"/>
    <x v="0"/>
    <s v="PROYECTO"/>
    <s v="LAULUIS LAREZ"/>
    <s v="ALEXANDER SANCHEZ"/>
    <s v="MTTO. DE LINEAS ELECTRICAS DE 13,8KV"/>
  </r>
  <r>
    <n v="18"/>
    <x v="6"/>
    <x v="1"/>
    <s v="BARE"/>
    <s v="POSTE 25"/>
    <x v="2"/>
    <x v="0"/>
    <s v="PREVENTIVO"/>
    <s v="PREVENCION ANTE FUTURAS FALLAS"/>
    <x v="0"/>
    <n v="1"/>
    <s v="UND"/>
    <x v="0"/>
    <s v="PROYECTO"/>
    <s v="LAULUIS LAREZ"/>
    <s v="ALEXANDER SANCHEZ"/>
    <s v="MTTO. DE LINEAS ELECTRICAS DE 13,8KV"/>
  </r>
  <r>
    <n v="19"/>
    <x v="7"/>
    <x v="1"/>
    <s v="BARE"/>
    <s v="POSTE 72"/>
    <x v="2"/>
    <x v="0"/>
    <s v="PREVENTIVO"/>
    <s v="PREVENCION ANTE FUTURAS FALLAS"/>
    <x v="0"/>
    <n v="3"/>
    <s v="UND"/>
    <x v="0"/>
    <s v="PROYECTO"/>
    <s v="LAULUIS LAREZ"/>
    <s v="ALEXANDER SANCHEZ"/>
    <s v="MTTO. DE LINEAS ELECTRICAS DE 13,8KV"/>
  </r>
  <r>
    <n v="20"/>
    <x v="7"/>
    <x v="1"/>
    <s v="BARE"/>
    <s v="POSTE 20"/>
    <x v="2"/>
    <x v="0"/>
    <s v="PREVENTIVO"/>
    <s v="PREVENCION ANTE FUTURAS FALLAS"/>
    <x v="0"/>
    <n v="1"/>
    <s v="UND"/>
    <x v="0"/>
    <s v="PROYECTO"/>
    <s v="HACKSHAW"/>
    <s v="ALEXANDER SANCHEZ"/>
    <s v="MTTO. DE LINEAS ELECTRICAS DE 13,8KV"/>
  </r>
  <r>
    <n v="21"/>
    <x v="8"/>
    <x v="1"/>
    <s v="BARE"/>
    <s v="POSTE 144"/>
    <x v="2"/>
    <x v="0"/>
    <s v="PREVENTIVO"/>
    <s v="PREVENCION ANTE FUTURAS FALLAS"/>
    <x v="0"/>
    <n v="2"/>
    <s v="UND"/>
    <x v="0"/>
    <s v="PROYECTO"/>
    <s v="LAULUIS LAREZ"/>
    <s v="ALEXANDER SANCHEZ"/>
    <s v="MTTO. DE LINEAS ELECTRICAS DE 13,8KV EN FASE A Y C"/>
  </r>
  <r>
    <n v="22"/>
    <x v="8"/>
    <x v="1"/>
    <s v="BARE"/>
    <s v="POSTE 149"/>
    <x v="2"/>
    <x v="1"/>
    <s v="CORRECTIVO"/>
    <s v="DESPEJE Y RECUPERACION DE MATERIALES "/>
    <x v="2"/>
    <n v="1"/>
    <s v="UND"/>
    <x v="1"/>
    <s v="PROYECTO"/>
    <s v="LAULUIS LAREZ"/>
    <s v="ALEXANDER SANCHEZ"/>
    <s v="MTTO. DE LINEAS ELECTRICAS DE 13,8KV"/>
  </r>
  <r>
    <n v="23"/>
    <x v="8"/>
    <x v="0"/>
    <s v="DOBOKUBI"/>
    <s v="POSTE 306"/>
    <x v="1"/>
    <x v="0"/>
    <s v="PREVENTIVO"/>
    <s v="CORRECCION DE FALLAS"/>
    <x v="0"/>
    <n v="2"/>
    <s v="UND"/>
    <x v="0"/>
    <s v="PROYECTO"/>
    <s v="LAULUIS LAREZ"/>
    <s v="ALEXANDER SANCHEZ"/>
    <s v="MTTO. DE LINEAS ELECTRICAS DE 13,8KV"/>
  </r>
  <r>
    <n v="24"/>
    <x v="8"/>
    <x v="0"/>
    <s v="DOBOKUBI"/>
    <s v="POSTE 306"/>
    <x v="1"/>
    <x v="0"/>
    <s v="PREVENTIVO"/>
    <s v="CORRECCION DE FALLAS"/>
    <x v="3"/>
    <n v="2"/>
    <s v="UND"/>
    <x v="0"/>
    <s v="PROYECTO"/>
    <s v="LAULUIS LAREZ"/>
    <s v="ALEXANDER SANCHEZ"/>
    <s v="MTTO. DE LINEAS ELECTRICAS DE 13,8KV"/>
  </r>
  <r>
    <n v="25"/>
    <x v="9"/>
    <x v="0"/>
    <s v="DOBOKUBI"/>
    <s v="POSTE 22"/>
    <x v="0"/>
    <x v="0"/>
    <s v="CORRECTIVO"/>
    <s v="CORRECCION DE FALLAS"/>
    <x v="0"/>
    <n v="1"/>
    <s v="UND"/>
    <x v="0"/>
    <s v="PROYECTO"/>
    <s v="LAULUIS LAREZ"/>
    <s v="ALEXANDER SANCHEZ"/>
    <s v="MTTO. DE LINEAS ELECTRICAS DE 13,8KV"/>
  </r>
  <r>
    <n v="26"/>
    <x v="9"/>
    <x v="0"/>
    <s v="DOBOKUBI"/>
    <s v="POSTE 43"/>
    <x v="0"/>
    <x v="0"/>
    <s v="PREVENTIVO"/>
    <s v="CORRECCION DE FALLA POR ALTOS DECIBELES"/>
    <x v="0"/>
    <n v="2"/>
    <s v="UND"/>
    <x v="0"/>
    <s v="PROYECTO"/>
    <s v="LAULUIS LAREZ"/>
    <s v="ALEXANDER SANCHEZ"/>
    <s v="MTTO. DE LINEAS ELECTRICAS DE 13,8KV"/>
  </r>
  <r>
    <n v="27"/>
    <x v="9"/>
    <x v="0"/>
    <s v="DOBOKUBI"/>
    <s v="POSTE 22"/>
    <x v="0"/>
    <x v="0"/>
    <s v="CORRECTIVO"/>
    <s v="CORRECCION DE FALLAS"/>
    <x v="3"/>
    <n v="1"/>
    <s v="UND"/>
    <x v="0"/>
    <s v="PROYECTO"/>
    <s v="LAULUIS LAREZ"/>
    <s v="ALEXANDER SANCHEZ"/>
    <s v="MTTO. DE LINEAS ELECTRICAS DE 13,8KV"/>
  </r>
  <r>
    <n v="28"/>
    <x v="9"/>
    <x v="0"/>
    <s v="DOBOKUBI"/>
    <s v="POSTE 137"/>
    <x v="0"/>
    <x v="2"/>
    <s v="CORRECTIVO"/>
    <s v="AJUSTE DE COMPONENTES"/>
    <x v="4"/>
    <n v="0"/>
    <s v="UND"/>
    <x v="2"/>
    <s v="PROYECTO"/>
    <s v="LAULUIS LAREZ"/>
    <s v="ALEXANDER SANCHEZ"/>
    <s v="MTTO. DE LINEAS ELECTRICAS DE 13,8KV"/>
  </r>
  <r>
    <n v="29"/>
    <x v="9"/>
    <x v="0"/>
    <s v="DOBOKUBI"/>
    <s v="POSTE 44"/>
    <x v="0"/>
    <x v="0"/>
    <s v="PREVENTIVO"/>
    <s v="CORRECCION DE FALLA"/>
    <x v="0"/>
    <n v="1"/>
    <s v="UND"/>
    <x v="0"/>
    <s v="PROYECTO"/>
    <s v="LAULUIS LAREZ"/>
    <s v="ALEXANDER SANCHEZ"/>
    <s v="MTTO. DE LINEAS ELECTRICAS DE 13,8KV"/>
  </r>
  <r>
    <n v="30"/>
    <x v="9"/>
    <x v="0"/>
    <s v="DOBOKUBI"/>
    <s v="POSTE 43"/>
    <x v="0"/>
    <x v="0"/>
    <s v="PREVENTIVO"/>
    <s v="CORRECCION DE FALLA POR ALTOS DECIBELES"/>
    <x v="3"/>
    <n v="1"/>
    <s v="UND"/>
    <x v="0"/>
    <s v="PROYECTO"/>
    <s v="LAULUIS LAREZ"/>
    <s v="ALEXANDER SANCHEZ"/>
    <s v="MTTO. DE LINEAS ELECTRICAS DE 13,8KV"/>
  </r>
  <r>
    <n v="31"/>
    <x v="10"/>
    <x v="0"/>
    <s v="DOBOKUBI"/>
    <s v="POSTE 257"/>
    <x v="0"/>
    <x v="0"/>
    <s v="CORRECTIVO"/>
    <s v="CORRECCION DE FALLAS"/>
    <x v="3"/>
    <n v="1"/>
    <s v="UND"/>
    <x v="0"/>
    <s v="PROYECTO"/>
    <s v="LAULUIS LAREZ"/>
    <s v="ALEXANDER SANCHEZ"/>
    <s v="MTTO. DE LINEAS ELECTRICAS DE 13,8KV"/>
  </r>
  <r>
    <n v="32"/>
    <x v="10"/>
    <x v="0"/>
    <s v="DOBOKUBI"/>
    <s v="POSTE 84"/>
    <x v="0"/>
    <x v="0"/>
    <s v="PREVENTIVO"/>
    <s v="CORRECCION DE FALLAS POR ALTO DECIBEL"/>
    <x v="3"/>
    <n v="1"/>
    <s v="UND"/>
    <x v="0"/>
    <s v="PROYECTO"/>
    <s v="LAULUIS LAREZ"/>
    <s v="ALEXANDER SANCHEZ"/>
    <s v="MTTO. DE LINEAS ELECTRICAS DE 13,8KV"/>
  </r>
  <r>
    <n v="33"/>
    <x v="11"/>
    <x v="0"/>
    <s v="DOBOKUBI"/>
    <s v="POSTE 58"/>
    <x v="0"/>
    <x v="0"/>
    <s v="CORRECTIVO"/>
    <s v="CORRECCION DE FALLA"/>
    <x v="0"/>
    <n v="1"/>
    <s v="UND"/>
    <x v="0"/>
    <s v="PROYECTO"/>
    <s v="LAULUIS LAREZ"/>
    <s v="ALEXANDER SANCHEZ"/>
    <s v="MTTO. DE LINEAS ELECTRICAS DE 13,8KV"/>
  </r>
  <r>
    <n v="34"/>
    <x v="11"/>
    <x v="0"/>
    <s v="DOBOKUBI"/>
    <s v="POSTE 269"/>
    <x v="0"/>
    <x v="0"/>
    <s v="CORRECTIVO"/>
    <s v="CORRECCION DE FALLAS"/>
    <x v="0"/>
    <n v="1"/>
    <s v="UND"/>
    <x v="0"/>
    <s v="PROYECTO"/>
    <s v="LAULUIS LAREZ"/>
    <s v="ALEXANDER SANCHEZ"/>
    <s v="MTTO. DE LINEAS ELECTRICAS DE 13,8KV"/>
  </r>
  <r>
    <n v="35"/>
    <x v="12"/>
    <x v="0"/>
    <s v="DOBOKUBI"/>
    <s v="POSTE 104"/>
    <x v="0"/>
    <x v="0"/>
    <s v="PREVENTIVO"/>
    <s v="PREVENCION ANTE FUTURAS FALLAS"/>
    <x v="3"/>
    <n v="3"/>
    <s v="UND"/>
    <x v="0"/>
    <s v="PROYECTO"/>
    <s v="LAULUIS LAREZ"/>
    <s v="ALEXANDER SANCHEZ"/>
    <s v="MTTO. DE LINEAS ELECTRICAS DE 13,8KV"/>
  </r>
  <r>
    <n v="36"/>
    <x v="12"/>
    <x v="0"/>
    <s v="DOBOKUBI"/>
    <s v="POSTE 104"/>
    <x v="0"/>
    <x v="1"/>
    <s v="CORRECTIVO"/>
    <s v="PREVENCION ANTE FUTURAS FALLAS"/>
    <x v="1"/>
    <n v="3"/>
    <s v="UND"/>
    <x v="1"/>
    <s v="PROYECTO"/>
    <s v="LAULUIS LAREZ"/>
    <s v="ALEXANDER SANCHEZ"/>
    <s v="MTTO. DE LINEAS ELECTRICAS DE 13,8KV"/>
  </r>
  <r>
    <n v="37"/>
    <x v="13"/>
    <x v="0"/>
    <s v="DOBOKUBI"/>
    <s v="POSTE 173"/>
    <x v="0"/>
    <x v="1"/>
    <s v="CORRECTIVO"/>
    <s v="DELTA EN FASE &quot;A-B&quot; EN CC"/>
    <x v="2"/>
    <n v="3"/>
    <s v="UND"/>
    <x v="1"/>
    <s v="PROYECTO"/>
    <s v="LAULUIS LAREZ"/>
    <s v="ALEXANDER SANCHEZ"/>
    <s v="CORTE DE PUENTES "/>
  </r>
  <r>
    <n v="38"/>
    <x v="14"/>
    <x v="0"/>
    <s v="DOBOKUBI"/>
    <s v="POSTE 135"/>
    <x v="0"/>
    <x v="1"/>
    <s v="CORRECTIVO"/>
    <s v="DESPEJE Y RECUPERACION DE MATERIALES "/>
    <x v="5"/>
    <n v="3"/>
    <s v="UND"/>
    <x v="1"/>
    <s v="PROYECTO"/>
    <s v="LAULUIS LAREZ"/>
    <s v="ALEXANDER SANCHEZ"/>
    <s v="MTTO. DE LINEAS ELECTRICAS DE 13,8KV"/>
  </r>
  <r>
    <n v="39"/>
    <x v="15"/>
    <x v="0"/>
    <s v="DOBOKUBI"/>
    <s v="POSTE 4"/>
    <x v="0"/>
    <x v="1"/>
    <s v="PREVENTIVO"/>
    <s v="CORRECION DE FALLA POR ALTOS DECIBELES"/>
    <x v="0"/>
    <n v="1"/>
    <s v="UND"/>
    <x v="1"/>
    <s v="PROYECTO"/>
    <s v="LAULUIS LAREZ"/>
    <s v="ALEXANDER SANCHEZ"/>
    <s v="MTTO. DE LINEAS ELECTRICAS DE 13,8KV"/>
  </r>
  <r>
    <n v="40"/>
    <x v="15"/>
    <x v="0"/>
    <s v="DOBOKUBI"/>
    <s v="POSTE 4"/>
    <x v="0"/>
    <x v="0"/>
    <s v="PREVENTIVO"/>
    <s v="CORRECION DE FALLA POR ALTOS DECIBELES"/>
    <x v="3"/>
    <n v="1"/>
    <s v="UND"/>
    <x v="0"/>
    <s v="PROYECTO"/>
    <s v="LAULUIS LAREZ"/>
    <s v="ALEXANDER SANCHEZ"/>
    <s v="MTTO. DE LINEAS ELECTRICAS DE 13,8KV"/>
  </r>
  <r>
    <n v="41"/>
    <x v="15"/>
    <x v="0"/>
    <s v="DOBOKUBI"/>
    <s v="POSTE 4"/>
    <x v="0"/>
    <x v="3"/>
    <s v="PREVENTIVO"/>
    <s v="PREVENCION ANTE FUTURAS FALLAS"/>
    <x v="6"/>
    <n v="2"/>
    <s v="UND"/>
    <x v="0"/>
    <s v="PROYECTO"/>
    <s v="LAULUIS LAREZ"/>
    <s v="ALEXANDER SANCHEZ"/>
    <s v="MTTO. DE LINEAS ELECTRICAS DE 13,8KV"/>
  </r>
  <r>
    <n v="42"/>
    <x v="15"/>
    <x v="0"/>
    <s v="DOBOKUBI"/>
    <s v="POSTE 4"/>
    <x v="0"/>
    <x v="3"/>
    <s v="PREVENTIVO"/>
    <s v="PREVENCION ANTE FUTURAS FALLAS"/>
    <x v="7"/>
    <n v="1"/>
    <s v="UND"/>
    <x v="0"/>
    <s v="PROYECTO"/>
    <s v="LAULUIS LAREZ"/>
    <s v="ALEXANDER SANCHEZ"/>
    <s v="MTTO. DE LINEAS ELECTRICAS DE 13,8KV"/>
  </r>
  <r>
    <n v="43"/>
    <x v="15"/>
    <x v="0"/>
    <s v="DOBOKUBI"/>
    <s v="POSTE 4"/>
    <x v="0"/>
    <x v="0"/>
    <s v="PREVENTIVO"/>
    <s v="CORRECCION DE FALLA POR DELTA T "/>
    <x v="5"/>
    <n v="2"/>
    <s v="UND"/>
    <x v="1"/>
    <s v="PROYECTO"/>
    <s v="LAULUIS LAREZ"/>
    <s v="ALEXANDER SANCHEZ"/>
    <s v="MTTO. DE LINEAS ELECTRICAS DE 13,8KV (MATERIAL RECUPERADO DEL POSTE 135, DEL CIRCUITO PINOS 3)"/>
  </r>
  <r>
    <n v="44"/>
    <x v="15"/>
    <x v="0"/>
    <s v="DOBOKUBI"/>
    <s v="POSTE 284"/>
    <x v="0"/>
    <x v="1"/>
    <s v="CORRECTIVO"/>
    <s v="DESPEJE Y RECUPERACION DE MATERIALES "/>
    <x v="1"/>
    <n v="1"/>
    <s v="UND"/>
    <x v="1"/>
    <s v="PROYECTO"/>
    <s v="LAULUIS LAREZ"/>
    <s v="ALEXANDER SANCHEZ"/>
    <s v="MTTO. DE LINEAS ELECTRICAS DE 13,8KV"/>
  </r>
  <r>
    <n v="45"/>
    <x v="16"/>
    <x v="0"/>
    <s v="DOBOKUBI"/>
    <s v="POSTE 292"/>
    <x v="0"/>
    <x v="1"/>
    <s v="CORRECTIVO"/>
    <s v="DESPEJE Y RECUPERACION DE MATERIALES "/>
    <x v="1"/>
    <n v="3"/>
    <s v="UND"/>
    <x v="1"/>
    <s v="PROYECTO"/>
    <s v="LAULUIS LAREZ"/>
    <s v="ALEXANDER SANCHEZ"/>
    <s v="MTTO. DE LINEAS ELECTRICAS DE 13,8KV"/>
  </r>
  <r>
    <n v="46"/>
    <x v="16"/>
    <x v="0"/>
    <s v="DOBOKUBI"/>
    <s v="POSTE 297"/>
    <x v="0"/>
    <x v="1"/>
    <s v="CORRECTIVO"/>
    <s v="DESPEJE Y RECUPERACION DE MATERIALES "/>
    <x v="1"/>
    <n v="3"/>
    <s v="UND"/>
    <x v="1"/>
    <s v="PROYECTO"/>
    <s v="LAULUIS LAREZ"/>
    <s v="ALEXANDER SANCHEZ"/>
    <s v="MTTO. DE LINEAS ELECTRICAS DE 13,8KV"/>
  </r>
  <r>
    <n v="47"/>
    <x v="16"/>
    <x v="0"/>
    <s v="DOBOKUBI"/>
    <s v="POSTE 299"/>
    <x v="0"/>
    <x v="1"/>
    <s v="CORRECTIVO"/>
    <s v="DESPEJE Y RECUPERACION DE MATERIALES "/>
    <x v="1"/>
    <n v="3"/>
    <s v="UND"/>
    <x v="1"/>
    <s v="PROYECTO"/>
    <s v="LAULUIS LAREZ"/>
    <s v="ALEXANDER SANCHEZ"/>
    <s v="MTTO. DE LINEAS ELECTRICAS DE 13,8KV"/>
  </r>
  <r>
    <n v="48"/>
    <x v="16"/>
    <x v="0"/>
    <s v="DOBOKUBI"/>
    <s v="POSTE 305"/>
    <x v="0"/>
    <x v="1"/>
    <s v="CORRECTIVO"/>
    <s v="DESPEJE Y RECUPERACION DE MATERIALES "/>
    <x v="1"/>
    <n v="3"/>
    <s v="UND"/>
    <x v="1"/>
    <s v="PROYECTO"/>
    <s v="LAULUIS LAREZ"/>
    <s v="ALEXANDER SANCHEZ"/>
    <s v="MTTO. DE LINEAS ELECTRICAS DE 13,8KV"/>
  </r>
  <r>
    <n v="49"/>
    <x v="16"/>
    <x v="0"/>
    <s v="DOBOKUBI"/>
    <s v="POSTE 313"/>
    <x v="0"/>
    <x v="2"/>
    <s v="CORRECTIVO"/>
    <s v="AJUSTE DE COMPONENTES"/>
    <x v="4"/>
    <n v="0"/>
    <s v="UND"/>
    <x v="2"/>
    <s v="PROYECTO"/>
    <s v="LAULUIS LAREZ"/>
    <s v="ALEXANDER SANCHEZ"/>
    <s v="MTTO. DE LINEAS ELECTRICAS DE 13,8KV"/>
  </r>
  <r>
    <n v="50"/>
    <x v="16"/>
    <x v="0"/>
    <s v="DOBOKUBI"/>
    <s v="POSTE 286"/>
    <x v="0"/>
    <x v="1"/>
    <s v="CORRECTIVO"/>
    <s v="PREVENCION ANTE FUTURAS FALLAS"/>
    <x v="1"/>
    <n v="3"/>
    <s v="UND"/>
    <x v="1"/>
    <s v="PROYECTO"/>
    <s v="LAULUIS LAREZ"/>
    <s v="ALEXANDER SANCHEZ"/>
    <s v="MTTO. DE LINEAS ELECTRICAS DE 13,8KV"/>
  </r>
  <r>
    <n v="51"/>
    <x v="17"/>
    <x v="0"/>
    <s v="DOBOKUBI"/>
    <s v="POSTE 12"/>
    <x v="0"/>
    <x v="3"/>
    <s v="PREVENTIVO"/>
    <s v="CORRECION DE FALLA POR ALTOS DECIBELES"/>
    <x v="5"/>
    <n v="1"/>
    <s v="UND"/>
    <x v="1"/>
    <s v="PROYECTO"/>
    <s v="LAULUIS LAREZ"/>
    <s v="ALEXANDER SANCHEZ"/>
    <s v="MTTO. DE LINEAS ELECTRICAS DE 13,8KV"/>
  </r>
  <r>
    <n v="52"/>
    <x v="18"/>
    <x v="0"/>
    <s v="DOBOKUBI"/>
    <s v="POSTE 217"/>
    <x v="0"/>
    <x v="0"/>
    <s v="PREVENTIVO"/>
    <s v="PREVENCION ANTE FUTURAS FALLAS"/>
    <x v="0"/>
    <n v="2"/>
    <s v="UND"/>
    <x v="0"/>
    <s v="PROYECTO"/>
    <s v="LAULUIS LAREZ"/>
    <s v="ALEXANDER SANCHEZ"/>
    <s v="MTTO. DE LINEAS ELECTRICAS DE 13,8KV (FASE A Y C)"/>
  </r>
  <r>
    <n v="53"/>
    <x v="18"/>
    <x v="0"/>
    <s v="DOBOKUBI"/>
    <s v="POSTE 216"/>
    <x v="0"/>
    <x v="1"/>
    <s v="CORRECTIVO"/>
    <s v="DESPEJE Y RECUPERACION DE MATERIALES "/>
    <x v="1"/>
    <n v="3"/>
    <s v="UND"/>
    <x v="1"/>
    <s v="PROYECTO"/>
    <s v="LAULUIS LAREZ"/>
    <s v="ALEXANDER SANCHEZ"/>
    <s v="MTTO. DE LINEAS ELECTRICAS DE 13,8KV"/>
  </r>
  <r>
    <n v="54"/>
    <x v="19"/>
    <x v="1"/>
    <s v="BARE"/>
    <s v="POSTE 5"/>
    <x v="2"/>
    <x v="0"/>
    <s v="PREVENTIVO"/>
    <s v="PREVENCION ANTE FUTURAS FALLAS"/>
    <x v="3"/>
    <n v="3"/>
    <s v="UND"/>
    <x v="0"/>
    <s v="PROYECTO"/>
    <s v="LAULUIS LAREZ"/>
    <s v="ALEXANDER SANCHEZ"/>
    <s v="MTTO. DE LINEAS ELECTRICAS DE 13,8KV"/>
  </r>
  <r>
    <n v="55"/>
    <x v="19"/>
    <x v="1"/>
    <s v="BARE"/>
    <s v="POSTE 6"/>
    <x v="2"/>
    <x v="0"/>
    <s v="CORRECTIVO"/>
    <s v="CORRECCION DE FALLAS"/>
    <x v="3"/>
    <n v="3"/>
    <s v="UND"/>
    <x v="0"/>
    <s v="PROYECTO"/>
    <s v="LAULUIS LAREZ"/>
    <s v="ALEXANDER SANCHEZ"/>
    <s v="MTTO. DE LINEAS ELECTRICAS DE 13,8KV"/>
  </r>
  <r>
    <n v="56"/>
    <x v="19"/>
    <x v="1"/>
    <s v="BARE"/>
    <s v="POSTE 7"/>
    <x v="2"/>
    <x v="0"/>
    <s v="PREVENTIVO"/>
    <s v="PREVENCION ANTE FUTURAS FALLAS"/>
    <x v="3"/>
    <n v="3"/>
    <s v="UND"/>
    <x v="0"/>
    <s v="PROYECTO"/>
    <s v="LAULUIS LAREZ"/>
    <s v="ALEXANDER SANCHEZ"/>
    <s v="MTTO. DE LINEAS ELECTRICAS DE 13,8KV"/>
  </r>
  <r>
    <n v="57"/>
    <x v="19"/>
    <x v="1"/>
    <s v="BARE"/>
    <s v="POSTE 9"/>
    <x v="2"/>
    <x v="0"/>
    <s v="PREVENTIVO"/>
    <s v="PREVENCION ANTE FUTURAS FALLAS"/>
    <x v="3"/>
    <n v="3"/>
    <s v="UND"/>
    <x v="0"/>
    <s v="PROYECTO"/>
    <s v="LAULUIS LAREZ"/>
    <s v="ALEXANDER SANCHEZ"/>
    <s v="MTTO. DE LINEAS ELECTRICAS DE 13,8KV"/>
  </r>
  <r>
    <n v="58"/>
    <x v="19"/>
    <x v="1"/>
    <s v="BARE"/>
    <s v="POSTE 10"/>
    <x v="2"/>
    <x v="0"/>
    <s v="PREVENTIVO"/>
    <s v="PREVENCION ANTE FUTURAS FALLAS"/>
    <x v="3"/>
    <n v="3"/>
    <s v="UND"/>
    <x v="0"/>
    <s v="PROYECTO"/>
    <s v="LAULUIS LAREZ"/>
    <s v="ALEXANDER SANCHEZ"/>
    <s v="MTTO. DE LINEAS ELECTRICAS DE 13,8KV"/>
  </r>
  <r>
    <n v="59"/>
    <x v="19"/>
    <x v="1"/>
    <s v="BARE"/>
    <s v="POSTE 11"/>
    <x v="2"/>
    <x v="0"/>
    <s v="PREVENTIVO"/>
    <s v="PREVENCION ANTE FUTURAS FALLAS"/>
    <x v="3"/>
    <n v="2"/>
    <s v="UND"/>
    <x v="0"/>
    <s v="PROYECTO"/>
    <s v="LAULUIS LAREZ"/>
    <s v="ALEXANDER SANCHEZ"/>
    <s v="MTTO. DE LINEAS ELECTRICAS DE 13,8KV"/>
  </r>
  <r>
    <n v="60"/>
    <x v="19"/>
    <x v="1"/>
    <s v="BARE"/>
    <s v="POSTE 12"/>
    <x v="2"/>
    <x v="0"/>
    <s v="PREVENTIVO"/>
    <s v="PREVENCION ANTE FUTURAS FALLAS"/>
    <x v="3"/>
    <n v="3"/>
    <s v="UND"/>
    <x v="0"/>
    <s v="PROYECTO"/>
    <s v="LAULUIS LAREZ"/>
    <s v="ALEXANDER SANCHEZ"/>
    <s v="MTTO. DE LINEAS ELECTRICAS DE 13,8KV"/>
  </r>
  <r>
    <n v="61"/>
    <x v="19"/>
    <x v="1"/>
    <s v="BARE"/>
    <s v="POSTE 14"/>
    <x v="2"/>
    <x v="0"/>
    <s v="PREVENTIVO"/>
    <s v="PREVENCION ANTE FUTURAS FALLAS"/>
    <x v="3"/>
    <n v="3"/>
    <s v="UND"/>
    <x v="0"/>
    <s v="PROYECTO"/>
    <s v="LAULUIS LAREZ"/>
    <s v="ALEXANDER SANCHEZ"/>
    <s v="MTTO. DE LINEAS ELECTRICAS DE 13,8KV"/>
  </r>
  <r>
    <n v="62"/>
    <x v="20"/>
    <x v="1"/>
    <s v="BARE"/>
    <s v="POSTE 330"/>
    <x v="2"/>
    <x v="0"/>
    <s v="PREVENTIVO"/>
    <s v="PREVENCION ANTE FUTURAS FALLAS"/>
    <x v="0"/>
    <n v="3"/>
    <s v="UND"/>
    <x v="0"/>
    <s v="PROYECTO"/>
    <s v="LAULUIS LAREZ"/>
    <s v="ALEXANDER SANCHEZ"/>
    <s v="MTTO. DE LINEAS ELECTRICAS DE 13,8KV "/>
  </r>
  <r>
    <n v="63"/>
    <x v="20"/>
    <x v="1"/>
    <s v="BARE"/>
    <s v="POSTE 331"/>
    <x v="2"/>
    <x v="0"/>
    <s v="PREVENTIVO"/>
    <s v="PREVENCION ANTE FUTURAS FALLAS"/>
    <x v="0"/>
    <n v="3"/>
    <s v="UND"/>
    <x v="0"/>
    <s v="PROYECTO"/>
    <s v="LAULUIS LAREZ"/>
    <s v="ALEXANDER SANCHEZ"/>
    <s v="MTTO. DE LINEAS ELECTRICAS DE 13,8KV"/>
  </r>
  <r>
    <n v="64"/>
    <x v="20"/>
    <x v="1"/>
    <s v="BARE"/>
    <s v="POSTE 334"/>
    <x v="2"/>
    <x v="0"/>
    <s v="PREVENTIVO"/>
    <s v="PREVENCION ANTE FUTURAS FALLAS"/>
    <x v="0"/>
    <n v="3"/>
    <s v="UND"/>
    <x v="0"/>
    <s v="PROYECTO"/>
    <s v="LAULUIS LAREZ"/>
    <s v="ALEXANDER SANCHEZ"/>
    <s v="MTTO. DE LINEAS ELECTRICAS DE 13,8KV"/>
  </r>
  <r>
    <n v="65"/>
    <x v="20"/>
    <x v="1"/>
    <s v="BARE"/>
    <s v="POSTE 15"/>
    <x v="2"/>
    <x v="0"/>
    <s v="PREVENTIVO"/>
    <s v="PREVENCION ANTE FUTURAS FALLAS"/>
    <x v="3"/>
    <n v="3"/>
    <s v="UND"/>
    <x v="0"/>
    <s v="PROYECTO"/>
    <s v="LAULUIS LAREZ"/>
    <s v="ALEXANDER SANCHEZ"/>
    <s v="MTTO. DE LINEAS ELECTRICAS DE 13,8KV"/>
  </r>
  <r>
    <n v="66"/>
    <x v="20"/>
    <x v="1"/>
    <s v="BARE"/>
    <s v="POSTE 16"/>
    <x v="2"/>
    <x v="0"/>
    <s v="PREVENTIVO"/>
    <s v="PREVENCION ANTE FUTURAS FALLAS"/>
    <x v="3"/>
    <n v="3"/>
    <s v="UND"/>
    <x v="0"/>
    <s v="PROYECTO"/>
    <s v="LAULUIS LAREZ"/>
    <s v="ALEXANDER SANCHEZ"/>
    <s v="MTTO. DE LINEAS ELECTRICAS DE 13,8KV"/>
  </r>
  <r>
    <n v="67"/>
    <x v="20"/>
    <x v="1"/>
    <s v="BARE"/>
    <s v="POSTE 18"/>
    <x v="2"/>
    <x v="0"/>
    <s v="PREVENTIVO"/>
    <s v="PREVENCION ANTE FUTURAS FALLAS"/>
    <x v="3"/>
    <n v="3"/>
    <s v="UND"/>
    <x v="0"/>
    <s v="PROYECTO"/>
    <s v="LAULUIS LAREZ"/>
    <s v="ALEXANDER SANCHEZ"/>
    <s v="MTTO. DE LINEAS ELECTRICAS DE 13,8KV"/>
  </r>
  <r>
    <n v="68"/>
    <x v="20"/>
    <x v="0"/>
    <s v="DOBOKUBI"/>
    <s v="POSTE 43"/>
    <x v="0"/>
    <x v="0"/>
    <s v="PREVENTIVO"/>
    <s v="CORRECCION DE FALLA POR ALTOS DECIBELES"/>
    <x v="0"/>
    <n v="1"/>
    <s v="UND"/>
    <x v="0"/>
    <s v="PROYECTO"/>
    <s v="LAULUIS LAREZ"/>
    <s v="ALEXANDER SANCHEZ"/>
    <s v="MTTO. DE LINEAS ELECTRICAS DE 13,8KV"/>
  </r>
  <r>
    <n v="69"/>
    <x v="20"/>
    <x v="0"/>
    <s v="DOBOKUBI"/>
    <s v="POSTE 57"/>
    <x v="0"/>
    <x v="0"/>
    <s v="PREVENTIVO"/>
    <s v="CORRECCION DE FALLA POR ALTOS DECIBELES"/>
    <x v="0"/>
    <n v="1"/>
    <s v="UND"/>
    <x v="0"/>
    <s v="PROYECTO"/>
    <s v="LAULUIS LAREZ"/>
    <s v="ALEXANDER SANCHEZ"/>
    <s v="MTTO. DE LINEAS ELECTRICAS DE 13,8KV"/>
  </r>
  <r>
    <n v="70"/>
    <x v="20"/>
    <x v="0"/>
    <s v="DOBOKUBI"/>
    <s v="POSTE 6"/>
    <x v="0"/>
    <x v="0"/>
    <s v="PREVENTIVO"/>
    <s v="CORRECION DE FALLA POR ALTOS DECIBELES"/>
    <x v="0"/>
    <n v="1"/>
    <s v="UND"/>
    <x v="0"/>
    <s v="PROYECTO"/>
    <s v="LAULUIS LAREZ"/>
    <s v="ALEXANDER SANCHEZ"/>
    <s v="MTTO. DE LINEAS ELECTRICAS DE 13,8KV"/>
  </r>
  <r>
    <n v="71"/>
    <x v="20"/>
    <x v="0"/>
    <s v="DOBOKUBI"/>
    <s v="POSTE 7"/>
    <x v="0"/>
    <x v="0"/>
    <s v="PREVENTIVO"/>
    <s v="CORRECION DE FALLA POR ALTOS DECIBELES"/>
    <x v="0"/>
    <n v="1"/>
    <s v="UND"/>
    <x v="0"/>
    <s v="PROYECTO"/>
    <s v="LAULUIS LAREZ"/>
    <s v="ALEXANDER SANCHEZ"/>
    <s v="MTTO. DE LINEAS ELECTRICAS DE 13,8KV"/>
  </r>
  <r>
    <n v="72"/>
    <x v="20"/>
    <x v="0"/>
    <s v="DOBOKUBI"/>
    <s v="POSTE 94"/>
    <x v="0"/>
    <x v="0"/>
    <s v="PREVENTIVO"/>
    <s v="PREVENCION ANTE FUTURAS FALLAS"/>
    <x v="0"/>
    <n v="1"/>
    <s v="UND"/>
    <x v="0"/>
    <s v="PROYECTO"/>
    <s v="LAULUIS LAREZ"/>
    <s v="ALEXANDER SANCHEZ"/>
    <s v="MTTO. DE LINEAS ELECTRICAS DE 13,8KV"/>
  </r>
  <r>
    <n v="73"/>
    <x v="20"/>
    <x v="0"/>
    <s v="DOBOKUBI"/>
    <s v="POSTE 94"/>
    <x v="0"/>
    <x v="0"/>
    <s v="PREVENTIVO"/>
    <s v="PREVENCION ANTE FUTURAS FALLAS"/>
    <x v="3"/>
    <n v="2"/>
    <s v="UND"/>
    <x v="0"/>
    <s v="PROYECTO"/>
    <s v="LAULUIS LAREZ"/>
    <s v="ALEXANDER SANCHEZ"/>
    <s v="MTTO. DE LINEAS ELECTRICAS DE 13,8KV"/>
  </r>
  <r>
    <n v="74"/>
    <x v="21"/>
    <x v="1"/>
    <s v="BARE"/>
    <s v="POSTE 335"/>
    <x v="2"/>
    <x v="0"/>
    <s v="PREVENTIVO"/>
    <s v="PREVENCION ANTE FUTURAS FALLAS"/>
    <x v="0"/>
    <n v="3"/>
    <s v="UND"/>
    <x v="0"/>
    <s v="PROYECTO"/>
    <s v="LAULUIS LAREZ"/>
    <s v="ALEXANDER SANCHEZ"/>
    <s v="MTTO. DE LINEAS ELECTRICAS DE 13,8KV"/>
  </r>
  <r>
    <n v="75"/>
    <x v="21"/>
    <x v="0"/>
    <s v="DOBOKUBI"/>
    <s v="POSTE 413"/>
    <x v="1"/>
    <x v="0"/>
    <s v="CORRECTIVO"/>
    <s v="CORRECCION DE FALLAS"/>
    <x v="0"/>
    <n v="1"/>
    <s v="UND"/>
    <x v="0"/>
    <s v="PROYECTO"/>
    <s v="LAULUIS LAREZ"/>
    <s v="ALEXANDER SANCHEZ"/>
    <s v="MTTO. DE LINEAS ELECTRICAS DE 13,8KV"/>
  </r>
  <r>
    <n v="76"/>
    <x v="21"/>
    <x v="0"/>
    <s v="DOBOKUBI"/>
    <s v="POSTE 421"/>
    <x v="1"/>
    <x v="0"/>
    <s v="CORRECTIVO"/>
    <s v="CORRECCION DE FALLAS"/>
    <x v="0"/>
    <n v="2"/>
    <s v="UND"/>
    <x v="0"/>
    <s v="PROYECTO"/>
    <s v="LAULUIS LAREZ"/>
    <s v="ALEXANDER SANCHEZ"/>
    <s v="MTTO. DE LINEAS ELECTRICAS DE 13,8KV"/>
  </r>
  <r>
    <n v="77"/>
    <x v="21"/>
    <x v="0"/>
    <s v="DOBOKUBI"/>
    <s v="POSTE 423"/>
    <x v="1"/>
    <x v="0"/>
    <s v="CORRECTIVO"/>
    <s v="CORRECCION DE FALLAS"/>
    <x v="0"/>
    <n v="1"/>
    <s v="UND"/>
    <x v="0"/>
    <s v="PROYECTO"/>
    <s v="LAULUIS LAREZ"/>
    <s v="ALEXANDER SANCHEZ"/>
    <s v="MTTO. DE LINEAS ELECTRICAS DE 13,8KV"/>
  </r>
  <r>
    <n v="78"/>
    <x v="22"/>
    <x v="1"/>
    <s v="BARE"/>
    <s v="POSTE 38"/>
    <x v="2"/>
    <x v="0"/>
    <s v="PREVENTIVO"/>
    <s v="PREVENCION ANTE FUTURAS FALLAS"/>
    <x v="0"/>
    <n v="3"/>
    <s v="UND"/>
    <x v="0"/>
    <s v="PROYECTO"/>
    <s v="LAULUIS LAREZ"/>
    <s v="ALEXANDER SANCHEZ"/>
    <s v="MTTO. DE LINEAS ELECTRICAS DE 13,8KV"/>
  </r>
  <r>
    <n v="79"/>
    <x v="22"/>
    <x v="1"/>
    <s v="BARE"/>
    <s v="POSTE 55"/>
    <x v="2"/>
    <x v="0"/>
    <s v="PREVENTIVO"/>
    <s v="PREVENCION ANTE FUTURAS FALLAS"/>
    <x v="0"/>
    <n v="3"/>
    <s v="UND"/>
    <x v="0"/>
    <s v="PROYECTO"/>
    <s v="LAULUIS LAREZ"/>
    <s v="ALEXANDER SANCHEZ"/>
    <s v="MTTO. DE LINEAS ELECTRICAS DE 13,8KV"/>
  </r>
  <r>
    <n v="80"/>
    <x v="22"/>
    <x v="1"/>
    <s v="BARE"/>
    <s v="POSTE 57"/>
    <x v="2"/>
    <x v="0"/>
    <s v="PREVENTIVO"/>
    <s v="PREVENCION ANTE FUTURAS FALLAS"/>
    <x v="0"/>
    <n v="3"/>
    <s v="UND"/>
    <x v="0"/>
    <s v="PROYECTO"/>
    <s v="LAULUIS LAREZ"/>
    <s v="ALEXANDER SANCHEZ"/>
    <s v="MTTO. DE LINEAS ELECTRICAS DE 13,8KV"/>
  </r>
  <r>
    <n v="81"/>
    <x v="22"/>
    <x v="1"/>
    <s v="BARE"/>
    <s v="POSTE 59"/>
    <x v="2"/>
    <x v="0"/>
    <s v="PREVENTIVO"/>
    <s v="PREVENCION ANTE FUTURAS FALLAS"/>
    <x v="0"/>
    <n v="3"/>
    <s v="UND"/>
    <x v="0"/>
    <s v="PROYECTO"/>
    <s v="LAULUIS LAREZ"/>
    <s v="ALEXANDER SANCHEZ"/>
    <s v="MTTO. DE LINEAS ELECTRICAS DE 13,8KV"/>
  </r>
  <r>
    <n v="82"/>
    <x v="22"/>
    <x v="0"/>
    <s v="DOBOKUBI"/>
    <s v="POSTE 12"/>
    <x v="0"/>
    <x v="0"/>
    <s v="PREVENTIVO"/>
    <s v="CORRECION DE FALLA POR ALTOS DECIBELES"/>
    <x v="3"/>
    <n v="2"/>
    <s v="UND"/>
    <x v="0"/>
    <s v="PROYECTO"/>
    <s v="LAULUIS LAREZ"/>
    <s v="ALEXANDER SANCHEZ"/>
    <s v="MTTO. DE LINEAS ELECTRICAS DE 13,8KV"/>
  </r>
  <r>
    <n v="83"/>
    <x v="22"/>
    <x v="0"/>
    <s v="DOBOKUBI"/>
    <s v="POSTE 13"/>
    <x v="0"/>
    <x v="0"/>
    <s v="PREVENTIVO"/>
    <s v="CORRECION DE FALLA POR ALTOS DECIBELES"/>
    <x v="3"/>
    <n v="3"/>
    <s v="UND"/>
    <x v="0"/>
    <s v="PROYECTO"/>
    <s v="LAULUIS LAREZ"/>
    <s v="ALEXANDER SANCHEZ"/>
    <s v="MTTO. DE LINEAS ELECTRICAS DE 13,8KV"/>
  </r>
  <r>
    <n v="84"/>
    <x v="23"/>
    <x v="0"/>
    <s v="DOBOKUBI"/>
    <s v="POSTE 15"/>
    <x v="0"/>
    <x v="1"/>
    <s v="CORRECTIVO"/>
    <s v="CORRECION DE FALLA POR ALTOS DECIBELES"/>
    <x v="1"/>
    <n v="3"/>
    <s v="UND"/>
    <x v="1"/>
    <s v="PROYECTO"/>
    <s v="LAULUIS LAREZ"/>
    <s v="ALEXANDER SANCHEZ"/>
    <s v="MTTO. DE LINEAS ELECTRICAS DE 13,8KV"/>
  </r>
  <r>
    <n v="85"/>
    <x v="23"/>
    <x v="0"/>
    <s v="DOBOKUBI"/>
    <s v="POSTE 15"/>
    <x v="0"/>
    <x v="1"/>
    <s v="CORRECTIVO"/>
    <s v="CORRECION DE FALLA POR ALTOS DECIBELES"/>
    <x v="2"/>
    <n v="3"/>
    <s v="UND"/>
    <x v="1"/>
    <s v="PROYECTO"/>
    <s v="LAULUIS LAREZ"/>
    <s v="ALEXANDER SANCHEZ"/>
    <s v="MTTO. DE LINEAS ELECTRICAS DE 13,8KV"/>
  </r>
  <r>
    <n v="86"/>
    <x v="22"/>
    <x v="0"/>
    <s v="DOBOKUBI"/>
    <s v="POSTE 16"/>
    <x v="0"/>
    <x v="0"/>
    <s v="PREVENTIVO"/>
    <s v="DELTA EN SM"/>
    <x v="8"/>
    <n v="3"/>
    <s v="UND"/>
    <x v="0"/>
    <s v="PROYECTO"/>
    <s v="LAULUIS LAREZ"/>
    <s v="ALEXANDER SANCHEZ"/>
    <s v="MTTO. DE LINEAS ELECTRICAS DE 13,8KV"/>
  </r>
  <r>
    <n v="87"/>
    <x v="24"/>
    <x v="1"/>
    <s v="BARE"/>
    <s v="POSTE 19"/>
    <x v="2"/>
    <x v="0"/>
    <s v="PREVENTIVO"/>
    <s v="PREVENCION ANTE FUTURAS FALLAS"/>
    <x v="3"/>
    <n v="3"/>
    <s v="UND"/>
    <x v="0"/>
    <s v="PROYECTO"/>
    <s v="LAULUIS LAREZ"/>
    <s v="ALEXANDER SANCHEZ"/>
    <s v="MTTO. DE LINEAS ELECTRICAS DE 13,8KV"/>
  </r>
  <r>
    <n v="88"/>
    <x v="24"/>
    <x v="1"/>
    <s v="BARE"/>
    <s v="POSTE 21"/>
    <x v="2"/>
    <x v="0"/>
    <s v="PREVENTIVO"/>
    <s v="PREVENCION ANTE FUTURAS FALLAS"/>
    <x v="3"/>
    <n v="3"/>
    <s v="UND"/>
    <x v="0"/>
    <s v="PROYECTO"/>
    <s v="LAULUIS LAREZ"/>
    <s v="ALEXANDER SANCHEZ"/>
    <s v="MTTO. DE LINEAS ELECTRICAS DE 13,8KV"/>
  </r>
  <r>
    <n v="89"/>
    <x v="24"/>
    <x v="1"/>
    <s v="BARE"/>
    <s v="POSTE 22"/>
    <x v="2"/>
    <x v="0"/>
    <s v="CORRECTIVO"/>
    <s v="CORRECCION DE FALLA POR EFECTO CORONA"/>
    <x v="3"/>
    <n v="3"/>
    <s v="UND"/>
    <x v="0"/>
    <s v="PROYECTO"/>
    <s v="LAULUIS LAREZ"/>
    <s v="ALEXANDER SANCHEZ"/>
    <s v="MTTO. DE LINEAS ELECTRICAS DE 13,8KV"/>
  </r>
  <r>
    <n v="90"/>
    <x v="24"/>
    <x v="1"/>
    <s v="BARE"/>
    <s v="POSTE 23"/>
    <x v="2"/>
    <x v="0"/>
    <s v="PREVENTIVO"/>
    <s v="PREVENCION ANTE FUTURAS FALLAS"/>
    <x v="3"/>
    <n v="3"/>
    <s v="UND"/>
    <x v="0"/>
    <s v="PROYECTO"/>
    <s v="LAULUIS LAREZ"/>
    <s v="ALEXANDER SANCHEZ"/>
    <s v="MTTO. DE LINEAS ELECTRICAS DE 13,8KV"/>
  </r>
  <r>
    <n v="91"/>
    <x v="24"/>
    <x v="1"/>
    <s v="BARE"/>
    <s v="POSTE 24"/>
    <x v="2"/>
    <x v="0"/>
    <s v="PREVENTIVO"/>
    <s v="PREVENCION ANTE FUTURAS FALLAS"/>
    <x v="3"/>
    <n v="3"/>
    <s v="UND"/>
    <x v="0"/>
    <s v="PROYECTO"/>
    <s v="LAULUIS LAREZ"/>
    <s v="ALEXANDER SANCHEZ"/>
    <s v="MTTO. DE LINEAS ELECTRICAS DE 13,8KV"/>
  </r>
  <r>
    <n v="92"/>
    <x v="24"/>
    <x v="1"/>
    <s v="BARE"/>
    <s v="POSTE 26"/>
    <x v="2"/>
    <x v="0"/>
    <s v="PREVENTIVO"/>
    <s v="PREVENCION ANTE FUTURAS FALLAS"/>
    <x v="3"/>
    <n v="3"/>
    <s v="UND"/>
    <x v="0"/>
    <s v="PROYECTO"/>
    <s v="LAULUIS LAREZ"/>
    <s v="ALEXANDER SANCHEZ"/>
    <s v="MTTO. DE LINEAS ELECTRICAS DE 13,8KV"/>
  </r>
  <r>
    <n v="93"/>
    <x v="24"/>
    <x v="0"/>
    <s v="DOBOKUBI"/>
    <s v="POSTE 16"/>
    <x v="0"/>
    <x v="1"/>
    <s v="PREVENTIVO"/>
    <s v="DESPEJE Y RECUPERACION DE MATERIALES "/>
    <x v="0"/>
    <n v="2"/>
    <s v="UND"/>
    <x v="1"/>
    <s v="PROYECTO"/>
    <s v="LAULUIS LAREZ"/>
    <s v="ALEXANDER SANCHEZ"/>
    <s v="MTTO. DE LINEAS ELECTRICAS DE 13,8KV"/>
  </r>
  <r>
    <n v="94"/>
    <x v="24"/>
    <x v="0"/>
    <s v="DOBOKUBI"/>
    <s v="POSTE 16"/>
    <x v="0"/>
    <x v="0"/>
    <s v="PREVENTIVO"/>
    <s v="PREVENCION ANTE FUTURAS FALLAS"/>
    <x v="3"/>
    <n v="3"/>
    <s v="UND"/>
    <x v="0"/>
    <s v="PROYECTO"/>
    <s v="LAULUIS LAREZ"/>
    <s v="ALEXANDER SANCHEZ"/>
    <s v="MTTO. DE LINEAS ELECTRICAS DE 13,8KV"/>
  </r>
  <r>
    <n v="95"/>
    <x v="24"/>
    <x v="0"/>
    <s v="DOBOKUBI"/>
    <s v="POSTE 18"/>
    <x v="0"/>
    <x v="0"/>
    <s v="PREVENTIVO"/>
    <s v="CORRECION DE FALLA POR ALTOS DECIBELES"/>
    <x v="1"/>
    <n v="3"/>
    <s v="UND"/>
    <x v="0"/>
    <s v="PROYECTO"/>
    <s v="LAULUIS LAREZ"/>
    <s v="ALEXANDER SANCHEZ"/>
    <s v="MTTO. DE LINEAS ELECTRICAS DE 13,8KV"/>
  </r>
  <r>
    <n v="96"/>
    <x v="24"/>
    <x v="0"/>
    <s v="DOBOKUBI"/>
    <s v="POSTE 19"/>
    <x v="0"/>
    <x v="0"/>
    <s v="PREVENTIVO"/>
    <s v="CORRECION DE FALLA POR ALTOS DECIBELES"/>
    <x v="1"/>
    <n v="3"/>
    <s v="UND"/>
    <x v="0"/>
    <s v="PROYECTO"/>
    <s v="LAULUIS LAREZ"/>
    <s v="ALEXANDER SANCHEZ"/>
    <s v="MTTO. DE LINEAS ELECTRICAS DE 13,8KV"/>
  </r>
  <r>
    <n v="97"/>
    <x v="24"/>
    <x v="0"/>
    <s v="DOBOKUBI"/>
    <s v="POSTE 21"/>
    <x v="0"/>
    <x v="1"/>
    <s v="CORRECTIVO"/>
    <s v="DESPEJE Y RECUPERACION DE MATERIALES "/>
    <x v="5"/>
    <n v="3"/>
    <s v="UND"/>
    <x v="1"/>
    <s v="PROYECTO"/>
    <s v="LAULUIS LAREZ"/>
    <s v="ALEXANDER SANCHEZ"/>
    <s v="MTTO. DE LINEAS ELECTRICAS DE 13,8KV"/>
  </r>
  <r>
    <n v="98"/>
    <x v="25"/>
    <x v="1"/>
    <s v="BARE"/>
    <s v="POSTE 63"/>
    <x v="2"/>
    <x v="0"/>
    <s v="PREVENTIVO"/>
    <s v="PREVENCION ANTE FUTURAS FALLAS"/>
    <x v="0"/>
    <n v="3"/>
    <s v="UND"/>
    <x v="0"/>
    <s v="PROYECTO"/>
    <s v="LAULUIS LAREZ"/>
    <s v="ALEXANDER SANCHEZ"/>
    <s v="MTTO. DE LINEAS ELECTRICAS DE 13,8KV"/>
  </r>
  <r>
    <n v="99"/>
    <x v="25"/>
    <x v="1"/>
    <s v="BARE"/>
    <s v="POSTE 70"/>
    <x v="2"/>
    <x v="0"/>
    <s v="PREVENTIVO"/>
    <s v="PREVENCION ANTE FUTURAS FALLAS"/>
    <x v="0"/>
    <n v="3"/>
    <s v="UND"/>
    <x v="0"/>
    <s v="PROYECTO"/>
    <s v="LAULUIS LAREZ"/>
    <s v="ALEXANDER SANCHEZ"/>
    <s v="MTTO. DE LINEAS ELECTRICAS DE 13,8KV"/>
  </r>
  <r>
    <n v="100"/>
    <x v="25"/>
    <x v="0"/>
    <s v="DOBOKUBI"/>
    <s v="POSTE 151"/>
    <x v="0"/>
    <x v="0"/>
    <s v="CORRECTIVO"/>
    <s v="CORRECCION DE FALLA"/>
    <x v="0"/>
    <n v="2"/>
    <s v="UND"/>
    <x v="0"/>
    <s v="PROYECTO"/>
    <s v="LAULUIS LAREZ"/>
    <s v="ALEXANDER SANCHEZ"/>
    <s v="MTTO. DE LINEAS ELECTRICAS DE 13,8KV"/>
  </r>
  <r>
    <n v="101"/>
    <x v="25"/>
    <x v="0"/>
    <s v="DOBOKUBI"/>
    <s v="POSTE 99"/>
    <x v="0"/>
    <x v="1"/>
    <s v="CORRECTIVO"/>
    <s v="DESPEJE Y RECUPERACION DE MATERIALES "/>
    <x v="2"/>
    <n v="3"/>
    <s v="UND"/>
    <x v="1"/>
    <s v="PROYECTO"/>
    <s v="LAULUIS LAREZ"/>
    <s v="ALEXANDER SANCHEZ"/>
    <s v="MTTO. DE LINEAS ELECTRICAS DE 13,8KV"/>
  </r>
  <r>
    <n v="102"/>
    <x v="25"/>
    <x v="0"/>
    <s v="DOBOKUBI"/>
    <s v="POSTE 99"/>
    <x v="0"/>
    <x v="0"/>
    <s v="PREVENTIVO"/>
    <s v="PREVENCION ANTE FUTURAS FALLAS"/>
    <x v="1"/>
    <n v="3"/>
    <s v="UND"/>
    <x v="0"/>
    <s v="PROYECTO"/>
    <s v="LAULUIS LAREZ"/>
    <s v="ALEXANDER SANCHEZ"/>
    <s v="MTTO. DE LINEAS ELECTRICAS DE 13,8KV"/>
  </r>
  <r>
    <n v="103"/>
    <x v="25"/>
    <x v="0"/>
    <s v="DOBOKUBI"/>
    <s v="POSTE 120"/>
    <x v="0"/>
    <x v="3"/>
    <s v="CORRECTIVO"/>
    <s v="CORRECCION DE FALLAS"/>
    <x v="1"/>
    <n v="1"/>
    <s v="UND"/>
    <x v="0"/>
    <s v="PROYECTO"/>
    <s v="LAULUIS LAREZ"/>
    <s v="ALEXANDER SANCHEZ"/>
    <s v="MTTO. DE LINEAS ELECTRICAS DE 13,8KV"/>
  </r>
  <r>
    <n v="104"/>
    <x v="25"/>
    <x v="0"/>
    <s v="DOBOKUBI"/>
    <s v="POSTE 120"/>
    <x v="0"/>
    <x v="0"/>
    <s v="CORRECTIVO"/>
    <s v="CORRECCION DE FALLAS"/>
    <x v="1"/>
    <n v="2"/>
    <s v="UND"/>
    <x v="0"/>
    <s v="PROYECTO"/>
    <s v="LAULUIS LAREZ"/>
    <s v="ALEXANDER SANCHEZ"/>
    <s v="MTTO. DE LINEAS ELECTRICAS DE 13,8KV"/>
  </r>
  <r>
    <n v="105"/>
    <x v="25"/>
    <x v="1"/>
    <s v="BARE"/>
    <s v="POSTE 27"/>
    <x v="2"/>
    <x v="0"/>
    <s v="PREVENTIVO"/>
    <s v="PREVENCION ANTE FUTURAS FALLAS"/>
    <x v="0"/>
    <n v="3"/>
    <s v="UND"/>
    <x v="0"/>
    <s v="PROYECTO"/>
    <s v="LAULUIS LAREZ"/>
    <s v="ALEXANDER SANCHEZ"/>
    <s v="MTTO. DE LINEAS ELECTRICAS DE 13,8KV"/>
  </r>
  <r>
    <n v="106"/>
    <x v="25"/>
    <x v="1"/>
    <s v="BARE"/>
    <s v="POSTE 28"/>
    <x v="2"/>
    <x v="0"/>
    <s v="PREVENTIVO"/>
    <s v="PREVENCION ANTE FUTURAS FALLAS"/>
    <x v="3"/>
    <n v="3"/>
    <s v="UND"/>
    <x v="0"/>
    <s v="PROYECTO"/>
    <s v="LAULUIS LAREZ"/>
    <s v="ALEXANDER SANCHEZ"/>
    <s v="MTTO. DE LINEAS ELECTRICAS DE 13,8KV"/>
  </r>
  <r>
    <n v="107"/>
    <x v="26"/>
    <x v="1"/>
    <s v="BARE"/>
    <s v="POSTE 77"/>
    <x v="2"/>
    <x v="0"/>
    <s v="PREVENTIVO"/>
    <s v="PREVENCION ANTE FUTURAS FALLAS"/>
    <x v="0"/>
    <n v="3"/>
    <s v="UND"/>
    <x v="0"/>
    <s v="PROYECTO"/>
    <s v="LAULUIS LAREZ"/>
    <s v="ALEXANDER SANCHEZ"/>
    <s v="MTTO. DE LINEAS ELECTRICAS DE 13,8KV"/>
  </r>
  <r>
    <n v="108"/>
    <x v="26"/>
    <x v="1"/>
    <s v="BARE"/>
    <s v="POSTE 78"/>
    <x v="2"/>
    <x v="0"/>
    <s v="PREVENTIVO"/>
    <s v="PREVENCION ANTE FUTURAS FALLAS"/>
    <x v="0"/>
    <n v="3"/>
    <s v="UND"/>
    <x v="0"/>
    <s v="PROYECTO"/>
    <s v="LAULUIS LAREZ"/>
    <s v="ALEXANDER SANCHEZ"/>
    <s v="MTTO. DE LINEAS ELECTRICAS DE 13,8KV"/>
  </r>
  <r>
    <n v="109"/>
    <x v="26"/>
    <x v="1"/>
    <s v="BARE"/>
    <s v="POSTE 80"/>
    <x v="2"/>
    <x v="0"/>
    <s v="PREVENTIVO"/>
    <s v="PREVENCION ANTE FUTURAS FALLAS"/>
    <x v="0"/>
    <n v="3"/>
    <s v="UND"/>
    <x v="0"/>
    <s v="PROYECTO"/>
    <s v="LAULUIS LAREZ"/>
    <s v="ALEXANDER SANCHEZ"/>
    <s v="MTTO. DE LINEAS ELECTRICAS DE 13,8KV"/>
  </r>
  <r>
    <n v="110"/>
    <x v="27"/>
    <x v="1"/>
    <s v="BARE"/>
    <s v="POSTE 84"/>
    <x v="2"/>
    <x v="0"/>
    <s v="PREVENTIVO"/>
    <s v="PREVENCION ANTE FUTURAS FALLAS"/>
    <x v="0"/>
    <n v="3"/>
    <s v="UND"/>
    <x v="0"/>
    <s v="PROYECTO"/>
    <s v="LAULUIS LAREZ"/>
    <s v="ALEXANDER SANCHEZ"/>
    <s v="MTTO. DE LINEAS ELECTRICAS DE 13,8KV"/>
  </r>
  <r>
    <n v="111"/>
    <x v="27"/>
    <x v="1"/>
    <s v="BARE"/>
    <s v="POSTE 99"/>
    <x v="2"/>
    <x v="0"/>
    <s v="PREVENTIVO"/>
    <s v="PREVENCION ANTE FUTURAS FALLAS"/>
    <x v="0"/>
    <n v="3"/>
    <s v="UND"/>
    <x v="0"/>
    <s v="PROYECTO"/>
    <s v="LAULUIS LAREZ"/>
    <s v="ALEXANDER SANCHEZ"/>
    <s v="MTTO. DE LINEAS ELECTRICAS DE 13,8KV"/>
  </r>
  <r>
    <n v="112"/>
    <x v="27"/>
    <x v="1"/>
    <s v="BARE"/>
    <s v="POSTE 101"/>
    <x v="2"/>
    <x v="0"/>
    <s v="PREVENTIVO"/>
    <s v="PREVENCION ANTE FUTURAS FALLAS"/>
    <x v="0"/>
    <n v="3"/>
    <s v="UND"/>
    <x v="0"/>
    <s v="PROYECTO"/>
    <s v="LAULUIS LAREZ"/>
    <s v="ALEXANDER SANCHEZ"/>
    <s v="MTTO. DE LINEAS ELECTRICAS DE 13,8KV"/>
  </r>
  <r>
    <n v="113"/>
    <x v="27"/>
    <x v="1"/>
    <s v="BARE"/>
    <s v="POSTE 88"/>
    <x v="2"/>
    <x v="0"/>
    <s v="PREVENTIVO"/>
    <s v="PREVENCION ANTE FUTURAS FALLAS"/>
    <x v="0"/>
    <n v="3"/>
    <s v="UND"/>
    <x v="0"/>
    <s v="PROYECTO"/>
    <s v="LAULUIS LAREZ"/>
    <s v="ALEXANDER SANCHEZ"/>
    <s v="MTTO. DE LINEAS ELECTRICAS DE 13,8KV"/>
  </r>
  <r>
    <n v="114"/>
    <x v="27"/>
    <x v="0"/>
    <s v="DOBOKUBI"/>
    <s v="POSTE 194"/>
    <x v="3"/>
    <x v="1"/>
    <s v="CORRECTIVO"/>
    <s v="DESPEJE Y RECUPERACION DE MATERIALES "/>
    <x v="1"/>
    <n v="1"/>
    <s v="UND"/>
    <x v="1"/>
    <s v="PROYECTO"/>
    <s v="LAULUIS LAREZ"/>
    <s v="ALEXANDER SANCHEZ"/>
    <s v="MTTO. DE LINEAS ELECTRICAS DE 13,8KV"/>
  </r>
  <r>
    <n v="115"/>
    <x v="27"/>
    <x v="0"/>
    <s v="DOBOKUBI"/>
    <s v="POSTE 196"/>
    <x v="3"/>
    <x v="0"/>
    <s v="PREVENTIVO"/>
    <s v="AC DAÑADOS EN FASE B Y C"/>
    <x v="3"/>
    <n v="2"/>
    <s v="UND"/>
    <x v="0"/>
    <s v="PROYECTO"/>
    <s v="LAULUIS LAREZ"/>
    <s v="ALEXANDER SANCHEZ"/>
    <s v="MTTO. DE LINEAS ELECTRICAS DE 13,8KV"/>
  </r>
  <r>
    <n v="116"/>
    <x v="28"/>
    <x v="1"/>
    <s v="BARE"/>
    <s v="POSTE 119"/>
    <x v="2"/>
    <x v="0"/>
    <s v="PREVENTIVO"/>
    <s v="PREVENCION ANTE FUTURAS FALLAS"/>
    <x v="0"/>
    <n v="3"/>
    <s v="UND"/>
    <x v="0"/>
    <s v="PROYECTO"/>
    <s v="LAULUIS LAREZ"/>
    <s v="ALEXANDER SANCHEZ"/>
    <s v="MTTO. DE LINEAS ELECTRICAS DE 13,8KV"/>
  </r>
  <r>
    <n v="117"/>
    <x v="28"/>
    <x v="1"/>
    <s v="BARE"/>
    <s v="POSTE 121"/>
    <x v="2"/>
    <x v="0"/>
    <s v="PREVENTIVO"/>
    <s v="PREVENCION ANTE FUTURAS FALLAS"/>
    <x v="0"/>
    <n v="3"/>
    <s v="UND"/>
    <x v="0"/>
    <s v="PROYECTO"/>
    <s v="LAULUIS LAREZ"/>
    <s v="ALEXANDER SANCHEZ"/>
    <s v="MTTO. DE LINEAS ELECTRICAS DE 13,8KV"/>
  </r>
  <r>
    <n v="118"/>
    <x v="28"/>
    <x v="1"/>
    <s v="BARE"/>
    <s v="POSTE 123"/>
    <x v="2"/>
    <x v="0"/>
    <s v="PREVENTIVO"/>
    <s v="PREVENCION ANTE FUTURAS FALLAS"/>
    <x v="0"/>
    <n v="3"/>
    <s v="UND"/>
    <x v="0"/>
    <s v="PROYECTO"/>
    <s v="LAULUIS LAREZ"/>
    <s v="ALEXANDER SANCHEZ"/>
    <s v="MTTO. DE LINEAS ELECTRICAS DE 13,8KV"/>
  </r>
  <r>
    <n v="119"/>
    <x v="28"/>
    <x v="1"/>
    <s v="BARE"/>
    <s v="POSTE 129"/>
    <x v="2"/>
    <x v="0"/>
    <s v="PREVENTIVO"/>
    <s v="PREVENCION ANTE FUTURAS FALLAS"/>
    <x v="0"/>
    <n v="3"/>
    <s v="UND"/>
    <x v="0"/>
    <s v="PROYECTO"/>
    <s v="LAULUIS LAREZ"/>
    <s v="ALEXANDER SANCHEZ"/>
    <s v="MTTO. DE LINEAS ELECTRICAS DE 13,8KV"/>
  </r>
  <r>
    <n v="120"/>
    <x v="28"/>
    <x v="0"/>
    <s v="DOBOKUBI"/>
    <s v="(MEREY 29)"/>
    <x v="4"/>
    <x v="0"/>
    <s v="PREVENTIVO"/>
    <s v="PREVENCION ANTE FUTURAS FALLAS"/>
    <x v="3"/>
    <n v="1"/>
    <s v="UND"/>
    <x v="0"/>
    <s v="PROYECTO"/>
    <s v="LAULUIS LAREZ"/>
    <s v="ALEXANDER SANCHEZ"/>
    <s v="MTTO. DE LINEAS ELECTRICAS DE 13,8KV"/>
  </r>
  <r>
    <n v="121"/>
    <x v="29"/>
    <x v="1"/>
    <s v="BARE"/>
    <s v="POSTE 128"/>
    <x v="2"/>
    <x v="1"/>
    <s v="PREVENTIVO"/>
    <s v="DESPEJE Y RECUPERACION DE MATERIALES "/>
    <x v="9"/>
    <n v="2"/>
    <s v="UND"/>
    <x v="1"/>
    <s v="PROYECTO"/>
    <s v="LAULUIS LAREZ"/>
    <s v="ALEXANDER SANCHEZ"/>
    <s v="MTTO. DE LINEAS ELECTRICAS DE 13,8KV"/>
  </r>
  <r>
    <n v="122"/>
    <x v="29"/>
    <x v="0"/>
    <s v="DOBOKUBI"/>
    <s v="SM-170 ESTE"/>
    <x v="4"/>
    <x v="0"/>
    <s v="PREVENTIVO"/>
    <s v="PREVENCION ANTE FUTURAS FALLAS"/>
    <x v="8"/>
    <n v="3"/>
    <s v="UND"/>
    <x v="0"/>
    <s v="PROYECTO"/>
    <s v="LAULUIS LAREZ"/>
    <s v="ALEXANDER SANCHEZ"/>
    <s v="MTTO. DE LINEAS ELECTRICAS DE 13,8KV"/>
  </r>
  <r>
    <n v="123"/>
    <x v="30"/>
    <x v="1"/>
    <s v="BARE"/>
    <s v="POSTE 180"/>
    <x v="2"/>
    <x v="0"/>
    <s v="PREVENTIVO"/>
    <s v="PREVENCION ANTE FUTURAS FALLAS"/>
    <x v="0"/>
    <n v="1"/>
    <s v="UND"/>
    <x v="0"/>
    <s v="PROYECTO"/>
    <s v="HACKSHAW"/>
    <s v="ALEXANDER SANCHEZ"/>
    <s v="MTTO. DE LINEAS ELECTRICAS DE 13,8KV Fase b"/>
  </r>
  <r>
    <n v="124"/>
    <x v="30"/>
    <x v="1"/>
    <s v="BARE"/>
    <s v="POSTE 199"/>
    <x v="2"/>
    <x v="0"/>
    <s v="PREVENTIVO"/>
    <s v="PREVENCION ANTE FUTURAS FALLAS"/>
    <x v="0"/>
    <n v="1"/>
    <s v="UND"/>
    <x v="0"/>
    <s v="PROYECTO"/>
    <s v="HACKSHAW"/>
    <s v="ALEXANDER SANCHEZ"/>
    <s v="MTTO. DE LINEAS ELECTRICAS DE 13,8KV Fase A"/>
  </r>
  <r>
    <n v="125"/>
    <x v="31"/>
    <x v="1"/>
    <s v="BARE"/>
    <s v="POSTE 203"/>
    <x v="2"/>
    <x v="0"/>
    <s v="PREVENTIVO"/>
    <s v="PREVENCION ANTE FUTURAS FALLAS"/>
    <x v="0"/>
    <n v="1"/>
    <s v="UND"/>
    <x v="0"/>
    <s v="PROYECTO"/>
    <s v="HACKSHAW"/>
    <s v="ALEXANDER SANCHEZ"/>
    <s v="MTTO. DE LINEAS ELECTRICAS DE 13,8KV"/>
  </r>
  <r>
    <n v="126"/>
    <x v="32"/>
    <x v="1"/>
    <s v="BARE"/>
    <s v="POSTE 125"/>
    <x v="2"/>
    <x v="0"/>
    <s v="PREVENTIVO"/>
    <s v="PREVENCION ANTE FUTURAS FALLAS"/>
    <x v="0"/>
    <n v="3"/>
    <s v="UND"/>
    <x v="0"/>
    <s v="PROYECTO"/>
    <s v="HACKSHAW"/>
    <s v="ALEXANDER SANCHEZ"/>
    <s v="MTTO. DE LINEAS ELECTRICAS DE 13,8KV"/>
  </r>
  <r>
    <n v="127"/>
    <x v="32"/>
    <x v="1"/>
    <s v="BARE"/>
    <s v="POSTE 131"/>
    <x v="2"/>
    <x v="0"/>
    <s v="PREVENTIVO"/>
    <s v="PREVENCION ANTE FUTURAS FALLAS"/>
    <x v="0"/>
    <n v="2"/>
    <s v="UND"/>
    <x v="0"/>
    <s v="PROYECTO"/>
    <s v="LAULUIS LAREZ"/>
    <s v="ALEXANDER SANCHEZ"/>
    <s v="MTTO. DE LINEAS ELECTRICAS DE 13,8KV"/>
  </r>
  <r>
    <n v="128"/>
    <x v="33"/>
    <x v="0"/>
    <s v="DOBOKUBI"/>
    <s v="POSTE 1"/>
    <x v="1"/>
    <x v="0"/>
    <s v="PREVENTIVO"/>
    <s v="CORRECCION DE FALLA POR EFECTO CORONA"/>
    <x v="3"/>
    <n v="3"/>
    <s v="UND"/>
    <x v="0"/>
    <s v="PROYECTO"/>
    <s v="LAULUIS LAREZ"/>
    <s v="ALEXANDER SANCHEZ"/>
    <s v="MTTO. DE LINEAS ELECTRICAS DE 13,8KV"/>
  </r>
  <r>
    <n v="129"/>
    <x v="33"/>
    <x v="0"/>
    <s v="DOBOKUBI"/>
    <s v="POSTE 1"/>
    <x v="1"/>
    <x v="0"/>
    <s v="PREVENTIVO"/>
    <s v="CORRECCION DE FALLA POR EFECTO CORONA"/>
    <x v="1"/>
    <n v="6"/>
    <s v="UND"/>
    <x v="0"/>
    <s v="PROYECTO"/>
    <s v="LAULUIS LAREZ"/>
    <s v="ALEXANDER SANCHEZ"/>
    <s v="MTTO. DE LINEAS ELECTRICAS DE 13,8KV"/>
  </r>
  <r>
    <n v="130"/>
    <x v="33"/>
    <x v="0"/>
    <s v="DOBOKUBI"/>
    <s v="POSTE 1"/>
    <x v="1"/>
    <x v="0"/>
    <s v="PREVENTIVO"/>
    <s v="CORRECCION DE FALLA POR EFECTO CORONA"/>
    <x v="8"/>
    <n v="1"/>
    <s v="UND"/>
    <x v="0"/>
    <s v="PROYECTO"/>
    <s v="LAULUIS LAREZ"/>
    <s v="ALEXANDER SANCHEZ"/>
    <s v="MTTO. DE LINEAS ELECTRICAS DE 13,8KV"/>
  </r>
  <r>
    <n v="131"/>
    <x v="34"/>
    <x v="0"/>
    <s v="DOBOKUBI"/>
    <s v="POSTE 44"/>
    <x v="1"/>
    <x v="0"/>
    <s v="PREVENTIVO"/>
    <s v="CORRECCION DE FALLA POR EFECTO CORONA"/>
    <x v="0"/>
    <n v="3"/>
    <s v="UND"/>
    <x v="0"/>
    <s v="PROYECTO"/>
    <s v="LAULUIS LAREZ"/>
    <s v="ALEXANDER SANCHEZ"/>
    <s v="EFECTO CORONA EN P , AE A,B Y C / SE DESINTALARON / SE INSTALARON2 BARRACUDAS Y Y 2 GRAPAS"/>
  </r>
  <r>
    <n v="132"/>
    <x v="34"/>
    <x v="0"/>
    <s v="DOBOKUBI"/>
    <s v="POSTE 44"/>
    <x v="1"/>
    <x v="0"/>
    <s v="PREVENTIVO"/>
    <s v="CORRECCION DE FALLA POR EFECTO CORONA"/>
    <x v="1"/>
    <n v="3"/>
    <s v="UND"/>
    <x v="0"/>
    <s v="PROYECTO"/>
    <s v="LAULUIS LAREZ"/>
    <s v="ALEXANDER SANCHEZ"/>
    <s v="MTTO. DE LINEAS ELECTRICAS DE 13,8KV"/>
  </r>
  <r>
    <n v="133"/>
    <x v="34"/>
    <x v="0"/>
    <s v="DOBOKUBI"/>
    <s v="POSTE 1"/>
    <x v="1"/>
    <x v="0"/>
    <s v="PREVENTIVO"/>
    <s v="CORRECCION DE FALLA POR EFECTO CORONA"/>
    <x v="8"/>
    <n v="2"/>
    <s v="UND"/>
    <x v="0"/>
    <s v="PROYECTO"/>
    <s v="LAULUIS LAREZ"/>
    <s v="ALEXANDER SANCHEZ"/>
    <s v="MTTO. DE LINEAS ELECTRICAS DE 13,8KV"/>
  </r>
  <r>
    <n v="134"/>
    <x v="35"/>
    <x v="0"/>
    <s v="DOBOKUBI"/>
    <s v="POSTE 48"/>
    <x v="1"/>
    <x v="0"/>
    <s v="PREVENTIVO"/>
    <s v="CORRECCION DE FALLA POR EFECTO CORONA"/>
    <x v="0"/>
    <n v="3"/>
    <s v="UND"/>
    <x v="0"/>
    <s v="PROYECTO"/>
    <s v="LAULUIS LAREZ"/>
    <s v="ALEXANDER SANCHEZ"/>
    <s v="EFECTO CORONA EN P Y AE EN FASE A Y C"/>
  </r>
  <r>
    <n v="135"/>
    <x v="36"/>
    <x v="0"/>
    <s v="DOBOKUBI"/>
    <s v="POSTE 54"/>
    <x v="1"/>
    <x v="0"/>
    <s v="PREVENTIVO"/>
    <s v="PREVENCION ANTE FUTURAS FALLAS"/>
    <x v="0"/>
    <n v="2"/>
    <s v="UND"/>
    <x v="0"/>
    <s v="PROYECTO"/>
    <s v="LAULUIS LAREZ"/>
    <s v="ALEXANDER SANCHEZ"/>
    <s v="EFECTO CORONA EN AE EN FASE A"/>
  </r>
  <r>
    <n v="136"/>
    <x v="36"/>
    <x v="0"/>
    <s v="DOBOKUBI"/>
    <s v="POSTE 48"/>
    <x v="1"/>
    <x v="0"/>
    <s v="PREVENTIVO"/>
    <s v="CORRECCION DE FALLA POR EFECTO CORONA"/>
    <x v="1"/>
    <n v="3"/>
    <s v="UND"/>
    <x v="0"/>
    <s v="PROYECTO"/>
    <s v="LAULUIS LAREZ"/>
    <s v="ALEXANDER SANCHEZ"/>
    <s v="MTTO. DE LINEAS ELECTRICAS DE 13,8KV"/>
  </r>
  <r>
    <n v="137"/>
    <x v="37"/>
    <x v="0"/>
    <s v="DOBOKUBI"/>
    <s v="POSTE 309"/>
    <x v="1"/>
    <x v="0"/>
    <s v="PREVENTIVO"/>
    <s v="PREVENCION ANTE FUTURAS FALLAS"/>
    <x v="1"/>
    <n v="3"/>
    <s v="UND"/>
    <x v="0"/>
    <s v="PROYECTO"/>
    <s v="LAULUIS LAREZ"/>
    <s v="ALEXANDER SANCHEZ"/>
    <s v="MTTO. DE LINEAS ELECTRICAS DE 13,8KV"/>
  </r>
  <r>
    <n v="138"/>
    <x v="37"/>
    <x v="0"/>
    <s v="DOBOKUBI"/>
    <s v="POSTE 323"/>
    <x v="1"/>
    <x v="0"/>
    <s v="PREVENTIVO"/>
    <s v="CORRECCION DE FALLA POR EFECTO CORONA"/>
    <x v="1"/>
    <n v="3"/>
    <s v="UND"/>
    <x v="0"/>
    <s v="PROYECTO"/>
    <s v="LAULUIS LAREZ"/>
    <s v="ALEXANDER SANCHEZ"/>
    <s v="MTTO. DE LINEAS ELECTRICAS DE 13,8KV"/>
  </r>
  <r>
    <n v="139"/>
    <x v="38"/>
    <x v="1"/>
    <s v="BARE"/>
    <s v="POSTE 103"/>
    <x v="2"/>
    <x v="0"/>
    <s v="PREVENTIVO"/>
    <s v="PREVENCION ANTE FUTURAS FALLAS"/>
    <x v="0"/>
    <n v="3"/>
    <s v="UND"/>
    <x v="0"/>
    <s v="PROYECTO"/>
    <s v="HACKSHAW"/>
    <s v="ALEXANDER SANCHEZ"/>
    <s v="MTTO. DE LINEAS ELECTRICAS DE 13,8KV"/>
  </r>
  <r>
    <n v="140"/>
    <x v="38"/>
    <x v="1"/>
    <s v="BARE"/>
    <s v="POSTE 105"/>
    <x v="2"/>
    <x v="0"/>
    <s v="PREVENTIVO"/>
    <s v="PREVENCION ANTE FUTURAS FALLAS"/>
    <x v="0"/>
    <n v="3"/>
    <s v="UND"/>
    <x v="0"/>
    <s v="PROYECTO"/>
    <s v="HACKSHAW"/>
    <s v="ALEXANDER SANCHEZ"/>
    <s v="MTTO. DE LINEAS ELECTRICAS DE 13,8KV"/>
  </r>
  <r>
    <n v="141"/>
    <x v="38"/>
    <x v="0"/>
    <s v="DOBOKUBI"/>
    <s v="POSTE  301"/>
    <x v="1"/>
    <x v="0"/>
    <s v="CORRECTIVO"/>
    <s v="CORRECCION DE FALLAS"/>
    <x v="1"/>
    <n v="3"/>
    <s v="UND"/>
    <x v="0"/>
    <s v="PROYECTO"/>
    <s v="LAULUIS LAREZ"/>
    <s v="ALEXANDER SANCHEZ"/>
    <s v="MTTO. DE LINEAS ELECTRICAS DE 13,8KV"/>
  </r>
  <r>
    <n v="142"/>
    <x v="39"/>
    <x v="1"/>
    <s v="BARE"/>
    <s v="POSTE 143"/>
    <x v="2"/>
    <x v="0"/>
    <s v="PREVENTIVO"/>
    <s v="PREVENCION ANTE FUTURAS FALLAS"/>
    <x v="0"/>
    <n v="3"/>
    <s v="UND"/>
    <x v="0"/>
    <s v="PROYECTO"/>
    <s v="HACKSHAW"/>
    <s v="ALEXANDER SANCHEZ"/>
    <s v="MTTO. DE LINEAS ELECTRICAS DE 13,8KV"/>
  </r>
  <r>
    <n v="143"/>
    <x v="39"/>
    <x v="1"/>
    <s v="BARE"/>
    <s v="POSTE 131"/>
    <x v="2"/>
    <x v="0"/>
    <s v="PREVENTIVO"/>
    <s v="PREVENCION ANTE FUTURAS FALLAS"/>
    <x v="0"/>
    <n v="1"/>
    <s v="UND"/>
    <x v="0"/>
    <s v="PROYECTO"/>
    <s v="HACKSHAW"/>
    <s v="ALEXANDER SANCHEZ"/>
    <s v="MTTO. DE LINEAS ELECTRICAS DE 13,8KV Fase A"/>
  </r>
  <r>
    <n v="144"/>
    <x v="39"/>
    <x v="1"/>
    <s v="BARE"/>
    <s v="POSTE 133"/>
    <x v="2"/>
    <x v="0"/>
    <s v="PREVENTIVO"/>
    <s v="PREVENCION ANTE FUTURAS FALLAS"/>
    <x v="0"/>
    <n v="3"/>
    <s v="UND"/>
    <x v="0"/>
    <s v="PROYECTO"/>
    <s v="HACKSHAW"/>
    <s v="ALEXANDER SANCHEZ"/>
    <s v="MTTO. DE LINEAS ELECTRICAS DE 13,8KV"/>
  </r>
  <r>
    <n v="145"/>
    <x v="39"/>
    <x v="0"/>
    <s v="DOBOKUBI"/>
    <s v="POSTE 76"/>
    <x v="1"/>
    <x v="0"/>
    <s v="PREVENTIVO"/>
    <s v="PREVENCION ANTE FUTURAS FALLAS"/>
    <x v="1"/>
    <n v="3"/>
    <s v="UND"/>
    <x v="0"/>
    <s v="PROYECTO"/>
    <s v="LAULUIS LAREZ"/>
    <s v="ALEXANDER SANCHEZ"/>
    <s v="MTTO. DE LINEAS ELECTRICAS DE 13,8KV"/>
  </r>
  <r>
    <n v="146"/>
    <x v="40"/>
    <x v="0"/>
    <s v="DOBOKUBI"/>
    <s v="POSTE 188"/>
    <x v="1"/>
    <x v="0"/>
    <s v="PREVENTIVO"/>
    <s v="PREVENCION ANTE FUTURAS FALLAS"/>
    <x v="3"/>
    <n v="1"/>
    <s v="UND"/>
    <x v="0"/>
    <s v="PROYECTO"/>
    <s v="LAULUIS LAREZ"/>
    <s v="ALEXANDER SANCHEZ"/>
    <s v="MTTO. DE LINEAS ELECTRICAS DE 13,8KV"/>
  </r>
  <r>
    <n v="147"/>
    <x v="40"/>
    <x v="0"/>
    <s v="DOBOKUBI"/>
    <s v="POSTE 266"/>
    <x v="1"/>
    <x v="0"/>
    <s v="PREVENTIVO"/>
    <s v="CORRECION DE FALLA POR EFECTO CORONA"/>
    <x v="3"/>
    <n v="1"/>
    <s v="UND"/>
    <x v="0"/>
    <s v="PROYECTO"/>
    <s v="LAULUIS LAREZ"/>
    <s v="ALEXANDER SANCHEZ"/>
    <s v="MTTO. DE LINEAS ELECTRICAS DE 13,8KV"/>
  </r>
  <r>
    <n v="148"/>
    <x v="40"/>
    <x v="0"/>
    <s v="DOBOKUBI"/>
    <s v="POSTE 266"/>
    <x v="1"/>
    <x v="0"/>
    <s v="PREVENTIVO"/>
    <s v="CORRECION DE FALLA POR EFECTO CORONA"/>
    <x v="1"/>
    <n v="3"/>
    <s v="UND"/>
    <x v="0"/>
    <s v="PROYECTO"/>
    <s v="LAULUIS LAREZ"/>
    <s v="ALEXANDER SANCHEZ"/>
    <s v="MTTO. DE LINEAS ELECTRICAS DE 13,8KV"/>
  </r>
  <r>
    <n v="149"/>
    <x v="40"/>
    <x v="0"/>
    <s v="DOBOKUBI"/>
    <s v="POSTE 288"/>
    <x v="1"/>
    <x v="0"/>
    <s v="PREVENTIVO"/>
    <s v="PREVENCION ANTE FUTURAS FALLAS"/>
    <x v="1"/>
    <n v="3"/>
    <s v="UND"/>
    <x v="0"/>
    <s v="PROYECTO"/>
    <s v="LAULUIS LAREZ"/>
    <s v="ALEXANDER SANCHEZ"/>
    <s v="MTTO. DE LINEAS ELECTRICAS DE 13,8KV"/>
  </r>
  <r>
    <n v="150"/>
    <x v="41"/>
    <x v="0"/>
    <s v="DOBOKUBI"/>
    <s v="POSTE 192"/>
    <x v="1"/>
    <x v="2"/>
    <s v="PREVENTIVO"/>
    <s v="AJUSTE DE COMPONENTES"/>
    <x v="4"/>
    <n v="0"/>
    <s v="UND"/>
    <x v="0"/>
    <s v="PROYECTO"/>
    <s v="LAULUIS LAREZ"/>
    <s v="ALEXANDER SANCHEZ"/>
    <s v="GRAPA DE PUENTE FASE B DELTA DE 10,2 / AJUSTE DE GRAPA A COMPRESION EN FASE &quot;B&quot; "/>
  </r>
  <r>
    <n v="151"/>
    <x v="41"/>
    <x v="0"/>
    <s v="DOBOKUBI"/>
    <s v="POSTE 196"/>
    <x v="1"/>
    <x v="2"/>
    <s v="PREVENTIVO"/>
    <s v="AJUSTE DE COMPONENTES"/>
    <x v="4"/>
    <n v="0"/>
    <s v="UND"/>
    <x v="0"/>
    <s v="PROYECTO"/>
    <s v="LAULUIS LAREZ"/>
    <s v="ALEXANDER SANCHEZ"/>
    <s v="GRAPA DE PUENTE FASE A / B DELTA DE 12 /  AJUSTE A GRAPAS EN FASE &quot;A-B&quot;"/>
  </r>
  <r>
    <n v="152"/>
    <x v="41"/>
    <x v="0"/>
    <s v="DOBOKUBI"/>
    <s v="POSTE 223"/>
    <x v="1"/>
    <x v="0"/>
    <s v="CORRECTIVO"/>
    <s v="CORRECCION DE FALLAS"/>
    <x v="1"/>
    <n v="3"/>
    <s v="UND"/>
    <x v="0"/>
    <s v="PROYECTO"/>
    <s v="LAULUIS LAREZ"/>
    <s v="ALEXANDER SANCHEZ"/>
    <s v="MTTO. DE LINEAS ELECTRICAS DE 13,8KV"/>
  </r>
  <r>
    <n v="153"/>
    <x v="42"/>
    <x v="0"/>
    <s v="DOBOKUBI"/>
    <s v="POSTE 307"/>
    <x v="1"/>
    <x v="3"/>
    <s v="PREVENTIVO"/>
    <s v="PREVENCION ANTE FUTURAS FALLAS"/>
    <x v="1"/>
    <n v="3"/>
    <s v="UND"/>
    <x v="0"/>
    <s v="PROYECTO"/>
    <s v="LAULUIS LAREZ"/>
    <s v="ALEXANDER SANCHEZ"/>
    <s v="MTTO. DE LINEAS ELECTRICAS DE 13,8KV"/>
  </r>
  <r>
    <n v="154"/>
    <x v="42"/>
    <x v="0"/>
    <s v="DOBOKUBI"/>
    <s v="POSTE 307"/>
    <x v="1"/>
    <x v="1"/>
    <s v="CORRECTIVO"/>
    <s v="PREVENCION ANTE FUTURAS FALLAS"/>
    <x v="1"/>
    <n v="2"/>
    <s v="UND"/>
    <x v="1"/>
    <s v="PROYECTO"/>
    <s v="LAULUIS LAREZ"/>
    <s v="ALEXANDER SANCHEZ"/>
    <s v="MTTO. DE LINEAS ELECTRICAS DE 13,8KV"/>
  </r>
  <r>
    <n v="155"/>
    <x v="43"/>
    <x v="0"/>
    <s v="DOBOKUBI"/>
    <s v="POSTE 5"/>
    <x v="3"/>
    <x v="0"/>
    <s v="CORRECTIVO"/>
    <s v="CORRECCION DE FALLAS "/>
    <x v="3"/>
    <n v="1"/>
    <s v="UND"/>
    <x v="0"/>
    <s v="PROYECTO"/>
    <s v="LAULUIS LAREZ"/>
    <s v="ALEXANDER SANCHEZ"/>
    <s v="FASE C "/>
  </r>
  <r>
    <n v="156"/>
    <x v="43"/>
    <x v="0"/>
    <s v="DOBOKUBI"/>
    <s v="POSTE 13"/>
    <x v="3"/>
    <x v="0"/>
    <s v="PREVENTIVO"/>
    <s v="PREVENCION ANTE FUTURAS FALLAS"/>
    <x v="0"/>
    <n v="1"/>
    <s v="UND"/>
    <x v="0"/>
    <s v="PROYECTO"/>
    <s v="LAULUIS LAREZ"/>
    <s v="ALEXANDER SANCHEZ"/>
    <s v="FASE A"/>
  </r>
  <r>
    <n v="157"/>
    <x v="43"/>
    <x v="0"/>
    <s v="DOBOKUBI"/>
    <s v="POSTE 6"/>
    <x v="3"/>
    <x v="0"/>
    <s v="PREVENTIVO"/>
    <s v="PREVENCION ANTE FUTURAS FALLAS"/>
    <x v="3"/>
    <n v="3"/>
    <s v="UND"/>
    <x v="0"/>
    <s v="PROYECTO"/>
    <s v="LAULUIS LAREZ"/>
    <s v="ALEXANDER SANCHEZ"/>
    <s v="FASE &quot;C&quot; ALTOS DECIBELES"/>
  </r>
  <r>
    <n v="158"/>
    <x v="43"/>
    <x v="0"/>
    <s v="DOBOKUBI"/>
    <s v="POSTE 6"/>
    <x v="3"/>
    <x v="0"/>
    <s v="PREVENTIVO"/>
    <s v="PREVENCION ANTE FUTURAS FALLAS"/>
    <x v="6"/>
    <n v="1"/>
    <s v="UND"/>
    <x v="0"/>
    <s v="PROYECTO"/>
    <s v="LAULUIS LAREZ"/>
    <s v="ALEXANDER SANCHEZ"/>
    <s v="MTTO. DE LINEAS ELECTRICAS DE 13,8KV"/>
  </r>
  <r>
    <n v="159"/>
    <x v="43"/>
    <x v="0"/>
    <s v="DOBOKUBI"/>
    <s v="POSTE 23"/>
    <x v="3"/>
    <x v="0"/>
    <s v="PREVENTIVO"/>
    <s v="PREVENCION ANTE FUTURAS FALLAS"/>
    <x v="0"/>
    <n v="1"/>
    <s v="UND"/>
    <x v="0"/>
    <s v="PROYECTO"/>
    <s v="LAULUIS LAREZ"/>
    <s v="ALEXANDER SANCHEZ"/>
    <s v="FASE C"/>
  </r>
  <r>
    <n v="160"/>
    <x v="43"/>
    <x v="0"/>
    <s v="DOBOKUBI"/>
    <s v="POSTE 35"/>
    <x v="3"/>
    <x v="0"/>
    <s v="CORRECTIVO"/>
    <s v="CORRECCION DE FALLA"/>
    <x v="0"/>
    <n v="1"/>
    <s v="UND"/>
    <x v="0"/>
    <s v="PROYECTO"/>
    <s v="LAULUIS LAREZ"/>
    <s v="ALEXANDER SANCHEZ"/>
    <s v="FASE C"/>
  </r>
  <r>
    <n v="161"/>
    <x v="44"/>
    <x v="0"/>
    <s v="DOBOKUBI"/>
    <s v="POSTE 6"/>
    <x v="3"/>
    <x v="0"/>
    <s v="PREVENTIVO"/>
    <s v="PREVENCION ANTE FUTURAS FALLAS"/>
    <x v="1"/>
    <n v="3"/>
    <s v="UND"/>
    <x v="0"/>
    <s v="PROYECTO"/>
    <s v="LAULUIS LAREZ"/>
    <s v="ALEXANDER SANCHEZ"/>
    <s v="MTTO. DE LINEAS ELECTRICAS DE 13,8KV"/>
  </r>
  <r>
    <n v="162"/>
    <x v="44"/>
    <x v="0"/>
    <s v="DOBOKUBI"/>
    <s v="POSTE 6"/>
    <x v="3"/>
    <x v="0"/>
    <s v="PREVENTIVO"/>
    <s v="PREVENCION ANTE FUTURAS FALLAS"/>
    <x v="8"/>
    <n v="3"/>
    <s v="UND"/>
    <x v="0"/>
    <s v="PROYECTO"/>
    <s v="LAULUIS LAREZ"/>
    <s v="ALEXANDER SANCHEZ"/>
    <s v="3 AC DAÑÁDAS FASE &quot;A-B-C&quot;   SM FASE &quot;C&quot; DESCONECTADO Y FASE &quot;A Y B&quot;  EFECTO CORONA"/>
  </r>
  <r>
    <n v="163"/>
    <x v="44"/>
    <x v="0"/>
    <s v="DOBOKUBI"/>
    <s v="POSTE 13"/>
    <x v="3"/>
    <x v="0"/>
    <s v="PREVENTIVO"/>
    <s v="PREVENCION ANTE FUTURAS FALLAS"/>
    <x v="1"/>
    <n v="3"/>
    <s v="UND"/>
    <x v="0"/>
    <s v="PROYECTO"/>
    <s v="LAULUIS LAREZ"/>
    <s v="ALEXANDER SANCHEZ"/>
    <s v="MTTO. DE LINEAS ELECTRICAS DE 13,8KV"/>
  </r>
  <r>
    <n v="164"/>
    <x v="45"/>
    <x v="0"/>
    <s v="DOBOKUBI"/>
    <s v="POSTE 104"/>
    <x v="3"/>
    <x v="0"/>
    <s v="PREVENTIVO"/>
    <s v="AISLADORES DE CADENA DAÑADOS"/>
    <x v="3"/>
    <n v="3"/>
    <s v="UND"/>
    <x v="0"/>
    <s v="PROYECTO"/>
    <s v="LAULUIS LAREZ"/>
    <s v="ALEXANDER SANCHEZ"/>
    <s v="MTTO. DE LINEAS ELECTRICAS DE 13,8KV"/>
  </r>
  <r>
    <n v="165"/>
    <x v="45"/>
    <x v="0"/>
    <s v="DOBOKUBI"/>
    <s v="POSTE 107"/>
    <x v="3"/>
    <x v="0"/>
    <s v="CORRECTIVO"/>
    <s v="CORRECCION DE FALLA"/>
    <x v="0"/>
    <n v="1"/>
    <s v="UND"/>
    <x v="0"/>
    <s v="PROYECTO"/>
    <s v="LAULUIS LAREZ"/>
    <s v="ALEXANDER SANCHEZ"/>
    <s v="FASE C"/>
  </r>
  <r>
    <n v="166"/>
    <x v="46"/>
    <x v="0"/>
    <s v="DOBOKUBI"/>
    <s v="POSTE 555"/>
    <x v="3"/>
    <x v="0"/>
    <s v="PREVENTIVO"/>
    <s v="CORRECCION DE FALLA POR EFECTO CORONA"/>
    <x v="0"/>
    <n v="3"/>
    <s v="UND"/>
    <x v="0"/>
    <s v="PROYECTO"/>
    <s v="LAULUIS LAREZ"/>
    <s v="ALEXANDER SANCHEZ"/>
    <s v="MTTO. DE LINEAS ELECTRICAS DE 13,8KV"/>
  </r>
  <r>
    <n v="167"/>
    <x v="46"/>
    <x v="0"/>
    <s v="DOBOKUBI"/>
    <s v="POSTE 105"/>
    <x v="3"/>
    <x v="0"/>
    <s v="PREVENTIVO"/>
    <s v="CORRECCION DE FALLA POR ALTOS DECIBELES"/>
    <x v="0"/>
    <n v="3"/>
    <s v="UND"/>
    <x v="0"/>
    <s v="PROYECTO"/>
    <s v="LAULUIS LAREZ"/>
    <s v="ALEXANDER SANCHEZ"/>
    <s v="FASE B Y C"/>
  </r>
  <r>
    <n v="168"/>
    <x v="46"/>
    <x v="0"/>
    <s v="DOBOKUBI"/>
    <s v="POSTE 555"/>
    <x v="3"/>
    <x v="0"/>
    <s v="PREVENTIVO"/>
    <s v="CORRECCION DE FALLA POR EFECTO CORONA"/>
    <x v="1"/>
    <n v="3"/>
    <s v="UND"/>
    <x v="0"/>
    <s v="PROYECTO"/>
    <s v="LAULUIS LAREZ"/>
    <s v="ALEXANDER SANCHEZ"/>
    <s v="MTTO. DE LINEAS ELECTRICAS DE 13,8KV"/>
  </r>
  <r>
    <n v="169"/>
    <x v="47"/>
    <x v="1"/>
    <s v="BARE"/>
    <s v="POSTE 145"/>
    <x v="2"/>
    <x v="0"/>
    <s v="PREVENTIVO"/>
    <s v="PREVENCION ANTE FUTURAS FALLAS"/>
    <x v="0"/>
    <n v="3"/>
    <s v="UND"/>
    <x v="0"/>
    <s v="PROYECTO"/>
    <s v="HACKSHAW"/>
    <s v="ALEXANDER SANCHEZ"/>
    <s v="MTTO. DE LINEAS ELECTRICAS DE 13,8KV"/>
  </r>
  <r>
    <n v="170"/>
    <x v="47"/>
    <x v="1"/>
    <s v="BARE"/>
    <s v="POSTE 157"/>
    <x v="2"/>
    <x v="0"/>
    <s v="PREVENTIVO"/>
    <s v="PREVENCION ANTE FUTURAS FALLAS"/>
    <x v="0"/>
    <n v="3"/>
    <s v="UND"/>
    <x v="0"/>
    <s v="PROYECTO"/>
    <s v="HACKSHAW"/>
    <s v="ALEXANDER SANCHEZ"/>
    <s v="MTTO. DE LINEAS ELECTRICAS DE 13,8KV"/>
  </r>
  <r>
    <n v="171"/>
    <x v="47"/>
    <x v="1"/>
    <s v="BARE"/>
    <s v="POSTE 147"/>
    <x v="2"/>
    <x v="0"/>
    <s v="PREVENTIVO"/>
    <s v="PREVENCION ANTE FUTURAS FALLAS"/>
    <x v="0"/>
    <n v="3"/>
    <s v="UND"/>
    <x v="0"/>
    <s v="PROYECTO"/>
    <s v="HACKSHAW"/>
    <s v="ALEXANDER SANCHEZ"/>
    <s v="MTTO. DE LINEAS ELECTRICAS DE 13,8KV"/>
  </r>
  <r>
    <n v="172"/>
    <x v="48"/>
    <x v="1"/>
    <s v="BARE"/>
    <s v="POSTE 160"/>
    <x v="2"/>
    <x v="0"/>
    <s v="PREVENTIVO"/>
    <s v="PREVENCION ANTE FUTURAS FALLAS"/>
    <x v="0"/>
    <n v="3"/>
    <s v="UND"/>
    <x v="0"/>
    <s v="PROYECTO"/>
    <s v="HACKSHAW"/>
    <s v="ALEXANDER SANCHEZ"/>
    <s v="MTTO. DE LINEAS ELECTRICAS DE 13,8KV"/>
  </r>
  <r>
    <n v="173"/>
    <x v="48"/>
    <x v="1"/>
    <s v="BARE"/>
    <s v="POSTE 159"/>
    <x v="2"/>
    <x v="0"/>
    <s v="PREVENTIVO"/>
    <s v="PREVENCION ANTE FUTURAS FALLAS"/>
    <x v="0"/>
    <n v="3"/>
    <s v="UND"/>
    <x v="0"/>
    <s v="PROYECTO"/>
    <s v="HACKSHAW"/>
    <s v="ALEXANDER SANCHEZ"/>
    <s v="MTTO. DE LINEAS ELECTRICAS DE 13,8KV"/>
  </r>
  <r>
    <n v="174"/>
    <x v="48"/>
    <x v="1"/>
    <s v="BARE"/>
    <s v="POSTE 163"/>
    <x v="2"/>
    <x v="0"/>
    <s v="PREVENTIVO"/>
    <s v="PREVENCION ANTE FUTURAS FALLAS"/>
    <x v="0"/>
    <n v="3"/>
    <s v="UND"/>
    <x v="0"/>
    <s v="PROYECTO"/>
    <s v="HACKSHAW"/>
    <s v="ALEXANDER SANCHEZ"/>
    <s v="MTTO. DE LINEAS ELECTRICAS DE 13,8KV"/>
  </r>
  <r>
    <n v="175"/>
    <x v="48"/>
    <x v="1"/>
    <s v="BARE"/>
    <s v="POSTE 165"/>
    <x v="2"/>
    <x v="0"/>
    <s v="PREVENTIVO"/>
    <s v="PREVENCION ANTE FUTURAS FALLAS"/>
    <x v="0"/>
    <n v="3"/>
    <s v="UND"/>
    <x v="0"/>
    <s v="PROYECTO"/>
    <s v="HACKSHAW"/>
    <s v="ALEXANDER SANCHEZ"/>
    <s v="MTTO. DE LINEAS ELECTRICAS DE 13,8KV"/>
  </r>
  <r>
    <n v="176"/>
    <x v="48"/>
    <x v="0"/>
    <s v="DOBOKUBI"/>
    <s v="POSTE 1"/>
    <x v="5"/>
    <x v="0"/>
    <s v="PREVENTIVO"/>
    <s v="PREVENCION ANTE FUTURAS FALLAS"/>
    <x v="8"/>
    <n v="3"/>
    <s v="UND"/>
    <x v="0"/>
    <s v="PROYECTO"/>
    <s v="LAULUIS LAREZ"/>
    <s v="ALEXANDER SANCHEZ"/>
    <s v="MTTO. DE LINEAS ELECTRICAS DE 13,8KV (INTERCONECTADOS CON MEREY-29 POR LOS M-450)"/>
  </r>
  <r>
    <n v="177"/>
    <x v="48"/>
    <x v="0"/>
    <s v="DOBOKUBI"/>
    <s v="POSTE 1"/>
    <x v="5"/>
    <x v="0"/>
    <s v="PREVENTIVO"/>
    <s v="PREVENCION ANTE FUTURAS FALLAS"/>
    <x v="3"/>
    <n v="2"/>
    <s v="UND"/>
    <x v="0"/>
    <s v="PROYECTO"/>
    <s v="LAULUIS LAREZ"/>
    <s v="ALEXANDER SANCHEZ"/>
    <s v="MTTO. DE LINEAS ELECTRICAS DE 13,8KV (INTERCONECTADOS CON MEREY-29 POR LOS M-450)"/>
  </r>
  <r>
    <n v="178"/>
    <x v="49"/>
    <x v="0"/>
    <s v="DOBOKUBI"/>
    <s v="POSTE 33"/>
    <x v="3"/>
    <x v="0"/>
    <s v="PREVENTIVO"/>
    <s v="CORRECCION DE FALLA POR ALTOS DECIBELES"/>
    <x v="0"/>
    <n v="3"/>
    <s v="UND"/>
    <x v="0"/>
    <s v="PROYECTO"/>
    <s v="LAULUIS LAREZ"/>
    <s v="ALEXANDER SANCHEZ"/>
    <s v="MTTO. DE LINEAS ELECTRICAS DE 13,8KV"/>
  </r>
  <r>
    <n v="179"/>
    <x v="49"/>
    <x v="0"/>
    <s v="DOBOKUBI"/>
    <s v="POSTE 41"/>
    <x v="3"/>
    <x v="0"/>
    <s v="PREVENTIVO"/>
    <s v="CORRECCION DE FALLA POR ALTOS DECIBELES"/>
    <x v="0"/>
    <n v="1"/>
    <s v="UND"/>
    <x v="0"/>
    <s v="PROYECTO"/>
    <s v="LAULUIS LAREZ"/>
    <s v="ALEXANDER SANCHEZ"/>
    <s v="FASE C"/>
  </r>
  <r>
    <n v="180"/>
    <x v="49"/>
    <x v="0"/>
    <s v="DOBOKUBI"/>
    <s v="POSTE 32"/>
    <x v="3"/>
    <x v="0"/>
    <s v="PREVENTIVO"/>
    <s v="CORRECCION DE FALLA POR EFECTO CORONA"/>
    <x v="1"/>
    <n v="3"/>
    <s v="UND"/>
    <x v="0"/>
    <s v="PROYECTO"/>
    <s v="LAULUIS LAREZ"/>
    <s v="ALEXANDER SANCHEZ"/>
    <s v="MTTO. DE LINEAS ELECTRICAS DE 13,8KV"/>
  </r>
  <r>
    <n v="181"/>
    <x v="50"/>
    <x v="1"/>
    <s v="BARE"/>
    <s v="POSTE 30"/>
    <x v="6"/>
    <x v="0"/>
    <s v="PREVENTIVO"/>
    <s v="PREVENCION ANTE FUTURAS FALLAS"/>
    <x v="0"/>
    <n v="15"/>
    <s v="UND"/>
    <x v="0"/>
    <s v="PROYECTO"/>
    <s v="HACKSHAW"/>
    <s v="ALEXANDER SANCHEZ"/>
    <s v="MTTO. DE LINEAS ELECTRICAS DE 13,8KV"/>
  </r>
  <r>
    <n v="182"/>
    <x v="50"/>
    <x v="0"/>
    <s v="MIGA"/>
    <s v="POSTE 120"/>
    <x v="7"/>
    <x v="0"/>
    <s v="PREVENTIVO"/>
    <s v="PREVENCION ANTE FUTURAS FALLAS"/>
    <x v="0"/>
    <n v="1"/>
    <s v="UND"/>
    <x v="0"/>
    <s v="PROYECTO"/>
    <s v="LAULUIS LAREZ"/>
    <s v="ALEXANDER SANCHEZ"/>
    <s v="MTTO. DE LINEAS ELECTRICAS DE 13,8KV (CIRCUITO ENERGIZADO CON LA D-305)"/>
  </r>
  <r>
    <n v="183"/>
    <x v="50"/>
    <x v="0"/>
    <s v="MIGA"/>
    <s v="POSTE 120"/>
    <x v="7"/>
    <x v="0"/>
    <s v="PREVENTIVO"/>
    <s v="PREVENCION ANTE FUTURAS FALLAS"/>
    <x v="8"/>
    <n v="3"/>
    <s v="UND"/>
    <x v="0"/>
    <s v="PROYECTO"/>
    <s v="LAULUIS LAREZ"/>
    <s v="ALEXANDER SANCHEZ"/>
    <s v="MTTO. DE LINEAS ELECTRICAS DE 13,8KV (CIRCUITO ENERGIZADO CON LA D-305)"/>
  </r>
  <r>
    <n v="184"/>
    <x v="51"/>
    <x v="0"/>
    <s v="MIGA"/>
    <s v="POSTE 120"/>
    <x v="7"/>
    <x v="0"/>
    <s v="PREVENTIVO"/>
    <s v="PREVENCION ANTE FUTURAS FALLAS"/>
    <x v="8"/>
    <n v="3"/>
    <s v="UND"/>
    <x v="0"/>
    <s v="PROYECTO"/>
    <s v="LAULUIS LAREZ"/>
    <s v="ALEXANDER SANCHEZ"/>
    <s v="MTTO. DE LINEAS ELECTRICAS DE 13,8KV (CIRCUITO ENERGIZADO CON LA D-305)"/>
  </r>
  <r>
    <n v="185"/>
    <x v="51"/>
    <x v="0"/>
    <s v="MIGA"/>
    <s v="POSTE 120"/>
    <x v="7"/>
    <x v="0"/>
    <s v="PREVENTIVO"/>
    <s v="PREVENCION ANTE FUTURAS FALLAS"/>
    <x v="3"/>
    <n v="6"/>
    <s v="UND"/>
    <x v="0"/>
    <s v="PROYECTO"/>
    <s v="LAULUIS LAREZ"/>
    <s v="ALEXANDER SANCHEZ"/>
    <s v="MTTO. DE LINEAS ELECTRICAS DE 13,8KV (CIRCUITO ENERGIZADO CON LA D-305)"/>
  </r>
  <r>
    <n v="186"/>
    <x v="51"/>
    <x v="1"/>
    <s v="BARE"/>
    <s v="POSTE 336"/>
    <x v="2"/>
    <x v="0"/>
    <s v="PREVENTIVO"/>
    <s v="PREVENCION ANTE FUTURAS FALLAS"/>
    <x v="0"/>
    <n v="3"/>
    <s v="UND"/>
    <x v="0"/>
    <s v="PROYECTO"/>
    <s v="HACKSHAW"/>
    <s v="ALEXANDER SANCHEZ"/>
    <s v="MTTO. DE LINEAS ELECTRICAS DE 13,8KV"/>
  </r>
  <r>
    <n v="187"/>
    <x v="51"/>
    <x v="1"/>
    <s v="BARE"/>
    <s v="POSTE 337"/>
    <x v="2"/>
    <x v="0"/>
    <s v="PREVENTIVO"/>
    <s v="PREVENCION ANTE FUTURAS FALLAS"/>
    <x v="0"/>
    <n v="3"/>
    <s v="UND"/>
    <x v="0"/>
    <s v="PROYECTO"/>
    <s v="HACKSHAW"/>
    <s v="ALEXANDER SANCHEZ"/>
    <s v="MTTO. DE LINEAS ELECTRICAS DE 13,8KV"/>
  </r>
  <r>
    <n v="188"/>
    <x v="52"/>
    <x v="0"/>
    <s v="MIGA"/>
    <s v="POSTE 120"/>
    <x v="7"/>
    <x v="0"/>
    <s v="PREVENTIVO"/>
    <s v="PREVENCION ANTE FUTURAS FALLAS"/>
    <x v="10"/>
    <n v="3"/>
    <s v="UND"/>
    <x v="0"/>
    <s v="PROYECTO"/>
    <s v="LAULUIS LAREZ"/>
    <s v="ALEXANDER SANCHEZ"/>
    <s v="MTTO. DE LINEAS ELECTRICAS DE 13,8KV (CIRCUITO ENERGIZADO CON LA D-305)"/>
  </r>
  <r>
    <n v="189"/>
    <x v="52"/>
    <x v="0"/>
    <s v="MIGA"/>
    <s v="POSTE 118"/>
    <x v="7"/>
    <x v="0"/>
    <s v="PREVENTIVO"/>
    <s v="PREVENCION ANTE FUTURAS FALLAS"/>
    <x v="10"/>
    <n v="3"/>
    <s v="UND"/>
    <x v="0"/>
    <s v="PROYECTO"/>
    <s v="LAULUIS LAREZ"/>
    <s v="ALEXANDER SANCHEZ"/>
    <s v="MTTO. DE LINEAS ELECTRICAS DE 13,8KV (CIRCUITO ENERGIZADO CON LA D-305)"/>
  </r>
  <r>
    <n v="190"/>
    <x v="53"/>
    <x v="0"/>
    <s v="MIGA"/>
    <s v="POSTE 121"/>
    <x v="7"/>
    <x v="0"/>
    <s v="PREVENTIVO"/>
    <s v="PREVENCION ANTE FUTURAS FALLAS"/>
    <x v="0"/>
    <n v="3"/>
    <s v="UND"/>
    <x v="0"/>
    <s v="PROYECTO"/>
    <s v="LAULUIS LAREZ"/>
    <s v="ALEXANDER SANCHEZ"/>
    <s v="MTTO. DE LINEAS ELECTRICAS DE 13,8KV (CIRCUITO ENERGIZADO CON LA D-305)"/>
  </r>
  <r>
    <n v="191"/>
    <x v="53"/>
    <x v="0"/>
    <s v="MIGA"/>
    <s v="POSTE 122"/>
    <x v="7"/>
    <x v="0"/>
    <s v="PREVENTIVO"/>
    <s v="PREVENCION ANTE FUTURAS FALLAS"/>
    <x v="0"/>
    <n v="1"/>
    <s v="UND"/>
    <x v="0"/>
    <s v="PROYECTO"/>
    <s v="LAULUIS LAREZ"/>
    <s v="ALEXANDER SANCHEZ"/>
    <s v="MTTO. DE LINEAS ELECTRICAS DE 13,8KV (CIRCUITO ENERGIZADO CON LA D-305)"/>
  </r>
  <r>
    <n v="192"/>
    <x v="53"/>
    <x v="0"/>
    <s v="MIGA"/>
    <s v="POSTE 122"/>
    <x v="7"/>
    <x v="0"/>
    <s v="PREVENTIVO"/>
    <s v="PREVENCION ANTE FUTURAS FALLAS"/>
    <x v="11"/>
    <n v="2"/>
    <s v="UND"/>
    <x v="0"/>
    <s v="PROYECTO"/>
    <s v="LAULUIS LAREZ"/>
    <s v="ALEXANDER SANCHEZ"/>
    <s v="MTTO. DE LINEAS ELECTRICAS DE 13,8KV (CIRCUITO ENERGIZADO CON LA D-305)"/>
  </r>
  <r>
    <n v="193"/>
    <x v="53"/>
    <x v="0"/>
    <s v="MIGA"/>
    <s v="POSTE 122"/>
    <x v="7"/>
    <x v="1"/>
    <s v="CORRECTIVO"/>
    <s v="DESPEJE Y RECUPERACION DE MATERIALES "/>
    <x v="2"/>
    <n v="2"/>
    <s v="UND"/>
    <x v="1"/>
    <s v="PROYECTO"/>
    <s v="LAULUIS LAREZ"/>
    <s v="ALEXANDER SANCHEZ"/>
    <s v="MTTO. DE LINEAS ELECTRICAS DE 13,8KV (CIRCUITO ENERGIZADO CON LA D-305)"/>
  </r>
  <r>
    <n v="194"/>
    <x v="53"/>
    <x v="0"/>
    <s v="MIGA"/>
    <s v="POSTE 118"/>
    <x v="7"/>
    <x v="0"/>
    <s v="PREVENTIVO"/>
    <s v="PREVENCION ANTE FUTURAS FALLAS"/>
    <x v="0"/>
    <n v="2"/>
    <s v="UND"/>
    <x v="0"/>
    <s v="PROYECTO"/>
    <s v="LAULUIS LAREZ"/>
    <s v="ALEXANDER SANCHEZ"/>
    <s v="MTTO. DE LINEAS ELECTRICAS DE 13,8KV (CIRCUITO ENERGIZADO CON LA D-305)"/>
  </r>
  <r>
    <n v="195"/>
    <x v="53"/>
    <x v="0"/>
    <s v="MIGA"/>
    <s v="POSTE 118"/>
    <x v="7"/>
    <x v="0"/>
    <s v="PREVENTIVO"/>
    <s v="PREVENCION ANTE FUTURAS FALLAS"/>
    <x v="10"/>
    <n v="6"/>
    <s v="UND"/>
    <x v="0"/>
    <s v="PROYECTO"/>
    <s v="LAULUIS LAREZ"/>
    <s v="ALEXANDER SANCHEZ"/>
    <s v="MTTO. DE LINEAS ELECTRICAS DE 13,8KV (CIRCUITO ENERGIZADO CON LA D-305)"/>
  </r>
  <r>
    <n v="196"/>
    <x v="53"/>
    <x v="0"/>
    <s v="MIGA"/>
    <s v="POSTE 118"/>
    <x v="7"/>
    <x v="0"/>
    <s v="PREVENTIVO"/>
    <s v="PREVENCION ANTE FUTURAS FALLAS"/>
    <x v="6"/>
    <n v="6"/>
    <s v="UND"/>
    <x v="0"/>
    <s v="PROYECTO"/>
    <s v="LAULUIS LAREZ"/>
    <s v="ALEXANDER SANCHEZ"/>
    <s v="MTTO. DE LINEAS ELECTRICAS DE 13,8KV (CIRCUITO ENERGIZADO CON LA D-305)"/>
  </r>
  <r>
    <n v="197"/>
    <x v="54"/>
    <x v="0"/>
    <s v="MIGA"/>
    <s v="POSTE 121"/>
    <x v="7"/>
    <x v="0"/>
    <s v="PREVENTIVO"/>
    <s v="PREVENCION ANTE FUTURAS FALLAS"/>
    <x v="0"/>
    <n v="1"/>
    <s v="UND"/>
    <x v="0"/>
    <s v="PROYECTO"/>
    <s v="LAULUIS LAREZ"/>
    <s v="ALEXANDER SANCHEZ"/>
    <s v="MTTO. DE LINEAS ELECTRICAS DE 13,8KV (CIRCUITO ENERGIZADO CON LA D-305)"/>
  </r>
  <r>
    <n v="198"/>
    <x v="54"/>
    <x v="0"/>
    <s v="MIGA"/>
    <s v="POSTE 122"/>
    <x v="7"/>
    <x v="0"/>
    <s v="PREVENTIVO"/>
    <s v="PREVENCION ANTE FUTURAS FALLAS"/>
    <x v="1"/>
    <n v="3"/>
    <s v="UND"/>
    <x v="0"/>
    <s v="PROYECTO"/>
    <s v="LAULUIS LAREZ"/>
    <s v="ALEXANDER SANCHEZ"/>
    <s v="MTTO. DE LINEAS ELECTRICAS DE 13,8KV (CIRCUITO ENERGIZADO CON LA D-305)"/>
  </r>
  <r>
    <n v="199"/>
    <x v="54"/>
    <x v="0"/>
    <s v="MIGA"/>
    <s v="POSTE 119"/>
    <x v="7"/>
    <x v="0"/>
    <s v="PREVENTIVO"/>
    <s v="PREVENCION ANTE FUTURAS FALLAS"/>
    <x v="10"/>
    <n v="6"/>
    <s v="UND"/>
    <x v="0"/>
    <s v="PROYECTO"/>
    <s v="LAULUIS LAREZ"/>
    <s v="ALEXANDER SANCHEZ"/>
    <s v="MTTO. DE LINEAS ELECTRICAS DE 13,8KV (CIRCUITO ENERGIZADO CON LA D-305)"/>
  </r>
  <r>
    <n v="200"/>
    <x v="54"/>
    <x v="0"/>
    <s v="MIGA"/>
    <s v="POSTE 119"/>
    <x v="7"/>
    <x v="0"/>
    <s v="PREVENTIVO"/>
    <s v="PREVENCION ANTE FUTURAS FALLAS"/>
    <x v="6"/>
    <n v="6"/>
    <s v="UND"/>
    <x v="0"/>
    <s v="PROYECTO"/>
    <s v="LAULUIS LAREZ"/>
    <s v="ALEXANDER SANCHEZ"/>
    <s v="MTTO. DE LINEAS ELECTRICAS DE 13,8KV (CIRCUITO ENERGIZADO CON LA D-305)"/>
  </r>
  <r>
    <n v="201"/>
    <x v="55"/>
    <x v="0"/>
    <s v="MIGA"/>
    <s v="POSTE 116"/>
    <x v="7"/>
    <x v="0"/>
    <s v="PREVENTIVO"/>
    <s v="PREVENCION ANTE FUTURAS FALLAS"/>
    <x v="10"/>
    <n v="3"/>
    <s v="UND"/>
    <x v="0"/>
    <s v="PROYECTO"/>
    <s v="LAULUIS LAREZ"/>
    <s v="ALEXANDER SANCHEZ"/>
    <s v="MTTO. DE LINEAS ELECTRICAS DE 13,8KV (CIRCUITO ENERGIZADO CON LA D-305)"/>
  </r>
  <r>
    <n v="202"/>
    <x v="55"/>
    <x v="0"/>
    <s v="MIGA"/>
    <s v="POSTE 117"/>
    <x v="7"/>
    <x v="0"/>
    <s v="PREVENTIVO"/>
    <s v="PREVENCION ANTE FUTURAS FALLAS"/>
    <x v="3"/>
    <n v="3"/>
    <s v="UND"/>
    <x v="0"/>
    <s v="PROYECTO"/>
    <s v="LAULUIS LAREZ"/>
    <s v="ALEXANDER SANCHEZ"/>
    <s v="MTTO. DE LINEAS ELECTRICAS DE 13,8KV (CIRCUITO ENERGIZADO CON LA D-305)"/>
  </r>
  <r>
    <n v="203"/>
    <x v="55"/>
    <x v="0"/>
    <s v="MIGA"/>
    <s v="POSTE 122"/>
    <x v="7"/>
    <x v="0"/>
    <s v="PREVENTIVO"/>
    <s v="PREVENCION ANTE FUTURAS FALLAS"/>
    <x v="3"/>
    <n v="6"/>
    <s v="UND"/>
    <x v="0"/>
    <s v="PROYECTO"/>
    <s v="LAULUIS LAREZ"/>
    <s v="ALEXANDER SANCHEZ"/>
    <s v="MTTO. DE LINEAS ELECTRICAS DE 13,8KV (CIRCUITO ENERGIZADO CON LA D-305)"/>
  </r>
  <r>
    <n v="204"/>
    <x v="55"/>
    <x v="1"/>
    <s v="BARE"/>
    <s v="POSTE 2"/>
    <x v="2"/>
    <x v="0"/>
    <s v="PREVENTIVO"/>
    <s v="PREVENCION ANTE FUTURAS FALLAS"/>
    <x v="3"/>
    <n v="6"/>
    <s v="UND"/>
    <x v="0"/>
    <s v="PROYECTO"/>
    <s v="HACKSHAW"/>
    <s v="ALEXANDER SANCHEZ"/>
    <s v="MTTO. DE LINEAS ELECTRICAS DE 13,8KV"/>
  </r>
  <r>
    <n v="205"/>
    <x v="55"/>
    <x v="1"/>
    <s v="BARE"/>
    <s v="POSTE 2"/>
    <x v="2"/>
    <x v="0"/>
    <s v="PREVENTIVO"/>
    <s v="PREVENCION ANTE FUTURAS FALLAS"/>
    <x v="0"/>
    <n v="2"/>
    <s v="UND"/>
    <x v="0"/>
    <s v="PROYECTO"/>
    <s v="HACKSHAW"/>
    <s v="ALEXANDER SANCHEZ"/>
    <s v="MTTO. DE LINEAS ELECTRICAS DE 13,8KV"/>
  </r>
  <r>
    <n v="206"/>
    <x v="55"/>
    <x v="1"/>
    <s v="BARE"/>
    <s v="POSTE 339"/>
    <x v="2"/>
    <x v="0"/>
    <s v="PREVENTIVO"/>
    <s v="PREVENCION ANTE FUTURAS FALLAS"/>
    <x v="0"/>
    <n v="3"/>
    <s v="UND"/>
    <x v="0"/>
    <s v="PROYECTO"/>
    <s v="HACKSHAW"/>
    <s v="ALEXANDER SANCHEZ"/>
    <s v="MTTO. DE LINEAS ELECTRICAS DE 13,8KV"/>
  </r>
  <r>
    <n v="207"/>
    <x v="55"/>
    <x v="1"/>
    <s v="BARE"/>
    <s v="POSTE 340"/>
    <x v="2"/>
    <x v="0"/>
    <s v="PREVENTIVO"/>
    <s v="PREVENCION ANTE FUTURAS FALLAS"/>
    <x v="0"/>
    <n v="3"/>
    <s v="UND"/>
    <x v="0"/>
    <s v="PROYECTO"/>
    <s v="HACKSHAW"/>
    <s v="ALEXANDER SANCHEZ"/>
    <s v="MTTO. DE LINEAS ELECTRICAS DE 13,8KV"/>
  </r>
  <r>
    <n v="208"/>
    <x v="56"/>
    <x v="0"/>
    <s v="MIGA"/>
    <s v="POSTE 121"/>
    <x v="7"/>
    <x v="0"/>
    <s v="PREVENTIVO"/>
    <s v="PREVENCION ANTE FUTURAS FALLAS"/>
    <x v="8"/>
    <n v="3"/>
    <s v="UND"/>
    <x v="0"/>
    <s v="PROYECTO"/>
    <s v="LAULUIS LAREZ"/>
    <s v="ALEXANDER SANCHEZ"/>
    <s v="MTTO. DE LINEAS ELECTRICAS DE 13,8KV (CIRCUITO ENERGIZADO CON LA D-305)"/>
  </r>
  <r>
    <n v="209"/>
    <x v="56"/>
    <x v="0"/>
    <s v="MIGA"/>
    <s v="POSTE 121"/>
    <x v="7"/>
    <x v="0"/>
    <s v="PREVENTIVO"/>
    <s v="PREVENCION ANTE FUTURAS FALLAS"/>
    <x v="3"/>
    <n v="3"/>
    <s v="UND"/>
    <x v="0"/>
    <s v="PROYECTO"/>
    <s v="LAULUIS LAREZ"/>
    <s v="ALEXANDER SANCHEZ"/>
    <s v="MTTO. DE LINEAS ELECTRICAS DE 13,8KV (CIRCUITO ENERGIZADO CON LA D-305)"/>
  </r>
  <r>
    <n v="210"/>
    <x v="56"/>
    <x v="1"/>
    <s v="BARE"/>
    <s v="POSTE 341"/>
    <x v="2"/>
    <x v="0"/>
    <s v="PREVENTIVO"/>
    <s v="PREVENCION ANTE FUTURAS FALLAS"/>
    <x v="0"/>
    <n v="3"/>
    <s v="UND"/>
    <x v="0"/>
    <s v="PROYECTO"/>
    <s v="HACKSHAW"/>
    <s v="ALEXANDER SANCHEZ"/>
    <s v="MTTO. DE LINEAS ELECTRICAS DE 13,8KV"/>
  </r>
  <r>
    <n v="211"/>
    <x v="56"/>
    <x v="1"/>
    <s v="BARE"/>
    <s v="POSTE 342"/>
    <x v="2"/>
    <x v="0"/>
    <s v="PREVENTIVO"/>
    <s v="PREVENCION ANTE FUTURAS FALLAS"/>
    <x v="0"/>
    <n v="3"/>
    <s v="UND"/>
    <x v="0"/>
    <s v="PROYECTO"/>
    <s v="HACKSHAW"/>
    <s v="ALEXANDER SANCHEZ"/>
    <s v="MTTO. DE LINEAS ELECTRICAS DE 13,8KV"/>
  </r>
  <r>
    <n v="212"/>
    <x v="56"/>
    <x v="1"/>
    <s v="BARE"/>
    <s v="POSTE 344"/>
    <x v="2"/>
    <x v="0"/>
    <s v="PREVENTIVO"/>
    <s v="PREVENCION ANTE FUTURAS FALLAS"/>
    <x v="0"/>
    <n v="3"/>
    <s v="UND"/>
    <x v="0"/>
    <s v="PROYECTO"/>
    <s v="HACKSHAW"/>
    <s v="ALEXANDER SANCHEZ"/>
    <s v="MTTO. DE LINEAS ELECTRICAS DE 13,8KV"/>
  </r>
  <r>
    <n v="213"/>
    <x v="56"/>
    <x v="1"/>
    <s v="BARE"/>
    <s v="POSTE 345"/>
    <x v="2"/>
    <x v="0"/>
    <s v="PREVENTIVO"/>
    <s v="PREVENCION ANTE FUTURAS FALLAS"/>
    <x v="0"/>
    <n v="3"/>
    <s v="UND"/>
    <x v="0"/>
    <s v="PROYECTO"/>
    <s v="HACKSHAW"/>
    <s v="ALEXANDER SANCHEZ"/>
    <s v="MTTO. DE LINEAS ELECTRICAS DE 13,8KV"/>
  </r>
  <r>
    <n v="214"/>
    <x v="57"/>
    <x v="0"/>
    <s v="MIGA"/>
    <s v="POSTE 118"/>
    <x v="7"/>
    <x v="3"/>
    <s v="PREVENTIVO"/>
    <s v="PREVENCION ANTE FUTURAS FALLAS"/>
    <x v="1"/>
    <n v="3"/>
    <s v="UND"/>
    <x v="0"/>
    <s v="PROYECTO"/>
    <s v="LAULUIS LAREZ"/>
    <s v="ALEXANDER SANCHEZ"/>
    <s v="MTTO. DE LINEAS ELECTRICAS DE 13,8KV (CIRCUITO ENERGIZADO CON LA D-305)"/>
  </r>
  <r>
    <n v="215"/>
    <x v="57"/>
    <x v="0"/>
    <s v="MIGA"/>
    <s v="POSTE 122"/>
    <x v="7"/>
    <x v="1"/>
    <s v="CORRECTIVO"/>
    <s v="DESPEJE Y RECUPERACION DE MATERIALES "/>
    <x v="12"/>
    <n v="1"/>
    <s v="UND"/>
    <x v="1"/>
    <s v="PROYECTO"/>
    <s v="LAULUIS LAREZ"/>
    <s v="ALEXANDER SANCHEZ"/>
    <s v="MTTO. DE LINEAS ELECTRICAS DE 13,8KV (CIRCUITO ENERGIZADO CON LA D-305)"/>
  </r>
  <r>
    <n v="216"/>
    <x v="57"/>
    <x v="0"/>
    <s v="MIGA"/>
    <s v="POSTE 123"/>
    <x v="7"/>
    <x v="0"/>
    <s v="PREVENTIVO"/>
    <s v="PREVENCION ANTE FUTURAS FALLAS"/>
    <x v="3"/>
    <n v="3"/>
    <s v="UND"/>
    <x v="0"/>
    <s v="PROYECTO"/>
    <s v="LAULUIS LAREZ"/>
    <s v="ALEXANDER SANCHEZ"/>
    <s v="MTTO. DE LINEAS ELECTRICAS DE 13,8KV (CIRCUITO ENERGIZADO CON LA D-305)"/>
  </r>
  <r>
    <n v="217"/>
    <x v="57"/>
    <x v="0"/>
    <s v="MIGA"/>
    <s v="POSTE 124"/>
    <x v="7"/>
    <x v="0"/>
    <s v="PREVENTIVO"/>
    <s v="PREVENCION ANTE FUTURAS FALLAS"/>
    <x v="3"/>
    <n v="3"/>
    <s v="UND"/>
    <x v="0"/>
    <s v="PROYECTO"/>
    <s v="LAULUIS LAREZ"/>
    <s v="ALEXANDER SANCHEZ"/>
    <s v="MTTO. DE LINEAS ELECTRICAS DE 13,8KV (CIRCUITO ENERGIZADO CON LA D-305)"/>
  </r>
  <r>
    <n v="218"/>
    <x v="57"/>
    <x v="1"/>
    <s v="BARE"/>
    <s v="POSTE 346"/>
    <x v="2"/>
    <x v="0"/>
    <s v="PREVENTIVO"/>
    <s v="PREVENCION ANTE FUTURAS FALLAS"/>
    <x v="0"/>
    <n v="3"/>
    <s v="UND"/>
    <x v="0"/>
    <s v="PROYECTO"/>
    <s v="HACKSHAW"/>
    <s v="ALEXANDER SANCHEZ"/>
    <s v="MTTO. DE LINEAS ELECTRICAS DE 13,8KV"/>
  </r>
  <r>
    <n v="219"/>
    <x v="57"/>
    <x v="1"/>
    <s v="BARE"/>
    <s v="POSTE 347"/>
    <x v="2"/>
    <x v="0"/>
    <s v="PREVENTIVO"/>
    <s v="PREVENCION ANTE FUTURAS FALLAS"/>
    <x v="0"/>
    <n v="3"/>
    <s v="UND"/>
    <x v="0"/>
    <s v="PROYECTO"/>
    <s v="HACKSHAW"/>
    <s v="ALEXANDER SANCHEZ"/>
    <s v="MTTO. DE LINEAS ELECTRICAS DE 13,8KV"/>
  </r>
  <r>
    <n v="220"/>
    <x v="58"/>
    <x v="0"/>
    <s v="DOBOKUBI"/>
    <s v="POSTE 68"/>
    <x v="3"/>
    <x v="0"/>
    <s v="PREVENTIVO"/>
    <s v="PREVENCION ANTE FUTURAS FALLAS"/>
    <x v="0"/>
    <n v="1"/>
    <s v="UND"/>
    <x v="0"/>
    <s v="PROYECTO"/>
    <s v="LAULUIS LAREZ"/>
    <s v="ALEXANDER SANCHEZ"/>
    <s v="FASE B"/>
  </r>
  <r>
    <n v="221"/>
    <x v="58"/>
    <x v="0"/>
    <s v="DOBOKUBI"/>
    <s v="POSTE 69"/>
    <x v="3"/>
    <x v="0"/>
    <s v="PREVENTIVO"/>
    <s v="PREVENCION ANTE FUTURAS FALLAS"/>
    <x v="0"/>
    <n v="2"/>
    <s v="UND"/>
    <x v="0"/>
    <s v="PROYECTO"/>
    <s v="LAULUIS LAREZ"/>
    <s v="ALEXANDER SANCHEZ"/>
    <s v="FASE B Y C"/>
  </r>
  <r>
    <n v="222"/>
    <x v="58"/>
    <x v="1"/>
    <s v="BARE"/>
    <s v="POSTE 349"/>
    <x v="2"/>
    <x v="0"/>
    <s v="PREVENTIVO"/>
    <s v="PREVENCION ANTE FUTURAS FALLAS"/>
    <x v="0"/>
    <n v="3"/>
    <s v="UND"/>
    <x v="0"/>
    <s v="PROYECTO"/>
    <s v="HACKSHAW"/>
    <s v="ALEXANDER SANCHEZ"/>
    <s v="FASE B"/>
  </r>
  <r>
    <n v="223"/>
    <x v="58"/>
    <x v="1"/>
    <s v="BARE"/>
    <s v="POSTE 350"/>
    <x v="2"/>
    <x v="0"/>
    <s v="PREVENTIVO"/>
    <s v="PREVENCION ANTE FUTURAS FALLAS"/>
    <x v="0"/>
    <n v="3"/>
    <s v="UND"/>
    <x v="0"/>
    <s v="PROYECTO"/>
    <s v="HACKSHAW"/>
    <s v="ALEXANDER SANCHEZ"/>
    <s v="FASE B"/>
  </r>
  <r>
    <n v="224"/>
    <x v="58"/>
    <x v="0"/>
    <s v="DOBOKUBI"/>
    <s v="POSTE 59"/>
    <x v="3"/>
    <x v="0"/>
    <s v="CORRECTIVO"/>
    <s v="CORRECCION DE FALLAS"/>
    <x v="3"/>
    <n v="1"/>
    <s v="UND"/>
    <x v="0"/>
    <s v="PROYECTO"/>
    <s v="LAULUIS LAREZ"/>
    <s v="ALEXANDER SANCHEZ"/>
    <s v="FASE B"/>
  </r>
  <r>
    <n v="225"/>
    <x v="58"/>
    <x v="0"/>
    <s v="DOBOKUBI"/>
    <s v="POSTE 59"/>
    <x v="3"/>
    <x v="1"/>
    <s v="CORRECTIVO"/>
    <s v="DESPEJE Y RECUPERACION DE MATERIALES "/>
    <x v="2"/>
    <n v="3"/>
    <s v="UND"/>
    <x v="1"/>
    <s v="PROYECTO"/>
    <s v="LAULUIS LAREZ"/>
    <s v="ALEXANDER SANCHEZ"/>
    <s v="1 CC DAÑADO, LOS DEMAS &quot;OK&quot;"/>
  </r>
  <r>
    <n v="226"/>
    <x v="58"/>
    <x v="0"/>
    <s v="DOBOKUBI"/>
    <s v="POSTE 54"/>
    <x v="3"/>
    <x v="1"/>
    <s v="CORRECTIVO"/>
    <s v="DESPEJE Y RECUPERACION DE MATERIALES "/>
    <x v="2"/>
    <n v="3"/>
    <s v="UND"/>
    <x v="1"/>
    <s v="PROYECTO"/>
    <s v="LAULUIS LAREZ"/>
    <s v="ALEXANDER SANCHEZ"/>
    <s v="1 CC DAÑADO, LOS DEMAS &quot;OK&quot;"/>
  </r>
  <r>
    <n v="227"/>
    <x v="59"/>
    <x v="1"/>
    <s v="BARE"/>
    <s v="POSTE 351"/>
    <x v="2"/>
    <x v="0"/>
    <s v="PREVENTIVO"/>
    <s v="PREVENCION ANTE FUTURAS FALLAS"/>
    <x v="0"/>
    <n v="3"/>
    <s v="UND"/>
    <x v="0"/>
    <s v="PROYECTO"/>
    <s v="HACKSHAW"/>
    <s v="ALEXANDER SANCHEZ"/>
    <s v="MTTO. DE LINEAS ELECTRICAS DE 13,8KV"/>
  </r>
  <r>
    <n v="228"/>
    <x v="59"/>
    <x v="1"/>
    <s v="BARE"/>
    <s v="POSTE 352"/>
    <x v="2"/>
    <x v="0"/>
    <s v="PREVENTIVO"/>
    <s v="PREVENCION ANTE FUTURAS FALLAS"/>
    <x v="0"/>
    <n v="3"/>
    <s v="UND"/>
    <x v="0"/>
    <s v="PROYECTO"/>
    <s v="HACKSHAW"/>
    <s v="ALEXANDER SANCHEZ"/>
    <s v="MTTO. DE LINEAS ELECTRICAS DE 13,8KV"/>
  </r>
  <r>
    <n v="229"/>
    <x v="59"/>
    <x v="0"/>
    <s v="DOBOKUBI"/>
    <s v="POSTE 51"/>
    <x v="3"/>
    <x v="0"/>
    <s v="PREVENTIVO"/>
    <s v="PREVENCION ANTE FUTURAS FALLAS"/>
    <x v="0"/>
    <n v="3"/>
    <s v="UND"/>
    <x v="0"/>
    <s v="PROYECTO"/>
    <s v="HACKSHAW"/>
    <s v="ALEXANDER SANCHEZ"/>
    <s v="MTTO. DE LINEAS ELECTRICAS DE 13,8KV"/>
  </r>
  <r>
    <n v="230"/>
    <x v="59"/>
    <x v="0"/>
    <s v="DOBOKUBI"/>
    <s v="POSTE 51"/>
    <x v="3"/>
    <x v="0"/>
    <s v="PREVENTIVO"/>
    <s v="PREVENCION ANTE FUTURAS FALLAS"/>
    <x v="1"/>
    <n v="3"/>
    <s v="UND"/>
    <x v="0"/>
    <s v="PROYECTO"/>
    <s v="HACKSHAW"/>
    <s v="ALEXANDER SANCHEZ"/>
    <s v="MTTO. DE LINEAS ELECTRICAS DE 13,8KV"/>
  </r>
  <r>
    <n v="231"/>
    <x v="60"/>
    <x v="1"/>
    <s v="BARE"/>
    <s v="POSTE 354"/>
    <x v="2"/>
    <x v="0"/>
    <s v="PREVENTIVO"/>
    <s v="PREVENCION ANTE FUTURAS FALLAS"/>
    <x v="0"/>
    <n v="3"/>
    <s v="UND"/>
    <x v="0"/>
    <s v="PROYECTO"/>
    <s v="LAULUIS LAREZ"/>
    <s v="ALEXANDER SANCHEZ"/>
    <s v="MTTO. DE LINEAS ELECTRICAS DE 13,8KV"/>
  </r>
  <r>
    <n v="232"/>
    <x v="60"/>
    <x v="1"/>
    <s v="BARE"/>
    <s v="POSTE 355"/>
    <x v="2"/>
    <x v="0"/>
    <s v="PREVENTIVO"/>
    <s v="PREVENCION ANTE FUTURAS FALLAS"/>
    <x v="0"/>
    <n v="3"/>
    <s v="UND"/>
    <x v="0"/>
    <s v="PROYECTO"/>
    <s v="LAULUIS LAREZ"/>
    <s v="ALEXANDER SANCHEZ"/>
    <s v="MTTO. DE LINEAS ELECTRICAS DE 13,8KV"/>
  </r>
  <r>
    <n v="233"/>
    <x v="60"/>
    <x v="1"/>
    <s v="BARE"/>
    <s v="POSTE 356"/>
    <x v="2"/>
    <x v="0"/>
    <s v="PREVENTIVO"/>
    <s v="PREVENCION ANTE FUTURAS FALLAS"/>
    <x v="0"/>
    <n v="3"/>
    <s v="UND"/>
    <x v="0"/>
    <s v="PROYECTO"/>
    <s v="LAULUIS LAREZ"/>
    <s v="ALEXANDER SANCHEZ"/>
    <s v="MTTO. DE LINEAS ELECTRICAS DE 13,8KV"/>
  </r>
  <r>
    <n v="234"/>
    <x v="60"/>
    <x v="1"/>
    <s v="BARE"/>
    <s v="POSTE 358"/>
    <x v="2"/>
    <x v="0"/>
    <s v="PREVENTIVO"/>
    <s v="PREVENCION ANTE FUTURAS FALLAS"/>
    <x v="0"/>
    <n v="3"/>
    <s v="UND"/>
    <x v="0"/>
    <s v="PROYECTO"/>
    <s v="LAULUIS LAREZ"/>
    <s v="ALEXANDER SANCHEZ"/>
    <s v="MTTO. DE LINEAS ELECTRICAS DE 13,8KV"/>
  </r>
  <r>
    <n v="235"/>
    <x v="60"/>
    <x v="0"/>
    <s v="DOBOKUBI"/>
    <s v="POSTE 69"/>
    <x v="3"/>
    <x v="0"/>
    <s v="PREVENTIVO"/>
    <s v="PREVENCION ANTE FUTURAS FALLAS"/>
    <x v="0"/>
    <n v="2"/>
    <s v="UND"/>
    <x v="0"/>
    <s v="PROYECTO"/>
    <s v="LAULUIS LAREZ"/>
    <s v="ALEXANDER SANCHEZ"/>
    <s v="FASE B"/>
  </r>
  <r>
    <n v="236"/>
    <x v="60"/>
    <x v="0"/>
    <s v="DOBOKUBI"/>
    <s v="POSTE 76"/>
    <x v="3"/>
    <x v="0"/>
    <s v="PREVENTIVO"/>
    <s v="PREVENCION ANTE FUTURAS FALLAS"/>
    <x v="1"/>
    <n v="3"/>
    <s v="UND"/>
    <x v="0"/>
    <s v="PROYECTO"/>
    <s v="LAULUIS LAREZ"/>
    <s v="ALEXANDER SANCHEZ"/>
    <s v="MTTO. DE LINEAS ELECTRICAS DE 13,8KV"/>
  </r>
  <r>
    <n v="237"/>
    <x v="60"/>
    <x v="0"/>
    <s v="DOBOKUBI"/>
    <s v="POSTE 86"/>
    <x v="3"/>
    <x v="0"/>
    <s v="PREVENTIVO"/>
    <s v="PREVENCION ANTE FUTURAS FALLAS"/>
    <x v="1"/>
    <n v="3"/>
    <s v="UND"/>
    <x v="0"/>
    <s v="PROYECTO"/>
    <s v="LAULUIS LAREZ"/>
    <s v="ALEXANDER SANCHEZ"/>
    <s v="MTTO. DE LINEAS ELECTRICAS DE 13,8KV"/>
  </r>
  <r>
    <n v="238"/>
    <x v="60"/>
    <x v="0"/>
    <s v="DOBOKUBI"/>
    <s v="POSTE 81"/>
    <x v="3"/>
    <x v="2"/>
    <s v="CORRECTIVO"/>
    <s v="AJUSTE DE COMPONENTES"/>
    <x v="4"/>
    <n v="0"/>
    <s v="UND"/>
    <x v="0"/>
    <s v="PROYECTO"/>
    <s v="LAULUIS LAREZ"/>
    <s v="ALEXANDER SANCHEZ"/>
    <s v="AJUSTE DE PUENTES EN FASE B"/>
  </r>
  <r>
    <n v="239"/>
    <x v="61"/>
    <x v="0"/>
    <s v="MIGA"/>
    <s v="M-129"/>
    <x v="8"/>
    <x v="0"/>
    <s v="PREVENTIVO"/>
    <s v="PREVENCION ANTE FUTURAS FALLAS"/>
    <x v="3"/>
    <n v="6"/>
    <s v="UND"/>
    <x v="0"/>
    <s v="PROYECTO"/>
    <s v="LAULUIS LAREZ"/>
    <s v="ALEXANDER SANCHEZ"/>
    <s v="MTTO. DE LINEAS ELECTRICAS DE 13,8KV"/>
  </r>
  <r>
    <n v="240"/>
    <x v="61"/>
    <x v="0"/>
    <s v="MIGA"/>
    <s v="M-129"/>
    <x v="8"/>
    <x v="0"/>
    <s v="PREVENTIVO"/>
    <s v="PREVENCION ANTE FUTURAS FALLAS"/>
    <x v="11"/>
    <n v="3"/>
    <s v="UND"/>
    <x v="0"/>
    <s v="PROYECTO"/>
    <s v="LAULUIS LAREZ"/>
    <s v="ALEXANDER SANCHEZ"/>
    <s v="MTTO. DE LINEAS ELECTRICAS DE 13,8KV"/>
  </r>
  <r>
    <n v="241"/>
    <x v="61"/>
    <x v="0"/>
    <s v="MIGA"/>
    <s v="M-129"/>
    <x v="8"/>
    <x v="0"/>
    <s v="PREVENTIVO"/>
    <s v="PREVENCION ANTE FUTURAS FALLAS"/>
    <x v="0"/>
    <n v="2"/>
    <s v="UND"/>
    <x v="0"/>
    <s v="PROYECTO"/>
    <s v="LAULUIS LAREZ"/>
    <s v="ALEXANDER SANCHEZ"/>
    <s v="MTTO. DE LINEAS ELECTRICAS DE 13,8KV"/>
  </r>
  <r>
    <n v="242"/>
    <x v="61"/>
    <x v="1"/>
    <s v="BARE"/>
    <s v="POSTE 359"/>
    <x v="2"/>
    <x v="0"/>
    <s v="PREVENTIVO"/>
    <s v="PREVENCION ANTE FUTURAS FALLAS"/>
    <x v="0"/>
    <n v="3"/>
    <s v="UND"/>
    <x v="0"/>
    <s v="PROYECTO"/>
    <s v="HACKSHAW"/>
    <s v="ALEXANDER SANCHEZ"/>
    <s v="MTTO. DE LINEAS ELECTRICAS DE 13,8KV"/>
  </r>
  <r>
    <n v="243"/>
    <x v="61"/>
    <x v="1"/>
    <s v="BARE"/>
    <s v="POSTE 361"/>
    <x v="2"/>
    <x v="0"/>
    <s v="PREVENTIVO"/>
    <s v="PREVENCION ANTE FUTURAS FALLAS"/>
    <x v="0"/>
    <n v="3"/>
    <s v="UND"/>
    <x v="0"/>
    <s v="PROYECTO"/>
    <s v="HACKSHAW"/>
    <s v="ALEXANDER SANCHEZ"/>
    <s v="MTTO. DE LINEAS ELECTRICAS DE 13,8KV"/>
  </r>
  <r>
    <n v="244"/>
    <x v="61"/>
    <x v="1"/>
    <s v="BARE"/>
    <s v="POSTE 362"/>
    <x v="2"/>
    <x v="0"/>
    <s v="PREVENTIVO"/>
    <s v="PREVENCION ANTE FUTURAS FALLAS"/>
    <x v="0"/>
    <n v="3"/>
    <s v="UND"/>
    <x v="0"/>
    <s v="PROYECTO"/>
    <s v="HACKSHAW"/>
    <s v="ALEXANDER SANCHEZ"/>
    <s v="MTTO. DE LINEAS ELECTRICAS DE 13,8KV"/>
  </r>
  <r>
    <n v="245"/>
    <x v="62"/>
    <x v="0"/>
    <s v="DOBOKUBI"/>
    <s v="POSTE 87"/>
    <x v="3"/>
    <x v="0"/>
    <s v="PREVENTIVO"/>
    <s v="PREVENCION ANTE FUTURAS FALLAS"/>
    <x v="0"/>
    <n v="3"/>
    <s v="UND"/>
    <x v="0"/>
    <s v="PROYECTO"/>
    <s v="LAULUIS LAREZ"/>
    <s v="ALEXANDER SANCHEZ"/>
    <s v="MTTO. DE LINEAS ELECTRICAS DE 13,8KV"/>
  </r>
  <r>
    <n v="246"/>
    <x v="62"/>
    <x v="0"/>
    <s v="DOBOKUBI"/>
    <s v="POSTE 95"/>
    <x v="3"/>
    <x v="0"/>
    <s v="PREVENTIVO"/>
    <s v="PREVENCION ANTE FUTURAS FALLAS"/>
    <x v="0"/>
    <n v="1"/>
    <s v="UND"/>
    <x v="0"/>
    <s v="PROYECTO"/>
    <s v="LAULUIS LAREZ"/>
    <s v="ALEXANDER SANCHEZ"/>
    <s v="MTTO. DE LINEAS ELECTRICAS DE 13,8KV"/>
  </r>
  <r>
    <n v="247"/>
    <x v="62"/>
    <x v="0"/>
    <s v="DOBOKUBI"/>
    <s v="POSTE 104"/>
    <x v="3"/>
    <x v="3"/>
    <s v="PREVENTIVO"/>
    <s v="CORRECCION DE FALLA POR ALTOS DECIBELES"/>
    <x v="1"/>
    <n v="3"/>
    <s v="UND"/>
    <x v="0"/>
    <s v="PROYECTO"/>
    <s v="LAULUIS LAREZ"/>
    <s v="ALEXANDER SANCHEZ"/>
    <s v="MTTO. DE LINEAS ELECTRICAS DE 13,8KV"/>
  </r>
  <r>
    <n v="248"/>
    <x v="62"/>
    <x v="0"/>
    <s v="DOBOKUBI"/>
    <s v="POSTE 103"/>
    <x v="3"/>
    <x v="1"/>
    <s v="CORRECTIVO"/>
    <s v="DESPEJE Y RECUPERACION DE MATERIALES "/>
    <x v="2"/>
    <n v="3"/>
    <s v="UND"/>
    <x v="1"/>
    <s v="PROYECTO"/>
    <s v="LAULUIS LAREZ"/>
    <s v="ALEXANDER SANCHEZ"/>
    <s v="MTTO. DE LINEAS ELECTRICAS DE 13,8KV"/>
  </r>
  <r>
    <n v="249"/>
    <x v="62"/>
    <x v="0"/>
    <s v="DOBOKUBI"/>
    <s v="POSTE 103"/>
    <x v="3"/>
    <x v="1"/>
    <s v="CORRECTIVO"/>
    <s v="DESPEJE Y RECUPERACION DE MATERIALES "/>
    <x v="1"/>
    <n v="3"/>
    <s v="UND"/>
    <x v="1"/>
    <s v="PROYECTO"/>
    <s v="LAULUIS LAREZ"/>
    <s v="ALEXANDER SANCHEZ"/>
    <s v="MTTO. DE LINEAS ELECTRICAS DE 13,8KV"/>
  </r>
  <r>
    <n v="250"/>
    <x v="62"/>
    <x v="1"/>
    <s v="BARE"/>
    <s v="POSTE 363"/>
    <x v="2"/>
    <x v="0"/>
    <s v="PREVENTIVO"/>
    <s v="PREVENCION ANTE FUTURAS FALLAS"/>
    <x v="0"/>
    <n v="3"/>
    <s v="UND"/>
    <x v="0"/>
    <s v="PROYECTO"/>
    <s v="HACKSHAW"/>
    <s v="ALEXANDER SANCHEZ"/>
    <s v="MTTO. DE LINEAS ELECTRICAS DE 13,8KV"/>
  </r>
  <r>
    <n v="251"/>
    <x v="62"/>
    <x v="1"/>
    <s v="BARE"/>
    <s v="POSTE 364"/>
    <x v="2"/>
    <x v="0"/>
    <s v="PREVENTIVO"/>
    <s v="PREVENCION ANTE FUTURAS FALLAS"/>
    <x v="0"/>
    <n v="3"/>
    <s v="UND"/>
    <x v="0"/>
    <s v="PROYECTO"/>
    <s v="HACKSHAW"/>
    <s v="ALEXANDER SANCHEZ"/>
    <s v="MTTO. DE LINEAS ELECTRICAS DE 13,8KV"/>
  </r>
  <r>
    <n v="252"/>
    <x v="63"/>
    <x v="1"/>
    <s v="BARE"/>
    <s v="POSTE 365"/>
    <x v="2"/>
    <x v="0"/>
    <s v="PREVENTIVO"/>
    <s v="PREVENCION ANTE FUTURAS FALLAS"/>
    <x v="0"/>
    <n v="3"/>
    <s v="UND"/>
    <x v="0"/>
    <s v="PROYECTO"/>
    <s v="HACKSHAW"/>
    <s v="ALEXANDER SANCHEZ"/>
    <s v="MTTO. DE LINEAS ELECTRICAS DE 13,8KV"/>
  </r>
  <r>
    <n v="253"/>
    <x v="63"/>
    <x v="1"/>
    <s v="BARE"/>
    <s v="POSTE 368"/>
    <x v="2"/>
    <x v="0"/>
    <s v="PREVENTIVO"/>
    <s v="PREVENCION ANTE FUTURAS FALLAS"/>
    <x v="0"/>
    <n v="3"/>
    <s v="UND"/>
    <x v="0"/>
    <s v="PROYECTO"/>
    <s v="HACKSHAW"/>
    <s v="ALEXANDER SANCHEZ"/>
    <s v="MTTO. DE LINEAS ELECTRICAS DE 13,8KV"/>
  </r>
  <r>
    <n v="254"/>
    <x v="63"/>
    <x v="1"/>
    <s v="BARE"/>
    <s v="POSTE 370"/>
    <x v="2"/>
    <x v="0"/>
    <s v="PREVENTIVO"/>
    <s v="PREVENCION ANTE FUTURAS FALLAS"/>
    <x v="0"/>
    <n v="3"/>
    <s v="UND"/>
    <x v="0"/>
    <s v="PROYECTO"/>
    <s v="HACKSHAW"/>
    <s v="ALEXANDER SANCHEZ"/>
    <s v="MTTO. DE LINEAS ELECTRICAS DE 13,8KV"/>
  </r>
  <r>
    <n v="255"/>
    <x v="64"/>
    <x v="1"/>
    <s v="BARE"/>
    <s v="POSTE 174"/>
    <x v="2"/>
    <x v="0"/>
    <s v="PREVENTIVO"/>
    <s v="PREVENCION ANTE FUTURAS FALLAS"/>
    <x v="0"/>
    <n v="3"/>
    <s v="UND"/>
    <x v="0"/>
    <s v="PROYECTO"/>
    <s v="HACKSHAW"/>
    <s v="ALEXANDER SANCHEZ"/>
    <s v="MTTO. DE LINEAS ELECTRICAS DE 13,8KV"/>
  </r>
  <r>
    <n v="256"/>
    <x v="64"/>
    <x v="1"/>
    <s v="BARE"/>
    <s v="POSTE 175"/>
    <x v="2"/>
    <x v="0"/>
    <s v="PREVENTIVO"/>
    <s v="PREVENCION ANTE FUTURAS FALLAS"/>
    <x v="0"/>
    <n v="3"/>
    <s v="UND"/>
    <x v="0"/>
    <s v="PROYECTO"/>
    <s v="HACKSHAW"/>
    <s v="ALEXANDER SANCHEZ"/>
    <s v="MTTO. DE LINEAS ELECTRICAS DE 13,8KV"/>
  </r>
  <r>
    <n v="257"/>
    <x v="64"/>
    <x v="1"/>
    <s v="BARE"/>
    <s v="POSTE 176"/>
    <x v="2"/>
    <x v="0"/>
    <s v="PREVENTIVO"/>
    <s v="PREVENCION ANTE FUTURAS FALLAS"/>
    <x v="0"/>
    <n v="3"/>
    <s v="UND"/>
    <x v="0"/>
    <s v="PROYECTO"/>
    <s v="HACKSHAW"/>
    <s v="ALEXANDER SANCHEZ"/>
    <s v="MTTO. DE LINEAS ELECTRICAS DE 13,8KV"/>
  </r>
  <r>
    <n v="258"/>
    <x v="65"/>
    <x v="1"/>
    <s v="BARE"/>
    <s v="POSTE 177"/>
    <x v="2"/>
    <x v="0"/>
    <s v="PREVENTIVO"/>
    <s v="PREVENCION ANTE FUTURAS FALLAS"/>
    <x v="0"/>
    <n v="3"/>
    <s v="UND"/>
    <x v="0"/>
    <s v="PROYECTO"/>
    <s v="HACKSHAW"/>
    <s v="ALEXANDER SANCHEZ"/>
    <s v="MTTO. DE LINEAS ELECTRICAS DE 13,8KV"/>
  </r>
  <r>
    <n v="259"/>
    <x v="65"/>
    <x v="1"/>
    <s v="BARE"/>
    <s v="POSTE 179"/>
    <x v="2"/>
    <x v="0"/>
    <s v="PREVENTIVO"/>
    <s v="PREVENCION ANTE FUTURAS FALLAS"/>
    <x v="0"/>
    <n v="3"/>
    <s v="UND"/>
    <x v="0"/>
    <s v="PROYECTO"/>
    <s v="HACKSHAW"/>
    <s v="ALEXANDER SANCHEZ"/>
    <s v="MTTO. DE LINEAS ELECTRICAS DE 13,8KV"/>
  </r>
  <r>
    <n v="260"/>
    <x v="65"/>
    <x v="1"/>
    <s v="BARE"/>
    <s v="POSTE 180"/>
    <x v="2"/>
    <x v="0"/>
    <s v="CORRECTIVO"/>
    <s v="REEMPLAZO DEBIDO A DEFECTO EN COMPONENTE"/>
    <x v="0"/>
    <n v="3"/>
    <s v="UND"/>
    <x v="0"/>
    <s v="PROYECTO"/>
    <s v="HACKSHAW"/>
    <s v="ALEXANDER SANCHEZ"/>
    <s v="MTTO. DE LINEAS ELECTRICAS DE 13,8KV ( PALILLO DOBLADO SE PROCEDIO A REEPLAZAR LOS 3 AISLADORES)"/>
  </r>
  <r>
    <n v="261"/>
    <x v="66"/>
    <x v="1"/>
    <s v="BARE"/>
    <s v="POSTE 181"/>
    <x v="2"/>
    <x v="0"/>
    <s v="PREVENTIVO"/>
    <s v="PREVENCION ANTE FUTURAS FALLAS"/>
    <x v="0"/>
    <n v="3"/>
    <s v="UND"/>
    <x v="0"/>
    <s v="PROYECTO"/>
    <s v="HACKSHAW"/>
    <s v="ALEXANDER SANCHEZ"/>
    <s v="MTTO. DE LINEAS ELECTRICAS DE 13,8KV"/>
  </r>
  <r>
    <n v="262"/>
    <x v="66"/>
    <x v="1"/>
    <s v="BARE"/>
    <s v="POSTE 182"/>
    <x v="2"/>
    <x v="0"/>
    <s v="PREVENTIVO"/>
    <s v="PREVENCION ANTE FUTURAS FALLAS"/>
    <x v="0"/>
    <n v="3"/>
    <s v="UND"/>
    <x v="0"/>
    <s v="PROYECTO"/>
    <s v="HACKSHAW"/>
    <s v="ALEXANDER SANCHEZ"/>
    <s v="MTTO. DE LINEAS ELECTRICAS DE 13,8KV"/>
  </r>
  <r>
    <n v="263"/>
    <x v="66"/>
    <x v="1"/>
    <s v="BARE"/>
    <s v="POSTE 184"/>
    <x v="2"/>
    <x v="0"/>
    <s v="PREVENTIVO"/>
    <s v="PREVENCION ANTE FUTURAS FALLAS"/>
    <x v="0"/>
    <n v="3"/>
    <s v="UND"/>
    <x v="0"/>
    <s v="PROYECTO"/>
    <s v="HACKSHAW"/>
    <s v="ALEXANDER SANCHEZ"/>
    <s v="MTTO. DE LINEAS ELECTRICAS DE 13,8KV"/>
  </r>
  <r>
    <n v="264"/>
    <x v="66"/>
    <x v="1"/>
    <s v="BARE"/>
    <s v="POSTE 199"/>
    <x v="2"/>
    <x v="0"/>
    <s v="CORRECTIVO"/>
    <s v="REEMPLAZO DEBIDO A DEFECTO EN COMPONENTE"/>
    <x v="0"/>
    <n v="3"/>
    <s v="UND"/>
    <x v="0"/>
    <s v="PROYECTO"/>
    <s v="HACKSHAW"/>
    <s v="ALEXANDER SANCHEZ"/>
    <s v="MTTO. DE LINEAS ELECTRICAS DE 13,8KV ( POSTE INTERVENIDO EN ENERO AISLADOR MANCHADO SE PROCEDIO A REMPLAZAR LOS 3)"/>
  </r>
  <r>
    <n v="265"/>
    <x v="67"/>
    <x v="1"/>
    <s v="BARE"/>
    <s v="POSTE  216"/>
    <x v="2"/>
    <x v="0"/>
    <s v="PREVENTIVO"/>
    <s v="PREVENCION ANTE FUTURAS FALLAS"/>
    <x v="0"/>
    <n v="3"/>
    <s v="UND"/>
    <x v="0"/>
    <s v="PROYECTO"/>
    <s v="HACKSHAW"/>
    <s v="ALEXANDER SANCHEZ"/>
    <s v="MTTO. DE LINEAS ELECTRICAS DE 13,8KV"/>
  </r>
  <r>
    <n v="266"/>
    <x v="67"/>
    <x v="1"/>
    <s v="BARE"/>
    <s v="POSTE 218"/>
    <x v="2"/>
    <x v="0"/>
    <s v="PREVENTIVO"/>
    <s v="PREVENCION ANTE FUTURAS FALLAS"/>
    <x v="0"/>
    <n v="3"/>
    <s v="UND"/>
    <x v="0"/>
    <s v="PROYECTO"/>
    <s v="HACKSHAW"/>
    <s v="ALEXANDER SANCHEZ"/>
    <s v="MTTO. DE LINEAS ELECTRICAS DE 13,8KV"/>
  </r>
  <r>
    <n v="267"/>
    <x v="68"/>
    <x v="1"/>
    <s v="BARE"/>
    <s v="POSTE201"/>
    <x v="2"/>
    <x v="0"/>
    <s v="PREVENTIVO"/>
    <s v="PREVENCION ANTE FUTURAS FALLAS"/>
    <x v="0"/>
    <n v="3"/>
    <s v="UND"/>
    <x v="0"/>
    <s v="PROYECTO"/>
    <s v="HACKSHAW"/>
    <s v="ALEXANDER SANCHEZ"/>
    <s v="MTTO. DE LINEAS ELECTRICAS DE 13,8KV"/>
  </r>
  <r>
    <n v="268"/>
    <x v="68"/>
    <x v="1"/>
    <s v="BARE"/>
    <s v="POSTE 285"/>
    <x v="2"/>
    <x v="0"/>
    <s v="PREVENTIVO"/>
    <s v="PREVENCION ANTE FUTURAS FALLAS"/>
    <x v="0"/>
    <n v="3"/>
    <s v="UND"/>
    <x v="0"/>
    <s v="PROYECTO"/>
    <s v="HACKSHAW"/>
    <s v="ALEXANDER SANCHEZ"/>
    <s v="MTTO. DE LINEAS ELECTRICAS DE 13,8KV"/>
  </r>
  <r>
    <n v="269"/>
    <x v="68"/>
    <x v="1"/>
    <s v="BARE"/>
    <s v="POSTE 286"/>
    <x v="2"/>
    <x v="0"/>
    <s v="PREVENTIVO"/>
    <s v="PREVENCION ANTE FUTURAS FALLAS"/>
    <x v="0"/>
    <n v="3"/>
    <s v="UND"/>
    <x v="0"/>
    <s v="PROYECTO"/>
    <s v="HACKSHAW"/>
    <s v="ALEXANDER SANCHEZ"/>
    <s v="MTTO. DE LINEAS ELECTRICAS DE 13,8KV"/>
  </r>
  <r>
    <n v="270"/>
    <x v="69"/>
    <x v="1"/>
    <s v="BARE"/>
    <s v="POSTE 4"/>
    <x v="2"/>
    <x v="0"/>
    <s v="PREVENTIVO"/>
    <s v="PREVENCION ANTE FUTURAS FALLAS"/>
    <x v="3"/>
    <n v="3"/>
    <s v="UND"/>
    <x v="0"/>
    <s v="PROYECTO"/>
    <s v="HACKSHAW"/>
    <s v="ALEXANDER SANCHEZ"/>
    <s v="MTTO. DE LINEAS ELECTRICAS DE 13,8KV"/>
  </r>
  <r>
    <n v="271"/>
    <x v="69"/>
    <x v="1"/>
    <s v="BARE"/>
    <s v="POSTE 4"/>
    <x v="2"/>
    <x v="0"/>
    <s v="PREVENTIVO"/>
    <s v="PREVENCION ANTE FUTURAS FALLAS"/>
    <x v="0"/>
    <n v="1"/>
    <s v="UND"/>
    <x v="0"/>
    <s v="PROYECTO"/>
    <s v="HACKSHAW"/>
    <s v="ALEXANDER SANCHEZ"/>
    <s v="MTTO. DE LINEAS ELECTRICAS DE 13,8KV"/>
  </r>
  <r>
    <n v="272"/>
    <x v="69"/>
    <x v="1"/>
    <s v="BARE"/>
    <s v="POSTE 3"/>
    <x v="2"/>
    <x v="0"/>
    <s v="PREVENTIVO"/>
    <s v="PREVENCION ANTE FUTURAS FALLAS"/>
    <x v="3"/>
    <n v="3"/>
    <s v="UND"/>
    <x v="0"/>
    <s v="PROYECTO"/>
    <s v="HACKSHAW"/>
    <s v="ALEXANDER SANCHEZ"/>
    <s v="MTTO. DE LINEAS ELECTRICAS DE 13,8KV"/>
  </r>
  <r>
    <n v="273"/>
    <x v="69"/>
    <x v="1"/>
    <s v="BARE"/>
    <s v="POSTE 3"/>
    <x v="2"/>
    <x v="0"/>
    <s v="PREVENTIVO"/>
    <s v="PREVENCION ANTE FUTURAS FALLAS"/>
    <x v="0"/>
    <n v="3"/>
    <s v="UND"/>
    <x v="0"/>
    <s v="PROYECTO"/>
    <s v="HACKSHAW"/>
    <s v="ALEXANDER SANCHEZ"/>
    <s v="MTTO. DE LINEAS ELECTRICAS DE 13,8KV"/>
  </r>
  <r>
    <n v="274"/>
    <x v="69"/>
    <x v="1"/>
    <s v="BARE"/>
    <s v="POSTE 8"/>
    <x v="2"/>
    <x v="0"/>
    <s v="PREVENTIVO"/>
    <s v="PREVENCION ANTE FUTURAS FALLAS"/>
    <x v="3"/>
    <n v="6"/>
    <s v="UND"/>
    <x v="0"/>
    <s v="PROYECTO"/>
    <s v="HACKSHAW"/>
    <s v="ALEXANDER SANCHEZ"/>
    <s v="MTTO. DE LINEAS ELECTRICAS DE 13,8KV"/>
  </r>
  <r>
    <n v="275"/>
    <x v="69"/>
    <x v="1"/>
    <s v="BARE"/>
    <s v="POSTE 8"/>
    <x v="2"/>
    <x v="0"/>
    <s v="PREVENTIVO"/>
    <s v="PREVENCION ANTE FUTURAS FALLAS"/>
    <x v="0"/>
    <n v="1"/>
    <s v="UND"/>
    <x v="0"/>
    <s v="PROYECTO"/>
    <s v="HACKSHAW"/>
    <s v="ALEXANDER SANCHEZ"/>
    <s v="MTTO. DE LINEAS ELECTRICAS DE 13,8KV"/>
  </r>
  <r>
    <n v="276"/>
    <x v="69"/>
    <x v="0"/>
    <s v="DOBOKUBI"/>
    <s v="POSTE 156"/>
    <x v="1"/>
    <x v="3"/>
    <s v="CORRECTIVO"/>
    <s v="TENSADO DE POSTE "/>
    <x v="13"/>
    <n v="2"/>
    <s v="UND"/>
    <x v="0"/>
    <s v="PROYECTO"/>
    <m/>
    <s v="LAULUIS LAREZ"/>
    <s v="MTTO. DE LINEAS ELECTRICAS DE 13,8KV"/>
  </r>
  <r>
    <n v="277"/>
    <x v="69"/>
    <x v="0"/>
    <s v="DOBOKUBI"/>
    <s v="POSTE 156"/>
    <x v="1"/>
    <x v="3"/>
    <s v="CORRECTIVO"/>
    <s v="TENSADO DE POSTE "/>
    <x v="14"/>
    <n v="2"/>
    <s v="UND"/>
    <x v="0"/>
    <s v="PROYECTO"/>
    <m/>
    <s v="LAULUIS LAREZ"/>
    <s v="MTTO. DE LINEAS ELECTRICAS DE 13,8KV"/>
  </r>
  <r>
    <n v="278"/>
    <x v="70"/>
    <x v="1"/>
    <s v="BARE"/>
    <s v="POSTE 287"/>
    <x v="2"/>
    <x v="0"/>
    <s v="PREVENTIVO"/>
    <s v="PREVENCION ANTE FUTURAS FALLAS"/>
    <x v="0"/>
    <n v="3"/>
    <s v="UND"/>
    <x v="0"/>
    <s v="PROYECTO"/>
    <s v="HACKSHAW"/>
    <s v="ALEXANDER SANCHEZ"/>
    <s v="MTTO. DE LINEAS ELECTRICAS DE 13,8KV"/>
  </r>
  <r>
    <n v="279"/>
    <x v="70"/>
    <x v="1"/>
    <s v="BARE"/>
    <s v="POSTE 290"/>
    <x v="2"/>
    <x v="0"/>
    <s v="PREVENTIVO"/>
    <s v="PREVENCION ANTE FUTURAS FALLAS"/>
    <x v="0"/>
    <n v="3"/>
    <s v="UND"/>
    <x v="0"/>
    <s v="PROYECTO"/>
    <s v="HACKSHAW"/>
    <s v="ALEXANDER SANCHEZ"/>
    <s v="MTTO. DE LINEAS ELECTRICAS DE 13,8KV"/>
  </r>
  <r>
    <n v="280"/>
    <x v="70"/>
    <x v="1"/>
    <s v="BARE"/>
    <s v="POSTE 292"/>
    <x v="2"/>
    <x v="0"/>
    <s v="PREVENTIVO"/>
    <s v="PREVENCION ANTE FUTURAS FALLAS"/>
    <x v="0"/>
    <n v="3"/>
    <s v="UND"/>
    <x v="0"/>
    <s v="PROYECTO"/>
    <s v="HACKSHAW"/>
    <s v="ALEXANDER SANCHEZ"/>
    <s v="MTTO. DE LINEAS ELECTRICAS DE 13,8KV"/>
  </r>
  <r>
    <n v="281"/>
    <x v="70"/>
    <x v="1"/>
    <s v="BARE"/>
    <s v="POSTE 293"/>
    <x v="2"/>
    <x v="0"/>
    <s v="PREVENTIVO"/>
    <s v="PREVENCION ANTE FUTURAS FALLAS"/>
    <x v="0"/>
    <n v="3"/>
    <s v="UND"/>
    <x v="0"/>
    <s v="PROYECTO"/>
    <s v="HACKSHAW"/>
    <s v="ALEXANDER SANCHEZ"/>
    <s v="MTTO. DE LINEAS ELECTRICAS DE 13,8KV"/>
  </r>
  <r>
    <n v="282"/>
    <x v="70"/>
    <x v="0"/>
    <s v="DOBOKUBI"/>
    <s v="POSTE 10"/>
    <x v="1"/>
    <x v="0"/>
    <s v="PREVENTIVO"/>
    <s v="PREVENCION ANTE FUTURAS FALLAS"/>
    <x v="0"/>
    <n v="3"/>
    <s v="UND"/>
    <x v="0"/>
    <s v="PROYECTO"/>
    <m/>
    <s v="LAULUIS LAREZ"/>
    <s v="MTTO. DE LINEAS ELECTRICAS DE 13,8KV"/>
  </r>
  <r>
    <n v="283"/>
    <x v="70"/>
    <x v="0"/>
    <s v="DOBOKUBI"/>
    <s v="POSTE 12"/>
    <x v="1"/>
    <x v="0"/>
    <s v="PREVENTIVO"/>
    <s v="PREVENCION ANTE FUTURAS FALLAS"/>
    <x v="0"/>
    <n v="2"/>
    <s v="UND"/>
    <x v="0"/>
    <s v="PROYECTO"/>
    <m/>
    <s v="LAULUIS LAREZ"/>
    <s v="MTTO. DE LINEAS ELECTRICAS DE 13,8KV"/>
  </r>
  <r>
    <n v="284"/>
    <x v="71"/>
    <x v="0"/>
    <s v="DOBOKUBI"/>
    <s v="POSTE 24"/>
    <x v="0"/>
    <x v="0"/>
    <s v="PREVENTIVO"/>
    <s v="CORRECCION DE FALLA POR ALTOS DECIBELES"/>
    <x v="15"/>
    <n v="3"/>
    <s v="UND"/>
    <x v="0"/>
    <s v="PROYECTO"/>
    <m/>
    <s v="LAULUIS LAREZ"/>
    <s v="MTTO. DE LINEAS ELECTRICAS DE 13,8KV"/>
  </r>
  <r>
    <n v="285"/>
    <x v="71"/>
    <x v="0"/>
    <s v="DOBOKUBI"/>
    <s v="POSTE 24"/>
    <x v="0"/>
    <x v="0"/>
    <s v="PREVENTIVO"/>
    <s v="PREVENCION ANTE FUTURAS FALLAS"/>
    <x v="11"/>
    <n v="3"/>
    <s v="UND"/>
    <x v="0"/>
    <s v="PROYECTO"/>
    <m/>
    <s v="LAULUIS LAREZ"/>
    <s v="MTTO. DE LINEAS ELECTRICAS DE 13,8KV"/>
  </r>
  <r>
    <n v="286"/>
    <x v="71"/>
    <x v="0"/>
    <s v="DOBOKUBI"/>
    <s v="POSTE 24"/>
    <x v="0"/>
    <x v="1"/>
    <s v="CORRECTIVO"/>
    <s v="DESPEJE Y RECUPERACION DE MATERIALES "/>
    <x v="0"/>
    <n v="1"/>
    <s v="UND"/>
    <x v="1"/>
    <s v="PROYECTO"/>
    <m/>
    <s v="LAULUIS LAREZ"/>
    <s v="MTTO. DE LINEAS ELECTRICAS DE 13,8KV"/>
  </r>
  <r>
    <n v="287"/>
    <x v="71"/>
    <x v="1"/>
    <s v="BARE"/>
    <s v="POSTE 220"/>
    <x v="2"/>
    <x v="0"/>
    <s v="PREVENTIVO"/>
    <s v="PREVENCION ANTE FUTURAS FALLAS"/>
    <x v="0"/>
    <n v="3"/>
    <s v="UND"/>
    <x v="0"/>
    <s v="PROYECTO"/>
    <m/>
    <s v="LAULUIS LAREZ"/>
    <s v="MTTO. DE LINEAS ELECTRICAS DE 13,8KV"/>
  </r>
  <r>
    <n v="288"/>
    <x v="71"/>
    <x v="1"/>
    <s v="BARE"/>
    <s v="POSTE 222"/>
    <x v="2"/>
    <x v="0"/>
    <s v="PREVENTIVO"/>
    <s v="PREVENCION ANTE FUTURAS FALLAS"/>
    <x v="0"/>
    <n v="3"/>
    <s v="UND"/>
    <x v="0"/>
    <s v="PROYECTO"/>
    <m/>
    <s v="LAULUIS LAREZ"/>
    <s v="MTTO. DE LINEAS ELECTRICAS DE 13,8KV"/>
  </r>
  <r>
    <n v="289"/>
    <x v="71"/>
    <x v="1"/>
    <s v="BARE"/>
    <s v="POSTE 17"/>
    <x v="2"/>
    <x v="0"/>
    <s v="PREVENTIVO"/>
    <s v="PREVENCION ANTE FUTURAS FALLAS"/>
    <x v="3"/>
    <n v="6"/>
    <s v="UND"/>
    <x v="0"/>
    <s v="PROYECTO"/>
    <m/>
    <s v="LAULUIS LAREZ"/>
    <s v="MTTO. DE LINEAS ELECTRICAS DE 13,8KV"/>
  </r>
  <r>
    <n v="290"/>
    <x v="72"/>
    <x v="1"/>
    <s v="BARE"/>
    <s v="POSTE 224"/>
    <x v="2"/>
    <x v="0"/>
    <s v="PREVENTIVO"/>
    <s v="PREVENCION ANTE FUTURAS FALLAS"/>
    <x v="0"/>
    <n v="3"/>
    <s v="UND"/>
    <x v="0"/>
    <s v="PROYECTO"/>
    <s v="HACKSHAW"/>
    <s v="ALEXANDER SANCHEZ"/>
    <s v="MTTO. DE LINEAS ELECTRICAS DE 13,8KV"/>
  </r>
  <r>
    <n v="291"/>
    <x v="72"/>
    <x v="1"/>
    <s v="BARE"/>
    <s v="POSTE 228"/>
    <x v="2"/>
    <x v="0"/>
    <s v="PREVENTIVO"/>
    <s v="PREVENCION ANTE FUTURAS FALLAS"/>
    <x v="0"/>
    <n v="3"/>
    <s v="UND"/>
    <x v="0"/>
    <s v="PROYECTO"/>
    <s v="HACKSHAW"/>
    <s v="ALEXANDER SANCHEZ"/>
    <s v="MTTO. DE LINEAS ELECTRICAS DE 13,8KV"/>
  </r>
  <r>
    <n v="292"/>
    <x v="72"/>
    <x v="1"/>
    <s v="BARE"/>
    <s v="POSTE 229"/>
    <x v="2"/>
    <x v="0"/>
    <s v="PREVENTIVO"/>
    <s v="PREVENCION ANTE FUTURAS FALLAS"/>
    <x v="0"/>
    <n v="3"/>
    <s v="UND"/>
    <x v="0"/>
    <s v="PROYECTO"/>
    <s v="HACKSHAW"/>
    <s v="ALEXANDER SANCHEZ"/>
    <s v="MTTO. DE LINEAS ELECTRICAS DE 13,8KV"/>
  </r>
  <r>
    <n v="293"/>
    <x v="72"/>
    <x v="1"/>
    <s v="BARE"/>
    <s v="POSTE 230"/>
    <x v="2"/>
    <x v="0"/>
    <s v="PREVENTIVO"/>
    <s v="PREVENCION ANTE FUTURAS FALLAS"/>
    <x v="0"/>
    <n v="3"/>
    <s v="UND"/>
    <x v="0"/>
    <s v="PROYECTO"/>
    <s v="HACKSHAW"/>
    <s v="ALEXANDER SANCHEZ"/>
    <s v="MTTO. DE LINEAS ELECTRICAS DE 13,8KV"/>
  </r>
  <r>
    <n v="294"/>
    <x v="72"/>
    <x v="1"/>
    <s v="BARE"/>
    <s v="POSTE 25"/>
    <x v="2"/>
    <x v="0"/>
    <s v="PREVENTIVO"/>
    <s v="PREVENCION ANTE FUTURAS FALLAS"/>
    <x v="3"/>
    <n v="6"/>
    <s v="UND"/>
    <x v="0"/>
    <s v="PROYECTO"/>
    <s v="HACKSHAW"/>
    <s v="ALEXANDER SANCHEZ"/>
    <s v="MTTO. DE LINEAS ELECTRICAS DE 13,8KV"/>
  </r>
  <r>
    <n v="295"/>
    <x v="72"/>
    <x v="0"/>
    <s v="DOBOKUBI"/>
    <s v="POSTE 16"/>
    <x v="0"/>
    <x v="0"/>
    <s v="PREVENTIVO"/>
    <s v="PREVENCION ANTE FUTURAS FALLAS"/>
    <x v="0"/>
    <n v="2"/>
    <s v="UND"/>
    <x v="0"/>
    <s v="PROYECTO"/>
    <m/>
    <s v="LAULUIS LAREZ"/>
    <s v="MTTO. DE LINEAS ELECTRICAS DE 13,8KV"/>
  </r>
  <r>
    <n v="296"/>
    <x v="72"/>
    <x v="0"/>
    <s v="DOBOKUBI"/>
    <s v="POSTE 24"/>
    <x v="0"/>
    <x v="0"/>
    <s v="PREVENTIVO"/>
    <s v="PREVENCION ANTE FUTURAS FALLAS"/>
    <x v="1"/>
    <n v="2"/>
    <s v="UND"/>
    <x v="0"/>
    <s v="PROYECTO"/>
    <m/>
    <s v="LAULUIS LAREZ"/>
    <s v="MTTO. DE LINEAS ELECTRICAS DE 13,8KV"/>
  </r>
  <r>
    <n v="297"/>
    <x v="72"/>
    <x v="0"/>
    <s v="DOBOKUBI"/>
    <s v="POSTE 24"/>
    <x v="0"/>
    <x v="0"/>
    <s v="PREVENTIVO"/>
    <s v="PREVENCION ANTE FUTURAS FALLAS"/>
    <x v="3"/>
    <n v="2"/>
    <s v="UND"/>
    <x v="0"/>
    <s v="PROYECTO"/>
    <m/>
    <s v="LAULUIS LAREZ"/>
    <s v="MTTO. DE LINEAS ELECTRICAS DE 13,8KV"/>
  </r>
  <r>
    <n v="298"/>
    <x v="72"/>
    <x v="0"/>
    <s v="DOBOKUBI"/>
    <s v="POSTE 24"/>
    <x v="0"/>
    <x v="1"/>
    <s v="CORRECTIVO"/>
    <s v="DESPEJE Y RECUPERACION DE MATERIALES "/>
    <x v="0"/>
    <n v="1"/>
    <s v="UND"/>
    <x v="1"/>
    <s v="PROYECTO"/>
    <m/>
    <s v="LAULUIS LAREZ"/>
    <s v="MTTO. DE LINEAS ELECTRICAS DE 13,8KV"/>
  </r>
  <r>
    <n v="299"/>
    <x v="73"/>
    <x v="0"/>
    <s v="DOBOKUBI"/>
    <s v="POSTE 355"/>
    <x v="4"/>
    <x v="0"/>
    <s v="PREVENTIVO"/>
    <s v="PREVENCION ANTE FUTURAS FALLAS"/>
    <x v="3"/>
    <n v="3"/>
    <s v="UND"/>
    <x v="0"/>
    <s v="PROYECTO"/>
    <m/>
    <s v="LAULUIS LAREZ"/>
    <s v="MTTO. DE LINEAS ELECTRICAS DE 13,8KV"/>
  </r>
  <r>
    <n v="300"/>
    <x v="73"/>
    <x v="0"/>
    <s v="DOBOKUBI"/>
    <s v="POSTE 24"/>
    <x v="0"/>
    <x v="0"/>
    <s v="PREVENTIVO"/>
    <s v="PREVENCION ANTE FUTURAS FALLAS"/>
    <x v="3"/>
    <n v="1"/>
    <s v="UND"/>
    <x v="0"/>
    <s v="PROYECTO"/>
    <m/>
    <s v="LAULUIS LAREZ"/>
    <s v="MTTO. DE LINEAS ELECTRICAS DE 13,8KV"/>
  </r>
  <r>
    <n v="301"/>
    <x v="73"/>
    <x v="0"/>
    <s v="DOBOKUBI"/>
    <s v="POSTE 24"/>
    <x v="0"/>
    <x v="0"/>
    <s v="PREVENTIVO"/>
    <s v="PREVENCION ANTE FUTURAS FALLAS"/>
    <x v="1"/>
    <n v="1"/>
    <s v="UND"/>
    <x v="0"/>
    <s v="PROYECTO"/>
    <m/>
    <s v="LAULUIS LAREZ"/>
    <s v="MTTO. DE LINEAS ELECTRICAS DE 13,8KV"/>
  </r>
  <r>
    <n v="302"/>
    <x v="73"/>
    <x v="0"/>
    <s v="DOBOKUBI"/>
    <s v="POSTE 24"/>
    <x v="0"/>
    <x v="0"/>
    <s v="PREVENTIVO"/>
    <s v="PREVENCION ANTE FUTURAS FALLAS"/>
    <x v="0"/>
    <n v="3"/>
    <s v="UND"/>
    <x v="0"/>
    <s v="PROYECTO"/>
    <m/>
    <s v="LAULUIS LAREZ"/>
    <s v="MTTO. DE LINEAS ELECTRICAS DE 13,8KV"/>
  </r>
  <r>
    <n v="303"/>
    <x v="74"/>
    <x v="1"/>
    <s v="BARE"/>
    <s v="POSTE 232"/>
    <x v="2"/>
    <x v="0"/>
    <s v="PREVENTIVO"/>
    <s v="PREVENCION ANTE FUTURAS FALLAS"/>
    <x v="0"/>
    <n v="3"/>
    <s v="UND"/>
    <x v="0"/>
    <s v="PROYECTO"/>
    <m/>
    <s v="LAULUIS LAREZ"/>
    <s v="MTTO. DE LINEAS ELECTRICAS DE 13,8KV"/>
  </r>
  <r>
    <n v="304"/>
    <x v="74"/>
    <x v="1"/>
    <s v="BARE"/>
    <s v="POSTE 330"/>
    <x v="2"/>
    <x v="0"/>
    <s v="CORRECTIVO"/>
    <s v="REEMPLAZO DEBIDO A DEFECTO EN COMPONENTE"/>
    <x v="0"/>
    <n v="3"/>
    <s v="UND"/>
    <x v="0"/>
    <s v="PROYECTO"/>
    <m/>
    <s v="LAULUIS LAREZ"/>
    <s v="MTTO. DE LINEAS ELECTRICAS DE 13,8KV"/>
  </r>
  <r>
    <n v="305"/>
    <x v="74"/>
    <x v="1"/>
    <s v="BARE"/>
    <s v="POSTE 331"/>
    <x v="2"/>
    <x v="0"/>
    <s v="CORRECTIVO"/>
    <s v="REEMPLAZO DEBIDO A DEFECTO EN COMPONENTE"/>
    <x v="0"/>
    <n v="3"/>
    <s v="UND"/>
    <x v="0"/>
    <s v="PROYECTO"/>
    <m/>
    <s v="LAULUIS LAREZ"/>
    <s v="MTTO. DE LINEAS ELECTRICAS DE 13,8KV"/>
  </r>
  <r>
    <n v="306"/>
    <x v="74"/>
    <x v="1"/>
    <s v="BARE"/>
    <s v="POSTE 334"/>
    <x v="2"/>
    <x v="0"/>
    <s v="CORRECTIVO"/>
    <s v="REEMPLAZO DEBIDO A DEFECTO EN COMPONENTE"/>
    <x v="0"/>
    <n v="3"/>
    <s v="UND"/>
    <x v="0"/>
    <s v="PROYECTO"/>
    <m/>
    <s v="LAULUIS LAREZ"/>
    <s v="MTTO. DE LINEAS ELECTRICAS DE 13,8KV"/>
  </r>
  <r>
    <n v="307"/>
    <x v="74"/>
    <x v="1"/>
    <s v="BARE"/>
    <s v="POSTE 29"/>
    <x v="2"/>
    <x v="0"/>
    <s v="PREVENTIVO"/>
    <s v="PREVENCION ANTE FUTURAS FALLAS"/>
    <x v="3"/>
    <n v="6"/>
    <s v="UND"/>
    <x v="0"/>
    <s v="PROYECTO"/>
    <m/>
    <s v="LAULUIS LAREZ"/>
    <s v="MTTO. DE LINEAS ELECTRICAS DE 13,8KV"/>
  </r>
  <r>
    <n v="308"/>
    <x v="74"/>
    <x v="0"/>
    <s v="DOBOKUBI"/>
    <s v="POSTE 337"/>
    <x v="4"/>
    <x v="0"/>
    <s v="PREVENTIVO"/>
    <s v="PREVENCION ANTE FUTURAS FALLAS"/>
    <x v="0"/>
    <n v="3"/>
    <s v="UND"/>
    <x v="0"/>
    <s v="PROYECTO"/>
    <m/>
    <s v="LAULUIS LAREZ"/>
    <s v="MTTO. DE LINEAS ELECTRICAS DE 13,8KV"/>
  </r>
  <r>
    <n v="309"/>
    <x v="74"/>
    <x v="0"/>
    <s v="DOBOKUBI"/>
    <s v="POSTE 332"/>
    <x v="4"/>
    <x v="0"/>
    <s v="PREVENTIVO"/>
    <s v="PREVENCION ANTE FUTURAS FALLAS"/>
    <x v="3"/>
    <n v="2"/>
    <s v="UND"/>
    <x v="0"/>
    <s v="PROYECTO"/>
    <m/>
    <s v="LAULUIS LAREZ"/>
    <s v="MTTO. DE LINEAS ELECTRICAS DE 13,8KV (FASE B Y C)"/>
  </r>
  <r>
    <n v="310"/>
    <x v="75"/>
    <x v="0"/>
    <s v="DOBOKUBI"/>
    <s v="POSTE 13"/>
    <x v="3"/>
    <x v="0"/>
    <s v="PREVENTIVO"/>
    <s v="PREVENCION ANTE FUTURAS FALLAS"/>
    <x v="0"/>
    <n v="3"/>
    <s v="UND"/>
    <x v="0"/>
    <s v="PROYECTO"/>
    <m/>
    <s v="LAULUIS LAREZ"/>
    <s v="MTTO. DE LINEAS ELECTRICAS DE 13,8KV (SE REEMPLAZO UNA DE LAS ESPIGAS POR DEFECTO EN COMPONENTE INSTALADO EL DIA 15/02/2024, LAS OTRAS DOS FUERON POR PREVENTIVO)"/>
  </r>
  <r>
    <n v="311"/>
    <x v="75"/>
    <x v="0"/>
    <s v="DOBOKUBI"/>
    <s v="POSTE 17"/>
    <x v="3"/>
    <x v="0"/>
    <s v="PREVENTIVO"/>
    <s v="PREVENCION ANTE FUTURAS FALLAS"/>
    <x v="0"/>
    <n v="3"/>
    <s v="UND"/>
    <x v="0"/>
    <s v="PROYECTO"/>
    <m/>
    <s v="LAULUIS LAREZ"/>
    <s v="MTTO. DE LINEAS ELECTRICAS DE 13,8KV"/>
  </r>
  <r>
    <n v="312"/>
    <x v="75"/>
    <x v="0"/>
    <s v="DOBOKUBI"/>
    <s v="POSTE 149"/>
    <x v="3"/>
    <x v="0"/>
    <s v="PREVENTIVO"/>
    <s v="CORRECCION DE FALLA POR DELTA T "/>
    <x v="11"/>
    <n v="3"/>
    <s v="UND"/>
    <x v="0"/>
    <s v="PROYECTO"/>
    <m/>
    <s v="LAULUIS LAREZ"/>
    <s v="MTTO. DE LINEAS ELECTRICAS DE 13,8KV"/>
  </r>
  <r>
    <n v="313"/>
    <x v="75"/>
    <x v="0"/>
    <s v="DOBOKUBI"/>
    <s v="POSTE 126"/>
    <x v="3"/>
    <x v="3"/>
    <s v="PREVENTIVO"/>
    <s v="PREVENCION ANTE FUTURAS FALLAS"/>
    <x v="15"/>
    <n v="2"/>
    <s v="UND"/>
    <x v="0"/>
    <s v="PROYECTO"/>
    <m/>
    <s v="LAULUIS LAREZ"/>
    <s v="MTTO. DE LINEAS ELECTRICAS DE 13,8KV"/>
  </r>
  <r>
    <n v="314"/>
    <x v="75"/>
    <x v="0"/>
    <s v="DOBOKUBI"/>
    <s v="POSTE 126"/>
    <x v="3"/>
    <x v="3"/>
    <s v="PREVENTIVO"/>
    <s v="PREVENCION ANTE FUTURAS FALLAS"/>
    <x v="0"/>
    <n v="1"/>
    <s v="UND"/>
    <x v="0"/>
    <s v="PROYECTO"/>
    <m/>
    <s v="LAULUIS LAREZ"/>
    <s v="MTTO. DE LINEAS ELECTRICAS DE 13,8KV"/>
  </r>
  <r>
    <n v="315"/>
    <x v="75"/>
    <x v="0"/>
    <s v="DOBOKUBI"/>
    <s v="POSTE 126"/>
    <x v="3"/>
    <x v="0"/>
    <s v="PREVENTIVO"/>
    <s v="PREVENCION ANTE FUTURAS FALLAS"/>
    <x v="15"/>
    <n v="1"/>
    <s v="UND"/>
    <x v="0"/>
    <s v="PROYECTO"/>
    <m/>
    <s v="LAULUIS LAREZ"/>
    <s v="MTTO. DE LINEAS ELECTRICAS DE 13,8KV"/>
  </r>
  <r>
    <n v="316"/>
    <x v="75"/>
    <x v="1"/>
    <s v="BARE"/>
    <s v="POSTE 20"/>
    <x v="2"/>
    <x v="0"/>
    <s v="PREVENTIVO"/>
    <s v="PREVENCION ANTE FUTURAS FALLAS"/>
    <x v="3"/>
    <n v="6"/>
    <s v="UND"/>
    <x v="0"/>
    <s v="PROYECTO"/>
    <m/>
    <s v="LAULUIS LAREZ"/>
    <s v="MTTO. DE LINEAS ELECTRICAS DE 13,8KV"/>
  </r>
  <r>
    <n v="317"/>
    <x v="75"/>
    <x v="1"/>
    <s v="BARE"/>
    <s v="POSTE 39"/>
    <x v="2"/>
    <x v="0"/>
    <s v="PREVENTIVO"/>
    <s v="PREVENCION ANTE FUTURAS FALLAS"/>
    <x v="3"/>
    <n v="6"/>
    <s v="UND"/>
    <x v="0"/>
    <s v="PROYECTO"/>
    <m/>
    <s v="LAULUIS LAREZ"/>
    <s v="MTTO. DE LINEAS ELECTRICAS DE 13,8KV"/>
  </r>
  <r>
    <n v="318"/>
    <x v="75"/>
    <x v="1"/>
    <s v="BARE"/>
    <s v="POSTE 233"/>
    <x v="2"/>
    <x v="0"/>
    <s v="PREVENTIVO"/>
    <s v="PREVENCION ANTE FUTURAS FALLAS"/>
    <x v="0"/>
    <n v="3"/>
    <s v="UND"/>
    <x v="0"/>
    <s v="PROYECTO"/>
    <m/>
    <s v="LAULUIS LAREZ"/>
    <s v="MTTO. DE LINEAS ELECTRICAS DE 13,8KV"/>
  </r>
  <r>
    <n v="319"/>
    <x v="75"/>
    <x v="1"/>
    <s v="BARE"/>
    <s v="POSTE 247"/>
    <x v="2"/>
    <x v="0"/>
    <s v="PREVENTIVO"/>
    <s v="PREVENCION ANTE FUTURAS FALLAS"/>
    <x v="0"/>
    <n v="3"/>
    <s v="UND"/>
    <x v="0"/>
    <s v="PROYECTO"/>
    <m/>
    <s v="LAULUIS LAREZ"/>
    <s v="MTTO. DE LINEAS ELECTRICAS DE 13,8KV"/>
  </r>
  <r>
    <n v="320"/>
    <x v="76"/>
    <x v="1"/>
    <s v="BARE"/>
    <s v="POSTE 30"/>
    <x v="2"/>
    <x v="0"/>
    <s v="PREVENTIVO"/>
    <s v="PREVENCION ANTE FUTURAS FALLAS"/>
    <x v="3"/>
    <n v="9"/>
    <s v="UND"/>
    <x v="0"/>
    <s v="PROYECTO"/>
    <m/>
    <s v="LAULUIS LAREZ"/>
    <s v="MTTO. DE LINEAS ELECTRICAS DE 13,8KV"/>
  </r>
  <r>
    <n v="321"/>
    <x v="76"/>
    <x v="1"/>
    <s v="BARE"/>
    <s v="POSTE 249"/>
    <x v="2"/>
    <x v="0"/>
    <s v="PREVENTIVO"/>
    <s v="PREVENCION ANTE FUTURAS FALLAS"/>
    <x v="0"/>
    <n v="3"/>
    <s v="UND"/>
    <x v="0"/>
    <s v="PROYECTO"/>
    <m/>
    <s v="LAULUIS LAREZ"/>
    <s v="MTTO. DE LINEAS ELECTRICAS DE 13,8KV"/>
  </r>
  <r>
    <n v="322"/>
    <x v="76"/>
    <x v="1"/>
    <s v="BARE"/>
    <s v="POSTE 251"/>
    <x v="2"/>
    <x v="0"/>
    <s v="PREVENTIVO"/>
    <s v="PREVENCION ANTE FUTURAS FALLAS"/>
    <x v="0"/>
    <n v="3"/>
    <s v="UND"/>
    <x v="0"/>
    <s v="PROYECTO"/>
    <m/>
    <s v="LAULUIS LAREZ"/>
    <s v="MTTO. DE LINEAS ELECTRICAS DE 13,8KV"/>
  </r>
  <r>
    <n v="323"/>
    <x v="77"/>
    <x v="0"/>
    <s v="DOBOKUBI"/>
    <s v="POSTE 40"/>
    <x v="1"/>
    <x v="0"/>
    <s v="PREVENTIVO"/>
    <s v="PREVENCION ANTE FUTURAS FALLAS"/>
    <x v="1"/>
    <n v="3"/>
    <s v="UND"/>
    <x v="0"/>
    <s v="PROYECTO"/>
    <m/>
    <s v="LAULUIS LAREZ"/>
    <s v="MTTO. DE LINEAS ELECTRICAS DE 13,8KV"/>
  </r>
  <r>
    <n v="324"/>
    <x v="77"/>
    <x v="1"/>
    <s v="BARE"/>
    <s v="POSTE 40"/>
    <x v="2"/>
    <x v="0"/>
    <s v="PREVENTIVO"/>
    <s v="PREVENCION ANTE FUTURAS FALLAS"/>
    <x v="3"/>
    <n v="3"/>
    <s v="UND"/>
    <x v="0"/>
    <s v="PROYECTO"/>
    <m/>
    <s v="LAULUIS LAREZ"/>
    <s v="MTTO. DE LINEAS ELECTRICAS DE 13,8KV"/>
  </r>
  <r>
    <n v="325"/>
    <x v="77"/>
    <x v="1"/>
    <s v="BARE"/>
    <s v="POSTE 65"/>
    <x v="2"/>
    <x v="0"/>
    <s v="PREVENTIVO"/>
    <s v="PREVENCION ANTE FUTURAS FALLAS"/>
    <x v="3"/>
    <n v="3"/>
    <s v="UND"/>
    <x v="0"/>
    <s v="PROYECTO"/>
    <m/>
    <s v="LAULUIS LAREZ"/>
    <s v="MTTO. DE LINEAS ELECTRICAS DE 13,8KV"/>
  </r>
  <r>
    <n v="326"/>
    <x v="77"/>
    <x v="1"/>
    <s v="BARE"/>
    <s v="POSTE 69"/>
    <x v="2"/>
    <x v="0"/>
    <s v="PREVENTIVO"/>
    <s v="PREVENCION ANTE FUTURAS FALLAS"/>
    <x v="3"/>
    <n v="3"/>
    <s v="UND"/>
    <x v="0"/>
    <s v="PROYECTO"/>
    <m/>
    <s v="LAULUIS LAREZ"/>
    <s v="MTTO. DE LINEAS ELECTRICAS DE 13,8KV"/>
  </r>
  <r>
    <n v="327"/>
    <x v="77"/>
    <x v="1"/>
    <s v="BARE"/>
    <s v="POSTE 236"/>
    <x v="2"/>
    <x v="0"/>
    <s v="PREVENTIVO"/>
    <s v="PREVENCION ANTE FUTURAS FALLAS"/>
    <x v="0"/>
    <n v="3"/>
    <s v="UND"/>
    <x v="0"/>
    <s v="PROYECTO"/>
    <m/>
    <s v="LAULUIS LAREZ"/>
    <s v="MTTO. DE LINEAS ELECTRICAS DE 13,8KV"/>
  </r>
  <r>
    <n v="328"/>
    <x v="77"/>
    <x v="1"/>
    <s v="BARE"/>
    <s v="POSTE 237"/>
    <x v="2"/>
    <x v="0"/>
    <s v="PREVENTIVO"/>
    <s v="PREVENCION ANTE FUTURAS FALLAS"/>
    <x v="0"/>
    <n v="3"/>
    <s v="UND"/>
    <x v="0"/>
    <s v="PROYECTO"/>
    <m/>
    <s v="LAULUIS LAREZ"/>
    <s v="MTTO. DE LINEAS ELECTRICAS DE 13,8KV"/>
  </r>
  <r>
    <n v="329"/>
    <x v="77"/>
    <x v="0"/>
    <s v="DOBOKUBI"/>
    <s v="POSTE 39"/>
    <x v="1"/>
    <x v="0"/>
    <s v="PREVENTIVO"/>
    <s v="PREVENCION ANTE FUTURAS FALLAS"/>
    <x v="0"/>
    <n v="2"/>
    <s v="UND"/>
    <x v="0"/>
    <s v="PROYECTO"/>
    <m/>
    <s v="LAULUIS LAREZ"/>
    <s v="MTTO. DE LINEAS ELECTRICAS DE 13,8KV"/>
  </r>
  <r>
    <n v="330"/>
    <x v="78"/>
    <x v="1"/>
    <s v="BARE"/>
    <s v="POSTE 267"/>
    <x v="2"/>
    <x v="0"/>
    <s v="PREVENTIVO"/>
    <s v="PREVENCION ANTE FUTURAS FALLAS"/>
    <x v="0"/>
    <n v="3"/>
    <s v="UND"/>
    <x v="0"/>
    <s v="PROYECTO"/>
    <m/>
    <s v="LAULUIS LAREZ"/>
    <s v="MTTO. DE LINEAS ELECTRICAS DE 13,8KV"/>
  </r>
  <r>
    <n v="331"/>
    <x v="78"/>
    <x v="1"/>
    <s v="BARE"/>
    <s v="POSTE 269"/>
    <x v="2"/>
    <x v="0"/>
    <s v="PREVENTIVO"/>
    <s v="PREVENCION ANTE FUTURAS FALLAS"/>
    <x v="0"/>
    <n v="3"/>
    <s v="UND"/>
    <x v="0"/>
    <s v="PROYECTO"/>
    <m/>
    <s v="LAULUIS LAREZ"/>
    <s v="MTTO. DE LINEAS ELECTRICAS DE 13,8KV"/>
  </r>
  <r>
    <n v="332"/>
    <x v="78"/>
    <x v="1"/>
    <s v="BARE"/>
    <s v="POSTE 270"/>
    <x v="2"/>
    <x v="0"/>
    <s v="PREVENTIVO"/>
    <s v="PREVENCION ANTE FUTURAS FALLAS"/>
    <x v="0"/>
    <n v="3"/>
    <s v="UND"/>
    <x v="0"/>
    <s v="PROYECTO"/>
    <m/>
    <s v="LAULUIS LAREZ"/>
    <s v="MTTO. DE LINEAS ELECTRICAS DE 13,8KV"/>
  </r>
  <r>
    <n v="333"/>
    <x v="78"/>
    <x v="1"/>
    <s v="BARE"/>
    <s v="POSTE 71"/>
    <x v="2"/>
    <x v="0"/>
    <s v="PREVENTIVO"/>
    <s v="PREVENCION ANTE FUTURAS FALLAS"/>
    <x v="3"/>
    <n v="6"/>
    <s v="UND"/>
    <x v="0"/>
    <s v="PROYECTO"/>
    <m/>
    <s v="LAULUIS LAREZ"/>
    <s v="MTTO. DE LINEAS ELECTRICAS DE 13,8KV"/>
  </r>
  <r>
    <n v="334"/>
    <x v="78"/>
    <x v="0"/>
    <s v="DOBOKUBI"/>
    <s v="POSTE 1"/>
    <x v="0"/>
    <x v="0"/>
    <s v="PREVENTIVO"/>
    <s v="CORRECCION DE FALLA POR DELTA T "/>
    <x v="15"/>
    <n v="3"/>
    <s v="UND"/>
    <x v="0"/>
    <s v="PROYECTO"/>
    <m/>
    <s v="LAULUIS LAREZ"/>
    <s v="MTTO. DE LINEAS ELECTRICAS DE 13,8KV"/>
  </r>
  <r>
    <n v="335"/>
    <x v="78"/>
    <x v="0"/>
    <s v="DOBOKUBI"/>
    <s v="POSTE 1"/>
    <x v="0"/>
    <x v="3"/>
    <s v="PREVENTIVO"/>
    <s v="CORRECCION DE FALLA POR EFECTO CORONA"/>
    <x v="1"/>
    <n v="3"/>
    <s v="UND"/>
    <x v="0"/>
    <s v="PROYECTO"/>
    <m/>
    <s v="LAULUIS LAREZ"/>
    <s v="MTTO. DE LINEAS ELECTRICAS DE 13,8KV"/>
  </r>
  <r>
    <n v="336"/>
    <x v="78"/>
    <x v="0"/>
    <s v="DOBOKUBI"/>
    <s v="POSTE 1"/>
    <x v="0"/>
    <x v="0"/>
    <s v="PREVENTIVO"/>
    <s v="CORRECCION DE FALLA POR EFECTO CORONA"/>
    <x v="10"/>
    <n v="3"/>
    <s v="UND"/>
    <x v="0"/>
    <s v="PROYECTO"/>
    <m/>
    <s v="LAULUIS LAREZ"/>
    <s v="MTTO. DE LINEAS ELECTRICAS DE 13,8KV"/>
  </r>
  <r>
    <n v="337"/>
    <x v="79"/>
    <x v="0"/>
    <s v="DOBOKUBI"/>
    <s v="POSTE 376"/>
    <x v="4"/>
    <x v="0"/>
    <s v="CORRECTIVO"/>
    <s v="CORREION DE FALLAS"/>
    <x v="15"/>
    <n v="3"/>
    <s v="UND"/>
    <x v="0"/>
    <s v="PROYECTO"/>
    <m/>
    <s v="LAULUIS LAREZ"/>
    <s v="MTTO. DE LINEAS ELECTRICAS DE 13,8KV"/>
  </r>
  <r>
    <n v="338"/>
    <x v="79"/>
    <x v="0"/>
    <s v="DOBOKUBI"/>
    <s v="POSTE 376"/>
    <x v="4"/>
    <x v="0"/>
    <s v="CORRECTIVO"/>
    <s v="CORREION DE FALLAS"/>
    <x v="3"/>
    <n v="3"/>
    <s v="UND"/>
    <x v="0"/>
    <s v="PROYECTO"/>
    <m/>
    <s v="LAULUIS LAREZ"/>
    <s v="MTTO. DE LINEAS ELECTRICAS DE 13,8KV"/>
  </r>
  <r>
    <n v="339"/>
    <x v="79"/>
    <x v="0"/>
    <s v="DOBOKUBI"/>
    <s v="POSTE 376"/>
    <x v="4"/>
    <x v="0"/>
    <s v="CORRECTIVO"/>
    <s v="CORREION DE FALLAS"/>
    <x v="0"/>
    <n v="2"/>
    <s v="UND"/>
    <x v="0"/>
    <s v="PROYECTO"/>
    <m/>
    <s v="LAULUIS LAREZ"/>
    <s v="MTTO. DE LINEAS ELECTRICAS DE 13,8KV"/>
  </r>
  <r>
    <n v="340"/>
    <x v="79"/>
    <x v="1"/>
    <s v="BARE"/>
    <s v="POSTE 305"/>
    <x v="2"/>
    <x v="0"/>
    <s v="PREVENTIVO"/>
    <s v="PREVENCION ANTE FUTURAS FALLAS"/>
    <x v="0"/>
    <n v="3"/>
    <s v="UND"/>
    <x v="0"/>
    <s v="PROYECTO"/>
    <s v="HACKSHAW"/>
    <s v="LAULUIS LAREZ"/>
    <s v="MTTO. DE LINEAS ELECTRICAS DE 13,8KV"/>
  </r>
  <r>
    <n v="341"/>
    <x v="79"/>
    <x v="1"/>
    <s v="BARE"/>
    <s v="POSTE 306"/>
    <x v="2"/>
    <x v="0"/>
    <s v="PREVENTIVO"/>
    <s v="PREVENCION ANTE FUTURAS FALLAS"/>
    <x v="0"/>
    <n v="3"/>
    <s v="UND"/>
    <x v="0"/>
    <s v="PROYECTO"/>
    <s v="HACKSHAW"/>
    <s v="LAULUIS LAREZ"/>
    <s v="MTTO. DE LINEAS ELECTRICAS DE 13,8KV"/>
  </r>
  <r>
    <n v="342"/>
    <x v="79"/>
    <x v="1"/>
    <s v="BARE"/>
    <s v="POSTE 307"/>
    <x v="2"/>
    <x v="0"/>
    <s v="PREVENTIVO"/>
    <s v="PREVENCION ANTE FUTURAS FALLAS"/>
    <x v="0"/>
    <n v="3"/>
    <s v="UND"/>
    <x v="0"/>
    <s v="PROYECTO"/>
    <s v="HACKSHAW"/>
    <s v="LAULUIS LAREZ"/>
    <s v="MTTO. DE LINEAS ELECTRICAS DE 13,8KV"/>
  </r>
  <r>
    <n v="343"/>
    <x v="79"/>
    <x v="0"/>
    <s v="DOBOKUBI"/>
    <s v="POSTE  383"/>
    <x v="4"/>
    <x v="0"/>
    <s v="PREVENTIVO"/>
    <s v="PREVENCION ANTE FUTURAS FALLAS"/>
    <x v="3"/>
    <n v="3"/>
    <s v="UND"/>
    <x v="0"/>
    <s v="PROYECTO"/>
    <s v="CEFERINO MILLAN"/>
    <s v="LAULUIS LAREZ"/>
    <s v="MTTO. DE LINEAS ELECTRICAS DE 13,8KV"/>
  </r>
  <r>
    <n v="344"/>
    <x v="79"/>
    <x v="0"/>
    <s v="DOBOKUBI"/>
    <s v="POSTE  382"/>
    <x v="4"/>
    <x v="1"/>
    <s v="PREVENTIVO"/>
    <s v="DESPEJE Y RECUPERACION DE MATERIALES "/>
    <x v="2"/>
    <n v="1"/>
    <s v="UND"/>
    <x v="1"/>
    <s v="PROYECTO"/>
    <s v="CEFERINO MILLAN"/>
    <s v="LAULUIS LAREZ"/>
    <s v="MTTO. DE LINEAS ELECTRICAS DE 13,8KV"/>
  </r>
  <r>
    <n v="345"/>
    <x v="79"/>
    <x v="0"/>
    <s v="DOBOKUBI"/>
    <s v="POSTE  329"/>
    <x v="4"/>
    <x v="0"/>
    <s v="PREVENTIVO"/>
    <s v="PREVENCION ANTE FUTURAS FALLAS"/>
    <x v="15"/>
    <n v="1"/>
    <s v="UND"/>
    <x v="0"/>
    <s v="PROYECTO"/>
    <s v="CEFERINO MILLAN"/>
    <s v="LAULUIS LAREZ"/>
    <s v="MTTO. DE LINEAS ELECTRICAS DE 13,8KV (fase A)"/>
  </r>
  <r>
    <n v="346"/>
    <x v="79"/>
    <x v="0"/>
    <s v="DOBOKUBI"/>
    <s v="POSTE  329"/>
    <x v="4"/>
    <x v="0"/>
    <s v="PREVENTIVO"/>
    <s v="PREVENCION ANTE FUTURAS FALLAS"/>
    <x v="0"/>
    <n v="1"/>
    <s v="UND"/>
    <x v="0"/>
    <s v="PROYECTO"/>
    <s v="CEFERINO MILLAN"/>
    <s v="LAULUIS LAREZ"/>
    <s v="MTTO. DE LINEAS ELECTRICAS DE 13,8KV (fase A)"/>
  </r>
  <r>
    <n v="347"/>
    <x v="79"/>
    <x v="1"/>
    <s v="BARE"/>
    <s v="POSTE 309"/>
    <x v="2"/>
    <x v="0"/>
    <s v="PREVENTIVO"/>
    <s v="PREVENCION ANTE FUTURAS FALLAS"/>
    <x v="0"/>
    <n v="3"/>
    <s v="UND"/>
    <x v="0"/>
    <s v="PROYECTO"/>
    <s v="HACKSHAW"/>
    <s v="LAULUIS LAREZ"/>
    <s v="MTTO. DE LINEAS ELECTRICAS DE 13,8KV"/>
  </r>
  <r>
    <n v="348"/>
    <x v="23"/>
    <x v="0"/>
    <s v="DOBOKUBI"/>
    <s v="POSTE 312"/>
    <x v="3"/>
    <x v="3"/>
    <s v="PREVENTIVO"/>
    <s v="PREVENCION ANTE FUTURAS FALLAS"/>
    <x v="2"/>
    <n v="2"/>
    <s v="UND"/>
    <x v="1"/>
    <s v="PROYECTO"/>
    <s v="LAULUIS LAREZ"/>
    <s v="ALEXANDER SANCHEZ"/>
    <s v="MTTO. DE LINEAS ELECTRICAS DE 13,8KV"/>
  </r>
  <r>
    <n v="349"/>
    <x v="23"/>
    <x v="0"/>
    <s v="DOBOKUBI"/>
    <s v="POSTE 50"/>
    <x v="1"/>
    <x v="0"/>
    <s v="PREVENTIVO"/>
    <s v="CORRECCION DE FALLA POR EFECTO CORONA"/>
    <x v="0"/>
    <n v="2"/>
    <s v="UND"/>
    <x v="0"/>
    <s v="PROYECTO"/>
    <s v="LAULUIS LAREZ"/>
    <s v="ALEXANDER SANCHEZ"/>
    <s v="EFECTO CORONA EN  AE EN FASE A"/>
  </r>
  <r>
    <n v="350"/>
    <x v="23"/>
    <x v="0"/>
    <s v="DOBOKUBI"/>
    <s v="POSTE 160"/>
    <x v="1"/>
    <x v="1"/>
    <s v="PREVENTIVO"/>
    <s v="DESPEJE Y RECUPERACION DE MATERIALES "/>
    <x v="0"/>
    <n v="1"/>
    <s v="UND"/>
    <x v="1"/>
    <s v="PROYECTO"/>
    <s v="LAULUIS LAREZ"/>
    <s v="ALEXANDER SANCHEZ"/>
    <s v="MTTO. DE LINEAS ELECTRICAS DE 13,8KV"/>
  </r>
  <r>
    <n v="351"/>
    <x v="80"/>
    <x v="0"/>
    <s v="DOBOKUBI"/>
    <s v="POSTE 329"/>
    <x v="4"/>
    <x v="0"/>
    <s v="PREVENTIVO"/>
    <s v="PREVENCION ANTE FUTURAS FALLAS"/>
    <x v="3"/>
    <n v="3"/>
    <s v="UND"/>
    <x v="0"/>
    <s v="PROYECTO"/>
    <s v="CEFERINO MILLAN"/>
    <s v="LAULUIS LAREZ"/>
    <s v="MTTO. DE LINEAS ELECTRICAS DE 13,8KV"/>
  </r>
  <r>
    <n v="352"/>
    <x v="80"/>
    <x v="0"/>
    <s v="DOBOKUBI"/>
    <s v="POSTE 329"/>
    <x v="4"/>
    <x v="0"/>
    <s v="PREVENTIVO"/>
    <s v="PREVENCION ANTE FUTURAS FALLAS"/>
    <x v="15"/>
    <n v="1"/>
    <s v="UND"/>
    <x v="0"/>
    <s v="PROYECTO"/>
    <s v="CEFERINO MILLAN"/>
    <s v="LAULUIS LAREZ"/>
    <s v="MTTO. DE LINEAS ELECTRICAS DE 13,8KV (FASE C)"/>
  </r>
  <r>
    <n v="353"/>
    <x v="80"/>
    <x v="0"/>
    <s v="DOBOKUBI"/>
    <s v="POSTE 375"/>
    <x v="4"/>
    <x v="0"/>
    <s v="CORRECTIVO"/>
    <s v="CORRECCION DE FALLAS"/>
    <x v="15"/>
    <n v="3"/>
    <s v="UND"/>
    <x v="0"/>
    <s v="PROYECTO"/>
    <s v="CEFERINO MILLAN"/>
    <s v="LAULUIS LAREZ"/>
    <s v="MTTO. DE LINEAS ELECTRICAS DE 13,8KV"/>
  </r>
  <r>
    <n v="354"/>
    <x v="80"/>
    <x v="0"/>
    <s v="DOBOKUBI"/>
    <s v="POSTE 375"/>
    <x v="4"/>
    <x v="0"/>
    <s v="CORRECTIVO"/>
    <s v="CORRECION DE FALLAS"/>
    <x v="3"/>
    <n v="2"/>
    <s v="UND"/>
    <x v="0"/>
    <s v="PROYECTO"/>
    <s v="CEFERINO MILLAN"/>
    <s v="LAULUIS LAREZ"/>
    <s v="MTTO. DE LINEAS ELECTRICAS DE 13,8KV (FASE A Y C)"/>
  </r>
  <r>
    <n v="355"/>
    <x v="80"/>
    <x v="1"/>
    <s v="BARE"/>
    <s v="POSTE 271"/>
    <x v="2"/>
    <x v="0"/>
    <s v="PREVENTIVO"/>
    <s v="PREVENCION ANTE FUTURAS FALLAS"/>
    <x v="0"/>
    <n v="3"/>
    <s v="UND"/>
    <x v="0"/>
    <s v="PROYECTO"/>
    <s v="HACKSHAW"/>
    <s v="LAULUIS LAREZ"/>
    <s v="MTTO. DE LINEAS ELECTRICAS DE 13,8KV"/>
  </r>
  <r>
    <n v="356"/>
    <x v="80"/>
    <x v="1"/>
    <s v="BARE"/>
    <s v="POSTE 272"/>
    <x v="2"/>
    <x v="0"/>
    <s v="PREVENTIVO"/>
    <s v="PREVENCION ANTE FUTURAS FALLAS"/>
    <x v="0"/>
    <n v="3"/>
    <s v="UND"/>
    <x v="0"/>
    <s v="PROYECTO"/>
    <s v="HACKSHAW"/>
    <s v="LAULUIS LAREZ"/>
    <s v="MTTO. DE LINEAS ELECTRICAS DE 13,8KV"/>
  </r>
  <r>
    <n v="357"/>
    <x v="80"/>
    <x v="1"/>
    <s v="BARE"/>
    <s v="POSTE 273"/>
    <x v="2"/>
    <x v="0"/>
    <s v="PREVENTIVO"/>
    <s v="PREVENCION ANTE FUTURAS FALLAS"/>
    <x v="0"/>
    <n v="3"/>
    <s v="UND"/>
    <x v="0"/>
    <s v="PROYECTO"/>
    <s v="HACKSHAW"/>
    <s v="LAULUIS LAREZ"/>
    <s v="MTTO. DE LINEAS ELECTRICAS DE 13,8KV"/>
  </r>
  <r>
    <n v="358"/>
    <x v="80"/>
    <x v="1"/>
    <s v="BARE"/>
    <s v="POSTE 321"/>
    <x v="2"/>
    <x v="0"/>
    <s v="PREVENTIVO"/>
    <s v="PREVENCION ANTE FUTURAS FALLAS"/>
    <x v="0"/>
    <n v="3"/>
    <s v="UND"/>
    <x v="0"/>
    <s v="PROYECTO"/>
    <s v="HACKSHAW"/>
    <s v="LAULUIS LAREZ"/>
    <s v="MTTO. DE LINEAS ELECTRICAS DE 13,8KV"/>
  </r>
  <r>
    <n v="359"/>
    <x v="81"/>
    <x v="1"/>
    <s v="BARE"/>
    <s v="POSTE 38"/>
    <x v="2"/>
    <x v="0"/>
    <s v="CORRECTIVO"/>
    <s v="REEMPLAZO DEBIDO A DEFECTO EN COMPONENTE"/>
    <x v="0"/>
    <n v="3"/>
    <s v="UND"/>
    <x v="0"/>
    <s v="PROYECTO"/>
    <s v="HACKSHAW"/>
    <s v="LAULUIS LAREZ"/>
    <s v="MTTO. DE LINEAS ELECTRICAS DE 13,8KV"/>
  </r>
  <r>
    <n v="360"/>
    <x v="81"/>
    <x v="1"/>
    <s v="BARE"/>
    <s v="POSTE 38"/>
    <x v="2"/>
    <x v="0"/>
    <s v="PREVENTIVO"/>
    <s v="PREVENCION ANTE FUTURAS FALLAS"/>
    <x v="1"/>
    <n v="3"/>
    <s v="UND"/>
    <x v="0"/>
    <s v="PROYECTO"/>
    <s v="HACKSHAW"/>
    <s v="LAULUIS LAREZ"/>
    <s v="MTTO. DE LINEAS ELECTRICAS DE 13,8KV"/>
  </r>
  <r>
    <n v="361"/>
    <x v="81"/>
    <x v="1"/>
    <s v="BARE"/>
    <s v="POSTE 58"/>
    <x v="2"/>
    <x v="0"/>
    <s v="PREVENTIVO"/>
    <s v="PREVENCION ANTE FUTURAS FALLAS"/>
    <x v="0"/>
    <n v="3"/>
    <s v="UND"/>
    <x v="0"/>
    <s v="PROYECTO"/>
    <s v="HACKSHAW"/>
    <s v="LAULUIS LAREZ"/>
    <s v="MTTO. DE LINEAS ELECTRICAS DE 13,8KV"/>
  </r>
  <r>
    <n v="362"/>
    <x v="81"/>
    <x v="1"/>
    <s v="BARE"/>
    <s v="POSTE 58"/>
    <x v="2"/>
    <x v="0"/>
    <s v="PREVENTIVO"/>
    <s v="PREVENCION ANTE FUTURAS FALLAS"/>
    <x v="1"/>
    <n v="3"/>
    <s v="UND"/>
    <x v="0"/>
    <s v="PROYECTO"/>
    <s v="HACKSHAW"/>
    <s v="LAULUIS LAREZ"/>
    <s v="MTTO. DE LINEAS ELECTRICAS DE 13,8KV"/>
  </r>
  <r>
    <n v="363"/>
    <x v="81"/>
    <x v="0"/>
    <s v="DOBOKUBI"/>
    <s v="POSTE 15"/>
    <x v="1"/>
    <x v="3"/>
    <s v="PREVENTIVO"/>
    <s v="PREVENCION ANTE FUTURAS FALLAS"/>
    <x v="15"/>
    <n v="3"/>
    <s v="UND"/>
    <x v="0"/>
    <s v="PROYECTO"/>
    <s v="CEFERINO MILLAN"/>
    <s v="LAULUIS LAREZ"/>
    <s v="MTTO. DE LINEAS ELECTRICAS DE 13,8KV"/>
  </r>
  <r>
    <n v="364"/>
    <x v="82"/>
    <x v="0"/>
    <s v="DOBOKUBI"/>
    <s v="POSTE 270"/>
    <x v="4"/>
    <x v="1"/>
    <s v="CORRECTIVO"/>
    <s v="PREVENCION ANTE FUTURAS FALLAS"/>
    <x v="1"/>
    <n v="3"/>
    <s v="UND"/>
    <x v="1"/>
    <s v="PROYECTO"/>
    <s v="CEFERINO MILLAN"/>
    <s v="LAULUIS LAREZ"/>
    <s v="MTTO. DE LINEAS ELECTRICAS DE 13,8KV"/>
  </r>
  <r>
    <n v="365"/>
    <x v="82"/>
    <x v="0"/>
    <s v="DOBOKUBI"/>
    <s v="POSTE 270"/>
    <x v="4"/>
    <x v="0"/>
    <s v="CORRECTIVO"/>
    <s v="CORRECCION DE FALLAS"/>
    <x v="3"/>
    <n v="3"/>
    <s v="UND"/>
    <x v="0"/>
    <s v="PROYECTO"/>
    <s v="CEFERINO MILLAN"/>
    <s v="LAULUIS LAREZ"/>
    <s v="MTTO. DE LINEAS ELECTRICAS DE 13,8KV"/>
  </r>
  <r>
    <n v="366"/>
    <x v="82"/>
    <x v="0"/>
    <s v="DOBOKUBI"/>
    <s v="POSTE 270"/>
    <x v="4"/>
    <x v="1"/>
    <s v="CORRECTIVO"/>
    <s v="DESPEJE Y RECUPERACION DE MATERIALES "/>
    <x v="2"/>
    <n v="3"/>
    <s v="UND"/>
    <x v="1"/>
    <s v="PROYECTO"/>
    <s v="CEFERINO MILLAN"/>
    <s v="LAULUIS LAREZ"/>
    <s v="MTTO. DE LINEAS ELECTRICAS DE 13,8KV"/>
  </r>
  <r>
    <n v="367"/>
    <x v="83"/>
    <x v="0"/>
    <s v="DOBOKUBI"/>
    <s v="POSTE 1"/>
    <x v="4"/>
    <x v="0"/>
    <s v="CORRECTIVO"/>
    <s v="PREVENCION ANTE FUTURAS FALLAS"/>
    <x v="15"/>
    <n v="1"/>
    <s v="UND"/>
    <x v="0"/>
    <s v="PROYECTO"/>
    <s v="CEFERINO MILLAN"/>
    <s v="LAULUIS LAREZ"/>
    <s v="MTTO. DE LINEAS ELECTRICAS DE 13,8KV FASE A"/>
  </r>
  <r>
    <n v="368"/>
    <x v="83"/>
    <x v="0"/>
    <s v="DOBOKUBI"/>
    <s v="POSTE 1"/>
    <x v="4"/>
    <x v="0"/>
    <s v="CORRECTIVO"/>
    <s v="PREVENCION ANTE FUTURAS FALLAS"/>
    <x v="5"/>
    <n v="1"/>
    <s v="UND"/>
    <x v="1"/>
    <s v="PROYECTO"/>
    <s v="CEFERINO MILLAN"/>
    <s v="LAULUIS LAREZ"/>
    <s v="MTTO. DE LINEAS ELECTRICAS DE 13,8KV FASE B"/>
  </r>
  <r>
    <n v="369"/>
    <x v="82"/>
    <x v="0"/>
    <s v="DOBOKUBI"/>
    <s v="POSTE 269"/>
    <x v="4"/>
    <x v="0"/>
    <s v="CORRECTIVO"/>
    <s v="CORRECCION DE FALLA POR DELTA T "/>
    <x v="15"/>
    <n v="3"/>
    <s v="UND"/>
    <x v="0"/>
    <s v="PROYECTO"/>
    <s v="CEFERINO MILLAN"/>
    <s v="LAULUIS LAREZ"/>
    <s v="MTTO. DE LINEAS ELECTRICAS DE 13,8KV"/>
  </r>
  <r>
    <n v="370"/>
    <x v="82"/>
    <x v="0"/>
    <s v="DOBOKUBI"/>
    <s v="POSTE 269"/>
    <x v="4"/>
    <x v="0"/>
    <s v="CORRECTIVO"/>
    <s v="PREVENCION ANTE FUTURAS FALLAS"/>
    <x v="0"/>
    <n v="1"/>
    <s v="UND"/>
    <x v="0"/>
    <s v="PROYECTO"/>
    <s v="CEFERINO MILLAN"/>
    <s v="LAULUIS LAREZ"/>
    <s v="MTTO. DE LINEAS ELECTRICAS DE 13,8KV FASE C "/>
  </r>
  <r>
    <n v="371"/>
    <x v="82"/>
    <x v="0"/>
    <s v="DOBOKUBI"/>
    <s v="POSTE 269"/>
    <x v="4"/>
    <x v="0"/>
    <s v="CORRECTIVO"/>
    <s v="PREVENCION ANTE FUTURAS FALLAS"/>
    <x v="3"/>
    <n v="3"/>
    <s v="UND"/>
    <x v="0"/>
    <s v="PROYECTO"/>
    <s v="CEFERINO MILLAN"/>
    <s v="LAULUIS LAREZ"/>
    <s v="MTTO. DE LINEAS ELECTRICAS DE 13,8KV"/>
  </r>
  <r>
    <n v="372"/>
    <x v="84"/>
    <x v="0"/>
    <s v="DOBOKUBI"/>
    <s v="POSTE 96"/>
    <x v="4"/>
    <x v="1"/>
    <s v="CORRECTIVO"/>
    <s v="DESPEJE Y RECUPERACION DE MATERIALES "/>
    <x v="2"/>
    <n v="3"/>
    <s v="UND"/>
    <x v="1"/>
    <s v="PROYECTO"/>
    <s v="CEFERINO MILLAN"/>
    <s v="LAULUIS LAREZ"/>
    <s v="MTTO. DE LINEAS ELECTRICAS DE 13,8KV (Rio Claro)"/>
  </r>
  <r>
    <n v="373"/>
    <x v="84"/>
    <x v="0"/>
    <s v="DOBOKUBI"/>
    <s v="POSTE 99"/>
    <x v="4"/>
    <x v="1"/>
    <s v="CORRECTIVO"/>
    <s v="DESPEJE Y RECUPERACION DE MATERIALES "/>
    <x v="2"/>
    <n v="3"/>
    <s v="UND"/>
    <x v="1"/>
    <s v="PROYECTO"/>
    <s v="CEFERINO MILLAN"/>
    <s v="LAULUIS LAREZ"/>
    <s v="MTTO. DE LINEAS ELECTRICAS DE 13,8KV (Rio Claro)"/>
  </r>
  <r>
    <n v="374"/>
    <x v="84"/>
    <x v="0"/>
    <s v="DOBOKUBI"/>
    <s v="POSTE 118"/>
    <x v="4"/>
    <x v="0"/>
    <s v="CORRECTIVO"/>
    <s v="CORRECCION DE FALLAS POR ALTO DECIBEL"/>
    <x v="3"/>
    <n v="2"/>
    <s v="UND"/>
    <x v="0"/>
    <s v="PROYECTO"/>
    <s v="CEFERINO MILLAN"/>
    <s v="LAULUIS LAREZ"/>
    <s v="MTTO. DE LINEAS ELECTRICAS DE 13,8KV (Rio Claro)"/>
  </r>
  <r>
    <n v="375"/>
    <x v="85"/>
    <x v="1"/>
    <s v="BARE"/>
    <s v="X"/>
    <x v="9"/>
    <x v="0"/>
    <s v="PREVENTIVO"/>
    <s v="PREVENCION ANTE FUTURAS FALLAS"/>
    <x v="0"/>
    <n v="3"/>
    <s v="UND"/>
    <x v="0"/>
    <s v="PROYECTO"/>
    <s v="HACKSHAW"/>
    <s v="LAULUIS LAREZ"/>
    <s v="MTTO. DE LINEAS ELECTRICAS DE 13,8KV"/>
  </r>
  <r>
    <n v="376"/>
    <x v="86"/>
    <x v="1"/>
    <s v="BARE"/>
    <s v="POSTE 73"/>
    <x v="2"/>
    <x v="0"/>
    <s v="PREVENTIVO"/>
    <s v="PREVENCION ANTE FUTURAS FALLAS"/>
    <x v="3"/>
    <n v="6"/>
    <s v="UND"/>
    <x v="0"/>
    <s v="PROYECTO"/>
    <s v="HACKSHAW"/>
    <s v="LAULUIS LAREZ"/>
    <s v="MTTO. DE LINEAS ELECTRICAS DE 13,8KV"/>
  </r>
  <r>
    <n v="377"/>
    <x v="86"/>
    <x v="1"/>
    <s v="BARE"/>
    <s v="POSTE 73"/>
    <x v="2"/>
    <x v="0"/>
    <s v="PREVENTIVO"/>
    <s v="PREVENCION ANTE FUTURAS FALLAS"/>
    <x v="1"/>
    <n v="3"/>
    <s v="UND"/>
    <x v="0"/>
    <s v="PROYECTO"/>
    <s v="HACKSHAW"/>
    <s v="LAULUIS LAREZ"/>
    <s v="MTTO. DE LINEAS ELECTRICAS DE 13,8KV"/>
  </r>
  <r>
    <n v="378"/>
    <x v="86"/>
    <x v="1"/>
    <s v="BARE"/>
    <s v="POSTE 76"/>
    <x v="2"/>
    <x v="0"/>
    <s v="PREVENTIVO"/>
    <s v="PREVENCION ANTE FUTURAS FALLAS"/>
    <x v="0"/>
    <n v="3"/>
    <s v="UND"/>
    <x v="0"/>
    <s v="PROYECTO"/>
    <s v="HACKSHAW"/>
    <s v="LAULUIS LAREZ"/>
    <s v="MTTO. DE LINEAS ELECTRICAS DE 13,8KV"/>
  </r>
  <r>
    <n v="379"/>
    <x v="86"/>
    <x v="1"/>
    <s v="BARE"/>
    <s v="POSTE 76"/>
    <x v="2"/>
    <x v="0"/>
    <s v="PREVENTIVO"/>
    <s v="PREVENCION ANTE FUTURAS FALLAS"/>
    <x v="1"/>
    <n v="3"/>
    <s v="UND"/>
    <x v="0"/>
    <s v="PROYECTO"/>
    <s v="HACKSHAW"/>
    <s v="LAULUIS LAREZ"/>
    <s v="MTTO. DE LINEAS ELECTRICAS DE 13,8KV"/>
  </r>
  <r>
    <n v="380"/>
    <x v="86"/>
    <x v="1"/>
    <s v="BARE"/>
    <s v="POSTE 73"/>
    <x v="2"/>
    <x v="0"/>
    <s v="PREVENTIVO"/>
    <s v="PREVENCION ANTE FUTURAS FALLAS"/>
    <x v="0"/>
    <n v="1"/>
    <s v="UND"/>
    <x v="0"/>
    <s v="PROYECTO"/>
    <s v="HACKSHAW"/>
    <s v="LAULUIS LAREZ"/>
    <s v="MTTO. DE LINEAS ELECTRICAS DE 13,8KV"/>
  </r>
  <r>
    <n v="381"/>
    <x v="87"/>
    <x v="1"/>
    <s v="BARE"/>
    <s v="POSTE 74"/>
    <x v="2"/>
    <x v="0"/>
    <s v="PREVENTIVO"/>
    <s v="PREVENCION ANTE FUTURAS FALLAS"/>
    <x v="3"/>
    <n v="6"/>
    <s v="UND"/>
    <x v="0"/>
    <s v="PROYECTO"/>
    <s v="HACKSHAW"/>
    <s v="LAULUIS LAREZ"/>
    <s v="MTTO. DE LINEAS ELECTRICAS DE 13,8KV"/>
  </r>
  <r>
    <n v="382"/>
    <x v="87"/>
    <x v="1"/>
    <s v="BARE"/>
    <s v="POSTE 74"/>
    <x v="2"/>
    <x v="0"/>
    <s v="PREVENTIVO"/>
    <s v="PREVENCION ANTE FUTURAS FALLAS"/>
    <x v="0"/>
    <n v="1"/>
    <s v="UND"/>
    <x v="0"/>
    <s v="PROYECTO"/>
    <s v="HACKSHAW"/>
    <s v="LAULUIS LAREZ"/>
    <s v="MTTO. DE LINEAS ELECTRICAS DE 13,8KV"/>
  </r>
  <r>
    <n v="383"/>
    <x v="87"/>
    <x v="1"/>
    <s v="BARE"/>
    <s v="POSTE 75"/>
    <x v="2"/>
    <x v="0"/>
    <s v="PREVENTIVO"/>
    <s v="PREVENCION ANTE FUTURAS FALLAS"/>
    <x v="3"/>
    <n v="6"/>
    <s v="UND"/>
    <x v="0"/>
    <s v="PROYECTO"/>
    <s v="HACKSHAW"/>
    <s v="LAULUIS LAREZ"/>
    <s v="MTTO. DE LINEAS ELECTRICAS DE 13,8KV"/>
  </r>
  <r>
    <n v="384"/>
    <x v="87"/>
    <x v="1"/>
    <s v="BARE"/>
    <s v="POSTE 75"/>
    <x v="2"/>
    <x v="0"/>
    <s v="PREVENTIVO"/>
    <s v="PREVENCION ANTE FUTURAS FALLAS"/>
    <x v="0"/>
    <n v="1"/>
    <s v="UND"/>
    <x v="0"/>
    <s v="PROYECTO"/>
    <s v="HACKSHAW"/>
    <s v="LAULUIS LAREZ"/>
    <s v="MTTO. DE LINEAS ELECTRICAS DE 13,8KV"/>
  </r>
  <r>
    <n v="385"/>
    <x v="87"/>
    <x v="1"/>
    <s v="BARE"/>
    <s v="POSTE 75"/>
    <x v="2"/>
    <x v="0"/>
    <s v="PREVENTIVO"/>
    <s v="PREVENCION ANTE FUTURAS FALLAS"/>
    <x v="1"/>
    <n v="3"/>
    <s v="UND"/>
    <x v="0"/>
    <s v="PROYECTO"/>
    <s v="HACKSHAW"/>
    <s v="LAULUIS LAREZ"/>
    <s v="MTTO. DE LINEAS ELECTRICAS DE 13,8KV"/>
  </r>
  <r>
    <n v="386"/>
    <x v="87"/>
    <x v="1"/>
    <s v="BARE"/>
    <s v="POSTE 81"/>
    <x v="2"/>
    <x v="0"/>
    <s v="PREVENTIVO"/>
    <s v="PREVENCION ANTE FUTURAS FALLAS"/>
    <x v="0"/>
    <n v="3"/>
    <s v="UND"/>
    <x v="0"/>
    <s v="PROYECTO"/>
    <s v="HACKSHAW"/>
    <s v="LAULUIS LAREZ"/>
    <s v="MTTO. DE LINEAS ELECTRICAS DE 13,8KV"/>
  </r>
  <r>
    <n v="387"/>
    <x v="87"/>
    <x v="1"/>
    <s v="BARE"/>
    <s v="POSTE 81"/>
    <x v="2"/>
    <x v="0"/>
    <s v="PREVENTIVO"/>
    <s v="PREVENCION ANTE FUTURAS FALLAS"/>
    <x v="1"/>
    <n v="3"/>
    <s v="UND"/>
    <x v="0"/>
    <s v="PROYECTO"/>
    <s v="HACKSHAW"/>
    <s v="LAULUIS LAREZ"/>
    <s v="MTTO. DE LINEAS ELECTRICAS DE 13,8KV"/>
  </r>
  <r>
    <n v="388"/>
    <x v="87"/>
    <x v="1"/>
    <s v="BARE"/>
    <s v="POSTE 83"/>
    <x v="2"/>
    <x v="0"/>
    <s v="PREVENTIVO"/>
    <s v="PREVENCION ANTE FUTURAS FALLAS"/>
    <x v="0"/>
    <n v="3"/>
    <s v="UND"/>
    <x v="0"/>
    <s v="PROYECTO"/>
    <s v="HACKSHAW"/>
    <s v="LAULUIS LAREZ"/>
    <s v="MTTO. DE LINEAS ELECTRICAS DE 13,8KV"/>
  </r>
  <r>
    <n v="389"/>
    <x v="87"/>
    <x v="1"/>
    <s v="BARE"/>
    <s v="POSTE 83"/>
    <x v="2"/>
    <x v="0"/>
    <s v="PREVENTIVO"/>
    <s v="PREVENCION ANTE FUTURAS FALLAS"/>
    <x v="1"/>
    <n v="3"/>
    <s v="UND"/>
    <x v="0"/>
    <s v="PROYECTO"/>
    <s v="HACKSHAW"/>
    <s v="LAULUIS LAREZ"/>
    <s v="MTTO. DE LINEAS ELECTRICAS DE 13,8KV"/>
  </r>
  <r>
    <n v="390"/>
    <x v="83"/>
    <x v="1"/>
    <s v="BARE"/>
    <s v="POSTE 87"/>
    <x v="2"/>
    <x v="0"/>
    <s v="PREVENTIVO"/>
    <s v="PREVENCION ANTE FUTURAS FALLAS"/>
    <x v="0"/>
    <n v="3"/>
    <s v="UND"/>
    <x v="0"/>
    <s v="PROYECTO"/>
    <s v="HACKSHAW"/>
    <s v="LAULUIS LAREZ"/>
    <s v="MTTO. DE LINEAS ELECTRICAS DE 13,8KV"/>
  </r>
  <r>
    <n v="391"/>
    <x v="83"/>
    <x v="1"/>
    <s v="BARE"/>
    <s v="POSTE 87"/>
    <x v="2"/>
    <x v="0"/>
    <s v="PREVENTIVO"/>
    <s v="PREVENCION ANTE FUTURAS FALLAS"/>
    <x v="1"/>
    <n v="3"/>
    <s v="UND"/>
    <x v="0"/>
    <s v="PROYECTO"/>
    <s v="HACKSHAW"/>
    <s v="LAULUIS LAREZ"/>
    <s v="MTTO. DE LINEAS ELECTRICAS DE 13,8KV"/>
  </r>
  <r>
    <n v="392"/>
    <x v="83"/>
    <x v="1"/>
    <s v="BARE"/>
    <s v="POSTE 85"/>
    <x v="2"/>
    <x v="0"/>
    <s v="PREVENTIVO"/>
    <s v="PREVENCION ANTE FUTURAS FALLAS"/>
    <x v="3"/>
    <n v="6"/>
    <s v="UND"/>
    <x v="0"/>
    <s v="PROYECTO"/>
    <s v="HACKSHAW"/>
    <s v="LAULUIS LAREZ"/>
    <s v="MTTO. DE LINEAS ELECTRICAS DE 13,8KV"/>
  </r>
  <r>
    <n v="393"/>
    <x v="83"/>
    <x v="1"/>
    <s v="BARE"/>
    <s v="POSTE 85"/>
    <x v="2"/>
    <x v="0"/>
    <s v="PREVENTIVO"/>
    <s v="PREVENCION ANTE FUTURAS FALLAS"/>
    <x v="0"/>
    <n v="1"/>
    <s v="UND"/>
    <x v="0"/>
    <s v="PROYECTO"/>
    <s v="HACKSHAW"/>
    <s v="LAULUIS LAREZ"/>
    <s v="MTTO. DE LINEAS ELECTRICAS DE 13,8KV"/>
  </r>
  <r>
    <n v="394"/>
    <x v="83"/>
    <x v="1"/>
    <s v="BARE"/>
    <s v="POSTE 86"/>
    <x v="2"/>
    <x v="0"/>
    <s v="PREVENTIVO"/>
    <s v="PREVENCION ANTE FUTURAS FALLAS"/>
    <x v="3"/>
    <n v="6"/>
    <s v="UND"/>
    <x v="0"/>
    <s v="PROYECTO"/>
    <s v="HACKSHAW"/>
    <s v="LAULUIS LAREZ"/>
    <s v="MTTO. DE LINEAS ELECTRICAS DE 13,8KV"/>
  </r>
  <r>
    <n v="395"/>
    <x v="83"/>
    <x v="1"/>
    <s v="BARE"/>
    <s v="POSTE 86"/>
    <x v="2"/>
    <x v="0"/>
    <s v="PREVENTIVO"/>
    <s v="PREVENCION ANTE FUTURAS FALLAS"/>
    <x v="0"/>
    <n v="1"/>
    <s v="UND"/>
    <x v="0"/>
    <s v="PROYECTO"/>
    <s v="HACKSHAW"/>
    <s v="LAULUIS LAREZ"/>
    <s v="MTTO. DE LINEAS ELECTRICAS DE 13,8KV"/>
  </r>
  <r>
    <n v="396"/>
    <x v="83"/>
    <x v="1"/>
    <s v="BARE"/>
    <s v="POSTE 90"/>
    <x v="2"/>
    <x v="0"/>
    <s v="PREVENTIVO"/>
    <s v="PREVENCION ANTE FUTURAS FALLAS"/>
    <x v="3"/>
    <n v="6"/>
    <s v="UND"/>
    <x v="0"/>
    <s v="PROYECTO"/>
    <s v="HACKSHAW"/>
    <s v="LAULUIS LAREZ"/>
    <s v="MTTO. DE LINEAS ELECTRICAS DE 13,8KV"/>
  </r>
  <r>
    <n v="397"/>
    <x v="83"/>
    <x v="1"/>
    <s v="BARE"/>
    <s v="POSTE 90"/>
    <x v="2"/>
    <x v="0"/>
    <s v="PREVENTIVO"/>
    <s v="PREVENCION ANTE FUTURAS FALLAS"/>
    <x v="0"/>
    <n v="1"/>
    <s v="UND"/>
    <x v="0"/>
    <s v="PROYECTO"/>
    <s v="HACKSHAW"/>
    <s v="LAULUIS LAREZ"/>
    <s v="MTTO. DE LINEAS ELECTRICAS DE 13,8KV"/>
  </r>
  <r>
    <n v="398"/>
    <x v="82"/>
    <x v="1"/>
    <s v="BARE"/>
    <s v="POSTE 89"/>
    <x v="2"/>
    <x v="0"/>
    <s v="PREVENTIVO"/>
    <s v="PREVENCION ANTE FUTURAS FALLAS"/>
    <x v="0"/>
    <n v="3"/>
    <s v="UND"/>
    <x v="0"/>
    <s v="PROYECTO"/>
    <s v="HACKSHAW"/>
    <s v="LAULUIS LAREZ"/>
    <s v="MTTO. DE LINEAS ELECTRICAS DE 13,8KV"/>
  </r>
  <r>
    <n v="399"/>
    <x v="82"/>
    <x v="1"/>
    <s v="BARE"/>
    <s v="POSTE 89"/>
    <x v="2"/>
    <x v="0"/>
    <s v="PREVENTIVO"/>
    <s v="PREVENCION ANTE FUTURAS FALLAS"/>
    <x v="1"/>
    <n v="3"/>
    <s v="UND"/>
    <x v="0"/>
    <s v="PROYECTO"/>
    <s v="HACKSHAW"/>
    <s v="LAULUIS LAREZ"/>
    <s v="MTTO. DE LINEAS ELECTRICAS DE 13,8KV"/>
  </r>
  <r>
    <n v="400"/>
    <x v="82"/>
    <x v="1"/>
    <s v="BARE"/>
    <s v="POSTE 100"/>
    <x v="2"/>
    <x v="0"/>
    <s v="PREVENTIVO"/>
    <s v="PREVENCION ANTE FUTURAS FALLAS"/>
    <x v="0"/>
    <n v="3"/>
    <s v="UND"/>
    <x v="0"/>
    <s v="PROYECTO"/>
    <s v="HACKSHAW"/>
    <s v="LAULUIS LAREZ"/>
    <s v="MTTO. DE LINEAS ELECTRICAS DE 13,8KV"/>
  </r>
  <r>
    <n v="401"/>
    <x v="82"/>
    <x v="1"/>
    <s v="BARE"/>
    <s v="POSTE 100"/>
    <x v="2"/>
    <x v="0"/>
    <s v="PREVENTIVO"/>
    <s v="PREVENCION ANTE FUTURAS FALLAS"/>
    <x v="1"/>
    <n v="3"/>
    <s v="UND"/>
    <x v="0"/>
    <s v="PROYECTO"/>
    <s v="HACKSHAW"/>
    <s v="LAULUIS LAREZ"/>
    <s v="MTTO. DE LINEAS ELECTRICAS DE 13,8KV"/>
  </r>
  <r>
    <n v="402"/>
    <x v="82"/>
    <x v="1"/>
    <s v="BARE"/>
    <s v="POSTE 54"/>
    <x v="2"/>
    <x v="0"/>
    <s v="PREVENTIVO"/>
    <s v="PREVENCION ANTE FUTURAS FALLAS"/>
    <x v="15"/>
    <n v="3"/>
    <s v="UND"/>
    <x v="0"/>
    <s v="PROYECTO"/>
    <s v="HACKSHAW"/>
    <s v="LAULUIS LAREZ"/>
    <s v="MTTO. DE LINEAS ELECTRICAS DE 13,8KV"/>
  </r>
  <r>
    <n v="403"/>
    <x v="88"/>
    <x v="1"/>
    <s v="BARE"/>
    <s v="POSTE 112"/>
    <x v="2"/>
    <x v="0"/>
    <s v="PREVENTIVO"/>
    <s v="PREVENCION ANTE FUTURAS FALLAS"/>
    <x v="0"/>
    <n v="3"/>
    <s v="UND"/>
    <x v="0"/>
    <s v="PROYECTO"/>
    <s v="HACKSHAW"/>
    <s v="LAULUIS LAREZ"/>
    <s v="MTTO. DE LINEAS ELECTRICAS DE 13,8KV"/>
  </r>
  <r>
    <n v="404"/>
    <x v="88"/>
    <x v="1"/>
    <s v="BARE"/>
    <s v="POSTE 112"/>
    <x v="2"/>
    <x v="0"/>
    <s v="PREVENTIVO"/>
    <s v="PREVENCION ANTE FUTURAS FALLAS"/>
    <x v="1"/>
    <n v="3"/>
    <s v="UND"/>
    <x v="0"/>
    <s v="PROYECTO"/>
    <s v="HACKSHAW"/>
    <s v="LAULUIS LAREZ"/>
    <s v="MTTO. DE LINEAS ELECTRICAS DE 13,8KV"/>
  </r>
  <r>
    <n v="405"/>
    <x v="88"/>
    <x v="1"/>
    <s v="BARE"/>
    <s v="POSTE 113"/>
    <x v="2"/>
    <x v="0"/>
    <s v="PREVENTIVO"/>
    <s v="PREVENCION ANTE FUTURAS FALLAS"/>
    <x v="0"/>
    <n v="3"/>
    <s v="UND"/>
    <x v="0"/>
    <s v="PROYECTO"/>
    <s v="HACKSHAW"/>
    <s v="LAULUIS LAREZ"/>
    <s v="MTTO. DE LINEAS ELECTRICAS DE 13,8KV"/>
  </r>
  <r>
    <n v="406"/>
    <x v="88"/>
    <x v="1"/>
    <s v="BARE"/>
    <s v="POSTE 113"/>
    <x v="2"/>
    <x v="0"/>
    <s v="PREVENTIVO"/>
    <s v="PREVENCION ANTE FUTURAS FALLAS"/>
    <x v="1"/>
    <n v="3"/>
    <s v="UND"/>
    <x v="0"/>
    <s v="PROYECTO"/>
    <s v="HACKSHAW"/>
    <s v="LAULUIS LAREZ"/>
    <s v="MTTO. DE LINEAS ELECTRICAS DE 13,8KV"/>
  </r>
  <r>
    <n v="407"/>
    <x v="88"/>
    <x v="0"/>
    <s v="DOBOKUBI"/>
    <s v="POSTE 55"/>
    <x v="1"/>
    <x v="0"/>
    <s v="PREVENTIVO"/>
    <s v="PREVENCION ANTE FUTURAS FALLAS"/>
    <x v="1"/>
    <n v="3"/>
    <s v="UND"/>
    <x v="0"/>
    <s v="PROYECTO"/>
    <s v="CEFERINO MILLAN"/>
    <s v="LAULUIS LAREZ"/>
    <s v="MTTO. DE LINEAS ELECTRICAS DE 13,8KV"/>
  </r>
  <r>
    <n v="408"/>
    <x v="88"/>
    <x v="0"/>
    <s v="DOBOKUBI"/>
    <s v="POSTE 85"/>
    <x v="1"/>
    <x v="0"/>
    <s v="PREVENTIVO"/>
    <s v="PREVENCION ANTE FUTURAS FALLAS"/>
    <x v="0"/>
    <n v="1"/>
    <s v="UND"/>
    <x v="0"/>
    <s v="PROYECTO"/>
    <s v="CEFERINO MILLAN"/>
    <s v="LAULUIS LAREZ"/>
    <s v="MTTO. DE LINEAS ELECTRICAS DE 13,8KV (FASE C)"/>
  </r>
  <r>
    <n v="409"/>
    <x v="88"/>
    <x v="0"/>
    <s v="DOBOKUBI"/>
    <s v="POSTE 93"/>
    <x v="1"/>
    <x v="0"/>
    <s v="PREVENTIVO"/>
    <s v="PREVENCION ANTE FUTURAS FALLAS"/>
    <x v="0"/>
    <n v="1"/>
    <s v="UND"/>
    <x v="0"/>
    <s v="PROYECTO"/>
    <s v="CEFERINO MILLAN"/>
    <s v="LAULUIS LAREZ"/>
    <s v="MTTO. DE LINEAS ELECTRICAS DE 13,8KV (FASE B)"/>
  </r>
  <r>
    <n v="410"/>
    <x v="88"/>
    <x v="0"/>
    <s v="DOBOKUBI"/>
    <s v="POSTE 186"/>
    <x v="4"/>
    <x v="0"/>
    <s v="PREVENTIVO"/>
    <s v="PREVENCION ANTE FUTURAS FALLAS"/>
    <x v="15"/>
    <n v="3"/>
    <s v="UND"/>
    <x v="0"/>
    <s v="PROYECTO"/>
    <s v="CEFERINO MILLAN"/>
    <s v="LAULUIS LAREZ"/>
    <s v="MTTO. DE LINEAS ELECTRICAS DE 13,8KV"/>
  </r>
  <r>
    <n v="411"/>
    <x v="88"/>
    <x v="0"/>
    <s v="DOBOKUBI"/>
    <s v="POSTE 186"/>
    <x v="4"/>
    <x v="3"/>
    <s v="PREVENTIVO"/>
    <s v="PREVENCION ANTE FUTURAS FALLAS"/>
    <x v="0"/>
    <n v="1"/>
    <s v="UND"/>
    <x v="0"/>
    <s v="PROYECTO"/>
    <s v="CEFERINO MILLAN"/>
    <s v="LAULUIS LAREZ"/>
    <s v="MTTO. DE LINEAS ELECTRICAS DE 13,8KV (FASE B)"/>
  </r>
  <r>
    <n v="412"/>
    <x v="88"/>
    <x v="0"/>
    <s v="DOBOKUBI"/>
    <s v="POSTE 188"/>
    <x v="4"/>
    <x v="0"/>
    <s v="PREVENTIVO"/>
    <s v="CORRECCION DE FALLA POR EFECTO CORONA"/>
    <x v="0"/>
    <n v="1"/>
    <s v="UND"/>
    <x v="0"/>
    <s v="PROYECTO"/>
    <s v="CEFERINO MILLAN"/>
    <s v="LAULUIS LAREZ"/>
    <s v="MTTO. DE LINEAS ELECTRICAS DE 13,8KV (FASE A)"/>
  </r>
  <r>
    <n v="413"/>
    <x v="89"/>
    <x v="1"/>
    <s v="BARE"/>
    <s v="POSTE 2"/>
    <x v="9"/>
    <x v="0"/>
    <s v="PREVENTIVO"/>
    <s v="PREVENCION ANTE FUTURAS FALLAS"/>
    <x v="0"/>
    <n v="1"/>
    <s v="UND"/>
    <x v="0"/>
    <s v="PROYECTO"/>
    <s v="HACKSHAW"/>
    <s v="LAULUIS LAREZ"/>
    <s v="MTTO. DE LINEAS ELECTRICAS DE 13,8KV"/>
  </r>
  <r>
    <n v="414"/>
    <x v="89"/>
    <x v="1"/>
    <s v="BARE"/>
    <s v="POSTE 3"/>
    <x v="9"/>
    <x v="0"/>
    <s v="PREVENTIVO"/>
    <s v="PREVENCION ANTE FUTURAS FALLAS"/>
    <x v="0"/>
    <n v="1"/>
    <s v="UND"/>
    <x v="0"/>
    <s v="PROYECTO"/>
    <s v="HACKSHAW"/>
    <s v="LAULUIS LAREZ"/>
    <s v="MTTO. DE LINEAS ELECTRICAS DE 13,8KV"/>
  </r>
  <r>
    <n v="415"/>
    <x v="89"/>
    <x v="1"/>
    <s v="BARE"/>
    <s v="POSTE 3"/>
    <x v="9"/>
    <x v="1"/>
    <s v="CORRECTIVO"/>
    <s v="DESPEJE Y RECUPERACION DE MATERIALES "/>
    <x v="1"/>
    <n v="3"/>
    <s v="UND"/>
    <x v="1"/>
    <s v="PROYECTO"/>
    <s v="HACKSHAW"/>
    <s v="LAULUIS LAREZ"/>
    <s v="MTTO. DE LINEAS ELECTRICAS DE 13,8KV"/>
  </r>
  <r>
    <n v="416"/>
    <x v="89"/>
    <x v="1"/>
    <s v="BARE"/>
    <s v="POSTE 1"/>
    <x v="9"/>
    <x v="0"/>
    <s v="PREVENTIVO"/>
    <s v="PREVENCION ANTE FUTURAS FALLAS"/>
    <x v="3"/>
    <n v="2"/>
    <s v="UND"/>
    <x v="0"/>
    <s v="PROYECTO"/>
    <s v="HACKSHAW"/>
    <s v="LAULUIS LAREZ"/>
    <s v="MTTO. DE LINEAS ELECTRICAS DE 13,8KV (COLOCADOS COMO SEPARADORES)"/>
  </r>
  <r>
    <n v="417"/>
    <x v="89"/>
    <x v="0"/>
    <s v="DOBOKUBI"/>
    <s v="POSTE 274"/>
    <x v="4"/>
    <x v="0"/>
    <s v="PREVENTIVO"/>
    <s v="PREVENCION ANTE FUTURAS FALLAS"/>
    <x v="11"/>
    <n v="3"/>
    <s v="UND"/>
    <x v="0"/>
    <s v="PROYECTO"/>
    <s v="CEFERINO MILLAN"/>
    <s v="LAULUIS LAREZ"/>
    <s v="MTTO. DE LINEAS ELECTRICAS DE 13,8KV"/>
  </r>
  <r>
    <n v="418"/>
    <x v="89"/>
    <x v="0"/>
    <s v="DOBOKUBI"/>
    <s v="POSTE 41"/>
    <x v="4"/>
    <x v="0"/>
    <s v="CORRECTIVO"/>
    <s v="CORRECCION DE FALLAS"/>
    <x v="3"/>
    <n v="1"/>
    <s v="UND"/>
    <x v="0"/>
    <s v="PROYECTO"/>
    <s v="CEFERINO MILLAN"/>
    <s v="LAULUIS LAREZ"/>
    <s v="MTTO. DE LINEAS ELECTRICAS DE 13,8KV (PARTE FRIA)"/>
  </r>
  <r>
    <n v="419"/>
    <x v="89"/>
    <x v="0"/>
    <s v="DOBOKUBI"/>
    <s v="POSTE 70"/>
    <x v="1"/>
    <x v="0"/>
    <s v="PREVENTIVO"/>
    <s v="PREVENCION ANTE FUTURAS FALLAS"/>
    <x v="1"/>
    <n v="3"/>
    <s v="UND"/>
    <x v="0"/>
    <s v="PROYECTO"/>
    <s v="CEFERINO MILLAN"/>
    <s v="LAULUIS LAREZ"/>
    <s v="MTTO. DE LINEAS ELECTRICAS DE 13,8KV"/>
  </r>
  <r>
    <n v="420"/>
    <x v="89"/>
    <x v="0"/>
    <s v="DOBOKUBI"/>
    <s v="POSTE 68"/>
    <x v="1"/>
    <x v="0"/>
    <s v="CORRECTIVO"/>
    <s v="PREVENCION ANTE FUTURAS FALLAS"/>
    <x v="0"/>
    <n v="3"/>
    <s v="UND"/>
    <x v="0"/>
    <s v="PROYECTO"/>
    <s v="CEFERINO MILLAN"/>
    <s v="LAULUIS LAREZ"/>
    <s v="MTTO. DE LINEAS ELECTRICAS DE 13,8KV"/>
  </r>
  <r>
    <n v="421"/>
    <x v="89"/>
    <x v="0"/>
    <s v="DOBOKUBI"/>
    <s v="POSTE 68"/>
    <x v="1"/>
    <x v="1"/>
    <s v="CORRECTIVO"/>
    <s v="DESPEJE Y RECUPERACION DE MATERIALES "/>
    <x v="1"/>
    <n v="3"/>
    <s v="UND"/>
    <x v="1"/>
    <s v="PROYECTO"/>
    <s v="CEFERINO MILLAN"/>
    <s v="LAULUIS LAREZ"/>
    <s v="MTTO. DE LINEAS ELECTRICAS DE 13,8KV"/>
  </r>
  <r>
    <n v="422"/>
    <x v="89"/>
    <x v="0"/>
    <s v="DOBOKUBI"/>
    <s v="POSTE 69"/>
    <x v="1"/>
    <x v="1"/>
    <s v="CORRECTIVO"/>
    <s v="DESPEJE Y RECUPERACION DE MATERIALES "/>
    <x v="1"/>
    <n v="3"/>
    <s v="UND"/>
    <x v="1"/>
    <s v="PROYECTO"/>
    <s v="CEFERINO MILLAN"/>
    <s v="LAULUIS LAREZ"/>
    <s v="MTTO. DE LINEAS ELECTRICAS DE 13,8KV"/>
  </r>
  <r>
    <n v="423"/>
    <x v="89"/>
    <x v="0"/>
    <s v="DOBOKUBI"/>
    <s v="POSTE 106"/>
    <x v="1"/>
    <x v="0"/>
    <s v="PREVENTIVO"/>
    <s v="PREVENCION ANTE FUTURAS FALLAS"/>
    <x v="0"/>
    <n v="1"/>
    <s v="UND"/>
    <x v="0"/>
    <s v="PROYECTO"/>
    <s v="CEFERINO MILLAN"/>
    <s v="LAULUIS LAREZ"/>
    <s v="MTTO. DE LINEAS ELECTRICAS DE 13,8KV"/>
  </r>
  <r>
    <n v="424"/>
    <x v="90"/>
    <x v="0"/>
    <s v="DOBOKUBI"/>
    <s v="POSTE 71"/>
    <x v="4"/>
    <x v="0"/>
    <s v="PREVENTIVO"/>
    <s v="PREVENCION ANTE FUTURAS FALLAS"/>
    <x v="15"/>
    <n v="3"/>
    <s v="UND"/>
    <x v="0"/>
    <s v="PROYECTO"/>
    <s v="CEFERINO MILLAN"/>
    <s v="LAULUIS LAREZ"/>
    <s v="MTTO. DE LINEAS ELECTRICAS DE 13,8KV"/>
  </r>
  <r>
    <n v="425"/>
    <x v="90"/>
    <x v="0"/>
    <s v="DOBOKUBI"/>
    <s v="POSTE 73"/>
    <x v="4"/>
    <x v="0"/>
    <s v="CORRECTIVO"/>
    <s v="CORRECCION DE FALLAS"/>
    <x v="0"/>
    <n v="1"/>
    <s v="UND"/>
    <x v="0"/>
    <s v="PROYECTO"/>
    <s v="CEFERINO MILLAN"/>
    <s v="LAULUIS LAREZ"/>
    <s v="MTTO. DE LINEAS ELECTRICAS DE 13,8KV (FASE A)"/>
  </r>
  <r>
    <n v="426"/>
    <x v="90"/>
    <x v="0"/>
    <s v="DOBOKUBI"/>
    <s v="POSTE 66"/>
    <x v="4"/>
    <x v="0"/>
    <s v="CORRECTIVO"/>
    <s v="CORRECCION DE FALLA POR EFECTO CORONA"/>
    <x v="0"/>
    <n v="1"/>
    <s v="UND"/>
    <x v="0"/>
    <s v="PROYECTO"/>
    <s v="CEFERINO MILLAN"/>
    <s v="LAULUIS LAREZ"/>
    <s v="MTTO. DE LINEAS ELECTRICAS DE 13,8KV (FASE A)"/>
  </r>
  <r>
    <n v="427"/>
    <x v="90"/>
    <x v="0"/>
    <s v="DOBOKUBI"/>
    <s v="POSTE 203"/>
    <x v="3"/>
    <x v="0"/>
    <s v="CORRECTIVO"/>
    <s v="CORRECCION DE FALLAS"/>
    <x v="0"/>
    <n v="1"/>
    <s v="UND"/>
    <x v="0"/>
    <s v="PROYECTO"/>
    <s v="CEFERINO MILLAN"/>
    <s v="LAULUIS LAREZ"/>
    <s v="MTTO. DE LINEAS ELECTRICAS DE 13,8KV (FASE A)"/>
  </r>
  <r>
    <n v="428"/>
    <x v="90"/>
    <x v="0"/>
    <s v="DOBOKUBI"/>
    <s v="POSTE 226"/>
    <x v="3"/>
    <x v="0"/>
    <s v="PREVENTIVO"/>
    <s v="CORRECCION DE FALLA POR EFECTO CORONA"/>
    <x v="0"/>
    <n v="2"/>
    <s v="UND"/>
    <x v="0"/>
    <s v="PROYECTO"/>
    <s v="CEFERINO MILLAN"/>
    <s v="LAULUIS LAREZ"/>
    <s v="MTTO. DE LINEAS ELECTRICAS DE 13,8KV (FASE B Y C)"/>
  </r>
  <r>
    <n v="429"/>
    <x v="90"/>
    <x v="0"/>
    <s v="DOBOKUBI"/>
    <s v="POSTE 232"/>
    <x v="3"/>
    <x v="0"/>
    <s v="PREVENTIVO"/>
    <s v="PREVENCION ANTE FUTURAS FALLAS"/>
    <x v="0"/>
    <n v="2"/>
    <s v="UND"/>
    <x v="0"/>
    <s v="PROYECTO"/>
    <s v="CEFERINO MILLAN"/>
    <s v="LAULUIS LAREZ"/>
    <s v="MTTO. DE LINEAS ELECTRICAS DE 13,8KV (FASE A Y B)"/>
  </r>
  <r>
    <n v="430"/>
    <x v="90"/>
    <x v="0"/>
    <s v="DOBOKUBI"/>
    <s v="POSTE 235"/>
    <x v="3"/>
    <x v="0"/>
    <s v="PREVENTIVO"/>
    <s v="PREVENCION ANTE FUTURAS FALLAS"/>
    <x v="0"/>
    <n v="1"/>
    <s v="UND"/>
    <x v="0"/>
    <s v="PROYECTO"/>
    <s v="CEFERINO MILLAN"/>
    <s v="LAULUIS LAREZ"/>
    <s v="MTTO. DE LINEAS ELECTRICAS DE 13,8KV (FASE A)"/>
  </r>
  <r>
    <n v="431"/>
    <x v="91"/>
    <x v="0"/>
    <s v="DOBOKUBI"/>
    <s v="POSTE 243"/>
    <x v="3"/>
    <x v="0"/>
    <s v="PREVENTIVO"/>
    <s v="PREVENCION ANTE FUTURAS FALLAS"/>
    <x v="0"/>
    <n v="1"/>
    <s v="UND"/>
    <x v="0"/>
    <s v="PROYECTO"/>
    <s v="CEFERINO MILLAN"/>
    <s v="LAULUIS LAREZ"/>
    <s v="MTTO. DE LINEAS ELECTRICAS DE 13,8KV (FASE C)"/>
  </r>
  <r>
    <n v="432"/>
    <x v="91"/>
    <x v="0"/>
    <s v="DOBOKUBI"/>
    <s v="POSTE 45"/>
    <x v="4"/>
    <x v="0"/>
    <s v="PREVENTIVO"/>
    <s v="PREVENCION ANTE FUTURAS FALLAS"/>
    <x v="0"/>
    <n v="2"/>
    <s v="UND"/>
    <x v="0"/>
    <s v="PROYECTO"/>
    <s v="CEFERINO MILLAN"/>
    <s v="LAULUIS LAREZ"/>
    <s v="MTTO. DE LINEAS ELECTRICAS DE 13,8KV (FASE C)"/>
  </r>
  <r>
    <n v="433"/>
    <x v="91"/>
    <x v="0"/>
    <s v="DOBOKUBI"/>
    <s v="POSTE 63"/>
    <x v="4"/>
    <x v="0"/>
    <s v="CORRECTIVO"/>
    <s v="CORRECION DE FALLAS"/>
    <x v="0"/>
    <n v="1"/>
    <s v="UND"/>
    <x v="0"/>
    <s v="PROYECTO"/>
    <s v="CEFERINO MILLAN"/>
    <s v="LAULUIS LAREZ"/>
    <s v="MTTO. DE LINEAS ELECTRICAS DE 13,8KV (FASE B)"/>
  </r>
  <r>
    <n v="434"/>
    <x v="91"/>
    <x v="0"/>
    <s v="DOBOKUBI"/>
    <s v="POSTE 79"/>
    <x v="4"/>
    <x v="0"/>
    <s v="CORRECTIVO"/>
    <s v="CORRECCION DE FALLAS"/>
    <x v="1"/>
    <n v="3"/>
    <s v="UND"/>
    <x v="0"/>
    <s v="PROYECTO"/>
    <s v="CEFERINO MILLAN"/>
    <s v="LAULUIS LAREZ"/>
    <s v="MTTO. DE LINEAS ELECTRICAS DE 13,8KV"/>
  </r>
  <r>
    <n v="435"/>
    <x v="92"/>
    <x v="0"/>
    <s v="DOBOKUBI"/>
    <s v="POSTE 40"/>
    <x v="4"/>
    <x v="0"/>
    <s v="CORRECTIVO"/>
    <s v="CORRECCION DE FALLAS"/>
    <x v="15"/>
    <n v="1"/>
    <s v="UND"/>
    <x v="0"/>
    <s v="PROYECTO"/>
    <s v="CEFERINO MILLAN"/>
    <s v="LAULUIS LAREZ"/>
    <s v="MTTO. DE LINEAS ELECTRICAS DE 13,8KV"/>
  </r>
  <r>
    <n v="436"/>
    <x v="92"/>
    <x v="0"/>
    <s v="DOBOKUBI"/>
    <s v="POSTE 40"/>
    <x v="4"/>
    <x v="0"/>
    <s v="CORRECTIVO"/>
    <s v="CORRECCION DE FALLAS"/>
    <x v="5"/>
    <n v="2"/>
    <s v="UND"/>
    <x v="1"/>
    <s v="PROYECTO"/>
    <s v="CEFERINO MILLAN"/>
    <s v="LAULUIS LAREZ"/>
    <s v="MTTO. DE LINEAS ELECTRICAS DE 13,8KV"/>
  </r>
  <r>
    <n v="437"/>
    <x v="92"/>
    <x v="0"/>
    <s v="DOBOKUBI"/>
    <s v="POSTE 127"/>
    <x v="1"/>
    <x v="0"/>
    <s v="PREVENTIVO"/>
    <s v="PREVENCION ANTE FUTURAS FALLAS"/>
    <x v="0"/>
    <n v="2"/>
    <s v="UND"/>
    <x v="0"/>
    <s v="PROYECTO"/>
    <s v="CEFERINO MILLAN"/>
    <s v="LAULUIS LAREZ"/>
    <s v="MTTO. DE LINEAS ELECTRICAS DE 13,8KV"/>
  </r>
  <r>
    <n v="438"/>
    <x v="92"/>
    <x v="0"/>
    <s v="DOBOKUBI"/>
    <s v="POSTE 135"/>
    <x v="1"/>
    <x v="0"/>
    <s v="PREVENTIVO"/>
    <s v="PREVENCION ANTE FUTURAS FALLAS"/>
    <x v="3"/>
    <n v="1"/>
    <s v="UND"/>
    <x v="0"/>
    <s v="PROYECTO"/>
    <s v="CEFERINO MILLAN"/>
    <s v="LAULUIS LAREZ"/>
    <s v="MTTO. DE LINEAS ELECTRICAS DE 13,8KV (FASE A)"/>
  </r>
  <r>
    <n v="439"/>
    <x v="92"/>
    <x v="0"/>
    <s v="DOBOKUBI"/>
    <s v="POSTE 136"/>
    <x v="1"/>
    <x v="1"/>
    <s v="CORRECTIVO"/>
    <s v="DESPEJE Y RECUPERACION DE MATERIALES "/>
    <x v="2"/>
    <n v="2"/>
    <s v="UND"/>
    <x v="1"/>
    <s v="PROYECTO"/>
    <s v="CEFERINO MILLAN"/>
    <s v="LAULUIS LAREZ"/>
    <s v="MTTO. DE LINEAS ELECTRICAS DE 13,8KV"/>
  </r>
  <r>
    <n v="440"/>
    <x v="92"/>
    <x v="1"/>
    <s v="BARE"/>
    <s v="POSTE 97"/>
    <x v="2"/>
    <x v="0"/>
    <s v="PREVENTIVO"/>
    <s v="PREVENCION ANTE FUTURAS FALLAS"/>
    <x v="3"/>
    <n v="6"/>
    <s v="UND"/>
    <x v="0"/>
    <s v="PROYECTO"/>
    <s v="HACKSHAW"/>
    <s v="LAULUIS LAREZ"/>
    <s v="MTTO. DE LINEAS ELECTRICAS DE 13,8KV"/>
  </r>
  <r>
    <n v="441"/>
    <x v="92"/>
    <x v="1"/>
    <s v="BARE"/>
    <s v="POSTE 117"/>
    <x v="2"/>
    <x v="0"/>
    <s v="PREVENTIVO"/>
    <s v="PREVENCION ANTE FUTURAS FALLAS"/>
    <x v="3"/>
    <n v="5"/>
    <s v="UND"/>
    <x v="0"/>
    <s v="PROYECTO"/>
    <s v="HACKSHAW"/>
    <s v="LAULUIS LAREZ"/>
    <s v="MTTO. DE LINEAS ELECTRICAS DE 13,8KV"/>
  </r>
  <r>
    <n v="442"/>
    <x v="93"/>
    <x v="0"/>
    <s v="DOBOKUBI"/>
    <s v="POSTE 18"/>
    <x v="4"/>
    <x v="0"/>
    <s v="CORRECTIVO"/>
    <s v="CORRECCION DE FALLA POR ALTOS DECIBELES"/>
    <x v="3"/>
    <n v="3"/>
    <s v="UND"/>
    <x v="0"/>
    <s v="PROYECTO"/>
    <s v="CEFERINO MILLAN"/>
    <s v="LAULUIS LAREZ"/>
    <s v="MTTO. DE LINEAS ELECTRICAS DE 13,8KV"/>
  </r>
  <r>
    <n v="443"/>
    <x v="93"/>
    <x v="0"/>
    <s v="DOBOKUBI"/>
    <s v="POSTE 6"/>
    <x v="4"/>
    <x v="0"/>
    <s v="CORRECTIVO"/>
    <s v="CORRECCION DE FALLAS"/>
    <x v="3"/>
    <n v="3"/>
    <s v="UND"/>
    <x v="0"/>
    <s v="PROYECTO"/>
    <s v="CEFERINO MILLAN"/>
    <s v="LAULUIS LAREZ"/>
    <s v="MTTO. DE LINEAS ELECTRICAS DE 13,8KV"/>
  </r>
  <r>
    <n v="444"/>
    <x v="93"/>
    <x v="0"/>
    <s v="DOBOKUBI"/>
    <s v="POSTE TERMINAL"/>
    <x v="1"/>
    <x v="0"/>
    <s v="PREVENTIVO"/>
    <s v="PREVENCION ANTE FUTURAS FALLAS"/>
    <x v="11"/>
    <n v="3"/>
    <s v="UND"/>
    <x v="0"/>
    <s v="PROYECTO"/>
    <s v="CEFERINO MILLAN"/>
    <s v="LAULUIS LAREZ"/>
    <s v="MTTO. DE LINEAS ELECTRICAS DE 13,8KV (INSTALACION EN MACOLLA AUTANA, ES UN PRESTAMO DE COMPONENTES)"/>
  </r>
  <r>
    <n v="445"/>
    <x v="93"/>
    <x v="1"/>
    <s v="BARE"/>
    <s v="POSTE 117"/>
    <x v="2"/>
    <x v="0"/>
    <s v="PREVENTIVO"/>
    <s v="PREVENCION ANTE FUTURAS FALLAS"/>
    <x v="3"/>
    <n v="1"/>
    <s v="UND"/>
    <x v="0"/>
    <s v="PROYECTO"/>
    <s v="HACKSHAW"/>
    <s v="LAULUIS LAREZ"/>
    <s v="MTTO. DE LINEAS ELECTRICAS DE 13,8KV"/>
  </r>
  <r>
    <n v="446"/>
    <x v="93"/>
    <x v="1"/>
    <s v="BARE"/>
    <s v="POSTE 117"/>
    <x v="2"/>
    <x v="1"/>
    <s v="PREVENTIVO"/>
    <s v="PREVENCION ANTE FUTURAS FALLAS"/>
    <x v="16"/>
    <n v="1"/>
    <s v="UND"/>
    <x v="1"/>
    <s v="PROYECTO"/>
    <s v="HACKSHAW"/>
    <s v="LAULUIS LAREZ"/>
    <s v="MTTO. DE LINEAS ELECTRICAS DE 13,8KV"/>
  </r>
  <r>
    <n v="447"/>
    <x v="93"/>
    <x v="1"/>
    <s v="BARE"/>
    <s v="POSTE 127"/>
    <x v="2"/>
    <x v="0"/>
    <s v="PREVENTIVO"/>
    <s v="PREVENCION ANTE FUTURAS FALLAS"/>
    <x v="3"/>
    <n v="6"/>
    <s v="UND"/>
    <x v="0"/>
    <s v="PROYECTO"/>
    <s v="HACKSHAW"/>
    <s v="LAULUIS LAREZ"/>
    <s v="MTTO. DE LINEAS ELECTRICAS DE 13,8KV"/>
  </r>
  <r>
    <n v="448"/>
    <x v="93"/>
    <x v="1"/>
    <s v="BARE"/>
    <s v="POSTE 97"/>
    <x v="2"/>
    <x v="1"/>
    <s v="PREVENTIVO"/>
    <s v="DESPEJE Y RECUPERACION DE MATERIALES "/>
    <x v="16"/>
    <n v="1"/>
    <s v="UND"/>
    <x v="1"/>
    <s v="PROYECTO"/>
    <s v="HACKSHAW"/>
    <s v="LAULUIS LAREZ"/>
    <s v="MTTO. DE LINEAS ELECTRICAS DE 13,8KV"/>
  </r>
  <r>
    <n v="449"/>
    <x v="93"/>
    <x v="1"/>
    <s v="BARE"/>
    <s v="POSTE 73"/>
    <x v="2"/>
    <x v="0"/>
    <s v="CORRECTIVO"/>
    <s v="CORRECION DE FALLAS"/>
    <x v="3"/>
    <n v="1"/>
    <s v="UND"/>
    <x v="0"/>
    <s v="PROYECTO"/>
    <s v="HACKSHAW"/>
    <s v="LAULUIS LAREZ"/>
    <s v="MTTO. DE LINEAS ELECTRICAS DE 13,8KV"/>
  </r>
  <r>
    <n v="450"/>
    <x v="94"/>
    <x v="0"/>
    <s v="DOBOKUBI"/>
    <s v="POSTE 10"/>
    <x v="4"/>
    <x v="0"/>
    <s v="PREVENTIVO"/>
    <s v="PREVENCION ANTE FUTURAS FALLAS"/>
    <x v="3"/>
    <n v="3"/>
    <s v="UND"/>
    <x v="0"/>
    <s v="PROYECTO"/>
    <s v="CEFERINO MILLAN"/>
    <s v="LAULUIS LAREZ"/>
    <s v="MTTO. DE LINEAS ELECTRICAS DE 13,8KV"/>
  </r>
  <r>
    <n v="451"/>
    <x v="94"/>
    <x v="0"/>
    <s v="DOBOKUBI"/>
    <s v="POSTE 12"/>
    <x v="4"/>
    <x v="0"/>
    <s v="PREVENTIVO"/>
    <s v="PREVENCION ANTE FUTURAS FALLAS"/>
    <x v="3"/>
    <n v="3"/>
    <s v="UND"/>
    <x v="0"/>
    <s v="PROYECTO"/>
    <s v="CEFERINO MILLAN"/>
    <s v="LAULUIS LAREZ"/>
    <s v="MTTO. DE LINEAS ELECTRICAS DE 13,8KV"/>
  </r>
  <r>
    <n v="452"/>
    <x v="94"/>
    <x v="1"/>
    <s v="BARE"/>
    <s v="POSTE 118"/>
    <x v="2"/>
    <x v="0"/>
    <s v="PREVENTIVO"/>
    <s v="PREVENCION ANTE FUTURAS FALLAS"/>
    <x v="0"/>
    <n v="3"/>
    <s v="UND"/>
    <x v="0"/>
    <s v="PROYECTO"/>
    <s v="HACKSHAW"/>
    <s v="LAULUIS LAREZ"/>
    <s v="MTTO. DE LINEAS ELECTRICAS DE 13,8KV"/>
  </r>
  <r>
    <n v="453"/>
    <x v="94"/>
    <x v="1"/>
    <s v="BARE"/>
    <s v="POSTE 118"/>
    <x v="2"/>
    <x v="0"/>
    <s v="PREVENTIVO"/>
    <s v="PREVENCION ANTE FUTURAS FALLAS"/>
    <x v="1"/>
    <n v="3"/>
    <s v="UND"/>
    <x v="0"/>
    <s v="PROYECTO"/>
    <s v="HACKSHAW"/>
    <s v="LAULUIS LAREZ"/>
    <s v="MTTO. DE LINEAS ELECTRICAS DE 13,8KV"/>
  </r>
  <r>
    <n v="454"/>
    <x v="94"/>
    <x v="1"/>
    <s v="BARE"/>
    <s v="POSTE 132"/>
    <x v="2"/>
    <x v="0"/>
    <s v="PREVENTIVO"/>
    <s v="PREVENCION ANTE FUTURAS FALLAS"/>
    <x v="0"/>
    <n v="3"/>
    <s v="UND"/>
    <x v="0"/>
    <s v="PROYECTO"/>
    <s v="HACKSHAW"/>
    <s v="LAULUIS LAREZ"/>
    <s v="MTTO. DE LINEAS ELECTRICAS DE 13,8KV"/>
  </r>
  <r>
    <n v="455"/>
    <x v="94"/>
    <x v="1"/>
    <s v="BARE"/>
    <s v="POSTE 132"/>
    <x v="2"/>
    <x v="0"/>
    <s v="PREVENTIVO"/>
    <s v="PREVENCION ANTE FUTURAS FALLAS"/>
    <x v="1"/>
    <n v="3"/>
    <s v="UND"/>
    <x v="0"/>
    <s v="PROYECTO"/>
    <s v="HACKSHAW"/>
    <s v="LAULUIS LAREZ"/>
    <s v="MTTO. DE LINEAS ELECTRICAS DE 13,8KV"/>
  </r>
  <r>
    <n v="456"/>
    <x v="95"/>
    <x v="0"/>
    <s v="DOBOKUBI"/>
    <s v="POSTE 93"/>
    <x v="4"/>
    <x v="0"/>
    <s v="PREVENTIVO"/>
    <s v="PREVENCION ANTE FUTURAS FALLAS"/>
    <x v="0"/>
    <n v="3"/>
    <s v="UND"/>
    <x v="0"/>
    <s v="PROYECTO"/>
    <s v="CEFERINO MILLAN"/>
    <s v="LAULUIS LAREZ"/>
    <s v="MTTO. DE LINEAS ELECTRICAS DE 13,8KV"/>
  </r>
  <r>
    <n v="457"/>
    <x v="95"/>
    <x v="0"/>
    <s v="DOBOKUBI"/>
    <s v="POSTE 100"/>
    <x v="4"/>
    <x v="0"/>
    <s v="PREVENTIVO"/>
    <s v="PREVENCION ANTE FUTURAS FALLAS"/>
    <x v="0"/>
    <n v="3"/>
    <s v="UND"/>
    <x v="0"/>
    <s v="PROYECTO"/>
    <s v="CEFERINO MILLAN"/>
    <s v="LAULUIS LAREZ"/>
    <s v="MTTO. DE LINEAS ELECTRICAS DE 13,8KV"/>
  </r>
  <r>
    <n v="458"/>
    <x v="95"/>
    <x v="0"/>
    <s v="DOBOKUBI"/>
    <s v="POSTE 109"/>
    <x v="4"/>
    <x v="0"/>
    <s v="PREVENTIVO"/>
    <s v="PREVENCION ANTE FUTURAS FALLAS"/>
    <x v="0"/>
    <n v="3"/>
    <s v="UND"/>
    <x v="0"/>
    <s v="PROYECTO"/>
    <s v="CEFERINO MILLAN"/>
    <s v="LAULUIS LAREZ"/>
    <s v="MTTO. DE LINEAS ELECTRICAS DE 13,8KV"/>
  </r>
  <r>
    <n v="459"/>
    <x v="95"/>
    <x v="0"/>
    <s v="DOBOKUBI"/>
    <s v="POSTE 199"/>
    <x v="1"/>
    <x v="0"/>
    <s v="PREVENTIVO"/>
    <s v="PREVENCION ANTE FUTURAS FALLAS"/>
    <x v="1"/>
    <n v="3"/>
    <s v="UND"/>
    <x v="0"/>
    <s v="PROYECTO"/>
    <s v="CEFERINO MILLAN"/>
    <s v="LAULUIS LAREZ"/>
    <s v="MTTO. DE LINEAS ELECTRICAS DE 13,8KV"/>
  </r>
  <r>
    <n v="460"/>
    <x v="95"/>
    <x v="0"/>
    <s v="DOBOKUBI"/>
    <s v="POSTE 202"/>
    <x v="1"/>
    <x v="0"/>
    <s v="PREVENTIVO"/>
    <s v="PREVENCION ANTE FUTURAS FALLAS"/>
    <x v="0"/>
    <n v="3"/>
    <s v="UND"/>
    <x v="0"/>
    <s v="PROYECTO"/>
    <s v="CEFERINO MILLAN"/>
    <s v="LAULUIS LAREZ"/>
    <s v="MTTO. DE LINEAS ELECTRICAS DE 13,8KV"/>
  </r>
  <r>
    <n v="461"/>
    <x v="95"/>
    <x v="0"/>
    <s v="DOBOKUBI"/>
    <s v="POSTE 191"/>
    <x v="1"/>
    <x v="1"/>
    <s v="CORRECTIVO"/>
    <s v="DESPEJE Y RECUPERACION DE MATERIALES "/>
    <x v="2"/>
    <n v="3"/>
    <s v="UND"/>
    <x v="1"/>
    <s v="PROYECTO"/>
    <s v="CEFERINO MILLAN"/>
    <s v="LAULUIS LAREZ"/>
    <s v="MTTO. DE LINEAS ELECTRICAS DE 13,8KV"/>
  </r>
  <r>
    <n v="462"/>
    <x v="95"/>
    <x v="0"/>
    <s v="DOBOKUBI"/>
    <s v="POSTE 191"/>
    <x v="1"/>
    <x v="1"/>
    <s v="CORRECTIVO"/>
    <s v="DESPEJE Y RECUPERACION DE MATERIALES "/>
    <x v="12"/>
    <n v="1"/>
    <s v="UND"/>
    <x v="1"/>
    <s v="PROYECTO"/>
    <s v="CEFERINO MILLAN"/>
    <s v="LAULUIS LAREZ"/>
    <s v="MTTO. DE LINEAS ELECTRICAS DE 13,8KV"/>
  </r>
  <r>
    <n v="463"/>
    <x v="95"/>
    <x v="1"/>
    <s v="BARE"/>
    <s v="POSTE 120"/>
    <x v="2"/>
    <x v="0"/>
    <s v="PREVENTIVO"/>
    <s v="PREVENCION ANTE FUTURAS FALLAS"/>
    <x v="0"/>
    <n v="3"/>
    <s v="UND"/>
    <x v="0"/>
    <s v="PROYECTO"/>
    <s v="HACKSHAW"/>
    <s v="LAULUIS LAREZ"/>
    <s v="MTTO. DE LINEAS ELECTRICAS DE 13,8KV"/>
  </r>
  <r>
    <n v="464"/>
    <x v="95"/>
    <x v="1"/>
    <s v="BARE"/>
    <s v="POSTE 120"/>
    <x v="2"/>
    <x v="0"/>
    <s v="PREVENTIVO"/>
    <s v="PREVENCION ANTE FUTURAS FALLAS"/>
    <x v="1"/>
    <n v="3"/>
    <s v="UND"/>
    <x v="0"/>
    <s v="PROYECTO"/>
    <s v="HACKSHAW"/>
    <s v="LAULUIS LAREZ"/>
    <s v="MTTO. DE LINEAS ELECTRICAS DE 13,8KV"/>
  </r>
  <r>
    <n v="465"/>
    <x v="95"/>
    <x v="1"/>
    <s v="BARE"/>
    <s v="POSTE 124"/>
    <x v="2"/>
    <x v="0"/>
    <s v="PREVENTIVO"/>
    <s v="PREVENCION ANTE FUTURAS FALLAS"/>
    <x v="0"/>
    <n v="3"/>
    <s v="UND"/>
    <x v="0"/>
    <s v="PROYECTO"/>
    <s v="HACKSHAW"/>
    <s v="LAULUIS LAREZ"/>
    <s v="MTTO. DE LINEAS ELECTRICAS DE 13,8KV"/>
  </r>
  <r>
    <n v="466"/>
    <x v="95"/>
    <x v="1"/>
    <s v="BARE"/>
    <s v="POSTE 124"/>
    <x v="2"/>
    <x v="0"/>
    <s v="PREVENTIVO"/>
    <s v="PREVENCION ANTE FUTURAS FALLAS"/>
    <x v="1"/>
    <n v="3"/>
    <s v="UND"/>
    <x v="0"/>
    <s v="PROYECTO"/>
    <s v="HACKSHAW"/>
    <s v="LAULUIS LAREZ"/>
    <s v="MTTO. DE LINEAS ELECTRICAS DE 13,8KV"/>
  </r>
  <r>
    <n v="467"/>
    <x v="95"/>
    <x v="1"/>
    <s v="BARE"/>
    <s v="POSTE 162"/>
    <x v="2"/>
    <x v="0"/>
    <s v="PREVENTIVO"/>
    <s v="PREVENCION ANTE FUTURAS FALLAS"/>
    <x v="3"/>
    <n v="6"/>
    <s v="UND"/>
    <x v="0"/>
    <s v="PROYECTO"/>
    <s v="HACKSHAW"/>
    <s v="LAULUIS LAREZ"/>
    <s v="MTTO. DE LINEAS ELECTRICAS DE 13,8KV"/>
  </r>
  <r>
    <n v="468"/>
    <x v="95"/>
    <x v="1"/>
    <s v="BARE"/>
    <s v="POSTE 162"/>
    <x v="2"/>
    <x v="0"/>
    <s v="PREVENTIVO"/>
    <s v="PREVENCION ANTE FUTURAS FALLAS"/>
    <x v="1"/>
    <n v="3"/>
    <s v="UND"/>
    <x v="0"/>
    <s v="PROYECTO"/>
    <s v="HACKSHAW"/>
    <s v="LAULUIS LAREZ"/>
    <s v="MTTO. DE LINEAS ELECTRICAS DE 13,8KV"/>
  </r>
  <r>
    <n v="469"/>
    <x v="96"/>
    <x v="0"/>
    <s v="DOBOKUBI"/>
    <s v="POSTE 203"/>
    <x v="1"/>
    <x v="0"/>
    <s v="PREVENTIVO"/>
    <s v="CORRECCION DE FALLA POR EFECTO CORONA"/>
    <x v="3"/>
    <n v="3"/>
    <s v="UND"/>
    <x v="0"/>
    <s v="PROYECTO"/>
    <s v="CEFERINO MILLAN"/>
    <s v="LAULUIS LAREZ"/>
    <s v="MTTO. DE LINEAS ELECTRICAS DE 13,8KV"/>
  </r>
  <r>
    <n v="470"/>
    <x v="96"/>
    <x v="0"/>
    <s v="DOBOKUBI"/>
    <s v="POSTE 203"/>
    <x v="1"/>
    <x v="0"/>
    <s v="PREVENTIVO"/>
    <s v="PREVENCION ANTE FUTURAS FALLAS"/>
    <x v="1"/>
    <n v="3"/>
    <s v="UND"/>
    <x v="0"/>
    <s v="PROYECTO"/>
    <s v="CEFERINO MILLAN"/>
    <s v="LAULUIS LAREZ"/>
    <s v="MTTO. DE LINEAS ELECTRICAS DE 13,8KV"/>
  </r>
  <r>
    <n v="471"/>
    <x v="96"/>
    <x v="0"/>
    <s v="DOBOKUBI"/>
    <s v="POSTE 145"/>
    <x v="1"/>
    <x v="0"/>
    <s v="PREVENTIVO"/>
    <s v="PREVENCION ANTE FUTURAS FALLAS"/>
    <x v="0"/>
    <n v="2"/>
    <s v="UND"/>
    <x v="0"/>
    <s v="PROYECTO"/>
    <s v="CEFERINO MILLAN"/>
    <s v="LAULUIS LAREZ"/>
    <s v="MTTO. DE LINEAS ELECTRICAS DE 13,8KV (FASE B Y C)"/>
  </r>
  <r>
    <n v="472"/>
    <x v="96"/>
    <x v="1"/>
    <s v="BARE"/>
    <s v="POSTE 126"/>
    <x v="2"/>
    <x v="0"/>
    <s v="PREVENTIVO"/>
    <s v="PREVENCION ANTE FUTURAS FALLAS"/>
    <x v="0"/>
    <n v="3"/>
    <s v="UND"/>
    <x v="0"/>
    <s v="PROYECTO"/>
    <s v="HACKSHAW"/>
    <s v="LAULUIS LAREZ"/>
    <s v="MTTO. DE LINEAS ELECTRICAS DE 13,8KV"/>
  </r>
  <r>
    <n v="473"/>
    <x v="96"/>
    <x v="1"/>
    <s v="BARE"/>
    <s v="POSTE 126"/>
    <x v="2"/>
    <x v="0"/>
    <s v="PREVENTIVO"/>
    <s v="PREVENCION ANTE FUTURAS FALLAS"/>
    <x v="1"/>
    <n v="3"/>
    <s v="UND"/>
    <x v="0"/>
    <s v="PROYECTO"/>
    <s v="HACKSHAW"/>
    <s v="LAULUIS LAREZ"/>
    <s v="MTTO. DE LINEAS ELECTRICAS DE 13,8KV"/>
  </r>
  <r>
    <n v="474"/>
    <x v="96"/>
    <x v="1"/>
    <s v="BARE"/>
    <s v="POSTE 122"/>
    <x v="2"/>
    <x v="0"/>
    <s v="PREVENTIVO"/>
    <s v="PREVENCION ANTE FUTURAS FALLAS"/>
    <x v="3"/>
    <n v="3"/>
    <s v="UND"/>
    <x v="0"/>
    <s v="PROYECTO"/>
    <s v="HACKSHAW"/>
    <s v="LAULUIS LAREZ"/>
    <s v="MTTO. DE LINEAS ELECTRICAS DE 13,8KV"/>
  </r>
  <r>
    <n v="475"/>
    <x v="96"/>
    <x v="1"/>
    <s v="BARE"/>
    <s v="POSTE 122"/>
    <x v="2"/>
    <x v="0"/>
    <s v="PREVENTIVO"/>
    <s v="PREVENCION ANTE FUTURAS FALLAS"/>
    <x v="1"/>
    <n v="3"/>
    <s v="UND"/>
    <x v="0"/>
    <s v="PROYECTO"/>
    <s v="HACKSHAW"/>
    <s v="LAULUIS LAREZ"/>
    <s v="MTTO. DE LINEAS ELECTRICAS DE 13,8KV"/>
  </r>
  <r>
    <n v="476"/>
    <x v="97"/>
    <x v="0"/>
    <s v="DOBOKUBI"/>
    <s v="POSTE 81"/>
    <x v="4"/>
    <x v="0"/>
    <s v="PREVENTIVO"/>
    <s v="PREVENCION ANTE FUTURAS FALLAS"/>
    <x v="15"/>
    <n v="3"/>
    <s v="UND"/>
    <x v="0"/>
    <s v="PROYECTO"/>
    <s v="CEFERINO MILLAN"/>
    <s v="LAULUIS LAREZ"/>
    <s v="MTTO. DE LINEAS ELECTRICAS DE 13,8KV (interconexion con Merey-20, poste nro. 157 de Merey-20)"/>
  </r>
  <r>
    <n v="477"/>
    <x v="97"/>
    <x v="0"/>
    <s v="DOBOKUBI"/>
    <s v="POSTE 81"/>
    <x v="4"/>
    <x v="0"/>
    <s v="PREVENTIVO"/>
    <s v="PREVENCION ANTE FUTURAS FALLAS"/>
    <x v="0"/>
    <n v="2"/>
    <s v="UND"/>
    <x v="0"/>
    <s v="PROYECTO"/>
    <s v="CEFERINO MILLAN"/>
    <s v="LAULUIS LAREZ"/>
    <s v="MTTO. DE LINEAS ELECTRICAS DE 13,8KV"/>
  </r>
  <r>
    <n v="478"/>
    <x v="97"/>
    <x v="0"/>
    <s v="DOBOKUBI"/>
    <s v="POSTE 81"/>
    <x v="4"/>
    <x v="1"/>
    <s v="PREVENTIVO"/>
    <s v="DESPEJE Y RECUPERACION DE MATERIALES "/>
    <x v="0"/>
    <n v="1"/>
    <s v="UND"/>
    <x v="1"/>
    <s v="PROYECTO"/>
    <s v="CEFERINO MILLAN"/>
    <s v="LAULUIS LAREZ"/>
    <s v="MTTO. DE LINEAS ELECTRICAS DE 13,8KV"/>
  </r>
  <r>
    <n v="479"/>
    <x v="97"/>
    <x v="1"/>
    <s v="BARE"/>
    <s v="POSTE 2"/>
    <x v="10"/>
    <x v="3"/>
    <s v="PREVENTIVO"/>
    <s v="PREVENCION ANTE FUTURAS FALLAS"/>
    <x v="3"/>
    <n v="1"/>
    <s v="UND"/>
    <x v="0"/>
    <s v="PROYECTO"/>
    <s v="HACKSHAW"/>
    <s v="LAULUIS LAREZ"/>
    <s v="MTTO. DE LINEAS ELECTRICAS DE 13,8KV (INSTALADO COMO SEPARADOR ENTRE POSTE 2 Y 3)"/>
  </r>
  <r>
    <n v="480"/>
    <x v="97"/>
    <x v="0"/>
    <s v="DOBOKUBI"/>
    <s v="POSTE 195"/>
    <x v="1"/>
    <x v="0"/>
    <s v="PREVENTIVO"/>
    <s v="PREVENCION ANTE FUTURAS FALLAS"/>
    <x v="3"/>
    <n v="3"/>
    <s v="UND"/>
    <x v="0"/>
    <s v="PROYECTO"/>
    <s v="CEFERINO MILLAN"/>
    <s v="LAULUIS LAREZ"/>
    <s v="MTTO. DE LINEAS ELECTRICAS DE 13,8KV"/>
  </r>
  <r>
    <n v="481"/>
    <x v="97"/>
    <x v="0"/>
    <s v="DOBOKUBI"/>
    <s v="POSTE 186"/>
    <x v="1"/>
    <x v="0"/>
    <s v="PREVENTIVO"/>
    <s v="PREVENCION ANTE FUTURAS FALLAS"/>
    <x v="0"/>
    <n v="1"/>
    <s v="UND"/>
    <x v="0"/>
    <s v="PROYECTO"/>
    <s v="CEFERINO MILLAN"/>
    <s v="LAULUIS LAREZ"/>
    <s v="MTTO. DE LINEAS ELECTRICAS DE 13,8KV"/>
  </r>
  <r>
    <n v="482"/>
    <x v="97"/>
    <x v="0"/>
    <s v="DOBOKUBI"/>
    <s v="POSTE 201"/>
    <x v="1"/>
    <x v="0"/>
    <s v="PREVENTIVO"/>
    <s v="PREVENCION ANTE FUTURAS FALLAS"/>
    <x v="1"/>
    <n v="3"/>
    <s v="UND"/>
    <x v="0"/>
    <s v="PROYECTO"/>
    <s v="CEFERINO MILLAN"/>
    <s v="LAULUIS LAREZ"/>
    <s v="MTTO. DE LINEAS ELECTRICAS DE 13,8KV"/>
  </r>
  <r>
    <n v="483"/>
    <x v="97"/>
    <x v="0"/>
    <s v="DOBOKUBI"/>
    <s v="POSTE 205"/>
    <x v="1"/>
    <x v="0"/>
    <s v="PREVENTIVO"/>
    <s v="PREVENCION ANTE FUTURAS FALLAS"/>
    <x v="1"/>
    <n v="3"/>
    <s v="UND"/>
    <x v="0"/>
    <s v="PROYECTO"/>
    <s v="CEFERINO MILLAN"/>
    <s v="LAULUIS LAREZ"/>
    <s v="MTTO. DE LINEAS ELECTRICAS DE 13,8KV"/>
  </r>
  <r>
    <n v="484"/>
    <x v="98"/>
    <x v="0"/>
    <s v="DOBOKUBI"/>
    <s v="POSTE 207"/>
    <x v="1"/>
    <x v="0"/>
    <s v="PREVENTIVO"/>
    <s v="PREVENCION ANTE FUTURAS FALLAS"/>
    <x v="1"/>
    <n v="3"/>
    <s v="UND"/>
    <x v="0"/>
    <s v="PROYECTO"/>
    <s v="CEFERINO MILLAN"/>
    <s v="LAULUIS LAREZ"/>
    <s v="MTTO. DE LINEAS ELECTRICAS DE 13,8KV"/>
  </r>
  <r>
    <n v="485"/>
    <x v="98"/>
    <x v="0"/>
    <s v="DOBOKUBI"/>
    <s v="POSTE 211"/>
    <x v="1"/>
    <x v="0"/>
    <s v="PREVENTIVO"/>
    <s v="PREVENCION ANTE FUTURAS FALLAS"/>
    <x v="1"/>
    <n v="3"/>
    <s v="UND"/>
    <x v="0"/>
    <s v="PROYECTO"/>
    <s v="CEFERINO MILLAN"/>
    <s v="LAULUIS LAREZ"/>
    <s v="MTTO. DE LINEAS ELECTRICAS DE 13,8KV"/>
  </r>
  <r>
    <n v="486"/>
    <x v="98"/>
    <x v="0"/>
    <s v="DOBOKUBI"/>
    <s v="POSTE 213"/>
    <x v="1"/>
    <x v="0"/>
    <s v="PREVENTIVO"/>
    <s v="PREVENCION ANTE FUTURAS FALLAS"/>
    <x v="1"/>
    <n v="3"/>
    <s v="UND"/>
    <x v="0"/>
    <s v="PROYECTO"/>
    <s v="CEFERINO MILLAN"/>
    <s v="LAULUIS LAREZ"/>
    <s v="MTTO. DE LINEAS ELECTRICAS DE 13,8KV"/>
  </r>
  <r>
    <n v="487"/>
    <x v="98"/>
    <x v="0"/>
    <s v="DOBOKUBI"/>
    <s v="POSTE 125"/>
    <x v="4"/>
    <x v="0"/>
    <s v="PREVENTIVO"/>
    <s v="PREVENCION ANTE FUTURAS FALLAS"/>
    <x v="0"/>
    <n v="3"/>
    <s v="UND"/>
    <x v="0"/>
    <s v="PROYECTO"/>
    <s v="HACKSHAW"/>
    <s v="LAULUIS LAREZ"/>
    <s v="MTTO. DE LINEAS ELECTRICAS DE 13,8KV"/>
  </r>
  <r>
    <n v="488"/>
    <x v="98"/>
    <x v="1"/>
    <s v="BARE"/>
    <s v="POSTE 128"/>
    <x v="2"/>
    <x v="0"/>
    <s v="PREVENTIVO"/>
    <s v="PREVENCION ANTE FUTURAS FALLAS"/>
    <x v="0"/>
    <n v="3"/>
    <s v="UND"/>
    <x v="0"/>
    <s v="PROYECTO"/>
    <s v="HACKSHAW"/>
    <s v="LAULUIS LAREZ"/>
    <s v="MTTO. DE LINEAS ELECTRICAS DE 13,8KV"/>
  </r>
  <r>
    <n v="489"/>
    <x v="98"/>
    <x v="1"/>
    <s v="BARE"/>
    <s v="POSTE 128"/>
    <x v="2"/>
    <x v="0"/>
    <s v="PREVENTIVO"/>
    <s v="PREVENCION ANTE FUTURAS FALLAS"/>
    <x v="1"/>
    <n v="3"/>
    <s v="UND"/>
    <x v="0"/>
    <s v="PROYECTO"/>
    <s v="HACKSHAW"/>
    <s v="LAULUIS LAREZ"/>
    <s v="MTTO. DE LINEAS ELECTRICAS DE 13,8KV"/>
  </r>
  <r>
    <n v="490"/>
    <x v="98"/>
    <x v="1"/>
    <s v="BARE"/>
    <s v="POSTE 130"/>
    <x v="2"/>
    <x v="0"/>
    <s v="PREVENTIVO"/>
    <s v="PREVENCION ANTE FUTURAS FALLAS"/>
    <x v="0"/>
    <n v="3"/>
    <s v="UND"/>
    <x v="0"/>
    <s v="PROYECTO"/>
    <s v="HACKSHAW"/>
    <s v="LAULUIS LAREZ"/>
    <s v="MTTO. DE LINEAS ELECTRICAS DE 13,8KV"/>
  </r>
  <r>
    <n v="491"/>
    <x v="98"/>
    <x v="1"/>
    <s v="BARE"/>
    <s v="POSTE 130"/>
    <x v="2"/>
    <x v="0"/>
    <s v="PREVENTIVO"/>
    <s v="PREVENCION ANTE FUTURAS FALLAS"/>
    <x v="1"/>
    <n v="3"/>
    <s v="UND"/>
    <x v="0"/>
    <s v="PROYECTO"/>
    <s v="HACKSHAW"/>
    <s v="LAULUIS LAREZ"/>
    <s v="MTTO. DE LINEAS ELECTRICAS DE 13,8KV"/>
  </r>
  <r>
    <n v="492"/>
    <x v="98"/>
    <x v="1"/>
    <s v="BARE"/>
    <s v="POSTE 65"/>
    <x v="2"/>
    <x v="0"/>
    <s v="PREVENTIVO"/>
    <s v="PREVENCION ANTE FUTURAS FALLAS"/>
    <x v="1"/>
    <n v="3"/>
    <s v="UND"/>
    <x v="0"/>
    <s v="PROYECTO"/>
    <s v="HACKSHAW"/>
    <s v="LAULUIS LAREZ"/>
    <s v="MTTO. DE LINEAS ELECTRICAS DE 13,8KV"/>
  </r>
  <r>
    <n v="493"/>
    <x v="99"/>
    <x v="1"/>
    <s v="KARIÑA SUR"/>
    <s v="POSTE 86"/>
    <x v="11"/>
    <x v="0"/>
    <s v="PREVENTIVO"/>
    <s v="PREVENCION ANTE FUTURAS FALLAS"/>
    <x v="11"/>
    <n v="3"/>
    <s v="UND"/>
    <x v="0"/>
    <s v="PROYECTO"/>
    <s v="HACKSHAW"/>
    <s v="LAULUIS LAREZ"/>
    <s v="MTTO. DE LINEAS ELECTRICAS DE 13,8KV"/>
  </r>
  <r>
    <n v="494"/>
    <x v="100"/>
    <x v="0"/>
    <s v="DOBOKUBI"/>
    <s v="POSTE 226"/>
    <x v="1"/>
    <x v="0"/>
    <s v="PREVENTIVO"/>
    <s v="PREVENCION ANTE FUTURAS FALLAS"/>
    <x v="0"/>
    <n v="3"/>
    <s v="UND"/>
    <x v="0"/>
    <s v="PROYECTO"/>
    <s v="CEFERINO MILLAN"/>
    <s v="LAULUIS LAREZ"/>
    <s v="MTTO. DE LINEAS ELECTRICAS DE 13,8KV"/>
  </r>
  <r>
    <n v="495"/>
    <x v="100"/>
    <x v="1"/>
    <s v="BARE"/>
    <s v="POSTE 82"/>
    <x v="2"/>
    <x v="0"/>
    <s v="PREVENTIVO"/>
    <s v="PREVENCION ANTE FUTURAS FALLAS"/>
    <x v="3"/>
    <n v="6"/>
    <s v="UND"/>
    <x v="0"/>
    <s v="PROYECTO"/>
    <s v="HACKSHAW"/>
    <s v="LAULUIS LAREZ"/>
    <s v="MTTO. DE LINEAS ELECTRICAS DE 13,8KV"/>
  </r>
  <r>
    <n v="496"/>
    <x v="100"/>
    <x v="1"/>
    <s v="BARE"/>
    <s v="POSTE 82"/>
    <x v="2"/>
    <x v="0"/>
    <s v="PREVENTIVO"/>
    <s v="PREVENCION ANTE FUTURAS FALLAS"/>
    <x v="0"/>
    <n v="1"/>
    <s v="UND"/>
    <x v="0"/>
    <s v="PROYECTO"/>
    <s v="HACKSHAW"/>
    <s v="LAULUIS LAREZ"/>
    <s v="MTTO. DE LINEAS ELECTRICAS DE 13,8KV"/>
  </r>
  <r>
    <n v="497"/>
    <x v="100"/>
    <x v="1"/>
    <s v="BARE"/>
    <s v="POSTE 134"/>
    <x v="2"/>
    <x v="0"/>
    <s v="PREVENTIVO"/>
    <s v="PREVENCION ANTE FUTURAS FALLAS"/>
    <x v="0"/>
    <n v="3"/>
    <s v="UND"/>
    <x v="0"/>
    <s v="PROYECTO"/>
    <s v="HACKSHAW"/>
    <s v="LAULUIS LAREZ"/>
    <s v="MTTO. DE LINEAS ELECTRICAS DE 13,8KV"/>
  </r>
  <r>
    <n v="498"/>
    <x v="100"/>
    <x v="1"/>
    <s v="BARE"/>
    <s v="POSTE 134"/>
    <x v="2"/>
    <x v="0"/>
    <s v="PREVENTIVO"/>
    <s v="PREVENCION ANTE FUTURAS FALLAS"/>
    <x v="1"/>
    <n v="3"/>
    <s v="UND"/>
    <x v="0"/>
    <s v="PROYECTO"/>
    <s v="HACKSHAW"/>
    <s v="LAULUIS LAREZ"/>
    <s v="MTTO. DE LINEAS ELECTRICAS DE 13,8KV"/>
  </r>
  <r>
    <n v="499"/>
    <x v="101"/>
    <x v="1"/>
    <s v="BARE"/>
    <s v="POSTE 164"/>
    <x v="2"/>
    <x v="0"/>
    <s v="PREVENTIVO"/>
    <s v="PREVENCION ANTE FUTURAS FALLAS"/>
    <x v="3"/>
    <n v="6"/>
    <s v="UND"/>
    <x v="0"/>
    <s v="PROYECTO"/>
    <s v="HACKSHAW"/>
    <s v="LAULUIS LAREZ"/>
    <s v="MTTO. DE LINEAS ELECTRICAS DE 13,8KV"/>
  </r>
  <r>
    <n v="500"/>
    <x v="101"/>
    <x v="1"/>
    <s v="BARE"/>
    <s v="POSTE 164"/>
    <x v="2"/>
    <x v="0"/>
    <s v="PREVENTIVO"/>
    <s v="PREVENCION ANTE FUTURAS FALLAS"/>
    <x v="0"/>
    <n v="1"/>
    <s v="UND"/>
    <x v="0"/>
    <s v="PROYECTO"/>
    <s v="HACKSHAW"/>
    <s v="LAULUIS LAREZ"/>
    <s v="MTTO. DE LINEAS ELECTRICAS DE 13,8KV"/>
  </r>
  <r>
    <n v="501"/>
    <x v="101"/>
    <x v="0"/>
    <s v="DOBOKUBI"/>
    <s v="POSTE 75"/>
    <x v="4"/>
    <x v="0"/>
    <s v="CORRECTIVO"/>
    <s v="CORRECION DE FALLAS"/>
    <x v="0"/>
    <n v="3"/>
    <s v="UND"/>
    <x v="0"/>
    <s v="PROYECTO"/>
    <s v="HACKSHAW"/>
    <s v="LAULUIS LAREZ"/>
    <s v="MTTO. DE LINEAS ELECTRICAS DE 13,8KV"/>
  </r>
  <r>
    <n v="502"/>
    <x v="102"/>
    <x v="0"/>
    <s v="DOBOKUBI"/>
    <s v="POSTE 214"/>
    <x v="1"/>
    <x v="0"/>
    <s v="PREVENTIVO"/>
    <s v="PREVENCION ANTE FUTURAS FALLAS"/>
    <x v="0"/>
    <n v="1"/>
    <s v="UND"/>
    <x v="0"/>
    <s v="PROYECTO"/>
    <s v="CEFERINO MILLAN"/>
    <s v="LAULUIS LAREZ"/>
    <s v="MTTO. DE LINEAS ELECTRICAS DE 13,8KV"/>
  </r>
  <r>
    <n v="503"/>
    <x v="102"/>
    <x v="0"/>
    <s v="DOBOKUBI"/>
    <s v="POSTE 214"/>
    <x v="1"/>
    <x v="0"/>
    <s v="PREVENTIVO"/>
    <s v="PREVENCION ANTE FUTURAS FALLAS"/>
    <x v="3"/>
    <n v="6"/>
    <s v="UND"/>
    <x v="0"/>
    <s v="PROYECTO"/>
    <s v="CEFERINO MILLAN"/>
    <s v="LAULUIS LAREZ"/>
    <s v="MTTO. DE LINEAS ELECTRICAS DE 13,8KV"/>
  </r>
  <r>
    <n v="504"/>
    <x v="102"/>
    <x v="0"/>
    <s v="DOBOKUBI"/>
    <s v="POSTE 290"/>
    <x v="1"/>
    <x v="0"/>
    <s v="PREVENTIVO"/>
    <s v="PREVENCION ANTE FUTURAS FALLAS"/>
    <x v="1"/>
    <n v="3"/>
    <s v="UND"/>
    <x v="0"/>
    <s v="PROYECTO"/>
    <s v="CEFERINO MILLAN"/>
    <s v="LAULUIS LAREZ"/>
    <s v="MTTO. DE LINEAS ELECTRICAS DE 13,8KV"/>
  </r>
  <r>
    <n v="505"/>
    <x v="102"/>
    <x v="0"/>
    <s v="DOBOKUBI"/>
    <s v="POSTE 290"/>
    <x v="1"/>
    <x v="0"/>
    <s v="CORRECTIVO"/>
    <s v="CORRECCION DE FALLA"/>
    <x v="11"/>
    <n v="3"/>
    <s v="UND"/>
    <x v="0"/>
    <s v="PROYECTO"/>
    <s v="CEFERINO MILLAN"/>
    <s v="LAULUIS LAREZ"/>
    <s v="MTTO. DE LINEAS ELECTRICAS DE 13,8KV"/>
  </r>
  <r>
    <n v="506"/>
    <x v="102"/>
    <x v="0"/>
    <s v="DOBOKUBI"/>
    <s v="POSTE 329"/>
    <x v="4"/>
    <x v="3"/>
    <s v="PREVENTIVO"/>
    <s v="PREVENCION ANTE FUTURAS FALLAS"/>
    <x v="17"/>
    <n v="1"/>
    <s v="UND"/>
    <x v="1"/>
    <s v="PROYECTO"/>
    <s v="CEFERINO MILLAN"/>
    <s v="LAULUIS LAREZ"/>
    <s v="MTTO. DE LINEAS ELECTRICAS DE 13,8KV"/>
  </r>
  <r>
    <n v="507"/>
    <x v="102"/>
    <x v="0"/>
    <s v="DOBOKUBI"/>
    <s v="POSTE 329"/>
    <x v="4"/>
    <x v="3"/>
    <s v="CORRECTIVO"/>
    <s v="PREVENCION ANTE FUTURAS FALLAS"/>
    <x v="15"/>
    <n v="6"/>
    <s v="UND"/>
    <x v="0"/>
    <s v="PROYECTO"/>
    <s v="CEFERINO MILLAN"/>
    <s v="LAULUIS LAREZ"/>
    <s v="MTTO. DE LINEAS ELECTRICAS DE 13,8KV"/>
  </r>
  <r>
    <n v="508"/>
    <x v="102"/>
    <x v="0"/>
    <s v="DOBOKUBI"/>
    <s v="POSTE 329"/>
    <x v="4"/>
    <x v="3"/>
    <s v="CORRECTIVO"/>
    <s v="PREVENCION ANTE FUTURAS FALLAS"/>
    <x v="11"/>
    <n v="1"/>
    <s v="UND"/>
    <x v="0"/>
    <s v="PROYECTO"/>
    <s v="CEFERINO MILLAN"/>
    <s v="LAULUIS LAREZ"/>
    <s v="MTTO. DE LINEAS ELECTRICAS DE 13,8KV"/>
  </r>
  <r>
    <n v="509"/>
    <x v="102"/>
    <x v="0"/>
    <s v="DOBOKUBI"/>
    <s v="POSTE 329"/>
    <x v="4"/>
    <x v="3"/>
    <s v="CORRECTIVO"/>
    <s v="PREVENCION ANTE FUTURAS FALLAS"/>
    <x v="18"/>
    <n v="1"/>
    <s v="UND"/>
    <x v="1"/>
    <s v="PROYECTO"/>
    <s v="CEFERINO MILLAN"/>
    <s v="LAULUIS LAREZ"/>
    <s v="MTTO. DE LINEAS ELECTRICAS DE 13,8KV"/>
  </r>
  <r>
    <n v="510"/>
    <x v="103"/>
    <x v="0"/>
    <s v="DOBOKUBI"/>
    <s v="POSTE 215"/>
    <x v="1"/>
    <x v="0"/>
    <s v="PREVENTIVO"/>
    <s v="PREVENCION ANTE FUTURAS FALLAS"/>
    <x v="1"/>
    <n v="3"/>
    <s v="UND"/>
    <x v="0"/>
    <s v="PROYECTO"/>
    <s v="CEFERINO MILLAN"/>
    <s v="LAULUIS LAREZ"/>
    <s v="MTTO. DE LINEAS ELECTRICAS DE 13,8KV"/>
  </r>
  <r>
    <n v="511"/>
    <x v="103"/>
    <x v="0"/>
    <s v="DOBOKUBI"/>
    <s v="POSTE 217"/>
    <x v="1"/>
    <x v="0"/>
    <s v="PREVENTIVO"/>
    <s v="PREVENCION ANTE FUTURAS FALLAS"/>
    <x v="1"/>
    <n v="3"/>
    <s v="UND"/>
    <x v="0"/>
    <s v="PROYECTO"/>
    <s v="CEFERINO MILLAN"/>
    <s v="LAULUIS LAREZ"/>
    <s v="MTTO. DE LINEAS ELECTRICAS DE 13,8KV"/>
  </r>
  <r>
    <n v="512"/>
    <x v="103"/>
    <x v="0"/>
    <s v="DOBOKUBI"/>
    <s v="POSTE 224"/>
    <x v="1"/>
    <x v="0"/>
    <s v="PREVENTIVO"/>
    <s v="PREVENCION ANTE FUTURAS FALLAS"/>
    <x v="0"/>
    <n v="2"/>
    <s v="UND"/>
    <x v="0"/>
    <s v="PROYECTO"/>
    <s v="CEFERINO MILLAN"/>
    <s v="LAULUIS LAREZ"/>
    <s v="MTTO. DE LINEAS ELECTRICAS DE 13,8KV"/>
  </r>
  <r>
    <n v="513"/>
    <x v="103"/>
    <x v="1"/>
    <s v="BARE"/>
    <s v="POSTE 104"/>
    <x v="2"/>
    <x v="0"/>
    <s v="PREVENTIVO"/>
    <s v="PREVENCION ANTE FUTURAS FALLAS"/>
    <x v="0"/>
    <n v="3"/>
    <s v="UND"/>
    <x v="0"/>
    <s v="PROYECTO"/>
    <s v="HACKSHAW"/>
    <s v="LAULUIS LAREZ"/>
    <s v="MTTO. DE LINEAS ELECTRICAS DE 13,8KV"/>
  </r>
  <r>
    <n v="514"/>
    <x v="103"/>
    <x v="1"/>
    <s v="BARE"/>
    <s v="POSTE 104"/>
    <x v="2"/>
    <x v="0"/>
    <s v="PREVENTIVO"/>
    <s v="PREVENCION ANTE FUTURAS FALLAS"/>
    <x v="1"/>
    <n v="3"/>
    <s v="UND"/>
    <x v="0"/>
    <s v="PROYECTO"/>
    <s v="HACKSHAW"/>
    <s v="LAULUIS LAREZ"/>
    <s v="MTTO. DE LINEAS ELECTRICAS DE 13,8KV"/>
  </r>
  <r>
    <n v="515"/>
    <x v="103"/>
    <x v="1"/>
    <s v="BARE"/>
    <s v="POSTE 106"/>
    <x v="2"/>
    <x v="0"/>
    <s v="PREVENTIVO"/>
    <s v="PREVENCION ANTE FUTURAS FALLAS"/>
    <x v="0"/>
    <n v="3"/>
    <s v="UND"/>
    <x v="0"/>
    <s v="PROYECTO"/>
    <s v="HACKSHAW"/>
    <s v="LAULUIS LAREZ"/>
    <s v="MTTO. DE LINEAS ELECTRICAS DE 13,8KV"/>
  </r>
  <r>
    <n v="516"/>
    <x v="103"/>
    <x v="1"/>
    <s v="BARE"/>
    <s v="POSTE 106"/>
    <x v="2"/>
    <x v="0"/>
    <s v="PREVENTIVO"/>
    <s v="PREVENCION ANTE FUTURAS FALLAS"/>
    <x v="1"/>
    <n v="3"/>
    <s v="UND"/>
    <x v="0"/>
    <s v="PROYECTO"/>
    <s v="HACKSHAW"/>
    <s v="LAULUIS LAREZ"/>
    <s v="MTTO. DE LINEAS ELECTRICAS DE 13,8KV"/>
  </r>
  <r>
    <n v="517"/>
    <x v="103"/>
    <x v="1"/>
    <s v="BARE"/>
    <s v="POSTE 107"/>
    <x v="2"/>
    <x v="0"/>
    <s v="PREVENTIVO"/>
    <s v="PREVENCION ANTE FUTURAS FALLAS"/>
    <x v="3"/>
    <n v="6"/>
    <s v="UND"/>
    <x v="0"/>
    <s v="PROYECTO"/>
    <s v="HACKSHAW"/>
    <s v="LAULUIS LAREZ"/>
    <s v="MTTO. DE LINEAS ELECTRICAS DE 13,8KV"/>
  </r>
  <r>
    <n v="518"/>
    <x v="103"/>
    <x v="1"/>
    <s v="BARE"/>
    <s v="POSTE 107"/>
    <x v="2"/>
    <x v="0"/>
    <s v="PREVENTIVO"/>
    <s v="PREVENCION ANTE FUTURAS FALLAS"/>
    <x v="0"/>
    <n v="1"/>
    <s v="UND"/>
    <x v="0"/>
    <s v="PROYECTO"/>
    <s v="HACKSHAW"/>
    <s v="LAULUIS LAREZ"/>
    <s v="MTTO. DE LINEAS ELECTRICAS DE 13,8KV"/>
  </r>
  <r>
    <n v="519"/>
    <x v="103"/>
    <x v="0"/>
    <s v="DOBOKUBI"/>
    <s v="POSTE 2"/>
    <x v="4"/>
    <x v="0"/>
    <s v="CORRECTIVO"/>
    <s v="CORRECCION DE FALLAS"/>
    <x v="3"/>
    <n v="3"/>
    <s v="UND"/>
    <x v="0"/>
    <s v="PROYECTO"/>
    <s v="CEFERINO MILLAN"/>
    <s v="LAULUIS LAREZ"/>
    <s v="MTTO. DE LINEAS ELECTRICAS DE 13,8KV"/>
  </r>
  <r>
    <n v="520"/>
    <x v="103"/>
    <x v="0"/>
    <s v="DOBOKUBI"/>
    <s v="POSTE 3"/>
    <x v="4"/>
    <x v="0"/>
    <s v="CORRECTIVO"/>
    <s v="CORRECCION DE FALLAS"/>
    <x v="3"/>
    <n v="3"/>
    <s v="UND"/>
    <x v="0"/>
    <s v="PROYECTO"/>
    <s v="CEFERINO MILLAN"/>
    <s v="LAULUIS LAREZ"/>
    <s v="MTTO. DE LINEAS ELECTRICAS DE 13,8KV"/>
  </r>
  <r>
    <n v="521"/>
    <x v="103"/>
    <x v="0"/>
    <s v="DOBOKUBI"/>
    <s v="POSTE 4"/>
    <x v="4"/>
    <x v="0"/>
    <s v="CORRECTIVO"/>
    <s v="CORRECCION DE FALLAS"/>
    <x v="3"/>
    <n v="3"/>
    <s v="UND"/>
    <x v="0"/>
    <s v="PROYECTO"/>
    <s v="CEFERINO MILLAN"/>
    <s v="LAULUIS LAREZ"/>
    <s v="MTTO. DE LINEAS ELECTRICAS DE 13,8KV"/>
  </r>
  <r>
    <n v="522"/>
    <x v="103"/>
    <x v="0"/>
    <s v="DOBOKUBI"/>
    <s v="POSTE 7"/>
    <x v="4"/>
    <x v="0"/>
    <s v="CORRECTIVO"/>
    <s v="CORRECCION DE FALLAS"/>
    <x v="3"/>
    <n v="3"/>
    <s v="UND"/>
    <x v="0"/>
    <s v="PROYECTO"/>
    <s v="CEFERINO MILLAN"/>
    <s v="LAULUIS LAREZ"/>
    <s v="MTTO. DE LINEAS ELECTRICAS DE 13,8KV"/>
  </r>
  <r>
    <n v="523"/>
    <x v="104"/>
    <x v="0"/>
    <s v="DOBOKUBI"/>
    <s v="POSTE 9"/>
    <x v="4"/>
    <x v="0"/>
    <s v="CORRECTIVO"/>
    <s v="CORRECCION DE FALLAS"/>
    <x v="3"/>
    <n v="3"/>
    <s v="UND"/>
    <x v="0"/>
    <s v="PROYECTO"/>
    <s v="CEFERINO MILLAN"/>
    <s v="LAULUIS LAREZ"/>
    <s v="MTTO. DE LINEAS ELECTRICAS DE 13,8KV"/>
  </r>
  <r>
    <n v="524"/>
    <x v="103"/>
    <x v="0"/>
    <s v="DOBOKUBI"/>
    <s v="POSTE 11"/>
    <x v="4"/>
    <x v="0"/>
    <s v="CORRECTIVO"/>
    <s v="CORRECCION DE FALLAS"/>
    <x v="3"/>
    <n v="3"/>
    <s v="UND"/>
    <x v="0"/>
    <s v="PROYECTO"/>
    <s v="CEFERINO MILLAN"/>
    <s v="LAULUIS LAREZ"/>
    <s v="MTTO. DE LINEAS ELECTRICAS DE 13,8KV"/>
  </r>
  <r>
    <n v="525"/>
    <x v="103"/>
    <x v="0"/>
    <s v="DOBOKUBI"/>
    <s v="POSTE 13"/>
    <x v="4"/>
    <x v="0"/>
    <s v="CORRECTIVO"/>
    <s v="CORRECCION DE FALLAS"/>
    <x v="3"/>
    <n v="3"/>
    <s v="UND"/>
    <x v="0"/>
    <s v="PROYECTO"/>
    <s v="CEFERINO MILLAN"/>
    <s v="LAULUIS LAREZ"/>
    <s v="MTTO. DE LINEAS ELECTRICAS DE 13,8KV"/>
  </r>
  <r>
    <n v="526"/>
    <x v="103"/>
    <x v="0"/>
    <s v="DOBOKUBI"/>
    <s v="POSTE 16"/>
    <x v="4"/>
    <x v="0"/>
    <s v="CORRECTIVO"/>
    <s v="CORRECCION DE FALLAS"/>
    <x v="3"/>
    <n v="3"/>
    <s v="UND"/>
    <x v="0"/>
    <s v="PROYECTO"/>
    <s v="CEFERINO MILLAN"/>
    <s v="LAULUIS LAREZ"/>
    <s v="MTTO. DE LINEAS ELECTRICAS DE 13,8KV"/>
  </r>
  <r>
    <n v="527"/>
    <x v="104"/>
    <x v="0"/>
    <s v="DOBOKUBI"/>
    <s v="POSTE 278"/>
    <x v="1"/>
    <x v="0"/>
    <s v="PREVENTIVO"/>
    <s v="PREVENCION ANTE FUTURAS FALLAS"/>
    <x v="0"/>
    <n v="1"/>
    <s v="UND"/>
    <x v="0"/>
    <s v="PROYECTO"/>
    <s v="CEFERINO MILLAN"/>
    <s v="LAULUIS LAREZ"/>
    <s v="MTTO. DE LINEAS ELECTRICAS DE 13,8KV"/>
  </r>
  <r>
    <n v="528"/>
    <x v="104"/>
    <x v="0"/>
    <s v="DOBOKUBI"/>
    <s v="POSTE 286"/>
    <x v="1"/>
    <x v="1"/>
    <s v="CORRECTIVO"/>
    <s v="DESPEJE Y RECUPERACION DE MATERIALES "/>
    <x v="2"/>
    <n v="3"/>
    <s v="UND"/>
    <x v="1"/>
    <s v="PROYECTO"/>
    <s v="CEFERINO MILLAN"/>
    <s v="LAULUIS LAREZ"/>
    <s v="MTTO. DE LINEAS ELECTRICAS DE 13,8KV"/>
  </r>
  <r>
    <n v="529"/>
    <x v="104"/>
    <x v="0"/>
    <s v="DOBOKUBI"/>
    <s v="POSTE 286"/>
    <x v="1"/>
    <x v="1"/>
    <s v="CORRECTIVO"/>
    <s v="DESPEJE Y RECUPERACION DE MATERIALES "/>
    <x v="1"/>
    <n v="3"/>
    <s v="UND"/>
    <x v="1"/>
    <s v="PROYECTO"/>
    <s v="CEFERINO MILLAN"/>
    <s v="LAULUIS LAREZ"/>
    <s v="MTTO. DE LINEAS ELECTRICAS DE 13,8KV"/>
  </r>
  <r>
    <n v="530"/>
    <x v="104"/>
    <x v="0"/>
    <s v="DOBOKUBI"/>
    <s v="POSTE 283"/>
    <x v="1"/>
    <x v="0"/>
    <s v="PREVENTIVO"/>
    <s v="PREVENCION ANTE FUTURAS FALLAS"/>
    <x v="1"/>
    <n v="3"/>
    <s v="UND"/>
    <x v="0"/>
    <s v="PROYECTO"/>
    <s v="CEFERINO MILLAN"/>
    <s v="LAULUIS LAREZ"/>
    <s v="MTTO. DE LINEAS ELECTRICAS DE 13,8KV"/>
  </r>
  <r>
    <n v="531"/>
    <x v="104"/>
    <x v="0"/>
    <s v="DOBOKUBI"/>
    <s v="POSTE 289"/>
    <x v="1"/>
    <x v="0"/>
    <s v="PREVENTIVO"/>
    <s v="PREVENCION ANTE FUTURAS FALLAS"/>
    <x v="0"/>
    <n v="1"/>
    <s v="UND"/>
    <x v="0"/>
    <s v="PROYECTO"/>
    <s v="CEFERINO MILLAN"/>
    <s v="LAULUIS LAREZ"/>
    <s v="MTTO. DE LINEAS ELECTRICAS DE 13,8KV"/>
  </r>
  <r>
    <n v="532"/>
    <x v="104"/>
    <x v="0"/>
    <s v="DOBOKUBI"/>
    <s v="POSTE 287"/>
    <x v="1"/>
    <x v="0"/>
    <s v="PREVENTIVO"/>
    <s v="PREVENCION ANTE FUTURAS FALLAS"/>
    <x v="0"/>
    <n v="2"/>
    <s v="UND"/>
    <x v="0"/>
    <s v="PROYECTO"/>
    <s v="CEFERINO MILLAN"/>
    <s v="LAULUIS LAREZ"/>
    <s v="MTTO. DE LINEAS ELECTRICAS DE 13,8KV"/>
  </r>
  <r>
    <n v="533"/>
    <x v="104"/>
    <x v="0"/>
    <s v="DOBOKUBI"/>
    <s v="POSTE 287"/>
    <x v="1"/>
    <x v="0"/>
    <s v="PREVENTIVO"/>
    <s v="PREVENCION ANTE FUTURAS FALLAS"/>
    <x v="1"/>
    <n v="3"/>
    <s v="UND"/>
    <x v="0"/>
    <s v="PROYECTO"/>
    <s v="CEFERINO MILLAN"/>
    <s v="LAULUIS LAREZ"/>
    <s v="MTTO. DE LINEAS ELECTRICAS DE 13,8KV"/>
  </r>
  <r>
    <n v="534"/>
    <x v="104"/>
    <x v="0"/>
    <s v="DOBOKUBI"/>
    <s v="POSTE 291"/>
    <x v="1"/>
    <x v="0"/>
    <s v="PREVENTIVO"/>
    <s v="PREVENCION ANTE FUTURAS FALLAS"/>
    <x v="1"/>
    <n v="3"/>
    <s v="UND"/>
    <x v="0"/>
    <s v="PROYECTO"/>
    <s v="CEFERINO MILLAN"/>
    <s v="LAULUIS LAREZ"/>
    <s v="MTTO. DE LINEAS ELECTRICAS DE 13,8KV"/>
  </r>
  <r>
    <n v="535"/>
    <x v="104"/>
    <x v="0"/>
    <s v="DOBOKUBI"/>
    <s v="POSTE 292"/>
    <x v="1"/>
    <x v="0"/>
    <s v="PREVENTIVO"/>
    <s v="PREVENCION ANTE FUTURAS FALLAS"/>
    <x v="1"/>
    <n v="3"/>
    <s v="UND"/>
    <x v="0"/>
    <s v="PROYECTO"/>
    <s v="CEFERINO MILLAN"/>
    <s v="LAULUIS LAREZ"/>
    <s v="MTTO. DE LINEAS ELECTRICAS DE 13,8KV"/>
  </r>
  <r>
    <n v="536"/>
    <x v="104"/>
    <x v="1"/>
    <s v="BARE"/>
    <s v="POSTE 197"/>
    <x v="2"/>
    <x v="0"/>
    <s v="PREVENTIVO"/>
    <s v="PREVENCION ANTE FUTURAS FALLAS"/>
    <x v="3"/>
    <n v="6"/>
    <s v="UND"/>
    <x v="0"/>
    <s v="PROYECTO"/>
    <s v="HACKSHAW"/>
    <s v="LAULUIS LAREZ"/>
    <s v="MTTO. DE LINEAS ELECTRICAS DE 13,8KV"/>
  </r>
  <r>
    <n v="537"/>
    <x v="104"/>
    <x v="1"/>
    <s v="BARE"/>
    <s v="POSTE 197"/>
    <x v="2"/>
    <x v="0"/>
    <s v="PREVENTIVO"/>
    <s v="PREVENCION ANTE FUTURAS FALLAS"/>
    <x v="0"/>
    <n v="1"/>
    <s v="UND"/>
    <x v="0"/>
    <s v="PROYECTO"/>
    <s v="HACKSHAW"/>
    <s v="LAULUIS LAREZ"/>
    <s v="MTTO. DE LINEAS ELECTRICAS DE 13,8KV"/>
  </r>
  <r>
    <n v="538"/>
    <x v="104"/>
    <x v="1"/>
    <s v="BARE"/>
    <s v="POSTE 197"/>
    <x v="2"/>
    <x v="1"/>
    <s v="CORRECTIVO"/>
    <s v="DESPEJE Y RECUPERACION DE MATERIALES "/>
    <x v="1"/>
    <n v="3"/>
    <s v="UND"/>
    <x v="1"/>
    <s v="PROYECTO"/>
    <s v="HACKSHAW"/>
    <s v="LAULUIS LAREZ"/>
    <s v="MTTO. DE LINEAS ELECTRICAS DE 13,8KV"/>
  </r>
  <r>
    <n v="539"/>
    <x v="104"/>
    <x v="1"/>
    <s v="BARE"/>
    <s v="POSTE 200"/>
    <x v="2"/>
    <x v="0"/>
    <s v="PREVENTIVO"/>
    <s v="PREVENCION ANTE FUTURAS FALLAS"/>
    <x v="0"/>
    <n v="3"/>
    <s v="UND"/>
    <x v="0"/>
    <s v="PROYECTO"/>
    <s v="HACKSHAW"/>
    <s v="LAULUIS LAREZ"/>
    <s v="MTTO. DE LINEAS ELECTRICAS DE 13,8KV"/>
  </r>
  <r>
    <n v="540"/>
    <x v="104"/>
    <x v="1"/>
    <s v="BARE"/>
    <s v="POSTE 200"/>
    <x v="2"/>
    <x v="0"/>
    <s v="PREVENTIVO"/>
    <s v="PREVENCION ANTE FUTURAS FALLAS"/>
    <x v="1"/>
    <n v="3"/>
    <s v="UND"/>
    <x v="0"/>
    <s v="PROYECTO"/>
    <s v="HACKSHAW"/>
    <s v="LAULUIS LAREZ"/>
    <s v="MTTO. DE LINEAS ELECTRICAS DE 13,8KV"/>
  </r>
  <r>
    <n v="541"/>
    <x v="105"/>
    <x v="0"/>
    <s v="DOBOKUBI"/>
    <s v="POSTE 17"/>
    <x v="4"/>
    <x v="0"/>
    <s v="CORRECTIVO"/>
    <s v="CORRECCION DE FALLAS"/>
    <x v="3"/>
    <n v="3"/>
    <s v="UND"/>
    <x v="0"/>
    <s v="PROYECTO"/>
    <s v="CEFERINO MILLAN"/>
    <s v="LAULUIS LAREZ"/>
    <s v="MTTO. DE LINEAS ELECTRICAS DE 13,8KV"/>
  </r>
  <r>
    <n v="542"/>
    <x v="105"/>
    <x v="0"/>
    <s v="DOBOKUBI"/>
    <s v="POSTE 19"/>
    <x v="4"/>
    <x v="0"/>
    <s v="CORRECTIVO"/>
    <s v="CORRECCION DE FALLAS"/>
    <x v="3"/>
    <n v="3"/>
    <s v="UND"/>
    <x v="0"/>
    <s v="PROYECTO"/>
    <s v="CEFERINO MILLAN"/>
    <s v="LAULUIS LAREZ"/>
    <s v="MTTO. DE LINEAS ELECTRICAS DE 13,8KV"/>
  </r>
  <r>
    <n v="543"/>
    <x v="105"/>
    <x v="0"/>
    <s v="DOBOKUBI"/>
    <s v="POSTE 22"/>
    <x v="4"/>
    <x v="0"/>
    <s v="CORRECTIVO"/>
    <s v="CORRECCION DE FALLAS"/>
    <x v="3"/>
    <n v="3"/>
    <s v="UND"/>
    <x v="0"/>
    <s v="PROYECTO"/>
    <s v="CEFERINO MILLAN"/>
    <s v="LAULUIS LAREZ"/>
    <s v="MTTO. DE LINEAS ELECTRICAS DE 13,8KV"/>
  </r>
  <r>
    <n v="544"/>
    <x v="105"/>
    <x v="0"/>
    <s v="DOBOKUBI"/>
    <s v="POSTE 23"/>
    <x v="4"/>
    <x v="0"/>
    <s v="PREVENTIVO"/>
    <s v="PREVENCION ANTE FUTURAS FALLAS"/>
    <x v="3"/>
    <n v="3"/>
    <s v="UND"/>
    <x v="0"/>
    <s v="PROYECTO"/>
    <s v="CEFERINO MILLAN"/>
    <s v="LAULUIS LAREZ"/>
    <s v="MTTO. DE LINEAS ELECTRICAS DE 13,8KV"/>
  </r>
  <r>
    <n v="545"/>
    <x v="105"/>
    <x v="0"/>
    <s v="DOBOKUBI"/>
    <s v="POSTE 219"/>
    <x v="1"/>
    <x v="0"/>
    <s v="PREVENTIVO"/>
    <s v="PREVENCION ANTE FUTURAS FALLAS"/>
    <x v="1"/>
    <n v="3"/>
    <s v="UND"/>
    <x v="0"/>
    <s v="PROYECTO"/>
    <s v="CEFERINO MILLAN"/>
    <s v="LAULUIS LAREZ"/>
    <s v="MTTO. DE LINEAS ELECTRICAS DE 13,8KV"/>
  </r>
  <r>
    <n v="546"/>
    <x v="105"/>
    <x v="0"/>
    <s v="DOBOKUBI"/>
    <s v="POSTE 221"/>
    <x v="1"/>
    <x v="0"/>
    <s v="PREVENTIVO"/>
    <s v="PREVENCION ANTE FUTURAS FALLAS"/>
    <x v="1"/>
    <n v="3"/>
    <s v="UND"/>
    <x v="0"/>
    <s v="PROYECTO"/>
    <s v="CEFERINO MILLAN"/>
    <s v="LAULUIS LAREZ"/>
    <s v="MTTO. DE LINEAS ELECTRICAS DE 13,8KV"/>
  </r>
  <r>
    <n v="547"/>
    <x v="105"/>
    <x v="0"/>
    <s v="DOBOKUBI"/>
    <s v="POSTE 225"/>
    <x v="1"/>
    <x v="0"/>
    <s v="PREVENTIVO"/>
    <s v="PREVENCION ANTE FUTURAS FALLAS"/>
    <x v="1"/>
    <n v="3"/>
    <s v="UND"/>
    <x v="0"/>
    <s v="PROYECTO"/>
    <s v="CEFERINO MILLAN"/>
    <s v="LAULUIS LAREZ"/>
    <s v="MTTO. DE LINEAS ELECTRICAS DE 13,8KV"/>
  </r>
  <r>
    <n v="548"/>
    <x v="105"/>
    <x v="0"/>
    <s v="DOBOKUBI"/>
    <s v="POSTE 265"/>
    <x v="1"/>
    <x v="0"/>
    <s v="PREVENTIVO"/>
    <s v="PREVENCION ANTE FUTURAS FALLAS"/>
    <x v="1"/>
    <n v="3"/>
    <s v="UND"/>
    <x v="0"/>
    <s v="PROYECTO"/>
    <s v="CEFERINO MILLAN"/>
    <s v="LAULUIS LAREZ"/>
    <s v="MTTO. DE LINEAS ELECTRICAS DE 13,8KV"/>
  </r>
  <r>
    <n v="549"/>
    <x v="105"/>
    <x v="1"/>
    <s v="BARE"/>
    <s v="POSTE 138"/>
    <x v="2"/>
    <x v="0"/>
    <s v="PREVENTIVO"/>
    <s v="PREVENCION ANTE FUTURAS FALLAS"/>
    <x v="3"/>
    <n v="9"/>
    <s v="UND"/>
    <x v="0"/>
    <s v="PROYECTO"/>
    <s v="HACKSHAW"/>
    <s v="LAULUIS LAREZ"/>
    <s v="MTTO. DE LINEAS ELECTRICAS DE 13,8KV"/>
  </r>
  <r>
    <n v="550"/>
    <x v="105"/>
    <x v="1"/>
    <s v="BARE"/>
    <s v="POSTE 138"/>
    <x v="2"/>
    <x v="0"/>
    <s v="PREVENTIVO"/>
    <s v="PREVENCION ANTE FUTURAS FALLAS"/>
    <x v="0"/>
    <n v="1"/>
    <s v="UND"/>
    <x v="0"/>
    <s v="PROYECTO"/>
    <s v="HACKSHAW"/>
    <s v="LAULUIS LAREZ"/>
    <s v="MTTO. DE LINEAS ELECTRICAS DE 13,8KV"/>
  </r>
  <r>
    <n v="551"/>
    <x v="105"/>
    <x v="1"/>
    <s v="BARE"/>
    <s v="POSTE 139"/>
    <x v="2"/>
    <x v="0"/>
    <s v="PREVENTIVO"/>
    <s v="PREVENCION ANTE FUTURAS FALLAS"/>
    <x v="3"/>
    <n v="3"/>
    <s v="UND"/>
    <x v="0"/>
    <s v="PROYECTO"/>
    <s v="HACKSHAW"/>
    <s v="LAULUIS LAREZ"/>
    <s v="MTTO. DE LINEAS ELECTRICAS DE 13,8KV"/>
  </r>
  <r>
    <n v="552"/>
    <x v="105"/>
    <x v="1"/>
    <s v="BARE"/>
    <s v="POSTE 138"/>
    <x v="2"/>
    <x v="0"/>
    <s v="PREVENTIVO"/>
    <s v="PREVENCION ANTE FUTURAS FALLAS"/>
    <x v="1"/>
    <n v="3"/>
    <s v="UND"/>
    <x v="0"/>
    <s v="PROYECTO"/>
    <s v="HACKSHAW"/>
    <s v="LAULUIS LAREZ"/>
    <s v="MTTO. DE LINEAS ELECTRICAS DE 13,8KV"/>
  </r>
  <r>
    <n v="553"/>
    <x v="106"/>
    <x v="0"/>
    <s v="DOBOKUBI"/>
    <s v="POSTE 247"/>
    <x v="1"/>
    <x v="0"/>
    <s v="PREVENTIVO"/>
    <s v="PREVENCION ANTE FUTURAS FALLAS"/>
    <x v="1"/>
    <n v="3"/>
    <s v="UND"/>
    <x v="0"/>
    <s v="PROYECTO"/>
    <s v="CEFERINO MILLAN"/>
    <s v="LAULUIS LAREZ"/>
    <s v="MTTO. DE LINEAS ELECTRICAS DE 13,8KV"/>
  </r>
  <r>
    <n v="554"/>
    <x v="106"/>
    <x v="0"/>
    <s v="DOBOKUBI"/>
    <s v="POSTE 249"/>
    <x v="1"/>
    <x v="0"/>
    <s v="PREVENTIVO"/>
    <s v="PREVENCION ANTE FUTURAS FALLAS"/>
    <x v="1"/>
    <n v="3"/>
    <s v="UND"/>
    <x v="0"/>
    <s v="PROYECTO"/>
    <s v="CEFERINO MILLAN"/>
    <s v="LAULUIS LAREZ"/>
    <s v="MTTO. DE LINEAS ELECTRICAS DE 13,8KV"/>
  </r>
  <r>
    <n v="555"/>
    <x v="106"/>
    <x v="0"/>
    <s v="DOBOKUBI"/>
    <s v="POSTE 251"/>
    <x v="1"/>
    <x v="0"/>
    <s v="PREVENTIVO"/>
    <s v="PREVENCION ANTE FUTURAS FALLAS"/>
    <x v="1"/>
    <n v="3"/>
    <s v="UND"/>
    <x v="0"/>
    <s v="PROYECTO"/>
    <s v="CEFERINO MILLAN"/>
    <s v="LAULUIS LAREZ"/>
    <s v="MTTO. DE LINEAS ELECTRICAS DE 13,8KV"/>
  </r>
  <r>
    <n v="556"/>
    <x v="106"/>
    <x v="0"/>
    <s v="DOBOKUBI"/>
    <s v="POSTE 117"/>
    <x v="4"/>
    <x v="0"/>
    <s v="PREVENTIVO"/>
    <s v="PREVENCION ANTE FUTURAS FALLAS"/>
    <x v="1"/>
    <n v="3"/>
    <s v="UND"/>
    <x v="0"/>
    <s v="PROYECTO"/>
    <s v="CEFERINO MILLAN"/>
    <s v="LAULUIS LAREZ"/>
    <s v="MTTO. DE LINEAS ELECTRICAS DE 13,8KV"/>
  </r>
  <r>
    <n v="557"/>
    <x v="106"/>
    <x v="0"/>
    <s v="DOBOKUBI"/>
    <s v="POSTE 113"/>
    <x v="4"/>
    <x v="1"/>
    <s v="CORRECTIVO"/>
    <s v="DESPEJE Y RECUPERACION DE MATERIALES "/>
    <x v="5"/>
    <n v="3"/>
    <s v="UND"/>
    <x v="1"/>
    <s v="PROYECTO"/>
    <s v="CEFERINO MILLAN"/>
    <s v="LAULUIS LAREZ"/>
    <s v="MTTO. DE LINEAS ELECTRICAS DE 13,8KV"/>
  </r>
  <r>
    <n v="558"/>
    <x v="106"/>
    <x v="0"/>
    <s v="DOBOKUBI"/>
    <s v="POSTE 113"/>
    <x v="4"/>
    <x v="1"/>
    <s v="CORRECTIVO"/>
    <s v="DESPEJE Y RECUPERACION DE MATERIALES "/>
    <x v="0"/>
    <n v="2"/>
    <s v="UND"/>
    <x v="1"/>
    <s v="PROYECTO"/>
    <s v="CEFERINO MILLAN"/>
    <s v="LAULUIS LAREZ"/>
    <s v="MTTO. DE LINEAS ELECTRICAS DE 13,8KV (DESPEJE DE PUENTES)"/>
  </r>
  <r>
    <n v="559"/>
    <x v="106"/>
    <x v="0"/>
    <s v="DOBOKUBI"/>
    <s v="POSTE 116"/>
    <x v="4"/>
    <x v="1"/>
    <s v="CORRECTIVO"/>
    <s v="DESPEJE Y RECUPERACION DE MATERIALES "/>
    <x v="2"/>
    <n v="3"/>
    <s v="UND"/>
    <x v="1"/>
    <s v="PROYECTO"/>
    <s v="CEFERINO MILLAN"/>
    <s v="LAULUIS LAREZ"/>
    <s v="MTTO. DE LINEAS ELECTRICAS DE 13,8KV (SE DESPEJARON PUENTES DE FASES A,B Y C)"/>
  </r>
  <r>
    <n v="560"/>
    <x v="106"/>
    <x v="0"/>
    <s v="DOBOKUBI"/>
    <s v="POSTE 116"/>
    <x v="4"/>
    <x v="1"/>
    <s v="CORRECTIVO"/>
    <s v="DESPEJE Y RECUPERACION DE MATERIALES "/>
    <x v="0"/>
    <n v="1"/>
    <s v="UND"/>
    <x v="1"/>
    <s v="PROYECTO"/>
    <s v="CEFERINO MILLAN"/>
    <s v="LAULUIS LAREZ"/>
    <s v="MTTO. DE LINEAS ELECTRICAS DE 13,8KV"/>
  </r>
  <r>
    <n v="561"/>
    <x v="106"/>
    <x v="0"/>
    <s v="DOBOKUBI"/>
    <s v="POSTE 116"/>
    <x v="4"/>
    <x v="1"/>
    <s v="CORRECTIVO"/>
    <s v="DESPEJE Y RECUPERACION DE MATERIALES "/>
    <x v="1"/>
    <n v="3"/>
    <s v="UND"/>
    <x v="1"/>
    <s v="PROYECTO"/>
    <s v="CEFERINO MILLAN"/>
    <s v="LAULUIS LAREZ"/>
    <s v="MTTO. DE LINEAS ELECTRICAS DE 13,8KV"/>
  </r>
  <r>
    <n v="562"/>
    <x v="106"/>
    <x v="0"/>
    <s v="DOBOKUBI"/>
    <s v="POSTE 120"/>
    <x v="4"/>
    <x v="1"/>
    <s v="CORRECTIVO"/>
    <s v="DESPEJE Y RECUPERACION DE MATERIALES "/>
    <x v="5"/>
    <n v="3"/>
    <s v="UND"/>
    <x v="1"/>
    <s v="PROYECTO"/>
    <s v="CEFERINO MILLAN"/>
    <s v="LAULUIS LAREZ"/>
    <s v="MTTO. DE LINEAS ELECTRICAS DE 13,8KV"/>
  </r>
  <r>
    <n v="563"/>
    <x v="106"/>
    <x v="1"/>
    <s v="BARE"/>
    <s v="POSTE 141"/>
    <x v="2"/>
    <x v="0"/>
    <s v="PREVENTIVO"/>
    <s v="PREVENCION ANTE FUTURAS FALLAS"/>
    <x v="3"/>
    <n v="3"/>
    <s v="UND"/>
    <x v="0"/>
    <s v="PROYECTO"/>
    <s v="HACKSHAW"/>
    <s v="LAULUIS LAREZ"/>
    <s v="MTTO. DE LINEAS ELECTRICAS DE 13,8KV"/>
  </r>
  <r>
    <n v="564"/>
    <x v="106"/>
    <x v="1"/>
    <s v="BARE"/>
    <s v="POSTE 141"/>
    <x v="2"/>
    <x v="0"/>
    <s v="PREVENTIVO"/>
    <s v="PREVENCION ANTE FUTURAS FALLAS"/>
    <x v="1"/>
    <n v="3"/>
    <s v="UND"/>
    <x v="0"/>
    <s v="PROYECTO"/>
    <s v="HACKSHAW"/>
    <s v="LAULUIS LAREZ"/>
    <s v="MTTO. DE LINEAS ELECTRICAS DE 13,8KV"/>
  </r>
  <r>
    <n v="565"/>
    <x v="106"/>
    <x v="1"/>
    <s v="BARE"/>
    <s v="POSTE 79"/>
    <x v="2"/>
    <x v="0"/>
    <s v="PREVENTIVO"/>
    <s v="PREVENCION ANTE FUTURAS FALLAS"/>
    <x v="3"/>
    <n v="6"/>
    <s v="UND"/>
    <x v="0"/>
    <s v="PROYECTO"/>
    <s v="HACKSHAW"/>
    <s v="LAULUIS LAREZ"/>
    <s v="MTTO. DE LINEAS ELECTRICAS DE 13,8KV"/>
  </r>
  <r>
    <n v="566"/>
    <x v="106"/>
    <x v="1"/>
    <s v="BARE"/>
    <s v="POSTE 79"/>
    <x v="2"/>
    <x v="0"/>
    <s v="PREVENTIVO"/>
    <s v="PREVENCION ANTE FUTURAS FALLAS"/>
    <x v="1"/>
    <n v="3"/>
    <s v="UND"/>
    <x v="0"/>
    <s v="PROYECTO"/>
    <s v="HACKSHAW"/>
    <s v="LAULUIS LAREZ"/>
    <s v="MTTO. DE LINEAS ELECTRICAS DE 13,8KV"/>
  </r>
  <r>
    <n v="567"/>
    <x v="107"/>
    <x v="1"/>
    <s v="BARE"/>
    <s v="POSTE 173"/>
    <x v="2"/>
    <x v="0"/>
    <s v="PREVENTIVO"/>
    <s v="PREVENCION ANTE FUTURAS FALLAS"/>
    <x v="3"/>
    <n v="6"/>
    <s v="UND"/>
    <x v="0"/>
    <s v="PROYECTO"/>
    <s v="HACKSHAW"/>
    <s v="LAULUIS LAREZ"/>
    <s v="MTTO. DE LINEAS ELECTRICAS DE 13,8KV"/>
  </r>
  <r>
    <n v="568"/>
    <x v="107"/>
    <x v="1"/>
    <s v="BARE"/>
    <s v="POSTE 178"/>
    <x v="2"/>
    <x v="0"/>
    <s v="PREVENTIVO"/>
    <s v="PREVENCION ANTE FUTURAS FALLAS"/>
    <x v="3"/>
    <n v="6"/>
    <s v="UND"/>
    <x v="0"/>
    <s v="PROYECTO"/>
    <s v="HACKSHAW"/>
    <s v="LAULUIS LAREZ"/>
    <s v="MTTO. DE LINEAS ELECTRICAS DE 13,8KV"/>
  </r>
  <r>
    <n v="569"/>
    <x v="108"/>
    <x v="1"/>
    <s v="BARE"/>
    <s v="POSTE 197"/>
    <x v="2"/>
    <x v="0"/>
    <s v="PREVENTIVO"/>
    <s v="PREVENCION ANTE FUTURAS FALLAS"/>
    <x v="3"/>
    <n v="6"/>
    <s v="UND"/>
    <x v="0"/>
    <s v="PROYECTO"/>
    <s v="HACKSHAW"/>
    <s v="LAULUIS LAREZ"/>
    <s v="MTTO. DE LINEAS ELECTRICAS DE 13,8KV"/>
  </r>
  <r>
    <n v="570"/>
    <x v="108"/>
    <x v="1"/>
    <s v="BARE"/>
    <s v="POSTE 198"/>
    <x v="2"/>
    <x v="0"/>
    <s v="PREVENTIVO"/>
    <s v="PREVENCION ANTE FUTURAS FALLAS"/>
    <x v="3"/>
    <n v="6"/>
    <s v="UND"/>
    <x v="0"/>
    <s v="PROYECTO"/>
    <s v="HACKSHAW"/>
    <s v="LAULUIS LAREZ"/>
    <s v="MTTO. DE LINEAS ELECTRICAS DE 13,8KV"/>
  </r>
  <r>
    <n v="571"/>
    <x v="109"/>
    <x v="0"/>
    <s v="DOBOKUBI"/>
    <s v="POSTE 24"/>
    <x v="4"/>
    <x v="0"/>
    <s v="PREVENTIVO"/>
    <s v="PREVENCION ANTE FUTURAS FALLAS"/>
    <x v="3"/>
    <n v="3"/>
    <s v="UND"/>
    <x v="0"/>
    <s v="PROYECTO"/>
    <s v="CEFERINO MILLAN"/>
    <s v="LAULUIS LAREZ"/>
    <s v="MTTO. DE LINEAS ELECTRICAS DE 13,8KV"/>
  </r>
  <r>
    <n v="572"/>
    <x v="109"/>
    <x v="0"/>
    <s v="DOBOKUBI"/>
    <s v="POSTE 25"/>
    <x v="4"/>
    <x v="0"/>
    <s v="CORRECTIVO"/>
    <s v="CORRECION DE FALLAS"/>
    <x v="3"/>
    <n v="3"/>
    <s v="UND"/>
    <x v="0"/>
    <s v="PROYECTO"/>
    <s v="CEFERINO MILLAN"/>
    <s v="LAULUIS LAREZ"/>
    <s v="MTTO. DE LINEAS ELECTRICAS DE 13,8KV"/>
  </r>
  <r>
    <n v="573"/>
    <x v="109"/>
    <x v="0"/>
    <s v="DOBOKUBI"/>
    <s v="POSTE 29"/>
    <x v="4"/>
    <x v="0"/>
    <s v="PREVENTIVO"/>
    <s v="PREVENCION ANTE FUTURAS FALLAS"/>
    <x v="3"/>
    <n v="3"/>
    <s v="UND"/>
    <x v="0"/>
    <s v="PROYECTO"/>
    <s v="CEFERINO MILLAN"/>
    <s v="LAULUIS LAREZ"/>
    <s v="MTTO. DE LINEAS ELECTRICAS DE 13,8KV"/>
  </r>
  <r>
    <n v="574"/>
    <x v="109"/>
    <x v="0"/>
    <s v="DOBOKUBI"/>
    <s v="POSTE 30"/>
    <x v="4"/>
    <x v="0"/>
    <s v="PREVENTIVO"/>
    <s v="PREVENCION ANTE FUTURAS FALLAS"/>
    <x v="3"/>
    <n v="3"/>
    <s v="UND"/>
    <x v="0"/>
    <s v="PROYECTO"/>
    <s v="CEFERINO MILLAN"/>
    <s v="LAULUIS LAREZ"/>
    <s v="MTTO. DE LINEAS ELECTRICAS DE 13,8KV"/>
  </r>
  <r>
    <n v="575"/>
    <x v="109"/>
    <x v="0"/>
    <s v="DOBOKUBI"/>
    <s v="POSTE 27"/>
    <x v="4"/>
    <x v="0"/>
    <s v="CORRECTIVO"/>
    <s v="CORRECCION DE FALLAS"/>
    <x v="3"/>
    <n v="3"/>
    <s v="UND"/>
    <x v="0"/>
    <s v="PROYECTO"/>
    <s v="CEFERINO MILLAN"/>
    <s v="LAULUIS LAREZ"/>
    <s v="MTTO. DE LINEAS ELECTRICAS DE 13,8KV"/>
  </r>
  <r>
    <n v="576"/>
    <x v="109"/>
    <x v="0"/>
    <s v="DOBOKUBI"/>
    <s v="POSTE 28"/>
    <x v="4"/>
    <x v="0"/>
    <s v="CORRECTIVO"/>
    <s v="CORRECCION DE FALLAS"/>
    <x v="3"/>
    <n v="3"/>
    <s v="UND"/>
    <x v="0"/>
    <s v="PROYECTO"/>
    <s v="CEFERINO MILLAN"/>
    <s v="LAULUIS LAREZ"/>
    <s v="MTTO. DE LINEAS ELECTRICAS DE 13,8KV"/>
  </r>
  <r>
    <n v="577"/>
    <x v="109"/>
    <x v="0"/>
    <s v="DOBOKUBI"/>
    <s v="POSTE 31"/>
    <x v="4"/>
    <x v="0"/>
    <s v="CORRECTIVO"/>
    <s v="CORRECCION DE FALLAS"/>
    <x v="3"/>
    <n v="3"/>
    <s v="UND"/>
    <x v="0"/>
    <s v="PROYECTO"/>
    <s v="CEFERINO MILLAN"/>
    <s v="LAULUIS LAREZ"/>
    <s v="MTTO. DE LINEAS ELECTRICAS DE 13,8KV"/>
  </r>
  <r>
    <n v="578"/>
    <x v="109"/>
    <x v="0"/>
    <s v="DOBOKUBI"/>
    <s v="POSTE 41"/>
    <x v="4"/>
    <x v="0"/>
    <s v="PREVENTIVO"/>
    <s v="PREVENCION ANTE FUTURAS FALLAS"/>
    <x v="3"/>
    <n v="3"/>
    <s v="UND"/>
    <x v="0"/>
    <s v="PROYECTO"/>
    <s v="CEFERINO MILLAN"/>
    <s v="LAULUIS LAREZ"/>
    <s v="MTTO. DE LINEAS ELECTRICAS DE 13,8KV"/>
  </r>
  <r>
    <n v="579"/>
    <x v="110"/>
    <x v="1"/>
    <s v="BARE"/>
    <s v="POSTE 146"/>
    <x v="9"/>
    <x v="0"/>
    <s v="PREVENTIVO"/>
    <s v="PREVENCION ANTE FUTURAS FALLAS"/>
    <x v="15"/>
    <n v="3"/>
    <s v="UND"/>
    <x v="0"/>
    <s v="PROYECTO"/>
    <s v="CEFERINO MILLAN"/>
    <s v="LAULUIS LAREZ"/>
    <s v="MTTO. DE LINEAS ELECTRICAS DE 13,8KV"/>
  </r>
  <r>
    <n v="580"/>
    <x v="110"/>
    <x v="0"/>
    <s v="DOBOKUBI"/>
    <s v="POSTE 42"/>
    <x v="4"/>
    <x v="0"/>
    <s v="CORRECTIVO"/>
    <s v="CORRECCION DE FALLAS"/>
    <x v="3"/>
    <n v="3"/>
    <s v="UND"/>
    <x v="0"/>
    <s v="PROYECTO"/>
    <s v="CEFERINO MILLAN"/>
    <s v="LAULUIS LAREZ"/>
    <s v="MTTO. DE LINEAS ELECTRICAS DE 13,8KV"/>
  </r>
  <r>
    <n v="581"/>
    <x v="110"/>
    <x v="0"/>
    <s v="DOBOKUBI"/>
    <s v="ENTRADA DE MELONES"/>
    <x v="4"/>
    <x v="1"/>
    <s v="PREVENTIVO"/>
    <s v="DESPEJE Y RECUPERACION DE MATERIALES "/>
    <x v="5"/>
    <n v="3"/>
    <s v="UND"/>
    <x v="1"/>
    <s v="PROYECTO"/>
    <s v="CEFERINO MILLAN"/>
    <s v="LAULUIS LAREZ"/>
    <s v="MTTO. DE LINEAS ELECTRICAS DE 13,8KV"/>
  </r>
  <r>
    <n v="582"/>
    <x v="110"/>
    <x v="0"/>
    <s v="DOBOKUBI"/>
    <s v="ENTRADA DE MELONES"/>
    <x v="4"/>
    <x v="3"/>
    <s v="PREVENTIVO"/>
    <s v="PREVENCION ANTE FUTURAS FALLAS"/>
    <x v="11"/>
    <n v="3"/>
    <s v="UND"/>
    <x v="0"/>
    <s v="PROYECTO"/>
    <s v="CEFERINO MILLAN"/>
    <s v="LAULUIS LAREZ"/>
    <s v="MTTO. DE LINEAS ELECTRICAS DE 13,8KV"/>
  </r>
  <r>
    <n v="583"/>
    <x v="110"/>
    <x v="0"/>
    <s v="DOBOKUBI"/>
    <s v="M-1212"/>
    <x v="4"/>
    <x v="1"/>
    <s v="PREVENTIVO"/>
    <s v="DESPEJE Y RECUPERACION DE MATERIALES "/>
    <x v="5"/>
    <n v="3"/>
    <s v="UND"/>
    <x v="1"/>
    <s v="PROYECTO"/>
    <s v="CEFERINO MILLAN"/>
    <s v="LAULUIS LAREZ"/>
    <s v="MTTO. DE LINEAS ELECTRICAS DE 13,8KV"/>
  </r>
  <r>
    <n v="584"/>
    <x v="110"/>
    <x v="0"/>
    <s v="DOBOKUBI"/>
    <s v="M-1212"/>
    <x v="4"/>
    <x v="3"/>
    <s v="PREVENTIVO"/>
    <s v="PREVENCION ANTE FUTURAS FALLAS"/>
    <x v="11"/>
    <n v="3"/>
    <s v="UND"/>
    <x v="0"/>
    <s v="PROYECTO"/>
    <s v="CEFERINO MILLAN"/>
    <s v="LAULUIS LAREZ"/>
    <s v="MTTO. DE LINEAS ELECTRICAS DE 13,8KV"/>
  </r>
  <r>
    <n v="585"/>
    <x v="111"/>
    <x v="0"/>
    <s v="DOBOKUBI"/>
    <s v="POSTE 14"/>
    <x v="4"/>
    <x v="0"/>
    <s v="PREVENTIVO"/>
    <s v="PREVENCION ANTE FUTURAS FALLAS"/>
    <x v="3"/>
    <n v="6"/>
    <s v="UND"/>
    <x v="0"/>
    <s v="PROYECTO"/>
    <s v="CEFERINO MILLAN"/>
    <s v="LAULUIS LAREZ"/>
    <s v="MTTO. DE LINEAS ELECTRICAS DE 13,8KV"/>
  </r>
  <r>
    <n v="586"/>
    <x v="111"/>
    <x v="1"/>
    <s v="BARE"/>
    <s v="POSTE 58"/>
    <x v="9"/>
    <x v="0"/>
    <s v="PREVENTIVO"/>
    <s v="PREVENCION ANTE FUTURAS FALLAS"/>
    <x v="15"/>
    <n v="3"/>
    <s v="UND"/>
    <x v="0"/>
    <s v="PROYECTO"/>
    <s v="CEFERINO MILLAN"/>
    <s v="LAULUIS LAREZ"/>
    <s v="MTTO. DE LINEAS ELECTRICAS DE 13,8KV"/>
  </r>
  <r>
    <n v="587"/>
    <x v="112"/>
    <x v="1"/>
    <s v="BARE"/>
    <s v="POSTE 68"/>
    <x v="9"/>
    <x v="0"/>
    <s v="PREVENTIVO"/>
    <s v="PREVENCION ANTE FUTURAS FALLAS"/>
    <x v="11"/>
    <n v="3"/>
    <s v="UND"/>
    <x v="0"/>
    <s v="PROYECTO"/>
    <s v="CEFERINO MILLAN"/>
    <s v="LAULUIS LAREZ"/>
    <s v="MTTO. DE LINEAS ELECTRICAS DE 13,8KV"/>
  </r>
  <r>
    <n v="588"/>
    <x v="112"/>
    <x v="0"/>
    <s v="DOBOKUBI"/>
    <s v="ENTRADA DE MELONES"/>
    <x v="4"/>
    <x v="0"/>
    <s v="PREVENTIVO"/>
    <s v="PREVENCION ANTE FUTURAS FALLAS"/>
    <x v="3"/>
    <n v="6"/>
    <s v="UND"/>
    <x v="0"/>
    <s v="PROYECTO"/>
    <s v="CEFERINO MILLAN"/>
    <s v="LAULUIS LAREZ"/>
    <s v="MTTO. DE LINEAS ELECTRICAS DE 13,8KV"/>
  </r>
  <r>
    <n v="589"/>
    <x v="112"/>
    <x v="0"/>
    <s v="DOBOKUBI"/>
    <s v="ENTRADA DE MELONES"/>
    <x v="4"/>
    <x v="1"/>
    <s v="PREVENTIVO"/>
    <s v="DESPEJE Y RECUPERACION DE MATERIALES "/>
    <x v="2"/>
    <n v="3"/>
    <s v="UND"/>
    <x v="1"/>
    <s v="PROYECTO"/>
    <s v="CEFERINO MILLAN"/>
    <s v="LAULUIS LAREZ"/>
    <s v="MTTO. DE LINEAS ELECTRICAS DE 13,8KV"/>
  </r>
  <r>
    <n v="590"/>
    <x v="112"/>
    <x v="0"/>
    <s v="DOBOKUBI"/>
    <s v="ENTRADA DE MELONES"/>
    <x v="4"/>
    <x v="3"/>
    <s v="PREVENTIVO"/>
    <s v="PREVENCION ANTE FUTURAS FALLAS"/>
    <x v="15"/>
    <n v="3"/>
    <s v="UND"/>
    <x v="0"/>
    <s v="PROYECTO"/>
    <s v="CEFERINO MILLAN"/>
    <s v="LAULUIS LAREZ"/>
    <s v="MTTO. DE LINEAS ELECTRICAS DE 13,8KV"/>
  </r>
  <r>
    <n v="591"/>
    <x v="113"/>
    <x v="0"/>
    <s v="DOBOKUBI"/>
    <s v="POSTE 26"/>
    <x v="4"/>
    <x v="0"/>
    <s v="CORRECTIVO"/>
    <s v="CORRECION DE FALLAS"/>
    <x v="3"/>
    <n v="6"/>
    <s v="UND"/>
    <x v="0"/>
    <s v="PROYECTO"/>
    <s v="CEFERINO MILLAN"/>
    <s v="LAULUIS LAREZ"/>
    <s v="MTTO. DE LINEAS ELECTRICAS DE 13,8KV"/>
  </r>
  <r>
    <n v="592"/>
    <x v="113"/>
    <x v="0"/>
    <s v="DOBOKUBI"/>
    <s v="POSTE 8"/>
    <x v="4"/>
    <x v="0"/>
    <s v="PREVENTIVO"/>
    <s v="PREVENCION ANTE FUTURAS FALLAS"/>
    <x v="3"/>
    <n v="6"/>
    <s v="UND"/>
    <x v="0"/>
    <s v="PROYECTO"/>
    <s v="CEFERINO MILLAN"/>
    <s v="LAULUIS LAREZ"/>
    <s v="MTTO. DE LINEAS ELECTRICAS DE 13,8KV"/>
  </r>
  <r>
    <n v="593"/>
    <x v="113"/>
    <x v="0"/>
    <s v="DOBOKUBI"/>
    <s v="POSTE 21"/>
    <x v="4"/>
    <x v="0"/>
    <s v="PREVENTIVO"/>
    <s v="PREVENCION ANTE FUTURAS FALLAS"/>
    <x v="3"/>
    <n v="6"/>
    <s v="UND"/>
    <x v="0"/>
    <s v="PROYECTO"/>
    <s v="CEFERINO MILLAN"/>
    <s v="LAULUIS LAREZ"/>
    <s v="MTTO. DE LINEAS ELECTRICAS DE 13,8KV"/>
  </r>
  <r>
    <n v="594"/>
    <x v="113"/>
    <x v="0"/>
    <s v="DOBOKUBI"/>
    <s v="POSTE 20"/>
    <x v="4"/>
    <x v="0"/>
    <s v="PREVENTIVO"/>
    <s v="PREVENCION ANTE FUTURAS FALLAS"/>
    <x v="3"/>
    <n v="6"/>
    <s v="UND"/>
    <x v="0"/>
    <s v="PROYECTO"/>
    <s v="CEFERINO MILLAN"/>
    <s v="LAULUIS LAREZ"/>
    <s v="MTTO. DE LINEAS ELECTRICAS DE 13,8KV"/>
  </r>
  <r>
    <n v="595"/>
    <x v="114"/>
    <x v="0"/>
    <s v="DOBOKUBI"/>
    <s v="POSTE 40"/>
    <x v="4"/>
    <x v="0"/>
    <s v="PREVENTIVO"/>
    <s v="CORRECCION DE FALLAS "/>
    <x v="3"/>
    <n v="6"/>
    <s v="UND"/>
    <x v="0"/>
    <s v="PROYECTO"/>
    <s v="CEFERINO MILLAN"/>
    <s v="LAULUIS LAREZ"/>
    <s v="MTTO. DE LINEAS ELECTRICAS DE 13,8KV"/>
  </r>
  <r>
    <n v="596"/>
    <x v="114"/>
    <x v="0"/>
    <s v="DOBOKUBI"/>
    <s v="POSTE 48"/>
    <x v="4"/>
    <x v="0"/>
    <s v="PREVENTIVO"/>
    <s v="PREVENCION ANTE FUTURAS FALLAS"/>
    <x v="3"/>
    <n v="3"/>
    <s v="UND"/>
    <x v="0"/>
    <s v="PROYECTO"/>
    <s v="CEFERINO MILLAN"/>
    <s v="LAULUIS LAREZ"/>
    <s v="MTTO. DE LINEAS ELECTRICAS DE 13,8KV"/>
  </r>
  <r>
    <n v="597"/>
    <x v="114"/>
    <x v="0"/>
    <s v="DOBOKUBI"/>
    <s v="POSTE 45"/>
    <x v="4"/>
    <x v="0"/>
    <s v="PREVENTIVO"/>
    <s v="PREVENCION ANTE FUTURAS FALLAS"/>
    <x v="3"/>
    <n v="3"/>
    <s v="UND"/>
    <x v="0"/>
    <s v="PROYECTO"/>
    <s v="CEFERINO MILLAN"/>
    <s v="LAULUIS LAREZ"/>
    <s v="MTTO. DE LINEAS ELECTRICAS DE 13,8KV"/>
  </r>
  <r>
    <n v="598"/>
    <x v="114"/>
    <x v="0"/>
    <s v="DOBOKUBI"/>
    <s v="POSTE 43"/>
    <x v="4"/>
    <x v="0"/>
    <s v="CORRECTIVO"/>
    <s v="CORRECCION DE FALLAS"/>
    <x v="3"/>
    <n v="6"/>
    <s v="UND"/>
    <x v="0"/>
    <s v="PROYECTO"/>
    <s v="CEFERINO MILLAN"/>
    <s v="LAULUIS LAREZ"/>
    <s v="MTTO. DE LINEAS ELECTRICAS DE 13,8KV"/>
  </r>
  <r>
    <n v="599"/>
    <x v="114"/>
    <x v="0"/>
    <s v="DOBOKUBI"/>
    <s v="POSTE 44"/>
    <x v="4"/>
    <x v="0"/>
    <s v="PREVENTIVO"/>
    <s v="PREVENCION ANTE FUTURAS FALLAS"/>
    <x v="3"/>
    <n v="6"/>
    <s v="UND"/>
    <x v="0"/>
    <s v="PROYECTO"/>
    <s v="CEFERINO MILLAN"/>
    <s v="LAULUIS LAREZ"/>
    <s v="MTTO. DE LINEAS ELECTRICAS DE 13,8KV"/>
  </r>
  <r>
    <n v="600"/>
    <x v="115"/>
    <x v="0"/>
    <s v="DOBOKUBI"/>
    <s v="POSTE 1"/>
    <x v="4"/>
    <x v="0"/>
    <s v="PREVENTIVO"/>
    <s v="PREVENCION ANTE FUTURAS FALLAS"/>
    <x v="3"/>
    <n v="3"/>
    <s v="UND"/>
    <x v="0"/>
    <s v="PROYECTO"/>
    <s v="CEFERINO MILLAN"/>
    <s v="LAULUIS LAREZ"/>
    <s v="MTTO. DE LINEAS ELECTRICAS DE 13,8KV"/>
  </r>
  <r>
    <n v="601"/>
    <x v="115"/>
    <x v="0"/>
    <s v="DOBOKUBI"/>
    <s v="POSTE 1"/>
    <x v="4"/>
    <x v="0"/>
    <s v="PREVENTIVO"/>
    <s v="PREVENCION ANTE FUTURAS FALLAS"/>
    <x v="1"/>
    <n v="3"/>
    <s v="UND"/>
    <x v="0"/>
    <s v="PROYECTO"/>
    <s v="CEFERINO MILLAN"/>
    <s v="LAULUIS LAREZ"/>
    <s v="MTTO. DE LINEAS ELECTRICAS DE 13,8KV"/>
  </r>
  <r>
    <n v="602"/>
    <x v="115"/>
    <x v="0"/>
    <s v="DOBOKUBI"/>
    <s v="POSTE 5 "/>
    <x v="4"/>
    <x v="0"/>
    <s v="PREVENTIVO"/>
    <s v="PREVENCION ANTE FUTURAS FALLAS"/>
    <x v="3"/>
    <n v="6"/>
    <s v="UND"/>
    <x v="0"/>
    <s v="PROYECTO"/>
    <s v="CEFERINO MILLAN"/>
    <s v="LAULUIS LAREZ"/>
    <s v="MTTO. DE LINEAS ELECTRICAS DE 13,8KV"/>
  </r>
  <r>
    <n v="603"/>
    <x v="115"/>
    <x v="0"/>
    <s v="DOBOKUBI"/>
    <s v="POSTE 32"/>
    <x v="4"/>
    <x v="0"/>
    <s v="PREVENTIVO"/>
    <s v="PREVENCION ANTE FUTURAS FALLAS"/>
    <x v="3"/>
    <n v="9"/>
    <s v="UND"/>
    <x v="0"/>
    <s v="PROYECTO"/>
    <s v="CEFERINO MILLAN"/>
    <s v="LAULUIS LAREZ"/>
    <s v="MTTO. DE LINEAS ELECTRICAS DE 13,8KV"/>
  </r>
  <r>
    <n v="604"/>
    <x v="116"/>
    <x v="0"/>
    <s v="DOBOKUBI"/>
    <s v="POSTE 5"/>
    <x v="4"/>
    <x v="0"/>
    <s v="PREVENTIVO"/>
    <s v="PREVENCION ANTE FUTURAS FALLAS"/>
    <x v="3"/>
    <n v="3"/>
    <s v="UND"/>
    <x v="0"/>
    <s v="PROYECTO"/>
    <s v="CEFERINO MILLAN"/>
    <s v="LAULUIS LAREZ"/>
    <s v="MTTO. DE LINEAS ELECTRICAS DE 13,8KV (PARTE FRIA)"/>
  </r>
  <r>
    <n v="605"/>
    <x v="116"/>
    <x v="0"/>
    <s v="DOBOKUBI"/>
    <s v="POSTE 5"/>
    <x v="4"/>
    <x v="0"/>
    <s v="PREVENTIVO"/>
    <s v="PREVENCION ANTE FUTURAS FALLAS"/>
    <x v="0"/>
    <n v="3"/>
    <s v="UND"/>
    <x v="0"/>
    <s v="PROYECTO"/>
    <s v="CEFERINO MILLAN"/>
    <s v="LAULUIS LAREZ"/>
    <s v="MTTO. DE LINEAS ELECTRICAS DE 13,8KV"/>
  </r>
  <r>
    <n v="606"/>
    <x v="116"/>
    <x v="0"/>
    <s v="DOBOKUBI"/>
    <s v="POSTE 6"/>
    <x v="4"/>
    <x v="0"/>
    <s v="CORRECTIVO"/>
    <s v="CORRECCION DE FALLAS"/>
    <x v="3"/>
    <n v="3"/>
    <s v="UND"/>
    <x v="0"/>
    <s v="PROYECTO"/>
    <s v="CEFERINO MILLAN"/>
    <s v="LAULUIS LAREZ"/>
    <s v="MTTO. DE LINEAS ELECTRICAS DE 13,8KV (PARTE FRIA)"/>
  </r>
  <r>
    <n v="607"/>
    <x v="116"/>
    <x v="0"/>
    <s v="DOBOKUBI"/>
    <s v="POSTE 2"/>
    <x v="4"/>
    <x v="0"/>
    <s v="PREVENTIVO"/>
    <s v="PREVENCION ANTE FUTURAS FALLAS"/>
    <x v="3"/>
    <n v="3"/>
    <s v="UND"/>
    <x v="0"/>
    <s v="PROYECTO"/>
    <s v="CEFERINO MILLAN"/>
    <s v="LAULUIS LAREZ"/>
    <s v="MTTO. DE LINEAS ELECTRICAS DE 13,8KV"/>
  </r>
  <r>
    <n v="608"/>
    <x v="116"/>
    <x v="0"/>
    <s v="DOBOKUBI"/>
    <s v="POSTE 3"/>
    <x v="4"/>
    <x v="0"/>
    <s v="PREVENTIVO"/>
    <s v="PREVENCION ANTE FUTURAS FALLAS"/>
    <x v="3"/>
    <n v="3"/>
    <s v="UND"/>
    <x v="0"/>
    <s v="PROYECTO"/>
    <s v="CEFERINO MILLAN"/>
    <s v="LAULUIS LAREZ"/>
    <s v="MTTO. DE LINEAS ELECTRICAS DE 13,8KV (PARTE FRIA)"/>
  </r>
  <r>
    <n v="609"/>
    <x v="116"/>
    <x v="0"/>
    <s v="DOBOKUBI"/>
    <s v="POSTE 4"/>
    <x v="4"/>
    <x v="0"/>
    <s v="PREVENTIVO"/>
    <s v="PREVENCION ANTE FUTURAS FALLAS"/>
    <x v="3"/>
    <n v="3"/>
    <s v="UND"/>
    <x v="0"/>
    <s v="PROYECTO"/>
    <s v="CEFERINO MILLAN"/>
    <s v="LAULUIS LAREZ"/>
    <s v="MTTO. DE LINEAS ELECTRICAS DE 13,8KV (PARTE FRIA)"/>
  </r>
  <r>
    <n v="610"/>
    <x v="116"/>
    <x v="1"/>
    <s v="BARE"/>
    <s v="POSTE 167"/>
    <x v="2"/>
    <x v="0"/>
    <s v="PREVENTIVO"/>
    <s v="PREVENCION ANTE FUTURAS FALLAS"/>
    <x v="3"/>
    <n v="6"/>
    <s v="UND"/>
    <x v="0"/>
    <s v="PROYECTO"/>
    <s v="HACKSHAW"/>
    <s v="LAULUIS LAREZ"/>
    <s v="MTTO. DE LINEAS ELECTRICAS DE 13,8KV"/>
  </r>
  <r>
    <n v="611"/>
    <x v="116"/>
    <x v="1"/>
    <s v="BARE"/>
    <s v="POSTE 203"/>
    <x v="2"/>
    <x v="0"/>
    <s v="PREVENTIVO"/>
    <s v="PREVENCION ANTE FUTURAS FALLAS"/>
    <x v="3"/>
    <n v="6"/>
    <s v="UND"/>
    <x v="0"/>
    <s v="PROYECTO"/>
    <s v="HACKSHAW"/>
    <s v="LAULUIS LAREZ"/>
    <s v="MTTO. DE LINEAS ELECTRICAS DE 13,8KV"/>
  </r>
  <r>
    <n v="612"/>
    <x v="117"/>
    <x v="0"/>
    <s v="DOBOKUBI"/>
    <s v="POSTE 32"/>
    <x v="4"/>
    <x v="0"/>
    <s v="CORRECTIVO"/>
    <s v="CORRECCION DE FALLAS"/>
    <x v="0"/>
    <n v="3"/>
    <s v="UND"/>
    <x v="0"/>
    <s v="PROYECTO"/>
    <s v="CEFERINO MILLAN"/>
    <s v="LAULUIS LAREZ"/>
    <s v="MTTO. DE LINEAS ELECTRICAS DE 13,8KV (Rio Claro)"/>
  </r>
  <r>
    <n v="613"/>
    <x v="117"/>
    <x v="0"/>
    <s v="DOBOKUBI"/>
    <s v="POSTE 67"/>
    <x v="4"/>
    <x v="0"/>
    <s v="CORRECTIVO"/>
    <s v="CORRECCION DE FALLA POR EFECTO CORONA"/>
    <x v="1"/>
    <n v="3"/>
    <s v="UND"/>
    <x v="0"/>
    <s v="PROYECTO"/>
    <s v="CEFERINO MILLAN"/>
    <s v="LAULUIS LAREZ"/>
    <s v="MTTO. DE LINEAS ELECTRICAS DE 13,8KV (RIO Claro)"/>
  </r>
  <r>
    <n v="614"/>
    <x v="117"/>
    <x v="0"/>
    <s v="DOBOKUBI"/>
    <s v="POSTE 89"/>
    <x v="4"/>
    <x v="0"/>
    <s v="CORRECTIVO"/>
    <s v="CORRECCION DE FALLA POR EFECTO CORONA"/>
    <x v="1"/>
    <n v="3"/>
    <s v="UND"/>
    <x v="0"/>
    <s v="PROYECTO"/>
    <s v="CEFERINO MILLAN"/>
    <s v="LAULUIS LAREZ"/>
    <s v="MTTO. DE LINEAS ELECTRICAS DE 13,8KV (RIO Claro)"/>
  </r>
  <r>
    <n v="615"/>
    <x v="117"/>
    <x v="0"/>
    <s v="DOBOKUBI"/>
    <s v="POSTE 96"/>
    <x v="4"/>
    <x v="1"/>
    <s v="PREVENTIVO"/>
    <s v="DESPEJE Y RECUPERACION DE MATERIALES "/>
    <x v="2"/>
    <n v="3"/>
    <s v="UND"/>
    <x v="1"/>
    <s v="PROYECTO"/>
    <s v="CEFERINO MILLAN"/>
    <s v="LAULUIS LAREZ"/>
    <s v="MTTO. DE LINEAS ELECTRICAS DE 13,8KV (Rio Claro)"/>
  </r>
  <r>
    <n v="616"/>
    <x v="117"/>
    <x v="0"/>
    <s v="DOBOKUBI"/>
    <s v="POSTE 99"/>
    <x v="4"/>
    <x v="1"/>
    <s v="PREVENTIVO"/>
    <s v="DESPEJE Y RECUPERACION DE MATERIALES "/>
    <x v="2"/>
    <n v="3"/>
    <s v="UND"/>
    <x v="1"/>
    <s v="PROYECTO"/>
    <s v="CEFERINO MILLAN"/>
    <s v="LAULUIS LAREZ"/>
    <s v="MTTO. DE LINEAS ELECTRICAS DE 13,8KV (RIO Claro)"/>
  </r>
  <r>
    <n v="617"/>
    <x v="117"/>
    <x v="0"/>
    <s v="DOBOKUBI"/>
    <s v="POSTE 44"/>
    <x v="4"/>
    <x v="0"/>
    <s v="PREVENTIVO"/>
    <s v="PREVENCION ANTE FUTURAS FALLAS"/>
    <x v="0"/>
    <n v="3"/>
    <s v="UND"/>
    <x v="0"/>
    <s v="PROYECTO"/>
    <s v="CEFERINO MILLAN"/>
    <s v="LAULUIS LAREZ"/>
    <s v="MTTO. DE LINEAS ELECTRICAS DE 13,8KV"/>
  </r>
  <r>
    <n v="618"/>
    <x v="117"/>
    <x v="0"/>
    <s v="DOBOKUBI"/>
    <s v="POSTE 382"/>
    <x v="12"/>
    <x v="0"/>
    <s v="PREVENTIVO"/>
    <s v="PREVENCION ANTE FUTURAS FALLAS"/>
    <x v="0"/>
    <n v="3"/>
    <s v="UND"/>
    <x v="0"/>
    <s v="PROYECTO"/>
    <s v="CEFERINO MILLAN"/>
    <s v="LAULUIS LAREZ"/>
    <s v="MTTO. DE LINEAS ELECTRICAS DE 13,8KV"/>
  </r>
  <r>
    <n v="619"/>
    <x v="117"/>
    <x v="0"/>
    <s v="DOBOKUBI"/>
    <s v="POSTE 382"/>
    <x v="12"/>
    <x v="0"/>
    <s v="PREVENTIVO"/>
    <s v="PREVENCION ANTE FUTURAS FALLAS"/>
    <x v="1"/>
    <n v="3"/>
    <s v="UND"/>
    <x v="0"/>
    <s v="PROYECTO"/>
    <s v="CEFERINO MILLAN"/>
    <s v="LAULUIS LAREZ"/>
    <s v="MTTO. DE LINEAS ELECTRICAS DE 13,8KV"/>
  </r>
  <r>
    <n v="620"/>
    <x v="118"/>
    <x v="0"/>
    <s v="MELONES"/>
    <s v="POSTE 66"/>
    <x v="5"/>
    <x v="0"/>
    <s v="PREVENTIVO"/>
    <s v="PREVENCION ANTE FUTURAS FALLAS"/>
    <x v="15"/>
    <n v="3"/>
    <s v="UND"/>
    <x v="0"/>
    <s v="PROYECTO"/>
    <s v="CEFERINO MILLAN"/>
    <s v="LAULUIS LAREZ"/>
    <s v="MTTO. DE LINEAS ELECTRICAS DE 13,8KV (Poste m13)"/>
  </r>
  <r>
    <n v="621"/>
    <x v="118"/>
    <x v="0"/>
    <s v="MELONES"/>
    <s v="POSTE 66"/>
    <x v="5"/>
    <x v="1"/>
    <s v="PREVENTIVO"/>
    <s v="DESPEJE Y RECUPERACION DE MATERIALES "/>
    <x v="12"/>
    <n v="1"/>
    <s v="UND"/>
    <x v="1"/>
    <s v="PROYECTO"/>
    <s v="CEFERINO MILLAN"/>
    <s v="LAULUIS LAREZ"/>
    <s v="MTTO. DE LINEAS ELECTRICAS DE 13,8KV (Poste m13)"/>
  </r>
  <r>
    <n v="622"/>
    <x v="118"/>
    <x v="0"/>
    <s v="MELONES"/>
    <s v="POSTE 66"/>
    <x v="5"/>
    <x v="1"/>
    <s v="PREVENTIVO"/>
    <s v="DESPEJE Y RECUPERACION DE MATERIALES "/>
    <x v="1"/>
    <n v="3"/>
    <s v="UND"/>
    <x v="1"/>
    <s v="PROYECTO"/>
    <s v="CEFERINO MILLAN"/>
    <s v="LAULUIS LAREZ"/>
    <s v="MTTO. DE LINEAS ELECTRICAS DE 13,8KV (Poste m13)"/>
  </r>
  <r>
    <n v="623"/>
    <x v="118"/>
    <x v="1"/>
    <s v="BARE"/>
    <s v="POSTE 205"/>
    <x v="2"/>
    <x v="0"/>
    <s v="PREVENTIVO"/>
    <s v="PREVENCION ANTE FUTURAS FALLAS"/>
    <x v="3"/>
    <n v="9"/>
    <s v="UND"/>
    <x v="0"/>
    <s v="PROYECTO"/>
    <s v="HACKSHAW"/>
    <s v="LAULUIS LAREZ"/>
    <s v="MTTO. DE LINEAS ELECTRICAS DE 13,8KV"/>
  </r>
  <r>
    <n v="624"/>
    <x v="118"/>
    <x v="1"/>
    <s v="BARE"/>
    <s v="POSTE 206"/>
    <x v="2"/>
    <x v="0"/>
    <s v="PREVENTIVO"/>
    <s v="PREVENCION ANTE FUTURAS FALLAS"/>
    <x v="3"/>
    <n v="6"/>
    <s v="UND"/>
    <x v="0"/>
    <s v="PROYECTO"/>
    <s v="HACKSHAW"/>
    <s v="LAULUIS LAREZ"/>
    <s v="MTTO. DE LINEAS ELECTRICAS DE 13,8KV"/>
  </r>
  <r>
    <n v="625"/>
    <x v="118"/>
    <x v="1"/>
    <s v="BARE"/>
    <s v="POSTE 206"/>
    <x v="2"/>
    <x v="0"/>
    <s v="PREVENTIVO"/>
    <s v="PREVENCION ANTE FUTURAS FALLAS"/>
    <x v="1"/>
    <n v="3"/>
    <s v="UND"/>
    <x v="0"/>
    <s v="PROYECTO"/>
    <s v="HACKSHAW"/>
    <s v="LAULUIS LAREZ"/>
    <s v="MTTO. DE LINEAS ELECTRICAS DE 13,8KV"/>
  </r>
  <r>
    <n v="626"/>
    <x v="119"/>
    <x v="0"/>
    <s v="DOBOKUBI"/>
    <s v="POSTE 71"/>
    <x v="4"/>
    <x v="0"/>
    <s v="PREVENTIVO"/>
    <s v="PREVENCION ANTE FUTURAS FALLAS"/>
    <x v="1"/>
    <n v="3"/>
    <s v="UND"/>
    <x v="0"/>
    <s v="PROYECTO"/>
    <s v="CEFERINO MILLAN"/>
    <s v="LAULUIS LAREZ"/>
    <s v="MTTO. DE LINEAS ELECTRICAS DE 13,8KV (RIo Claro)"/>
  </r>
  <r>
    <n v="627"/>
    <x v="119"/>
    <x v="0"/>
    <s v="DOBOKUBI"/>
    <s v="POSTE 111"/>
    <x v="4"/>
    <x v="3"/>
    <s v="PREVENTIVO"/>
    <s v="PREVENCION ANTE FUTURAS FALLAS"/>
    <x v="0"/>
    <n v="1"/>
    <s v="UND"/>
    <x v="0"/>
    <s v="PROYECTO"/>
    <s v="CEFERINO MILLAN"/>
    <s v="LAULUIS LAREZ"/>
    <s v="MTTO. DE LINEAS ELECTRICAS DE 13,8KV"/>
  </r>
  <r>
    <n v="628"/>
    <x v="119"/>
    <x v="0"/>
    <s v="DOBOKUBI"/>
    <s v="POSTE 154"/>
    <x v="4"/>
    <x v="0"/>
    <s v="CORRECTIVO"/>
    <s v="CORRECCION DE FALLA POR EFECTO CORONA"/>
    <x v="0"/>
    <n v="1"/>
    <s v="UND"/>
    <x v="0"/>
    <s v="PROYECTO"/>
    <s v="CEFERINO MILLAN"/>
    <s v="LAULUIS LAREZ"/>
    <s v="MTTO. DE LINEAS ELECTRICAS DE 13,8KV"/>
  </r>
  <r>
    <n v="629"/>
    <x v="120"/>
    <x v="0"/>
    <s v="MELONES"/>
    <s v="POSTE 121"/>
    <x v="5"/>
    <x v="0"/>
    <s v="PREVENTIVO"/>
    <s v="PREVENCION ANTE FUTURAS FALLAS"/>
    <x v="15"/>
    <n v="3"/>
    <s v="UND"/>
    <x v="0"/>
    <s v="PROYECTO"/>
    <s v="CEFERINO MILLAN"/>
    <s v="LAULUIS LAREZ"/>
    <s v="MTTO. DE LINEAS ELECTRICAS DE 13,8KV "/>
  </r>
  <r>
    <n v="630"/>
    <x v="118"/>
    <x v="0"/>
    <s v="MELONES"/>
    <s v="POSTE 121"/>
    <x v="5"/>
    <x v="1"/>
    <s v="PREVENTIVO"/>
    <s v="DESPEJE Y RECUPERACION DE MATERIALES "/>
    <x v="1"/>
    <n v="3"/>
    <s v="UND"/>
    <x v="1"/>
    <s v="PROYECTO"/>
    <s v="CEFERINO MILLAN"/>
    <s v="LAULUIS LAREZ"/>
    <s v="MTTO. DE LINEAS ELECTRICAS DE 13,8KV"/>
  </r>
  <r>
    <n v="631"/>
    <x v="120"/>
    <x v="0"/>
    <s v="MELONES"/>
    <s v="POSTE 121"/>
    <x v="5"/>
    <x v="0"/>
    <s v="PREVENTIVO"/>
    <s v="PREVENCION ANTE FUTURAS FALLAS"/>
    <x v="3"/>
    <n v="3"/>
    <s v="UND"/>
    <x v="0"/>
    <s v="PROYECTO"/>
    <s v="CEFERINO MILLAN"/>
    <s v="LAULUIS LAREZ"/>
    <s v="MTTO. DE LINEAS ELECTRICAS DE 13,8KV"/>
  </r>
  <r>
    <n v="632"/>
    <x v="120"/>
    <x v="0"/>
    <s v="DOBOKUBI"/>
    <s v="POSTE 172"/>
    <x v="4"/>
    <x v="0"/>
    <s v="PREVENTIVO"/>
    <s v="PREVENCION ANTE FUTURAS FALLAS"/>
    <x v="1"/>
    <n v="3"/>
    <s v="UND"/>
    <x v="0"/>
    <s v="PROYECTO"/>
    <s v="CEFERINO MILLAN"/>
    <s v="LAULUIS LAREZ"/>
    <s v="MTTO. DE LINEAS ELECTRICAS DE 13,8KV"/>
  </r>
  <r>
    <n v="633"/>
    <x v="120"/>
    <x v="0"/>
    <s v="DOBOKUBI"/>
    <s v="POSTE 172"/>
    <x v="4"/>
    <x v="0"/>
    <s v="PREVENTIVO"/>
    <s v="PREVENCION ANTE FUTURAS FALLAS"/>
    <x v="0"/>
    <n v="1"/>
    <s v="UND"/>
    <x v="0"/>
    <s v="PROYECTO"/>
    <s v="CEFERINO MILLAN"/>
    <s v="LAULUIS LAREZ"/>
    <s v="MTTO. DE LINEAS ELECTRICAS DE 13,8KV"/>
  </r>
  <r>
    <n v="634"/>
    <x v="120"/>
    <x v="0"/>
    <s v="DOBOKUBI"/>
    <s v="POSTE 169"/>
    <x v="4"/>
    <x v="0"/>
    <s v="PREVENTIVO"/>
    <s v="PREVENCION ANTE FUTURAS FALLAS"/>
    <x v="0"/>
    <n v="1"/>
    <s v="UND"/>
    <x v="0"/>
    <s v="PROYECTO"/>
    <s v="CEFERINO MILLAN"/>
    <s v="LAULUIS LAREZ"/>
    <s v="MTTO. DE LINEAS ELECTRICAS DE 13,8KV"/>
  </r>
  <r>
    <n v="635"/>
    <x v="120"/>
    <x v="1"/>
    <s v="BARE"/>
    <s v="POSTE 165"/>
    <x v="2"/>
    <x v="0"/>
    <s v="PREVENTIVO"/>
    <s v="PREVENCION ANTE FUTURAS FALLAS"/>
    <x v="3"/>
    <n v="9"/>
    <s v="UND"/>
    <x v="0"/>
    <s v="PROYECTO"/>
    <s v="HACKSHAW"/>
    <s v="LAULUIS LAREZ"/>
    <s v="MTTO. DE LINEAS ELECTRICAS DE 13,8KV"/>
  </r>
  <r>
    <n v="636"/>
    <x v="120"/>
    <x v="1"/>
    <s v="BARE"/>
    <s v="POSTE 165"/>
    <x v="2"/>
    <x v="0"/>
    <s v="PREVENTIVO"/>
    <s v="PREVENCION ANTE FUTURAS FALLAS"/>
    <x v="1"/>
    <n v="3"/>
    <s v="UND"/>
    <x v="0"/>
    <s v="PROYECTO"/>
    <s v="HACKSHAW"/>
    <s v="LAULUIS LAREZ"/>
    <s v="MTTO. DE LINEAS ELECTRICAS DE 13,8KV"/>
  </r>
  <r>
    <n v="637"/>
    <x v="121"/>
    <x v="1"/>
    <s v="BARE"/>
    <s v="POSTE 282"/>
    <x v="2"/>
    <x v="0"/>
    <s v="PREVENTIVO"/>
    <s v="PREVENCION ANTE FUTURAS FALLAS"/>
    <x v="3"/>
    <n v="6"/>
    <s v="UND"/>
    <x v="0"/>
    <s v="PROYECTO"/>
    <s v="HACKSHAW"/>
    <s v="LAULUIS LAREZ"/>
    <s v="MTTO. DE LINEAS ELECTRICAS DE 13,8KV"/>
  </r>
  <r>
    <n v="638"/>
    <x v="121"/>
    <x v="1"/>
    <s v="BARE"/>
    <s v="POSTE 207"/>
    <x v="2"/>
    <x v="0"/>
    <s v="PREVENTIVO"/>
    <s v="PREVENCION ANTE FUTURAS FALLAS"/>
    <x v="3"/>
    <n v="9"/>
    <s v="UND"/>
    <x v="0"/>
    <s v="PROYECTO"/>
    <s v="HACKSHAW"/>
    <s v="LAULUIS LAREZ"/>
    <s v="MTTO. DE LINEAS ELECTRICAS DE 13,8KV"/>
  </r>
  <r>
    <n v="639"/>
    <x v="121"/>
    <x v="0"/>
    <s v="DOBOKUBI"/>
    <s v="POSTE 274"/>
    <x v="1"/>
    <x v="0"/>
    <s v="PREVENTIVO"/>
    <s v="PREVENCION ANTE FUTURAS FALLAS"/>
    <x v="3"/>
    <n v="6"/>
    <s v="UND"/>
    <x v="0"/>
    <s v="PROYECTO"/>
    <s v="CEFERINO MILLAN"/>
    <s v="LAULUIS LAREZ"/>
    <s v="MTTO. DE LINEAS ELECTRICAS DE 13,8KV"/>
  </r>
  <r>
    <n v="640"/>
    <x v="121"/>
    <x v="0"/>
    <s v="DOBOKUBI"/>
    <s v="POSTE 170"/>
    <x v="4"/>
    <x v="0"/>
    <s v="PREVENTIVO"/>
    <s v="PREVENCION ANTE FUTURAS FALLAS"/>
    <x v="1"/>
    <n v="3"/>
    <s v="UND"/>
    <x v="0"/>
    <s v="PROYECTO"/>
    <s v="CEFERINO MILLAN"/>
    <s v="LAULUIS LAREZ"/>
    <s v="MTTO. DE LINEAS ELECTRICAS DE 13,8KV"/>
  </r>
  <r>
    <n v="641"/>
    <x v="121"/>
    <x v="0"/>
    <s v="DOBOKUBI"/>
    <s v="POSTE 169"/>
    <x v="4"/>
    <x v="0"/>
    <s v="PREVENTIVO"/>
    <s v="PREVENCION ANTE FUTURAS FALLAS"/>
    <x v="0"/>
    <n v="2"/>
    <s v="UND"/>
    <x v="0"/>
    <s v="PROYECTO"/>
    <s v="CEFERINO MILLAN"/>
    <s v="LAULUIS LAREZ"/>
    <s v="MTTO. DE LINEAS ELECTRICAS DE 13,8KV"/>
  </r>
  <r>
    <n v="642"/>
    <x v="122"/>
    <x v="0"/>
    <s v="DOBOKUBI"/>
    <s v="POSTE 64"/>
    <x v="4"/>
    <x v="0"/>
    <s v="CORRECTIVO"/>
    <s v="CORRECCION DE FALLAS"/>
    <x v="15"/>
    <n v="3"/>
    <s v="UND"/>
    <x v="0"/>
    <s v="PROYECTO"/>
    <s v="CEFERINO MILLAN"/>
    <s v="LAULUIS LAREZ"/>
    <s v="MTTO. DE LINEAS ELECTRICAS DE 13,8KV"/>
  </r>
  <r>
    <n v="643"/>
    <x v="122"/>
    <x v="0"/>
    <s v="DOBOKUBI"/>
    <s v="POSTE 64"/>
    <x v="4"/>
    <x v="0"/>
    <s v="CORRECTIVO"/>
    <s v="CORRECCION DE FALLAS"/>
    <x v="0"/>
    <n v="3"/>
    <s v="UND"/>
    <x v="0"/>
    <s v="PROYECTO"/>
    <s v="CEFERINO MILLAN"/>
    <s v="LAULUIS LAREZ"/>
    <s v="MTTO. DE LINEAS ELECTRICAS DE 13,8KV"/>
  </r>
  <r>
    <n v="644"/>
    <x v="123"/>
    <x v="0"/>
    <s v="DOBOKUBI"/>
    <s v="POSTE 84"/>
    <x v="4"/>
    <x v="0"/>
    <s v="CORRECTIVO"/>
    <s v="CORRECCION DE FALLAS"/>
    <x v="0"/>
    <n v="3"/>
    <s v="UND"/>
    <x v="0"/>
    <s v="PROYECTO"/>
    <s v="CEFERINO MILLAN"/>
    <s v="LAULUIS LAREZ"/>
    <s v="MTTO. DE LINEAS ELECTRICAS DE 13,8KV"/>
  </r>
  <r>
    <n v="645"/>
    <x v="123"/>
    <x v="0"/>
    <s v="DOBOKUBI"/>
    <s v="POSTE 273"/>
    <x v="4"/>
    <x v="0"/>
    <s v="CORRECTIVO"/>
    <s v="CORRECCION DE FALLAS"/>
    <x v="0"/>
    <n v="1"/>
    <s v="UND"/>
    <x v="0"/>
    <s v="PROYECTO"/>
    <s v="CEFERINO MILLAN"/>
    <s v="LAULUIS LAREZ"/>
    <s v="MTTO. DE LINEAS ELECTRICAS DE 13,8KV"/>
  </r>
  <r>
    <n v="646"/>
    <x v="124"/>
    <x v="0"/>
    <s v="DOBOKUBI"/>
    <s v="POSTE 192"/>
    <x v="4"/>
    <x v="0"/>
    <s v="CORRECTIVO"/>
    <s v="CORRECCION DE FALLAS"/>
    <x v="0"/>
    <n v="3"/>
    <s v="UND"/>
    <x v="0"/>
    <s v="PROYECTO"/>
    <s v="CEFERINO MILLAN"/>
    <s v="LAULUIS LAREZ"/>
    <s v="MTTO. DE LINEAS ELECTRICAS DE 13,8KV"/>
  </r>
  <r>
    <n v="647"/>
    <x v="124"/>
    <x v="0"/>
    <s v="DOBOKUBI"/>
    <s v="POSTE 192"/>
    <x v="4"/>
    <x v="0"/>
    <s v="CORRECTIVO"/>
    <s v="CORRECCION DE FALLAS"/>
    <x v="1"/>
    <n v="3"/>
    <s v="UND"/>
    <x v="0"/>
    <s v="PROYECTO"/>
    <s v="CEFERINO MILLAN"/>
    <s v="LAULUIS LAREZ"/>
    <s v="MTTO. DE LINEAS ELECTRICAS DE 13,8KV"/>
  </r>
  <r>
    <n v="648"/>
    <x v="124"/>
    <x v="0"/>
    <s v="DOBOKUBI"/>
    <s v="POSTE 192"/>
    <x v="4"/>
    <x v="1"/>
    <s v="CORRECTIVO"/>
    <s v="DESPEJE Y RECUPERACION DE MATERIALES "/>
    <x v="2"/>
    <n v="3"/>
    <s v="UND"/>
    <x v="1"/>
    <s v="PROYECTO"/>
    <s v="CEFERINO MILLAN"/>
    <s v="LAULUIS LAREZ"/>
    <s v="MTTO. DE LINEAS ELECTRICAS DE 13,8KV"/>
  </r>
  <r>
    <n v="649"/>
    <x v="125"/>
    <x v="0"/>
    <s v="DOBOKUBI"/>
    <s v="POSTE 151"/>
    <x v="4"/>
    <x v="0"/>
    <s v="CORRECTIVO"/>
    <s v="CORRECCION DE FALLA POR EFECTO CORONA"/>
    <x v="0"/>
    <n v="3"/>
    <s v="UND"/>
    <x v="0"/>
    <s v="PROYECTO"/>
    <s v="CEFERINO MILLAN"/>
    <s v="LAULUIS LAREZ"/>
    <s v="MTTO. DE LINEAS ELECTRICAS DE 13,8KV"/>
  </r>
  <r>
    <n v="650"/>
    <x v="125"/>
    <x v="0"/>
    <s v="DOBOKUBI"/>
    <s v="POSTE 151"/>
    <x v="4"/>
    <x v="0"/>
    <s v="CORRECTIVO"/>
    <s v="CORRECCION DE FALLA POR EFECTO CORONA"/>
    <x v="1"/>
    <n v="3"/>
    <s v="UND"/>
    <x v="0"/>
    <s v="PROYECTO"/>
    <s v="CEFERINO MILLAN"/>
    <s v="LAULUIS LAREZ"/>
    <s v="MTTO. DE LINEAS ELECTRICAS DE 13,8KV"/>
  </r>
  <r>
    <n v="651"/>
    <x v="125"/>
    <x v="0"/>
    <s v="DOBOKUBI"/>
    <s v="POSTE 154"/>
    <x v="4"/>
    <x v="0"/>
    <s v="CORRECTIVO"/>
    <s v="CORRECCION DE FALLA POR EFECTO CORONA"/>
    <x v="0"/>
    <n v="2"/>
    <s v="UND"/>
    <x v="0"/>
    <s v="PROYECTO"/>
    <s v="CEFERINO MILLAN"/>
    <s v="LAULUIS LAREZ"/>
    <s v="MTTO. DE LINEAS ELECTRICAS DE 13,8KV"/>
  </r>
  <r>
    <n v="652"/>
    <x v="125"/>
    <x v="0"/>
    <s v="DOBOKUBI"/>
    <s v="POSTE 189"/>
    <x v="4"/>
    <x v="0"/>
    <s v="CORRECTIVO"/>
    <s v="CORRECCION DE FALLAS"/>
    <x v="1"/>
    <n v="3"/>
    <s v="UND"/>
    <x v="0"/>
    <s v="PROYECTO"/>
    <s v="CEFERINO MILLAN"/>
    <s v="LAULUIS LAREZ"/>
    <s v="MTTO. DE LINEAS ELECTRICAS DE 13,8KV"/>
  </r>
  <r>
    <n v="653"/>
    <x v="126"/>
    <x v="0"/>
    <s v="DOBOKUBI"/>
    <s v="POSTE 183"/>
    <x v="4"/>
    <x v="0"/>
    <s v="CORRECTIVO"/>
    <s v="CORRECCION DE FALLAS"/>
    <x v="0"/>
    <n v="3"/>
    <s v="UND"/>
    <x v="0"/>
    <s v="PROYECTO"/>
    <s v="CEFERINO MILLAN"/>
    <s v="LAULUIS LAREZ"/>
    <s v="MTTO. DE LINEAS ELECTRICAS DE 13,8KV"/>
  </r>
  <r>
    <n v="654"/>
    <x v="126"/>
    <x v="0"/>
    <s v="DOBOKUBI"/>
    <s v="POSTE 195"/>
    <x v="4"/>
    <x v="0"/>
    <s v="CORRECTIVO"/>
    <s v="CORRECCION DE FALLAS"/>
    <x v="0"/>
    <n v="2"/>
    <s v="UND"/>
    <x v="0"/>
    <s v="PROYECTO"/>
    <s v="CEFERINO MILLAN"/>
    <s v="LAULUIS LAREZ"/>
    <s v="MTTO. DE LINEAS ELECTRICAS DE 13,8KV"/>
  </r>
  <r>
    <n v="655"/>
    <x v="126"/>
    <x v="0"/>
    <s v="DOBOKUBI"/>
    <s v="POSTE 182"/>
    <x v="4"/>
    <x v="0"/>
    <s v="CORRECTIVO"/>
    <s v="CORRECCION DE FALLAS"/>
    <x v="0"/>
    <n v="3"/>
    <s v="UND"/>
    <x v="0"/>
    <s v="PROYECTO"/>
    <s v="CEFERINO MILLAN"/>
    <s v="LAULUIS LAREZ"/>
    <s v="MTTO. DE LINEAS ELECTRICAS DE 13,8KV"/>
  </r>
  <r>
    <n v="656"/>
    <x v="127"/>
    <x v="0"/>
    <s v="DOBOKUBI"/>
    <s v="POSTE 242"/>
    <x v="4"/>
    <x v="0"/>
    <s v="CORRECTIVO"/>
    <s v="CORRECCION DE FALLAS"/>
    <x v="0"/>
    <n v="3"/>
    <s v="UND"/>
    <x v="0"/>
    <s v="PROYECTO"/>
    <s v="CEFERINO MILLAN"/>
    <s v="LAULUIS LAREZ"/>
    <s v="MTTO. DE LINEAS ELECTRICAS DE 13,8KV"/>
  </r>
  <r>
    <n v="657"/>
    <x v="128"/>
    <x v="0"/>
    <s v="DOBOKUBI"/>
    <s v="POSTE 141A"/>
    <x v="4"/>
    <x v="0"/>
    <s v="PREVENTIVO"/>
    <s v="PREVENCION ANTE FUTURAS FALLAS"/>
    <x v="0"/>
    <n v="3"/>
    <s v="UND"/>
    <x v="0"/>
    <s v="PROYECTO"/>
    <s v="CEFERINO MILLAN"/>
    <s v="LAULUIS LAREZ"/>
    <s v="MTTO. DE LINEAS ELECTRICAS DE 13,8KV"/>
  </r>
  <r>
    <n v="658"/>
    <x v="128"/>
    <x v="0"/>
    <s v="DOBOKUBI"/>
    <s v="POSTE 262"/>
    <x v="4"/>
    <x v="0"/>
    <s v="CORRECTIVO"/>
    <s v="CORRECCION DE FALLAS"/>
    <x v="0"/>
    <n v="2"/>
    <s v="UND"/>
    <x v="0"/>
    <s v="PROYECTO"/>
    <s v="CEFERINO MILLAN"/>
    <s v="LAULUIS LAREZ"/>
    <s v="MTTO. DE LINEAS ELECTRICAS DE 13,8KV"/>
  </r>
  <r>
    <n v="659"/>
    <x v="128"/>
    <x v="0"/>
    <s v="DOBOKUBI"/>
    <s v="POSTE 328"/>
    <x v="4"/>
    <x v="0"/>
    <s v="CORRECTIVO"/>
    <s v="CORRECCION DE FALLAS"/>
    <x v="1"/>
    <n v="3"/>
    <s v="UND"/>
    <x v="0"/>
    <s v="PROYECTO"/>
    <s v="CEFERINO MILLAN"/>
    <s v="LAULUIS LAREZ"/>
    <s v="MTTO. DE LINEAS ELECTRICAS DE 13,8KV"/>
  </r>
  <r>
    <n v="660"/>
    <x v="129"/>
    <x v="0"/>
    <s v="DOBOKUBI"/>
    <s v="POSTE 261"/>
    <x v="4"/>
    <x v="0"/>
    <s v="PREVENTIVO"/>
    <s v="PREVENCION ANTE FUTURAS FALLAS"/>
    <x v="3"/>
    <n v="6"/>
    <s v="UND"/>
    <x v="0"/>
    <s v="PROYECTO"/>
    <s v="CEFERINO MILLAN"/>
    <s v="LAULUIS LAREZ"/>
    <s v="MTTO. DE LINEAS ELECTRICAS DE 13,8KV"/>
  </r>
  <r>
    <n v="661"/>
    <x v="129"/>
    <x v="0"/>
    <s v="DOBOKUBI"/>
    <s v="POSTE 282"/>
    <x v="4"/>
    <x v="0"/>
    <s v="CORRECTIVO"/>
    <s v="CORRECCION DE FALLAS"/>
    <x v="0"/>
    <n v="3"/>
    <s v="UND"/>
    <x v="0"/>
    <s v="PROYECTO"/>
    <s v="CEFERINO MILLAN"/>
    <s v="LAULUIS LAREZ"/>
    <s v="MTTO. DE LINEAS ELECTRICAS DE 13,8KV"/>
  </r>
  <r>
    <n v="662"/>
    <x v="130"/>
    <x v="0"/>
    <s v="DOBOKUBI"/>
    <s v="POSTE 279"/>
    <x v="4"/>
    <x v="0"/>
    <s v="CORRECTIVO"/>
    <s v="CORRECCION DE FALLAS"/>
    <x v="0"/>
    <n v="6"/>
    <s v="UND"/>
    <x v="0"/>
    <s v="PROYECTO"/>
    <s v="CEFERINO MILLAN"/>
    <s v="LAULUIS LAREZ"/>
    <s v="MTTO. DE LINEAS ELECTRICAS DE 13,8KV"/>
  </r>
  <r>
    <n v="663"/>
    <x v="130"/>
    <x v="0"/>
    <s v="DOBOKUBI"/>
    <s v="POSTE 282"/>
    <x v="4"/>
    <x v="0"/>
    <s v="CORRECTIVO"/>
    <s v="CORRECCION DE FALLAS"/>
    <x v="3"/>
    <n v="6"/>
    <s v="UND"/>
    <x v="0"/>
    <s v="PROYECTO"/>
    <s v="CEFERINO MILLAN"/>
    <s v="LAULUIS LAREZ"/>
    <s v="MTTO. DE LINEAS ELECTRICAS DE 13,8KV"/>
  </r>
  <r>
    <n v="664"/>
    <x v="131"/>
    <x v="0"/>
    <s v="MELONES"/>
    <s v="POSTE 71"/>
    <x v="13"/>
    <x v="0"/>
    <s v="CORRECTIVO"/>
    <s v="CORRECCION DE FALLAS"/>
    <x v="0"/>
    <n v="3"/>
    <s v="UND"/>
    <x v="0"/>
    <s v="PROYECTO"/>
    <s v="CEFERINO MILLAN"/>
    <s v="LAULUIS LAREZ"/>
    <s v="MTTO. DE LINEAS ELECTRICAS DE 13,8KV"/>
  </r>
  <r>
    <n v="665"/>
    <x v="131"/>
    <x v="0"/>
    <s v="DOBOKUBI"/>
    <s v="POSTE 281"/>
    <x v="4"/>
    <x v="0"/>
    <s v="PREVENTIVO"/>
    <s v="PREVENCION ANTE FUTURAS FALLAS"/>
    <x v="15"/>
    <n v="3"/>
    <s v="UND"/>
    <x v="0"/>
    <s v="PROYECTO"/>
    <s v="CEFERINO MILLAN"/>
    <s v="LAULUIS LAREZ"/>
    <s v="MTTO. DE LINEAS ELECTRICAS DE 13,8KV"/>
  </r>
  <r>
    <n v="666"/>
    <x v="132"/>
    <x v="0"/>
    <s v="DOBOKUBI"/>
    <s v="POSTE 281"/>
    <x v="4"/>
    <x v="0"/>
    <s v="PREVENTIVO"/>
    <s v="PREVENCION ANTE FUTURAS FALLAS"/>
    <x v="3"/>
    <n v="6"/>
    <s v="UND"/>
    <x v="0"/>
    <s v="PROYECTO"/>
    <s v="CEFERINO MILLAN"/>
    <s v="LAULUIS LAREZ"/>
    <s v="MTTO. DE LINEAS ELECTRICAS DE 13,8KV"/>
  </r>
  <r>
    <n v="667"/>
    <x v="133"/>
    <x v="0"/>
    <s v="DOBOKUBI"/>
    <s v="POSTE 295"/>
    <x v="4"/>
    <x v="0"/>
    <s v="CORRECTIVO"/>
    <s v="CORRECCION DE FALLAS"/>
    <x v="0"/>
    <n v="3"/>
    <s v="UND"/>
    <x v="0"/>
    <s v="PROYECTO"/>
    <s v="CEFERINO MILLAN"/>
    <s v="LAULUIS LAREZ"/>
    <s v="MTTO. DE LINEAS ELECTRICAS DE 13,8KV"/>
  </r>
  <r>
    <n v="668"/>
    <x v="133"/>
    <x v="0"/>
    <s v="DOBOKUBI"/>
    <s v="POSTE 295"/>
    <x v="4"/>
    <x v="1"/>
    <s v="CORRECTIVO"/>
    <s v="DESPEJE Y RECUPERACION DE MATERIALES "/>
    <x v="2"/>
    <n v="3"/>
    <s v="UND"/>
    <x v="1"/>
    <s v="PROYECTO"/>
    <s v="CEFERINO MILLAN"/>
    <s v="LAULUIS LAREZ"/>
    <s v="MTTO. DE LINEAS ELECTRICAS DE 13,8KV"/>
  </r>
  <r>
    <n v="669"/>
    <x v="133"/>
    <x v="0"/>
    <s v="DOBOKUBI"/>
    <s v="POSTE 295"/>
    <x v="4"/>
    <x v="1"/>
    <s v="CORRECTIVO"/>
    <s v="DESPEJE Y RECUPERACION DE MATERIALES "/>
    <x v="1"/>
    <n v="3"/>
    <s v="UND"/>
    <x v="1"/>
    <s v="PROYECTO"/>
    <s v="CEFERINO MILLAN"/>
    <s v="LAULUIS LAREZ"/>
    <s v="MTTO. DE LINEAS ELECTRICAS DE 13,8KV ( SE CORTO CABLE GUARDA PROXIMO A HACER CONTACTO CON CODUCTOR DE FASE A)"/>
  </r>
  <r>
    <n v="670"/>
    <x v="133"/>
    <x v="0"/>
    <s v="DOBOKUBI"/>
    <s v="POSTE 296"/>
    <x v="4"/>
    <x v="0"/>
    <s v="CORRECTIVO"/>
    <s v="CORRECCION DE FALLAS"/>
    <x v="0"/>
    <n v="3"/>
    <s v="UND"/>
    <x v="0"/>
    <s v="PROYECTO"/>
    <s v="CEFERINO MILLAN"/>
    <s v="LAULUIS LAREZ"/>
    <s v="MTTO. DE LINEAS ELECTRICAS DE 13,8KV"/>
  </r>
  <r>
    <n v="671"/>
    <x v="134"/>
    <x v="0"/>
    <s v="DOBOKUBI"/>
    <s v="POSTE 288"/>
    <x v="4"/>
    <x v="0"/>
    <s v="CORRECTIVO"/>
    <s v="CORRECCION DE FALLAS"/>
    <x v="0"/>
    <n v="3"/>
    <s v="UND"/>
    <x v="0"/>
    <s v="PROYECTO"/>
    <s v="CEFERINO MILLAN"/>
    <s v="LAULUIS LAREZ"/>
    <s v="MTTO. DE LINEAS ELECTRICAS DE 13,8KV"/>
  </r>
  <r>
    <n v="672"/>
    <x v="134"/>
    <x v="0"/>
    <s v="DOBOKUBI"/>
    <s v="POSTE 289"/>
    <x v="4"/>
    <x v="0"/>
    <s v="CORRECTIVO"/>
    <s v="CORRECCION DE FALLAS"/>
    <x v="0"/>
    <n v="4"/>
    <s v="UND"/>
    <x v="0"/>
    <s v="PROYECTO"/>
    <s v="CEFERINO MILLAN"/>
    <s v="LAULUIS LAREZ"/>
    <s v="MTTO. DE LINEAS ELECTRICAS DE 13,8KV"/>
  </r>
  <r>
    <n v="673"/>
    <x v="135"/>
    <x v="0"/>
    <s v="DOBOKUBI"/>
    <s v="POSTE 215"/>
    <x v="0"/>
    <x v="0"/>
    <s v="PREVENTIVO"/>
    <s v="PREVENCION ANTE FUTURAS FALLAS"/>
    <x v="0"/>
    <n v="3"/>
    <s v="UND"/>
    <x v="0"/>
    <s v="PROYECTO"/>
    <s v="CEFERINO MILLAN"/>
    <s v="LAULUIS LAREZ"/>
    <s v="MTTO. DE LINEAS ELECTRICAS DE 13,8KV"/>
  </r>
  <r>
    <n v="674"/>
    <x v="135"/>
    <x v="0"/>
    <s v="DOBOKUBI"/>
    <s v="POSTE 216"/>
    <x v="0"/>
    <x v="0"/>
    <s v="PREVENTIVO"/>
    <s v="PREVENCION ANTE FUTURAS FALLAS"/>
    <x v="0"/>
    <n v="3"/>
    <s v="UND"/>
    <x v="0"/>
    <s v="PROYECTO"/>
    <s v="CEFERINO MILLAN"/>
    <s v="LAULUIS LAREZ"/>
    <s v="MTTO. DE LINEAS ELECTRICAS DE 13,8KV"/>
  </r>
  <r>
    <n v="675"/>
    <x v="135"/>
    <x v="0"/>
    <s v="DOBOKUBI"/>
    <s v="POSTE 217"/>
    <x v="0"/>
    <x v="0"/>
    <s v="PREVENTIVO"/>
    <s v="PREVENCION ANTE FUTURAS FALLAS"/>
    <x v="0"/>
    <n v="1"/>
    <s v="UND"/>
    <x v="0"/>
    <s v="PROYECTO"/>
    <s v="CEFERINO MILLAN"/>
    <s v="LAULUIS LAREZ"/>
    <s v="MTTO. DE LINEAS ELECTRICAS DE 13,8KV (FASE B)"/>
  </r>
  <r>
    <n v="676"/>
    <x v="135"/>
    <x v="0"/>
    <s v="DOBOKUBI"/>
    <s v="POSTE 243"/>
    <x v="0"/>
    <x v="0"/>
    <s v="PREVENTIVO"/>
    <s v="PREVENCION ANTE FUTURAS FALLAS"/>
    <x v="0"/>
    <n v="3"/>
    <s v="UND"/>
    <x v="0"/>
    <s v="PROYECTO"/>
    <s v="CEFERINO MILLAN"/>
    <s v="LAULUIS LAREZ"/>
    <s v="MTTO. DE LINEAS ELECTRICAS DE 13,8KV"/>
  </r>
  <r>
    <n v="677"/>
    <x v="136"/>
    <x v="0"/>
    <s v="DOBOKUBI"/>
    <s v="POSTE 284"/>
    <x v="3"/>
    <x v="0"/>
    <s v="PREVENTIVO"/>
    <s v="PREVENCION ANTE FUTURAS FALLAS"/>
    <x v="0"/>
    <n v="3"/>
    <s v="UND"/>
    <x v="0"/>
    <s v="PROYECTO"/>
    <s v="CEFERINO MILLAN"/>
    <s v="LAULUIS LAREZ"/>
    <s v="MTTO. DE LINEAS ELECTRICAS DE 13,8KV"/>
  </r>
  <r>
    <n v="678"/>
    <x v="137"/>
    <x v="0"/>
    <s v="DOBOKUBI"/>
    <s v="POSTE 357"/>
    <x v="1"/>
    <x v="0"/>
    <s v="CORRECTIVO"/>
    <s v="CORRECCION DE FALLA POR DELTA T "/>
    <x v="15"/>
    <n v="2"/>
    <s v="UND"/>
    <x v="0"/>
    <s v="PROYECTO"/>
    <s v="CEFERINO MILLAN"/>
    <s v="LAULUIS LAREZ"/>
    <s v="MTTO. DE LINEAS ELECTRICAS DE 13,8KV (FASE A Y C)"/>
  </r>
  <r>
    <n v="679"/>
    <x v="138"/>
    <x v="0"/>
    <s v="DOBOKUBI"/>
    <s v="POSTE 357"/>
    <x v="1"/>
    <x v="0"/>
    <s v="PREVENTIVO"/>
    <s v="CORRECCION DE FALLA POR DELTA T "/>
    <x v="15"/>
    <n v="1"/>
    <s v="UND"/>
    <x v="0"/>
    <s v="PROYECTO"/>
    <s v="CEFERINO MILLAN"/>
    <s v="LAULUIS LAREZ"/>
    <s v="MTTO. DE LINEAS ELECTRICAS DE 13,8KV (FASE B)"/>
  </r>
  <r>
    <n v="679"/>
    <x v="139"/>
    <x v="0"/>
    <s v="DOBOKUBI"/>
    <s v="POSTE 357"/>
    <x v="1"/>
    <x v="0"/>
    <s v="PREVENTIVO"/>
    <s v="PREVENCION ANTE FUTURAS FALLAS"/>
    <x v="3"/>
    <n v="3"/>
    <s v="UND"/>
    <x v="0"/>
    <s v="PROYECTO"/>
    <s v="CEFERINO MILLAN"/>
    <s v="LAULUIS LAREZ"/>
    <s v="MTTO. DE LINEAS ELECTRICAS DE 13,8KV (FASE A,B Y C)"/>
  </r>
  <r>
    <n v="680"/>
    <x v="140"/>
    <x v="0"/>
    <s v="DOBOKUBI"/>
    <s v="POSTE 357"/>
    <x v="1"/>
    <x v="0"/>
    <s v="PREVENTIVO"/>
    <s v="PREVENCION ANTE FUTURAS FALLAS"/>
    <x v="0"/>
    <n v="1"/>
    <s v="UND"/>
    <x v="0"/>
    <s v="PROYECTO"/>
    <s v="CEFERINO MILLAN"/>
    <s v="LAULUIS LAREZ"/>
    <s v="MTTO. DE LINEAS ELECTRICAS DE 13,8KV (FASE C)"/>
  </r>
  <r>
    <n v="681"/>
    <x v="140"/>
    <x v="0"/>
    <s v="DOBOKUBI"/>
    <s v="POSTE 358"/>
    <x v="1"/>
    <x v="0"/>
    <s v="PREVENTIVO"/>
    <s v="PREVENCION ANTE FUTURAS FALLAS"/>
    <x v="3"/>
    <n v="6"/>
    <s v="UND"/>
    <x v="0"/>
    <s v="PROYECTO"/>
    <s v="CEFERINO MILLAN"/>
    <s v="LAULUIS LAREZ"/>
    <s v="MTTO. DE LINEAS ELECTRICAS DE 13,8KV (FASE A,B Y C)"/>
  </r>
  <r>
    <n v="682"/>
    <x v="140"/>
    <x v="0"/>
    <s v="DOBOKUBI"/>
    <s v="POSTE 359"/>
    <x v="1"/>
    <x v="0"/>
    <s v="PREVENTIVO"/>
    <s v="PREVENCION ANTE FUTURAS FALLAS"/>
    <x v="0"/>
    <n v="3"/>
    <s v="UND"/>
    <x v="0"/>
    <s v="PROYECTO"/>
    <s v="CEFERINO MILLAN"/>
    <s v="LAULUIS LAREZ"/>
    <s v="MTTO. DE LINEAS ELECTRICAS DE 13,8KV (FASE A,B Y C)"/>
  </r>
  <r>
    <n v="683"/>
    <x v="140"/>
    <x v="0"/>
    <s v="DOBOKUBI"/>
    <s v="POSTE 359"/>
    <x v="1"/>
    <x v="0"/>
    <s v="PREVENTIVO"/>
    <s v="PREVENCION ANTE FUTURAS FALLAS"/>
    <x v="1"/>
    <n v="3"/>
    <s v="UND"/>
    <x v="0"/>
    <s v="PROYECTO"/>
    <s v="CEFERINO MILLAN"/>
    <s v="LAULUIS LAREZ"/>
    <s v="MTTO. DE LINEAS ELECTRICAS DE 13,8KV (FASE A,B Y C)"/>
  </r>
  <r>
    <n v="684"/>
    <x v="141"/>
    <x v="0"/>
    <s v="DOBOKUBI"/>
    <s v="POSTE 360"/>
    <x v="1"/>
    <x v="0"/>
    <s v="PREVENTIVO"/>
    <s v="PREVENCION ANTE FUTURAS FALLAS"/>
    <x v="0"/>
    <n v="3"/>
    <s v="UND"/>
    <x v="0"/>
    <s v="PROYECTO"/>
    <s v="CEFERINO MILLAN"/>
    <s v="LAULUIS LAREZ"/>
    <s v="MTTO. DE LINEAS ELECTRICAS DE 13,8KV (FASE A,B Y C)"/>
  </r>
  <r>
    <n v="685"/>
    <x v="141"/>
    <x v="0"/>
    <s v="DOBOKUBI"/>
    <s v="POSTE 361"/>
    <x v="1"/>
    <x v="0"/>
    <s v="PREVENTIVO"/>
    <s v="PREVENCION ANTE FUTURAS FALLAS"/>
    <x v="0"/>
    <n v="3"/>
    <s v="UND"/>
    <x v="0"/>
    <s v="PROYECTO"/>
    <s v="CEFERINO MILLAN"/>
    <s v="LAULUIS LAREZ"/>
    <s v="MTTO. DE LINEAS ELECTRICAS DE 13,8KV (FASE A,B Y C)"/>
  </r>
  <r>
    <n v="686"/>
    <x v="141"/>
    <x v="0"/>
    <s v="DOBOKUBI"/>
    <s v="POSTE 361"/>
    <x v="1"/>
    <x v="0"/>
    <s v="PREVENTIVO"/>
    <s v="PREVENCION ANTE FUTURAS FALLAS"/>
    <x v="1"/>
    <n v="3"/>
    <s v="UND"/>
    <x v="0"/>
    <s v="PROYECTO"/>
    <s v="CEFERINO MILLAN"/>
    <s v="LAULUIS LAREZ"/>
    <s v="MTTO. DE LINEAS ELECTRICAS DE 13,8KV (FASE A,B Y C)"/>
  </r>
  <r>
    <n v="687"/>
    <x v="141"/>
    <x v="0"/>
    <s v="DOBOKUBI"/>
    <s v="POSTE 362"/>
    <x v="1"/>
    <x v="0"/>
    <s v="PREVENTIVO"/>
    <s v="PREVENCION ANTE FUTURAS FALLAS"/>
    <x v="0"/>
    <n v="3"/>
    <s v="UND"/>
    <x v="0"/>
    <s v="PROYECTO"/>
    <s v="CEFERINO MILLAN"/>
    <s v="LAULUIS LAREZ"/>
    <s v="MTTO. DE LINEAS ELECTRICAS DE 13,8KV (FASE A,B Y C)"/>
  </r>
  <r>
    <n v="688"/>
    <x v="142"/>
    <x v="0"/>
    <s v="DOBOKUBI"/>
    <s v="POSTE 319"/>
    <x v="4"/>
    <x v="0"/>
    <s v="CORRECTIVO"/>
    <s v="REEMPLAZO DEBIDO A DESCARGAS ELECTRICAS"/>
    <x v="1"/>
    <n v="3"/>
    <s v="UND"/>
    <x v="0"/>
    <s v="PROYECTO"/>
    <s v="CEFERINO MILLAN"/>
    <s v="LAULUIS LAREZ"/>
    <s v="MTTO. DE LINEAS ELECTRICAS DE 13,8KV (FASE A,B Y C)"/>
  </r>
  <r>
    <n v="689"/>
    <x v="143"/>
    <x v="0"/>
    <s v="DOBOKUBI"/>
    <s v="POSTE 320"/>
    <x v="4"/>
    <x v="0"/>
    <s v="CORRECTIVO"/>
    <s v="CORRECCION DE FALLAS"/>
    <x v="0"/>
    <n v="3"/>
    <s v="UND"/>
    <x v="0"/>
    <s v="PROYECTO"/>
    <s v="CEFERINO MILLAN"/>
    <s v="LAULUIS LAREZ"/>
    <s v="MTTO. DE LINEAS ELECTRICAS DE 13,8KV (FASE A,B Y C)"/>
  </r>
  <r>
    <n v="690"/>
    <x v="143"/>
    <x v="0"/>
    <s v="DOBOKUBI"/>
    <s v="POSTE 320"/>
    <x v="4"/>
    <x v="0"/>
    <s v="CORRECTIVO"/>
    <s v="CORRECCION DE FALLAS"/>
    <x v="1"/>
    <n v="3"/>
    <s v="UND"/>
    <x v="0"/>
    <s v="PROYECTO"/>
    <s v="CEFERINO MILLAN"/>
    <s v="LAULUIS LAREZ"/>
    <s v="MTTO. DE LINEAS ELECTRICAS DE 13,8KV (FASE A,B Y C)"/>
  </r>
  <r>
    <n v="691"/>
    <x v="144"/>
    <x v="0"/>
    <s v="DOBOKUBI"/>
    <s v="POSTE 321"/>
    <x v="4"/>
    <x v="0"/>
    <s v="CORRECTIVO"/>
    <s v="CORRECCION DE FALLAS"/>
    <x v="15"/>
    <n v="3"/>
    <s v="UND"/>
    <x v="0"/>
    <s v="PROYECTO"/>
    <s v="CEFERINO MILLAN"/>
    <s v="LAULUIS LAREZ"/>
    <s v="MTTO. DE LINEAS ELECTRICAS DE 13,8KV (FASE A,B Y C)"/>
  </r>
  <r>
    <n v="692"/>
    <x v="144"/>
    <x v="0"/>
    <s v="DOBOKUBI"/>
    <s v="POSTE 321"/>
    <x v="4"/>
    <x v="1"/>
    <s v="CORRECTIVO"/>
    <s v="CORRECCION DE FALLAS"/>
    <x v="1"/>
    <n v="6"/>
    <s v="UND"/>
    <x v="1"/>
    <s v="PROYECTO"/>
    <s v="CEFERINO MILLAN"/>
    <s v="LAULUIS LAREZ"/>
    <s v="MTTO. DE LINEAS ELECTRICAS DE 13,8KV (POSTE  ANTERIOR Y SIGUIENTE POSEEN PARARRAYOS)"/>
  </r>
  <r>
    <n v="693"/>
    <x v="144"/>
    <x v="0"/>
    <s v="DOBOKUBI"/>
    <s v="POSTE 321"/>
    <x v="4"/>
    <x v="1"/>
    <s v="CORRECTIVO"/>
    <s v="DESPEJE Y RECUPERACION DE MATERIALES "/>
    <x v="12"/>
    <n v="4"/>
    <s v="UND"/>
    <x v="1"/>
    <s v="PROYECTO"/>
    <s v="CEFERINO MILLAN"/>
    <s v="LAULUIS LAREZ"/>
    <s v="MTTO. DE LINEAS ELECTRICAS DE 13,8KV"/>
  </r>
  <r>
    <n v="694"/>
    <x v="145"/>
    <x v="0"/>
    <s v="DOBOKUBI"/>
    <s v="POSTE 321"/>
    <x v="4"/>
    <x v="1"/>
    <s v="CORRECTIVO"/>
    <s v="DESPEJE Y RECUPERACION DE MATERIALES "/>
    <x v="19"/>
    <n v="4"/>
    <s v="UND"/>
    <x v="1"/>
    <s v="PROYECTO"/>
    <s v="CEFERINO MILLAN"/>
    <s v="LAULUIS LAREZ"/>
    <s v="MTTO. DE LINEAS ELECTRICAS DE 13,8KV"/>
  </r>
  <r>
    <n v="695"/>
    <x v="146"/>
    <x v="0"/>
    <s v="DOBOKUBI"/>
    <s v="POSTE 8"/>
    <x v="4"/>
    <x v="3"/>
    <s v="PREVENTIVO"/>
    <s v="PREVENCION ANTE FUTURAS FALLAS"/>
    <x v="11"/>
    <n v="3"/>
    <s v="UND"/>
    <x v="0"/>
    <s v="PROYECTO"/>
    <s v="CEFERINO MILLAN"/>
    <s v="LAULUIS LAREZ"/>
    <s v="MTTO. DE LINEAS ELECTRICAS DE 13,8KV (FASE A,B Y C)"/>
  </r>
  <r>
    <n v="696"/>
    <x v="147"/>
    <x v="0"/>
    <s v="DOBOKUBI"/>
    <s v="XX"/>
    <x v="4"/>
    <x v="3"/>
    <s v="PREVENTIVO"/>
    <s v="PREVENCION ANTE FUTURAS FALLAS"/>
    <x v="15"/>
    <n v="2"/>
    <s v="UND"/>
    <x v="0"/>
    <s v="PROYECTO"/>
    <s v="CEFERINO MILLAN"/>
    <s v="LAULUIS LAREZ"/>
    <s v="MTTO. DE LINEAS ELECTRICAS DE 13,8KV"/>
  </r>
  <r>
    <n v="697"/>
    <x v="147"/>
    <x v="0"/>
    <s v="DOBOKUBI"/>
    <s v="XX"/>
    <x v="4"/>
    <x v="3"/>
    <s v="PREVENTIVO"/>
    <s v="PREVENCION ANTE FUTURAS FALLAS"/>
    <x v="5"/>
    <n v="1"/>
    <s v="UND"/>
    <x v="1"/>
    <s v="PROYECTO"/>
    <s v="CEFERINO MILLAN"/>
    <s v="LAULUIS LAREZ"/>
    <s v="MTTO. DE LINEAS ELECTRICAS DE 13,8KV"/>
  </r>
  <r>
    <n v="698"/>
    <x v="148"/>
    <x v="0"/>
    <s v="DOBOKUBI"/>
    <s v="POSTE 329"/>
    <x v="4"/>
    <x v="0"/>
    <s v="PREVENTIVO"/>
    <s v="REEMPLAZO DEBIDO A DESCARGAS ELECTRICAS"/>
    <x v="1"/>
    <n v="1"/>
    <s v="UND"/>
    <x v="0"/>
    <s v="PROYECTO"/>
    <s v="CEFERINO MILLAN"/>
    <s v="LAULUIS LAREZ"/>
    <s v="MTTO. DE LINEAS ELECTRICAS DE 13,8KV"/>
  </r>
  <r>
    <n v="699"/>
    <x v="149"/>
    <x v="1"/>
    <s v="HAMACA"/>
    <s v="XX"/>
    <x v="6"/>
    <x v="0"/>
    <s v="PREVENTIVO"/>
    <s v="PREVENCION ANTE FUTURAS FALLAS"/>
    <x v="0"/>
    <n v="2"/>
    <s v="UND"/>
    <x v="0"/>
    <s v="PROYECTO"/>
    <s v="CEFERINO MILLAN"/>
    <s v="LAULUIS LAREZ"/>
    <s v="MTTO. DE LINEAS ELECTRICAS DE 13,8KV"/>
  </r>
  <r>
    <n v="700"/>
    <x v="150"/>
    <x v="0"/>
    <s v="DOBOKUBI"/>
    <s v="XX"/>
    <x v="4"/>
    <x v="0"/>
    <s v="PREVENTIVO"/>
    <s v="PREVENCION ANTE FUTURAS FALLAS"/>
    <x v="3"/>
    <n v="1"/>
    <s v="UND"/>
    <x v="0"/>
    <s v="PROYECTO"/>
    <s v="CEFERINO MILLAN"/>
    <s v="LAULUIS LAREZ"/>
    <s v="MTTO. DE LINEAS ELECTRICAS DE 13,8KV (FASE B)"/>
  </r>
  <r>
    <n v="701"/>
    <x v="151"/>
    <x v="0"/>
    <s v="DOBOKUBI"/>
    <s v="POSTE 206"/>
    <x v="0"/>
    <x v="0"/>
    <s v="PREVENTIVO"/>
    <s v="PREVENCION ANTE FUTURAS FALLAS"/>
    <x v="11"/>
    <n v="3"/>
    <s v="UND"/>
    <x v="0"/>
    <s v="PROYECTO"/>
    <s v="CEFERINO MILLAN"/>
    <s v="LAULUIS LAREZ"/>
    <s v="MTTO. DE LINEAS ELECTRICAS DE 13,8KV (FASE A,B Y C; BANCO DE TXS DEL POZO MDF 199)"/>
  </r>
  <r>
    <n v="702"/>
    <x v="151"/>
    <x v="0"/>
    <s v="DOBOKUBI"/>
    <s v="POSTE 206"/>
    <x v="0"/>
    <x v="3"/>
    <s v="PREVENTIVO"/>
    <s v="PREVENCION ANTE FUTURAS FALLAS"/>
    <x v="1"/>
    <n v="3"/>
    <s v="UND"/>
    <x v="0"/>
    <s v="PROYECTO"/>
    <s v="CEFERINO MILLAN"/>
    <s v="LAULUIS LAREZ"/>
    <s v="MTTO. DE LINEAS ELECTRICAS DE 13,8KV (FASE A,B Y C)"/>
  </r>
  <r>
    <n v="703"/>
    <x v="151"/>
    <x v="0"/>
    <s v="DOBOKUBI"/>
    <s v="POSTE 206"/>
    <x v="0"/>
    <x v="1"/>
    <s v="PREVENTIVO"/>
    <s v="DESPEJE Y RECUPERACION DE MATERIALES "/>
    <x v="2"/>
    <n v="3"/>
    <s v="UND"/>
    <x v="1"/>
    <s v="PROYECTO"/>
    <s v="CEFERINO MILLAN"/>
    <s v="LAULUIS LAREZ"/>
    <s v="MTTO. DE LINEAS ELECTRICAS DE 13,8KV"/>
  </r>
  <r>
    <n v="704"/>
    <x v="151"/>
    <x v="0"/>
    <s v="DOBOKUBI"/>
    <s v="POSTE 206"/>
    <x v="0"/>
    <x v="1"/>
    <s v="PREVENTIVO"/>
    <s v="DESPEJE Y RECUPERACION DE MATERIALES "/>
    <x v="0"/>
    <n v="3"/>
    <s v="UND"/>
    <x v="1"/>
    <s v="PROYECTO"/>
    <s v="CEFERINO MILLAN"/>
    <s v="LAULUIS LAREZ"/>
    <s v="MTTO. DE LINEAS ELECTRICAS DE 13,8KV"/>
  </r>
  <r>
    <n v="705"/>
    <x v="152"/>
    <x v="0"/>
    <s v="DOBOKUBI"/>
    <s v="POSTE 179"/>
    <x v="3"/>
    <x v="0"/>
    <s v="PREVENTIVO"/>
    <s v="PREVENCION ANTE FUTURAS FALLAS"/>
    <x v="1"/>
    <n v="3"/>
    <s v="UND"/>
    <x v="0"/>
    <s v="PROYECTO"/>
    <s v="CEFERINO MILLAN"/>
    <s v="LAULUIS LAREZ"/>
    <s v="MTTO. DE LINEAS ELECTRICAS DE 13,8KV (FASE A,B Y C, BANCO DE TXS EN POZO MFD 19)"/>
  </r>
  <r>
    <n v="706"/>
    <x v="152"/>
    <x v="0"/>
    <s v="DOBOKUBI"/>
    <s v="POSTE 134"/>
    <x v="4"/>
    <x v="0"/>
    <s v="PREVENTIVO"/>
    <s v="PREVENCION ANTE FUTURAS FALLAS"/>
    <x v="11"/>
    <n v="3"/>
    <s v="UND"/>
    <x v="0"/>
    <s v="PROYECTO"/>
    <s v="CEFERINO MILLAN"/>
    <s v="LAULUIS LAREZ"/>
    <s v="MTTO. DE LINEAS ELECTRICAS DE 13,8KV (FASE A,B Y C)"/>
  </r>
  <r>
    <n v="707"/>
    <x v="152"/>
    <x v="0"/>
    <s v="DOBOKUBI"/>
    <s v="POSTE 134"/>
    <x v="4"/>
    <x v="1"/>
    <s v="PREVENTIVO"/>
    <s v="DESPEJE Y RECUPERACION DE MATERIALES "/>
    <x v="5"/>
    <n v="6"/>
    <s v="UND"/>
    <x v="1"/>
    <s v="PROYECTO"/>
    <s v="CEFERINO MILLAN"/>
    <s v="LAULUIS LAREZ"/>
    <s v="MTTO. DE LINEAS ELECTRICAS DE 13,8KV"/>
  </r>
  <r>
    <n v="708"/>
    <x v="152"/>
    <x v="0"/>
    <s v="DOBOKUBI"/>
    <s v="POSTE 134"/>
    <x v="4"/>
    <x v="1"/>
    <s v="PREVENTIVO"/>
    <s v="DESPEJE Y RECUPERACION DE MATERIALES "/>
    <x v="12"/>
    <n v="2"/>
    <s v="UND"/>
    <x v="1"/>
    <s v="PROYECTO"/>
    <s v="CEFERINO MILLAN"/>
    <s v="LAULUIS LAREZ"/>
    <s v="MTTO. DE LINEAS ELECTRICAS DE 13,8KV"/>
  </r>
  <r>
    <n v="709"/>
    <x v="152"/>
    <x v="0"/>
    <s v="DOBOKUBI"/>
    <s v="POSTE 135"/>
    <x v="4"/>
    <x v="1"/>
    <s v="PREVENTIVO"/>
    <s v="DESPEJE Y RECUPERACION DE MATERIALES "/>
    <x v="12"/>
    <n v="2"/>
    <s v="UND"/>
    <x v="1"/>
    <s v="PROYECTO"/>
    <s v="CEFERINO MILLAN"/>
    <s v="LAULUIS LAREZ"/>
    <s v="MTTO. DE LINEAS ELECTRICAS DE 13,8KV"/>
  </r>
  <r>
    <n v="710"/>
    <x v="153"/>
    <x v="0"/>
    <s v="DOBOKUBI"/>
    <s v="POSTE 195-1"/>
    <x v="4"/>
    <x v="3"/>
    <s v="PREVENTIVO"/>
    <s v="PREVENCION ANTE FUTURAS FALLAS"/>
    <x v="2"/>
    <n v="2"/>
    <s v="UND"/>
    <x v="1"/>
    <s v="PROYECTO"/>
    <s v="CEFERINO MILLAN"/>
    <s v="LAULUIS LAREZ"/>
    <s v="MTTO. DE LINEAS ELECTRICAS DE 13,8KV (FASES B Y C)"/>
  </r>
  <r>
    <n v="711"/>
    <x v="153"/>
    <x v="0"/>
    <s v="DOBOKUBI"/>
    <s v="POSTE 281"/>
    <x v="4"/>
    <x v="3"/>
    <s v="PREVENTIVO"/>
    <s v="PREVENCION ANTE FUTURAS FALLAS"/>
    <x v="11"/>
    <n v="3"/>
    <s v="UND"/>
    <x v="0"/>
    <s v="PROYECTO"/>
    <s v="CEFERINO MILLAN"/>
    <s v="LAULUIS LAREZ"/>
    <s v="MTTO. DE LINEAS ELECTRICAS DE 13,8KV (FASE A,B Y C)"/>
  </r>
  <r>
    <n v="712"/>
    <x v="154"/>
    <x v="0"/>
    <s v="DOBOKUBI"/>
    <s v="POSTE 130"/>
    <x v="4"/>
    <x v="1"/>
    <s v="PREVENTIVO"/>
    <s v="PREVENCION ANTE FUTURAS FALLAS"/>
    <x v="0"/>
    <n v="1"/>
    <s v="UND"/>
    <x v="1"/>
    <s v="PROYECTO"/>
    <s v="CEFERINO MILLAN"/>
    <s v="LAULUIS LAREZ"/>
    <s v="MTTO. DE LINEAS ELECTRICAS DE 13,8KV"/>
  </r>
  <r>
    <n v="713"/>
    <x v="155"/>
    <x v="1"/>
    <s v="BARE"/>
    <s v="POSTE 156"/>
    <x v="14"/>
    <x v="0"/>
    <s v="CORRECTIVO"/>
    <s v="CORRECCION DE FALLAS"/>
    <x v="0"/>
    <n v="3"/>
    <s v="UND"/>
    <x v="0"/>
    <s v="PROYECTO"/>
    <s v="HACKSHAW"/>
    <s v="LAULUIS LAREZ"/>
    <s v="MTTO. DE LINEAS ELECTRICAS DE 13,8KV"/>
  </r>
  <r>
    <n v="714"/>
    <x v="155"/>
    <x v="1"/>
    <s v="BARE"/>
    <s v="POSTE 147"/>
    <x v="14"/>
    <x v="1"/>
    <s v="CORRECTIVO"/>
    <s v="CORRECCION DE FALLAS"/>
    <x v="2"/>
    <n v="3"/>
    <s v="UND"/>
    <x v="1"/>
    <s v="PROYECTO"/>
    <s v="HACKSHAW"/>
    <s v="LAULUIS LAREZ"/>
    <s v="MTTO. DE LINEAS ELECTRICAS DE 13,8KV"/>
  </r>
  <r>
    <n v="715"/>
    <x v="155"/>
    <x v="1"/>
    <s v="BARE"/>
    <s v="POSTE 143"/>
    <x v="14"/>
    <x v="0"/>
    <s v="CORRECTIVO"/>
    <s v="CORRECCION DE FALLAS"/>
    <x v="0"/>
    <n v="3"/>
    <s v="UND"/>
    <x v="0"/>
    <s v="PROYECTO"/>
    <s v="HACKSHAW"/>
    <s v="LAULUIS LAREZ"/>
    <s v="MTTO. DE LINEAS ELECTRICAS DE 13,8KV (RECUPERABLES SOLO 2 DE LOS 3)"/>
  </r>
  <r>
    <n v="716"/>
    <x v="155"/>
    <x v="1"/>
    <s v="BARE"/>
    <s v="POSTE 143"/>
    <x v="14"/>
    <x v="1"/>
    <s v="CORRECTIVO"/>
    <s v="CORRECCION DE FALLAS"/>
    <x v="1"/>
    <n v="3"/>
    <s v="UND"/>
    <x v="1"/>
    <s v="PROYECTO"/>
    <s v="HACKSHAW"/>
    <s v="LAULUIS LAREZ"/>
    <s v="MTTO. DE LINEAS ELECTRICAS DE 13,8KV"/>
  </r>
  <r>
    <n v="717"/>
    <x v="156"/>
    <x v="1"/>
    <s v="BARE"/>
    <s v="POSTE 104"/>
    <x v="9"/>
    <x v="0"/>
    <s v="PREVENTIVO"/>
    <s v="PREVENCION ANTE FUTURAS FALLAS"/>
    <x v="0"/>
    <n v="3"/>
    <s v="UND"/>
    <x v="0"/>
    <s v="PROYECTO"/>
    <s v="HACKSHAW"/>
    <s v="LAULUIS LAREZ"/>
    <s v="MTTO. DE LINEAS ELECTRICAS DE 13,8KV"/>
  </r>
  <r>
    <n v="718"/>
    <x v="156"/>
    <x v="1"/>
    <s v="BARE"/>
    <s v="POSTE 104"/>
    <x v="9"/>
    <x v="0"/>
    <s v="PREVENTIVO"/>
    <s v="PREVENCION ANTE FUTURAS FALLAS"/>
    <x v="1"/>
    <n v="3"/>
    <s v="UND"/>
    <x v="0"/>
    <s v="PROYECTO"/>
    <s v="HACKSHAW"/>
    <s v="LAULUIS LAREZ"/>
    <s v="MTTO. DE LINEAS ELECTRICAS DE 13,8KV"/>
  </r>
  <r>
    <n v="719"/>
    <x v="156"/>
    <x v="1"/>
    <s v="BARE"/>
    <s v="POSTE 105"/>
    <x v="9"/>
    <x v="0"/>
    <s v="CORRECTIVO"/>
    <s v="CORRECCION DE FALLAS"/>
    <x v="0"/>
    <n v="3"/>
    <s v="UND"/>
    <x v="0"/>
    <s v="PROYECTO"/>
    <s v="HACKSHAW"/>
    <s v="LAULUIS LAREZ"/>
    <s v="MTTO. DE LINEAS ELECTRICAS DE 13,8KV"/>
  </r>
  <r>
    <n v="720"/>
    <x v="156"/>
    <x v="1"/>
    <s v="BARE"/>
    <s v="POSTE 106"/>
    <x v="9"/>
    <x v="0"/>
    <s v="PREVENTIVO"/>
    <s v="PREVENCION ANTE FUTURAS FALLAS"/>
    <x v="3"/>
    <n v="6"/>
    <s v="UND"/>
    <x v="0"/>
    <s v="PROYECTO"/>
    <s v="HACKSHAW"/>
    <s v="LAULUIS LAREZ"/>
    <s v="MTTO. DE LINEAS ELECTRICAS DE 13,8KV"/>
  </r>
  <r>
    <n v="721"/>
    <x v="157"/>
    <x v="1"/>
    <s v="BARE"/>
    <s v="POSTE 112"/>
    <x v="9"/>
    <x v="0"/>
    <s v="CORRECTIVO"/>
    <s v="CORRECCION DE FALLAS"/>
    <x v="0"/>
    <n v="3"/>
    <s v="UND"/>
    <x v="0"/>
    <s v="PROYECTO"/>
    <s v="HACKSHAW"/>
    <s v="LAULUIS LAREZ"/>
    <s v="MTTO. DE LINEAS ELECTRICAS DE 13,8KV"/>
  </r>
  <r>
    <n v="722"/>
    <x v="157"/>
    <x v="1"/>
    <s v="BARE"/>
    <s v="POSTE 112"/>
    <x v="9"/>
    <x v="0"/>
    <s v="CORRECTIVO"/>
    <s v="CORRECCION DE FALLAS"/>
    <x v="1"/>
    <n v="3"/>
    <s v="UND"/>
    <x v="0"/>
    <s v="PROYECTO"/>
    <s v="HACKSHAW"/>
    <s v="LAULUIS LAREZ"/>
    <s v="MTTO. DE LINEAS ELECTRICAS DE 13,8KV"/>
  </r>
  <r>
    <n v="723"/>
    <x v="158"/>
    <x v="1"/>
    <s v="BARE"/>
    <s v="POSTE 110"/>
    <x v="9"/>
    <x v="0"/>
    <s v="CORRECTIVO"/>
    <s v="CORRECCION DE FALLAS"/>
    <x v="3"/>
    <n v="6"/>
    <s v="UND"/>
    <x v="0"/>
    <s v="PROYECTO"/>
    <s v="HACKSHAW"/>
    <s v="LAULUIS LAREZ"/>
    <s v="MTTO. DE LINEAS ELECTRICAS DE 13,8KV"/>
  </r>
  <r>
    <n v="724"/>
    <x v="158"/>
    <x v="1"/>
    <s v="BARE"/>
    <s v="POSTE 110"/>
    <x v="9"/>
    <x v="0"/>
    <s v="CORRECTIVO"/>
    <s v="CORRECCION DE FALLAS"/>
    <x v="15"/>
    <n v="3"/>
    <s v="UND"/>
    <x v="0"/>
    <s v="PROYECTO"/>
    <s v="HACKSHAW"/>
    <s v="LAULUIS LAREZ"/>
    <s v="MTTO. DE LINEAS ELECTRICAS DE 13,8KV"/>
  </r>
  <r>
    <n v="725"/>
    <x v="158"/>
    <x v="1"/>
    <s v="BARE"/>
    <s v="POSTE 110"/>
    <x v="9"/>
    <x v="1"/>
    <s v="PREVENTIVO"/>
    <s v="DESPEJE Y RECUPERACION DE MATERIALES "/>
    <x v="12"/>
    <n v="4"/>
    <s v="UND"/>
    <x v="1"/>
    <s v="PROYECTO"/>
    <s v="HACKSHAW"/>
    <s v="LAULUIS LAREZ"/>
    <s v="MTTO. DE LINEAS ELECTRICAS DE 13,8KV"/>
  </r>
  <r>
    <n v="726"/>
    <x v="158"/>
    <x v="1"/>
    <s v="BARE"/>
    <s v="POSTE 110"/>
    <x v="9"/>
    <x v="1"/>
    <s v="PREVENTIVO"/>
    <s v="DESPEJE Y RECUPERACION DE MATERIALES "/>
    <x v="1"/>
    <n v="4"/>
    <s v="UND"/>
    <x v="1"/>
    <s v="PROYECTO"/>
    <s v="HACKSHAW"/>
    <s v="LAULUIS LAREZ"/>
    <s v="MTTO. DE LINEAS ELECTRICAS DE 13,8KV"/>
  </r>
  <r>
    <n v="727"/>
    <x v="159"/>
    <x v="1"/>
    <s v="BARE"/>
    <s v="POSTE 106"/>
    <x v="9"/>
    <x v="0"/>
    <s v="CORRECTIVO"/>
    <s v="CORRECCION DE FALLAS"/>
    <x v="0"/>
    <n v="1"/>
    <s v="UND"/>
    <x v="0"/>
    <s v="PROYECTO"/>
    <s v="HACKSHAW"/>
    <s v="LAULUIS LAREZ"/>
    <s v="MTTO. DE LINEAS ELECTRICAS DE 13,8KV"/>
  </r>
  <r>
    <n v="728"/>
    <x v="159"/>
    <x v="1"/>
    <s v="BARE"/>
    <s v="POSTE 115"/>
    <x v="9"/>
    <x v="0"/>
    <s v="CORRECTIVO"/>
    <s v="CORRECCION DE FALLAS"/>
    <x v="0"/>
    <n v="3"/>
    <s v="UND"/>
    <x v="0"/>
    <s v="PROYECTO"/>
    <s v="HACKSHAW"/>
    <s v="LAULUIS LAREZ"/>
    <s v="MTTO. DE LINEAS ELECTRICAS DE 13,8KV"/>
  </r>
  <r>
    <n v="729"/>
    <x v="159"/>
    <x v="1"/>
    <s v="BARE"/>
    <s v="POSTE 117"/>
    <x v="9"/>
    <x v="0"/>
    <s v="CORRECTIVO"/>
    <s v="CORRECCION DE FALLAS"/>
    <x v="3"/>
    <n v="3"/>
    <s v="UND"/>
    <x v="0"/>
    <s v="PROYECTO"/>
    <s v="HACKSHAW"/>
    <s v="LAULUIS LAREZ"/>
    <s v="MTTO. DE LINEAS ELECTRICAS DE 13,8KV"/>
  </r>
  <r>
    <n v="730"/>
    <x v="159"/>
    <x v="1"/>
    <s v="BARE"/>
    <s v="POSTE 119"/>
    <x v="9"/>
    <x v="1"/>
    <s v="CORRECTIVO"/>
    <s v="DESPEJE Y RECUPERACION DE MATERIALES "/>
    <x v="3"/>
    <n v="3"/>
    <s v="UND"/>
    <x v="1"/>
    <s v="PROYECTO"/>
    <s v="HACKSHAW"/>
    <s v="LAULUIS LAREZ"/>
    <s v="MTTO. DE LINEAS ELECTRICAS DE 13,8KV"/>
  </r>
  <r>
    <n v="731"/>
    <x v="159"/>
    <x v="1"/>
    <s v="BARE"/>
    <s v="POSTE 119"/>
    <x v="9"/>
    <x v="1"/>
    <s v="CORRECTIVO"/>
    <s v="DESPEJE Y RECUPERACION DE MATERIALES "/>
    <x v="1"/>
    <n v="3"/>
    <s v="UND"/>
    <x v="1"/>
    <s v="PROYECTO"/>
    <s v="HACKSHAW"/>
    <s v="LAULUIS LAREZ"/>
    <s v="MTTO. DE LINEAS ELECTRICAS DE 13,8KV"/>
  </r>
  <r>
    <n v="732"/>
    <x v="160"/>
    <x v="1"/>
    <s v="BARE"/>
    <s v="POSTE 138"/>
    <x v="9"/>
    <x v="0"/>
    <s v="CORRECTIVO"/>
    <s v="CORRECCION DE FALLAS"/>
    <x v="0"/>
    <n v="3"/>
    <s v="UND"/>
    <x v="0"/>
    <s v="PROYECTO"/>
    <s v="HACKSHAW"/>
    <s v="LAULUIS LAREZ"/>
    <s v="MTTO. DE LINEAS ELECTRICAS DE 13,8KV"/>
  </r>
  <r>
    <n v="733"/>
    <x v="160"/>
    <x v="1"/>
    <s v="BARE"/>
    <s v="POSTE 137"/>
    <x v="9"/>
    <x v="0"/>
    <s v="CORRECTIVO"/>
    <s v="CORRECCION DE FALLAS"/>
    <x v="0"/>
    <n v="3"/>
    <s v="UND"/>
    <x v="0"/>
    <s v="PROYECTO"/>
    <s v="HACKSHAW"/>
    <s v="LAULUIS LAREZ"/>
    <s v="MTTO. DE LINEAS ELECTRICAS DE 13,8KV"/>
  </r>
  <r>
    <n v="734"/>
    <x v="160"/>
    <x v="1"/>
    <s v="BARE"/>
    <s v="POSTE 109"/>
    <x v="9"/>
    <x v="1"/>
    <s v="PREVENTIVO"/>
    <s v="DESPEJE Y RECUPERACION DE MATERIALES "/>
    <x v="9"/>
    <n v="3"/>
    <s v="UND"/>
    <x v="1"/>
    <s v="PROYECTO"/>
    <s v="HACKSHAW"/>
    <s v="LAULUIS LAREZ"/>
    <s v="MTTO. DE LINEAS ELECTRICAS DE 13,8KV"/>
  </r>
  <r>
    <n v="735"/>
    <x v="160"/>
    <x v="1"/>
    <s v="BARE"/>
    <s v="POSTE 120"/>
    <x v="9"/>
    <x v="1"/>
    <s v="PREVENTIVO"/>
    <s v="DESPEJE Y RECUPERACION DE MATERIALES "/>
    <x v="12"/>
    <n v="4"/>
    <s v="UND"/>
    <x v="1"/>
    <s v="PROYECTO"/>
    <s v="HACKSHAW"/>
    <s v="LAULUIS LAREZ"/>
    <s v="MTTO. DE LINEAS ELECTRICAS DE 13,8KV"/>
  </r>
  <r>
    <n v="736"/>
    <x v="160"/>
    <x v="1"/>
    <s v="BARE"/>
    <s v="POSTE 120"/>
    <x v="9"/>
    <x v="1"/>
    <s v="PREVENTIVO"/>
    <s v="DESPEJE Y RECUPERACION DE MATERIALES "/>
    <x v="1"/>
    <n v="6"/>
    <s v="UND"/>
    <x v="1"/>
    <s v="PROYECTO"/>
    <s v="HACKSHAW"/>
    <s v="LAULUIS LAREZ"/>
    <s v="MTTO. DE LINEAS ELECTRICAS DE 13,8KV"/>
  </r>
  <r>
    <n v="737"/>
    <x v="161"/>
    <x v="1"/>
    <s v="BARE"/>
    <s v="POSTE 114"/>
    <x v="9"/>
    <x v="0"/>
    <s v="PREVENTIVO"/>
    <s v="PREVENCION ANTE FUTURAS FALLAS"/>
    <x v="0"/>
    <n v="3"/>
    <s v="UND"/>
    <x v="0"/>
    <s v="PROYECTO"/>
    <s v="HACKSHAW"/>
    <s v="LAULUIS LAREZ"/>
    <s v="MTTO. DE LINEAS ELECTRICAS DE 13,8KV"/>
  </r>
  <r>
    <n v="738"/>
    <x v="161"/>
    <x v="1"/>
    <s v="BARE"/>
    <s v="POSTE 114"/>
    <x v="9"/>
    <x v="0"/>
    <s v="PREVENTIVO"/>
    <s v="PREVENCION ANTE FUTURAS FALLAS"/>
    <x v="1"/>
    <n v="3"/>
    <s v="UND"/>
    <x v="0"/>
    <s v="PROYECTO"/>
    <s v="HACKSHAW"/>
    <s v="LAULUIS LAREZ"/>
    <s v="MTTO. DE LINEAS ELECTRICAS DE 13,8KV"/>
  </r>
  <r>
    <n v="739"/>
    <x v="161"/>
    <x v="1"/>
    <s v="BARE"/>
    <s v="POSTE 113"/>
    <x v="9"/>
    <x v="0"/>
    <s v="PREVENTIVO"/>
    <s v="PREVENCION ANTE FUTURAS FALLAS"/>
    <x v="0"/>
    <n v="3"/>
    <s v="UND"/>
    <x v="0"/>
    <s v="PROYECTO"/>
    <s v="HACKSHAW"/>
    <s v="LAULUIS LAREZ"/>
    <s v="MTTO. DE LINEAS ELECTRICAS DE 13,8KV"/>
  </r>
  <r>
    <n v="740"/>
    <x v="162"/>
    <x v="0"/>
    <s v="DOBOKUBI"/>
    <s v="POSTE 192"/>
    <x v="0"/>
    <x v="3"/>
    <s v="PREVENTIVO"/>
    <s v="PREVENCION ANTE FUTURAS FALLAS"/>
    <x v="8"/>
    <n v="2"/>
    <s v="UND"/>
    <x v="0"/>
    <s v="PROYECTO"/>
    <s v="CEFERINO MILLAN"/>
    <s v="LAULUIS LAREZ"/>
    <s v="MTTO. DE LINEAS ELECTRICAS DE 13,8KV (FASE B Y C)"/>
  </r>
  <r>
    <n v="741"/>
    <x v="162"/>
    <x v="0"/>
    <s v="DOBOKUBI"/>
    <s v="POSTE 192"/>
    <x v="0"/>
    <x v="1"/>
    <s v="PREVENTIVO"/>
    <s v="PREVENCION ANTE FUTURAS FALLAS"/>
    <x v="1"/>
    <n v="2"/>
    <s v="UND"/>
    <x v="1"/>
    <s v="PROYECTO"/>
    <s v="CEFERINO MILLAN"/>
    <s v="LAULUIS LAREZ"/>
    <s v="MTTO. DE LINEAS ELECTRICAS DE 13,8KV (FASE B Y C)"/>
  </r>
  <r>
    <n v="742"/>
    <x v="163"/>
    <x v="0"/>
    <s v="DOBOKUBI"/>
    <s v="POSTE 192"/>
    <x v="0"/>
    <x v="3"/>
    <s v="PREVENTIVO"/>
    <s v="PREVENCION ANTE FUTURAS FALLAS"/>
    <x v="8"/>
    <n v="1"/>
    <s v="UND"/>
    <x v="0"/>
    <s v="PROYECTO"/>
    <s v="CEFERINO MILLAN"/>
    <s v="LAULUIS LAREZ"/>
    <s v="MTTO. DE LINEAS ELECTRICAS DE 13,8KV (FASE A)"/>
  </r>
  <r>
    <n v="743"/>
    <x v="163"/>
    <x v="0"/>
    <s v="DOBOKUBI"/>
    <s v="POSTE 192"/>
    <x v="0"/>
    <x v="1"/>
    <s v="PREVENTIVO"/>
    <s v="PREVENCION ANTE FUTURAS FALLAS"/>
    <x v="1"/>
    <n v="1"/>
    <s v="UND"/>
    <x v="1"/>
    <s v="PROYECTO"/>
    <s v="CEFERINO MILLAN"/>
    <s v="LAULUIS LAREZ"/>
    <s v="MTTO. DE LINEAS ELECTRICAS DE 13,8KV (FASE A)"/>
  </r>
  <r>
    <n v="744"/>
    <x v="163"/>
    <x v="0"/>
    <s v="DOBOKUBI"/>
    <s v="POSTE 250"/>
    <x v="12"/>
    <x v="0"/>
    <s v="PREVENTIVO"/>
    <s v="PREVENCION ANTE FUTURAS FALLAS"/>
    <x v="11"/>
    <n v="3"/>
    <s v="UND"/>
    <x v="0"/>
    <s v="PROYECTO"/>
    <s v="CEFERINO MILLAN"/>
    <s v="LAULUIS LAREZ"/>
    <s v="MTTO. DE LINEAS ELECTRICAS DE 13,8KV"/>
  </r>
  <r>
    <n v="745"/>
    <x v="163"/>
    <x v="0"/>
    <s v="DOBOKUBI"/>
    <s v="POSTE 250"/>
    <x v="12"/>
    <x v="0"/>
    <s v="PREVENTIVO"/>
    <s v="PREVENCION ANTE FUTURAS FALLAS"/>
    <x v="0"/>
    <n v="1"/>
    <s v="UND"/>
    <x v="0"/>
    <s v="PROYECTO"/>
    <s v="CEFERINO MILLAN"/>
    <s v="LAULUIS LAREZ"/>
    <s v="MTTO. DE LINEAS ELECTRICAS DE 13,8KV"/>
  </r>
  <r>
    <n v="746"/>
    <x v="163"/>
    <x v="0"/>
    <s v="DOBOKUBI"/>
    <s v="POSTE 250"/>
    <x v="12"/>
    <x v="1"/>
    <s v="PREVENTIVO"/>
    <s v="PREVENCION ANTE FUTURAS FALLAS"/>
    <x v="2"/>
    <n v="3"/>
    <s v="UND"/>
    <x v="1"/>
    <s v="PROYECTO"/>
    <s v="CEFERINO MILLAN"/>
    <s v="LAULUIS LAREZ"/>
    <s v="MTTO. DE LINEAS ELECTRICAS DE 13,8KV"/>
  </r>
  <r>
    <n v="747"/>
    <x v="163"/>
    <x v="0"/>
    <s v="DOBOKUBI"/>
    <s v="POSTE 250"/>
    <x v="12"/>
    <x v="1"/>
    <s v="PREVENTIVO"/>
    <s v="PREVENCION ANTE FUTURAS FALLAS"/>
    <x v="1"/>
    <n v="3"/>
    <s v="UND"/>
    <x v="1"/>
    <s v="PROYECTO"/>
    <s v="CEFERINO MILLAN"/>
    <s v="LAULUIS LAREZ"/>
    <s v="MTTO. DE LINEAS ELECTRICAS DE 13,8KV"/>
  </r>
  <r>
    <n v="748"/>
    <x v="163"/>
    <x v="0"/>
    <s v="DOBOKUBI"/>
    <s v="POSTE 250"/>
    <x v="12"/>
    <x v="1"/>
    <s v="PREVENTIVO"/>
    <s v="PREVENCION ANTE FUTURAS FALLAS"/>
    <x v="0"/>
    <n v="2"/>
    <s v="UND"/>
    <x v="1"/>
    <s v="PROYECTO"/>
    <s v="CEFERINO MILLAN"/>
    <s v="LAULUIS LAREZ"/>
    <s v="MTTO. DE LINEAS ELECTRICAS DE 13,8KV (FASE B Y C)"/>
  </r>
  <r>
    <n v="749"/>
    <x v="164"/>
    <x v="0"/>
    <s v="DOBOKUBI"/>
    <s v="POSTE 231"/>
    <x v="4"/>
    <x v="0"/>
    <s v="PREVENTIVO"/>
    <s v="PREVENCION ANTE FUTURAS FALLAS"/>
    <x v="0"/>
    <n v="3"/>
    <s v="UND"/>
    <x v="0"/>
    <s v="PROYECTO"/>
    <s v="CEFERINO MILLAN"/>
    <s v="LAULUIS LAREZ"/>
    <s v="MTTO. DE LINEAS ELECTRICAS DE 13,8KV"/>
  </r>
  <r>
    <n v="750"/>
    <x v="164"/>
    <x v="0"/>
    <s v="DOBOKUBI"/>
    <s v="POSTE 231"/>
    <x v="4"/>
    <x v="0"/>
    <s v="PREVENTIVO"/>
    <s v="PREVENCION ANTE FUTURAS FALLAS"/>
    <x v="1"/>
    <n v="3"/>
    <s v="UND"/>
    <x v="0"/>
    <s v="PROYECTO"/>
    <s v="CEFERINO MILLAN"/>
    <s v="LAULUIS LAREZ"/>
    <s v="MTTO. DE LINEAS ELECTRICAS DE 13,8KV"/>
  </r>
  <r>
    <n v="751"/>
    <x v="164"/>
    <x v="0"/>
    <s v="DOBOKUBI"/>
    <s v="POSTE 236"/>
    <x v="4"/>
    <x v="0"/>
    <s v="PREVENTIVO"/>
    <s v="PREVENCION ANTE FUTURAS FALLAS"/>
    <x v="0"/>
    <n v="3"/>
    <s v="UND"/>
    <x v="0"/>
    <s v="PROYECTO"/>
    <s v="CEFERINO MILLAN"/>
    <s v="LAULUIS LAREZ"/>
    <s v="MTTO. DE LINEAS ELECTRICAS DE 13,8KV"/>
  </r>
  <r>
    <n v="752"/>
    <x v="165"/>
    <x v="0"/>
    <s v="DOBOKUBI"/>
    <s v="POSTE 331"/>
    <x v="4"/>
    <x v="0"/>
    <s v="CORRECTIVO"/>
    <s v="CORRECCION DE FALLA POR EFECTO CORONA"/>
    <x v="0"/>
    <n v="3"/>
    <s v="UND"/>
    <x v="0"/>
    <s v="PROYECTO"/>
    <s v="CEFERINO MILLAN"/>
    <s v="LAULUIS LAREZ"/>
    <s v="MTTO. DE LINEAS ELECTRICAS DE 13,8KV"/>
  </r>
  <r>
    <n v="753"/>
    <x v="165"/>
    <x v="0"/>
    <s v="DOBOKUBI"/>
    <s v="POSTE 331"/>
    <x v="4"/>
    <x v="0"/>
    <s v="CORRECTIVO"/>
    <s v="CORRECCION DE FALLA POR EFECTO CORONA"/>
    <x v="1"/>
    <n v="3"/>
    <s v="UND"/>
    <x v="0"/>
    <s v="PROYECTO"/>
    <s v="CEFERINO MILLAN"/>
    <s v="LAULUIS LAREZ"/>
    <s v="MTTO. DE LINEAS ELECTRICAS DE 13,8KV"/>
  </r>
  <r>
    <n v="754"/>
    <x v="166"/>
    <x v="0"/>
    <s v="DOBOKUBI"/>
    <s v="POSTE 336"/>
    <x v="4"/>
    <x v="0"/>
    <s v="CORRECTIVO"/>
    <s v="CORRECCION DE FALLAS"/>
    <x v="0"/>
    <n v="3"/>
    <s v="UND"/>
    <x v="0"/>
    <s v="PROYECTO"/>
    <s v="CEFERINO MILLAN"/>
    <s v="LAULUIS LAREZ"/>
    <s v="MTTO. DE LINEAS ELECTRICAS DE 13,8KV"/>
  </r>
  <r>
    <n v="755"/>
    <x v="166"/>
    <x v="0"/>
    <s v="DOBOKUBI"/>
    <s v="POSTE 336"/>
    <x v="4"/>
    <x v="0"/>
    <s v="CORRECTIVO"/>
    <s v="CORRECCION DE FALLA POR EFECTO CORONA"/>
    <x v="1"/>
    <n v="3"/>
    <s v="UND"/>
    <x v="0"/>
    <s v="PROYECTO"/>
    <s v="CEFERINO MILLAN"/>
    <s v="LAULUIS LAREZ"/>
    <s v="MTTO. DE LINEAS ELECTRICAS DE 13,8KV"/>
  </r>
  <r>
    <n v="756"/>
    <x v="166"/>
    <x v="0"/>
    <s v="DOBOKUBI"/>
    <s v="POSTE 342"/>
    <x v="4"/>
    <x v="0"/>
    <s v="PREVENTIVO"/>
    <s v="PREVENCION ANTE FUTURAS FALLAS"/>
    <x v="0"/>
    <n v="3"/>
    <s v="UND"/>
    <x v="0"/>
    <s v="PROYECTO"/>
    <s v="CEFERINO MILLAN"/>
    <s v="LAULUIS LAREZ"/>
    <s v="MTTO. DE LINEAS ELECTRICAS DE 13,8KV"/>
  </r>
  <r>
    <n v="757"/>
    <x v="167"/>
    <x v="0"/>
    <s v="DOBOKUBI"/>
    <s v="POSTE 341"/>
    <x v="4"/>
    <x v="0"/>
    <s v="PREVENTIVO"/>
    <s v="PREVENCION ANTE FUTURAS FALLAS"/>
    <x v="0"/>
    <n v="3"/>
    <s v="UND"/>
    <x v="0"/>
    <s v="PROYECTO"/>
    <s v="CEFERINO MILLAN"/>
    <s v="LAULUIS LAREZ"/>
    <s v="MTTO. DE LINEAS ELECTRICAS DE 13,8KV"/>
  </r>
  <r>
    <n v="758"/>
    <x v="167"/>
    <x v="0"/>
    <s v="DOBOKUBI"/>
    <s v="POSTE 341"/>
    <x v="4"/>
    <x v="1"/>
    <s v="PREVENTIVO"/>
    <s v="DESPEJE Y RECUPERACION DE MATERIALES "/>
    <x v="2"/>
    <n v="3"/>
    <s v="UND"/>
    <x v="1"/>
    <s v="PROYECTO"/>
    <s v="CEFERINO MILLAN"/>
    <s v="LAULUIS LAREZ"/>
    <s v="MTTO. DE LINEAS ELECTRICAS DE 13,8KV"/>
  </r>
  <r>
    <n v="759"/>
    <x v="167"/>
    <x v="0"/>
    <s v="DOBOKUBI"/>
    <s v="POSTE 361"/>
    <x v="4"/>
    <x v="0"/>
    <s v="CORRECTIVO"/>
    <s v="CORRECCION DE FALLA POR EFECTO CORONA"/>
    <x v="0"/>
    <n v="3"/>
    <s v="UND"/>
    <x v="0"/>
    <s v="PROYECTO"/>
    <s v="CEFERINO MILLAN"/>
    <s v="LAULUIS LAREZ"/>
    <s v="MTTO. DE LINEAS ELECTRICAS DE 13,8KV"/>
  </r>
  <r>
    <n v="760"/>
    <x v="168"/>
    <x v="0"/>
    <s v="DOBOKUBI"/>
    <s v="POSTE 366"/>
    <x v="4"/>
    <x v="0"/>
    <s v="CORRECTIVO"/>
    <s v="CORRECCION DE FALLAS"/>
    <x v="0"/>
    <n v="3"/>
    <s v="UND"/>
    <x v="0"/>
    <s v="PROYECTO"/>
    <s v="CEFERINO MILLAN"/>
    <s v="LAULUIS LAREZ"/>
    <s v="MTTO. DE LINEAS ELECTRICAS DE 13,8KV"/>
  </r>
  <r>
    <n v="761"/>
    <x v="168"/>
    <x v="0"/>
    <s v="DOBOKUBI"/>
    <s v="POSTE 366"/>
    <x v="4"/>
    <x v="1"/>
    <s v="CORRECTIVO"/>
    <s v="DESPEJE Y RECUPERACION DE MATERIALES "/>
    <x v="2"/>
    <n v="3"/>
    <s v="UND"/>
    <x v="1"/>
    <s v="PROYECTO"/>
    <s v="CEFERINO MILLAN"/>
    <s v="LAULUIS LAREZ"/>
    <s v="MTTO. DE LINEAS ELECTRICAS DE 13,8KV"/>
  </r>
  <r>
    <n v="762"/>
    <x v="168"/>
    <x v="0"/>
    <s v="DOBOKUBI"/>
    <s v="POSTE 360"/>
    <x v="4"/>
    <x v="0"/>
    <s v="PREVENTIVO"/>
    <s v="PREVENCION ANTE FUTURAS FALLAS"/>
    <x v="0"/>
    <n v="3"/>
    <s v="UND"/>
    <x v="0"/>
    <s v="PROYECTO"/>
    <s v="CEFERINO MILLAN"/>
    <s v="LAULUIS LAREZ"/>
    <s v="MTTO. DE LINEAS ELECTRICAS DE 13,8KV"/>
  </r>
  <r>
    <n v="763"/>
    <x v="168"/>
    <x v="0"/>
    <s v="DOBOKUBI"/>
    <s v="POSTE 360"/>
    <x v="4"/>
    <x v="0"/>
    <s v="PREVENTIVO"/>
    <s v="PREVENCION ANTE FUTURAS FALLAS"/>
    <x v="1"/>
    <n v="3"/>
    <s v="UND"/>
    <x v="0"/>
    <s v="PROYECTO"/>
    <s v="CEFERINO MILLAN"/>
    <s v="LAULUIS LAREZ"/>
    <s v="MTTO. DE LINEAS ELECTRICAS DE 13,8KV"/>
  </r>
  <r>
    <n v="764"/>
    <x v="169"/>
    <x v="0"/>
    <s v="DOBOKUBI"/>
    <s v="POSTE 340"/>
    <x v="4"/>
    <x v="0"/>
    <s v="PREVENTIVO"/>
    <s v="PREVENCION ANTE FUTURAS FALLAS"/>
    <x v="0"/>
    <n v="3"/>
    <s v="UND"/>
    <x v="0"/>
    <s v="PROYECTO"/>
    <s v="CEFERINO MILLAN"/>
    <s v="LAULUIS LAREZ"/>
    <s v="MTTO. DE LINEAS ELECTRICAS DE 13,8KV"/>
  </r>
  <r>
    <n v="765"/>
    <x v="169"/>
    <x v="0"/>
    <s v="DOBOKUBI"/>
    <s v="POSTE 377"/>
    <x v="4"/>
    <x v="0"/>
    <s v="PREVENTIVO"/>
    <s v="PREVENCION ANTE FUTURAS FALLAS"/>
    <x v="0"/>
    <n v="3"/>
    <s v="UND"/>
    <x v="0"/>
    <s v="PROYECTO"/>
    <s v="CEFERINO MILLAN"/>
    <s v="LAULUIS LAREZ"/>
    <s v="MTTO. DE LINEAS ELECTRICAS DE 13,8KV"/>
  </r>
  <r>
    <n v="766"/>
    <x v="169"/>
    <x v="0"/>
    <s v="DOBOKUBI"/>
    <s v="POSTE 377"/>
    <x v="4"/>
    <x v="0"/>
    <s v="PREVENTIVO"/>
    <s v="PREVENCION ANTE FUTURAS FALLAS"/>
    <x v="1"/>
    <n v="3"/>
    <s v="UND"/>
    <x v="0"/>
    <s v="PROYECTO"/>
    <s v="CEFERINO MILLAN"/>
    <s v="LAULUIS LAREZ"/>
    <s v="MTTO. DE LINEAS ELECTRICAS DE 13,8KV"/>
  </r>
  <r>
    <n v="767"/>
    <x v="169"/>
    <x v="0"/>
    <s v="DOBOKUBI"/>
    <s v="POSTE 404"/>
    <x v="4"/>
    <x v="0"/>
    <s v="CORRECTIVO"/>
    <s v="CORRECCION DE FALLAS"/>
    <x v="0"/>
    <n v="4"/>
    <s v="UND"/>
    <x v="0"/>
    <s v="PROYECTO"/>
    <s v="CEFERINO MILLAN"/>
    <s v="LAULUIS LAREZ"/>
    <s v="MTTO. DE LINEAS ELECTRICAS DE 13,8KV"/>
  </r>
  <r>
    <n v="768"/>
    <x v="170"/>
    <x v="0"/>
    <s v="DOBOKUBI"/>
    <s v="POSTE 385"/>
    <x v="4"/>
    <x v="0"/>
    <s v="PREVENTIVO"/>
    <s v="PREVENCION ANTE FUTURAS FALLAS"/>
    <x v="0"/>
    <n v="3"/>
    <s v="UND"/>
    <x v="0"/>
    <s v="PROYECTO"/>
    <s v="CEFERINO MILLAN"/>
    <s v="LAULUIS LAREZ"/>
    <s v="MTTO. DE LINEAS ELECTRICAS DE 13,8KV"/>
  </r>
  <r>
    <n v="769"/>
    <x v="170"/>
    <x v="0"/>
    <s v="DOBOKUBI"/>
    <s v="POSTE 386"/>
    <x v="4"/>
    <x v="0"/>
    <s v="PREVENTIVO"/>
    <s v="PREVENCION ANTE FUTURAS FALLAS"/>
    <x v="0"/>
    <n v="3"/>
    <s v="UND"/>
    <x v="0"/>
    <s v="PROYECTO"/>
    <s v="CEFERINO MILLAN"/>
    <s v="LAULUIS LAREZ"/>
    <s v="MTTO. DE LINEAS ELECTRICAS DE 13,8KV"/>
  </r>
  <r>
    <n v="770"/>
    <x v="170"/>
    <x v="0"/>
    <s v="DOBOKUBI"/>
    <s v="POSTE 386"/>
    <x v="4"/>
    <x v="0"/>
    <s v="PREVENTIVO"/>
    <s v="PREVENCION ANTE FUTURAS FALLAS"/>
    <x v="1"/>
    <n v="3"/>
    <s v="UND"/>
    <x v="0"/>
    <s v="PROYECTO"/>
    <s v="CEFERINO MILLAN"/>
    <s v="LAULUIS LAREZ"/>
    <s v="MTTO. DE LINEAS ELECTRICAS DE 13,8KV"/>
  </r>
  <r>
    <n v="771"/>
    <x v="171"/>
    <x v="0"/>
    <s v="DOBOKUBI"/>
    <s v="POSTE 414"/>
    <x v="4"/>
    <x v="0"/>
    <s v="PREVENTIVO"/>
    <s v="PREVENCION ANTE FUTURAS FALLAS"/>
    <x v="3"/>
    <n v="3"/>
    <s v="UND"/>
    <x v="0"/>
    <s v="PROYECTO"/>
    <s v="CEFERINO MILLAN"/>
    <s v="LAULUIS LAREZ"/>
    <s v="MTTO. DE LINEAS ELECTRICAS DE 13,8KV"/>
  </r>
  <r>
    <n v="772"/>
    <x v="171"/>
    <x v="0"/>
    <s v="DOBOKUBI"/>
    <s v="POSTE 414"/>
    <x v="4"/>
    <x v="0"/>
    <s v="PREVENTIVO"/>
    <s v="PREVENCION ANTE FUTURAS FALLAS"/>
    <x v="1"/>
    <n v="3"/>
    <s v="UND"/>
    <x v="0"/>
    <s v="PROYECTO"/>
    <s v="CEFERINO MILLAN"/>
    <s v="LAULUIS LAREZ"/>
    <s v="MTTO. DE LINEAS ELECTRICAS DE 13,8KV"/>
  </r>
  <r>
    <n v="773"/>
    <x v="171"/>
    <x v="0"/>
    <s v="DOBOKUBI"/>
    <s v="POSTE 414"/>
    <x v="4"/>
    <x v="1"/>
    <s v="PREVENTIVO"/>
    <s v="DESPEJE Y RECUPERACION DE MATERIALES "/>
    <x v="2"/>
    <n v="3"/>
    <s v="UND"/>
    <x v="1"/>
    <s v="PROYECTO"/>
    <s v="CEFERINO MILLAN"/>
    <s v="LAULUIS LAREZ"/>
    <s v="MTTO. DE LINEAS ELECTRICAS DE 13,8KV"/>
  </r>
  <r>
    <n v="774"/>
    <x v="171"/>
    <x v="0"/>
    <s v="DOBOKUBI"/>
    <s v="POSTE 411"/>
    <x v="4"/>
    <x v="1"/>
    <s v="PREVENTIVO"/>
    <s v="DESPEJE Y RECUPERACION DE MATERIALES "/>
    <x v="3"/>
    <n v="3"/>
    <s v="UND"/>
    <x v="1"/>
    <s v="PROYECTO"/>
    <s v="CEFERINO MILLAN"/>
    <s v="LAULUIS LAREZ"/>
    <s v="MTTO. DE LINEAS ELECTRICAS DE 13,8KV"/>
  </r>
  <r>
    <n v="775"/>
    <x v="171"/>
    <x v="0"/>
    <s v="DOBOKUBI"/>
    <s v="POSTE 411"/>
    <x v="4"/>
    <x v="1"/>
    <s v="PREVENTIVO"/>
    <s v="DESPEJE Y RECUPERACION DE MATERIALES "/>
    <x v="1"/>
    <n v="3"/>
    <s v="UND"/>
    <x v="1"/>
    <s v="PROYECTO"/>
    <s v="CEFERINO MILLAN"/>
    <s v="LAULUIS LAREZ"/>
    <s v="MTTO. DE LINEAS ELECTRICAS DE 13,8KV"/>
  </r>
  <r>
    <n v="776"/>
    <x v="171"/>
    <x v="0"/>
    <s v="DOBOKUBI"/>
    <s v="POSTE 387"/>
    <x v="4"/>
    <x v="0"/>
    <s v="PREVENTIVO"/>
    <s v="PREVENCION ANTE FUTURAS FALLAS"/>
    <x v="0"/>
    <n v="3"/>
    <s v="UND"/>
    <x v="0"/>
    <s v="PROYECTO"/>
    <s v="CEFERINO MILLAN"/>
    <s v="LAULUIS LAREZ"/>
    <s v="MTTO. DE LINEAS ELECTRICAS DE 13,8KV"/>
  </r>
  <r>
    <n v="777"/>
    <x v="172"/>
    <x v="0"/>
    <s v="DOBOKUBI"/>
    <s v="POSTE 49"/>
    <x v="4"/>
    <x v="3"/>
    <s v="PREVENTIVO"/>
    <s v="PREVENCION ANTE FUTURAS FALLAS"/>
    <x v="11"/>
    <n v="3"/>
    <s v="UND"/>
    <x v="0"/>
    <s v="PROYECTO"/>
    <s v="CEFERINO MILLAN"/>
    <s v="LAULUIS LAREZ"/>
    <s v="MTTO. DE LINEAS ELECTRICAS DE 13,8KV"/>
  </r>
  <r>
    <n v="778"/>
    <x v="172"/>
    <x v="0"/>
    <s v="DOBOKUBI"/>
    <s v="POSTE 8"/>
    <x v="4"/>
    <x v="1"/>
    <s v="PREVENTIVO"/>
    <s v="PREVENCION ANTE FUTURAS FALLAS"/>
    <x v="2"/>
    <n v="3"/>
    <s v="UND"/>
    <x v="1"/>
    <s v="PROYECTO"/>
    <s v="CEFERINO MILLAN"/>
    <s v="LAULUIS LAREZ"/>
    <s v="MTTO. DE LINEAS ELECTRICAS DE 13,8KV"/>
  </r>
  <r>
    <n v="779"/>
    <x v="173"/>
    <x v="0"/>
    <s v="DOBOKUBI"/>
    <s v="POSTE 15"/>
    <x v="4"/>
    <x v="0"/>
    <s v="PREVENTIVO"/>
    <s v="PREVENCION ANTE FUTURAS FALLAS"/>
    <x v="3"/>
    <n v="6"/>
    <s v="UND"/>
    <x v="0"/>
    <s v="PROYECTO"/>
    <s v="CEFERINO MILLAN"/>
    <s v="LAULUIS LAREZ"/>
    <s v="MTTO. DE LINEAS ELECTRICAS DE 13,8KV"/>
  </r>
  <r>
    <n v="780"/>
    <x v="173"/>
    <x v="0"/>
    <s v="DOBOKUBI"/>
    <s v="POSTE 14"/>
    <x v="4"/>
    <x v="0"/>
    <s v="PREVENTIVO"/>
    <s v="PREVENCION ANTE FUTURAS FALLAS"/>
    <x v="3"/>
    <n v="1"/>
    <s v="UND"/>
    <x v="0"/>
    <s v="PROYECTO"/>
    <s v="CEFERINO MILLAN"/>
    <s v="LAULUIS LAREZ"/>
    <s v="MTTO. DE LINEAS ELECTRICAS DE 13,8KV (COLOCADO COMO SEPRARADOR ENTRE POSTE 15 Y 14)"/>
  </r>
  <r>
    <n v="781"/>
    <x v="174"/>
    <x v="0"/>
    <s v="DOBOKUBI"/>
    <s v="POSTE 410"/>
    <x v="4"/>
    <x v="3"/>
    <s v="CORRECTIVO"/>
    <s v="CORRECCION DE FALLAS"/>
    <x v="1"/>
    <n v="3"/>
    <s v="UND"/>
    <x v="0"/>
    <s v="PROYECTO"/>
    <s v="CEFERINO MILLAN"/>
    <s v="LAULUIS LAREZ"/>
    <s v="MTTO. DE LINEAS ELECTRICAS DE 13,8KV"/>
  </r>
  <r>
    <n v="782"/>
    <x v="174"/>
    <x v="0"/>
    <s v="DOBOKUBI"/>
    <s v="POSTE 392"/>
    <x v="4"/>
    <x v="0"/>
    <s v="PREVENTIVO"/>
    <s v="PREVENCION ANTE FUTURAS FALLAS"/>
    <x v="0"/>
    <n v="3"/>
    <s v="UND"/>
    <x v="0"/>
    <s v="PROYECTO"/>
    <s v="CEFERINO MILLAN"/>
    <s v="LAULUIS LAREZ"/>
    <s v="MTTO. DE LINEAS ELECTRICAS DE 13,8KV"/>
  </r>
  <r>
    <n v="783"/>
    <x v="174"/>
    <x v="0"/>
    <s v="DOBOKUBI"/>
    <s v="POSTE 391"/>
    <x v="4"/>
    <x v="0"/>
    <s v="PREVENTIVO"/>
    <s v="PREVENCION ANTE FUTURAS FALLAS"/>
    <x v="0"/>
    <n v="3"/>
    <s v="UND"/>
    <x v="0"/>
    <s v="PROYECTO"/>
    <s v="CEFERINO MILLAN"/>
    <s v="LAULUIS LAREZ"/>
    <s v="MTTO. DE LINEAS ELECTRICAS DE 13,8KV"/>
  </r>
  <r>
    <n v="784"/>
    <x v="174"/>
    <x v="0"/>
    <s v="DOBOKUBI"/>
    <s v="POSTE 391"/>
    <x v="4"/>
    <x v="0"/>
    <s v="PREVENTIVO"/>
    <s v="PREVENCION ANTE FUTURAS FALLAS"/>
    <x v="1"/>
    <n v="3"/>
    <s v="UND"/>
    <x v="0"/>
    <s v="PROYECTO"/>
    <s v="CEFERINO MILLAN"/>
    <s v="LAULUIS LAREZ"/>
    <s v="MTTO. DE LINEAS ELECTRICAS DE 13,8KV"/>
  </r>
  <r>
    <n v="785"/>
    <x v="175"/>
    <x v="0"/>
    <s v="DOBOKUBI"/>
    <s v="POSTE 327"/>
    <x v="4"/>
    <x v="0"/>
    <s v="CORRECTIVO"/>
    <s v="CORRECCION DE FALLAS"/>
    <x v="0"/>
    <n v="3"/>
    <s v="UND"/>
    <x v="0"/>
    <s v="PROYECTO"/>
    <s v="CEFERINO MILLAN"/>
    <s v="LAULUIS LAREZ"/>
    <s v="MTTO. DE LINEAS ELECTRICAS DE 13,8KV"/>
  </r>
  <r>
    <n v="786"/>
    <x v="176"/>
    <x v="1"/>
    <s v="BARE"/>
    <s v="POSTE 1"/>
    <x v="2"/>
    <x v="0"/>
    <s v="CORRECTIVO"/>
    <s v="CORRECCION DE FALLA POR DELTA T "/>
    <x v="11"/>
    <n v="3"/>
    <s v="UND"/>
    <x v="0"/>
    <s v="PROYECTO"/>
    <s v="CEFERINO MILLAN"/>
    <s v="LAULUIS LAREZ"/>
    <s v="MTTO. DE LINEAS ELECTRICAS DE 13,8KV"/>
  </r>
  <r>
    <n v="787"/>
    <x v="177"/>
    <x v="0"/>
    <s v="MIGA"/>
    <s v="POSTE X"/>
    <x v="15"/>
    <x v="3"/>
    <s v="PREVENTIVO"/>
    <s v="PREVENCION ANTE FUTURAS FALLAS"/>
    <x v="1"/>
    <n v="3"/>
    <s v="UND"/>
    <x v="0"/>
    <s v="PROYECTO"/>
    <s v="CEFERINO MILLAN"/>
    <s v="LAULUIS LAREZ"/>
    <s v="MTTO. DE LINEAS ELECTRICAS DE 13,8KV"/>
  </r>
  <r>
    <n v="788"/>
    <x v="178"/>
    <x v="1"/>
    <s v="BARE"/>
    <s v="POSTE 368"/>
    <x v="2"/>
    <x v="3"/>
    <s v="PREVENTIVO"/>
    <s v="PREVENCION ANTE FUTURAS FALLAS"/>
    <x v="1"/>
    <n v="3"/>
    <s v="UND"/>
    <x v="0"/>
    <s v="PROYECTO"/>
    <s v="CEFERINO MILLAN"/>
    <s v="LAULUIS LAREZ"/>
    <s v="MTTO. DE LINEAS ELECTRICAS DE 13,8KV"/>
  </r>
  <r>
    <n v="789"/>
    <x v="178"/>
    <x v="1"/>
    <s v="BARE"/>
    <s v="POSTE 368"/>
    <x v="2"/>
    <x v="1"/>
    <s v="PREVENTIVO"/>
    <s v="DESPEJE Y RECUPERACION DE MATERIALES "/>
    <x v="2"/>
    <n v="3"/>
    <s v="UND"/>
    <x v="1"/>
    <s v="PROYECTO"/>
    <s v="CEFERINO MILLAN"/>
    <s v="LAULUIS LAREZ"/>
    <s v="MTTO. DE LINEAS ELECTRICAS DE 13,8KV"/>
  </r>
  <r>
    <n v="790"/>
    <x v="178"/>
    <x v="1"/>
    <s v="BARE"/>
    <s v="POSTE 365"/>
    <x v="2"/>
    <x v="3"/>
    <s v="PREVENTIVO"/>
    <s v="PREVENCION ANTE FUTURAS FALLAS"/>
    <x v="1"/>
    <n v="3"/>
    <s v="UND"/>
    <x v="0"/>
    <s v="PROYECTO"/>
    <s v="CEFERINO MILLAN"/>
    <s v="LAULUIS LAREZ"/>
    <s v="MTTO. DE LINEAS ELECTRICAS DE 13,8KV"/>
  </r>
  <r>
    <n v="791"/>
    <x v="178"/>
    <x v="1"/>
    <s v="BARE"/>
    <s v="POSTE 365"/>
    <x v="2"/>
    <x v="1"/>
    <s v="PREVENTIVO"/>
    <s v="DESPEJE Y RECUPERACION DE MATERIALES "/>
    <x v="2"/>
    <n v="3"/>
    <s v="UND"/>
    <x v="1"/>
    <s v="PROYECTO"/>
    <s v="CEFERINO MILLAN"/>
    <s v="LAULUIS LAREZ"/>
    <s v="MTTO. DE LINEAS ELECTRICAS DE 13,8KV"/>
  </r>
  <r>
    <n v="792"/>
    <x v="178"/>
    <x v="1"/>
    <s v="BARE"/>
    <s v="POSTE 359"/>
    <x v="2"/>
    <x v="3"/>
    <s v="PREVENTIVO"/>
    <s v="PREVENCION ANTE FUTURAS FALLAS"/>
    <x v="1"/>
    <n v="3"/>
    <s v="UND"/>
    <x v="0"/>
    <s v="PROYECTO"/>
    <s v="CEFERINO MILLAN"/>
    <s v="LAULUIS LAREZ"/>
    <s v="MTTO. DE LINEAS ELECTRICAS DE 13,8KV"/>
  </r>
  <r>
    <n v="793"/>
    <x v="178"/>
    <x v="1"/>
    <s v="BARE"/>
    <s v="POSTE 355"/>
    <x v="2"/>
    <x v="3"/>
    <s v="PREVENTIVO"/>
    <s v="PREVENCION ANTE FUTURAS FALLAS"/>
    <x v="1"/>
    <n v="3"/>
    <s v="UND"/>
    <x v="0"/>
    <s v="PROYECTO"/>
    <s v="CEFERINO MILLAN"/>
    <s v="LAULUIS LAREZ"/>
    <s v="MTTO. DE LINEAS ELECTRICAS DE 13,8KV"/>
  </r>
  <r>
    <n v="794"/>
    <x v="179"/>
    <x v="0"/>
    <s v="DOBOKUBI"/>
    <s v="POSTE 328"/>
    <x v="4"/>
    <x v="0"/>
    <s v="CORRECTIVO"/>
    <s v="CORRECCION DE FALLAS"/>
    <x v="0"/>
    <n v="3"/>
    <s v="UND"/>
    <x v="0"/>
    <s v="PROYECTO"/>
    <s v="CEFERINO MILLAN"/>
    <s v="LAULUIS LAREZ"/>
    <s v="MTTO. DE LINEAS ELECTRICAS DE 13,8KV"/>
  </r>
  <r>
    <m/>
    <x v="180"/>
    <x v="0"/>
    <s v="DOBOKUBI"/>
    <s v="POSTE 90"/>
    <x v="4"/>
    <x v="0"/>
    <s v="CORRECTIVO"/>
    <s v="CORRECCION DE FALLAS"/>
    <x v="0"/>
    <n v="3"/>
    <s v="UND"/>
    <x v="0"/>
    <s v="PROYECTO"/>
    <s v="CEFERINO MILLAN"/>
    <s v="LAULUIS LAREZ"/>
    <s v="MTTO. DE LINEAS ELECTRICAS DE 13,8KV"/>
  </r>
  <r>
    <m/>
    <x v="180"/>
    <x v="0"/>
    <s v="DOBOKUBI"/>
    <s v="POSTE 265"/>
    <x v="4"/>
    <x v="0"/>
    <s v="CORRECTIVO"/>
    <s v="CORRECCION DE FALLAS"/>
    <x v="0"/>
    <n v="1"/>
    <s v="UND"/>
    <x v="0"/>
    <s v="PROYECTO"/>
    <s v="CEFERINO MILLAN"/>
    <s v="LAULUIS LAREZ"/>
    <s v="MTTO. DE LINEAS ELECTRICAS DE 13,8KV"/>
  </r>
  <r>
    <m/>
    <x v="181"/>
    <x v="0"/>
    <s v="DOBOKUBI"/>
    <s v="POSTE 91"/>
    <x v="4"/>
    <x v="0"/>
    <s v="PREVENTIVO"/>
    <s v="PREVENCION ANTE FUTURAS FALLAS"/>
    <x v="0"/>
    <n v="3"/>
    <s v="UND"/>
    <x v="0"/>
    <s v="PROYECTO"/>
    <s v="CEFERINO MILLAN"/>
    <s v="LAULUIS LAREZ"/>
    <s v="MTTO. DE LINEAS ELECTRICAS DE 13,8KV"/>
  </r>
  <r>
    <m/>
    <x v="181"/>
    <x v="0"/>
    <s v="DOBOKUBI"/>
    <s v="POSTE 265"/>
    <x v="4"/>
    <x v="0"/>
    <s v="PREVENTIVO"/>
    <s v="PREVENCION ANTE FUTURAS FALLAS"/>
    <x v="3"/>
    <n v="3"/>
    <s v="UND"/>
    <x v="0"/>
    <s v="PROYECTO"/>
    <s v="CEFERINO MILLAN"/>
    <s v="LAULUIS LAREZ"/>
    <s v="MTTO. DE LINEAS ELECTRICAS DE 13,8KV"/>
  </r>
  <r>
    <m/>
    <x v="182"/>
    <x v="0"/>
    <s v="DOBOKUBI"/>
    <s v="POSTE 350"/>
    <x v="16"/>
    <x v="0"/>
    <s v="PREVENTIVO"/>
    <s v="PREVENCION ANTE FUTURAS FALLAS"/>
    <x v="11"/>
    <n v="3"/>
    <s v="UND"/>
    <x v="0"/>
    <s v="PROYECTO"/>
    <s v="CEFERINO MILLAN"/>
    <s v="LAULUIS LAREZ"/>
    <s v="MTTO. DE LINEAS ELECTRICAS DE 13,8KV"/>
  </r>
  <r>
    <m/>
    <x v="182"/>
    <x v="0"/>
    <s v="DOBOKUBI"/>
    <s v="POSTE 351"/>
    <x v="16"/>
    <x v="0"/>
    <s v="CORRECTIVO"/>
    <s v="CORRECCION DE FALLAS"/>
    <x v="15"/>
    <n v="3"/>
    <s v="UND"/>
    <x v="0"/>
    <s v="PROYECTO"/>
    <s v="CEFERINO MILLAN"/>
    <s v="LAULUIS LAREZ"/>
    <s v="MTTO. DE LINEAS ELECTRICAS DE 13,8KV"/>
  </r>
</pivotCacheRecords>
</file>

<file path=xl/pivotCache/pivotCacheRecords17.xml><?xml version="1.0" encoding="utf-8"?>
<pivotCacheRecords xmlns="http://schemas.openxmlformats.org/spreadsheetml/2006/main" xmlns:r="http://schemas.openxmlformats.org/officeDocument/2006/relationships" count="126">
  <r>
    <s v="PDVSA"/>
    <n v="2"/>
    <d v="2023-12-15T00:00:00"/>
    <s v="DIC"/>
    <s v="DOB-AL-030"/>
    <s v="N/A"/>
    <x v="0"/>
    <m/>
    <m/>
    <m/>
    <m/>
    <n v="1"/>
    <s v="UND"/>
    <s v="NUEVO"/>
    <s v="PROYECTO"/>
    <s v="PROYECTO"/>
    <s v="ALEXANDER SANCHEZ"/>
    <s v="MTTO. DE LINEAS ELECTRICAS DE 13,8KV"/>
    <x v="0"/>
    <s v="DOBOKUBI"/>
  </r>
  <r>
    <s v="PDVSA"/>
    <n v="2"/>
    <d v="2024-01-11T00:00:00"/>
    <s v="ENE"/>
    <s v="DOB-AL-058"/>
    <s v="N/A"/>
    <x v="0"/>
    <m/>
    <m/>
    <m/>
    <m/>
    <n v="2"/>
    <s v="UND"/>
    <s v="NUEVO"/>
    <s v="PROYECTO"/>
    <s v="PROYECTO"/>
    <s v="ALEXANDER SANCHEZ"/>
    <s v="MTTO. DE LINEAS ELECTRICAS DE 13,8KV"/>
    <x v="0"/>
    <s v="DOBOKUBI"/>
  </r>
  <r>
    <s v="PDVSA"/>
    <n v="2"/>
    <d v="2024-01-13T00:00:00"/>
    <s v="ENE"/>
    <s v="DOB-AL-062"/>
    <s v="N/A"/>
    <x v="1"/>
    <m/>
    <m/>
    <m/>
    <m/>
    <n v="3"/>
    <s v="UND"/>
    <s v="NUEVO"/>
    <s v="PROYECTO"/>
    <s v="PROYECTO"/>
    <s v="ALEXANDER SANCHEZ"/>
    <s v="MTTO. DE LINEAS ELECTRICAS DE 13,8KV"/>
    <x v="0"/>
    <s v="DOBOKUBI"/>
  </r>
  <r>
    <s v="PDVSA"/>
    <n v="2"/>
    <d v="2024-01-13T00:00:00"/>
    <s v="ENE"/>
    <s v="DOB-AL-062"/>
    <s v="N/A"/>
    <x v="2"/>
    <m/>
    <m/>
    <m/>
    <m/>
    <n v="1"/>
    <s v="UND"/>
    <s v="NUEVO"/>
    <s v="PROYECTO"/>
    <s v="PROYECTO"/>
    <s v="ALEXANDER SANCHEZ"/>
    <s v="MTTO. DE LINEAS ELECTRICAS DE 13,8KV"/>
    <x v="0"/>
    <s v="DOBOKUBI"/>
  </r>
  <r>
    <s v="PDVSA"/>
    <n v="2"/>
    <d v="2024-01-16T00:00:00"/>
    <s v="ENE"/>
    <s v="DOB-AL-067"/>
    <s v="N/A"/>
    <x v="0"/>
    <m/>
    <m/>
    <m/>
    <m/>
    <n v="1"/>
    <s v="UND"/>
    <s v="NUEVO"/>
    <s v="PROYECTO"/>
    <s v="PROYECTO"/>
    <s v="ALEXANDER SANCHEZ"/>
    <s v="MTTO. DE LINEAS ELECTRICAS DE 13,8KV"/>
    <x v="1"/>
    <s v="DOBOKUBI"/>
  </r>
  <r>
    <s v="PDVSA"/>
    <n v="2"/>
    <d v="2024-01-17T00:00:00"/>
    <s v="ENE"/>
    <s v="DOB-AL-068"/>
    <s v="N/A"/>
    <x v="1"/>
    <m/>
    <m/>
    <m/>
    <m/>
    <n v="3"/>
    <s v="UND"/>
    <s v="NUEVO"/>
    <s v="PROYECTO"/>
    <s v="PROYECTO"/>
    <s v="ALEXANDER SANCHEZ"/>
    <s v="MTTO. DE LINEAS ELECTRICAS DE 13,8KV"/>
    <x v="1"/>
    <s v="DOBOKUBI"/>
  </r>
  <r>
    <s v="PDVSA"/>
    <n v="1"/>
    <d v="2024-02-05T00:00:00"/>
    <s v="FEB"/>
    <s v="DOB-AL-082"/>
    <s v="N/A"/>
    <x v="3"/>
    <m/>
    <m/>
    <m/>
    <m/>
    <n v="3"/>
    <s v="UND"/>
    <s v="NUEVO"/>
    <s v="PROYECTO"/>
    <s v="PROYECTO"/>
    <s v="JOSE ROSAS"/>
    <s v="MTTO. DE LINEAS ELECTRICAS DE 13,8KV"/>
    <x v="2"/>
    <s v="DOBOKUBI"/>
  </r>
  <r>
    <s v="PDVSA"/>
    <n v="1"/>
    <d v="2024-02-05T00:00:00"/>
    <s v="FEB"/>
    <s v="DOB-AL-082"/>
    <s v="N/A"/>
    <x v="4"/>
    <m/>
    <m/>
    <m/>
    <m/>
    <n v="1"/>
    <s v="UND"/>
    <s v="NUEVO"/>
    <s v="PROYECTO"/>
    <s v="PROYECTO"/>
    <s v="JOSE ROSAS"/>
    <s v="MTTO. DE LINEAS ELECTRICAS DE 13,8KV"/>
    <x v="2"/>
    <s v="DOBOKUBI"/>
  </r>
  <r>
    <s v="PDVSA"/>
    <n v="1"/>
    <d v="2024-02-05T00:00:00"/>
    <s v="FEB"/>
    <s v="DOB-AL-082"/>
    <s v="N/A"/>
    <x v="1"/>
    <m/>
    <m/>
    <m/>
    <m/>
    <n v="7"/>
    <s v="UND"/>
    <s v="NUEVO"/>
    <s v="PROYECTO"/>
    <s v="PROYECTO"/>
    <s v="JOSE ROSAS"/>
    <s v="MTTO. DE LINEAS ELECTRICAS DE 13,8KV"/>
    <x v="2"/>
    <s v="DOBOKUBI"/>
  </r>
  <r>
    <s v="PDVSA"/>
    <n v="1"/>
    <d v="2024-02-06T00:00:00"/>
    <s v="FEB"/>
    <s v="DOB-AL-083"/>
    <s v="N/A"/>
    <x v="4"/>
    <m/>
    <m/>
    <m/>
    <m/>
    <n v="2"/>
    <s v="UND"/>
    <s v="NUEVO"/>
    <s v="PROYECTO"/>
    <s v="PROYECTO"/>
    <s v="JOSE ROSAS"/>
    <s v="MTTO. DE LINEAS ELECTRICAS DE 13,8KV"/>
    <x v="2"/>
    <s v="DOBOKUBI"/>
  </r>
  <r>
    <s v="PDVSA"/>
    <n v="1"/>
    <d v="2024-02-06T00:00:00"/>
    <s v="FEB"/>
    <s v="DOB-AL-083"/>
    <s v="N/A"/>
    <x v="1"/>
    <m/>
    <m/>
    <m/>
    <m/>
    <n v="2"/>
    <s v="UND"/>
    <s v="NUEVO"/>
    <s v="PROYECTO"/>
    <s v="PROYECTO"/>
    <s v="JOSE ROSAS"/>
    <s v="MTTO. DE LINEAS ELECTRICAS DE 13,8KV"/>
    <x v="2"/>
    <s v="DOBOKUBI"/>
  </r>
  <r>
    <s v="PDVSA"/>
    <n v="1"/>
    <d v="2024-02-09T00:00:00"/>
    <s v="FEB"/>
    <s v="DOB-AL-087"/>
    <s v="N/A"/>
    <x v="1"/>
    <m/>
    <m/>
    <m/>
    <m/>
    <n v="6"/>
    <s v="UND"/>
    <s v="NUEVO"/>
    <s v="PROYECTO"/>
    <s v="PROYECTO"/>
    <s v="JOSE ROSAS"/>
    <s v="MTTO. DE LINEAS ELECTRICAS DE 13,8KV"/>
    <x v="2"/>
    <s v="DOBOKUBI"/>
  </r>
  <r>
    <s v="PDVSA"/>
    <n v="1"/>
    <d v="2024-02-09T00:00:00"/>
    <s v="FEB"/>
    <s v="DOB-AL-087"/>
    <s v="N/A"/>
    <x v="4"/>
    <m/>
    <m/>
    <m/>
    <m/>
    <n v="5"/>
    <s v="UND"/>
    <s v="NUEVO"/>
    <s v="PROYECTO"/>
    <s v="PROYECTO"/>
    <s v="JOSE ROSAS"/>
    <s v="MTTO. DE LINEAS ELECTRICAS DE 13,8KV"/>
    <x v="2"/>
    <s v="DOBOKUBI"/>
  </r>
  <r>
    <s v="PDVSA"/>
    <n v="1"/>
    <d v="2024-02-09T00:00:00"/>
    <s v="FEB"/>
    <s v="DOB-AL-087"/>
    <s v="N/A"/>
    <x v="2"/>
    <m/>
    <m/>
    <m/>
    <m/>
    <n v="4"/>
    <s v=" MT"/>
    <s v="NUEVO"/>
    <s v="PROYECTO"/>
    <s v="PROYECTO"/>
    <s v="JOSE ROSAS"/>
    <s v="MTTO. DE LINEAS ELECTRICAS DE 13,8KV"/>
    <x v="2"/>
    <s v="DOBOKUBI"/>
  </r>
  <r>
    <s v="PDVSA"/>
    <n v="1"/>
    <d v="2024-02-10T00:00:00"/>
    <s v="FEB"/>
    <s v="DOB-AL-088"/>
    <s v="N/A"/>
    <x v="1"/>
    <m/>
    <m/>
    <m/>
    <m/>
    <n v="6"/>
    <s v="UND"/>
    <s v="NUEVO"/>
    <s v="PROYECTO"/>
    <s v="PROYECTO"/>
    <s v="JOSE ROSAS"/>
    <s v="MTTO. DE LINEAS ELECTRICAS DE 13,8KV"/>
    <x v="2"/>
    <s v="DOBOKUBI"/>
  </r>
  <r>
    <s v="PDVSA"/>
    <n v="1"/>
    <d v="2024-02-10T00:00:00"/>
    <s v="FEB"/>
    <s v="DOB-AL-088"/>
    <s v="N/A"/>
    <x v="4"/>
    <m/>
    <m/>
    <m/>
    <m/>
    <n v="6"/>
    <s v="UND"/>
    <s v="NUEVO"/>
    <s v="PROYECTO"/>
    <s v="PROYECTO"/>
    <s v="JOSE ROSAS"/>
    <s v="MTTO. DE LINEAS ELECTRICAS DE 13,8KV"/>
    <x v="2"/>
    <s v="DOBOKUBI"/>
  </r>
  <r>
    <s v="PDVSA"/>
    <n v="1"/>
    <d v="2024-02-10T00:00:00"/>
    <s v="FEB"/>
    <s v="DOB-AL-088"/>
    <s v="N/A"/>
    <x v="5"/>
    <m/>
    <m/>
    <m/>
    <m/>
    <n v="1"/>
    <s v="UND"/>
    <s v="NUEVO"/>
    <s v="PROYECTO"/>
    <s v="PROYECTO"/>
    <s v="JOSE ROSAS"/>
    <s v="MTTO. DE LINEAS ELECTRICAS DE 13,8KV"/>
    <x v="2"/>
    <s v="DOBOKUBI"/>
  </r>
  <r>
    <s v="PDVSA"/>
    <n v="1"/>
    <d v="2024-02-10T00:00:00"/>
    <s v="FEB"/>
    <s v="DOB-AL-088"/>
    <s v="N/A"/>
    <x v="2"/>
    <m/>
    <m/>
    <m/>
    <m/>
    <n v="4"/>
    <s v="MT"/>
    <s v="NUEVO"/>
    <s v="PROYECTO"/>
    <s v="PROYECTO"/>
    <s v="JOSE ROSAS"/>
    <s v="MTTO. DE LINEAS ELECTRICAS DE 13,8KV"/>
    <x v="2"/>
    <s v="DOBOKUBI"/>
  </r>
  <r>
    <s v="PDVSA"/>
    <n v="1"/>
    <d v="2024-02-11T00:00:00"/>
    <s v="FEB"/>
    <s v="DOB-AL-089"/>
    <s v="N/A"/>
    <x v="1"/>
    <m/>
    <m/>
    <m/>
    <m/>
    <n v="3"/>
    <s v="UND"/>
    <s v="NUEVO"/>
    <s v="PROYECTO"/>
    <s v="PROYECTO"/>
    <s v="JOSE ROSAS"/>
    <s v="MTTO. DE LINEAS ELECTRICAS DE 13,8KV"/>
    <x v="2"/>
    <s v="DOBOKUBI"/>
  </r>
  <r>
    <s v="PDVSA"/>
    <n v="1"/>
    <d v="2024-02-11T00:00:00"/>
    <s v="FEB"/>
    <s v="DOB-AL-089"/>
    <s v="N/A"/>
    <x v="4"/>
    <m/>
    <m/>
    <m/>
    <m/>
    <n v="4"/>
    <s v="UND"/>
    <s v="NUEVO"/>
    <s v="PROYECTO"/>
    <s v="PROYECTO"/>
    <s v="JOSE ROSAS"/>
    <s v="MTTO. DE LINEAS ELECTRICAS DE 13,8KV"/>
    <x v="2"/>
    <s v="DOBOKUBI"/>
  </r>
  <r>
    <s v="PDVSA"/>
    <n v="1"/>
    <d v="2024-02-11T00:00:00"/>
    <s v="FEB"/>
    <s v="DOB-AL-089"/>
    <s v="N/A"/>
    <x v="5"/>
    <m/>
    <m/>
    <m/>
    <m/>
    <n v="1"/>
    <s v="UND"/>
    <s v="NUEVO"/>
    <s v="PROYECTO"/>
    <s v="PROYECTO"/>
    <s v="JOSE ROSAS"/>
    <s v="MTTO. DE LINEAS ELECTRICAS DE 13,8KV"/>
    <x v="2"/>
    <s v="DOBOKUBI"/>
  </r>
  <r>
    <s v="PDVSA"/>
    <n v="1"/>
    <d v="2024-02-11T00:00:00"/>
    <s v="FEB"/>
    <s v="DOB-AL-089"/>
    <s v="N/A"/>
    <x v="2"/>
    <m/>
    <m/>
    <m/>
    <m/>
    <n v="3"/>
    <s v="MT"/>
    <s v="NUEVO"/>
    <s v="PROYECTO"/>
    <s v="PROYECTO"/>
    <s v="JOSE ROSAS"/>
    <s v="MTTO. DE LINEAS ELECTRICAS DE 13,8KV"/>
    <x v="2"/>
    <s v="DOBOKUBI"/>
  </r>
  <r>
    <s v="PDVSA"/>
    <n v="1"/>
    <d v="2024-02-12T00:00:00"/>
    <s v="FEB"/>
    <s v="DOB-AL-090"/>
    <s v="N/A"/>
    <x v="4"/>
    <m/>
    <m/>
    <m/>
    <m/>
    <n v="3"/>
    <s v="UND"/>
    <s v="NUEVO"/>
    <s v="PROYECTO"/>
    <s v="PROYECTO"/>
    <s v="JOSE ROSAS"/>
    <s v="MTTO. DE LINEAS ELECTRICAS DE 13,8KV"/>
    <x v="2"/>
    <s v="DOBOKUBI"/>
  </r>
  <r>
    <s v="PDVSA"/>
    <n v="1"/>
    <d v="2024-02-12T00:00:00"/>
    <s v="FEB"/>
    <s v="DOB-AL-090"/>
    <s v="N/A"/>
    <x v="6"/>
    <m/>
    <m/>
    <m/>
    <m/>
    <n v="3"/>
    <s v="UND"/>
    <s v="NUEVO"/>
    <s v="PROYECTO"/>
    <s v="PROYECTO"/>
    <s v="JOSE ROSAS"/>
    <s v="MTTO. DE LINEAS ELECTRICAS DE 13,8KV"/>
    <x v="2"/>
    <s v="DOBOKUBI"/>
  </r>
  <r>
    <s v="PDVSA"/>
    <n v="1"/>
    <d v="2024-02-12T00:00:00"/>
    <s v="FEB"/>
    <s v="DOB-AL-090"/>
    <s v="N/A"/>
    <x v="3"/>
    <m/>
    <m/>
    <m/>
    <m/>
    <n v="1"/>
    <s v="UND"/>
    <s v="NUEVO"/>
    <s v="PROYECTO"/>
    <s v="PROYECTO"/>
    <s v="JOSE ROSAS"/>
    <s v="MTTO. DE LINEAS ELECTRICAS DE 13,8KV"/>
    <x v="2"/>
    <s v="DOBOKUBI"/>
  </r>
  <r>
    <s v="PDVSA"/>
    <n v="1"/>
    <d v="2024-02-13T00:00:00"/>
    <s v="FEB"/>
    <s v="DOB-AL-092"/>
    <s v="N/A"/>
    <x v="1"/>
    <m/>
    <m/>
    <m/>
    <m/>
    <n v="3"/>
    <s v="UND"/>
    <s v="NUEVO"/>
    <s v="PROYECTO"/>
    <s v="PROYECTO"/>
    <s v="JOSE ROSAS"/>
    <s v="MTTO. DE LINEAS ELECTRICAS DE 13,8KV"/>
    <x v="2"/>
    <s v="DOBOKUBI"/>
  </r>
  <r>
    <s v="PDVSA"/>
    <n v="1"/>
    <d v="2024-02-13T00:00:00"/>
    <s v="FEB"/>
    <s v="DOB-AL-092"/>
    <s v="N/A"/>
    <x v="4"/>
    <m/>
    <m/>
    <m/>
    <m/>
    <n v="4"/>
    <s v="UND"/>
    <s v="NUEVO"/>
    <s v="PROYECTO"/>
    <s v="PROYECTO"/>
    <s v="JOSE ROSAS"/>
    <s v="MTTO. DE LINEAS ELECTRICAS DE 13,8KV"/>
    <x v="2"/>
    <s v="DOBOKUBI"/>
  </r>
  <r>
    <s v="PDVSA"/>
    <n v="1"/>
    <d v="2024-02-13T00:00:00"/>
    <s v="FEB"/>
    <s v="DOB-AL-092"/>
    <s v="N/A"/>
    <x v="6"/>
    <m/>
    <m/>
    <m/>
    <m/>
    <n v="1"/>
    <s v="UND"/>
    <s v="NUEVO"/>
    <s v="PROYECTO"/>
    <s v="PROYECTO"/>
    <s v="JOSE ROSAS"/>
    <s v="MTTO. DE LINEAS ELECTRICAS DE 13,8KV"/>
    <x v="2"/>
    <s v="DOBOKUBI"/>
  </r>
  <r>
    <s v="PDVSA"/>
    <n v="1"/>
    <d v="2024-02-14T00:00:00"/>
    <s v="FEB"/>
    <s v="DOB-AL-093"/>
    <s v="N/A"/>
    <x v="1"/>
    <m/>
    <m/>
    <m/>
    <m/>
    <n v="3"/>
    <s v="UND"/>
    <s v="NUEVO"/>
    <s v="PROYECTO"/>
    <s v="PROYECTO"/>
    <s v="JOSE ROSAS"/>
    <s v="MTTO. DE LINEAS ELECTRICAS DE 13,8KV"/>
    <x v="2"/>
    <s v="DOBOKUBI"/>
  </r>
  <r>
    <s v="PDVSA"/>
    <n v="1"/>
    <d v="2024-02-14T00:00:00"/>
    <s v="FEB"/>
    <s v="DOB-AL-093"/>
    <s v="N/A"/>
    <x v="4"/>
    <m/>
    <m/>
    <m/>
    <m/>
    <n v="3"/>
    <s v="UND"/>
    <s v="NUEVO"/>
    <s v="PROYECTO"/>
    <s v="PROYECTO"/>
    <s v="JOSE ROSAS"/>
    <s v="MTTO. DE LINEAS ELECTRICAS DE 13,8KV"/>
    <x v="2"/>
    <s v="DOBOKUBI"/>
  </r>
  <r>
    <s v="PDVSA"/>
    <n v="1"/>
    <d v="2024-02-14T00:00:00"/>
    <s v="FEB"/>
    <s v="DOB-AL-093"/>
    <s v="N/A"/>
    <x v="2"/>
    <m/>
    <m/>
    <m/>
    <m/>
    <n v="1"/>
    <s v="UND"/>
    <s v="NUEVO"/>
    <s v="PROYECTO"/>
    <s v="PROYECTO"/>
    <s v="JOSE ROSAS"/>
    <s v="MTTO. DE LINEAS ELECTRICAS DE 13,8KV"/>
    <x v="2"/>
    <s v="DOBOKUBI"/>
  </r>
  <r>
    <s v="PDVSA"/>
    <n v="1"/>
    <d v="2024-02-14T00:00:00"/>
    <s v="FEB"/>
    <s v="DOB-AL-094"/>
    <s v="N/A"/>
    <x v="0"/>
    <m/>
    <m/>
    <m/>
    <m/>
    <n v="1"/>
    <s v="UND"/>
    <s v="NUEVO"/>
    <s v="PROYECTO"/>
    <s v="PROYECTO"/>
    <s v="JOSE ROSAS"/>
    <s v="MTTO. DE LINEAS ELECTRICAS DE 13,8KV"/>
    <x v="3"/>
    <s v="DOBOKUBI"/>
  </r>
  <r>
    <s v="PDVSA"/>
    <n v="1"/>
    <d v="2024-02-14T00:00:00"/>
    <s v="FEB"/>
    <s v="DOB-AL-094"/>
    <s v="N/A"/>
    <x v="3"/>
    <m/>
    <m/>
    <m/>
    <m/>
    <n v="1"/>
    <s v="UND"/>
    <s v="NUEVO"/>
    <s v="PROYECTO"/>
    <s v="PROYECTO"/>
    <s v="JOSE ROSAS"/>
    <s v="MTTO. DE LINEAS ELECTRICAS DE 13,8KV"/>
    <x v="3"/>
    <s v="DOBOKUBI"/>
  </r>
  <r>
    <s v="PDVSA"/>
    <n v="1"/>
    <d v="2024-02-16T00:00:00"/>
    <s v="FEB"/>
    <s v="DOB-AL-096"/>
    <s v="N/A"/>
    <x v="1"/>
    <m/>
    <m/>
    <m/>
    <m/>
    <n v="6"/>
    <s v="UND"/>
    <s v="NUEVO"/>
    <s v="PROYECTO"/>
    <s v="PROYECTO"/>
    <s v="JOSE ROSAS"/>
    <s v="MTTO. DE LINEAS ELECTRICAS DE 13,8KV"/>
    <x v="3"/>
    <s v="DOBOKUBI"/>
  </r>
  <r>
    <s v="PDVSA"/>
    <n v="1"/>
    <d v="2024-02-16T00:00:00"/>
    <s v="FEB"/>
    <s v="DOB-AL-096"/>
    <s v="N/A"/>
    <x v="6"/>
    <m/>
    <m/>
    <m/>
    <m/>
    <n v="2"/>
    <s v="UND"/>
    <s v="NUEVO"/>
    <s v="PROYECTO"/>
    <s v="PROYECTO"/>
    <s v="JOSE ROSAS"/>
    <s v="MTTO. DE LINEAS ELECTRICAS DE 13,8KV"/>
    <x v="3"/>
    <s v="DOBOKUBI"/>
  </r>
  <r>
    <s v="PDVSA"/>
    <n v="1"/>
    <d v="2024-02-16T00:00:00"/>
    <s v="FEB"/>
    <s v="DOB-AL-096"/>
    <s v="N/A"/>
    <x v="4"/>
    <m/>
    <m/>
    <m/>
    <m/>
    <n v="8"/>
    <s v="UND"/>
    <s v="NUEVO"/>
    <s v="PROYECTO"/>
    <s v="PROYECTO"/>
    <s v="JOSE ROSAS"/>
    <s v="MTTO. DE LINEAS ELECTRICAS DE 13,8KV"/>
    <x v="3"/>
    <s v="DOBOKUBI"/>
  </r>
  <r>
    <s v="PDVSA"/>
    <n v="1"/>
    <d v="2024-02-18T00:00:00"/>
    <s v="FEB"/>
    <s v="DOB-AL-098"/>
    <s v="N/A"/>
    <x v="1"/>
    <m/>
    <m/>
    <m/>
    <m/>
    <n v="3"/>
    <s v="UND"/>
    <s v="NUEVO"/>
    <s v="PROYECTO"/>
    <s v="PROYECTO"/>
    <s v="JOSE ROSAS"/>
    <s v="MTTO. DE LINEAS ELECTRICAS DE 13,8KV"/>
    <x v="3"/>
    <s v="DOBOKUBI"/>
  </r>
  <r>
    <s v="PDVSA"/>
    <n v="1"/>
    <d v="2024-02-18T00:00:00"/>
    <s v="FEB"/>
    <s v="DOB-AL-098"/>
    <s v="N/A"/>
    <x v="4"/>
    <m/>
    <m/>
    <m/>
    <m/>
    <n v="3"/>
    <s v="UND"/>
    <s v="NUEVO"/>
    <s v="PROYECTO"/>
    <s v="PROYECTO"/>
    <s v="JOSE ROSAS"/>
    <s v="MTTO. DE LINEAS ELECTRICAS DE 13,8KV"/>
    <x v="3"/>
    <s v="DOBOKUBI"/>
  </r>
  <r>
    <s v="PDVSA"/>
    <n v="1"/>
    <d v="2024-02-22T00:00:00"/>
    <s v="FEB"/>
    <s v="DOB-AL-103"/>
    <s v="N/A"/>
    <x v="1"/>
    <m/>
    <m/>
    <m/>
    <m/>
    <n v="2"/>
    <s v="UND"/>
    <s v="NUEVO"/>
    <s v="PROYECTO"/>
    <s v="PROYECTO"/>
    <s v="JOSE ROSAS"/>
    <s v="MTTO. DE LINEAS ELECTRICAS DE 13,8KV"/>
    <x v="3"/>
    <s v="DOBOKUBI"/>
  </r>
  <r>
    <s v="PDVSA"/>
    <n v="1"/>
    <d v="2024-03-01T00:00:00"/>
    <s v="MAR"/>
    <s v="DOB-AL-111"/>
    <s v="N/A"/>
    <x v="3"/>
    <m/>
    <m/>
    <m/>
    <m/>
    <n v="6"/>
    <s v="UND"/>
    <s v="NUEVO"/>
    <s v="PROYECTO"/>
    <s v="PROYECTO"/>
    <s v="JOSE ROSAS"/>
    <s v="MTTO. DE LINEAS ELECTRICAS DE 13,8KV"/>
    <x v="4"/>
    <s v="MIGA"/>
  </r>
  <r>
    <s v="PDVSA"/>
    <n v="1"/>
    <d v="2024-03-05T00:00:00"/>
    <s v="MAR"/>
    <s v="DOB-AL-116"/>
    <s v="N/A"/>
    <x v="1"/>
    <m/>
    <m/>
    <m/>
    <m/>
    <n v="3"/>
    <s v="UND"/>
    <s v="NUEVO"/>
    <s v="PROYECTO"/>
    <s v="PROYECTO"/>
    <s v="JOSE ROSAS"/>
    <s v="MTTO. DE LINEAS ELECTRICAS DE 13,8KV"/>
    <x v="3"/>
    <s v="DOBOKUBI"/>
  </r>
  <r>
    <s v="PDVSA"/>
    <n v="1"/>
    <d v="2024-03-07T00:00:00"/>
    <s v="MAR"/>
    <s v="DOB-AL-118"/>
    <s v="N/A"/>
    <x v="1"/>
    <m/>
    <m/>
    <m/>
    <m/>
    <n v="3"/>
    <s v="UND"/>
    <s v="NUEVO"/>
    <s v="PROYECTO"/>
    <s v="PROYECTO"/>
    <s v="JOSE ROSAS"/>
    <s v="MTTO. DE LINEAS ELECTRICAS DE 13,8KV"/>
    <x v="3"/>
    <s v="DOBOKUBI"/>
  </r>
  <r>
    <s v="PDVSA"/>
    <n v="1"/>
    <d v="2024-03-07T00:00:00"/>
    <s v="MAR"/>
    <s v="DOB-AL-118"/>
    <s v="N/A"/>
    <x v="4"/>
    <m/>
    <m/>
    <m/>
    <m/>
    <n v="6"/>
    <s v="UND"/>
    <s v="NUEVO"/>
    <s v="PROYECTO"/>
    <s v="PROYECTO"/>
    <s v="JOSE ROSAS"/>
    <s v="MTTO. DE LINEAS ELECTRICAS DE 13,8KV"/>
    <x v="3"/>
    <s v="DOBOKUBI"/>
  </r>
  <r>
    <s v="PDVSA"/>
    <n v="1"/>
    <d v="2024-03-16T00:00:00"/>
    <s v="MAR"/>
    <s v="DOB-AL-123"/>
    <s v="N/A"/>
    <x v="7"/>
    <m/>
    <m/>
    <m/>
    <m/>
    <n v="1"/>
    <s v="ROLLO"/>
    <s v="NUEVO"/>
    <s v="PROYECTO"/>
    <s v="PROYECTO"/>
    <s v="JOSE ROSAS"/>
    <s v="MTTO. DE LINEAS ELECTRICAS DE 13,8KV"/>
    <x v="2"/>
    <s v="DOBOKUBI"/>
  </r>
  <r>
    <s v="PDVSA"/>
    <n v="1"/>
    <d v="2024-03-16T00:00:00"/>
    <s v="MAR"/>
    <s v="DOB-AL-123"/>
    <s v="N/A"/>
    <x v="4"/>
    <m/>
    <m/>
    <m/>
    <m/>
    <n v="4"/>
    <s v="UND"/>
    <s v="NUEVO"/>
    <s v="PROYECTO"/>
    <s v="PROYECTO"/>
    <s v="JOSE ROSAS"/>
    <s v="MTTO. DE LINEAS ELECTRICAS DE 13,8KV"/>
    <x v="2"/>
    <s v="DOBOKUBI"/>
  </r>
  <r>
    <s v="PDVSA"/>
    <n v="1"/>
    <d v="2024-03-19T00:00:00"/>
    <s v="MAR"/>
    <s v="DOB-AL-127"/>
    <s v="N/A"/>
    <x v="4"/>
    <m/>
    <m/>
    <m/>
    <m/>
    <n v="9"/>
    <s v="UND"/>
    <s v="NUEVO"/>
    <s v="PROYECTO"/>
    <s v="PROYECTO"/>
    <s v="JOSE ROSAS"/>
    <s v="MTTO. DE LINEAS ELECTRICAS DE 13,8KV"/>
    <x v="0"/>
    <s v="DOBOKUBI"/>
  </r>
  <r>
    <s v="PDVSA"/>
    <n v="1"/>
    <d v="2024-03-19T00:00:00"/>
    <s v="MAR"/>
    <s v="DOB-AL-127"/>
    <s v="N/A"/>
    <x v="1"/>
    <m/>
    <m/>
    <m/>
    <m/>
    <n v="2"/>
    <s v="UND"/>
    <s v="NUEVO"/>
    <s v="PROYECTO"/>
    <s v="PROYECTO"/>
    <s v="JOSE ROSAS"/>
    <s v="MTTO. DE LINEAS ELECTRICAS DE 13,8KV"/>
    <x v="0"/>
    <s v="DOBOKUBI"/>
  </r>
  <r>
    <s v="PDVSA"/>
    <n v="1"/>
    <d v="2024-03-20T00:00:00"/>
    <s v="MAR"/>
    <s v="DOB-AL-130"/>
    <s v="N/A"/>
    <x v="4"/>
    <m/>
    <m/>
    <m/>
    <m/>
    <n v="6"/>
    <s v="UND"/>
    <s v="NUEVO"/>
    <s v="PROYECTO"/>
    <s v="PROYECTO"/>
    <s v="JOSE ROSAS"/>
    <s v="MTTO. DE LINEAS ELECTRICAS DE 13,8KV"/>
    <x v="5"/>
    <s v="DOBOKUBI"/>
  </r>
  <r>
    <s v="PDVSA"/>
    <n v="1"/>
    <d v="2024-03-20T00:00:00"/>
    <s v="MAR"/>
    <s v="DOB-AL-130"/>
    <s v="N/A"/>
    <x v="4"/>
    <m/>
    <m/>
    <m/>
    <m/>
    <n v="5"/>
    <s v="UND"/>
    <s v="NUEVO"/>
    <s v="PROYECTO"/>
    <s v="PROYECTO"/>
    <s v="JOSE ROSAS"/>
    <s v="MTTO. DE LINEAS ELECTRICAS DE 13,8KV"/>
    <x v="0"/>
    <s v="DOBOKUBI"/>
  </r>
  <r>
    <s v="PDVSA"/>
    <n v="1"/>
    <d v="2024-03-20T00:00:00"/>
    <s v="MAR"/>
    <s v="DOB-AL-130"/>
    <s v="N/A"/>
    <x v="6"/>
    <m/>
    <m/>
    <m/>
    <m/>
    <n v="1"/>
    <s v="UND"/>
    <s v="NUEVO"/>
    <s v="PROYECTO"/>
    <s v="PROYECTO"/>
    <s v="JOSE ROSAS"/>
    <s v="MTTO. DE LINEAS ELECTRICAS DE 13,8KV"/>
    <x v="0"/>
    <s v="DOBOKUBI"/>
  </r>
  <r>
    <s v="PDVSA"/>
    <n v="1"/>
    <d v="2024-03-22T00:00:00"/>
    <s v="MAR"/>
    <s v="DOB-AL-133"/>
    <s v="N/A"/>
    <x v="4"/>
    <m/>
    <m/>
    <m/>
    <m/>
    <n v="4"/>
    <s v="UND"/>
    <s v="NUEVO"/>
    <s v="PROYECTO"/>
    <s v="PROYECTO"/>
    <s v="JOSE ROSAS"/>
    <s v="MTTO. DE LINEAS ELECTRICAS DE 13,8KV"/>
    <x v="3"/>
    <s v="DOBOKUBI"/>
  </r>
  <r>
    <s v="PDVSA"/>
    <n v="1"/>
    <d v="2024-03-22T00:00:00"/>
    <s v="MAR"/>
    <s v="DOB-AL-133"/>
    <s v="N/A"/>
    <x v="6"/>
    <m/>
    <m/>
    <m/>
    <m/>
    <n v="4"/>
    <s v="UND"/>
    <s v="NUEVO"/>
    <s v="PROYECTO"/>
    <s v="PROYECTO"/>
    <s v="JOSE ROSAS"/>
    <s v="MTTO. DE LINEAS ELECTRICAS DE 13,8KV"/>
    <x v="3"/>
    <s v="DOBOKUBI"/>
  </r>
  <r>
    <s v="PDVSA"/>
    <n v="1"/>
    <d v="2024-03-25T00:00:00"/>
    <s v="MAR"/>
    <s v="DOB-AL-138"/>
    <s v="N/A"/>
    <x v="1"/>
    <m/>
    <m/>
    <m/>
    <m/>
    <n v="6"/>
    <s v="UND"/>
    <s v="NUEVO"/>
    <s v="PROYECTO"/>
    <s v="PROYECTO"/>
    <s v="JOSE ROSAS"/>
    <s v="MTTO. DE LINEAS ELECTRICAS DE 13,8KV"/>
    <x v="0"/>
    <s v="DOBOKUBI"/>
  </r>
  <r>
    <s v="PDVSA"/>
    <n v="1"/>
    <d v="2024-03-25T00:00:00"/>
    <s v="MAR"/>
    <s v="DOB-AL-138"/>
    <s v="N/A"/>
    <x v="4"/>
    <m/>
    <m/>
    <m/>
    <m/>
    <n v="2"/>
    <s v="UND"/>
    <s v="NUEVO"/>
    <s v="PROYECTO"/>
    <s v="PROYECTO"/>
    <s v="JOSE ROSAS"/>
    <s v="MTTO. DE LINEAS ELECTRICAS DE 13,8KV"/>
    <x v="0"/>
    <s v="DOBOKUBI"/>
  </r>
  <r>
    <s v="PDVSA"/>
    <n v="1"/>
    <d v="2024-03-25T00:00:00"/>
    <s v="MAR"/>
    <s v="DOB-AL-138"/>
    <s v="N/A"/>
    <x v="6"/>
    <m/>
    <m/>
    <m/>
    <m/>
    <n v="1"/>
    <s v="UND"/>
    <s v="NUEVO"/>
    <s v="PROYECTO"/>
    <s v="PROYECTO"/>
    <s v="JOSE ROSAS"/>
    <s v="MTTO. DE LINEAS ELECTRICAS DE 13,8KV"/>
    <x v="0"/>
    <s v="DOBOKUBI"/>
  </r>
  <r>
    <s v="PDVSA"/>
    <n v="1"/>
    <d v="2024-03-26T00:00:00"/>
    <s v="MAR"/>
    <s v="DOB-AL-140"/>
    <s v="N/A"/>
    <x v="2"/>
    <m/>
    <m/>
    <m/>
    <m/>
    <n v="1"/>
    <s v="MT"/>
    <s v="NUEVO"/>
    <s v="PROYECTO"/>
    <s v="PROYECTO"/>
    <s v="JOSE ROSAS"/>
    <s v="MTTO. DE LINEAS ELECTRICAS DE 13,8KV"/>
    <x v="3"/>
    <s v="DOBOKUBI"/>
  </r>
  <r>
    <s v="PDVSA"/>
    <n v="1"/>
    <d v="2024-03-26T00:00:00"/>
    <s v="MAR"/>
    <s v="DOB-AL-140"/>
    <s v="N/A"/>
    <x v="5"/>
    <m/>
    <m/>
    <m/>
    <m/>
    <n v="1"/>
    <s v="UND"/>
    <s v="NUEVO"/>
    <s v="PROYECTO"/>
    <s v="PROYECTO"/>
    <s v="JOSE ROSAS"/>
    <s v="MTTO. DE LINEAS ELECTRICAS DE 13,8KV"/>
    <x v="3"/>
    <s v="DOBOKUBI"/>
  </r>
  <r>
    <s v="PDVSA"/>
    <n v="1"/>
    <d v="2024-03-26T00:00:00"/>
    <s v="MAR"/>
    <s v="DOB-AL-140"/>
    <s v="N/A"/>
    <x v="1"/>
    <m/>
    <m/>
    <m/>
    <m/>
    <n v="3"/>
    <s v="UND"/>
    <s v="NUEVO"/>
    <s v="PROYECTO"/>
    <s v="PROYECTO"/>
    <s v="JOSE ROSAS"/>
    <s v="MTTO. DE LINEAS ELECTRICAS DE 13,8KV"/>
    <x v="3"/>
    <s v="DOBOKUBI"/>
  </r>
  <r>
    <s v="PDVSA"/>
    <n v="1"/>
    <d v="2024-03-26T00:00:00"/>
    <s v="MAR"/>
    <s v="DOB-AL-140"/>
    <s v="N/A"/>
    <x v="4"/>
    <m/>
    <m/>
    <m/>
    <m/>
    <n v="1"/>
    <s v="UND"/>
    <s v="NUEVO"/>
    <s v="PROYECTO"/>
    <s v="PROYECTO"/>
    <s v="JOSE ROSAS"/>
    <s v="MTTO. DE LINEAS ELECTRICAS DE 13,8KV"/>
    <x v="3"/>
    <s v="DOBOKUBI"/>
  </r>
  <r>
    <s v="PDVSA"/>
    <n v="1"/>
    <d v="2024-03-26T00:00:00"/>
    <s v="MAR"/>
    <s v="DOB-AL-141"/>
    <s v="N/A"/>
    <x v="0"/>
    <m/>
    <m/>
    <m/>
    <m/>
    <n v="3"/>
    <s v="UND"/>
    <s v="NUEVO"/>
    <s v="PROYECTO"/>
    <s v="PROYECTO"/>
    <s v="JOSE ROSAS"/>
    <s v="MTTO. DE LINEAS ELECTRICAS DE 13,8KV"/>
    <x v="1"/>
    <s v="DOBOKUBI"/>
  </r>
  <r>
    <s v="PDVSA"/>
    <n v="1"/>
    <d v="2024-03-26T00:00:00"/>
    <s v="MAR"/>
    <s v="DOB-AL-141"/>
    <s v="N/A"/>
    <x v="3"/>
    <m/>
    <m/>
    <m/>
    <m/>
    <n v="3"/>
    <s v="UND"/>
    <s v="NUEVO"/>
    <s v="PROYECTO"/>
    <s v="PROYECTO"/>
    <s v="JOSE ROSAS"/>
    <s v="MTTO. DE LINEAS ELECTRICAS DE 13,8KV"/>
    <x v="1"/>
    <s v="DOBOKUBI"/>
  </r>
  <r>
    <s v="PDVSA"/>
    <n v="1"/>
    <d v="2024-03-27T00:00:00"/>
    <s v="MAR"/>
    <s v="DOB-AL-142"/>
    <s v="N/A"/>
    <x v="1"/>
    <m/>
    <m/>
    <m/>
    <m/>
    <n v="2"/>
    <s v="UND"/>
    <s v="NUEVO"/>
    <s v="PROYECTO"/>
    <s v="PROYECTO"/>
    <s v="JOSE ROSAS"/>
    <s v="MTTO. DE LINEAS ELECTRICAS DE 13,8KV"/>
    <x v="1"/>
    <s v="DOBOKUBI"/>
  </r>
  <r>
    <s v="PDVSA"/>
    <n v="1"/>
    <d v="2024-04-01T00:00:00"/>
    <s v="ABR"/>
    <s v="DOB-AL-145"/>
    <s v="N/A"/>
    <x v="1"/>
    <m/>
    <m/>
    <m/>
    <m/>
    <n v="6"/>
    <s v="UND"/>
    <s v="NUEVO"/>
    <s v="PROYECTO"/>
    <s v="PROYECTO"/>
    <s v="JOSE ROSAS"/>
    <s v="MTTO. DE LINEAS ELECTRICAS DE 13,8KV"/>
    <x v="2"/>
    <s v="DOBOKUBI"/>
  </r>
  <r>
    <s v="PDVSA"/>
    <n v="1"/>
    <d v="2024-04-05T00:00:00"/>
    <s v="ABR"/>
    <s v="DOB-AL-149"/>
    <s v="N/A"/>
    <x v="1"/>
    <m/>
    <m/>
    <m/>
    <m/>
    <n v="8"/>
    <s v="UND"/>
    <s v="NUEVO"/>
    <s v="PROYECTO"/>
    <s v="PROYECTO"/>
    <s v="JOSE ROSAS"/>
    <s v="MTTO. DE LINEAS ELECTRICAS DE 13,8KV"/>
    <x v="3"/>
    <s v="DOBOKUBI"/>
  </r>
  <r>
    <s v="PDVSA"/>
    <n v="1"/>
    <d v="2024-04-06T00:00:00"/>
    <s v="ABR"/>
    <s v="DOB-AL-150"/>
    <s v="N/A"/>
    <x v="3"/>
    <m/>
    <m/>
    <m/>
    <m/>
    <n v="2"/>
    <s v="UND"/>
    <s v="NUEVO"/>
    <s v="PROYECTO"/>
    <s v="PROYECTO"/>
    <s v="JOSE ROSAS"/>
    <s v="MTTO. DE LINEAS ELECTRICAS DE 13,8KV"/>
    <x v="1"/>
    <s v="DOBOKUBI"/>
  </r>
  <r>
    <s v="PDVSA"/>
    <n v="1"/>
    <d v="2024-04-06T00:00:00"/>
    <s v="ABR"/>
    <s v="DOB-AL-150"/>
    <s v="N/A"/>
    <x v="0"/>
    <m/>
    <m/>
    <m/>
    <m/>
    <n v="2"/>
    <s v="UND"/>
    <s v="NUEVO"/>
    <s v="PROYECTO"/>
    <s v="PROYECTO"/>
    <s v="JOSE ROSAS"/>
    <s v="MTTO. DE LINEAS ELECTRICAS DE 13,8KV"/>
    <x v="1"/>
    <s v="DOBOKUBI"/>
  </r>
  <r>
    <s v="PDVSA"/>
    <n v="1"/>
    <d v="2024-04-06T00:00:00"/>
    <s v="ABR"/>
    <s v="DOB-AL-150"/>
    <s v="N/A"/>
    <x v="4"/>
    <m/>
    <m/>
    <m/>
    <m/>
    <n v="2"/>
    <s v="UND"/>
    <s v="NUEVO"/>
    <s v="PROYECTO"/>
    <s v="PROYECTO"/>
    <s v="JOSE ROSAS"/>
    <s v="MTTO. DE LINEAS ELECTRICAS DE 13,8KV"/>
    <x v="1"/>
    <s v="DOBOKUBI"/>
  </r>
  <r>
    <s v="PDVSA"/>
    <n v="1"/>
    <d v="2024-04-06T00:00:00"/>
    <s v="ABR"/>
    <s v="DOB-AL-150"/>
    <s v="N/A"/>
    <x v="1"/>
    <m/>
    <m/>
    <m/>
    <m/>
    <n v="3"/>
    <s v="UND"/>
    <s v="NUEVO"/>
    <s v="PROYECTO"/>
    <s v="PROYECTO"/>
    <s v="JOSE ROSAS"/>
    <s v="MTTO. DE LINEAS ELECTRICAS DE 13,8KV"/>
    <x v="1"/>
    <s v="DOBOKUBI"/>
  </r>
  <r>
    <s v="PDVSA"/>
    <n v="1"/>
    <d v="2024-04-06T00:00:00"/>
    <s v="ABR"/>
    <s v="DOB-AL-150"/>
    <s v="N/A"/>
    <x v="6"/>
    <m/>
    <m/>
    <m/>
    <m/>
    <n v="1"/>
    <s v="UND"/>
    <s v="NUEVO"/>
    <s v="PROYECTO"/>
    <s v="PROYECTO"/>
    <s v="JOSE ROSAS"/>
    <s v="MTTO. DE LINEAS ELECTRICAS DE 13,8KV"/>
    <x v="1"/>
    <s v="DOBOKUBI"/>
  </r>
  <r>
    <s v="PDVSA"/>
    <n v="1"/>
    <d v="2024-04-07T00:00:00"/>
    <s v="ABR"/>
    <s v="DOB-AL-152"/>
    <s v="N/A"/>
    <x v="1"/>
    <m/>
    <m/>
    <m/>
    <m/>
    <n v="2"/>
    <s v="UND"/>
    <s v="NUEVO"/>
    <s v="PROYECTO"/>
    <s v="PROYECTO"/>
    <s v="JOSE ROSAS"/>
    <s v="MTTO. DE LINEAS ELECTRICAS DE 13,8KV"/>
    <x v="1"/>
    <s v="DOBOKUBI"/>
  </r>
  <r>
    <s v="PDVSA"/>
    <n v="1"/>
    <d v="2024-04-08T00:00:00"/>
    <s v="ABR"/>
    <s v="DOB-AL-153"/>
    <s v="N/A"/>
    <x v="1"/>
    <m/>
    <m/>
    <m/>
    <m/>
    <n v="2"/>
    <s v="UND"/>
    <s v="NUEVO"/>
    <s v="PROYECTO"/>
    <s v="PROYECTO"/>
    <s v="JOSE ROSAS"/>
    <s v="MTTO. DE LINEAS ELECTRICAS DE 13,8KV"/>
    <x v="2"/>
    <s v="DOBOKUBI"/>
  </r>
  <r>
    <s v="PDVSA"/>
    <n v="1"/>
    <d v="2024-04-08T00:00:00"/>
    <s v="ABR"/>
    <s v="DOB-AL-153"/>
    <s v="N/A"/>
    <x v="4"/>
    <m/>
    <m/>
    <m/>
    <m/>
    <n v="2"/>
    <s v="UND"/>
    <s v="NUEVO"/>
    <s v="PROYECTO"/>
    <s v="PROYECTO"/>
    <s v="JOSE ROSAS"/>
    <s v="MTTO. DE LINEAS ELECTRICAS DE 13,8KV"/>
    <x v="2"/>
    <s v="DOBOKUBI"/>
  </r>
  <r>
    <s v="PDVSA"/>
    <n v="1"/>
    <d v="2024-04-08T00:00:00"/>
    <s v="ABR"/>
    <s v="DOB-AL-154"/>
    <s v="N/A"/>
    <x v="4"/>
    <m/>
    <m/>
    <m/>
    <m/>
    <n v="5"/>
    <s v="UND"/>
    <s v="NUEVO"/>
    <s v="PROYECTO"/>
    <s v="PROYECTO"/>
    <s v="JOSE ROSAS"/>
    <s v="MTTO. DE LINEAS ELECTRICAS DE 13,8KV"/>
    <x v="1"/>
    <s v="DOBOKUBI"/>
  </r>
  <r>
    <s v="PDVSA"/>
    <n v="1"/>
    <d v="2024-04-08T00:00:00"/>
    <s v="ABR"/>
    <s v="DOB-AL-154"/>
    <s v="N/A"/>
    <x v="1"/>
    <m/>
    <m/>
    <m/>
    <m/>
    <n v="7"/>
    <s v="UND"/>
    <s v="NUEVO"/>
    <s v="PROYECTO"/>
    <s v="PROYECTO"/>
    <s v="JOSE ROSAS"/>
    <s v="MTTO. DE LINEAS ELECTRICAS DE 13,8KV"/>
    <x v="1"/>
    <s v="DOBOKUBI"/>
  </r>
  <r>
    <s v="PDVSA"/>
    <n v="1"/>
    <d v="2024-04-09T00:00:00"/>
    <s v="ABR"/>
    <s v="DOB-AL-156"/>
    <s v="N/A"/>
    <x v="8"/>
    <m/>
    <m/>
    <m/>
    <m/>
    <n v="1"/>
    <s v="UND"/>
    <s v="NUEVO"/>
    <s v="PROYECTO"/>
    <s v="PROYECTO"/>
    <s v="JOSE ROSAS"/>
    <s v="MTTO. DE LINEAS ELECTRICAS DE 13,8KV"/>
    <x v="1"/>
    <s v="DOBOKUBI"/>
  </r>
  <r>
    <s v="PDVSA"/>
    <n v="1"/>
    <d v="2024-04-12T00:00:00"/>
    <s v="ABR"/>
    <s v="DOB-AL-162"/>
    <s v="N/A"/>
    <x v="4"/>
    <m/>
    <m/>
    <m/>
    <m/>
    <n v="3"/>
    <s v="UND"/>
    <s v="NUEVO"/>
    <s v="PROYECTO"/>
    <s v="PROYECTO"/>
    <s v="JOSE ROSAS"/>
    <s v="MTTO. DE LINEAS ELECTRICAS DE 13,8KV"/>
    <x v="1"/>
    <s v="DOBOKUBI"/>
  </r>
  <r>
    <s v="PDVSA"/>
    <n v="1"/>
    <d v="2024-04-13T00:00:00"/>
    <s v="ABR"/>
    <s v="DOB-AL-164"/>
    <s v="N/A"/>
    <x v="8"/>
    <m/>
    <m/>
    <m/>
    <m/>
    <n v="5"/>
    <s v="UND"/>
    <s v="NUEVO"/>
    <s v="PROYECTO"/>
    <s v="PROYECTO"/>
    <s v="JOSE ROSAS"/>
    <s v="MTTO. DE LINEAS ELECTRICAS DE 13,8KV"/>
    <x v="1"/>
    <s v="DOBOKUBI"/>
  </r>
  <r>
    <s v="PDVSA"/>
    <n v="1"/>
    <d v="2024-04-14T00:00:00"/>
    <s v="ABR"/>
    <s v="DOB-AL-165"/>
    <s v="N/A"/>
    <x v="4"/>
    <m/>
    <m/>
    <m/>
    <m/>
    <n v="3"/>
    <s v="UND"/>
    <s v="NUEVO"/>
    <s v="PROYECTO"/>
    <s v="PROYECTO"/>
    <s v="JOSE ROSAS"/>
    <s v="MTTO. DE LINEAS ELECTRICAS DE 13,8KV"/>
    <x v="1"/>
    <s v="DOBOKUBI"/>
  </r>
  <r>
    <s v="PDVSA"/>
    <n v="1"/>
    <d v="2024-04-15T00:00:00"/>
    <s v="ABR"/>
    <s v="DOB-AL-168"/>
    <s v="N/A"/>
    <x v="4"/>
    <m/>
    <m/>
    <m/>
    <m/>
    <n v="2"/>
    <s v="UND"/>
    <s v="NUEVO"/>
    <s v="PROYECTO"/>
    <s v="PROYECTO"/>
    <s v="JOSE ROSAS"/>
    <s v="MTTO. DE LINEAS ELECTRICAS DE 13,8KV"/>
    <x v="2"/>
    <s v="DOBOKUBI"/>
  </r>
  <r>
    <s v="PDVSA"/>
    <n v="1"/>
    <d v="2024-04-16T00:00:00"/>
    <s v="ABR"/>
    <s v="DOB-AL-169"/>
    <s v="N/A"/>
    <x v="3"/>
    <m/>
    <m/>
    <m/>
    <m/>
    <n v="3"/>
    <s v="UND"/>
    <s v="NUEVO"/>
    <s v="PROYECTO"/>
    <s v="PROYECTO"/>
    <s v="JOSE ROSAS"/>
    <s v="MTTO. DE LINEAS ELECTRICAS DE 13,8KV"/>
    <x v="2"/>
    <s v="DOBOKUBI"/>
  </r>
  <r>
    <s v="PDVSA"/>
    <n v="1"/>
    <d v="2024-04-16T00:00:00"/>
    <s v="ABR"/>
    <s v="DOB-AL-170"/>
    <s v="N/A"/>
    <x v="4"/>
    <m/>
    <m/>
    <m/>
    <m/>
    <n v="6"/>
    <s v="UND"/>
    <s v="NUEVO"/>
    <s v="PROYECTO"/>
    <s v="PROYECTO"/>
    <s v="JOSE ROSAS"/>
    <s v="MTTO. DE LINEAS ELECTRICAS DE 13,8KV"/>
    <x v="1"/>
    <s v="DOBOKUBI"/>
  </r>
  <r>
    <s v="PDVSA"/>
    <n v="1"/>
    <d v="2024-04-17T00:00:00"/>
    <s v="ABR"/>
    <s v="DOB-AL-171"/>
    <s v="N/A"/>
    <x v="4"/>
    <m/>
    <m/>
    <m/>
    <m/>
    <n v="3"/>
    <s v="UND"/>
    <s v="NUEVO"/>
    <s v="PROYECTO"/>
    <s v="PROYECTO"/>
    <s v="JOSE ROSAS"/>
    <s v="MTTO. DE LINEAS ELECTRICAS DE 13,8KV"/>
    <x v="1"/>
    <s v="DOBOKUBI"/>
  </r>
  <r>
    <s v="PDVSA"/>
    <n v="1"/>
    <d v="2024-04-17T00:00:00"/>
    <s v="ABR"/>
    <s v="DOB-AL-171"/>
    <s v="N/A"/>
    <x v="1"/>
    <m/>
    <m/>
    <m/>
    <m/>
    <n v="5"/>
    <s v="UND"/>
    <s v="NUEVO"/>
    <s v="PROYECTO"/>
    <s v="PROYECTO"/>
    <s v="JOSE ROSAS"/>
    <s v="MTTO. DE LINEAS ELECTRICAS DE 13,8KV"/>
    <x v="1"/>
    <s v="DOBOKUBI"/>
  </r>
  <r>
    <s v="PDVSA"/>
    <n v="1"/>
    <d v="2024-04-22T00:00:00"/>
    <s v="ABR"/>
    <s v="DOB-AL-181"/>
    <s v="N/A"/>
    <x v="3"/>
    <m/>
    <m/>
    <m/>
    <m/>
    <n v="1"/>
    <s v="UND"/>
    <s v="NUEVO"/>
    <s v="PROYECTO"/>
    <s v="PROYECTO"/>
    <s v="JOSE ROSAS"/>
    <s v="MTTO. DE LINEAS ELECTRICAS DE 13,8KV"/>
    <x v="2"/>
    <s v="DOBOKUBI"/>
  </r>
  <r>
    <s v="PDVSA"/>
    <n v="1"/>
    <d v="2024-04-22T00:00:00"/>
    <s v="ABR"/>
    <s v="DOB-AL-182"/>
    <s v="N/A"/>
    <x v="4"/>
    <m/>
    <m/>
    <m/>
    <m/>
    <n v="10"/>
    <s v="UND"/>
    <s v="NUEVO"/>
    <s v="PROYECTO"/>
    <s v="PROYECTO"/>
    <s v="JOSE ROSAS"/>
    <s v="MTTO. DE LINEAS ELECTRICAS DE 13,8KV"/>
    <x v="1"/>
    <s v="DOBOKUBI"/>
  </r>
  <r>
    <s v="PDVSA"/>
    <n v="1"/>
    <d v="2024-04-22T00:00:00"/>
    <s v="ABR"/>
    <s v="DOB-AL-182"/>
    <s v="N/A"/>
    <x v="1"/>
    <m/>
    <m/>
    <m/>
    <m/>
    <n v="10"/>
    <s v="UND"/>
    <s v="NUEVO"/>
    <s v="PROYECTO"/>
    <s v="PROYECTO"/>
    <s v="JOSE ROSAS"/>
    <s v="MTTO. DE LINEAS ELECTRICAS DE 13,8KV"/>
    <x v="1"/>
    <s v="DOBOKUBI"/>
  </r>
  <r>
    <s v="PDVSA"/>
    <n v="1"/>
    <d v="2024-04-23T00:00:00"/>
    <s v="ABR"/>
    <s v="DOB-AL-184"/>
    <s v="N/A"/>
    <x v="4"/>
    <m/>
    <m/>
    <m/>
    <m/>
    <n v="3"/>
    <s v="UND"/>
    <s v="NUEVO"/>
    <s v="PROYECTO"/>
    <s v="PROYECTO"/>
    <s v="JOSE ROSAS"/>
    <s v="MTTO. DE LINEAS ELECTRICAS DE 13,8KV"/>
    <x v="2"/>
    <s v="DOBOKUBI"/>
  </r>
  <r>
    <s v="PDVSA"/>
    <n v="1"/>
    <d v="2024-04-23T00:00:00"/>
    <s v="ABR"/>
    <s v="DOB-AL-184"/>
    <s v="N/A"/>
    <x v="1"/>
    <m/>
    <m/>
    <m/>
    <m/>
    <n v="6"/>
    <s v="UND"/>
    <s v="NUEVO"/>
    <s v="PROYECTO"/>
    <s v="PROYECTO"/>
    <s v="JOSE ROSAS"/>
    <s v="MTTO. DE LINEAS ELECTRICAS DE 13,8KV"/>
    <x v="2"/>
    <s v="DOBOKUBI"/>
  </r>
  <r>
    <s v="PDVSA"/>
    <n v="1"/>
    <d v="2024-04-23T00:00:00"/>
    <s v="ABR"/>
    <s v="DOB-AL-185"/>
    <s v="N/A"/>
    <x v="9"/>
    <m/>
    <m/>
    <m/>
    <m/>
    <n v="12"/>
    <s v="UND"/>
    <s v="NUEVO"/>
    <s v="PROYECTO"/>
    <s v="PROYECTO"/>
    <s v="JOSE ROSAS"/>
    <s v="MTTO. DE LINEAS ELECTRICAS DE 13,8KV"/>
    <x v="1"/>
    <s v="DOBOKUBI"/>
  </r>
  <r>
    <s v="PDVSA"/>
    <n v="1"/>
    <d v="2024-04-23T00:00:00"/>
    <s v="ABR"/>
    <s v="DOB-AL-185"/>
    <s v="N/A"/>
    <x v="8"/>
    <m/>
    <m/>
    <m/>
    <m/>
    <n v="12"/>
    <s v="UND"/>
    <s v="NUEVO"/>
    <s v="PROYECTO"/>
    <s v="PROYECTO"/>
    <s v="JOSE ROSAS"/>
    <s v="MTTO. DE LINEAS ELECTRICAS DE 13,8KV"/>
    <x v="1"/>
    <s v="DOBOKUBI"/>
  </r>
  <r>
    <s v="PDVSA"/>
    <n v="1"/>
    <d v="2024-04-23T00:00:00"/>
    <s v="ABR"/>
    <s v="DOB-AL-185"/>
    <s v="N/A"/>
    <x v="5"/>
    <m/>
    <m/>
    <m/>
    <m/>
    <n v="2"/>
    <s v="UND"/>
    <s v="NUEVO"/>
    <s v="PROYECTO"/>
    <s v="PROYECTO"/>
    <s v="JOSE ROSAS"/>
    <s v="MTTO. DE LINEAS ELECTRICAS DE 13,8KV"/>
    <x v="1"/>
    <s v="DOBOKUBI"/>
  </r>
  <r>
    <s v="PDVSA"/>
    <n v="1"/>
    <d v="2024-04-24T00:00:00"/>
    <s v="ABR"/>
    <s v="DOB-AL-187"/>
    <s v="N/A"/>
    <x v="8"/>
    <m/>
    <m/>
    <m/>
    <m/>
    <n v="12"/>
    <s v="UND"/>
    <s v="NUEVO"/>
    <s v="PROYECTO"/>
    <s v="PROYECTO"/>
    <s v="JOSE ROSAS"/>
    <s v="MTTO. DE LINEAS ELECTRICAS DE 13,8KV"/>
    <x v="1"/>
    <s v="DOBOKUBI"/>
  </r>
  <r>
    <s v="PDVSA"/>
    <n v="1"/>
    <d v="2024-04-24T00:00:00"/>
    <s v="ABR"/>
    <s v="DOB-AL-187"/>
    <s v="N/A"/>
    <x v="9"/>
    <m/>
    <m/>
    <m/>
    <m/>
    <n v="12"/>
    <s v="UND"/>
    <s v="NUEVO"/>
    <s v="PROYECTO"/>
    <s v="PROYECTO"/>
    <s v="JOSE ROSAS"/>
    <s v="MTTO. DE LINEAS ELECTRICAS DE 13,8KV"/>
    <x v="1"/>
    <s v="DOBOKUBI"/>
  </r>
  <r>
    <s v="PDVSA"/>
    <n v="1"/>
    <d v="2024-04-25T00:00:00"/>
    <s v="ABR"/>
    <s v="DOB-AL-189"/>
    <s v="N/A"/>
    <x v="8"/>
    <m/>
    <m/>
    <m/>
    <m/>
    <n v="12"/>
    <s v="UND"/>
    <s v="NUEVO"/>
    <s v="PROYECTO"/>
    <s v="PROYECTO"/>
    <s v="JOSE ROSAS"/>
    <s v="MTTO. DE LINEAS ELECTRICAS DE 13,8KV"/>
    <x v="1"/>
    <s v="DOBOKUBI"/>
  </r>
  <r>
    <s v="PDVSA"/>
    <n v="1"/>
    <d v="2024-04-25T00:00:00"/>
    <s v="ABR"/>
    <s v="DOB-AL-189"/>
    <s v="N/A"/>
    <x v="9"/>
    <m/>
    <m/>
    <m/>
    <m/>
    <n v="12"/>
    <s v="UND"/>
    <s v="NUEVO"/>
    <s v="PROYECTO"/>
    <s v="PROYECTO"/>
    <s v="JOSE ROSAS"/>
    <s v="MTTO. DE LINEAS ELECTRICAS DE 13,8KV"/>
    <x v="1"/>
    <s v="DOBOKUBI"/>
  </r>
  <r>
    <s v="PDVSA"/>
    <n v="1"/>
    <d v="2024-04-26T00:00:00"/>
    <s v="ABR"/>
    <s v="DOB-AL-191"/>
    <s v="N/A"/>
    <x v="1"/>
    <m/>
    <m/>
    <m/>
    <m/>
    <n v="3"/>
    <s v="UND"/>
    <s v="NUEVO"/>
    <s v="PROYECTO"/>
    <s v="PROYECTO"/>
    <s v="JOSE ROSAS"/>
    <s v="MTTO. DE LINEAS ELECTRICAS DE 13,8KV"/>
    <x v="2"/>
    <s v="DOBOKUBI"/>
  </r>
  <r>
    <s v="PDVSA"/>
    <n v="1"/>
    <d v="2024-04-26T00:00:00"/>
    <s v="MAY"/>
    <s v="DOB-AL-192"/>
    <s v="N/A"/>
    <x v="1"/>
    <m/>
    <m/>
    <m/>
    <m/>
    <n v="6"/>
    <s v="UND"/>
    <s v="NUEVO"/>
    <s v="PROYECTO"/>
    <s v="PROYECTO"/>
    <s v="JOSE ROSAS"/>
    <s v="MTTO. DE LINEAS ELECTRICAS DE 13,8KV"/>
    <x v="1"/>
    <s v="DOBOKUBI"/>
  </r>
  <r>
    <s v="PDVSA"/>
    <n v="1"/>
    <d v="2024-05-02T00:00:00"/>
    <s v="MAY"/>
    <s v="DOB-AL-193"/>
    <s v="N/A"/>
    <x v="8"/>
    <m/>
    <m/>
    <m/>
    <m/>
    <n v="24"/>
    <s v="UND"/>
    <s v="NUEVO"/>
    <s v="PROYECTO"/>
    <s v="PROYECTO"/>
    <s v="JOSE ROSAS"/>
    <s v="MTTO. DE LINEAS ELECTRICAS DE 13,8KV"/>
    <x v="1"/>
    <s v="DOBOKUBI"/>
  </r>
  <r>
    <s v="PDVSA"/>
    <n v="1"/>
    <d v="2024-05-02T00:00:00"/>
    <s v="MAY"/>
    <s v="DOB-AL-193"/>
    <s v="N/A"/>
    <x v="9"/>
    <m/>
    <m/>
    <m/>
    <m/>
    <n v="24"/>
    <s v="UND"/>
    <s v="NUEVO"/>
    <s v="PROYECTO"/>
    <s v="PROYECTO"/>
    <s v="JOSE ROSAS"/>
    <s v="MTTO. DE LINEAS ELECTRICAS DE 13,8KV"/>
    <x v="1"/>
    <s v="DOBOKUBI"/>
  </r>
  <r>
    <s v="PDVSA"/>
    <n v="1"/>
    <d v="2024-05-03T00:00:00"/>
    <s v="MAY"/>
    <s v="DOB-AL-195"/>
    <s v="N/A"/>
    <x v="1"/>
    <m/>
    <m/>
    <m/>
    <m/>
    <n v="12"/>
    <s v="UND"/>
    <s v="NUEVO"/>
    <s v="PROYECTO"/>
    <s v="PROYECTO"/>
    <s v="JOSE ROSAS"/>
    <s v="MTTO. DE LINEAS ELECTRICAS DE 13,8KV"/>
    <x v="1"/>
    <s v="DOBOKUBI"/>
  </r>
  <r>
    <s v="PDVSA"/>
    <n v="1"/>
    <d v="2024-05-03T00:00:00"/>
    <s v="MAY"/>
    <s v="DOB-AL-195"/>
    <s v="N/A"/>
    <x v="4"/>
    <m/>
    <m/>
    <m/>
    <m/>
    <n v="12"/>
    <s v="UND"/>
    <s v="NUEVO"/>
    <s v="PROYECTO"/>
    <s v="PROYECTO"/>
    <s v="JOSE ROSAS"/>
    <s v="MTTO. DE LINEAS ELECTRICAS DE 13,8KV"/>
    <x v="1"/>
    <s v="DOBOKUBI"/>
  </r>
  <r>
    <s v="PDVSA"/>
    <n v="1"/>
    <d v="2024-05-03T00:00:00"/>
    <s v="MAY"/>
    <s v="DOB-AL-195"/>
    <s v="N/A"/>
    <x v="8"/>
    <m/>
    <m/>
    <m/>
    <m/>
    <n v="3"/>
    <s v="UND"/>
    <s v="NUEVO"/>
    <s v="PROYECTO"/>
    <s v="PROYECTO"/>
    <s v="JOSE ROSAS"/>
    <s v="MTTO. DE LINEAS ELECTRICAS DE 13,8KV"/>
    <x v="1"/>
    <s v="DOBOKUBI"/>
  </r>
  <r>
    <s v="PDVSA"/>
    <n v="1"/>
    <d v="2024-05-03T00:00:00"/>
    <s v="MAY"/>
    <s v="DOB-AL-195"/>
    <s v="N/A"/>
    <x v="9"/>
    <m/>
    <m/>
    <m/>
    <m/>
    <n v="3"/>
    <s v="UND"/>
    <s v="NUEVO"/>
    <s v="PROYECTO"/>
    <s v="PROYECTO"/>
    <s v="JOSE ROSAS"/>
    <s v="MTTO. DE LINEAS ELECTRICAS DE 13,8KV"/>
    <x v="1"/>
    <s v="DOBOKUBI"/>
  </r>
  <r>
    <s v="PDVSA"/>
    <n v="1"/>
    <d v="2024-05-03T00:00:00"/>
    <s v="MAY"/>
    <s v="DOB-AL-195"/>
    <s v="N/A"/>
    <x v="10"/>
    <m/>
    <m/>
    <m/>
    <m/>
    <n v="3"/>
    <s v="UND"/>
    <s v="NUEVO"/>
    <s v="PROYECTO"/>
    <s v="PROYECTO"/>
    <s v="JOSE ROSAS"/>
    <s v="MTTO. DE LINEAS ELECTRICAS DE 13,8KV"/>
    <x v="1"/>
    <s v="DOBOKUBI"/>
  </r>
  <r>
    <s v="PDVSA"/>
    <n v="1"/>
    <d v="2024-05-04T00:00:00"/>
    <s v="MAY"/>
    <s v="DOB-AL-197"/>
    <s v="N/A"/>
    <x v="8"/>
    <m/>
    <m/>
    <m/>
    <m/>
    <n v="6"/>
    <s v="UND"/>
    <s v="NUEVO"/>
    <s v="PROYECTO"/>
    <s v="PROYECTO"/>
    <s v="JOSE ROSAS"/>
    <s v="MTTO. DE LINEAS ELECTRICAS DE 13,8KV"/>
    <x v="1"/>
    <s v="DOBOKUBI"/>
  </r>
  <r>
    <s v="PDVSA"/>
    <n v="1"/>
    <d v="2024-05-04T00:00:00"/>
    <s v="MAY"/>
    <s v="DOB-AL-197"/>
    <s v="N/A"/>
    <x v="9"/>
    <m/>
    <m/>
    <m/>
    <m/>
    <n v="6"/>
    <s v="UND"/>
    <s v="NUEVO"/>
    <s v="PROYECTO"/>
    <s v="PROYECTO"/>
    <s v="JOSE ROSAS"/>
    <s v="MTTO. DE LINEAS ELECTRICAS DE 13,8KV"/>
    <x v="1"/>
    <s v="DOBOKUBI"/>
  </r>
  <r>
    <s v="PDVSA"/>
    <n v="1"/>
    <d v="2024-05-05T00:00:00"/>
    <s v="MAY"/>
    <s v="DOB-AL-198"/>
    <s v="N/A"/>
    <x v="6"/>
    <m/>
    <m/>
    <m/>
    <m/>
    <n v="6"/>
    <s v="UND"/>
    <s v="NUEVO"/>
    <s v="PROYECTO"/>
    <s v="PROYECTO"/>
    <s v="JOSE ROSAS"/>
    <s v="MTTO. DE LINEAS ELECTRICAS DE 13,8KV"/>
    <x v="1"/>
    <s v="DOBOKUBI"/>
  </r>
  <r>
    <s v="PDVSA"/>
    <n v="1"/>
    <d v="2024-05-05T00:00:00"/>
    <s v="MAY"/>
    <s v="DOB-AL-198"/>
    <s v="N/A"/>
    <x v="4"/>
    <m/>
    <m/>
    <m/>
    <s v="   "/>
    <n v="6"/>
    <s v="UND"/>
    <s v="NUEVO"/>
    <s v="PROYECTO"/>
    <s v="PROYECTO"/>
    <s v="JOSE ROSAS"/>
    <s v="MTTO. DE LINEAS ELECTRICAS DE 13,8KV"/>
    <x v="1"/>
    <s v="DOBOKUBI"/>
  </r>
  <r>
    <s v="PDVSA"/>
    <n v="1"/>
    <d v="2024-05-06T00:00:00"/>
    <s v="MAY"/>
    <s v="DOB-AL-199"/>
    <s v="N/A"/>
    <x v="0"/>
    <m/>
    <m/>
    <m/>
    <m/>
    <n v="3"/>
    <s v="UND"/>
    <s v="NUEVO"/>
    <s v="PROYECTO"/>
    <s v="PROYECTO"/>
    <s v="JOSE ROSAS"/>
    <s v="MTTO. DE LINEAS ELECTRICAS DE 13,8KV"/>
    <x v="1"/>
    <s v="DOBOKUBI"/>
  </r>
  <r>
    <s v="PDVSA"/>
    <n v="1"/>
    <d v="2024-05-07T00:00:00"/>
    <s v="MAY"/>
    <s v="DOB-AL-200"/>
    <s v="N/A"/>
    <x v="0"/>
    <m/>
    <m/>
    <m/>
    <m/>
    <n v="3"/>
    <s v="UND"/>
    <s v="NUEVO"/>
    <s v="PROYECTO"/>
    <s v="PROYECTO"/>
    <s v="JOSE ROSAS"/>
    <s v="MTTO. DE LINEAS ELECTRICAS DE 13,8KV"/>
    <x v="1"/>
    <s v="DOBOKUBI"/>
  </r>
  <r>
    <s v="PDVSA"/>
    <n v="1"/>
    <d v="2024-05-08T00:00:00"/>
    <s v="MAY"/>
    <s v="DOB-AL-203"/>
    <s v="N/A"/>
    <x v="4"/>
    <m/>
    <m/>
    <m/>
    <m/>
    <n v="8"/>
    <s v="UND"/>
    <s v="NUEVO"/>
    <s v="PROYECTO"/>
    <s v="PROYECTO"/>
    <s v="JOSE ROSAS"/>
    <s v="MTTO. DE LINEAS ELECTRICAS DE 13,8KV"/>
    <x v="1"/>
    <s v="DOBOKUBI"/>
  </r>
  <r>
    <s v="PDVSA"/>
    <n v="1"/>
    <d v="2024-05-09T00:00:00"/>
    <s v="MAY"/>
    <s v="DOB-AL-204"/>
    <s v="N/A"/>
    <x v="9"/>
    <m/>
    <m/>
    <m/>
    <m/>
    <n v="12"/>
    <s v="UND"/>
    <s v="NUEVO"/>
    <s v="PROYECTO"/>
    <s v="PROYECTO"/>
    <s v="JOSE ROSAS"/>
    <s v="MTTO. DE LINEAS ELECTRICAS DE 13,8KV"/>
    <x v="1"/>
    <s v="DOBOKUBI"/>
  </r>
  <r>
    <s v="PDVSA"/>
    <n v="1"/>
    <d v="2024-05-09T00:00:00"/>
    <s v="MAY"/>
    <s v="DOB-AL-204"/>
    <s v="N/A"/>
    <x v="8"/>
    <m/>
    <m/>
    <m/>
    <m/>
    <n v="12"/>
    <s v="UND"/>
    <s v="NUEVO"/>
    <s v="PROYECTO"/>
    <s v="PROYECTO"/>
    <s v="JOSE ROSAS"/>
    <s v="MTTO. DE LINEAS ELECTRICAS DE 13,8KV"/>
    <x v="1"/>
    <s v="DOBOKUBI"/>
  </r>
  <r>
    <s v="PDVSA"/>
    <n v="1"/>
    <d v="2024-05-10T00:00:00"/>
    <s v="MAY"/>
    <s v="DOB-AL-207"/>
    <s v="N/A"/>
    <x v="1"/>
    <m/>
    <m/>
    <m/>
    <m/>
    <n v="15"/>
    <s v="UND"/>
    <s v="NUEVO"/>
    <s v="PROYECTO"/>
    <s v="PROYECTO"/>
    <s v="JOSE ROSAS"/>
    <s v="MTTO. DE LINEAS ELECTRICAS DE 13,8KV"/>
    <x v="1"/>
    <s v="DOBOKUBI"/>
  </r>
  <r>
    <s v="PDVSA"/>
    <n v="1"/>
    <d v="2024-05-10T00:00:00"/>
    <s v="MAY"/>
    <s v="DOB-AL-207"/>
    <s v="N/A"/>
    <x v="4"/>
    <m/>
    <m/>
    <m/>
    <m/>
    <n v="15"/>
    <s v="UND"/>
    <s v="NUEVO"/>
    <s v="PROYECTO"/>
    <s v="PROYECTO"/>
    <s v="JOSE ROSAS"/>
    <s v="MTTO. DE LINEAS ELECTRICAS DE 13,8KV"/>
    <x v="1"/>
    <s v="DOBOKUBI"/>
  </r>
  <r>
    <s v="PDVSA"/>
    <n v="1"/>
    <d v="2024-05-10T00:00:00"/>
    <s v="MAY"/>
    <s v="DOB-AL-207"/>
    <s v="N/A"/>
    <x v="5"/>
    <m/>
    <m/>
    <m/>
    <m/>
    <n v="1"/>
    <s v="UND"/>
    <s v="NUEVO"/>
    <s v="PROYECTO"/>
    <s v="PROYECTO"/>
    <s v="JOSE ROSAS"/>
    <s v="MTTO. DE LINEAS ELECTRICAS DE 13,8KV"/>
    <x v="1"/>
    <s v="DOBOKUBI"/>
  </r>
  <r>
    <s v="PDVSA"/>
    <n v="1"/>
    <d v="2024-05-11T00:00:00"/>
    <s v="MAY"/>
    <s v="DOB-AL-208"/>
    <s v="N/A"/>
    <x v="4"/>
    <m/>
    <m/>
    <m/>
    <m/>
    <n v="7"/>
    <s v="UND"/>
    <s v="NUEVO"/>
    <s v="PROYECTO"/>
    <s v="PROYECTO"/>
    <s v="JOSE ROSAS"/>
    <s v="MTTO. DE LINEAS ELECTRICAS DE 13,8KV"/>
    <x v="1"/>
    <s v="DOBOKUBI"/>
  </r>
  <r>
    <s v="PDVSA"/>
    <n v="1"/>
    <d v="2024-05-11T00:00:00"/>
    <s v="MAY"/>
    <s v="DOB-AL-208"/>
    <s v="N/A"/>
    <x v="6"/>
    <m/>
    <m/>
    <m/>
    <m/>
    <n v="12"/>
    <s v="UND"/>
    <s v="NUEVO"/>
    <s v="PROYECTO"/>
    <s v="PROYECTO"/>
    <s v="JOSE ROSAS"/>
    <s v="MTTO. DE LINEAS ELECTRICAS DE 13,8KV"/>
    <x v="1"/>
    <s v="DOBOKUBI"/>
  </r>
  <r>
    <s v="PDVSA"/>
    <n v="1"/>
    <d v="2024-05-12T00:00:00"/>
    <s v="MAY"/>
    <s v="DOB-AL-209"/>
    <s v="N/A"/>
    <x v="4"/>
    <m/>
    <m/>
    <m/>
    <m/>
    <n v="6"/>
    <s v="UND"/>
    <s v="NUEVO"/>
    <s v="PROYECTO"/>
    <s v="PROYECTO"/>
    <s v="JOSE ROSAS"/>
    <s v="MTTO. DE LINEAS ELECTRICAS DE 13,8KV"/>
    <x v="1"/>
    <s v="DOBOKUBI"/>
  </r>
  <r>
    <s v="PDVSA"/>
    <n v="1"/>
    <d v="2024-05-13T00:00:00"/>
    <s v="MAY"/>
    <s v="DOB-AL-211"/>
    <s v="N/A"/>
    <x v="4"/>
    <m/>
    <m/>
    <m/>
    <m/>
    <n v="6"/>
    <s v="UND"/>
    <s v="NUEVO"/>
    <s v="PROYECTO"/>
    <s v="PROYECTO"/>
    <s v="JOSE ROSAS"/>
    <s v="MTTO. DE LINEAS ELECTRICAS DE 13,8KV"/>
    <x v="1"/>
    <s v="DOBOKUBI"/>
  </r>
  <r>
    <s v="PDVSA"/>
    <n v="1"/>
    <d v="2024-05-13T00:00:00"/>
    <s v="MAY"/>
    <s v="DOB-AL-211"/>
    <s v="N/A"/>
    <x v="1"/>
    <m/>
    <m/>
    <m/>
    <m/>
    <n v="6"/>
    <s v="UND"/>
    <s v="NUEVO"/>
    <s v="PROYECTO"/>
    <s v="PROYECTO"/>
    <s v="JOSE ROSAS"/>
    <s v="MTTO. DE LINEAS ELECTRICAS DE 13,8KV"/>
    <x v="1"/>
    <s v="DOBOKUBI"/>
  </r>
  <r>
    <s v="PDVSA"/>
    <n v="1"/>
    <d v="2024-06-23T00:00:00"/>
    <s v="JUN"/>
    <s v="DOB-AL-229"/>
    <s v="N/A"/>
    <x v="4"/>
    <m/>
    <m/>
    <m/>
    <m/>
    <n v="3"/>
    <s v="UND"/>
    <s v="NUEVO"/>
    <s v="PROYECTO"/>
    <s v="PROYECTO"/>
    <s v="JOSE ROSAS"/>
    <s v="MTTO. DE LINEAS ELECTRICAS DE 13,8KV"/>
    <x v="1"/>
    <s v="DOBOKUBI"/>
  </r>
  <r>
    <s v="PDVSA"/>
    <n v="1"/>
    <d v="2024-06-23T00:00:00"/>
    <s v="JUN"/>
    <s v="DOB-AL-229"/>
    <s v="N/A"/>
    <x v="1"/>
    <m/>
    <m/>
    <m/>
    <m/>
    <n v="3"/>
    <s v="UND"/>
    <s v="NUEVO"/>
    <s v="PROYECTO"/>
    <s v="PROYECTO"/>
    <s v="JOSE ROSAS"/>
    <s v="MTTO. DE LINEAS ELECTRICAS DE 13,8KV"/>
    <x v="1"/>
    <s v="DOBOKUBI"/>
  </r>
  <r>
    <s v="PDVSA"/>
    <n v="1"/>
    <d v="2024-06-27T00:00:00"/>
    <s v="JUN"/>
    <s v="DOB-AL-231"/>
    <s v="N/A"/>
    <x v="4"/>
    <m/>
    <m/>
    <m/>
    <m/>
    <n v="6"/>
    <s v="UND"/>
    <s v="NUEVO"/>
    <s v="PROYECTO"/>
    <s v="PROYECTO"/>
    <s v="JOSE ROSAS"/>
    <s v="MTTO. DE LINEAS ELECTRICAS DE 13,8KV"/>
    <x v="1"/>
    <s v="DOBOKUBI"/>
  </r>
  <r>
    <s v="PDVSA"/>
    <n v="1"/>
    <d v="2024-06-27T00:00:00"/>
    <s v="JUN"/>
    <s v="DOB-AL-231"/>
    <s v="N/A"/>
    <x v="1"/>
    <m/>
    <m/>
    <m/>
    <m/>
    <n v="6"/>
    <s v="UND"/>
    <s v="NUEVO"/>
    <s v="PROYECTO"/>
    <s v="PROYECTO"/>
    <s v="JOSE ROSAS"/>
    <s v="MTTO. DE LINEAS ELECTRICAS DE 13,8KV"/>
    <x v="1"/>
    <s v="DOBOKUBI"/>
  </r>
  <r>
    <s v="PDVSA"/>
    <n v="1"/>
    <d v="2024-06-27T00:00:00"/>
    <s v="JUN"/>
    <s v="DOB-AL-231"/>
    <s v="N/A"/>
    <x v="3"/>
    <m/>
    <m/>
    <m/>
    <m/>
    <n v="3"/>
    <s v="UND"/>
    <s v="NUEVO"/>
    <s v="PROYECTO"/>
    <s v="PROYECTO"/>
    <s v="JOSE ROSAS"/>
    <s v="MTTO. DE LINEAS ELECTRICAS DE 13,8KV"/>
    <x v="1"/>
    <s v="DOBOKUB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 /></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 /></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 /></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 /></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 /></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 /></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 /></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 /></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7.xml" /></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 /></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 /></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2.xml" /></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5.xml" /></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1.xml" /></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1.xml" /></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0.xml" /></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 /></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6.xml" /></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7.xml" /></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6.xml" /></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6.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C00-00001E000000}" name="TablaDinámica10" cacheId="5"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M34:N37"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28">
        <item x="7"/>
        <item x="5"/>
        <item x="4"/>
        <item x="23"/>
        <item x="14"/>
        <item x="3"/>
        <item x="16"/>
        <item x="24"/>
        <item x="10"/>
        <item x="2"/>
        <item m="1" x="26"/>
        <item x="12"/>
        <item x="20"/>
        <item x="22"/>
        <item x="25"/>
        <item x="11"/>
        <item x="17"/>
        <item x="15"/>
        <item x="18"/>
        <item x="9"/>
        <item x="13"/>
        <item x="21"/>
        <item x="6"/>
        <item x="19"/>
        <item x="1"/>
        <item x="0"/>
        <item x="8"/>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7">
    <format dxfId="86">
      <pivotArea type="all" dataOnly="0" outline="0" fieldPosition="0"/>
    </format>
    <format dxfId="85">
      <pivotArea outline="0" collapsedLevelsAreSubtotals="1" fieldPosition="0"/>
    </format>
    <format dxfId="84">
      <pivotArea field="29" type="button" dataOnly="0" labelOnly="1" outline="0" axis="axisRow" fieldPosition="0"/>
    </format>
    <format dxfId="83">
      <pivotArea dataOnly="0" labelOnly="1" outline="0" axis="axisValues" fieldPosition="0"/>
    </format>
    <format dxfId="82">
      <pivotArea dataOnly="0" labelOnly="1" fieldPosition="0">
        <references count="1">
          <reference field="29" count="0"/>
        </references>
      </pivotArea>
    </format>
    <format dxfId="81">
      <pivotArea dataOnly="0" labelOnly="1" grandRow="1" outline="0" fieldPosition="0"/>
    </format>
    <format dxfId="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C00-00001D000000}" name="TablaDinámica22" cacheId="4"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C131:D134"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5">
        <item x="3"/>
        <item x="2"/>
        <item x="1"/>
        <item x="0"/>
        <item t="default"/>
      </items>
    </pivotField>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26" hier="-1"/>
  </pageFields>
  <dataFields count="1">
    <dataField name="Cuenta de Falla Detectada UT" fld="26" subtotal="count" baseField="0" baseItem="0"/>
  </dataFields>
  <formats count="7">
    <format dxfId="93">
      <pivotArea type="all" dataOnly="0" outline="0" fieldPosition="0"/>
    </format>
    <format dxfId="92">
      <pivotArea outline="0" collapsedLevelsAreSubtotals="1" fieldPosition="0"/>
    </format>
    <format dxfId="91">
      <pivotArea field="29" type="button" dataOnly="0" labelOnly="1" outline="0" axis="axisRow" fieldPosition="0"/>
    </format>
    <format dxfId="90">
      <pivotArea dataOnly="0" labelOnly="1" outline="0" axis="axisValues" fieldPosition="0"/>
    </format>
    <format dxfId="89">
      <pivotArea dataOnly="0" labelOnly="1" fieldPosition="0">
        <references count="1">
          <reference field="29" count="0"/>
        </references>
      </pivotArea>
    </format>
    <format dxfId="88">
      <pivotArea dataOnly="0" labelOnly="1" grandRow="1" outline="0" fieldPosition="0"/>
    </format>
    <format dxfId="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C00-00001C000000}" name="TablaDinámica18" cacheId="9"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C86:D89"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52">
        <item h="1" x="30"/>
        <item h="1" x="29"/>
        <item h="1" x="28"/>
        <item h="1" x="25"/>
        <item h="1" x="22"/>
        <item h="1" x="42"/>
        <item h="1" x="26"/>
        <item h="1" x="47"/>
        <item h="1" x="48"/>
        <item h="1" x="27"/>
        <item h="1" x="34"/>
        <item h="1" x="24"/>
        <item h="1" x="8"/>
        <item h="1" x="36"/>
        <item h="1" x="31"/>
        <item h="1" x="2"/>
        <item h="1" x="11"/>
        <item h="1" x="33"/>
        <item h="1" x="43"/>
        <item h="1" x="18"/>
        <item h="1" x="19"/>
        <item h="1" x="35"/>
        <item h="1" x="20"/>
        <item h="1" x="14"/>
        <item h="1" x="12"/>
        <item h="1" x="9"/>
        <item h="1" x="45"/>
        <item h="1" x="40"/>
        <item h="1" x="5"/>
        <item h="1" x="32"/>
        <item h="1" x="1"/>
        <item h="1" x="7"/>
        <item h="1" x="15"/>
        <item h="1" x="49"/>
        <item h="1" x="38"/>
        <item h="1" x="4"/>
        <item h="1" x="16"/>
        <item h="1" x="21"/>
        <item h="1" x="37"/>
        <item h="1" x="44"/>
        <item h="1" x="17"/>
        <item h="1" x="41"/>
        <item x="6"/>
        <item x="0"/>
        <item x="50"/>
        <item x="10"/>
        <item x="46"/>
        <item x="3"/>
        <item x="39"/>
        <item x="23"/>
        <item x="13"/>
        <item t="default"/>
      </items>
    </pivotField>
    <pivotField showAll="0"/>
    <pivotField showAll="0"/>
    <pivotField showAll="0"/>
    <pivotField showAll="0"/>
    <pivotField showAll="0"/>
    <pivotField numFmtId="14" showAll="0"/>
    <pivotField showAll="0"/>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7">
    <format dxfId="100">
      <pivotArea type="all" dataOnly="0" outline="0" fieldPosition="0"/>
    </format>
    <format dxfId="99">
      <pivotArea outline="0" collapsedLevelsAreSubtotals="1" fieldPosition="0"/>
    </format>
    <format dxfId="98">
      <pivotArea field="29" type="button" dataOnly="0" labelOnly="1" outline="0" axis="axisRow" fieldPosition="0"/>
    </format>
    <format dxfId="97">
      <pivotArea dataOnly="0" labelOnly="1" outline="0" axis="axisValues" fieldPosition="0"/>
    </format>
    <format dxfId="96">
      <pivotArea dataOnly="0" labelOnly="1" fieldPosition="0">
        <references count="1">
          <reference field="29" count="0"/>
        </references>
      </pivotArea>
    </format>
    <format dxfId="95">
      <pivotArea dataOnly="0" labelOnly="1" grandRow="1" outline="0" fieldPosition="0"/>
    </format>
    <format dxfId="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C00-00001B000000}" name="TablaDinámica2" cacheId="8"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C17:D20"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5">
        <item x="1"/>
        <item x="4"/>
        <item x="5"/>
        <item x="3"/>
        <item x="6"/>
        <item x="9"/>
        <item x="2"/>
        <item x="7"/>
        <item x="11"/>
        <item x="13"/>
        <item x="8"/>
        <item x="10"/>
        <item x="12"/>
        <item h="1" x="0"/>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21" hier="-1"/>
  </pageFields>
  <dataFields count="1">
    <dataField name="Cuenta de Falla Detectada T" fld="21" subtotal="count" baseField="0" baseItem="0"/>
  </dataFields>
  <formats count="14">
    <format dxfId="114">
      <pivotArea type="all" dataOnly="0" outline="0" fieldPosition="0"/>
    </format>
    <format dxfId="113">
      <pivotArea outline="0" collapsedLevelsAreSubtotals="1" fieldPosition="0"/>
    </format>
    <format dxfId="112">
      <pivotArea field="29" type="button" dataOnly="0" labelOnly="1" outline="0" axis="axisRow" fieldPosition="0"/>
    </format>
    <format dxfId="111">
      <pivotArea dataOnly="0" labelOnly="1" outline="0" axis="axisValues" fieldPosition="0"/>
    </format>
    <format dxfId="110">
      <pivotArea dataOnly="0" labelOnly="1" fieldPosition="0">
        <references count="1">
          <reference field="29" count="0"/>
        </references>
      </pivotArea>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field="29" type="button" dataOnly="0" labelOnly="1" outline="0" axis="axisRow" fieldPosition="0"/>
    </format>
    <format dxfId="104">
      <pivotArea dataOnly="0" labelOnly="1" outline="0" axis="axisValues" fieldPosition="0"/>
    </format>
    <format dxfId="103">
      <pivotArea dataOnly="0" labelOnly="1" fieldPosition="0">
        <references count="1">
          <reference field="29" count="0"/>
        </references>
      </pivotArea>
    </format>
    <format dxfId="102">
      <pivotArea dataOnly="0" labelOnly="1" grandRow="1" outline="0" fieldPosition="0"/>
    </format>
    <format dxfId="1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C00-00001A000000}" name="TablaDinámica11" cacheId="5"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M43:N46"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38">
        <item x="24"/>
        <item x="11"/>
        <item x="20"/>
        <item x="21"/>
        <item x="18"/>
        <item x="16"/>
        <item x="33"/>
        <item x="25"/>
        <item x="17"/>
        <item x="32"/>
        <item x="19"/>
        <item x="14"/>
        <item x="23"/>
        <item x="31"/>
        <item x="28"/>
        <item x="27"/>
        <item x="29"/>
        <item x="26"/>
        <item x="4"/>
        <item x="2"/>
        <item x="6"/>
        <item x="15"/>
        <item x="9"/>
        <item x="0"/>
        <item x="8"/>
        <item x="10"/>
        <item x="5"/>
        <item x="30"/>
        <item x="3"/>
        <item x="13"/>
        <item x="12"/>
        <item x="22"/>
        <item h="1" m="1" x="34"/>
        <item h="1" m="1" x="35"/>
        <item h="1" m="1" x="36"/>
        <item x="1"/>
        <item x="7"/>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21" hier="-1"/>
  </pageFields>
  <dataFields count="1">
    <dataField name="Cuenta de Falla Detectada T" fld="21" subtotal="count" baseField="0" baseItem="0"/>
  </dataFields>
  <formats count="7">
    <format dxfId="121">
      <pivotArea type="all" dataOnly="0" outline="0" fieldPosition="0"/>
    </format>
    <format dxfId="120">
      <pivotArea outline="0" collapsedLevelsAreSubtotals="1" fieldPosition="0"/>
    </format>
    <format dxfId="119">
      <pivotArea field="29" type="button" dataOnly="0" labelOnly="1" outline="0" axis="axisRow" fieldPosition="0"/>
    </format>
    <format dxfId="118">
      <pivotArea dataOnly="0" labelOnly="1" outline="0" axis="axisValues" fieldPosition="0"/>
    </format>
    <format dxfId="117">
      <pivotArea dataOnly="0" labelOnly="1" fieldPosition="0">
        <references count="1">
          <reference field="29" count="0"/>
        </references>
      </pivotArea>
    </format>
    <format dxfId="116">
      <pivotArea dataOnly="0" labelOnly="1" grandRow="1" outline="0" fieldPosition="0"/>
    </format>
    <format dxfId="1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C00-000019000000}" name="TablaDinámica32"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M118:N120"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3">
        <item h="1" x="4"/>
        <item h="1" x="3"/>
        <item h="1" x="2"/>
        <item h="1" x="1"/>
        <item h="1" x="0"/>
        <item x="16"/>
        <item x="19"/>
        <item x="6"/>
        <item x="20"/>
        <item x="7"/>
        <item x="18"/>
        <item x="11"/>
        <item x="21"/>
        <item x="5"/>
        <item x="8"/>
        <item x="17"/>
        <item x="9"/>
        <item x="12"/>
        <item x="10"/>
        <item x="15"/>
        <item x="13"/>
        <item x="1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s>
  <rowFields count="1">
    <field x="29"/>
  </rowFields>
  <rowItems count="2">
    <i>
      <x/>
    </i>
    <i t="grand">
      <x/>
    </i>
  </rowItems>
  <colItems count="1">
    <i/>
  </colItems>
  <pageFields count="1">
    <pageField fld="17" hier="-1"/>
  </pageFields>
  <dataFields count="1">
    <dataField name="Cuenta de Falla Detectada V" fld="17" subtotal="count" baseField="0" baseItem="0"/>
  </dataFields>
  <formats count="7">
    <format dxfId="128">
      <pivotArea type="all" dataOnly="0" outline="0" fieldPosition="0"/>
    </format>
    <format dxfId="127">
      <pivotArea outline="0" collapsedLevelsAreSubtotals="1" fieldPosition="0"/>
    </format>
    <format dxfId="126">
      <pivotArea field="29" type="button" dataOnly="0" labelOnly="1" outline="0" axis="axisRow" fieldPosition="0"/>
    </format>
    <format dxfId="125">
      <pivotArea dataOnly="0" labelOnly="1" outline="0" axis="axisValues" fieldPosition="0"/>
    </format>
    <format dxfId="124">
      <pivotArea dataOnly="0" labelOnly="1" fieldPosition="0">
        <references count="1">
          <reference field="29" count="0"/>
        </references>
      </pivotArea>
    </format>
    <format dxfId="123">
      <pivotArea dataOnly="0" labelOnly="1" grandRow="1" outline="0" fieldPosition="0"/>
    </format>
    <format dxfId="1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C00-000018000000}" name="TablaDinámica4"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M8:N11"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07">
        <item h="1" x="61"/>
        <item h="1" x="51"/>
        <item h="1" x="30"/>
        <item h="1" x="11"/>
        <item h="1" x="42"/>
        <item h="1" x="81"/>
        <item h="1" x="92"/>
        <item h="1" x="91"/>
        <item h="1" x="7"/>
        <item h="1" x="53"/>
        <item h="1" x="31"/>
        <item h="1" x="16"/>
        <item h="1" x="10"/>
        <item h="1" x="82"/>
        <item h="1" x="90"/>
        <item h="1" x="78"/>
        <item h="1" x="88"/>
        <item h="1" x="83"/>
        <item h="1" x="96"/>
        <item h="1" x="97"/>
        <item h="1" x="87"/>
        <item h="1" x="84"/>
        <item h="1" x="41"/>
        <item h="1" x="77"/>
        <item h="1" x="68"/>
        <item h="1" x="55"/>
        <item h="1" x="64"/>
        <item h="1" x="79"/>
        <item h="1" x="80"/>
        <item h="1" x="56"/>
        <item h="1" x="48"/>
        <item h="1" x="58"/>
        <item h="1" x="19"/>
        <item h="1" x="95"/>
        <item h="1" x="85"/>
        <item h="1" x="100"/>
        <item h="1" x="76"/>
        <item h="1" x="99"/>
        <item h="1" x="70"/>
        <item h="1" x="65"/>
        <item h="1" x="72"/>
        <item h="1" x="86"/>
        <item h="1" x="66"/>
        <item h="1" x="62"/>
        <item h="1" x="63"/>
        <item h="1" x="40"/>
        <item h="1" x="47"/>
        <item h="1" x="49"/>
        <item h="1" x="44"/>
        <item h="1" x="54"/>
        <item h="1" x="9"/>
        <item h="1" x="57"/>
        <item h="1" x="43"/>
        <item h="1" x="45"/>
        <item h="1" x="69"/>
        <item h="1" x="101"/>
        <item h="1" x="52"/>
        <item h="1" x="71"/>
        <item h="1" x="74"/>
        <item h="1" x="67"/>
        <item h="1" x="73"/>
        <item h="1" x="8"/>
        <item h="1" x="102"/>
        <item h="1" x="22"/>
        <item h="1" x="17"/>
        <item h="1" x="18"/>
        <item h="1" x="20"/>
        <item h="1" x="21"/>
        <item h="1" x="32"/>
        <item h="1" x="36"/>
        <item h="1" x="38"/>
        <item h="1" x="13"/>
        <item h="1" x="59"/>
        <item x="28"/>
        <item x="1"/>
        <item x="35"/>
        <item m="1" x="104"/>
        <item x="33"/>
        <item x="89"/>
        <item x="6"/>
        <item x="27"/>
        <item x="39"/>
        <item x="37"/>
        <item x="24"/>
        <item x="5"/>
        <item x="4"/>
        <item x="12"/>
        <item x="46"/>
        <item m="1" x="103"/>
        <item x="2"/>
        <item x="15"/>
        <item x="14"/>
        <item x="3"/>
        <item m="1" x="105"/>
        <item x="29"/>
        <item x="60"/>
        <item x="26"/>
        <item x="50"/>
        <item x="25"/>
        <item x="75"/>
        <item x="93"/>
        <item x="94"/>
        <item x="98"/>
        <item x="23"/>
        <item h="1" x="0"/>
        <item x="3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14">
    <format dxfId="142">
      <pivotArea type="all" dataOnly="0" outline="0" fieldPosition="0"/>
    </format>
    <format dxfId="141">
      <pivotArea outline="0" collapsedLevelsAreSubtotals="1" fieldPosition="0"/>
    </format>
    <format dxfId="140">
      <pivotArea field="29" type="button" dataOnly="0" labelOnly="1" outline="0" axis="axisRow" fieldPosition="0"/>
    </format>
    <format dxfId="139">
      <pivotArea dataOnly="0" labelOnly="1" outline="0" axis="axisValues" fieldPosition="0"/>
    </format>
    <format dxfId="138">
      <pivotArea dataOnly="0" labelOnly="1" fieldPosition="0">
        <references count="1">
          <reference field="29" count="0"/>
        </references>
      </pivotArea>
    </format>
    <format dxfId="137">
      <pivotArea dataOnly="0" labelOnly="1" grandRow="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29" type="button" dataOnly="0" labelOnly="1" outline="0" axis="axisRow" fieldPosition="0"/>
    </format>
    <format dxfId="132">
      <pivotArea dataOnly="0" labelOnly="1" outline="0" axis="axisValues" fieldPosition="0"/>
    </format>
    <format dxfId="131">
      <pivotArea dataOnly="0" labelOnly="1" fieldPosition="0">
        <references count="1">
          <reference field="29" count="0"/>
        </references>
      </pivotArea>
    </format>
    <format dxfId="130">
      <pivotArea dataOnly="0" labelOnly="1" grandRow="1" outline="0" fieldPosition="0"/>
    </format>
    <format dxfId="1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1C00-000017000000}" name="TablaDinámica6"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M25:N28"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19">
        <item x="17"/>
        <item x="8"/>
        <item x="2"/>
        <item x="6"/>
        <item x="10"/>
        <item x="16"/>
        <item x="9"/>
        <item x="13"/>
        <item x="15"/>
        <item x="5"/>
        <item x="12"/>
        <item x="7"/>
        <item x="1"/>
        <item x="3"/>
        <item x="14"/>
        <item x="4"/>
        <item x="11"/>
        <item x="0"/>
        <item t="default"/>
      </items>
    </pivotField>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26" hier="-1"/>
  </pageFields>
  <dataFields count="1">
    <dataField name="Cuenta de Falla Detectada UT" fld="26" subtotal="count" baseField="0" baseItem="0"/>
  </dataFields>
  <formats count="14">
    <format dxfId="156">
      <pivotArea type="all" dataOnly="0" outline="0" fieldPosition="0"/>
    </format>
    <format dxfId="155">
      <pivotArea outline="0" collapsedLevelsAreSubtotals="1" fieldPosition="0"/>
    </format>
    <format dxfId="154">
      <pivotArea field="29" type="button" dataOnly="0" labelOnly="1" outline="0" axis="axisRow" fieldPosition="0"/>
    </format>
    <format dxfId="153">
      <pivotArea dataOnly="0" labelOnly="1" outline="0" axis="axisValues" fieldPosition="0"/>
    </format>
    <format dxfId="152">
      <pivotArea dataOnly="0" labelOnly="1" fieldPosition="0">
        <references count="1">
          <reference field="29" count="0"/>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29" type="button" dataOnly="0" labelOnly="1" outline="0" axis="axisRow" fieldPosition="0"/>
    </format>
    <format dxfId="146">
      <pivotArea dataOnly="0" labelOnly="1" outline="0" axis="axisValues" fieldPosition="0"/>
    </format>
    <format dxfId="145">
      <pivotArea dataOnly="0" labelOnly="1" fieldPosition="0">
        <references count="1">
          <reference field="29" count="0"/>
        </references>
      </pivotArea>
    </format>
    <format dxfId="144">
      <pivotArea dataOnly="0" labelOnly="1" grandRow="1" outline="0" fieldPosition="0"/>
    </format>
    <format dxfId="1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1C00-000016000000}" name="TablaDinámica21" cacheId="4"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C122:D125"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
        <item h="1" x="4"/>
        <item x="5"/>
        <item x="1"/>
        <item x="2"/>
        <item x="3"/>
        <item x="0"/>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21" hier="-1"/>
  </pageFields>
  <dataFields count="1">
    <dataField name="Cuenta de Falla Detectada T" fld="21" subtotal="count" baseField="0" baseItem="0"/>
  </dataFields>
  <formats count="7">
    <format dxfId="163">
      <pivotArea type="all" dataOnly="0" outline="0" fieldPosition="0"/>
    </format>
    <format dxfId="162">
      <pivotArea outline="0" collapsedLevelsAreSubtotals="1" fieldPosition="0"/>
    </format>
    <format dxfId="161">
      <pivotArea field="29" type="button" dataOnly="0" labelOnly="1" outline="0" axis="axisRow" fieldPosition="0"/>
    </format>
    <format dxfId="160">
      <pivotArea dataOnly="0" labelOnly="1" outline="0" axis="axisValues" fieldPosition="0"/>
    </format>
    <format dxfId="159">
      <pivotArea dataOnly="0" labelOnly="1" fieldPosition="0">
        <references count="1">
          <reference field="29" count="0"/>
        </references>
      </pivotArea>
    </format>
    <format dxfId="158">
      <pivotArea dataOnly="0" labelOnly="1" grandRow="1" outline="0" fieldPosition="0"/>
    </format>
    <format dxfId="1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1C00-000015000000}" name="TablaDinámica19" cacheId="4"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C113:D116"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38">
        <item h="1" x="128"/>
        <item h="1" x="126"/>
        <item h="1" x="177"/>
        <item h="1" x="184"/>
        <item h="1" x="131"/>
        <item h="1" x="220"/>
        <item h="1" x="40"/>
        <item h="1" x="182"/>
        <item h="1" x="30"/>
        <item h="1" x="100"/>
        <item h="1" x="204"/>
        <item h="1" x="212"/>
        <item h="1" x="207"/>
        <item h="1" x="66"/>
        <item h="1" x="5"/>
        <item h="1" x="52"/>
        <item h="1" x="82"/>
        <item h="1" x="81"/>
        <item h="1" x="51"/>
        <item h="1" x="56"/>
        <item h="1" x="127"/>
        <item h="1" x="32"/>
        <item h="1" x="38"/>
        <item h="1" x="63"/>
        <item h="1" x="61"/>
        <item h="1" x="121"/>
        <item h="1" x="181"/>
        <item h="1" x="135"/>
        <item h="1" x="183"/>
        <item h="1" x="37"/>
        <item h="1" x="41"/>
        <item h="1" x="68"/>
        <item h="1" x="72"/>
        <item h="1" x="60"/>
        <item h="1" x="134"/>
        <item h="1" x="179"/>
        <item h="1" x="176"/>
        <item h="1" x="53"/>
        <item h="1" x="49"/>
        <item h="1" x="58"/>
        <item h="1" x="235"/>
        <item h="1" x="78"/>
        <item h="1" x="147"/>
        <item h="1" x="54"/>
        <item h="1" x="218"/>
        <item h="1" x="214"/>
        <item h="1" x="84"/>
        <item h="1" x="70"/>
        <item h="1" x="175"/>
        <item h="1" x="123"/>
        <item h="1" x="50"/>
        <item h="1" x="57"/>
        <item h="1" x="102"/>
        <item h="1" x="18"/>
        <item h="1" x="83"/>
        <item h="1" x="101"/>
        <item h="1" x="94"/>
        <item h="1" x="88"/>
        <item h="1" x="189"/>
        <item h="1" x="96"/>
        <item h="1" x="77"/>
        <item h="1" x="151"/>
        <item h="1" x="92"/>
        <item h="1" x="124"/>
        <item h="1" x="4"/>
        <item h="1" x="73"/>
        <item h="1" x="99"/>
        <item h="1" x="216"/>
        <item h="1" x="129"/>
        <item h="1" x="42"/>
        <item h="1" x="76"/>
        <item h="1" x="228"/>
        <item h="1" x="215"/>
        <item h="1" x="71"/>
        <item h="1" x="130"/>
        <item h="1" x="34"/>
        <item h="1" x="169"/>
        <item h="1" x="31"/>
        <item h="1" x="122"/>
        <item h="1" x="67"/>
        <item h="1" x="59"/>
        <item h="1" x="167"/>
        <item h="1" x="136"/>
        <item h="1" x="95"/>
        <item h="1" x="107"/>
        <item h="1" x="173"/>
        <item h="1" x="174"/>
        <item h="1" x="26"/>
        <item h="1" x="15"/>
        <item h="1" x="87"/>
        <item h="1" x="93"/>
        <item h="1" x="1"/>
        <item h="1" x="97"/>
        <item h="1" x="178"/>
        <item h="1" x="62"/>
        <item h="1" x="98"/>
        <item h="1" x="2"/>
        <item h="1" x="162"/>
        <item h="1" x="118"/>
        <item h="1" x="205"/>
        <item h="1" x="74"/>
        <item h="1" x="148"/>
        <item h="1" x="153"/>
        <item h="1" x="25"/>
        <item h="1" x="213"/>
        <item h="1" x="33"/>
        <item h="1" x="156"/>
        <item h="1" x="8"/>
        <item h="1" x="163"/>
        <item h="1" x="90"/>
        <item h="1" x="106"/>
        <item h="1" x="10"/>
        <item h="1" x="227"/>
        <item h="1" x="206"/>
        <item h="1" x="233"/>
        <item h="1" x="221"/>
        <item h="1" x="201"/>
        <item h="1" x="166"/>
        <item h="1" x="0"/>
        <item h="1" x="138"/>
        <item h="1" x="143"/>
        <item h="1" x="21"/>
        <item h="1" x="27"/>
        <item h="1" x="142"/>
        <item h="1" x="155"/>
        <item h="1" x="29"/>
        <item h="1" x="225"/>
        <item h="1" x="144"/>
        <item h="1" x="234"/>
        <item h="1" x="137"/>
        <item h="1" x="170"/>
        <item h="1" x="141"/>
        <item h="1" x="186"/>
        <item h="1" x="157"/>
        <item h="1" x="111"/>
        <item h="1" x="114"/>
        <item h="1" x="116"/>
        <item h="1" x="117"/>
        <item h="1" x="222"/>
        <item h="1" x="224"/>
        <item h="1" x="226"/>
        <item h="1" x="149"/>
        <item h="1" x="171"/>
        <item h="1" x="223"/>
        <item h="1" x="109"/>
        <item h="1" x="165"/>
        <item h="1" x="112"/>
        <item h="1" x="115"/>
        <item h="1" x="145"/>
        <item h="1" x="152"/>
        <item h="1" x="103"/>
        <item h="1" x="104"/>
        <item h="1" x="19"/>
        <item h="1" x="199"/>
        <item h="1" x="197"/>
        <item h="1" x="202"/>
        <item h="1" x="203"/>
        <item h="1" x="198"/>
        <item h="1" x="211"/>
        <item h="1" x="20"/>
        <item h="1" x="91"/>
        <item h="1" x="12"/>
        <item h="1" x="150"/>
        <item h="1" x="75"/>
        <item h="1" x="120"/>
        <item h="1" x="185"/>
        <item h="1" x="105"/>
        <item h="1" x="7"/>
        <item h="1" x="16"/>
        <item h="1" x="85"/>
        <item h="1" x="219"/>
        <item h="1" x="3"/>
        <item h="1" x="209"/>
        <item h="1" x="187"/>
        <item h="1" x="23"/>
        <item h="1" x="146"/>
        <item h="1" x="17"/>
        <item h="1" x="133"/>
        <item h="1" x="168"/>
        <item h="1" x="89"/>
        <item h="1" x="229"/>
        <item h="1" x="44"/>
        <item h="1" x="180"/>
        <item h="1" x="13"/>
        <item h="1" x="159"/>
        <item x="208"/>
        <item x="119"/>
        <item x="6"/>
        <item x="86"/>
        <item x="45"/>
        <item x="46"/>
        <item x="195"/>
        <item x="47"/>
        <item x="55"/>
        <item x="110"/>
        <item x="161"/>
        <item x="191"/>
        <item x="11"/>
        <item x="196"/>
        <item x="158"/>
        <item x="231"/>
        <item x="28"/>
        <item x="192"/>
        <item x="232"/>
        <item x="172"/>
        <item x="230"/>
        <item x="139"/>
        <item x="35"/>
        <item x="154"/>
        <item x="140"/>
        <item x="194"/>
        <item x="193"/>
        <item x="65"/>
        <item x="113"/>
        <item x="39"/>
        <item x="217"/>
        <item x="210"/>
        <item x="132"/>
        <item x="69"/>
        <item x="125"/>
        <item x="200"/>
        <item x="80"/>
        <item x="36"/>
        <item x="48"/>
        <item x="14"/>
        <item x="64"/>
        <item x="79"/>
        <item x="164"/>
        <item x="188"/>
        <item x="108"/>
        <item x="22"/>
        <item x="190"/>
        <item x="24"/>
        <item x="9"/>
        <item x="160"/>
        <item h="1" x="236"/>
        <item h="1" x="4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7">
    <format dxfId="170">
      <pivotArea type="all" dataOnly="0" outline="0" fieldPosition="0"/>
    </format>
    <format dxfId="169">
      <pivotArea outline="0" collapsedLevelsAreSubtotals="1" fieldPosition="0"/>
    </format>
    <format dxfId="168">
      <pivotArea field="29" type="button" dataOnly="0" labelOnly="1" outline="0" axis="axisRow" fieldPosition="0"/>
    </format>
    <format dxfId="167">
      <pivotArea dataOnly="0" labelOnly="1" outline="0" axis="axisValues" fieldPosition="0"/>
    </format>
    <format dxfId="166">
      <pivotArea dataOnly="0" labelOnly="1" fieldPosition="0">
        <references count="1">
          <reference field="29" count="0"/>
        </references>
      </pivotArea>
    </format>
    <format dxfId="165">
      <pivotArea dataOnly="0" labelOnly="1" grandRow="1" outline="0" fieldPosition="0"/>
    </format>
    <format dxfId="1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C00-000014000000}" name="TablaDinámica17" cacheId="3"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M69:N72" firstHeaderRow="1" firstDataRow="1" firstDataCol="1" rowPageCount="1" colPageCount="1"/>
  <pivotFields count="31">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9">
        <item x="3"/>
        <item x="1"/>
        <item x="4"/>
        <item x="5"/>
        <item x="6"/>
        <item x="2"/>
        <item x="7"/>
        <item x="0"/>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21" hier="-1"/>
  </pageFields>
  <dataFields count="1">
    <dataField name="Cuenta de Falla Detectada T" fld="21" subtotal="count" baseField="0" baseItem="0"/>
  </dataFields>
  <formats count="7">
    <format dxfId="177">
      <pivotArea type="all" dataOnly="0" outline="0" fieldPosition="0"/>
    </format>
    <format dxfId="176">
      <pivotArea outline="0" collapsedLevelsAreSubtotals="1" fieldPosition="0"/>
    </format>
    <format dxfId="175">
      <pivotArea field="29" type="button" dataOnly="0" labelOnly="1" outline="0" axis="axisRow" fieldPosition="0"/>
    </format>
    <format dxfId="174">
      <pivotArea dataOnly="0" labelOnly="1" outline="0" axis="axisValues" fieldPosition="0"/>
    </format>
    <format dxfId="173">
      <pivotArea dataOnly="0" labelOnly="1" fieldPosition="0">
        <references count="1">
          <reference field="29" count="0"/>
        </references>
      </pivotArea>
    </format>
    <format dxfId="172">
      <pivotArea dataOnly="0" labelOnly="1" grandRow="1" outline="0" fieldPosition="0"/>
    </format>
    <format dxfId="1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C00-000013000000}" name="TablaDinámica9" cacheId="6"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C52:D55"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10">
        <item x="7"/>
        <item x="4"/>
        <item x="6"/>
        <item x="5"/>
        <item x="2"/>
        <item x="3"/>
        <item x="0"/>
        <item x="8"/>
        <item x="1"/>
        <item t="default"/>
      </items>
    </pivotField>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26" hier="-1"/>
  </pageFields>
  <dataFields count="1">
    <dataField name="Cuenta de Falla Detectada UT" fld="26" subtotal="count" baseField="0" baseItem="0"/>
  </dataFields>
  <formats count="7">
    <format dxfId="184">
      <pivotArea type="all" dataOnly="0" outline="0" fieldPosition="0"/>
    </format>
    <format dxfId="183">
      <pivotArea outline="0" collapsedLevelsAreSubtotals="1" fieldPosition="0"/>
    </format>
    <format dxfId="182">
      <pivotArea field="29" type="button" dataOnly="0" labelOnly="1" outline="0" axis="axisRow" fieldPosition="0"/>
    </format>
    <format dxfId="181">
      <pivotArea dataOnly="0" labelOnly="1" outline="0" axis="axisValues" fieldPosition="0"/>
    </format>
    <format dxfId="180">
      <pivotArea dataOnly="0" labelOnly="1" fieldPosition="0">
        <references count="1">
          <reference field="29" count="0"/>
        </references>
      </pivotArea>
    </format>
    <format dxfId="179">
      <pivotArea dataOnly="0" labelOnly="1" grandRow="1" outline="0" fieldPosition="0"/>
    </format>
    <format dxfId="1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C00-000012000000}" name="TablaDinámica30" cacheId="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W61:X64"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10">
        <item h="1" x="165"/>
        <item h="1" x="41"/>
        <item h="1" x="106"/>
        <item h="1" x="93"/>
        <item h="1" x="119"/>
        <item h="1" x="114"/>
        <item h="1" x="120"/>
        <item h="1" x="125"/>
        <item h="1" x="69"/>
        <item h="1" x="110"/>
        <item h="1" x="103"/>
        <item h="1" x="131"/>
        <item h="1" x="104"/>
        <item h="1" x="115"/>
        <item h="1" x="94"/>
        <item h="1" x="109"/>
        <item h="1" x="107"/>
        <item h="1" x="31"/>
        <item h="1" x="128"/>
        <item h="1" x="127"/>
        <item h="1" x="113"/>
        <item h="1" x="123"/>
        <item h="1" x="129"/>
        <item h="1" x="90"/>
        <item h="1" x="50"/>
        <item h="1" x="118"/>
        <item h="1" x="12"/>
        <item h="1" x="1"/>
        <item h="1" x="135"/>
        <item h="1" x="4"/>
        <item h="1" x="197"/>
        <item h="1" x="136"/>
        <item h="1" x="17"/>
        <item h="1" x="167"/>
        <item h="1" x="85"/>
        <item h="1" x="152"/>
        <item h="1" x="207"/>
        <item h="1" x="182"/>
        <item h="1" x="150"/>
        <item h="1" x="60"/>
        <item h="1" x="206"/>
        <item h="1" x="95"/>
        <item h="1" x="132"/>
        <item h="1" x="205"/>
        <item h="1" x="65"/>
        <item h="1" x="151"/>
        <item h="1" x="196"/>
        <item h="1" x="168"/>
        <item h="1" x="108"/>
        <item h="1" x="10"/>
        <item h="1" x="62"/>
        <item h="1" x="201"/>
        <item h="1" x="68"/>
        <item h="1" x="18"/>
        <item h="1" x="42"/>
        <item h="1" x="203"/>
        <item h="1" x="171"/>
        <item h="1" x="46"/>
        <item h="1" x="8"/>
        <item h="1" x="204"/>
        <item h="1" x="186"/>
        <item h="1" x="162"/>
        <item h="1" x="25"/>
        <item h="1" x="30"/>
        <item h="1" x="86"/>
        <item h="1" x="57"/>
        <item h="1" x="79"/>
        <item h="1" x="155"/>
        <item h="1" x="26"/>
        <item h="1" x="111"/>
        <item h="1" x="87"/>
        <item h="1" x="143"/>
        <item h="1" x="161"/>
        <item h="1" x="192"/>
        <item h="1" x="191"/>
        <item h="1" x="153"/>
        <item h="1" x="22"/>
        <item h="1" x="49"/>
        <item h="1" x="28"/>
        <item h="1" x="58"/>
        <item h="1" x="200"/>
        <item h="1" x="23"/>
        <item h="1" x="160"/>
        <item h="1" x="172"/>
        <item h="1" x="43"/>
        <item h="1" x="48"/>
        <item h="1" x="40"/>
        <item h="1" x="208"/>
        <item h="1" x="142"/>
        <item h="1" x="19"/>
        <item h="1" x="154"/>
        <item h="1" x="73"/>
        <item h="1" x="188"/>
        <item h="1" x="193"/>
        <item h="1" x="187"/>
        <item h="1" x="100"/>
        <item h="1" x="67"/>
        <item h="1" x="7"/>
        <item h="1" x="11"/>
        <item h="1" x="146"/>
        <item h="1" x="63"/>
        <item h="1" x="54"/>
        <item h="1" x="55"/>
        <item h="1" x="138"/>
        <item h="1" x="144"/>
        <item h="1" x="145"/>
        <item h="1" x="173"/>
        <item h="1" x="59"/>
        <item h="1" x="98"/>
        <item h="1" x="164"/>
        <item h="1" x="175"/>
        <item h="1" x="66"/>
        <item h="1" x="105"/>
        <item h="1" x="176"/>
        <item h="1" x="78"/>
        <item h="1" x="185"/>
        <item h="1" x="149"/>
        <item h="1" x="5"/>
        <item h="1" x="134"/>
        <item h="1" x="158"/>
        <item h="1" x="20"/>
        <item h="1" x="21"/>
        <item h="1" x="52"/>
        <item h="1" x="174"/>
        <item h="1" x="13"/>
        <item h="1" x="70"/>
        <item h="1" x="112"/>
        <item h="1" x="181"/>
        <item h="1" x="34"/>
        <item h="1" x="51"/>
        <item h="1" x="77"/>
        <item h="1" x="9"/>
        <item h="1" x="72"/>
        <item h="1" x="14"/>
        <item h="1" x="64"/>
        <item h="1" x="159"/>
        <item h="1" x="157"/>
        <item h="1" x="32"/>
        <item h="1" x="184"/>
        <item h="1" x="198"/>
        <item h="1" x="6"/>
        <item h="1" x="177"/>
        <item h="1" x="156"/>
        <item h="1" x="137"/>
        <item h="1" x="0"/>
        <item h="1" x="99"/>
        <item h="1" x="71"/>
        <item h="1" x="3"/>
        <item h="1" x="15"/>
        <item h="1" x="83"/>
        <item h="1" x="130"/>
        <item h="1" x="81"/>
        <item h="1" x="202"/>
        <item h="1" x="2"/>
        <item x="76"/>
        <item x="101"/>
        <item x="102"/>
        <item x="91"/>
        <item x="124"/>
        <item x="89"/>
        <item x="121"/>
        <item x="166"/>
        <item x="116"/>
        <item x="38"/>
        <item x="44"/>
        <item x="33"/>
        <item x="45"/>
        <item x="92"/>
        <item x="37"/>
        <item x="126"/>
        <item x="80"/>
        <item x="139"/>
        <item x="117"/>
        <item x="74"/>
        <item x="75"/>
        <item x="53"/>
        <item x="189"/>
        <item x="16"/>
        <item x="178"/>
        <item x="61"/>
        <item x="47"/>
        <item x="97"/>
        <item x="183"/>
        <item x="84"/>
        <item x="88"/>
        <item x="179"/>
        <item x="170"/>
        <item x="82"/>
        <item x="169"/>
        <item x="195"/>
        <item x="140"/>
        <item x="148"/>
        <item x="147"/>
        <item x="180"/>
        <item x="194"/>
        <item x="190"/>
        <item x="163"/>
        <item x="35"/>
        <item x="24"/>
        <item x="29"/>
        <item x="27"/>
        <item x="36"/>
        <item x="39"/>
        <item x="141"/>
        <item x="56"/>
        <item x="199"/>
        <item x="133"/>
        <item x="122"/>
        <item x="9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7">
    <format dxfId="191">
      <pivotArea type="all" dataOnly="0" outline="0" fieldPosition="0"/>
    </format>
    <format dxfId="190">
      <pivotArea outline="0" collapsedLevelsAreSubtotals="1" fieldPosition="0"/>
    </format>
    <format dxfId="189">
      <pivotArea field="29" type="button" dataOnly="0" labelOnly="1" outline="0" axis="axisRow" fieldPosition="0"/>
    </format>
    <format dxfId="188">
      <pivotArea dataOnly="0" labelOnly="1" outline="0" axis="axisValues" fieldPosition="0"/>
    </format>
    <format dxfId="187">
      <pivotArea dataOnly="0" labelOnly="1" fieldPosition="0">
        <references count="1">
          <reference field="29" count="0"/>
        </references>
      </pivotArea>
    </format>
    <format dxfId="186">
      <pivotArea dataOnly="0" labelOnly="1" grandRow="1" outline="0" fieldPosition="0"/>
    </format>
    <format dxfId="1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C00-000011000000}" name="TablaDinámica1" cacheId="8"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C8:D11"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11">
        <item h="1" x="16"/>
        <item h="1" x="27"/>
        <item h="1" m="1" x="177"/>
        <item h="1" m="1" x="169"/>
        <item h="1" x="17"/>
        <item h="1" m="1" x="201"/>
        <item h="1" m="1" x="181"/>
        <item h="1" m="1" x="203"/>
        <item h="1" m="1" x="171"/>
        <item h="1" m="1" x="157"/>
        <item h="1" x="10"/>
        <item h="1" x="7"/>
        <item x="33"/>
        <item x="61"/>
        <item x="49"/>
        <item x="44"/>
        <item x="60"/>
        <item x="30"/>
        <item x="51"/>
        <item x="25"/>
        <item x="26"/>
        <item x="29"/>
        <item x="24"/>
        <item x="20"/>
        <item x="2"/>
        <item x="18"/>
        <item x="15"/>
        <item x="54"/>
        <item x="41"/>
        <item x="28"/>
        <item x="22"/>
        <item x="39"/>
        <item x="37"/>
        <item x="43"/>
        <item x="38"/>
        <item x="21"/>
        <item x="23"/>
        <item x="47"/>
        <item x="42"/>
        <item x="45"/>
        <item x="36"/>
        <item x="11"/>
        <item x="58"/>
        <item x="32"/>
        <item x="35"/>
        <item x="59"/>
        <item x="55"/>
        <item x="31"/>
        <item x="46"/>
        <item x="14"/>
        <item x="48"/>
        <item x="50"/>
        <item x="53"/>
        <item x="52"/>
        <item x="56"/>
        <item x="40"/>
        <item x="57"/>
        <item x="5"/>
        <item x="4"/>
        <item x="12"/>
        <item x="13"/>
        <item x="19"/>
        <item x="6"/>
        <item x="3"/>
        <item x="1"/>
        <item h="1" m="1" x="206"/>
        <item h="1" x="8"/>
        <item h="1" m="1" x="154"/>
        <item h="1" m="1" x="192"/>
        <item h="1" x="34"/>
        <item h="1" x="9"/>
        <item h="1" x="0"/>
        <item h="1" m="1" x="209"/>
        <item h="1" m="1" x="167"/>
        <item h="1" m="1" x="195"/>
        <item x="66"/>
        <item h="1" m="1" x="160"/>
        <item h="1" m="1" x="156"/>
        <item h="1" m="1" x="187"/>
        <item h="1" m="1" x="176"/>
        <item x="71"/>
        <item h="1" m="1" x="188"/>
        <item h="1" x="73"/>
        <item h="1" m="1" x="183"/>
        <item h="1" m="1" x="178"/>
        <item h="1" m="1" x="161"/>
        <item h="1" m="1" x="165"/>
        <item h="1" m="1" x="174"/>
        <item h="1" m="1" x="175"/>
        <item h="1" m="1" x="199"/>
        <item h="1" m="1" x="155"/>
        <item x="82"/>
        <item h="1" m="1" x="164"/>
        <item h="1" m="1" x="152"/>
        <item h="1" m="1" x="193"/>
        <item h="1" m="1" x="168"/>
        <item h="1" m="1" x="197"/>
        <item h="1" m="1" x="196"/>
        <item x="89"/>
        <item x="90"/>
        <item h="1" m="1" x="180"/>
        <item x="92"/>
        <item x="93"/>
        <item h="1" m="1" x="189"/>
        <item h="1" m="1" x="185"/>
        <item h="1" m="1" x="170"/>
        <item h="1" m="1" x="158"/>
        <item h="1" m="1" x="202"/>
        <item h="1" m="1" x="179"/>
        <item h="1" m="1" x="191"/>
        <item h="1" m="1" x="200"/>
        <item h="1" m="1" x="153"/>
        <item h="1" m="1" x="184"/>
        <item h="1" m="1" x="204"/>
        <item h="1" m="1" x="205"/>
        <item h="1" x="107"/>
        <item h="1" m="1" x="151"/>
        <item h="1" m="1" x="162"/>
        <item h="1" m="1" x="163"/>
        <item h="1" m="1" x="194"/>
        <item h="1" m="1" x="182"/>
        <item x="113"/>
        <item h="1" m="1" x="173"/>
        <item h="1" m="1" x="207"/>
        <item h="1" m="1" x="186"/>
        <item h="1" m="1" x="190"/>
        <item h="1" m="1" x="159"/>
        <item x="119"/>
        <item h="1" m="1" x="208"/>
        <item x="121"/>
        <item h="1" m="1" x="172"/>
        <item h="1" m="1" x="198"/>
        <item h="1" x="63"/>
        <item h="1" x="64"/>
        <item h="1" x="65"/>
        <item h="1" x="67"/>
        <item h="1" x="68"/>
        <item h="1" x="69"/>
        <item h="1" x="70"/>
        <item h="1" x="72"/>
        <item h="1" x="74"/>
        <item h="1" x="75"/>
        <item h="1" x="76"/>
        <item h="1" x="77"/>
        <item h="1" x="78"/>
        <item h="1" x="79"/>
        <item h="1" x="80"/>
        <item h="1" x="81"/>
        <item h="1" x="83"/>
        <item h="1" x="84"/>
        <item h="1" x="85"/>
        <item h="1" x="86"/>
        <item h="1" x="87"/>
        <item h="1" x="88"/>
        <item h="1" x="91"/>
        <item h="1" x="94"/>
        <item h="1" x="95"/>
        <item h="1" x="96"/>
        <item h="1" x="97"/>
        <item h="1" x="98"/>
        <item h="1" x="99"/>
        <item h="1" x="100"/>
        <item h="1" x="101"/>
        <item h="1" x="102"/>
        <item h="1" x="103"/>
        <item h="1" x="104"/>
        <item h="1" x="105"/>
        <item h="1" x="106"/>
        <item h="1" x="108"/>
        <item h="1" x="109"/>
        <item h="1" x="110"/>
        <item h="1" x="111"/>
        <item h="1" x="112"/>
        <item h="1" x="114"/>
        <item h="1" x="115"/>
        <item h="1" x="116"/>
        <item h="1" x="117"/>
        <item h="1" x="118"/>
        <item h="1" x="120"/>
        <item h="1" x="122"/>
        <item h="1" m="1" x="166"/>
        <item x="123"/>
        <item h="1" x="124"/>
        <item h="1" x="125"/>
        <item h="1" x="126"/>
        <item h="1" x="127"/>
        <item h="1" x="128"/>
        <item x="129"/>
        <item h="1" x="130"/>
        <item x="131"/>
        <item x="132"/>
        <item h="1" x="133"/>
        <item x="134"/>
        <item h="1" x="135"/>
        <item h="1" x="136"/>
        <item x="137"/>
        <item h="1" x="138"/>
        <item h="1" x="139"/>
        <item h="1" x="140"/>
        <item h="1" x="141"/>
        <item h="1" x="142"/>
        <item h="1" x="143"/>
        <item h="1" x="144"/>
        <item h="1" x="145"/>
        <item h="1" x="146"/>
        <item h="1" x="147"/>
        <item h="1" x="148"/>
        <item h="1" x="149"/>
        <item h="1" x="150"/>
        <item x="6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14">
    <format dxfId="205">
      <pivotArea type="all" dataOnly="0" outline="0" fieldPosition="0"/>
    </format>
    <format dxfId="204">
      <pivotArea outline="0" collapsedLevelsAreSubtotals="1" fieldPosition="0"/>
    </format>
    <format dxfId="203">
      <pivotArea field="29" type="button" dataOnly="0" labelOnly="1" outline="0" axis="axisRow" fieldPosition="0"/>
    </format>
    <format dxfId="202">
      <pivotArea dataOnly="0" labelOnly="1" outline="0" axis="axisValues" fieldPosition="0"/>
    </format>
    <format dxfId="201">
      <pivotArea dataOnly="0" labelOnly="1" fieldPosition="0">
        <references count="1">
          <reference field="29" count="0"/>
        </references>
      </pivotArea>
    </format>
    <format dxfId="200">
      <pivotArea dataOnly="0" labelOnly="1" grandRow="1" outline="0" fieldPosition="0"/>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field="29" type="button" dataOnly="0" labelOnly="1" outline="0" axis="axisRow" fieldPosition="0"/>
    </format>
    <format dxfId="195">
      <pivotArea dataOnly="0" labelOnly="1" outline="0" axis="axisValues" fieldPosition="0"/>
    </format>
    <format dxfId="194">
      <pivotArea dataOnly="0" labelOnly="1" fieldPosition="0">
        <references count="1">
          <reference field="29" count="0"/>
        </references>
      </pivotArea>
    </format>
    <format dxfId="193">
      <pivotArea dataOnly="0" labelOnly="1" grandRow="1" outline="0" fieldPosition="0"/>
    </format>
    <format dxfId="1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C00-000010000000}" name="TablaDinámica3" cacheId="8"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C26:D29"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13">
        <item x="6"/>
        <item m="1" x="11"/>
        <item x="8"/>
        <item x="7"/>
        <item x="5"/>
        <item x="4"/>
        <item x="9"/>
        <item x="3"/>
        <item x="1"/>
        <item x="0"/>
        <item x="2"/>
        <item x="10"/>
        <item t="default"/>
      </items>
    </pivotField>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26" hier="-1"/>
  </pageFields>
  <dataFields count="1">
    <dataField name="Cuenta de Falla Detectada UT" fld="26" subtotal="count" baseField="0" baseItem="0"/>
  </dataFields>
  <formats count="7">
    <format dxfId="212">
      <pivotArea type="all" dataOnly="0" outline="0" fieldPosition="0"/>
    </format>
    <format dxfId="211">
      <pivotArea outline="0" collapsedLevelsAreSubtotals="1" fieldPosition="0"/>
    </format>
    <format dxfId="210">
      <pivotArea field="29" type="button" dataOnly="0" labelOnly="1" outline="0" axis="axisRow" fieldPosition="0"/>
    </format>
    <format dxfId="209">
      <pivotArea dataOnly="0" labelOnly="1" outline="0" axis="axisValues" fieldPosition="0"/>
    </format>
    <format dxfId="208">
      <pivotArea dataOnly="0" labelOnly="1" fieldPosition="0">
        <references count="1">
          <reference field="29" count="0"/>
        </references>
      </pivotArea>
    </format>
    <format dxfId="207">
      <pivotArea dataOnly="0" labelOnly="1" grandRow="1" outline="0" fieldPosition="0"/>
    </format>
    <format dxfId="20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C00-00000F000000}" name="TablaDinámica28" cacheId="11"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W17:X20"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21" hier="-1"/>
  </pageFields>
  <dataFields count="1">
    <dataField name="Cuenta de Falla Detectada T" fld="21" subtotal="count" baseField="0" baseItem="0"/>
  </dataFields>
  <formats count="7">
    <format dxfId="219">
      <pivotArea type="all" dataOnly="0" outline="0" fieldPosition="0"/>
    </format>
    <format dxfId="218">
      <pivotArea outline="0" collapsedLevelsAreSubtotals="1" fieldPosition="0"/>
    </format>
    <format dxfId="217">
      <pivotArea field="29" type="button" dataOnly="0" labelOnly="1" outline="0" axis="axisRow" fieldPosition="0"/>
    </format>
    <format dxfId="216">
      <pivotArea dataOnly="0" labelOnly="1" outline="0" axis="axisValues" fieldPosition="0"/>
    </format>
    <format dxfId="215">
      <pivotArea dataOnly="0" labelOnly="1" fieldPosition="0">
        <references count="1">
          <reference field="29" count="0"/>
        </references>
      </pivotArea>
    </format>
    <format dxfId="214">
      <pivotArea dataOnly="0" labelOnly="1" grandRow="1" outline="0" fieldPosition="0"/>
    </format>
    <format dxfId="2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C00-00000E000000}" name="TablaDinámica23" cacheId="9"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C95:D98"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4">
        <item x="1"/>
        <item x="2"/>
        <item x="0"/>
        <item t="default"/>
      </items>
    </pivotField>
    <pivotField showAll="0"/>
    <pivotField numFmtId="14" showAll="0"/>
    <pivotField showAll="0"/>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21" hier="-1"/>
  </pageFields>
  <dataFields count="1">
    <dataField name="Cuenta de Falla Detectada T" fld="21" subtotal="count" baseField="0" baseItem="0"/>
  </dataFields>
  <formats count="7">
    <format dxfId="226">
      <pivotArea type="all" dataOnly="0" outline="0" fieldPosition="0"/>
    </format>
    <format dxfId="225">
      <pivotArea outline="0" collapsedLevelsAreSubtotals="1" fieldPosition="0"/>
    </format>
    <format dxfId="224">
      <pivotArea field="29" type="button" dataOnly="0" labelOnly="1" outline="0" axis="axisRow" fieldPosition="0"/>
    </format>
    <format dxfId="223">
      <pivotArea dataOnly="0" labelOnly="1" outline="0" axis="axisValues" fieldPosition="0"/>
    </format>
    <format dxfId="222">
      <pivotArea dataOnly="0" labelOnly="1" fieldPosition="0">
        <references count="1">
          <reference field="29" count="0"/>
        </references>
      </pivotArea>
    </format>
    <format dxfId="221">
      <pivotArea dataOnly="0" labelOnly="1" grandRow="1" outline="0" fieldPosition="0"/>
    </format>
    <format dxfId="2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C00-00000D000000}" name="TablaDinámica16" cacheId="3"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M60:N63" firstHeaderRow="1" firstDataRow="1" firstDataCol="1" rowPageCount="1" colPageCount="1"/>
  <pivotFields count="31">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09">
        <item h="1" x="147"/>
        <item h="1" x="100"/>
        <item h="1" x="55"/>
        <item h="1" x="84"/>
        <item h="1" x="167"/>
        <item h="1" x="165"/>
        <item h="1" x="102"/>
        <item h="1" x="104"/>
        <item h="1" x="83"/>
        <item h="1" x="25"/>
        <item h="1" x="53"/>
        <item h="1" x="146"/>
        <item h="1" x="166"/>
        <item h="1" x="41"/>
        <item h="1" x="117"/>
        <item h="1" x="168"/>
        <item h="1" x="119"/>
        <item h="1" x="35"/>
        <item h="1" x="115"/>
        <item h="1" x="163"/>
        <item h="1" x="94"/>
        <item h="1" x="164"/>
        <item h="1" x="151"/>
        <item h="1" x="120"/>
        <item h="1" x="106"/>
        <item h="1" x="16"/>
        <item h="1" x="2"/>
        <item h="1" x="136"/>
        <item h="1" x="129"/>
        <item h="1" x="124"/>
        <item h="1" x="153"/>
        <item h="1" x="116"/>
        <item h="1" x="118"/>
        <item h="1" x="15"/>
        <item h="1" x="50"/>
        <item h="1" x="123"/>
        <item h="1" x="10"/>
        <item h="1" x="112"/>
        <item h="1" x="8"/>
        <item h="1" x="14"/>
        <item h="1" x="114"/>
        <item h="1" x="17"/>
        <item h="1" x="5"/>
        <item h="1" x="139"/>
        <item h="1" x="58"/>
        <item h="1" x="75"/>
        <item h="1" x="144"/>
        <item h="1" x="68"/>
        <item h="1" x="3"/>
        <item h="1" x="21"/>
        <item h="1" x="150"/>
        <item h="1" x="88"/>
        <item h="1" x="61"/>
        <item h="1" x="69"/>
        <item h="1" x="158"/>
        <item h="1" x="92"/>
        <item h="1" x="169"/>
        <item h="1" x="156"/>
        <item h="1" x="160"/>
        <item h="1" x="133"/>
        <item h="1" x="51"/>
        <item h="1" x="46"/>
        <item h="1" x="93"/>
        <item h="1" x="52"/>
        <item h="1" x="89"/>
        <item h="1" x="128"/>
        <item h="1" x="77"/>
        <item h="1" x="127"/>
        <item h="1" x="81"/>
        <item h="1" x="95"/>
        <item h="1" x="79"/>
        <item h="1" x="142"/>
        <item h="1" x="125"/>
        <item h="1" x="85"/>
        <item h="1" x="54"/>
        <item h="1" x="126"/>
        <item h="1" x="113"/>
        <item h="1" x="90"/>
        <item h="1" x="7"/>
        <item h="1" x="23"/>
        <item h="1" x="20"/>
        <item h="1" x="91"/>
        <item h="1" x="0"/>
        <item h="1" x="159"/>
        <item h="1" x="145"/>
        <item h="1" x="170"/>
        <item h="1" x="30"/>
        <item h="1" x="1"/>
        <item h="1" x="12"/>
        <item h="1" x="62"/>
        <item h="1" x="59"/>
        <item h="1" x="122"/>
        <item h="1" x="43"/>
        <item h="1" x="73"/>
        <item h="1" x="40"/>
        <item h="1" x="67"/>
        <item h="1" x="57"/>
        <item h="1" x="60"/>
        <item h="1" x="71"/>
        <item h="1" x="141"/>
        <item h="1" x="140"/>
        <item h="1" x="70"/>
        <item h="1" x="26"/>
        <item h="1" x="4"/>
        <item h="1" x="56"/>
        <item h="1" x="65"/>
        <item h="1" x="109"/>
        <item h="1" x="96"/>
        <item h="1" x="42"/>
        <item h="1" x="76"/>
        <item h="1" x="162"/>
        <item h="1" x="87"/>
        <item h="1" x="66"/>
        <item h="1" x="101"/>
        <item h="1" x="110"/>
        <item h="1" x="72"/>
        <item h="1" x="32"/>
        <item h="1" x="64"/>
        <item h="1" x="11"/>
        <item h="1" x="99"/>
        <item h="1" x="121"/>
        <item h="1" x="111"/>
        <item h="1" x="29"/>
        <item x="137"/>
        <item x="131"/>
        <item x="154"/>
        <item x="135"/>
        <item x="132"/>
        <item x="28"/>
        <item x="31"/>
        <item x="19"/>
        <item x="98"/>
        <item x="97"/>
        <item x="38"/>
        <item x="24"/>
        <item x="22"/>
        <item x="108"/>
        <item x="78"/>
        <item x="34"/>
        <item x="36"/>
        <item x="13"/>
        <item x="27"/>
        <item x="37"/>
        <item x="49"/>
        <item x="6"/>
        <item x="63"/>
        <item x="33"/>
        <item x="74"/>
        <item x="138"/>
        <item x="48"/>
        <item x="152"/>
        <item x="157"/>
        <item x="44"/>
        <item x="148"/>
        <item x="130"/>
        <item x="80"/>
        <item x="82"/>
        <item x="9"/>
        <item x="143"/>
        <item x="18"/>
        <item x="149"/>
        <item x="86"/>
        <item x="161"/>
        <item x="107"/>
        <item x="45"/>
        <item x="134"/>
        <item x="47"/>
        <item x="39"/>
        <item h="1" x="105"/>
        <item h="1" x="155"/>
        <item h="1" x="103"/>
        <item h="1" x="171"/>
        <item h="1" x="172"/>
        <item h="1" x="173"/>
        <item h="1" x="174"/>
        <item h="1" x="175"/>
        <item h="1" x="176"/>
        <item h="1" x="177"/>
        <item h="1" x="178"/>
        <item h="1" x="179"/>
        <item h="1" x="180"/>
        <item h="1" x="181"/>
        <item h="1" x="182"/>
        <item h="1" x="183"/>
        <item h="1" x="184"/>
        <item x="185"/>
        <item x="186"/>
        <item h="1" x="187"/>
        <item x="188"/>
        <item h="1" x="189"/>
        <item h="1" x="190"/>
        <item h="1" x="191"/>
        <item h="1" x="192"/>
        <item h="1" x="193"/>
        <item h="1" x="194"/>
        <item h="1" x="195"/>
        <item h="1" x="196"/>
        <item h="1" x="197"/>
        <item h="1" x="198"/>
        <item h="1" x="199"/>
        <item h="1" x="200"/>
        <item x="201"/>
        <item x="202"/>
        <item h="1" x="203"/>
        <item x="204"/>
        <item h="1" x="205"/>
        <item x="206"/>
        <item x="20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7">
    <format dxfId="233">
      <pivotArea type="all" dataOnly="0" outline="0" fieldPosition="0"/>
    </format>
    <format dxfId="232">
      <pivotArea outline="0" collapsedLevelsAreSubtotals="1" fieldPosition="0"/>
    </format>
    <format dxfId="231">
      <pivotArea field="29" type="button" dataOnly="0" labelOnly="1" outline="0" axis="axisRow" fieldPosition="0"/>
    </format>
    <format dxfId="230">
      <pivotArea dataOnly="0" labelOnly="1" outline="0" axis="axisValues" fieldPosition="0"/>
    </format>
    <format dxfId="229">
      <pivotArea dataOnly="0" labelOnly="1" fieldPosition="0">
        <references count="1">
          <reference field="29" count="0"/>
        </references>
      </pivotArea>
    </format>
    <format dxfId="228">
      <pivotArea dataOnly="0" labelOnly="1" grandRow="1" outline="0" fieldPosition="0"/>
    </format>
    <format dxfId="2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1C00-00000C000000}" name="TablaDinámica25" cacheId="13"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W87:X89"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1">
        <item h="1" x="8"/>
        <item h="1" x="4"/>
        <item h="1" x="13"/>
        <item h="1" x="9"/>
        <item h="1" x="1"/>
        <item h="1" x="12"/>
        <item h="1" x="15"/>
        <item h="1" x="5"/>
        <item h="1" x="16"/>
        <item h="1" x="17"/>
        <item h="1" x="6"/>
        <item h="1" x="3"/>
        <item h="1" x="2"/>
        <item h="1" x="7"/>
        <item h="1" x="0"/>
        <item h="1" x="18"/>
        <item h="1" x="14"/>
        <item h="1" x="1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s>
  <rowFields count="1">
    <field x="29"/>
  </rowFields>
  <rowItems count="2">
    <i>
      <x/>
    </i>
    <i t="grand">
      <x/>
    </i>
  </rowItems>
  <colItems count="1">
    <i/>
  </colItems>
  <pageFields count="1">
    <pageField fld="17" hier="-1"/>
  </pageFields>
  <dataFields count="1">
    <dataField name="Cuenta de Falla Detectada V" fld="17" subtotal="count" baseField="0" baseItem="0"/>
  </dataFields>
  <formats count="7">
    <format dxfId="240">
      <pivotArea type="all" dataOnly="0" outline="0" fieldPosition="0"/>
    </format>
    <format dxfId="239">
      <pivotArea outline="0" collapsedLevelsAreSubtotals="1" fieldPosition="0"/>
    </format>
    <format dxfId="238">
      <pivotArea field="29" type="button" dataOnly="0" labelOnly="1" outline="0" axis="axisRow" fieldPosition="0"/>
    </format>
    <format dxfId="237">
      <pivotArea dataOnly="0" labelOnly="1" outline="0" axis="axisValues" fieldPosition="0"/>
    </format>
    <format dxfId="236">
      <pivotArea dataOnly="0" labelOnly="1" fieldPosition="0">
        <references count="1">
          <reference field="29" count="0"/>
        </references>
      </pivotArea>
    </format>
    <format dxfId="235">
      <pivotArea dataOnly="0" labelOnly="1" grandRow="1" outline="0" fieldPosition="0"/>
    </format>
    <format dxfId="2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1C00-00000B000000}" name="TablaDinámica8" cacheId="6"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C43:D46"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15">
        <item x="3"/>
        <item m="1" x="13"/>
        <item x="9"/>
        <item x="7"/>
        <item x="8"/>
        <item x="12"/>
        <item x="4"/>
        <item x="1"/>
        <item x="11"/>
        <item x="2"/>
        <item x="10"/>
        <item x="6"/>
        <item x="5"/>
        <item x="0"/>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21" hier="-1"/>
  </pageFields>
  <dataFields count="1">
    <dataField name="Cuenta de Falla Detectada T" fld="21" subtotal="count" baseField="0" baseItem="0"/>
  </dataFields>
  <formats count="7">
    <format dxfId="247">
      <pivotArea type="all" dataOnly="0" outline="0" fieldPosition="0"/>
    </format>
    <format dxfId="246">
      <pivotArea outline="0" collapsedLevelsAreSubtotals="1" fieldPosition="0"/>
    </format>
    <format dxfId="245">
      <pivotArea field="29" type="button" dataOnly="0" labelOnly="1" outline="0" axis="axisRow" fieldPosition="0"/>
    </format>
    <format dxfId="244">
      <pivotArea dataOnly="0" labelOnly="1" outline="0" axis="axisValues" fieldPosition="0"/>
    </format>
    <format dxfId="243">
      <pivotArea dataOnly="0" labelOnly="1" fieldPosition="0">
        <references count="1">
          <reference field="29" count="0"/>
        </references>
      </pivotArea>
    </format>
    <format dxfId="242">
      <pivotArea dataOnly="0" labelOnly="1" grandRow="1" outline="0" fieldPosition="0"/>
    </format>
    <format dxfId="2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1C00-00000A000000}" name="TablaDinámica5" cacheId="7"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M17:N20"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8">
        <item h="1" x="23"/>
        <item h="1" x="26"/>
        <item h="1" x="24"/>
        <item x="16"/>
        <item x="20"/>
        <item x="22"/>
        <item x="15"/>
        <item x="19"/>
        <item x="7"/>
        <item x="18"/>
        <item x="12"/>
        <item x="2"/>
        <item x="11"/>
        <item x="5"/>
        <item x="8"/>
        <item x="4"/>
        <item x="13"/>
        <item x="10"/>
        <item x="14"/>
        <item x="21"/>
        <item x="17"/>
        <item x="1"/>
        <item x="9"/>
        <item x="6"/>
        <item x="3"/>
        <item x="25"/>
        <item x="0"/>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21" hier="-1"/>
  </pageFields>
  <dataFields count="1">
    <dataField name="Cuenta de Falla Detectada T" fld="21" subtotal="count" baseField="0" baseItem="0"/>
  </dataFields>
  <formats count="14">
    <format dxfId="261">
      <pivotArea type="all" dataOnly="0" outline="0" fieldPosition="0"/>
    </format>
    <format dxfId="260">
      <pivotArea outline="0" collapsedLevelsAreSubtotals="1" fieldPosition="0"/>
    </format>
    <format dxfId="259">
      <pivotArea field="29" type="button" dataOnly="0" labelOnly="1" outline="0" axis="axisRow" fieldPosition="0"/>
    </format>
    <format dxfId="258">
      <pivotArea dataOnly="0" labelOnly="1" outline="0" axis="axisValues" fieldPosition="0"/>
    </format>
    <format dxfId="257">
      <pivotArea dataOnly="0" labelOnly="1" fieldPosition="0">
        <references count="1">
          <reference field="29" count="0"/>
        </references>
      </pivotArea>
    </format>
    <format dxfId="256">
      <pivotArea dataOnly="0" labelOnly="1" grandRow="1" outline="0" fieldPosition="0"/>
    </format>
    <format dxfId="255">
      <pivotArea dataOnly="0" labelOnly="1" outline="0" axis="axisValues" fieldPosition="0"/>
    </format>
    <format dxfId="254">
      <pivotArea type="all" dataOnly="0" outline="0" fieldPosition="0"/>
    </format>
    <format dxfId="253">
      <pivotArea outline="0" collapsedLevelsAreSubtotals="1" fieldPosition="0"/>
    </format>
    <format dxfId="252">
      <pivotArea field="29" type="button" dataOnly="0" labelOnly="1" outline="0" axis="axisRow" fieldPosition="0"/>
    </format>
    <format dxfId="251">
      <pivotArea dataOnly="0" labelOnly="1" outline="0" axis="axisValues" fieldPosition="0"/>
    </format>
    <format dxfId="250">
      <pivotArea dataOnly="0" labelOnly="1" fieldPosition="0">
        <references count="1">
          <reference field="29" count="0"/>
        </references>
      </pivotArea>
    </format>
    <format dxfId="249">
      <pivotArea dataOnly="0" labelOnly="1" grandRow="1" outline="0" fieldPosition="0"/>
    </format>
    <format dxfId="2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1C00-000009000000}" name="TablaDinámica7" cacheId="6"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C34:D37"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4">
        <item h="1" x="12"/>
        <item h="1" x="3"/>
        <item h="1" x="7"/>
        <item h="1" x="11"/>
        <item h="1" x="18"/>
        <item h="1" x="13"/>
        <item x="16"/>
        <item x="19"/>
        <item x="4"/>
        <item x="8"/>
        <item x="21"/>
        <item x="20"/>
        <item x="6"/>
        <item x="15"/>
        <item x="2"/>
        <item m="1" x="22"/>
        <item x="5"/>
        <item x="17"/>
        <item x="9"/>
        <item x="14"/>
        <item x="10"/>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7">
    <format dxfId="268">
      <pivotArea type="all" dataOnly="0" outline="0" fieldPosition="0"/>
    </format>
    <format dxfId="267">
      <pivotArea outline="0" collapsedLevelsAreSubtotals="1" fieldPosition="0"/>
    </format>
    <format dxfId="266">
      <pivotArea field="29" type="button" dataOnly="0" labelOnly="1" outline="0" axis="axisRow" fieldPosition="0"/>
    </format>
    <format dxfId="265">
      <pivotArea dataOnly="0" labelOnly="1" outline="0" axis="axisValues" fieldPosition="0"/>
    </format>
    <format dxfId="264">
      <pivotArea dataOnly="0" labelOnly="1" fieldPosition="0">
        <references count="1">
          <reference field="29" count="0"/>
        </references>
      </pivotArea>
    </format>
    <format dxfId="263">
      <pivotArea dataOnly="0" labelOnly="1" grandRow="1" outline="0" fieldPosition="0"/>
    </format>
    <format dxfId="2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1C00-000008000000}" name="TablaDinámica15" cacheId="10"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C78:D81"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1">
        <item x="9"/>
        <item x="8"/>
        <item x="4"/>
        <item x="2"/>
        <item x="5"/>
        <item x="7"/>
        <item x="6"/>
        <item x="0"/>
        <item x="1"/>
        <item x="3"/>
        <item t="default"/>
      </items>
    </pivotField>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26" hier="-1"/>
  </pageFields>
  <dataFields count="1">
    <dataField name="Cuenta de Falla Detectada UT" fld="26" subtotal="count" baseField="0" baseItem="0"/>
  </dataFields>
  <formats count="7">
    <format dxfId="275">
      <pivotArea type="all" dataOnly="0" outline="0" fieldPosition="0"/>
    </format>
    <format dxfId="274">
      <pivotArea outline="0" collapsedLevelsAreSubtotals="1" fieldPosition="0"/>
    </format>
    <format dxfId="273">
      <pivotArea field="29" type="button" dataOnly="0" labelOnly="1" outline="0" axis="axisRow" fieldPosition="0"/>
    </format>
    <format dxfId="272">
      <pivotArea dataOnly="0" labelOnly="1" outline="0" axis="axisValues" fieldPosition="0"/>
    </format>
    <format dxfId="271">
      <pivotArea dataOnly="0" labelOnly="1" fieldPosition="0">
        <references count="1">
          <reference field="29" count="0"/>
        </references>
      </pivotArea>
    </format>
    <format dxfId="270">
      <pivotArea dataOnly="0" labelOnly="1" grandRow="1" outline="0" fieldPosition="0"/>
    </format>
    <format dxfId="2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1C00-000007000000}" name="TablaDinámica29" cacheId="12"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W34:X36"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4">
        <item h="1" x="37"/>
        <item h="1" x="67"/>
        <item h="1" x="47"/>
        <item h="1" x="36"/>
        <item h="1" x="68"/>
        <item h="1" x="2"/>
        <item h="1" x="52"/>
        <item h="1" x="0"/>
        <item h="1" x="30"/>
        <item h="1" x="21"/>
        <item h="1" x="45"/>
        <item h="1" x="51"/>
        <item h="1" x="65"/>
        <item h="1" x="22"/>
        <item h="1" x="3"/>
        <item h="1" x="60"/>
        <item h="1" x="62"/>
        <item h="1" x="61"/>
        <item h="1" x="27"/>
        <item h="1" x="64"/>
        <item h="1" x="63"/>
        <item h="1" x="49"/>
        <item h="1" x="6"/>
        <item h="1" x="5"/>
        <item h="1" x="19"/>
        <item h="1" x="13"/>
        <item h="1" x="16"/>
        <item h="1" x="15"/>
        <item h="1" x="17"/>
        <item h="1" x="38"/>
        <item h="1" x="32"/>
        <item h="1" x="58"/>
        <item h="1" x="20"/>
        <item h="1" x="42"/>
        <item h="1" x="34"/>
        <item h="1" x="4"/>
        <item h="1" x="7"/>
        <item h="1" x="55"/>
        <item h="1" x="59"/>
        <item h="1" x="57"/>
        <item h="1" x="56"/>
        <item h="1" x="50"/>
        <item h="1" x="33"/>
        <item h="1" x="72"/>
        <item h="1" x="11"/>
        <item h="1" x="8"/>
        <item h="1" x="29"/>
        <item h="1" x="66"/>
        <item h="1" x="10"/>
        <item h="1" x="9"/>
        <item h="1" x="71"/>
        <item h="1" x="25"/>
        <item h="1" x="46"/>
        <item h="1" x="31"/>
        <item x="41"/>
        <item x="70"/>
        <item x="24"/>
        <item x="48"/>
        <item x="40"/>
        <item x="69"/>
        <item x="23"/>
        <item x="39"/>
        <item x="53"/>
        <item x="54"/>
        <item x="28"/>
        <item x="26"/>
        <item x="43"/>
        <item x="35"/>
        <item x="44"/>
        <item x="1"/>
        <item x="12"/>
        <item x="18"/>
        <item x="1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s>
  <rowFields count="1">
    <field x="29"/>
  </rowFields>
  <rowItems count="2">
    <i>
      <x/>
    </i>
    <i t="grand">
      <x/>
    </i>
  </rowItems>
  <colItems count="1">
    <i/>
  </colItems>
  <pageFields count="1">
    <pageField fld="17" hier="-1"/>
  </pageFields>
  <dataFields count="1">
    <dataField name="Cuenta de Falla Detectada V" fld="17" subtotal="count" baseField="0" baseItem="0"/>
  </dataFields>
  <formats count="7">
    <format dxfId="282">
      <pivotArea type="all" dataOnly="0" outline="0" fieldPosition="0"/>
    </format>
    <format dxfId="281">
      <pivotArea outline="0" collapsedLevelsAreSubtotals="1" fieldPosition="0"/>
    </format>
    <format dxfId="280">
      <pivotArea field="29" type="button" dataOnly="0" labelOnly="1" outline="0" axis="axisRow" fieldPosition="0"/>
    </format>
    <format dxfId="279">
      <pivotArea dataOnly="0" labelOnly="1" outline="0" axis="axisValues" fieldPosition="0"/>
    </format>
    <format dxfId="278">
      <pivotArea dataOnly="0" labelOnly="1" fieldPosition="0">
        <references count="1">
          <reference field="29" count="0"/>
        </references>
      </pivotArea>
    </format>
    <format dxfId="277">
      <pivotArea dataOnly="0" labelOnly="1" grandRow="1" outline="0" fieldPosition="0"/>
    </format>
    <format dxfId="2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1C00-000006000000}" name="TablaDinámica31"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C143:D145"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53">
        <item h="1" x="30"/>
        <item h="1" x="1"/>
        <item h="1" x="70"/>
        <item h="1" x="41"/>
        <item h="1" x="42"/>
        <item h="1" x="18"/>
        <item h="1" x="63"/>
        <item h="1" x="10"/>
        <item h="1" x="53"/>
        <item h="1" x="37"/>
        <item h="1" x="15"/>
        <item h="1" x="69"/>
        <item h="1" x="39"/>
        <item h="1" x="67"/>
        <item h="1" x="36"/>
        <item h="1" x="57"/>
        <item h="1" x="62"/>
        <item h="1" x="66"/>
        <item h="1" x="54"/>
        <item h="1" x="73"/>
        <item h="1" x="56"/>
        <item h="1" x="64"/>
        <item h="1" x="72"/>
        <item h="1" x="55"/>
        <item h="1" x="40"/>
        <item h="1" x="51"/>
        <item h="1" x="61"/>
        <item h="1" x="5"/>
        <item h="1" x="31"/>
        <item h="1" x="60"/>
        <item h="1" x="6"/>
        <item h="1" x="27"/>
        <item h="1" x="32"/>
        <item h="1" x="16"/>
        <item h="1" x="33"/>
        <item h="1" x="13"/>
        <item h="1" x="8"/>
        <item h="1" x="68"/>
        <item h="1" x="0"/>
        <item h="1" x="44"/>
        <item h="1" x="43"/>
        <item h="1" x="45"/>
        <item h="1" x="28"/>
        <item h="1" x="52"/>
        <item h="1" x="74"/>
        <item h="1" x="71"/>
        <item h="1" x="35"/>
        <item h="1" x="59"/>
        <item h="1" x="46"/>
        <item x="47"/>
        <item x="19"/>
        <item x="38"/>
        <item x="58"/>
        <item x="2"/>
        <item x="12"/>
        <item x="48"/>
        <item x="65"/>
        <item x="49"/>
        <item x="3"/>
        <item x="50"/>
        <item x="21"/>
        <item x="22"/>
        <item x="20"/>
        <item x="24"/>
        <item x="34"/>
        <item x="29"/>
        <item x="26"/>
        <item x="11"/>
        <item x="23"/>
        <item x="4"/>
        <item x="7"/>
        <item x="14"/>
        <item x="25"/>
        <item x="9"/>
        <item x="17"/>
        <item x="75"/>
        <item h="1" x="76"/>
        <item h="1" x="77"/>
        <item x="78"/>
        <item x="79"/>
        <item h="1" x="80"/>
        <item h="1" x="81"/>
        <item h="1" x="82"/>
        <item x="83"/>
        <item x="84"/>
        <item x="85"/>
        <item x="86"/>
        <item h="1" x="87"/>
        <item x="88"/>
        <item x="89"/>
        <item h="1" x="90"/>
        <item x="91"/>
        <item x="92"/>
        <item h="1" x="93"/>
        <item x="94"/>
        <item x="95"/>
        <item x="96"/>
        <item x="97"/>
        <item x="98"/>
        <item h="1" x="99"/>
        <item x="100"/>
        <item h="1" x="101"/>
        <item h="1" x="102"/>
        <item h="1" x="103"/>
        <item h="1" x="104"/>
        <item h="1" x="105"/>
        <item h="1" x="106"/>
        <item x="107"/>
        <item h="1" x="108"/>
        <item h="1" x="109"/>
        <item h="1" x="110"/>
        <item h="1" x="111"/>
        <item h="1" x="112"/>
        <item x="113"/>
        <item h="1" x="114"/>
        <item h="1" x="115"/>
        <item h="1" x="116"/>
        <item h="1" x="117"/>
        <item h="1" x="118"/>
        <item h="1" x="119"/>
        <item h="1" x="120"/>
        <item h="1" x="121"/>
        <item x="122"/>
        <item x="123"/>
        <item x="124"/>
        <item x="125"/>
        <item h="1" x="126"/>
        <item h="1" x="127"/>
        <item h="1" x="128"/>
        <item h="1" x="129"/>
        <item h="1" x="130"/>
        <item x="131"/>
        <item x="132"/>
        <item x="133"/>
        <item h="1" x="134"/>
        <item h="1" x="135"/>
        <item h="1" x="136"/>
        <item x="137"/>
        <item h="1" x="138"/>
        <item h="1" x="139"/>
        <item x="140"/>
        <item h="1" x="141"/>
        <item x="142"/>
        <item x="143"/>
        <item h="1" x="144"/>
        <item x="145"/>
        <item h="1" x="146"/>
        <item x="147"/>
        <item x="148"/>
        <item h="1" x="149"/>
        <item x="150"/>
        <item x="15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s>
  <rowFields count="1">
    <field x="29"/>
  </rowFields>
  <rowItems count="2">
    <i>
      <x/>
    </i>
    <i t="grand">
      <x/>
    </i>
  </rowItems>
  <colItems count="1">
    <i/>
  </colItems>
  <pageFields count="1">
    <pageField fld="17" hier="-1"/>
  </pageFields>
  <dataFields count="1">
    <dataField name="Cuenta de Falla Detectada V" fld="17" subtotal="count" baseField="0" baseItem="0"/>
  </dataFields>
  <formats count="7">
    <format dxfId="289">
      <pivotArea type="all" dataOnly="0" outline="0" fieldPosition="0"/>
    </format>
    <format dxfId="288">
      <pivotArea outline="0" collapsedLevelsAreSubtotals="1" fieldPosition="0"/>
    </format>
    <format dxfId="287">
      <pivotArea field="29" type="button" dataOnly="0" labelOnly="1" outline="0" axis="axisRow" fieldPosition="0"/>
    </format>
    <format dxfId="286">
      <pivotArea dataOnly="0" labelOnly="1" outline="0" axis="axisValues" fieldPosition="0"/>
    </format>
    <format dxfId="285">
      <pivotArea dataOnly="0" labelOnly="1" fieldPosition="0">
        <references count="1">
          <reference field="29" count="0"/>
        </references>
      </pivotArea>
    </format>
    <format dxfId="284">
      <pivotArea dataOnly="0" labelOnly="1" grandRow="1" outline="0" fieldPosition="0"/>
    </format>
    <format dxfId="2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1C00-000005000000}" name="TablaDinámica27" cacheId="11"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W8:X11"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13">
        <item x="8"/>
        <item x="1"/>
        <item x="4"/>
        <item x="2"/>
        <item x="3"/>
        <item x="9"/>
        <item x="10"/>
        <item x="5"/>
        <item x="6"/>
        <item x="7"/>
        <item x="1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7">
    <format dxfId="296">
      <pivotArea type="all" dataOnly="0" outline="0" fieldPosition="0"/>
    </format>
    <format dxfId="295">
      <pivotArea outline="0" collapsedLevelsAreSubtotals="1" fieldPosition="0"/>
    </format>
    <format dxfId="294">
      <pivotArea field="29" type="button" dataOnly="0" labelOnly="1" outline="0" axis="axisRow" fieldPosition="0"/>
    </format>
    <format dxfId="293">
      <pivotArea dataOnly="0" labelOnly="1" outline="0" axis="axisValues" fieldPosition="0"/>
    </format>
    <format dxfId="292">
      <pivotArea dataOnly="0" labelOnly="1" fieldPosition="0">
        <references count="1">
          <reference field="29" count="0"/>
        </references>
      </pivotArea>
    </format>
    <format dxfId="291">
      <pivotArea dataOnly="0" labelOnly="1" grandRow="1" outline="0" fieldPosition="0"/>
    </format>
    <format dxfId="2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1C00-000004000000}" name="TablaDinámica26" cacheId="14"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W115:X118"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148">
        <item h="1" x="115"/>
        <item h="1" x="114"/>
        <item h="1" x="8"/>
        <item h="1" x="4"/>
        <item m="1" x="138"/>
        <item m="1" x="123"/>
        <item m="1" x="146"/>
        <item h="1" x="104"/>
        <item m="1" x="128"/>
        <item h="1" x="27"/>
        <item m="1" x="133"/>
        <item m="1" x="143"/>
        <item h="1" x="111"/>
        <item h="1" x="56"/>
        <item m="1" x="141"/>
        <item m="1" x="122"/>
        <item m="1" x="132"/>
        <item m="1" x="129"/>
        <item m="1" x="124"/>
        <item h="1" x="83"/>
        <item h="1" x="100"/>
        <item m="1" x="125"/>
        <item m="1" x="127"/>
        <item h="1" x="48"/>
        <item h="1" x="102"/>
        <item h="1" x="38"/>
        <item h="1" x="76"/>
        <item h="1" x="28"/>
        <item h="1" x="46"/>
        <item h="1" x="35"/>
        <item h="1" x="93"/>
        <item m="1" x="139"/>
        <item h="1" x="53"/>
        <item m="1" x="131"/>
        <item m="1" x="140"/>
        <item h="1" x="116"/>
        <item h="1" x="13"/>
        <item h="1" x="9"/>
        <item h="1" x="24"/>
        <item h="1" x="40"/>
        <item h="1" x="1"/>
        <item m="1" x="144"/>
        <item m="1" x="134"/>
        <item h="1" x="44"/>
        <item h="1" x="12"/>
        <item h="1" x="109"/>
        <item h="1" x="78"/>
        <item h="1" x="34"/>
        <item h="1" x="30"/>
        <item h="1" x="15"/>
        <item h="1" x="106"/>
        <item h="1" x="31"/>
        <item h="1" x="21"/>
        <item m="1" x="120"/>
        <item h="1" x="96"/>
        <item h="1" x="110"/>
        <item h="1" x="22"/>
        <item h="1" x="87"/>
        <item h="1" x="5"/>
        <item h="1" x="60"/>
        <item h="1" x="70"/>
        <item h="1" x="61"/>
        <item h="1" x="32"/>
        <item h="1" x="33"/>
        <item h="1" x="59"/>
        <item m="1" x="137"/>
        <item h="1" x="16"/>
        <item h="1" x="17"/>
        <item h="1" x="66"/>
        <item h="1" x="85"/>
        <item h="1" x="101"/>
        <item h="1" x="6"/>
        <item h="1" x="20"/>
        <item m="1" x="130"/>
        <item h="1" x="79"/>
        <item h="1" x="29"/>
        <item h="1" x="3"/>
        <item h="1" x="2"/>
        <item m="1" x="142"/>
        <item h="1" x="7"/>
        <item h="1" x="69"/>
        <item h="1" x="82"/>
        <item h="1" x="42"/>
        <item h="1" x="26"/>
        <item h="1" x="90"/>
        <item h="1" x="25"/>
        <item h="1" x="0"/>
        <item h="1" x="98"/>
        <item h="1" x="49"/>
        <item m="1" x="145"/>
        <item h="1" x="75"/>
        <item h="1" x="18"/>
        <item h="1" x="47"/>
        <item h="1" x="43"/>
        <item h="1" x="51"/>
        <item h="1" x="36"/>
        <item h="1" x="37"/>
        <item m="1" x="126"/>
        <item m="1" x="119"/>
        <item h="1" x="39"/>
        <item h="1" x="14"/>
        <item m="1" x="121"/>
        <item h="1" x="117"/>
        <item h="1" x="91"/>
        <item h="1" x="107"/>
        <item h="1" x="23"/>
        <item h="1" x="113"/>
        <item h="1" x="112"/>
        <item m="1" x="136"/>
        <item m="1" x="135"/>
        <item m="1" x="118"/>
        <item h="1" x="73"/>
        <item h="1" x="45"/>
        <item h="1" x="99"/>
        <item h="1" x="68"/>
        <item h="1" x="19"/>
        <item h="1" x="108"/>
        <item h="1" x="97"/>
        <item x="10"/>
        <item x="11"/>
        <item x="41"/>
        <item x="50"/>
        <item x="52"/>
        <item x="54"/>
        <item x="55"/>
        <item x="57"/>
        <item x="58"/>
        <item x="62"/>
        <item x="63"/>
        <item x="64"/>
        <item x="65"/>
        <item x="67"/>
        <item x="71"/>
        <item x="72"/>
        <item x="74"/>
        <item x="77"/>
        <item x="80"/>
        <item x="81"/>
        <item x="84"/>
        <item x="86"/>
        <item x="88"/>
        <item x="89"/>
        <item x="92"/>
        <item x="94"/>
        <item x="95"/>
        <item x="103"/>
        <item x="10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7">
    <format dxfId="303">
      <pivotArea type="all" dataOnly="0" outline="0" fieldPosition="0"/>
    </format>
    <format dxfId="302">
      <pivotArea outline="0" collapsedLevelsAreSubtotals="1" fieldPosition="0"/>
    </format>
    <format dxfId="301">
      <pivotArea field="29" type="button" dataOnly="0" labelOnly="1" outline="0" axis="axisRow" fieldPosition="0"/>
    </format>
    <format dxfId="300">
      <pivotArea dataOnly="0" labelOnly="1" outline="0" axis="axisValues" fieldPosition="0"/>
    </format>
    <format dxfId="299">
      <pivotArea dataOnly="0" labelOnly="1" fieldPosition="0">
        <references count="1">
          <reference field="29" count="0"/>
        </references>
      </pivotArea>
    </format>
    <format dxfId="298">
      <pivotArea dataOnly="0" labelOnly="1" grandRow="1" outline="0" fieldPosition="0"/>
    </format>
    <format dxfId="2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1C00-000003000000}" name="TablaDinámica13" cacheId="10"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C60:D63"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7">
        <item x="1"/>
        <item x="4"/>
        <item x="3"/>
        <item h="1" x="0"/>
        <item x="2"/>
        <item x="5"/>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17" hier="-1"/>
  </pageFields>
  <dataFields count="1">
    <dataField name="Cuenta de Falla Detectada V" fld="17" subtotal="count" baseField="0" baseItem="0"/>
  </dataFields>
  <formats count="7">
    <format dxfId="310">
      <pivotArea type="all" dataOnly="0" outline="0" fieldPosition="0"/>
    </format>
    <format dxfId="309">
      <pivotArea outline="0" collapsedLevelsAreSubtotals="1" fieldPosition="0"/>
    </format>
    <format dxfId="308">
      <pivotArea field="29" type="button" dataOnly="0" labelOnly="1" outline="0" axis="axisRow" fieldPosition="0"/>
    </format>
    <format dxfId="307">
      <pivotArea dataOnly="0" labelOnly="1" outline="0" axis="axisValues" fieldPosition="0"/>
    </format>
    <format dxfId="306">
      <pivotArea dataOnly="0" labelOnly="1" fieldPosition="0">
        <references count="1">
          <reference field="29" count="0"/>
        </references>
      </pivotArea>
    </format>
    <format dxfId="305">
      <pivotArea dataOnly="0" labelOnly="1" grandRow="1" outline="0" fieldPosition="0"/>
    </format>
    <format dxfId="3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1C00-000002000000}" name="TablaDinámica14" cacheId="10"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C69:D72"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21">
        <item h="1" x="13"/>
        <item h="1" x="4"/>
        <item h="1" x="17"/>
        <item h="1" x="6"/>
        <item h="1" x="10"/>
        <item h="1" x="8"/>
        <item h="1" x="5"/>
        <item h="1" x="19"/>
        <item h="1" x="2"/>
        <item h="1" x="9"/>
        <item h="1" x="7"/>
        <item h="1" x="11"/>
        <item h="1" x="12"/>
        <item h="1" x="15"/>
        <item h="1" x="14"/>
        <item h="1" x="16"/>
        <item x="18"/>
        <item x="3"/>
        <item x="0"/>
        <item h="1" x="1"/>
        <item t="default"/>
      </items>
    </pivotField>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21" hier="-1"/>
  </pageFields>
  <dataFields count="1">
    <dataField name="Cuenta de Falla Detectada T" fld="21" subtotal="count" baseField="0" baseItem="0"/>
  </dataFields>
  <formats count="7">
    <format dxfId="317">
      <pivotArea type="all" dataOnly="0" outline="0" fieldPosition="0"/>
    </format>
    <format dxfId="316">
      <pivotArea outline="0" collapsedLevelsAreSubtotals="1" fieldPosition="0"/>
    </format>
    <format dxfId="315">
      <pivotArea field="29" type="button" dataOnly="0" labelOnly="1" outline="0" axis="axisRow" fieldPosition="0"/>
    </format>
    <format dxfId="314">
      <pivotArea dataOnly="0" labelOnly="1" outline="0" axis="axisValues" fieldPosition="0"/>
    </format>
    <format dxfId="313">
      <pivotArea dataOnly="0" labelOnly="1" fieldPosition="0">
        <references count="1">
          <reference field="29" count="0"/>
        </references>
      </pivotArea>
    </format>
    <format dxfId="312">
      <pivotArea dataOnly="0" labelOnly="1" grandRow="1" outline="0" fieldPosition="0"/>
    </format>
    <format dxfId="3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1C00-000001000000}" name="TablaDinámica20" cacheId="9" applyNumberFormats="0" applyBorderFormats="0" applyFontFormats="0" applyPatternFormats="0" applyAlignmentFormats="0" applyWidthHeightFormats="1" dataCaption="Valores" updatedVersion="6" minRefreshableVersion="3" itemPrintTitles="1" createdVersion="6" indent="0" outline="1" outlineData="1" multipleFieldFilters="0">
  <location ref="C104:D107"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axis="axisPage" dataField="1" showAll="0">
      <items count="4">
        <item x="1"/>
        <item x="0"/>
        <item x="2"/>
        <item t="default"/>
      </items>
    </pivotField>
    <pivotField showAll="0"/>
    <pivotField showAll="0"/>
    <pivotField axis="axisRow" showAll="0">
      <items count="3">
        <item x="1"/>
        <item x="0"/>
        <item t="default"/>
      </items>
    </pivotField>
    <pivotField showAll="0"/>
  </pivotFields>
  <rowFields count="1">
    <field x="29"/>
  </rowFields>
  <rowItems count="3">
    <i>
      <x/>
    </i>
    <i>
      <x v="1"/>
    </i>
    <i t="grand">
      <x/>
    </i>
  </rowItems>
  <colItems count="1">
    <i/>
  </colItems>
  <pageFields count="1">
    <pageField fld="26" hier="-1"/>
  </pageFields>
  <dataFields count="1">
    <dataField name="Cuenta de Falla Detectada UT" fld="26" subtotal="count" baseField="0" baseItem="0"/>
  </dataFields>
  <formats count="7">
    <format dxfId="324">
      <pivotArea type="all" dataOnly="0" outline="0" fieldPosition="0"/>
    </format>
    <format dxfId="323">
      <pivotArea outline="0" collapsedLevelsAreSubtotals="1" fieldPosition="0"/>
    </format>
    <format dxfId="322">
      <pivotArea field="29" type="button" dataOnly="0" labelOnly="1" outline="0" axis="axisRow" fieldPosition="0"/>
    </format>
    <format dxfId="321">
      <pivotArea dataOnly="0" labelOnly="1" outline="0" axis="axisValues" fieldPosition="0"/>
    </format>
    <format dxfId="320">
      <pivotArea dataOnly="0" labelOnly="1" fieldPosition="0">
        <references count="1">
          <reference field="29" count="0"/>
        </references>
      </pivotArea>
    </format>
    <format dxfId="319">
      <pivotArea dataOnly="0" labelOnly="1" grandRow="1" outline="0" fieldPosition="0"/>
    </format>
    <format dxfId="3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1C00-000000000000}" name="TablaDinámica12" cacheId="5"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M52:N55" firstHeaderRow="1" firstDataRow="1" firstDataCol="1" rowPageCount="1" colPageCount="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27">
        <item x="14"/>
        <item x="20"/>
        <item x="18"/>
        <item x="22"/>
        <item x="10"/>
        <item x="9"/>
        <item x="2"/>
        <item x="5"/>
        <item x="6"/>
        <item x="11"/>
        <item x="0"/>
        <item x="19"/>
        <item x="8"/>
        <item x="16"/>
        <item x="7"/>
        <item x="21"/>
        <item x="13"/>
        <item x="3"/>
        <item x="4"/>
        <item x="12"/>
        <item x="1"/>
        <item m="1" x="25"/>
        <item x="17"/>
        <item x="15"/>
        <item x="23"/>
        <item x="24"/>
        <item t="default"/>
      </items>
    </pivotField>
    <pivotField showAll="0"/>
    <pivotField showAll="0"/>
    <pivotField axis="axisRow" showAll="0">
      <items count="3">
        <item x="0"/>
        <item x="1"/>
        <item t="default"/>
      </items>
    </pivotField>
    <pivotField showAll="0"/>
  </pivotFields>
  <rowFields count="1">
    <field x="29"/>
  </rowFields>
  <rowItems count="3">
    <i>
      <x/>
    </i>
    <i>
      <x v="1"/>
    </i>
    <i t="grand">
      <x/>
    </i>
  </rowItems>
  <colItems count="1">
    <i/>
  </colItems>
  <pageFields count="1">
    <pageField fld="26" hier="-1"/>
  </pageFields>
  <dataFields count="1">
    <dataField name="Cuenta de Falla Detectada UT" fld="26" subtotal="count" baseField="0" baseItem="0"/>
  </dataFields>
  <formats count="7">
    <format dxfId="331">
      <pivotArea type="all" dataOnly="0" outline="0" fieldPosition="0"/>
    </format>
    <format dxfId="330">
      <pivotArea outline="0" collapsedLevelsAreSubtotals="1" fieldPosition="0"/>
    </format>
    <format dxfId="329">
      <pivotArea field="29" type="button" dataOnly="0" labelOnly="1" outline="0" axis="axisRow" fieldPosition="0"/>
    </format>
    <format dxfId="328">
      <pivotArea dataOnly="0" labelOnly="1" outline="0" axis="axisValues" fieldPosition="0"/>
    </format>
    <format dxfId="327">
      <pivotArea dataOnly="0" labelOnly="1" fieldPosition="0">
        <references count="1">
          <reference field="29" count="0"/>
        </references>
      </pivotArea>
    </format>
    <format dxfId="326">
      <pivotArea dataOnly="0" labelOnly="1" grandRow="1" outline="0" fieldPosition="0"/>
    </format>
    <format dxfId="3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1C00-000022000000}" name="TablaDinámica7" cacheId="15"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rowHeaderCaption="DESCRIPCION" colHeaderCaption="">
  <location ref="B79:L95" firstHeaderRow="1" firstDataRow="2" firstDataCol="1" rowPageCount="2" colPageCount="1"/>
  <pivotFields count="17">
    <pivotField showAll="0"/>
    <pivotField showAll="0"/>
    <pivotField axis="axisPage" multipleItemSelectionAllowed="1" showAll="0">
      <items count="4">
        <item h="1" x="1"/>
        <item x="0"/>
        <item h="1" m="1" x="2"/>
        <item t="default"/>
      </items>
    </pivotField>
    <pivotField showAll="0"/>
    <pivotField showAll="0"/>
    <pivotField axis="axisCol" showAll="0">
      <items count="23">
        <item x="4"/>
        <item x="8"/>
        <item x="2"/>
        <item x="1"/>
        <item x="3"/>
        <item x="0"/>
        <item x="7"/>
        <item h="1" m="1" x="21"/>
        <item m="1" x="17"/>
        <item h="1" x="9"/>
        <item h="1" x="10"/>
        <item h="1" m="1" x="19"/>
        <item h="1" x="6"/>
        <item x="5"/>
        <item h="1" x="11"/>
        <item x="12"/>
        <item x="13"/>
        <item m="1" x="20"/>
        <item h="1" x="14"/>
        <item h="1" m="1" x="18"/>
        <item h="1" x="15"/>
        <item x="16"/>
        <item t="default"/>
      </items>
    </pivotField>
    <pivotField axis="axisPage" multipleItemSelectionAllowed="1" showAll="0">
      <items count="6">
        <item h="1" x="2"/>
        <item h="1" x="1"/>
        <item x="3"/>
        <item x="0"/>
        <item m="1" x="4"/>
        <item t="default"/>
      </items>
    </pivotField>
    <pivotField showAll="0"/>
    <pivotField showAll="0"/>
    <pivotField axis="axisRow" showAll="0">
      <items count="26">
        <item x="9"/>
        <item x="0"/>
        <item m="1" x="24"/>
        <item x="3"/>
        <item m="1" x="23"/>
        <item x="13"/>
        <item x="14"/>
        <item x="7"/>
        <item x="11"/>
        <item x="12"/>
        <item x="6"/>
        <item x="4"/>
        <item x="1"/>
        <item x="5"/>
        <item x="15"/>
        <item x="8"/>
        <item x="10"/>
        <item m="1" x="20"/>
        <item x="2"/>
        <item x="16"/>
        <item m="1" x="21"/>
        <item x="18"/>
        <item x="17"/>
        <item m="1" x="22"/>
        <item x="19"/>
        <item t="default"/>
      </items>
    </pivotField>
    <pivotField dataField="1" showAll="0"/>
    <pivotField showAll="0"/>
    <pivotField showAll="0"/>
    <pivotField showAll="0"/>
    <pivotField showAll="0"/>
    <pivotField showAll="0"/>
    <pivotField showAll="0"/>
  </pivotFields>
  <rowFields count="1">
    <field x="9"/>
  </rowFields>
  <rowItems count="15">
    <i>
      <x v="1"/>
    </i>
    <i>
      <x v="3"/>
    </i>
    <i>
      <x v="5"/>
    </i>
    <i>
      <x v="6"/>
    </i>
    <i>
      <x v="7"/>
    </i>
    <i>
      <x v="8"/>
    </i>
    <i>
      <x v="10"/>
    </i>
    <i>
      <x v="12"/>
    </i>
    <i>
      <x v="13"/>
    </i>
    <i>
      <x v="14"/>
    </i>
    <i>
      <x v="15"/>
    </i>
    <i>
      <x v="16"/>
    </i>
    <i>
      <x v="18"/>
    </i>
    <i>
      <x v="21"/>
    </i>
    <i>
      <x v="22"/>
    </i>
  </rowItems>
  <colFields count="1">
    <field x="5"/>
  </colFields>
  <colItems count="10">
    <i>
      <x/>
    </i>
    <i>
      <x v="1"/>
    </i>
    <i>
      <x v="3"/>
    </i>
    <i>
      <x v="4"/>
    </i>
    <i>
      <x v="5"/>
    </i>
    <i>
      <x v="6"/>
    </i>
    <i>
      <x v="13"/>
    </i>
    <i>
      <x v="15"/>
    </i>
    <i>
      <x v="16"/>
    </i>
    <i>
      <x v="21"/>
    </i>
  </colItems>
  <pageFields count="2">
    <pageField fld="2" hier="-1"/>
    <pageField fld="6" hier="-1"/>
  </pageFields>
  <dataFields count="1">
    <dataField name="." fld="10" baseField="0" baseItem="0"/>
  </dataFields>
  <formats count="5">
    <format dxfId="4">
      <pivotArea type="all" dataOnly="0" outline="0" fieldPosition="0"/>
    </format>
    <format dxfId="3">
      <pivotArea dataOnly="0" labelOnly="1" fieldPosition="0">
        <references count="1">
          <reference field="5" count="6">
            <x v="0"/>
            <x v="1"/>
            <x v="3"/>
            <x v="4"/>
            <x v="5"/>
            <x v="6"/>
          </reference>
        </references>
      </pivotArea>
    </format>
    <format dxfId="2">
      <pivotArea dataOnly="0" labelOnly="1" fieldPosition="0">
        <references count="1">
          <reference field="5" count="8">
            <x v="0"/>
            <x v="1"/>
            <x v="3"/>
            <x v="4"/>
            <x v="5"/>
            <x v="6"/>
            <x v="13"/>
            <x v="15"/>
          </reference>
        </references>
      </pivotArea>
    </format>
    <format dxfId="1">
      <pivotArea dataOnly="0" labelOnly="1" fieldPosition="0">
        <references count="1">
          <reference field="5" count="8">
            <x v="0"/>
            <x v="1"/>
            <x v="3"/>
            <x v="4"/>
            <x v="5"/>
            <x v="6"/>
            <x v="13"/>
            <x v="15"/>
          </reference>
        </references>
      </pivotArea>
    </format>
    <format dxfId="0">
      <pivotArea dataOnly="0" labelOnly="1" fieldPosition="0">
        <references count="1">
          <reference field="5" count="1">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1C00-000021000000}" name="TablaDinámica5" cacheId="16" applyNumberFormats="0" applyBorderFormats="0" applyFontFormats="0" applyPatternFormats="0" applyAlignmentFormats="0" applyWidthHeightFormats="1" dataCaption="Valores" grandTotalCaption="TOTAL" updatedVersion="6" minRefreshableVersion="3" rowGrandTotals="0" itemPrintTitles="1" createdVersion="6" indent="0" outline="1" outlineData="1" multipleFieldFilters="0" rowHeaderCaption="DESCRIPCION" colHeaderCaption=".">
  <location ref="B101:I113" firstHeaderRow="1" firstDataRow="2" firstDataCol="1"/>
  <pivotFields count="20">
    <pivotField showAll="0"/>
    <pivotField showAll="0"/>
    <pivotField numFmtId="14" showAll="0"/>
    <pivotField showAll="0"/>
    <pivotField showAll="0"/>
    <pivotField showAll="0"/>
    <pivotField axis="axisRow" showAll="0">
      <items count="12">
        <item x="10"/>
        <item x="2"/>
        <item x="5"/>
        <item x="4"/>
        <item x="3"/>
        <item x="7"/>
        <item x="0"/>
        <item x="1"/>
        <item x="6"/>
        <item x="9"/>
        <item x="8"/>
        <item t="default"/>
      </items>
    </pivotField>
    <pivotField showAll="0"/>
    <pivotField showAll="0"/>
    <pivotField showAll="0"/>
    <pivotField showAll="0"/>
    <pivotField dataField="1" numFmtId="164" showAll="0"/>
    <pivotField showAll="0"/>
    <pivotField showAll="0"/>
    <pivotField showAll="0"/>
    <pivotField showAll="0"/>
    <pivotField showAll="0"/>
    <pivotField showAll="0"/>
    <pivotField axis="axisCol" showAll="0" sortType="ascending">
      <items count="11">
        <item x="5"/>
        <item x="1"/>
        <item x="4"/>
        <item m="1" x="7"/>
        <item m="1" x="8"/>
        <item x="2"/>
        <item x="3"/>
        <item x="0"/>
        <item m="1" x="9"/>
        <item m="1" x="6"/>
        <item t="default"/>
      </items>
    </pivotField>
    <pivotField showAll="0"/>
  </pivotFields>
  <rowFields count="1">
    <field x="6"/>
  </rowFields>
  <rowItems count="11">
    <i>
      <x/>
    </i>
    <i>
      <x v="1"/>
    </i>
    <i>
      <x v="2"/>
    </i>
    <i>
      <x v="3"/>
    </i>
    <i>
      <x v="4"/>
    </i>
    <i>
      <x v="5"/>
    </i>
    <i>
      <x v="6"/>
    </i>
    <i>
      <x v="7"/>
    </i>
    <i>
      <x v="8"/>
    </i>
    <i>
      <x v="9"/>
    </i>
    <i>
      <x v="10"/>
    </i>
  </rowItems>
  <colFields count="1">
    <field x="18"/>
  </colFields>
  <colItems count="7">
    <i>
      <x/>
    </i>
    <i>
      <x v="1"/>
    </i>
    <i>
      <x v="2"/>
    </i>
    <i>
      <x v="5"/>
    </i>
    <i>
      <x v="6"/>
    </i>
    <i>
      <x v="7"/>
    </i>
    <i t="grand">
      <x/>
    </i>
  </colItems>
  <dataFields count="1">
    <dataField name="." fld="11" baseField="0" baseItem="0"/>
  </dataFields>
  <formats count="16">
    <format dxfId="20">
      <pivotArea outline="0" collapsedLevelsAreSubtotals="1" fieldPosition="0"/>
    </format>
    <format dxfId="19">
      <pivotArea field="6" type="button" dataOnly="0" labelOnly="1" outline="0" axis="axisRow" fieldPosition="0"/>
    </format>
    <format dxfId="18">
      <pivotArea dataOnly="0" labelOnly="1" fieldPosition="0">
        <references count="1">
          <reference field="6" count="0"/>
        </references>
      </pivotArea>
    </format>
    <format dxfId="17">
      <pivotArea dataOnly="0" labelOnly="1" fieldPosition="0">
        <references count="1">
          <reference field="18" count="0"/>
        </references>
      </pivotArea>
    </format>
    <format dxfId="16">
      <pivotArea dataOnly="0" labelOnly="1" grandCol="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18" type="button" dataOnly="0" labelOnly="1" outline="0" axis="axisCol" fieldPosition="0"/>
    </format>
    <format dxfId="11">
      <pivotArea type="topRight" dataOnly="0" labelOnly="1" outline="0" fieldPosition="0"/>
    </format>
    <format dxfId="10">
      <pivotArea field="6" type="button" dataOnly="0" labelOnly="1" outline="0" axis="axisRow" fieldPosition="0"/>
    </format>
    <format dxfId="9">
      <pivotArea dataOnly="0" labelOnly="1" fieldPosition="0">
        <references count="1">
          <reference field="6" count="0"/>
        </references>
      </pivotArea>
    </format>
    <format dxfId="8">
      <pivotArea dataOnly="0" labelOnly="1" fieldPosition="0">
        <references count="1">
          <reference field="18" count="0"/>
        </references>
      </pivotArea>
    </format>
    <format dxfId="7">
      <pivotArea dataOnly="0" labelOnly="1" grandCol="1" outline="0" fieldPosition="0"/>
    </format>
    <format dxfId="6">
      <pivotArea dataOnly="0" labelOnly="1" fieldPosition="0">
        <references count="1">
          <reference field="18" count="0"/>
        </references>
      </pivotArea>
    </format>
    <format dxfId="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0000000-0007-0000-1C00-000020000000}" name="TablaDinámica8" cacheId="15"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rowHeaderCaption="DESCRIPCION" colHeaderCaption="">
  <location ref="Q81:V87" firstHeaderRow="1" firstDataRow="2" firstDataCol="1" rowPageCount="2" colPageCount="1"/>
  <pivotFields count="17">
    <pivotField showAll="0"/>
    <pivotField showAll="0"/>
    <pivotField axis="axisPage" multipleItemSelectionAllowed="1" showAll="0">
      <items count="4">
        <item x="1"/>
        <item h="1" x="0"/>
        <item h="1" m="1" x="2"/>
        <item t="default"/>
      </items>
    </pivotField>
    <pivotField showAll="0"/>
    <pivotField showAll="0"/>
    <pivotField axis="axisCol" showAll="0">
      <items count="23">
        <item x="4"/>
        <item x="8"/>
        <item x="2"/>
        <item x="1"/>
        <item x="3"/>
        <item x="0"/>
        <item x="7"/>
        <item h="1" m="1" x="21"/>
        <item h="1" m="1" x="17"/>
        <item x="9"/>
        <item h="1" x="10"/>
        <item m="1" x="19"/>
        <item x="6"/>
        <item h="1" x="5"/>
        <item x="11"/>
        <item h="1" x="12"/>
        <item h="1" x="13"/>
        <item h="1" m="1" x="20"/>
        <item x="14"/>
        <item h="1" m="1" x="18"/>
        <item h="1" x="15"/>
        <item h="1" x="16"/>
        <item t="default"/>
      </items>
    </pivotField>
    <pivotField axis="axisPage" multipleItemSelectionAllowed="1" showAll="0">
      <items count="6">
        <item h="1" x="2"/>
        <item h="1" x="1"/>
        <item x="3"/>
        <item x="0"/>
        <item m="1" x="4"/>
        <item t="default"/>
      </items>
    </pivotField>
    <pivotField showAll="0"/>
    <pivotField showAll="0"/>
    <pivotField axis="axisRow" showAll="0">
      <items count="26">
        <item x="9"/>
        <item x="0"/>
        <item m="1" x="24"/>
        <item x="3"/>
        <item m="1" x="23"/>
        <item x="13"/>
        <item x="14"/>
        <item x="7"/>
        <item x="11"/>
        <item x="12"/>
        <item x="6"/>
        <item x="4"/>
        <item x="1"/>
        <item x="5"/>
        <item x="15"/>
        <item x="8"/>
        <item x="10"/>
        <item m="1" x="20"/>
        <item x="2"/>
        <item x="16"/>
        <item m="1" x="21"/>
        <item x="18"/>
        <item x="17"/>
        <item m="1" x="22"/>
        <item x="19"/>
        <item t="default"/>
      </items>
    </pivotField>
    <pivotField dataField="1" showAll="0"/>
    <pivotField showAll="0"/>
    <pivotField showAll="0"/>
    <pivotField showAll="0"/>
    <pivotField showAll="0"/>
    <pivotField showAll="0"/>
    <pivotField showAll="0"/>
  </pivotFields>
  <rowFields count="1">
    <field x="9"/>
  </rowFields>
  <rowItems count="5">
    <i>
      <x v="1"/>
    </i>
    <i>
      <x v="3"/>
    </i>
    <i>
      <x v="8"/>
    </i>
    <i>
      <x v="12"/>
    </i>
    <i>
      <x v="14"/>
    </i>
  </rowItems>
  <colFields count="1">
    <field x="5"/>
  </colFields>
  <colItems count="5">
    <i>
      <x v="2"/>
    </i>
    <i>
      <x v="9"/>
    </i>
    <i>
      <x v="12"/>
    </i>
    <i>
      <x v="14"/>
    </i>
    <i>
      <x v="18"/>
    </i>
  </colItems>
  <pageFields count="2">
    <pageField fld="2" hier="-1"/>
    <pageField fld="6" hier="-1"/>
  </pageFields>
  <dataFields count="1">
    <dataField name="Suma de CANT" fld="10" baseField="0" baseItem="0"/>
  </dataFields>
  <formats count="23">
    <format dxfId="43">
      <pivotArea type="origin" dataOnly="0" labelOnly="1" outline="0"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5" type="button" dataOnly="0" labelOnly="1" outline="0" axis="axisCol" fieldPosition="0"/>
    </format>
    <format dxfId="38">
      <pivotArea field="9" type="button" dataOnly="0" labelOnly="1" outline="0" axis="axisRow" fieldPosition="0"/>
    </format>
    <format dxfId="37">
      <pivotArea dataOnly="0" labelOnly="1" fieldPosition="0">
        <references count="1">
          <reference field="9" count="2">
            <x v="1"/>
            <x v="3"/>
          </reference>
        </references>
      </pivotArea>
    </format>
    <format dxfId="36">
      <pivotArea dataOnly="0" labelOnly="1" fieldPosition="0">
        <references count="1">
          <reference field="5" count="1">
            <x v="2"/>
          </reference>
        </references>
      </pivotArea>
    </format>
    <format dxfId="35">
      <pivotArea dataOnly="0" labelOnly="1" fieldPosition="0">
        <references count="1">
          <reference field="5" count="1">
            <x v="2"/>
          </reference>
        </references>
      </pivotArea>
    </format>
    <format dxfId="34">
      <pivotArea field="9" type="button" dataOnly="0" labelOnly="1" outline="0" axis="axisRow" fieldPosition="0"/>
    </format>
    <format dxfId="33">
      <pivotArea outline="0" collapsedLevelsAreSubtotals="1" fieldPosition="0"/>
    </format>
    <format dxfId="32">
      <pivotArea dataOnly="0" labelOnly="1" fieldPosition="0">
        <references count="1">
          <reference field="9" count="2">
            <x v="1"/>
            <x v="3"/>
          </reference>
        </references>
      </pivotArea>
    </format>
    <format dxfId="31">
      <pivotArea dataOnly="0" labelOnly="1" fieldPosition="0">
        <references count="1">
          <reference field="9" count="1">
            <x v="12"/>
          </reference>
        </references>
      </pivotArea>
    </format>
    <format dxfId="30">
      <pivotArea type="topRight" dataOnly="0" labelOnly="1" outline="0" fieldPosition="0"/>
    </format>
    <format dxfId="29">
      <pivotArea dataOnly="0" labelOnly="1" fieldPosition="0">
        <references count="1">
          <reference field="5" count="1">
            <x v="9"/>
          </reference>
        </references>
      </pivotArea>
    </format>
    <format dxfId="28">
      <pivotArea outline="0" collapsedLevelsAreSubtotals="1" fieldPosition="0"/>
    </format>
    <format dxfId="27">
      <pivotArea dataOnly="0" labelOnly="1" fieldPosition="0">
        <references count="1">
          <reference field="9" count="1">
            <x v="8"/>
          </reference>
        </references>
      </pivotArea>
    </format>
    <format dxfId="26">
      <pivotArea dataOnly="0" labelOnly="1" fieldPosition="0">
        <references count="1">
          <reference field="5" count="1">
            <x v="12"/>
          </reference>
        </references>
      </pivotArea>
    </format>
    <format dxfId="25">
      <pivotArea dataOnly="0" labelOnly="1" fieldPosition="0">
        <references count="1">
          <reference field="5" count="4">
            <x v="2"/>
            <x v="9"/>
            <x v="12"/>
            <x v="14"/>
          </reference>
        </references>
      </pivotArea>
    </format>
    <format dxfId="24">
      <pivotArea dataOnly="0" labelOnly="1" fieldPosition="0">
        <references count="1">
          <reference field="5" count="1">
            <x v="9"/>
          </reference>
        </references>
      </pivotArea>
    </format>
    <format dxfId="23">
      <pivotArea dataOnly="0" labelOnly="1" fieldPosition="0">
        <references count="1">
          <reference field="5" count="1">
            <x v="12"/>
          </reference>
        </references>
      </pivotArea>
    </format>
    <format dxfId="22">
      <pivotArea dataOnly="0" labelOnly="1" fieldPosition="0">
        <references count="1">
          <reference field="5" count="1">
            <x v="18"/>
          </reference>
        </references>
      </pivotArea>
    </format>
    <format dxfId="21">
      <pivotArea dataOnly="0" labelOnly="1" fieldPosition="0">
        <references count="1">
          <reference field="5" count="1">
            <x v="1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0000000-0007-0000-1C00-00001F000000}" name="TablaDinámica2" cacheId="15" applyNumberFormats="0" applyBorderFormats="0" applyFontFormats="0" applyPatternFormats="0" applyAlignmentFormats="0" applyWidthHeightFormats="1" dataCaption="Valores" grandTotalCaption="TOTAL" updatedVersion="6" minRefreshableVersion="3" rowGrandTotals="0" itemPrintTitles="1" createdVersion="6" indent="0" outline="1" outlineData="1" multipleFieldFilters="0" chartFormat="11" rowHeaderCaption="DESCRIPCION" colHeaderCaption="">
  <location ref="B12:E23" firstHeaderRow="1" firstDataRow="2" firstDataCol="1" rowPageCount="2" colPageCount="1"/>
  <pivotFields count="17">
    <pivotField showAll="0"/>
    <pivotField showAll="0"/>
    <pivotField axis="axisCol" showAll="0">
      <items count="4">
        <item x="1"/>
        <item x="0"/>
        <item m="1" x="2"/>
        <item t="default"/>
      </items>
    </pivotField>
    <pivotField showAll="0"/>
    <pivotField showAll="0"/>
    <pivotField showAll="0"/>
    <pivotField axis="axisPage" multipleItemSelectionAllowed="1" showAll="0">
      <items count="6">
        <item h="1" x="2"/>
        <item h="1" x="1"/>
        <item x="3"/>
        <item x="0"/>
        <item h="1" m="1" x="4"/>
        <item t="default"/>
      </items>
    </pivotField>
    <pivotField showAll="0"/>
    <pivotField showAll="0"/>
    <pivotField axis="axisRow" showAll="0">
      <items count="26">
        <item x="9"/>
        <item x="0"/>
        <item m="1" x="24"/>
        <item x="3"/>
        <item m="1" x="23"/>
        <item x="14"/>
        <item x="7"/>
        <item x="11"/>
        <item x="12"/>
        <item h="1" x="6"/>
        <item x="4"/>
        <item x="1"/>
        <item x="5"/>
        <item x="15"/>
        <item x="8"/>
        <item x="13"/>
        <item x="10"/>
        <item m="1" x="20"/>
        <item x="2"/>
        <item x="16"/>
        <item h="1" m="1" x="21"/>
        <item h="1" x="18"/>
        <item h="1" x="17"/>
        <item h="1" m="1" x="22"/>
        <item h="1" x="19"/>
        <item t="default"/>
      </items>
    </pivotField>
    <pivotField dataField="1" showAll="0"/>
    <pivotField showAll="0"/>
    <pivotField axis="axisPage" multipleItemSelectionAllowed="1" showAll="0">
      <items count="6">
        <item h="1" x="2"/>
        <item x="0"/>
        <item h="1" x="1"/>
        <item h="1" m="1" x="3"/>
        <item h="1" m="1" x="4"/>
        <item t="default"/>
      </items>
    </pivotField>
    <pivotField showAll="0"/>
    <pivotField showAll="0"/>
    <pivotField showAll="0"/>
    <pivotField showAll="0"/>
  </pivotFields>
  <rowFields count="1">
    <field x="9"/>
  </rowFields>
  <rowItems count="10">
    <i>
      <x v="1"/>
    </i>
    <i>
      <x v="3"/>
    </i>
    <i>
      <x v="5"/>
    </i>
    <i>
      <x v="6"/>
    </i>
    <i>
      <x v="7"/>
    </i>
    <i>
      <x v="11"/>
    </i>
    <i>
      <x v="13"/>
    </i>
    <i>
      <x v="14"/>
    </i>
    <i>
      <x v="15"/>
    </i>
    <i>
      <x v="16"/>
    </i>
  </rowItems>
  <colFields count="1">
    <field x="2"/>
  </colFields>
  <colItems count="3">
    <i>
      <x/>
    </i>
    <i>
      <x v="1"/>
    </i>
    <i t="grand">
      <x/>
    </i>
  </colItems>
  <pageFields count="2">
    <pageField fld="6" hier="-1"/>
    <pageField fld="12" hier="-1"/>
  </pageFields>
  <dataFields count="1">
    <dataField name="." fld="10" baseField="0" baseItem="0"/>
  </dataFields>
  <formats count="14">
    <format dxfId="57">
      <pivotArea type="all" dataOnly="0" outline="0" fieldPosition="0"/>
    </format>
    <format dxfId="56">
      <pivotArea outline="0" collapsedLevelsAreSubtotals="1" fieldPosition="0"/>
    </format>
    <format dxfId="55">
      <pivotArea type="origin" dataOnly="0" labelOnly="1" outline="0" fieldPosition="0"/>
    </format>
    <format dxfId="54">
      <pivotArea field="2" type="button" dataOnly="0" labelOnly="1" outline="0" axis="axisCol" fieldPosition="0"/>
    </format>
    <format dxfId="53">
      <pivotArea type="topRight" dataOnly="0" labelOnly="1" outline="0" fieldPosition="0"/>
    </format>
    <format dxfId="52">
      <pivotArea field="9" type="button" dataOnly="0" labelOnly="1" outline="0" axis="axisRow" fieldPosition="0"/>
    </format>
    <format dxfId="51">
      <pivotArea dataOnly="0" labelOnly="1" fieldPosition="0">
        <references count="1">
          <reference field="9" count="10">
            <x v="1"/>
            <x v="3"/>
            <x v="5"/>
            <x v="6"/>
            <x v="7"/>
            <x v="9"/>
            <x v="11"/>
            <x v="13"/>
            <x v="14"/>
            <x v="15"/>
          </reference>
        </references>
      </pivotArea>
    </format>
    <format dxfId="50">
      <pivotArea dataOnly="0" labelOnly="1" fieldPosition="0">
        <references count="1">
          <reference field="2" count="0"/>
        </references>
      </pivotArea>
    </format>
    <format dxfId="49">
      <pivotArea dataOnly="0" labelOnly="1" grandCol="1" outline="0" fieldPosition="0"/>
    </format>
    <format dxfId="48">
      <pivotArea field="9" type="button" dataOnly="0" labelOnly="1" outline="0" axis="axisRow" fieldPosition="0"/>
    </format>
    <format dxfId="47">
      <pivotArea dataOnly="0" labelOnly="1" fieldPosition="0">
        <references count="1">
          <reference field="2" count="0"/>
        </references>
      </pivotArea>
    </format>
    <format dxfId="46">
      <pivotArea dataOnly="0" labelOnly="1" grandCol="1" outline="0" fieldPosition="0"/>
    </format>
    <format dxfId="45">
      <pivotArea type="origin" dataOnly="0" labelOnly="1" outline="0" fieldPosition="0"/>
    </format>
    <format dxfId="44">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B14:AF458" totalsRowShown="0" headerRowBorderDxfId="976" tableBorderDxfId="975">
  <autoFilter ref="B14:AF458" xr:uid="{00000000-0009-0000-0100-000002000000}"/>
  <tableColumns count="31">
    <tableColumn id="1" xr3:uid="{00000000-0010-0000-0000-000001000000}" name="Frente" dataDxfId="974"/>
    <tableColumn id="2" xr3:uid="{00000000-0010-0000-0000-000002000000}" name="Circuito" dataDxfId="973"/>
    <tableColumn id="3" xr3:uid="{00000000-0010-0000-0000-000003000000}" name="Nro. De poste" dataDxfId="972"/>
    <tableColumn id="4" xr3:uid="{00000000-0010-0000-0000-000004000000}" name="Descripción" dataDxfId="971"/>
    <tableColumn id="5" xr3:uid="{00000000-0010-0000-0000-000005000000}" name="Fecha V" dataDxfId="970"/>
    <tableColumn id="6" xr3:uid="{00000000-0010-0000-0000-000006000000}" name="Aislador de Espiga (AE)" dataDxfId="969"/>
    <tableColumn id="7" xr3:uid="{00000000-0010-0000-0000-000007000000}" name="Aislador Polimericos  (APT ) 34,5 Kv" dataDxfId="968"/>
    <tableColumn id="8" xr3:uid="{00000000-0010-0000-0000-000008000000}" name="Aislador de Cadena (Ac)" dataDxfId="967"/>
    <tableColumn id="9" xr3:uid="{00000000-0010-0000-0000-000009000000}" name="Aislador Polimericos  (APs ) 69 Kv" dataDxfId="966"/>
    <tableColumn id="10" xr3:uid="{00000000-0010-0000-0000-00000A000000}" name="Cortacorriente (CC)" dataDxfId="965"/>
    <tableColumn id="11" xr3:uid="{00000000-0010-0000-0000-00000B000000}" name="Abierto " dataDxfId="964"/>
    <tableColumn id="12" xr3:uid="{00000000-0010-0000-0000-00000C000000}" name="Cerrado" dataDxfId="963"/>
    <tableColumn id="13" xr3:uid="{00000000-0010-0000-0000-00000D000000}" name="Pararrayos (P)" dataDxfId="962"/>
    <tableColumn id="14" xr3:uid="{00000000-0010-0000-0000-00000E000000}" name="Grapa ( G )" dataDxfId="961"/>
    <tableColumn id="15" xr3:uid="{00000000-0010-0000-0000-00000F000000}" name="Seccionador (SM)" dataDxfId="960"/>
    <tableColumn id="16" xr3:uid="{00000000-0010-0000-0000-000010000000}" name="Abierto 2" dataDxfId="959"/>
    <tableColumn id="17" xr3:uid="{00000000-0010-0000-0000-000011000000}" name="Cerrado3" dataDxfId="958"/>
    <tableColumn id="18" xr3:uid="{00000000-0010-0000-0000-000012000000}" name="Falla Detectada V" dataDxfId="957"/>
    <tableColumn id="19" xr3:uid="{00000000-0010-0000-0000-000013000000}" name="Fecha T" dataDxfId="956"/>
    <tableColumn id="20" xr3:uid="{00000000-0010-0000-0000-000014000000}" name="Ejecutado T" dataDxfId="955"/>
    <tableColumn id="21" xr3:uid="{00000000-0010-0000-0000-000015000000}" name="Puntos de Termografía" dataDxfId="954"/>
    <tableColumn id="22" xr3:uid="{00000000-0010-0000-0000-000016000000}" name="Falla Detectada T" dataDxfId="953"/>
    <tableColumn id="23" xr3:uid="{00000000-0010-0000-0000-000017000000}" name="Observación T" dataDxfId="952"/>
    <tableColumn id="24" xr3:uid="{00000000-0010-0000-0000-000018000000}" name="Fecha UT" dataDxfId="951"/>
    <tableColumn id="25" xr3:uid="{00000000-0010-0000-0000-000019000000}" name="Ejecutado UT" dataDxfId="950"/>
    <tableColumn id="26" xr3:uid="{00000000-0010-0000-0000-00001A000000}" name="Puntos de Ultrasonido" dataDxfId="949"/>
    <tableColumn id="27" xr3:uid="{00000000-0010-0000-0000-00001B000000}" name="Falla Detectada UT" dataDxfId="948"/>
    <tableColumn id="28" xr3:uid="{00000000-0010-0000-0000-00001C000000}" name="Observación UT" dataDxfId="947"/>
    <tableColumn id="29" xr3:uid="{00000000-0010-0000-0000-00001D000000}" name="Fecha" dataDxfId="946"/>
    <tableColumn id="30" xr3:uid="{00000000-0010-0000-0000-00001E000000}" name="Ejecutado MTTO" dataDxfId="945"/>
    <tableColumn id="31" xr3:uid="{00000000-0010-0000-0000-00001F000000}" name="Observación" dataDxfId="9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a3" displayName="Tabla3" ref="B14:AF665" totalsRowShown="0" headerRowBorderDxfId="943" tableBorderDxfId="942">
  <autoFilter ref="B14:AF665" xr:uid="{00000000-0009-0000-0100-000003000000}"/>
  <tableColumns count="31">
    <tableColumn id="1" xr3:uid="{00000000-0010-0000-0100-000001000000}" name="Frente" dataDxfId="941"/>
    <tableColumn id="2" xr3:uid="{00000000-0010-0000-0100-000002000000}" name="Circuito" dataDxfId="940"/>
    <tableColumn id="3" xr3:uid="{00000000-0010-0000-0100-000003000000}" name="Nro. De poste" dataDxfId="939"/>
    <tableColumn id="4" xr3:uid="{00000000-0010-0000-0100-000004000000}" name="Descripción" dataDxfId="938"/>
    <tableColumn id="5" xr3:uid="{00000000-0010-0000-0100-000005000000}" name="Fecha V" dataDxfId="937"/>
    <tableColumn id="6" xr3:uid="{00000000-0010-0000-0100-000006000000}" name="Aislador de Espiga (AE)" dataDxfId="936"/>
    <tableColumn id="7" xr3:uid="{00000000-0010-0000-0100-000007000000}" name="Aislador Polimericos  (APT ) 34,5 Kv" dataDxfId="935"/>
    <tableColumn id="8" xr3:uid="{00000000-0010-0000-0100-000008000000}" name="Aislador de Cadena (Ac)" dataDxfId="934"/>
    <tableColumn id="9" xr3:uid="{00000000-0010-0000-0100-000009000000}" name="Aislador Polimericos  (APs ) 69 Kv" dataDxfId="933"/>
    <tableColumn id="10" xr3:uid="{00000000-0010-0000-0100-00000A000000}" name="Cortacorriente (CC)" dataDxfId="932"/>
    <tableColumn id="11" xr3:uid="{00000000-0010-0000-0100-00000B000000}" name="Abierto " dataDxfId="931"/>
    <tableColumn id="12" xr3:uid="{00000000-0010-0000-0100-00000C000000}" name="Cerrado" dataDxfId="930"/>
    <tableColumn id="13" xr3:uid="{00000000-0010-0000-0100-00000D000000}" name="Pararrayos (P)" dataDxfId="929"/>
    <tableColumn id="14" xr3:uid="{00000000-0010-0000-0100-00000E000000}" name="Grapa ( G )" dataDxfId="928"/>
    <tableColumn id="15" xr3:uid="{00000000-0010-0000-0100-00000F000000}" name="Seccionador (SM)" dataDxfId="927"/>
    <tableColumn id="16" xr3:uid="{00000000-0010-0000-0100-000010000000}" name="Abierto 2" dataDxfId="926"/>
    <tableColumn id="17" xr3:uid="{00000000-0010-0000-0100-000011000000}" name="Cerrado3" dataDxfId="925"/>
    <tableColumn id="18" xr3:uid="{00000000-0010-0000-0100-000012000000}" name="Falla Detectada V" dataDxfId="924"/>
    <tableColumn id="19" xr3:uid="{00000000-0010-0000-0100-000013000000}" name="Fecha T" dataDxfId="923"/>
    <tableColumn id="20" xr3:uid="{00000000-0010-0000-0100-000014000000}" name="Ejecutado T" dataDxfId="922"/>
    <tableColumn id="21" xr3:uid="{00000000-0010-0000-0100-000015000000}" name="Puntos de Termografía" dataDxfId="921"/>
    <tableColumn id="22" xr3:uid="{00000000-0010-0000-0100-000016000000}" name="Falla Detectada T" dataDxfId="920"/>
    <tableColumn id="23" xr3:uid="{00000000-0010-0000-0100-000017000000}" name="Observación T" dataDxfId="919"/>
    <tableColumn id="24" xr3:uid="{00000000-0010-0000-0100-000018000000}" name="Fecha UT" dataDxfId="918"/>
    <tableColumn id="25" xr3:uid="{00000000-0010-0000-0100-000019000000}" name="Ejecutado UT" dataDxfId="917"/>
    <tableColumn id="26" xr3:uid="{00000000-0010-0000-0100-00001A000000}" name="Puntos de Ultrasonido" dataDxfId="916"/>
    <tableColumn id="27" xr3:uid="{00000000-0010-0000-0100-00001B000000}" name="Falla Detectada UT" dataDxfId="915"/>
    <tableColumn id="28" xr3:uid="{00000000-0010-0000-0100-00001C000000}" name="Observación UT" dataDxfId="914"/>
    <tableColumn id="29" xr3:uid="{00000000-0010-0000-0100-00001D000000}" name="Fecha" dataDxfId="913"/>
    <tableColumn id="30" xr3:uid="{00000000-0010-0000-0100-00001E000000}" name="Ejecutado MTTO"/>
    <tableColumn id="31" xr3:uid="{00000000-0010-0000-0100-00001F000000}" name="Observación" dataDxfId="91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PINOS3" displayName="PINOS3" ref="B14:AF337" totalsRowShown="0" headerRowBorderDxfId="911" tableBorderDxfId="910">
  <autoFilter ref="B14:AF337" xr:uid="{00000000-0009-0000-0100-000004000000}"/>
  <tableColumns count="31">
    <tableColumn id="1" xr3:uid="{00000000-0010-0000-0200-000001000000}" name="Frente"/>
    <tableColumn id="2" xr3:uid="{00000000-0010-0000-0200-000002000000}" name="Circuito" dataDxfId="909"/>
    <tableColumn id="3" xr3:uid="{00000000-0010-0000-0200-000003000000}" name="Nro. De poste" dataDxfId="908"/>
    <tableColumn id="4" xr3:uid="{00000000-0010-0000-0200-000004000000}" name="Descripción"/>
    <tableColumn id="5" xr3:uid="{00000000-0010-0000-0200-000005000000}" name="Fecha V"/>
    <tableColumn id="6" xr3:uid="{00000000-0010-0000-0200-000006000000}" name="Aislador de Espiga (AE)" dataDxfId="907"/>
    <tableColumn id="7" xr3:uid="{00000000-0010-0000-0200-000007000000}" name="Aislador Polimericos  (APT ) 34,5 Kv" dataDxfId="906"/>
    <tableColumn id="8" xr3:uid="{00000000-0010-0000-0200-000008000000}" name="Aislador de Cadena (Ac)" dataDxfId="905"/>
    <tableColumn id="9" xr3:uid="{00000000-0010-0000-0200-000009000000}" name="Aislador Polimericos  (APs ) 69 Kv" dataDxfId="904"/>
    <tableColumn id="10" xr3:uid="{00000000-0010-0000-0200-00000A000000}" name="Cortacorriente (CC)" dataDxfId="903"/>
    <tableColumn id="11" xr3:uid="{00000000-0010-0000-0200-00000B000000}" name="Abierto " dataDxfId="902"/>
    <tableColumn id="12" xr3:uid="{00000000-0010-0000-0200-00000C000000}" name="Cerrado" dataDxfId="901"/>
    <tableColumn id="13" xr3:uid="{00000000-0010-0000-0200-00000D000000}" name="Pararrayos (P)" dataDxfId="900"/>
    <tableColumn id="14" xr3:uid="{00000000-0010-0000-0200-00000E000000}" name="Grapa ( G )" dataDxfId="899"/>
    <tableColumn id="15" xr3:uid="{00000000-0010-0000-0200-00000F000000}" name="Seccionador (SM)" dataDxfId="898"/>
    <tableColumn id="16" xr3:uid="{00000000-0010-0000-0200-000010000000}" name="Abierto 2" dataDxfId="897"/>
    <tableColumn id="17" xr3:uid="{00000000-0010-0000-0200-000011000000}" name="Cerrado3" dataDxfId="896"/>
    <tableColumn id="18" xr3:uid="{00000000-0010-0000-0200-000012000000}" name="Falla Detectada V"/>
    <tableColumn id="19" xr3:uid="{00000000-0010-0000-0200-000013000000}" name="Fecha T" dataDxfId="895"/>
    <tableColumn id="20" xr3:uid="{00000000-0010-0000-0200-000014000000}" name="Ejecutado T"/>
    <tableColumn id="21" xr3:uid="{00000000-0010-0000-0200-000015000000}" name="Puntos de Termografía" dataDxfId="894"/>
    <tableColumn id="22" xr3:uid="{00000000-0010-0000-0200-000016000000}" name="Falla Detectada T" dataDxfId="893"/>
    <tableColumn id="23" xr3:uid="{00000000-0010-0000-0200-000017000000}" name="Observación T"/>
    <tableColumn id="24" xr3:uid="{00000000-0010-0000-0200-000018000000}" name="Fecha UT" dataDxfId="892"/>
    <tableColumn id="25" xr3:uid="{00000000-0010-0000-0200-000019000000}" name="Ejecutado UT" dataDxfId="891"/>
    <tableColumn id="26" xr3:uid="{00000000-0010-0000-0200-00001A000000}" name="Puntos de Ultrasonido" dataDxfId="890"/>
    <tableColumn id="27" xr3:uid="{00000000-0010-0000-0200-00001B000000}" name="Falla Detectada UT"/>
    <tableColumn id="28" xr3:uid="{00000000-0010-0000-0200-00001C000000}" name="Observación UT"/>
    <tableColumn id="29" xr3:uid="{00000000-0010-0000-0200-00001D000000}" name="Fecha"/>
    <tableColumn id="30" xr3:uid="{00000000-0010-0000-0200-00001E000000}" name="Ejecutado MTTO"/>
    <tableColumn id="31" xr3:uid="{00000000-0010-0000-0200-00001F000000}" name="Observación" dataDxfId="88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a5" displayName="Tabla5" ref="B14:AF129" totalsRowShown="0" headerRowDxfId="888" headerRowBorderDxfId="887" tableBorderDxfId="886">
  <autoFilter ref="B14:AF129" xr:uid="{00000000-0009-0000-0100-000005000000}"/>
  <sortState xmlns:xlrd2="http://schemas.microsoft.com/office/spreadsheetml/2017/richdata2" ref="B15:AF129">
    <sortCondition ref="D14:D129"/>
  </sortState>
  <tableColumns count="31">
    <tableColumn id="1" xr3:uid="{00000000-0010-0000-0300-000001000000}" name="Frente" dataDxfId="885"/>
    <tableColumn id="2" xr3:uid="{00000000-0010-0000-0300-000002000000}" name="Circuito" dataDxfId="884"/>
    <tableColumn id="3" xr3:uid="{00000000-0010-0000-0300-000003000000}" name="Nro. De poste" dataDxfId="883"/>
    <tableColumn id="4" xr3:uid="{00000000-0010-0000-0300-000004000000}" name="Descripción" dataDxfId="882"/>
    <tableColumn id="5" xr3:uid="{00000000-0010-0000-0300-000005000000}" name="Fecha V" dataDxfId="881"/>
    <tableColumn id="6" xr3:uid="{00000000-0010-0000-0300-000006000000}" name="Aislador de Espiga (AE)" dataDxfId="880"/>
    <tableColumn id="7" xr3:uid="{00000000-0010-0000-0300-000007000000}" name="Aislador Polimericos  (APT ) 34,5 Kv" dataDxfId="879"/>
    <tableColumn id="8" xr3:uid="{00000000-0010-0000-0300-000008000000}" name="Aislador de Cadena (Ac)" dataDxfId="878"/>
    <tableColumn id="9" xr3:uid="{00000000-0010-0000-0300-000009000000}" name="Aislador Polimericos  (APs ) 69 Kv" dataDxfId="877"/>
    <tableColumn id="10" xr3:uid="{00000000-0010-0000-0300-00000A000000}" name="Cortacorriente (CC)" dataDxfId="876"/>
    <tableColumn id="11" xr3:uid="{00000000-0010-0000-0300-00000B000000}" name="Abierto " dataDxfId="875"/>
    <tableColumn id="12" xr3:uid="{00000000-0010-0000-0300-00000C000000}" name="Cerrado" dataDxfId="874"/>
    <tableColumn id="13" xr3:uid="{00000000-0010-0000-0300-00000D000000}" name="Pararrayos (P)" dataDxfId="873"/>
    <tableColumn id="14" xr3:uid="{00000000-0010-0000-0300-00000E000000}" name="Grapa ( G )" dataDxfId="872"/>
    <tableColumn id="15" xr3:uid="{00000000-0010-0000-0300-00000F000000}" name="Seccionador (SM)" dataDxfId="871"/>
    <tableColumn id="16" xr3:uid="{00000000-0010-0000-0300-000010000000}" name="Abierto 2" dataDxfId="870"/>
    <tableColumn id="17" xr3:uid="{00000000-0010-0000-0300-000011000000}" name="Cerrado3" dataDxfId="869"/>
    <tableColumn id="18" xr3:uid="{00000000-0010-0000-0300-000012000000}" name="Falla Detectada V" dataDxfId="868"/>
    <tableColumn id="19" xr3:uid="{00000000-0010-0000-0300-000013000000}" name="Fecha T" dataDxfId="867"/>
    <tableColumn id="20" xr3:uid="{00000000-0010-0000-0300-000014000000}" name="Ejecutado T" dataDxfId="866"/>
    <tableColumn id="21" xr3:uid="{00000000-0010-0000-0300-000015000000}" name="Puntos de Termografía" dataDxfId="865"/>
    <tableColumn id="22" xr3:uid="{00000000-0010-0000-0300-000016000000}" name="Falla Detectada T" dataDxfId="864"/>
    <tableColumn id="23" xr3:uid="{00000000-0010-0000-0300-000017000000}" name="Observación T" dataDxfId="863"/>
    <tableColumn id="24" xr3:uid="{00000000-0010-0000-0300-000018000000}" name="Fecha UT" dataDxfId="862"/>
    <tableColumn id="25" xr3:uid="{00000000-0010-0000-0300-000019000000}" name="Ejecutado UT" dataDxfId="861"/>
    <tableColumn id="26" xr3:uid="{00000000-0010-0000-0300-00001A000000}" name="Puntos de Ultrasonido" dataDxfId="860"/>
    <tableColumn id="27" xr3:uid="{00000000-0010-0000-0300-00001B000000}" name="Falla Detectada UT" dataDxfId="859"/>
    <tableColumn id="28" xr3:uid="{00000000-0010-0000-0300-00001C000000}" name="Observación UT" dataDxfId="858"/>
    <tableColumn id="29" xr3:uid="{00000000-0010-0000-0300-00001D000000}" name="Fecha" dataDxfId="857"/>
    <tableColumn id="30" xr3:uid="{00000000-0010-0000-0300-00001E000000}" name="Ejecutado MTTO" dataDxfId="856"/>
    <tableColumn id="31" xr3:uid="{00000000-0010-0000-0300-00001F000000}" name="Observación" dataDxfId="85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a6" displayName="Tabla6" ref="B14:AF466" totalsRowShown="0" headerRowBorderDxfId="854" tableBorderDxfId="853">
  <autoFilter ref="B14:AF466" xr:uid="{00000000-0009-0000-0100-000006000000}"/>
  <sortState xmlns:xlrd2="http://schemas.microsoft.com/office/spreadsheetml/2017/richdata2" ref="B29:AF466">
    <sortCondition ref="D14:D466"/>
  </sortState>
  <tableColumns count="31">
    <tableColumn id="1" xr3:uid="{00000000-0010-0000-0400-000001000000}" name="Frente" dataDxfId="852"/>
    <tableColumn id="2" xr3:uid="{00000000-0010-0000-0400-000002000000}" name="Circuito" dataDxfId="851"/>
    <tableColumn id="3" xr3:uid="{00000000-0010-0000-0400-000003000000}" name="Nro. De poste" dataDxfId="850"/>
    <tableColumn id="4" xr3:uid="{00000000-0010-0000-0400-000004000000}" name="Descripción" dataDxfId="849"/>
    <tableColumn id="5" xr3:uid="{00000000-0010-0000-0400-000005000000}" name="Fecha V" dataDxfId="848"/>
    <tableColumn id="6" xr3:uid="{00000000-0010-0000-0400-000006000000}" name="Aislador de Espiga (AE)" dataDxfId="847"/>
    <tableColumn id="7" xr3:uid="{00000000-0010-0000-0400-000007000000}" name="Aislador Polimericos  (APT ) 34,5 Kv" dataDxfId="846"/>
    <tableColumn id="8" xr3:uid="{00000000-0010-0000-0400-000008000000}" name="Aislador de Cadena (Ac)" dataDxfId="845"/>
    <tableColumn id="9" xr3:uid="{00000000-0010-0000-0400-000009000000}" name="Aislador Polimericos  (APs ) 69 Kv" dataDxfId="844"/>
    <tableColumn id="10" xr3:uid="{00000000-0010-0000-0400-00000A000000}" name="Cortacorriente (CC)" dataDxfId="843"/>
    <tableColumn id="11" xr3:uid="{00000000-0010-0000-0400-00000B000000}" name="Abierto " dataDxfId="842"/>
    <tableColumn id="12" xr3:uid="{00000000-0010-0000-0400-00000C000000}" name="Cerrado" dataDxfId="841"/>
    <tableColumn id="13" xr3:uid="{00000000-0010-0000-0400-00000D000000}" name="Pararrayos (P)" dataDxfId="840"/>
    <tableColumn id="14" xr3:uid="{00000000-0010-0000-0400-00000E000000}" name="Grapa ( G )" dataDxfId="839"/>
    <tableColumn id="15" xr3:uid="{00000000-0010-0000-0400-00000F000000}" name="Seccionador (SM)" dataDxfId="838"/>
    <tableColumn id="16" xr3:uid="{00000000-0010-0000-0400-000010000000}" name="Abierto 2" dataDxfId="837"/>
    <tableColumn id="17" xr3:uid="{00000000-0010-0000-0400-000011000000}" name="Cerrado3" dataDxfId="836"/>
    <tableColumn id="18" xr3:uid="{00000000-0010-0000-0400-000012000000}" name="Falla Detectada V" dataDxfId="835"/>
    <tableColumn id="19" xr3:uid="{00000000-0010-0000-0400-000013000000}" name="Fecha T" dataDxfId="834"/>
    <tableColumn id="20" xr3:uid="{00000000-0010-0000-0400-000014000000}" name="Ejecutado T" dataDxfId="833"/>
    <tableColumn id="21" xr3:uid="{00000000-0010-0000-0400-000015000000}" name="Puntos de Termografía" dataDxfId="832"/>
    <tableColumn id="22" xr3:uid="{00000000-0010-0000-0400-000016000000}" name="Falla Detectada T" dataDxfId="831"/>
    <tableColumn id="23" xr3:uid="{00000000-0010-0000-0400-000017000000}" name="Observación T" dataDxfId="830"/>
    <tableColumn id="24" xr3:uid="{00000000-0010-0000-0400-000018000000}" name="Fecha UT" dataDxfId="829"/>
    <tableColumn id="25" xr3:uid="{00000000-0010-0000-0400-000019000000}" name="Ejecutado UT" dataDxfId="828"/>
    <tableColumn id="26" xr3:uid="{00000000-0010-0000-0400-00001A000000}" name="Puntos de Ultrasonido" dataDxfId="827"/>
    <tableColumn id="27" xr3:uid="{00000000-0010-0000-0400-00001B000000}" name="Falla Detectada UT" dataDxfId="826"/>
    <tableColumn id="28" xr3:uid="{00000000-0010-0000-0400-00001C000000}" name="Observación UT" dataDxfId="825"/>
    <tableColumn id="29" xr3:uid="{00000000-0010-0000-0400-00001D000000}" name="Fecha" dataDxfId="824"/>
    <tableColumn id="30" xr3:uid="{00000000-0010-0000-0400-00001E000000}" name="Ejecutado MTTO" dataDxfId="823"/>
    <tableColumn id="31" xr3:uid="{00000000-0010-0000-0400-00001F000000}" name="Observación" dataDxfId="82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a7" displayName="Tabla7" ref="B14:AF422" totalsRowShown="0" headerRowBorderDxfId="821" tableBorderDxfId="820">
  <autoFilter ref="B14:AF422" xr:uid="{00000000-0009-0000-0100-000007000000}"/>
  <tableColumns count="31">
    <tableColumn id="1" xr3:uid="{00000000-0010-0000-0500-000001000000}" name="Frente" dataDxfId="819"/>
    <tableColumn id="2" xr3:uid="{00000000-0010-0000-0500-000002000000}" name="Circuito" dataDxfId="818"/>
    <tableColumn id="3" xr3:uid="{00000000-0010-0000-0500-000003000000}" name="Nro. De poste" dataDxfId="817"/>
    <tableColumn id="4" xr3:uid="{00000000-0010-0000-0500-000004000000}" name="Descripción" dataDxfId="816"/>
    <tableColumn id="5" xr3:uid="{00000000-0010-0000-0500-000005000000}" name="Fecha V" dataDxfId="815"/>
    <tableColumn id="6" xr3:uid="{00000000-0010-0000-0500-000006000000}" name="Aislador de Espiga (AE)" dataDxfId="814"/>
    <tableColumn id="7" xr3:uid="{00000000-0010-0000-0500-000007000000}" name="Aislador Polimericos  (APT ) 34,5 Kv" dataDxfId="813"/>
    <tableColumn id="8" xr3:uid="{00000000-0010-0000-0500-000008000000}" name="Aislador de Cadena (Ac)" dataDxfId="812"/>
    <tableColumn id="9" xr3:uid="{00000000-0010-0000-0500-000009000000}" name="Aislador Polimericos  (APs ) 69 Kv" dataDxfId="811"/>
    <tableColumn id="10" xr3:uid="{00000000-0010-0000-0500-00000A000000}" name="Cortacorriente (CC)" dataDxfId="810"/>
    <tableColumn id="11" xr3:uid="{00000000-0010-0000-0500-00000B000000}" name="Abierto " dataDxfId="809"/>
    <tableColumn id="12" xr3:uid="{00000000-0010-0000-0500-00000C000000}" name="Cerrado" dataDxfId="808"/>
    <tableColumn id="13" xr3:uid="{00000000-0010-0000-0500-00000D000000}" name="Pararrayos (P)" dataDxfId="807"/>
    <tableColumn id="14" xr3:uid="{00000000-0010-0000-0500-00000E000000}" name="Grapa ( G )" dataDxfId="806"/>
    <tableColumn id="15" xr3:uid="{00000000-0010-0000-0500-00000F000000}" name="Seccionador (SM)" dataDxfId="805"/>
    <tableColumn id="16" xr3:uid="{00000000-0010-0000-0500-000010000000}" name="Abierto 2" dataDxfId="804"/>
    <tableColumn id="17" xr3:uid="{00000000-0010-0000-0500-000011000000}" name="Cerrado3" dataDxfId="803"/>
    <tableColumn id="18" xr3:uid="{00000000-0010-0000-0500-000012000000}" name="Falla Detectada V" dataDxfId="802"/>
    <tableColumn id="19" xr3:uid="{00000000-0010-0000-0500-000013000000}" name="Fecha T" dataDxfId="801"/>
    <tableColumn id="20" xr3:uid="{00000000-0010-0000-0500-000014000000}" name="Ejecutado T" dataDxfId="800"/>
    <tableColumn id="21" xr3:uid="{00000000-0010-0000-0500-000015000000}" name="Puntos de Termografía" dataDxfId="799"/>
    <tableColumn id="22" xr3:uid="{00000000-0010-0000-0500-000016000000}" name="Falla Detectada T"/>
    <tableColumn id="23" xr3:uid="{00000000-0010-0000-0500-000017000000}" name="Observación T" dataDxfId="798"/>
    <tableColumn id="24" xr3:uid="{00000000-0010-0000-0500-000018000000}" name="Fecha UT" dataDxfId="797"/>
    <tableColumn id="25" xr3:uid="{00000000-0010-0000-0500-000019000000}" name="Ejecutado UT" dataDxfId="796"/>
    <tableColumn id="26" xr3:uid="{00000000-0010-0000-0500-00001A000000}" name="Puntos de Ultrasonido" dataDxfId="795"/>
    <tableColumn id="27" xr3:uid="{00000000-0010-0000-0500-00001B000000}" name="Falla Detectada UT"/>
    <tableColumn id="28" xr3:uid="{00000000-0010-0000-0500-00001C000000}" name="Observación UT" dataDxfId="794"/>
    <tableColumn id="29" xr3:uid="{00000000-0010-0000-0500-00001D000000}" name="Fecha" dataDxfId="793"/>
    <tableColumn id="30" xr3:uid="{00000000-0010-0000-0500-00001E000000}" name="Ejecutado MTTO" dataDxfId="792"/>
    <tableColumn id="31" xr3:uid="{00000000-0010-0000-0500-00001F000000}" name="Observación" dataDxfId="79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6000000}" name="REMIGA" displayName="REMIGA" ref="B14:AF141" totalsRowShown="0" headerRowDxfId="790" headerRowBorderDxfId="789" tableBorderDxfId="788">
  <autoFilter ref="B14:AF141" xr:uid="{00000000-0009-0000-0100-00000E000000}"/>
  <tableColumns count="31">
    <tableColumn id="1" xr3:uid="{00000000-0010-0000-0600-000001000000}" name="Frente" dataDxfId="787"/>
    <tableColumn id="2" xr3:uid="{00000000-0010-0000-0600-000002000000}" name="Circuito" dataDxfId="786"/>
    <tableColumn id="3" xr3:uid="{00000000-0010-0000-0600-000003000000}" name="Nro. De poste" dataDxfId="785"/>
    <tableColumn id="4" xr3:uid="{00000000-0010-0000-0600-000004000000}" name="Descripción" dataDxfId="784"/>
    <tableColumn id="5" xr3:uid="{00000000-0010-0000-0600-000005000000}" name="Fecha V" dataDxfId="783"/>
    <tableColumn id="6" xr3:uid="{00000000-0010-0000-0600-000006000000}" name="Aislador de Espiga (AE)" dataDxfId="782"/>
    <tableColumn id="7" xr3:uid="{00000000-0010-0000-0600-000007000000}" name="Aislador Polimericos  (APT ) 34,5 Kv" dataDxfId="781"/>
    <tableColumn id="8" xr3:uid="{00000000-0010-0000-0600-000008000000}" name="Aislador de Cadena (Ac)" dataDxfId="780"/>
    <tableColumn id="9" xr3:uid="{00000000-0010-0000-0600-000009000000}" name="Aislador Polimericos  (APs ) 69 Kv" dataDxfId="779"/>
    <tableColumn id="10" xr3:uid="{00000000-0010-0000-0600-00000A000000}" name="Cortacorriente (CC)" dataDxfId="778"/>
    <tableColumn id="11" xr3:uid="{00000000-0010-0000-0600-00000B000000}" name="Abierto " dataDxfId="777"/>
    <tableColumn id="12" xr3:uid="{00000000-0010-0000-0600-00000C000000}" name="Cerrado" dataDxfId="776"/>
    <tableColumn id="13" xr3:uid="{00000000-0010-0000-0600-00000D000000}" name="Pararrayos (P)" dataDxfId="775"/>
    <tableColumn id="14" xr3:uid="{00000000-0010-0000-0600-00000E000000}" name="Grapa ( G )" dataDxfId="774"/>
    <tableColumn id="15" xr3:uid="{00000000-0010-0000-0600-00000F000000}" name="Seccionador (SM)" dataDxfId="773"/>
    <tableColumn id="16" xr3:uid="{00000000-0010-0000-0600-000010000000}" name="Abierto 2" dataDxfId="772"/>
    <tableColumn id="17" xr3:uid="{00000000-0010-0000-0600-000011000000}" name="Cerrado3" dataDxfId="771"/>
    <tableColumn id="18" xr3:uid="{00000000-0010-0000-0600-000012000000}" name="Falla Detectada V" dataDxfId="770"/>
    <tableColumn id="19" xr3:uid="{00000000-0010-0000-0600-000013000000}" name="Fecha T" dataDxfId="769"/>
    <tableColumn id="20" xr3:uid="{00000000-0010-0000-0600-000014000000}" name="Ejecutado T" dataDxfId="768"/>
    <tableColumn id="21" xr3:uid="{00000000-0010-0000-0600-000015000000}" name="Puntos de Termografía" dataDxfId="767"/>
    <tableColumn id="22" xr3:uid="{00000000-0010-0000-0600-000016000000}" name="Falla Detectada T" dataDxfId="766"/>
    <tableColumn id="23" xr3:uid="{00000000-0010-0000-0600-000017000000}" name="Observación T" dataDxfId="765"/>
    <tableColumn id="24" xr3:uid="{00000000-0010-0000-0600-000018000000}" name="Fecha UT" dataDxfId="764"/>
    <tableColumn id="25" xr3:uid="{00000000-0010-0000-0600-000019000000}" name="Ejecutado UT" dataDxfId="763"/>
    <tableColumn id="26" xr3:uid="{00000000-0010-0000-0600-00001A000000}" name="Puntos de Ultrasonido" dataDxfId="762"/>
    <tableColumn id="27" xr3:uid="{00000000-0010-0000-0600-00001B000000}" name="Falla Detectada UT" dataDxfId="761"/>
    <tableColumn id="28" xr3:uid="{00000000-0010-0000-0600-00001C000000}" name="Observación UT" dataDxfId="760"/>
    <tableColumn id="29" xr3:uid="{00000000-0010-0000-0600-00001D000000}" name="Fecha" dataDxfId="759"/>
    <tableColumn id="30" xr3:uid="{00000000-0010-0000-0600-00001E000000}" name="Ejecutado MTTO" dataDxfId="758"/>
    <tableColumn id="31" xr3:uid="{00000000-0010-0000-0600-00001F000000}" name="Observación" dataDxfId="757"/>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7000000}" name="ESTE" displayName="ESTE" ref="B14:AF146" totalsRowShown="0" headerRowBorderDxfId="756" tableBorderDxfId="755">
  <autoFilter ref="B14:AF146" xr:uid="{00000000-0009-0000-0100-00000C000000}"/>
  <tableColumns count="31">
    <tableColumn id="1" xr3:uid="{00000000-0010-0000-0700-000001000000}" name="Frente" dataDxfId="754"/>
    <tableColumn id="2" xr3:uid="{00000000-0010-0000-0700-000002000000}" name="Circuito" dataDxfId="753"/>
    <tableColumn id="3" xr3:uid="{00000000-0010-0000-0700-000003000000}" name="Nro. De poste" dataDxfId="752"/>
    <tableColumn id="4" xr3:uid="{00000000-0010-0000-0700-000004000000}" name="Descripción" dataDxfId="751"/>
    <tableColumn id="5" xr3:uid="{00000000-0010-0000-0700-000005000000}" name="Fecha V" dataDxfId="750"/>
    <tableColumn id="6" xr3:uid="{00000000-0010-0000-0700-000006000000}" name="Aislador de Espiga (AE)" dataDxfId="749"/>
    <tableColumn id="7" xr3:uid="{00000000-0010-0000-0700-000007000000}" name="Aislador Polimericos  (APT ) 34,5 Kv" dataDxfId="748"/>
    <tableColumn id="8" xr3:uid="{00000000-0010-0000-0700-000008000000}" name="Aislador de Cadena (Ac)" dataDxfId="747"/>
    <tableColumn id="9" xr3:uid="{00000000-0010-0000-0700-000009000000}" name="Aislador Polimericos  (APs ) 69 Kv" dataDxfId="746"/>
    <tableColumn id="10" xr3:uid="{00000000-0010-0000-0700-00000A000000}" name="Cortacorriente (CC)" dataDxfId="745"/>
    <tableColumn id="11" xr3:uid="{00000000-0010-0000-0700-00000B000000}" name="Abierto " dataDxfId="744"/>
    <tableColumn id="12" xr3:uid="{00000000-0010-0000-0700-00000C000000}" name="Cerrado" dataDxfId="743"/>
    <tableColumn id="13" xr3:uid="{00000000-0010-0000-0700-00000D000000}" name="Pararrayos (P)" dataDxfId="742"/>
    <tableColumn id="14" xr3:uid="{00000000-0010-0000-0700-00000E000000}" name="Grapa ( G )" dataDxfId="741"/>
    <tableColumn id="15" xr3:uid="{00000000-0010-0000-0700-00000F000000}" name="Seccionador (SM)" dataDxfId="740"/>
    <tableColumn id="16" xr3:uid="{00000000-0010-0000-0700-000010000000}" name="Abierto 2" dataDxfId="739"/>
    <tableColumn id="17" xr3:uid="{00000000-0010-0000-0700-000011000000}" name="Cerrado3" dataDxfId="738"/>
    <tableColumn id="18" xr3:uid="{00000000-0010-0000-0700-000012000000}" name="Falla Detectada V" dataDxfId="737"/>
    <tableColumn id="19" xr3:uid="{00000000-0010-0000-0700-000013000000}" name="Fecha T" dataDxfId="736"/>
    <tableColumn id="20" xr3:uid="{00000000-0010-0000-0700-000014000000}" name="Ejecutado T" dataDxfId="735"/>
    <tableColumn id="21" xr3:uid="{00000000-0010-0000-0700-000015000000}" name="Puntos de Termografía" dataDxfId="734"/>
    <tableColumn id="22" xr3:uid="{00000000-0010-0000-0700-000016000000}" name="Falla Detectada T" dataDxfId="733"/>
    <tableColumn id="23" xr3:uid="{00000000-0010-0000-0700-000017000000}" name="Observación T" dataDxfId="732"/>
    <tableColumn id="24" xr3:uid="{00000000-0010-0000-0700-000018000000}" name="Fecha UT" dataDxfId="731"/>
    <tableColumn id="25" xr3:uid="{00000000-0010-0000-0700-000019000000}" name="Ejecutado UT"/>
    <tableColumn id="26" xr3:uid="{00000000-0010-0000-0700-00001A000000}" name="Puntos de Ultrasonido" dataDxfId="730"/>
    <tableColumn id="27" xr3:uid="{00000000-0010-0000-0700-00001B000000}" name="Falla Detectada UT"/>
    <tableColumn id="28" xr3:uid="{00000000-0010-0000-0700-00001C000000}" name="Observación UT" dataDxfId="729"/>
    <tableColumn id="29" xr3:uid="{00000000-0010-0000-0700-00001D000000}" name="Fecha" dataDxfId="728"/>
    <tableColumn id="30" xr3:uid="{00000000-0010-0000-0700-00001E000000}" name="Ejecutado MTTO"/>
    <tableColumn id="31" xr3:uid="{00000000-0010-0000-0700-00001F000000}" name="Observación" dataDxfId="72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OESTE1" displayName="OESTE1" ref="B14:AF379" totalsRowShown="0" headerRowBorderDxfId="726" tableBorderDxfId="725">
  <autoFilter ref="B14:AF379" xr:uid="{00000000-0009-0000-0100-00000F000000}"/>
  <tableColumns count="31">
    <tableColumn id="1" xr3:uid="{00000000-0010-0000-0800-000001000000}" name="Frente" dataDxfId="724"/>
    <tableColumn id="2" xr3:uid="{00000000-0010-0000-0800-000002000000}" name="Circuito" dataDxfId="723"/>
    <tableColumn id="3" xr3:uid="{00000000-0010-0000-0800-000003000000}" name="Nro. De poste" dataDxfId="722"/>
    <tableColumn id="4" xr3:uid="{00000000-0010-0000-0800-000004000000}" name="Descripción" dataDxfId="721"/>
    <tableColumn id="5" xr3:uid="{00000000-0010-0000-0800-000005000000}" name="Fecha V" dataDxfId="720"/>
    <tableColumn id="6" xr3:uid="{00000000-0010-0000-0800-000006000000}" name="Aislador de Espiga (AE)" dataDxfId="719"/>
    <tableColumn id="7" xr3:uid="{00000000-0010-0000-0800-000007000000}" name="Aislador Polimericos  (APT ) 34,5 Kv" dataDxfId="718"/>
    <tableColumn id="8" xr3:uid="{00000000-0010-0000-0800-000008000000}" name="Aislador de Cadena (Ac)" dataDxfId="717"/>
    <tableColumn id="9" xr3:uid="{00000000-0010-0000-0800-000009000000}" name="Aislador Polimericos  (APs ) 69 Kv" dataDxfId="716"/>
    <tableColumn id="10" xr3:uid="{00000000-0010-0000-0800-00000A000000}" name="Cortacorriente (CC)" dataDxfId="715"/>
    <tableColumn id="11" xr3:uid="{00000000-0010-0000-0800-00000B000000}" name="Abierto " dataDxfId="714"/>
    <tableColumn id="12" xr3:uid="{00000000-0010-0000-0800-00000C000000}" name="Cerrado" dataDxfId="713"/>
    <tableColumn id="13" xr3:uid="{00000000-0010-0000-0800-00000D000000}" name="Pararrayos (P)" dataDxfId="712"/>
    <tableColumn id="14" xr3:uid="{00000000-0010-0000-0800-00000E000000}" name="Grapa ( G )" dataDxfId="711"/>
    <tableColumn id="15" xr3:uid="{00000000-0010-0000-0800-00000F000000}" name="Seccionador (SM)" dataDxfId="710"/>
    <tableColumn id="16" xr3:uid="{00000000-0010-0000-0800-000010000000}" name="Abierto 2" dataDxfId="709"/>
    <tableColumn id="17" xr3:uid="{00000000-0010-0000-0800-000011000000}" name="Cerrado3" dataDxfId="708"/>
    <tableColumn id="18" xr3:uid="{00000000-0010-0000-0800-000012000000}" name="Falla Detectada V" dataDxfId="707"/>
    <tableColumn id="19" xr3:uid="{00000000-0010-0000-0800-000013000000}" name="Fecha T" dataDxfId="706"/>
    <tableColumn id="20" xr3:uid="{00000000-0010-0000-0800-000014000000}" name="Ejecutado T" dataDxfId="705"/>
    <tableColumn id="21" xr3:uid="{00000000-0010-0000-0800-000015000000}" name="Puntos de Termografía" dataDxfId="704"/>
    <tableColumn id="22" xr3:uid="{00000000-0010-0000-0800-000016000000}" name="Falla Detectada T" dataDxfId="703"/>
    <tableColumn id="23" xr3:uid="{00000000-0010-0000-0800-000017000000}" name="Observación T" dataDxfId="702"/>
    <tableColumn id="24" xr3:uid="{00000000-0010-0000-0800-000018000000}" name="Fecha UT" dataDxfId="701"/>
    <tableColumn id="25" xr3:uid="{00000000-0010-0000-0800-000019000000}" name="Ejecutado UT" dataDxfId="700"/>
    <tableColumn id="26" xr3:uid="{00000000-0010-0000-0800-00001A000000}" name="Puntos de Ultrasonido" dataDxfId="699"/>
    <tableColumn id="27" xr3:uid="{00000000-0010-0000-0800-00001B000000}" name="Falla Detectada UT" dataDxfId="698"/>
    <tableColumn id="28" xr3:uid="{00000000-0010-0000-0800-00001C000000}" name="Observación UT" dataDxfId="697"/>
    <tableColumn id="29" xr3:uid="{00000000-0010-0000-0800-00001D000000}" name="Fecha" dataDxfId="696"/>
    <tableColumn id="30" xr3:uid="{00000000-0010-0000-0800-00001E000000}" name="Ejecutado MTTO" dataDxfId="695"/>
    <tableColumn id="31" xr3:uid="{00000000-0010-0000-0800-00001F000000}" name="Observación" dataDxfId="69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9000000}" name="NORTE" displayName="NORTE" ref="B14:AF201" totalsRowShown="0" headerRowBorderDxfId="693" tableBorderDxfId="692">
  <autoFilter ref="B14:AF201" xr:uid="{00000000-0009-0000-0100-000010000000}"/>
  <sortState xmlns:xlrd2="http://schemas.microsoft.com/office/spreadsheetml/2017/richdata2" ref="B15:AF109">
    <sortCondition ref="D14:D109"/>
  </sortState>
  <tableColumns count="31">
    <tableColumn id="1" xr3:uid="{00000000-0010-0000-0900-000001000000}" name="Frente" dataDxfId="691"/>
    <tableColumn id="2" xr3:uid="{00000000-0010-0000-0900-000002000000}" name="Circuito" dataDxfId="690"/>
    <tableColumn id="3" xr3:uid="{00000000-0010-0000-0900-000003000000}" name="Nro. De poste" dataDxfId="689"/>
    <tableColumn id="4" xr3:uid="{00000000-0010-0000-0900-000004000000}" name="Descripción" dataDxfId="688"/>
    <tableColumn id="5" xr3:uid="{00000000-0010-0000-0900-000005000000}" name="Fecha V" dataDxfId="687"/>
    <tableColumn id="6" xr3:uid="{00000000-0010-0000-0900-000006000000}" name="Aislador de Espiga (AE)" dataDxfId="686"/>
    <tableColumn id="7" xr3:uid="{00000000-0010-0000-0900-000007000000}" name="Aislador Polimericos  (APT ) 34,5 Kv" dataDxfId="685"/>
    <tableColumn id="8" xr3:uid="{00000000-0010-0000-0900-000008000000}" name="Aislador de Cadena (Ac)" dataDxfId="684"/>
    <tableColumn id="9" xr3:uid="{00000000-0010-0000-0900-000009000000}" name="Aislador Polimericos  (APs ) 69 Kv" dataDxfId="683"/>
    <tableColumn id="10" xr3:uid="{00000000-0010-0000-0900-00000A000000}" name="Cortacorriente (CC)" dataDxfId="682"/>
    <tableColumn id="11" xr3:uid="{00000000-0010-0000-0900-00000B000000}" name="Abierto " dataDxfId="681"/>
    <tableColumn id="12" xr3:uid="{00000000-0010-0000-0900-00000C000000}" name="Cerrado" dataDxfId="680"/>
    <tableColumn id="13" xr3:uid="{00000000-0010-0000-0900-00000D000000}" name="Pararrayos (P)" dataDxfId="679"/>
    <tableColumn id="14" xr3:uid="{00000000-0010-0000-0900-00000E000000}" name="Grapa ( G )" dataDxfId="678"/>
    <tableColumn id="15" xr3:uid="{00000000-0010-0000-0900-00000F000000}" name="Seccionador (SM)" dataDxfId="677"/>
    <tableColumn id="16" xr3:uid="{00000000-0010-0000-0900-000010000000}" name="Abierto 2" dataDxfId="676"/>
    <tableColumn id="17" xr3:uid="{00000000-0010-0000-0900-000011000000}" name="Cerrado3" dataDxfId="675"/>
    <tableColumn id="18" xr3:uid="{00000000-0010-0000-0900-000012000000}" name="Falla Detectada V" dataDxfId="674"/>
    <tableColumn id="19" xr3:uid="{00000000-0010-0000-0900-000013000000}" name="Fecha T" dataDxfId="673"/>
    <tableColumn id="20" xr3:uid="{00000000-0010-0000-0900-000014000000}" name="Ejecutado T" dataDxfId="672"/>
    <tableColumn id="21" xr3:uid="{00000000-0010-0000-0900-000015000000}" name="Puntos de Termografía" dataDxfId="671"/>
    <tableColumn id="22" xr3:uid="{00000000-0010-0000-0900-000016000000}" name="Falla Detectada T" dataDxfId="670"/>
    <tableColumn id="23" xr3:uid="{00000000-0010-0000-0900-000017000000}" name="Observación T" dataDxfId="669"/>
    <tableColumn id="24" xr3:uid="{00000000-0010-0000-0900-000018000000}" name="Fecha UT" dataDxfId="668"/>
    <tableColumn id="25" xr3:uid="{00000000-0010-0000-0900-000019000000}" name="Ejecutado UT" dataDxfId="667"/>
    <tableColumn id="26" xr3:uid="{00000000-0010-0000-0900-00001A000000}" name="Puntos de Ultrasonido" dataDxfId="666"/>
    <tableColumn id="27" xr3:uid="{00000000-0010-0000-0900-00001B000000}" name="Falla Detectada UT" dataDxfId="665"/>
    <tableColumn id="28" xr3:uid="{00000000-0010-0000-0900-00001C000000}" name="Observación UT" dataDxfId="664"/>
    <tableColumn id="29" xr3:uid="{00000000-0010-0000-0900-00001D000000}" name="Fecha" dataDxfId="663"/>
    <tableColumn id="30" xr3:uid="{00000000-0010-0000-0900-00001E000000}" name="Ejecutado MTTO" dataDxfId="662"/>
    <tableColumn id="31" xr3:uid="{00000000-0010-0000-0900-00001F000000}" name="Observación" dataDxfId="66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A000000}" name="LEJOS" displayName="LEJOS" ref="B14:AF36" totalsRowShown="0" headerRowBorderDxfId="660" tableBorderDxfId="659">
  <autoFilter ref="B14:AF36" xr:uid="{00000000-0009-0000-0100-000011000000}"/>
  <sortState xmlns:xlrd2="http://schemas.microsoft.com/office/spreadsheetml/2017/richdata2" ref="B15:AF109">
    <sortCondition ref="D14:D109"/>
  </sortState>
  <tableColumns count="31">
    <tableColumn id="1" xr3:uid="{00000000-0010-0000-0A00-000001000000}" name="Frente" dataDxfId="658"/>
    <tableColumn id="2" xr3:uid="{00000000-0010-0000-0A00-000002000000}" name="Circuito" dataDxfId="657"/>
    <tableColumn id="3" xr3:uid="{00000000-0010-0000-0A00-000003000000}" name="Nro. De poste" dataDxfId="656"/>
    <tableColumn id="4" xr3:uid="{00000000-0010-0000-0A00-000004000000}" name="Descripción" dataDxfId="655"/>
    <tableColumn id="5" xr3:uid="{00000000-0010-0000-0A00-000005000000}" name="Fecha V" dataDxfId="654"/>
    <tableColumn id="6" xr3:uid="{00000000-0010-0000-0A00-000006000000}" name="Aislador de Espiga (AE)" dataDxfId="653"/>
    <tableColumn id="7" xr3:uid="{00000000-0010-0000-0A00-000007000000}" name="Aislador Polimericos  (APT ) 34,5 Kv" dataDxfId="652"/>
    <tableColumn id="8" xr3:uid="{00000000-0010-0000-0A00-000008000000}" name="Aislador de Cadena (Ac)" dataDxfId="651"/>
    <tableColumn id="9" xr3:uid="{00000000-0010-0000-0A00-000009000000}" name="Aislador Polimericos  (APs ) 69 Kv" dataDxfId="650"/>
    <tableColumn id="10" xr3:uid="{00000000-0010-0000-0A00-00000A000000}" name="Cortacorriente (CC)" dataDxfId="649"/>
    <tableColumn id="11" xr3:uid="{00000000-0010-0000-0A00-00000B000000}" name="Abierto " dataDxfId="648"/>
    <tableColumn id="12" xr3:uid="{00000000-0010-0000-0A00-00000C000000}" name="Cerrado" dataDxfId="647"/>
    <tableColumn id="13" xr3:uid="{00000000-0010-0000-0A00-00000D000000}" name="Pararrayos (P)" dataDxfId="646"/>
    <tableColumn id="14" xr3:uid="{00000000-0010-0000-0A00-00000E000000}" name="Grapa ( G )" dataDxfId="645"/>
    <tableColumn id="15" xr3:uid="{00000000-0010-0000-0A00-00000F000000}" name="Seccionador (SM)" dataDxfId="644"/>
    <tableColumn id="16" xr3:uid="{00000000-0010-0000-0A00-000010000000}" name="Abierto 2" dataDxfId="643"/>
    <tableColumn id="17" xr3:uid="{00000000-0010-0000-0A00-000011000000}" name="Cerrado3" dataDxfId="642"/>
    <tableColumn id="18" xr3:uid="{00000000-0010-0000-0A00-000012000000}" name="Falla Detectada V" dataDxfId="641"/>
    <tableColumn id="19" xr3:uid="{00000000-0010-0000-0A00-000013000000}" name="Fecha T" dataDxfId="640"/>
    <tableColumn id="20" xr3:uid="{00000000-0010-0000-0A00-000014000000}" name="Ejecutado T" dataDxfId="639"/>
    <tableColumn id="21" xr3:uid="{00000000-0010-0000-0A00-000015000000}" name="Puntos de Termografía" dataDxfId="638"/>
    <tableColumn id="22" xr3:uid="{00000000-0010-0000-0A00-000016000000}" name="Falla Detectada T" dataDxfId="637"/>
    <tableColumn id="23" xr3:uid="{00000000-0010-0000-0A00-000017000000}" name="Observación T" dataDxfId="636"/>
    <tableColumn id="24" xr3:uid="{00000000-0010-0000-0A00-000018000000}" name="Fecha UT" dataDxfId="635"/>
    <tableColumn id="25" xr3:uid="{00000000-0010-0000-0A00-000019000000}" name="Ejecutado UT" dataDxfId="634"/>
    <tableColumn id="26" xr3:uid="{00000000-0010-0000-0A00-00001A000000}" name="Puntos de Ultrasonido" dataDxfId="633"/>
    <tableColumn id="27" xr3:uid="{00000000-0010-0000-0A00-00001B000000}" name="Falla Detectada UT" dataDxfId="632"/>
    <tableColumn id="28" xr3:uid="{00000000-0010-0000-0A00-00001C000000}" name="Observación UT" dataDxfId="631"/>
    <tableColumn id="29" xr3:uid="{00000000-0010-0000-0A00-00001D000000}" name="Fecha" dataDxfId="630"/>
    <tableColumn id="30" xr3:uid="{00000000-0010-0000-0A00-00001E000000}" name="Ejecutado MTTO" dataDxfId="629"/>
    <tableColumn id="31" xr3:uid="{00000000-0010-0000-0A00-00001F000000}" name="Observación" dataDxfId="62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B000000}" name="LEJOS19" displayName="LEJOS19" ref="B14:AF73" totalsRowShown="0" headerRowBorderDxfId="627" tableBorderDxfId="626">
  <autoFilter ref="B14:AF73" xr:uid="{00000000-0009-0000-0100-000012000000}"/>
  <sortState xmlns:xlrd2="http://schemas.microsoft.com/office/spreadsheetml/2017/richdata2" ref="B15:AF109">
    <sortCondition ref="D14:D109"/>
  </sortState>
  <tableColumns count="31">
    <tableColumn id="1" xr3:uid="{00000000-0010-0000-0B00-000001000000}" name="Frente" dataDxfId="625"/>
    <tableColumn id="2" xr3:uid="{00000000-0010-0000-0B00-000002000000}" name="Circuito" dataDxfId="624"/>
    <tableColumn id="3" xr3:uid="{00000000-0010-0000-0B00-000003000000}" name="Nro. De poste" dataDxfId="623"/>
    <tableColumn id="4" xr3:uid="{00000000-0010-0000-0B00-000004000000}" name="Descripción" dataDxfId="622"/>
    <tableColumn id="5" xr3:uid="{00000000-0010-0000-0B00-000005000000}" name="Fecha V" dataDxfId="621"/>
    <tableColumn id="6" xr3:uid="{00000000-0010-0000-0B00-000006000000}" name="Aislador de Espiga (AE)" dataDxfId="620"/>
    <tableColumn id="7" xr3:uid="{00000000-0010-0000-0B00-000007000000}" name="Aislador Polimericos  (APT ) 34,5 Kv" dataDxfId="619"/>
    <tableColumn id="8" xr3:uid="{00000000-0010-0000-0B00-000008000000}" name="Aislador de Cadena (Ac)" dataDxfId="618"/>
    <tableColumn id="9" xr3:uid="{00000000-0010-0000-0B00-000009000000}" name="Aislador Polimericos  (APs ) 69 Kv" dataDxfId="617"/>
    <tableColumn id="10" xr3:uid="{00000000-0010-0000-0B00-00000A000000}" name="Cortacorriente (CC)" dataDxfId="616"/>
    <tableColumn id="11" xr3:uid="{00000000-0010-0000-0B00-00000B000000}" name="Abierto " dataDxfId="615"/>
    <tableColumn id="12" xr3:uid="{00000000-0010-0000-0B00-00000C000000}" name="Cerrado" dataDxfId="614"/>
    <tableColumn id="13" xr3:uid="{00000000-0010-0000-0B00-00000D000000}" name="Pararrayos (P)" dataDxfId="613"/>
    <tableColumn id="14" xr3:uid="{00000000-0010-0000-0B00-00000E000000}" name="Grapa ( G )" dataDxfId="612"/>
    <tableColumn id="15" xr3:uid="{00000000-0010-0000-0B00-00000F000000}" name="Seccionador (SM)" dataDxfId="611"/>
    <tableColumn id="16" xr3:uid="{00000000-0010-0000-0B00-000010000000}" name="Abierto 2" dataDxfId="610"/>
    <tableColumn id="17" xr3:uid="{00000000-0010-0000-0B00-000011000000}" name="Cerrado3" dataDxfId="609"/>
    <tableColumn id="18" xr3:uid="{00000000-0010-0000-0B00-000012000000}" name="Falla Detectada V" dataDxfId="608"/>
    <tableColumn id="19" xr3:uid="{00000000-0010-0000-0B00-000013000000}" name="Fecha T" dataDxfId="607"/>
    <tableColumn id="20" xr3:uid="{00000000-0010-0000-0B00-000014000000}" name="Ejecutado T" dataDxfId="606"/>
    <tableColumn id="21" xr3:uid="{00000000-0010-0000-0B00-000015000000}" name="Puntos de Termografía" dataDxfId="605"/>
    <tableColumn id="22" xr3:uid="{00000000-0010-0000-0B00-000016000000}" name="Falla Detectada T" dataDxfId="604"/>
    <tableColumn id="23" xr3:uid="{00000000-0010-0000-0B00-000017000000}" name="Observación T" dataDxfId="603"/>
    <tableColumn id="24" xr3:uid="{00000000-0010-0000-0B00-000018000000}" name="Fecha UT" dataDxfId="602"/>
    <tableColumn id="25" xr3:uid="{00000000-0010-0000-0B00-000019000000}" name="Ejecutado UT" dataDxfId="601"/>
    <tableColumn id="26" xr3:uid="{00000000-0010-0000-0B00-00001A000000}" name="Puntos de Ultrasonido" dataDxfId="600"/>
    <tableColumn id="27" xr3:uid="{00000000-0010-0000-0B00-00001B000000}" name="Falla Detectada UT" dataDxfId="599"/>
    <tableColumn id="28" xr3:uid="{00000000-0010-0000-0B00-00001C000000}" name="Observación UT" dataDxfId="598"/>
    <tableColumn id="29" xr3:uid="{00000000-0010-0000-0B00-00001D000000}" name="Fecha" dataDxfId="597"/>
    <tableColumn id="30" xr3:uid="{00000000-0010-0000-0B00-00001E000000}" name="Ejecutado MTTO" dataDxfId="596"/>
    <tableColumn id="31" xr3:uid="{00000000-0010-0000-0B00-00001F000000}" name="Observación" dataDxfId="595"/>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C000000}" name="LEJOS1920" displayName="LEJOS1920" ref="B14:AF320" totalsRowShown="0" headerRowBorderDxfId="594" tableBorderDxfId="593">
  <autoFilter ref="B14:AF320" xr:uid="{00000000-0009-0000-0100-000013000000}"/>
  <sortState xmlns:xlrd2="http://schemas.microsoft.com/office/spreadsheetml/2017/richdata2" ref="B15:AF109">
    <sortCondition ref="D14:D109"/>
  </sortState>
  <tableColumns count="31">
    <tableColumn id="1" xr3:uid="{00000000-0010-0000-0C00-000001000000}" name="Frente" dataDxfId="592"/>
    <tableColumn id="2" xr3:uid="{00000000-0010-0000-0C00-000002000000}" name="Circuito" dataDxfId="591"/>
    <tableColumn id="3" xr3:uid="{00000000-0010-0000-0C00-000003000000}" name="Nro. De poste" dataDxfId="590"/>
    <tableColumn id="4" xr3:uid="{00000000-0010-0000-0C00-000004000000}" name="Descripción" dataDxfId="589"/>
    <tableColumn id="5" xr3:uid="{00000000-0010-0000-0C00-000005000000}" name="Fecha V" dataDxfId="588"/>
    <tableColumn id="6" xr3:uid="{00000000-0010-0000-0C00-000006000000}" name="Aislador de Espiga (AE)" dataDxfId="587"/>
    <tableColumn id="7" xr3:uid="{00000000-0010-0000-0C00-000007000000}" name="Aislador Polimericos  (APT ) 34,5 Kv" dataDxfId="586"/>
    <tableColumn id="8" xr3:uid="{00000000-0010-0000-0C00-000008000000}" name="Aislador de Cadena (Ac)" dataDxfId="585"/>
    <tableColumn id="9" xr3:uid="{00000000-0010-0000-0C00-000009000000}" name="Aislador Polimericos  (APs ) 69 Kv" dataDxfId="584"/>
    <tableColumn id="10" xr3:uid="{00000000-0010-0000-0C00-00000A000000}" name="Cortacorriente (CC)" dataDxfId="583"/>
    <tableColumn id="11" xr3:uid="{00000000-0010-0000-0C00-00000B000000}" name="Abierto " dataDxfId="582"/>
    <tableColumn id="12" xr3:uid="{00000000-0010-0000-0C00-00000C000000}" name="Cerrado" dataDxfId="581"/>
    <tableColumn id="13" xr3:uid="{00000000-0010-0000-0C00-00000D000000}" name="Pararrayos (P)" dataDxfId="580"/>
    <tableColumn id="14" xr3:uid="{00000000-0010-0000-0C00-00000E000000}" name="Grapa ( G )" dataDxfId="579"/>
    <tableColumn id="15" xr3:uid="{00000000-0010-0000-0C00-00000F000000}" name="Seccionador (SM)" dataDxfId="578"/>
    <tableColumn id="16" xr3:uid="{00000000-0010-0000-0C00-000010000000}" name="Abierto 2" dataDxfId="577"/>
    <tableColumn id="17" xr3:uid="{00000000-0010-0000-0C00-000011000000}" name="Cerrado3" dataDxfId="576"/>
    <tableColumn id="18" xr3:uid="{00000000-0010-0000-0C00-000012000000}" name="Falla Detectada V" dataDxfId="575"/>
    <tableColumn id="19" xr3:uid="{00000000-0010-0000-0C00-000013000000}" name="Fecha T" dataDxfId="574"/>
    <tableColumn id="20" xr3:uid="{00000000-0010-0000-0C00-000014000000}" name="Ejecutado T" dataDxfId="573"/>
    <tableColumn id="21" xr3:uid="{00000000-0010-0000-0C00-000015000000}" name="Puntos de Termografía" dataDxfId="572"/>
    <tableColumn id="22" xr3:uid="{00000000-0010-0000-0C00-000016000000}" name="Falla Detectada T" dataDxfId="571"/>
    <tableColumn id="23" xr3:uid="{00000000-0010-0000-0C00-000017000000}" name="Observación T" dataDxfId="570"/>
    <tableColumn id="24" xr3:uid="{00000000-0010-0000-0C00-000018000000}" name="Fecha UT" dataDxfId="569"/>
    <tableColumn id="25" xr3:uid="{00000000-0010-0000-0C00-000019000000}" name="Ejecutado UT" dataDxfId="568"/>
    <tableColumn id="26" xr3:uid="{00000000-0010-0000-0C00-00001A000000}" name="Puntos de Ultrasonido" dataDxfId="567"/>
    <tableColumn id="27" xr3:uid="{00000000-0010-0000-0C00-00001B000000}" name="Falla Detectada UT" dataDxfId="566"/>
    <tableColumn id="28" xr3:uid="{00000000-0010-0000-0C00-00001C000000}" name="Observación UT" dataDxfId="565"/>
    <tableColumn id="29" xr3:uid="{00000000-0010-0000-0C00-00001D000000}" name="Fecha" dataDxfId="564"/>
    <tableColumn id="30" xr3:uid="{00000000-0010-0000-0C00-00001E000000}" name="Ejecutado MTTO" dataDxfId="563"/>
    <tableColumn id="31" xr3:uid="{00000000-0010-0000-0C00-00001F000000}" name="Observación" dataDxfId="56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D000000}" name="Tabla8" displayName="Tabla8" ref="B14:AF195" totalsRowShown="0" headerRowBorderDxfId="561" tableBorderDxfId="560">
  <autoFilter ref="B14:AF195" xr:uid="{00000000-0009-0000-0100-000008000000}"/>
  <tableColumns count="31">
    <tableColumn id="1" xr3:uid="{00000000-0010-0000-0D00-000001000000}" name="Frente" dataDxfId="559"/>
    <tableColumn id="2" xr3:uid="{00000000-0010-0000-0D00-000002000000}" name="Circuito" dataDxfId="558"/>
    <tableColumn id="3" xr3:uid="{00000000-0010-0000-0D00-000003000000}" name="Nro. De poste" dataDxfId="557"/>
    <tableColumn id="4" xr3:uid="{00000000-0010-0000-0D00-000004000000}" name="Descripción" dataDxfId="556"/>
    <tableColumn id="5" xr3:uid="{00000000-0010-0000-0D00-000005000000}" name="Fecha V" dataDxfId="555"/>
    <tableColumn id="6" xr3:uid="{00000000-0010-0000-0D00-000006000000}" name="Aislador de Espiga (AE)" dataDxfId="554"/>
    <tableColumn id="7" xr3:uid="{00000000-0010-0000-0D00-000007000000}" name="Aislador Polimericos  (APT ) 34,5 Kv" dataDxfId="553"/>
    <tableColumn id="8" xr3:uid="{00000000-0010-0000-0D00-000008000000}" name="Aislador de Cadena (Ac)" dataDxfId="552"/>
    <tableColumn id="9" xr3:uid="{00000000-0010-0000-0D00-000009000000}" name="Aislador Polimericos  (APs ) 69 Kv" dataDxfId="551"/>
    <tableColumn id="10" xr3:uid="{00000000-0010-0000-0D00-00000A000000}" name="Cortacorriente (CC)" dataDxfId="550"/>
    <tableColumn id="11" xr3:uid="{00000000-0010-0000-0D00-00000B000000}" name="Abierto " dataDxfId="549"/>
    <tableColumn id="12" xr3:uid="{00000000-0010-0000-0D00-00000C000000}" name="Cerrado" dataDxfId="548"/>
    <tableColumn id="13" xr3:uid="{00000000-0010-0000-0D00-00000D000000}" name="Pararrayos (P)" dataDxfId="547"/>
    <tableColumn id="14" xr3:uid="{00000000-0010-0000-0D00-00000E000000}" name="Grapa ( G )" dataDxfId="546"/>
    <tableColumn id="15" xr3:uid="{00000000-0010-0000-0D00-00000F000000}" name="Seccionador (SM)" dataDxfId="545"/>
    <tableColumn id="16" xr3:uid="{00000000-0010-0000-0D00-000010000000}" name="Abierto 2" dataDxfId="544"/>
    <tableColumn id="17" xr3:uid="{00000000-0010-0000-0D00-000011000000}" name="Cerrado3" dataDxfId="543"/>
    <tableColumn id="18" xr3:uid="{00000000-0010-0000-0D00-000012000000}" name="Falla Detectada V" dataDxfId="542"/>
    <tableColumn id="19" xr3:uid="{00000000-0010-0000-0D00-000013000000}" name="Fecha T" dataDxfId="541"/>
    <tableColumn id="20" xr3:uid="{00000000-0010-0000-0D00-000014000000}" name="Ejecutado T" dataDxfId="540"/>
    <tableColumn id="21" xr3:uid="{00000000-0010-0000-0D00-000015000000}" name="Puntos de Termografía" dataDxfId="539"/>
    <tableColumn id="22" xr3:uid="{00000000-0010-0000-0D00-000016000000}" name="Falla Detectada T"/>
    <tableColumn id="23" xr3:uid="{00000000-0010-0000-0D00-000017000000}" name="Observación T" dataDxfId="538"/>
    <tableColumn id="24" xr3:uid="{00000000-0010-0000-0D00-000018000000}" name="Fecha UT" dataDxfId="537"/>
    <tableColumn id="25" xr3:uid="{00000000-0010-0000-0D00-000019000000}" name="Ejecutado UT"/>
    <tableColumn id="26" xr3:uid="{00000000-0010-0000-0D00-00001A000000}" name="Puntos de Ultrasonido"/>
    <tableColumn id="27" xr3:uid="{00000000-0010-0000-0D00-00001B000000}" name="Falla Detectada UT"/>
    <tableColumn id="28" xr3:uid="{00000000-0010-0000-0D00-00001C000000}" name="Observación UT" dataDxfId="536"/>
    <tableColumn id="29" xr3:uid="{00000000-0010-0000-0D00-00001D000000}" name="Fecha" dataDxfId="535"/>
    <tableColumn id="30" xr3:uid="{00000000-0010-0000-0D00-00001E000000}" name="Ejecutado MTTO"/>
    <tableColumn id="31" xr3:uid="{00000000-0010-0000-0D00-00001F000000}" name="Observación" dataDxfId="534"/>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E000000}" name="Tabla9" displayName="Tabla9" ref="B14:AF164" totalsRowShown="0" headerRowDxfId="533" headerRowBorderDxfId="532" tableBorderDxfId="531">
  <autoFilter ref="B14:AF164" xr:uid="{00000000-0009-0000-0100-000009000000}"/>
  <sortState xmlns:xlrd2="http://schemas.microsoft.com/office/spreadsheetml/2017/richdata2" ref="B15:AF164">
    <sortCondition ref="D14:D164"/>
  </sortState>
  <tableColumns count="31">
    <tableColumn id="1" xr3:uid="{00000000-0010-0000-0E00-000001000000}" name="Frente" dataDxfId="530"/>
    <tableColumn id="2" xr3:uid="{00000000-0010-0000-0E00-000002000000}" name="Circuito" dataDxfId="529"/>
    <tableColumn id="3" xr3:uid="{00000000-0010-0000-0E00-000003000000}" name="Nro. De poste" dataDxfId="528"/>
    <tableColumn id="4" xr3:uid="{00000000-0010-0000-0E00-000004000000}" name="Descripción" dataDxfId="527"/>
    <tableColumn id="5" xr3:uid="{00000000-0010-0000-0E00-000005000000}" name="Fecha V" dataDxfId="526"/>
    <tableColumn id="6" xr3:uid="{00000000-0010-0000-0E00-000006000000}" name="Aislador de Espiga (AE)" dataDxfId="525"/>
    <tableColumn id="7" xr3:uid="{00000000-0010-0000-0E00-000007000000}" name="Aislador Polimericos  (APT ) 34,5 Kv" dataDxfId="524"/>
    <tableColumn id="8" xr3:uid="{00000000-0010-0000-0E00-000008000000}" name="Aislador de Cadena (Ac)" dataDxfId="523"/>
    <tableColumn id="9" xr3:uid="{00000000-0010-0000-0E00-000009000000}" name="Aislador Polimericos  (APs ) 69 Kv" dataDxfId="522"/>
    <tableColumn id="10" xr3:uid="{00000000-0010-0000-0E00-00000A000000}" name="Cortacorriente (CC)" dataDxfId="521"/>
    <tableColumn id="11" xr3:uid="{00000000-0010-0000-0E00-00000B000000}" name="Abierto " dataDxfId="520"/>
    <tableColumn id="12" xr3:uid="{00000000-0010-0000-0E00-00000C000000}" name="Cerrado" dataDxfId="519"/>
    <tableColumn id="13" xr3:uid="{00000000-0010-0000-0E00-00000D000000}" name="Pararrayos (P)" dataDxfId="518"/>
    <tableColumn id="14" xr3:uid="{00000000-0010-0000-0E00-00000E000000}" name="Grapa ( G )" dataDxfId="517"/>
    <tableColumn id="15" xr3:uid="{00000000-0010-0000-0E00-00000F000000}" name="Seccionador (SM)" dataDxfId="516"/>
    <tableColumn id="16" xr3:uid="{00000000-0010-0000-0E00-000010000000}" name="Abierto 2" dataDxfId="515"/>
    <tableColumn id="17" xr3:uid="{00000000-0010-0000-0E00-000011000000}" name="Cerrado3" dataDxfId="514"/>
    <tableColumn id="18" xr3:uid="{00000000-0010-0000-0E00-000012000000}" name="Falla Detectada V" dataDxfId="513"/>
    <tableColumn id="19" xr3:uid="{00000000-0010-0000-0E00-000013000000}" name="Fecha T" dataDxfId="512"/>
    <tableColumn id="20" xr3:uid="{00000000-0010-0000-0E00-000014000000}" name="Ejecutado T" dataDxfId="511"/>
    <tableColumn id="21" xr3:uid="{00000000-0010-0000-0E00-000015000000}" name="Puntos de Termografía" dataDxfId="510"/>
    <tableColumn id="22" xr3:uid="{00000000-0010-0000-0E00-000016000000}" name="Falla Detectada T" dataDxfId="509"/>
    <tableColumn id="23" xr3:uid="{00000000-0010-0000-0E00-000017000000}" name="Observación T" dataDxfId="508"/>
    <tableColumn id="24" xr3:uid="{00000000-0010-0000-0E00-000018000000}" name="Fecha UT" dataDxfId="507"/>
    <tableColumn id="25" xr3:uid="{00000000-0010-0000-0E00-000019000000}" name="Ejecutado UT" dataDxfId="506"/>
    <tableColumn id="26" xr3:uid="{00000000-0010-0000-0E00-00001A000000}" name="Puntos de Ultrasonido" dataDxfId="505"/>
    <tableColumn id="27" xr3:uid="{00000000-0010-0000-0E00-00001B000000}" name="Falla Detectada UT" dataDxfId="504"/>
    <tableColumn id="28" xr3:uid="{00000000-0010-0000-0E00-00001C000000}" name="Observación UT" dataDxfId="503"/>
    <tableColumn id="29" xr3:uid="{00000000-0010-0000-0E00-00001D000000}" name="Fecha" dataDxfId="502"/>
    <tableColumn id="30" xr3:uid="{00000000-0010-0000-0E00-00001E000000}" name="Ejecutado MTTO" dataDxfId="501"/>
    <tableColumn id="31" xr3:uid="{00000000-0010-0000-0E00-00001F000000}" name="Observación" dataDxfId="50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F000000}" name="Tabla10" displayName="Tabla10" ref="B14:AF327" totalsRowShown="0" headerRowDxfId="499" headerRowBorderDxfId="498" tableBorderDxfId="497">
  <autoFilter ref="B14:AF327" xr:uid="{00000000-0009-0000-0100-00000A000000}"/>
  <tableColumns count="31">
    <tableColumn id="1" xr3:uid="{00000000-0010-0000-0F00-000001000000}" name="Frente" dataDxfId="496"/>
    <tableColumn id="2" xr3:uid="{00000000-0010-0000-0F00-000002000000}" name="Circuito" dataDxfId="495"/>
    <tableColumn id="3" xr3:uid="{00000000-0010-0000-0F00-000003000000}" name="Nro. De poste" dataDxfId="494"/>
    <tableColumn id="4" xr3:uid="{00000000-0010-0000-0F00-000004000000}" name="Descripción" dataDxfId="493"/>
    <tableColumn id="5" xr3:uid="{00000000-0010-0000-0F00-000005000000}" name="Fecha V" dataDxfId="492"/>
    <tableColumn id="6" xr3:uid="{00000000-0010-0000-0F00-000006000000}" name="Aislador de Espiga (AE)" dataDxfId="491"/>
    <tableColumn id="7" xr3:uid="{00000000-0010-0000-0F00-000007000000}" name="Aislador Polimericos  (APT ) 34,5 Kv" dataDxfId="490"/>
    <tableColumn id="8" xr3:uid="{00000000-0010-0000-0F00-000008000000}" name="Aislador de Cadena (Ac)" dataDxfId="489"/>
    <tableColumn id="9" xr3:uid="{00000000-0010-0000-0F00-000009000000}" name="Aislador Polimericos  (APs ) 69 Kv" dataDxfId="488"/>
    <tableColumn id="10" xr3:uid="{00000000-0010-0000-0F00-00000A000000}" name="Cortacorriente (CC)" dataDxfId="487"/>
    <tableColumn id="11" xr3:uid="{00000000-0010-0000-0F00-00000B000000}" name="Abierto " dataDxfId="486"/>
    <tableColumn id="12" xr3:uid="{00000000-0010-0000-0F00-00000C000000}" name="Cerrado" dataDxfId="485"/>
    <tableColumn id="13" xr3:uid="{00000000-0010-0000-0F00-00000D000000}" name="Pararrayos (P)" dataDxfId="484"/>
    <tableColumn id="14" xr3:uid="{00000000-0010-0000-0F00-00000E000000}" name="Grapa ( G )" dataDxfId="483"/>
    <tableColumn id="15" xr3:uid="{00000000-0010-0000-0F00-00000F000000}" name="Seccionador (SM)" dataDxfId="482"/>
    <tableColumn id="16" xr3:uid="{00000000-0010-0000-0F00-000010000000}" name="Abierto 2" dataDxfId="481"/>
    <tableColumn id="17" xr3:uid="{00000000-0010-0000-0F00-000011000000}" name="Cerrado3" dataDxfId="480"/>
    <tableColumn id="18" xr3:uid="{00000000-0010-0000-0F00-000012000000}" name="Falla Detectada V" dataDxfId="479"/>
    <tableColumn id="19" xr3:uid="{00000000-0010-0000-0F00-000013000000}" name="Fecha T" dataDxfId="478"/>
    <tableColumn id="20" xr3:uid="{00000000-0010-0000-0F00-000014000000}" name="Ejecutado T" dataDxfId="477"/>
    <tableColumn id="21" xr3:uid="{00000000-0010-0000-0F00-000015000000}" name="Puntos de Termografía" dataDxfId="476"/>
    <tableColumn id="22" xr3:uid="{00000000-0010-0000-0F00-000016000000}" name="Falla Detectada T" dataDxfId="475"/>
    <tableColumn id="23" xr3:uid="{00000000-0010-0000-0F00-000017000000}" name="Observación T" dataDxfId="474"/>
    <tableColumn id="24" xr3:uid="{00000000-0010-0000-0F00-000018000000}" name="Fecha UT" dataDxfId="473"/>
    <tableColumn id="25" xr3:uid="{00000000-0010-0000-0F00-000019000000}" name="Ejecutado UT" dataDxfId="472"/>
    <tableColumn id="26" xr3:uid="{00000000-0010-0000-0F00-00001A000000}" name="Puntos de Ultrasonido" dataDxfId="471"/>
    <tableColumn id="27" xr3:uid="{00000000-0010-0000-0F00-00001B000000}" name="Falla Detectada UT" dataDxfId="470"/>
    <tableColumn id="28" xr3:uid="{00000000-0010-0000-0F00-00001C000000}" name="Observación UT" dataDxfId="469"/>
    <tableColumn id="29" xr3:uid="{00000000-0010-0000-0F00-00001D000000}" name="Fecha" dataDxfId="468"/>
    <tableColumn id="30" xr3:uid="{00000000-0010-0000-0F00-00001E000000}" name="Ejecutado MTTO" dataDxfId="467"/>
    <tableColumn id="31" xr3:uid="{00000000-0010-0000-0F00-00001F000000}" name="Observación" dataDxfId="466"/>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0000000}" name="Tabla11" displayName="Tabla11" ref="B14:AF385" totalsRowShown="0" headerRowDxfId="465" tableBorderDxfId="464">
  <autoFilter ref="B14:AF385" xr:uid="{00000000-0009-0000-0100-00000B000000}"/>
  <tableColumns count="31">
    <tableColumn id="1" xr3:uid="{00000000-0010-0000-1000-000001000000}" name="Frente" dataDxfId="463"/>
    <tableColumn id="2" xr3:uid="{00000000-0010-0000-1000-000002000000}" name="Circuito" dataDxfId="462"/>
    <tableColumn id="3" xr3:uid="{00000000-0010-0000-1000-000003000000}" name="Nro. De poste" dataDxfId="461"/>
    <tableColumn id="4" xr3:uid="{00000000-0010-0000-1000-000004000000}" name="Descripción" dataDxfId="460"/>
    <tableColumn id="5" xr3:uid="{00000000-0010-0000-1000-000005000000}" name="Fecha V" dataDxfId="459"/>
    <tableColumn id="6" xr3:uid="{00000000-0010-0000-1000-000006000000}" name="Aislador de Espiga (AE)" dataDxfId="458"/>
    <tableColumn id="7" xr3:uid="{00000000-0010-0000-1000-000007000000}" name="Aislador Polimericos  (APT ) 34,5 Kv" dataDxfId="457"/>
    <tableColumn id="8" xr3:uid="{00000000-0010-0000-1000-000008000000}" name="Aislador de Cadena (Ac)" dataDxfId="456"/>
    <tableColumn id="9" xr3:uid="{00000000-0010-0000-1000-000009000000}" name="Aislador Polimericos  (APs ) 69 Kv" dataDxfId="455"/>
    <tableColumn id="10" xr3:uid="{00000000-0010-0000-1000-00000A000000}" name="Cortacorriente (CC)" dataDxfId="454"/>
    <tableColumn id="11" xr3:uid="{00000000-0010-0000-1000-00000B000000}" name="Abierto " dataDxfId="453"/>
    <tableColumn id="12" xr3:uid="{00000000-0010-0000-1000-00000C000000}" name="Cerrado" dataDxfId="452"/>
    <tableColumn id="13" xr3:uid="{00000000-0010-0000-1000-00000D000000}" name="Pararrayos (P)" dataDxfId="451"/>
    <tableColumn id="14" xr3:uid="{00000000-0010-0000-1000-00000E000000}" name="Grapa ( G )" dataDxfId="450"/>
    <tableColumn id="15" xr3:uid="{00000000-0010-0000-1000-00000F000000}" name="Seccionador (SM)" dataDxfId="449"/>
    <tableColumn id="16" xr3:uid="{00000000-0010-0000-1000-000010000000}" name="Abierto 2" dataDxfId="448"/>
    <tableColumn id="17" xr3:uid="{00000000-0010-0000-1000-000011000000}" name="Cerrado3" dataDxfId="447"/>
    <tableColumn id="18" xr3:uid="{00000000-0010-0000-1000-000012000000}" name="Falla Detectada V" dataDxfId="446"/>
    <tableColumn id="19" xr3:uid="{00000000-0010-0000-1000-000013000000}" name="Fecha T" dataDxfId="445"/>
    <tableColumn id="20" xr3:uid="{00000000-0010-0000-1000-000014000000}" name="Ejecutado T" dataDxfId="444"/>
    <tableColumn id="21" xr3:uid="{00000000-0010-0000-1000-000015000000}" name="Puntos de Termografía" dataDxfId="443"/>
    <tableColumn id="22" xr3:uid="{00000000-0010-0000-1000-000016000000}" name="Falla Detectada T" dataDxfId="442"/>
    <tableColumn id="23" xr3:uid="{00000000-0010-0000-1000-000017000000}" name="Observación T" dataDxfId="441"/>
    <tableColumn id="24" xr3:uid="{00000000-0010-0000-1000-000018000000}" name="Fecha UT" dataDxfId="440"/>
    <tableColumn id="25" xr3:uid="{00000000-0010-0000-1000-000019000000}" name="Ejecutado UT" dataDxfId="439"/>
    <tableColumn id="26" xr3:uid="{00000000-0010-0000-1000-00001A000000}" name="Puntos de Ultrasonido" dataDxfId="438"/>
    <tableColumn id="27" xr3:uid="{00000000-0010-0000-1000-00001B000000}" name="Falla Detectada UT" dataDxfId="437"/>
    <tableColumn id="28" xr3:uid="{00000000-0010-0000-1000-00001C000000}" name="Observación UT" dataDxfId="436"/>
    <tableColumn id="29" xr3:uid="{00000000-0010-0000-1000-00001D000000}" name="Fecha" dataDxfId="435"/>
    <tableColumn id="30" xr3:uid="{00000000-0010-0000-1000-00001E000000}" name="Ejecutado MTTO"/>
    <tableColumn id="31" xr3:uid="{00000000-0010-0000-1000-00001F000000}" name="Observación" dataDxfId="434"/>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1000000}" name="PEDROVASQUEZ" displayName="PEDROVASQUEZ" ref="B14:AF355" totalsRowShown="0" headerRowDxfId="433" headerRowBorderDxfId="432" tableBorderDxfId="431">
  <autoFilter ref="B14:AF355" xr:uid="{00000000-0009-0000-0100-00000D000000}"/>
  <tableColumns count="31">
    <tableColumn id="1" xr3:uid="{00000000-0010-0000-1100-000001000000}" name="Frente" dataDxfId="430"/>
    <tableColumn id="2" xr3:uid="{00000000-0010-0000-1100-000002000000}" name="Circuito" dataDxfId="429"/>
    <tableColumn id="3" xr3:uid="{00000000-0010-0000-1100-000003000000}" name="Nro. De poste" dataDxfId="428"/>
    <tableColumn id="4" xr3:uid="{00000000-0010-0000-1100-000004000000}" name="Descripción" dataDxfId="427"/>
    <tableColumn id="5" xr3:uid="{00000000-0010-0000-1100-000005000000}" name="Fecha V" dataDxfId="426"/>
    <tableColumn id="6" xr3:uid="{00000000-0010-0000-1100-000006000000}" name="Aislador de Espiga (AE)" dataDxfId="425"/>
    <tableColumn id="7" xr3:uid="{00000000-0010-0000-1100-000007000000}" name="Aislador Polimericos  (APT ) 34,5 Kv" dataDxfId="424"/>
    <tableColumn id="8" xr3:uid="{00000000-0010-0000-1100-000008000000}" name="Aislador de Cadena (Ac)" dataDxfId="423"/>
    <tableColumn id="9" xr3:uid="{00000000-0010-0000-1100-000009000000}" name="Aislador Polimericos  (APs ) 69 Kv" dataDxfId="422"/>
    <tableColumn id="10" xr3:uid="{00000000-0010-0000-1100-00000A000000}" name="Cortacorriente (CC)" dataDxfId="421"/>
    <tableColumn id="11" xr3:uid="{00000000-0010-0000-1100-00000B000000}" name="Abierto " dataDxfId="420"/>
    <tableColumn id="12" xr3:uid="{00000000-0010-0000-1100-00000C000000}" name="Cerrado" dataDxfId="419"/>
    <tableColumn id="13" xr3:uid="{00000000-0010-0000-1100-00000D000000}" name="Pararrayos (P)" dataDxfId="418"/>
    <tableColumn id="14" xr3:uid="{00000000-0010-0000-1100-00000E000000}" name="Grapa ( G )" dataDxfId="417"/>
    <tableColumn id="15" xr3:uid="{00000000-0010-0000-1100-00000F000000}" name="Seccionador (SM)" dataDxfId="416"/>
    <tableColumn id="16" xr3:uid="{00000000-0010-0000-1100-000010000000}" name="Abierto 2" dataDxfId="415"/>
    <tableColumn id="17" xr3:uid="{00000000-0010-0000-1100-000011000000}" name="Cerrado3" dataDxfId="414"/>
    <tableColumn id="18" xr3:uid="{00000000-0010-0000-1100-000012000000}" name="Falla Detectada V" dataDxfId="413"/>
    <tableColumn id="19" xr3:uid="{00000000-0010-0000-1100-000013000000}" name="Fecha T" dataDxfId="412"/>
    <tableColumn id="20" xr3:uid="{00000000-0010-0000-1100-000014000000}" name="Ejecutado T" dataDxfId="411"/>
    <tableColumn id="21" xr3:uid="{00000000-0010-0000-1100-000015000000}" name="Puntos de Termografía" dataDxfId="410"/>
    <tableColumn id="22" xr3:uid="{00000000-0010-0000-1100-000016000000}" name="Falla Detectada T" dataDxfId="409"/>
    <tableColumn id="23" xr3:uid="{00000000-0010-0000-1100-000017000000}" name="Observación T" dataDxfId="408"/>
    <tableColumn id="24" xr3:uid="{00000000-0010-0000-1100-000018000000}" name="Fecha UT" dataDxfId="407"/>
    <tableColumn id="25" xr3:uid="{00000000-0010-0000-1100-000019000000}" name="Ejecutado UT" dataDxfId="406"/>
    <tableColumn id="26" xr3:uid="{00000000-0010-0000-1100-00001A000000}" name="Puntos de Ultrasonido" dataDxfId="405"/>
    <tableColumn id="27" xr3:uid="{00000000-0010-0000-1100-00001B000000}" name="Falla Detectada UT" dataDxfId="404"/>
    <tableColumn id="28" xr3:uid="{00000000-0010-0000-1100-00001C000000}" name="Observación UT" dataDxfId="403"/>
    <tableColumn id="29" xr3:uid="{00000000-0010-0000-1100-00001D000000}" name="Fecha" dataDxfId="402"/>
    <tableColumn id="30" xr3:uid="{00000000-0010-0000-1100-00001E000000}" name="Ejecutado MTTO" dataDxfId="401"/>
    <tableColumn id="31" xr3:uid="{00000000-0010-0000-1100-00001F000000}" name="Observación" dataDxfId="400"/>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2000000}" name="Tabla921" displayName="Tabla921" ref="B14:AF792" totalsRowShown="0" headerRowDxfId="399" headerRowBorderDxfId="398" tableBorderDxfId="397">
  <autoFilter ref="B14:AF792" xr:uid="{00000000-0009-0000-0100-000014000000}"/>
  <sortState xmlns:xlrd2="http://schemas.microsoft.com/office/spreadsheetml/2017/richdata2" ref="B15:AF792">
    <sortCondition ref="D14:D792"/>
  </sortState>
  <tableColumns count="31">
    <tableColumn id="1" xr3:uid="{00000000-0010-0000-1200-000001000000}" name="Frente" dataDxfId="396"/>
    <tableColumn id="2" xr3:uid="{00000000-0010-0000-1200-000002000000}" name="Circuito" dataDxfId="395"/>
    <tableColumn id="3" xr3:uid="{00000000-0010-0000-1200-000003000000}" name="Nro. De poste" dataDxfId="394"/>
    <tableColumn id="4" xr3:uid="{00000000-0010-0000-1200-000004000000}" name="Descripción" dataDxfId="393"/>
    <tableColumn id="5" xr3:uid="{00000000-0010-0000-1200-000005000000}" name="Fecha V" dataDxfId="392"/>
    <tableColumn id="6" xr3:uid="{00000000-0010-0000-1200-000006000000}" name="Aislador de Espiga (AE)" dataDxfId="391"/>
    <tableColumn id="7" xr3:uid="{00000000-0010-0000-1200-000007000000}" name="Aislador Polimericos  (APT ) 34,5 Kv" dataDxfId="390"/>
    <tableColumn id="8" xr3:uid="{00000000-0010-0000-1200-000008000000}" name="Aislador de Cadena (Ac)" dataDxfId="389"/>
    <tableColumn id="9" xr3:uid="{00000000-0010-0000-1200-000009000000}" name="Aislador Polimericos  (APs ) 69 Kv" dataDxfId="388"/>
    <tableColumn id="10" xr3:uid="{00000000-0010-0000-1200-00000A000000}" name="Cortacorriente (CC)" dataDxfId="387"/>
    <tableColumn id="11" xr3:uid="{00000000-0010-0000-1200-00000B000000}" name="Abierto " dataDxfId="386"/>
    <tableColumn id="12" xr3:uid="{00000000-0010-0000-1200-00000C000000}" name="Cerrado" dataDxfId="385"/>
    <tableColumn id="13" xr3:uid="{00000000-0010-0000-1200-00000D000000}" name="Pararrayos (P)" dataDxfId="384"/>
    <tableColumn id="14" xr3:uid="{00000000-0010-0000-1200-00000E000000}" name="Grapa ( G )" dataDxfId="383"/>
    <tableColumn id="15" xr3:uid="{00000000-0010-0000-1200-00000F000000}" name="Seccionador (SM)" dataDxfId="382"/>
    <tableColumn id="16" xr3:uid="{00000000-0010-0000-1200-000010000000}" name="Abierto 2" dataDxfId="381"/>
    <tableColumn id="17" xr3:uid="{00000000-0010-0000-1200-000011000000}" name="Cerrado3" dataDxfId="380"/>
    <tableColumn id="18" xr3:uid="{00000000-0010-0000-1200-000012000000}" name="Falla Detectada V" dataDxfId="379"/>
    <tableColumn id="19" xr3:uid="{00000000-0010-0000-1200-000013000000}" name="Fecha T" dataDxfId="378"/>
    <tableColumn id="20" xr3:uid="{00000000-0010-0000-1200-000014000000}" name="Ejecutado T" dataDxfId="377"/>
    <tableColumn id="21" xr3:uid="{00000000-0010-0000-1200-000015000000}" name="Puntos de Termografía" dataDxfId="376"/>
    <tableColumn id="22" xr3:uid="{00000000-0010-0000-1200-000016000000}" name="Falla Detectada T" dataDxfId="375"/>
    <tableColumn id="23" xr3:uid="{00000000-0010-0000-1200-000017000000}" name="Observación T" dataDxfId="374"/>
    <tableColumn id="24" xr3:uid="{00000000-0010-0000-1200-000018000000}" name="Fecha UT" dataDxfId="373"/>
    <tableColumn id="25" xr3:uid="{00000000-0010-0000-1200-000019000000}" name="Ejecutado UT" dataDxfId="372"/>
    <tableColumn id="26" xr3:uid="{00000000-0010-0000-1200-00001A000000}" name="Puntos de Ultrasonido" dataDxfId="371"/>
    <tableColumn id="27" xr3:uid="{00000000-0010-0000-1200-00001B000000}" name="Falla Detectada UT" dataDxfId="370"/>
    <tableColumn id="28" xr3:uid="{00000000-0010-0000-1200-00001C000000}" name="Observación UT" dataDxfId="369"/>
    <tableColumn id="29" xr3:uid="{00000000-0010-0000-1200-00001D000000}" name="Fecha" dataDxfId="368"/>
    <tableColumn id="30" xr3:uid="{00000000-0010-0000-1200-00001E000000}" name="Ejecutado MTTO" dataDxfId="367"/>
    <tableColumn id="31" xr3:uid="{00000000-0010-0000-1200-00001F000000}" name="Observación" dataDxfId="366"/>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3000000}" name="Tabla92122" displayName="Tabla92122" ref="B14:AF344" totalsRowShown="0" headerRowDxfId="365" headerRowBorderDxfId="364" tableBorderDxfId="363">
  <autoFilter ref="B14:AF344" xr:uid="{00000000-0009-0000-0100-000015000000}"/>
  <sortState xmlns:xlrd2="http://schemas.microsoft.com/office/spreadsheetml/2017/richdata2" ref="B15:AF263">
    <sortCondition ref="D14:D263"/>
  </sortState>
  <tableColumns count="31">
    <tableColumn id="1" xr3:uid="{00000000-0010-0000-1300-000001000000}" name="Frente" dataDxfId="362"/>
    <tableColumn id="2" xr3:uid="{00000000-0010-0000-1300-000002000000}" name="Circuito" dataDxfId="361"/>
    <tableColumn id="3" xr3:uid="{00000000-0010-0000-1300-000003000000}" name="Nro. De poste" dataDxfId="360"/>
    <tableColumn id="4" xr3:uid="{00000000-0010-0000-1300-000004000000}" name="Descripción" dataDxfId="359"/>
    <tableColumn id="5" xr3:uid="{00000000-0010-0000-1300-000005000000}" name="Fecha V" dataDxfId="358"/>
    <tableColumn id="6" xr3:uid="{00000000-0010-0000-1300-000006000000}" name="Aislador de Espiga (AE)" dataDxfId="357"/>
    <tableColumn id="7" xr3:uid="{00000000-0010-0000-1300-000007000000}" name="Aislador Polimericos  (APT ) 34,5 Kv" dataDxfId="356"/>
    <tableColumn id="8" xr3:uid="{00000000-0010-0000-1300-000008000000}" name="Aislador de Cadena (Ac)" dataDxfId="355"/>
    <tableColumn id="9" xr3:uid="{00000000-0010-0000-1300-000009000000}" name="Aislador Polimericos  (APs ) 69 Kv" dataDxfId="354"/>
    <tableColumn id="10" xr3:uid="{00000000-0010-0000-1300-00000A000000}" name="Cortacorriente (CC)" dataDxfId="353"/>
    <tableColumn id="11" xr3:uid="{00000000-0010-0000-1300-00000B000000}" name="Abierto " dataDxfId="352"/>
    <tableColumn id="12" xr3:uid="{00000000-0010-0000-1300-00000C000000}" name="Cerrado" dataDxfId="351"/>
    <tableColumn id="13" xr3:uid="{00000000-0010-0000-1300-00000D000000}" name="Pararrayos (P)" dataDxfId="350"/>
    <tableColumn id="14" xr3:uid="{00000000-0010-0000-1300-00000E000000}" name="Grapa ( G )" dataDxfId="349"/>
    <tableColumn id="15" xr3:uid="{00000000-0010-0000-1300-00000F000000}" name="Seccionador (SM)" dataDxfId="348"/>
    <tableColumn id="16" xr3:uid="{00000000-0010-0000-1300-000010000000}" name="Abierto 2" dataDxfId="347"/>
    <tableColumn id="17" xr3:uid="{00000000-0010-0000-1300-000011000000}" name="Cerrado3" dataDxfId="346"/>
    <tableColumn id="18" xr3:uid="{00000000-0010-0000-1300-000012000000}" name="Falla Detectada V" dataDxfId="345"/>
    <tableColumn id="19" xr3:uid="{00000000-0010-0000-1300-000013000000}" name="Fecha T" dataDxfId="344"/>
    <tableColumn id="20" xr3:uid="{00000000-0010-0000-1300-000014000000}" name="Ejecutado T" dataDxfId="343"/>
    <tableColumn id="21" xr3:uid="{00000000-0010-0000-1300-000015000000}" name="Puntos de Termografía" dataDxfId="342"/>
    <tableColumn id="22" xr3:uid="{00000000-0010-0000-1300-000016000000}" name="Falla Detectada T" dataDxfId="341"/>
    <tableColumn id="23" xr3:uid="{00000000-0010-0000-1300-000017000000}" name="Observación T" dataDxfId="340"/>
    <tableColumn id="24" xr3:uid="{00000000-0010-0000-1300-000018000000}" name="Fecha UT" dataDxfId="339"/>
    <tableColumn id="25" xr3:uid="{00000000-0010-0000-1300-000019000000}" name="Ejecutado UT" dataDxfId="338"/>
    <tableColumn id="26" xr3:uid="{00000000-0010-0000-1300-00001A000000}" name="Puntos de Ultrasonido" dataDxfId="337"/>
    <tableColumn id="27" xr3:uid="{00000000-0010-0000-1300-00001B000000}" name="Falla Detectada UT" dataDxfId="336"/>
    <tableColumn id="28" xr3:uid="{00000000-0010-0000-1300-00001C000000}" name="Observación UT" dataDxfId="335"/>
    <tableColumn id="29" xr3:uid="{00000000-0010-0000-1300-00001D000000}" name="Fecha" dataDxfId="334"/>
    <tableColumn id="30" xr3:uid="{00000000-0010-0000-1300-00001E000000}" name="Ejecutado MTTO" dataDxfId="333"/>
    <tableColumn id="31" xr3:uid="{00000000-0010-0000-1300-00001F000000}" name="Observación" dataDxfId="33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14000000}" name="MTTO" displayName="MTTO" ref="B9:R810" totalsRowShown="0" headerRowDxfId="79" dataDxfId="77" headerRowBorderDxfId="78" tableBorderDxfId="76" totalsRowBorderDxfId="75">
  <autoFilter ref="B9:R810" xr:uid="{00000000-0009-0000-0100-000001000000}"/>
  <sortState xmlns:xlrd2="http://schemas.microsoft.com/office/spreadsheetml/2017/richdata2" ref="B10:T522">
    <sortCondition ref="C7:C352"/>
  </sortState>
  <tableColumns count="17">
    <tableColumn id="1" xr3:uid="{00000000-0010-0000-1400-000001000000}" name="#" dataDxfId="74"/>
    <tableColumn id="2" xr3:uid="{00000000-0010-0000-1400-000002000000}" name="FECHA" dataDxfId="73"/>
    <tableColumn id="20" xr3:uid="{00000000-0010-0000-1400-000014000000}" name="FRENTE" dataDxfId="72"/>
    <tableColumn id="5" xr3:uid="{00000000-0010-0000-1400-000005000000}" name="SUB-ESTACION" dataDxfId="71"/>
    <tableColumn id="6" xr3:uid="{00000000-0010-0000-1400-000006000000}" name="POSTE" dataDxfId="70"/>
    <tableColumn id="7" xr3:uid="{00000000-0010-0000-1400-000007000000}" name="CIRCUITO" dataDxfId="69"/>
    <tableColumn id="8" xr3:uid="{00000000-0010-0000-1400-000008000000}" name="ACTIVIDAD" dataDxfId="68"/>
    <tableColumn id="9" xr3:uid="{00000000-0010-0000-1400-000009000000}" name="TIPO DE MTTO." dataDxfId="67"/>
    <tableColumn id="10" xr3:uid="{00000000-0010-0000-1400-00000A000000}" name="CAUSA" dataDxfId="66"/>
    <tableColumn id="11" xr3:uid="{00000000-0010-0000-1400-00000B000000}" name="DESCRIPCION" dataDxfId="65"/>
    <tableColumn id="12" xr3:uid="{00000000-0010-0000-1400-00000C000000}" name="CANT" dataDxfId="64"/>
    <tableColumn id="13" xr3:uid="{00000000-0010-0000-1400-00000D000000}" name="UM" dataDxfId="63"/>
    <tableColumn id="14" xr3:uid="{00000000-0010-0000-1400-00000E000000}" name="CONDICION" dataDxfId="62"/>
    <tableColumn id="15" xr3:uid="{00000000-0010-0000-1400-00000F000000}" name="GERENCIA" dataDxfId="61"/>
    <tableColumn id="16" xr3:uid="{00000000-0010-0000-1400-000010000000}" name="RESPONSABLE" dataDxfId="60"/>
    <tableColumn id="17" xr3:uid="{00000000-0010-0000-1400-000011000000}" name="REVISADO " dataDxfId="59"/>
    <tableColumn id="18" xr3:uid="{00000000-0010-0000-1400-000012000000}" name="USO" dataDxfId="58"/>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solidFill>
            <a:schemeClr val="accent1"/>
          </a:solidFill>
        </a:ln>
      </a:spPr>
      <a:bodyPr vertOverflow="clip"/>
      <a:lstStyle>
        <a:defPP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 /><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 /><Relationship Id="rId2" Type="http://schemas.openxmlformats.org/officeDocument/2006/relationships/drawing" Target="../drawings/drawing3.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 /><Relationship Id="rId2" Type="http://schemas.openxmlformats.org/officeDocument/2006/relationships/drawing" Target="../drawings/drawing4.x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 /><Relationship Id="rId2" Type="http://schemas.openxmlformats.org/officeDocument/2006/relationships/drawing" Target="../drawings/drawing5.xml" /><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 /><Relationship Id="rId2" Type="http://schemas.openxmlformats.org/officeDocument/2006/relationships/drawing" Target="../drawings/drawing6.xml" /><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 /><Relationship Id="rId2" Type="http://schemas.openxmlformats.org/officeDocument/2006/relationships/drawing" Target="../drawings/drawing7.xml" /><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 /><Relationship Id="rId2" Type="http://schemas.openxmlformats.org/officeDocument/2006/relationships/drawing" Target="../drawings/drawing8.xml" /><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 /><Relationship Id="rId2" Type="http://schemas.openxmlformats.org/officeDocument/2006/relationships/drawing" Target="../drawings/drawing9.xml" /><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 /><Relationship Id="rId2" Type="http://schemas.openxmlformats.org/officeDocument/2006/relationships/drawing" Target="../drawings/drawing10.xml" /><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 /><Relationship Id="rId2" Type="http://schemas.openxmlformats.org/officeDocument/2006/relationships/drawing" Target="../drawings/drawing11.xml" /><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 /><Relationship Id="rId2" Type="http://schemas.openxmlformats.org/officeDocument/2006/relationships/drawing" Target="../drawings/drawing12.xml" /><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 /><Relationship Id="rId2" Type="http://schemas.openxmlformats.org/officeDocument/2006/relationships/drawing" Target="../drawings/drawing13.xml" /><Relationship Id="rId1" Type="http://schemas.openxmlformats.org/officeDocument/2006/relationships/printerSettings" Target="../printerSettings/printerSettings13.bin" /></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 /><Relationship Id="rId2" Type="http://schemas.openxmlformats.org/officeDocument/2006/relationships/drawing" Target="../drawings/drawing14.xml" /><Relationship Id="rId1" Type="http://schemas.openxmlformats.org/officeDocument/2006/relationships/printerSettings" Target="../printerSettings/printerSettings14.bin" /></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 /><Relationship Id="rId2" Type="http://schemas.openxmlformats.org/officeDocument/2006/relationships/drawing" Target="../drawings/drawing15.xml" /><Relationship Id="rId1" Type="http://schemas.openxmlformats.org/officeDocument/2006/relationships/printerSettings" Target="../printerSettings/printerSettings15.bin" /></Relationships>
</file>

<file path=xl/worksheets/_rels/sheet16.xml.rels><?xml version="1.0" encoding="UTF-8" standalone="yes"?>
<Relationships xmlns="http://schemas.openxmlformats.org/package/2006/relationships"><Relationship Id="rId3" Type="http://schemas.openxmlformats.org/officeDocument/2006/relationships/table" Target="../tables/table16.xml" /><Relationship Id="rId2" Type="http://schemas.openxmlformats.org/officeDocument/2006/relationships/drawing" Target="../drawings/drawing16.xml" /><Relationship Id="rId1" Type="http://schemas.openxmlformats.org/officeDocument/2006/relationships/printerSettings" Target="../printerSettings/printerSettings16.bin" /></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 /><Relationship Id="rId2" Type="http://schemas.openxmlformats.org/officeDocument/2006/relationships/drawing" Target="../drawings/drawing17.xml" /><Relationship Id="rId1" Type="http://schemas.openxmlformats.org/officeDocument/2006/relationships/printerSettings" Target="../printerSettings/printerSettings17.bin" /></Relationships>
</file>

<file path=xl/worksheets/_rels/sheet18.xml.rels><?xml version="1.0" encoding="UTF-8" standalone="yes"?>
<Relationships xmlns="http://schemas.openxmlformats.org/package/2006/relationships"><Relationship Id="rId3" Type="http://schemas.openxmlformats.org/officeDocument/2006/relationships/table" Target="../tables/table18.xml" /><Relationship Id="rId2" Type="http://schemas.openxmlformats.org/officeDocument/2006/relationships/drawing" Target="../drawings/drawing18.xml" /><Relationship Id="rId1" Type="http://schemas.openxmlformats.org/officeDocument/2006/relationships/printerSettings" Target="../printerSettings/printerSettings18.bin" /></Relationships>
</file>

<file path=xl/worksheets/_rels/sheet19.xml.rels><?xml version="1.0" encoding="UTF-8" standalone="yes"?>
<Relationships xmlns="http://schemas.openxmlformats.org/package/2006/relationships"><Relationship Id="rId3" Type="http://schemas.openxmlformats.org/officeDocument/2006/relationships/table" Target="../tables/table19.xml" /><Relationship Id="rId2" Type="http://schemas.openxmlformats.org/officeDocument/2006/relationships/drawing" Target="../drawings/drawing19.xml" /><Relationship Id="rId1" Type="http://schemas.openxmlformats.org/officeDocument/2006/relationships/printerSettings" Target="../printerSettings/printerSettings19.bin" /></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 /><Relationship Id="rId2" Type="http://schemas.openxmlformats.org/officeDocument/2006/relationships/drawing" Target="../drawings/drawing20.xml" /><Relationship Id="rId1" Type="http://schemas.openxmlformats.org/officeDocument/2006/relationships/printerSettings" Target="../printerSettings/printerSettings20.bin" /></Relationships>
</file>

<file path=xl/worksheets/_rels/sheet21.xml.rels><?xml version="1.0" encoding="UTF-8" standalone="yes"?>
<Relationships xmlns="http://schemas.openxmlformats.org/package/2006/relationships"><Relationship Id="rId8" Type="http://schemas.openxmlformats.org/officeDocument/2006/relationships/pivotTable" Target="../pivotTables/pivotTable8.xml" /><Relationship Id="rId13" Type="http://schemas.openxmlformats.org/officeDocument/2006/relationships/pivotTable" Target="../pivotTables/pivotTable13.xml" /><Relationship Id="rId18" Type="http://schemas.openxmlformats.org/officeDocument/2006/relationships/pivotTable" Target="../pivotTables/pivotTable18.xml" /><Relationship Id="rId26" Type="http://schemas.openxmlformats.org/officeDocument/2006/relationships/pivotTable" Target="../pivotTables/pivotTable26.xml" /><Relationship Id="rId3" Type="http://schemas.openxmlformats.org/officeDocument/2006/relationships/pivotTable" Target="../pivotTables/pivotTable3.xml" /><Relationship Id="rId21" Type="http://schemas.openxmlformats.org/officeDocument/2006/relationships/pivotTable" Target="../pivotTables/pivotTable21.xml" /><Relationship Id="rId7" Type="http://schemas.openxmlformats.org/officeDocument/2006/relationships/pivotTable" Target="../pivotTables/pivotTable7.xml" /><Relationship Id="rId12" Type="http://schemas.openxmlformats.org/officeDocument/2006/relationships/pivotTable" Target="../pivotTables/pivotTable12.xml" /><Relationship Id="rId17" Type="http://schemas.openxmlformats.org/officeDocument/2006/relationships/pivotTable" Target="../pivotTables/pivotTable17.xml" /><Relationship Id="rId25" Type="http://schemas.openxmlformats.org/officeDocument/2006/relationships/pivotTable" Target="../pivotTables/pivotTable25.xml" /><Relationship Id="rId2" Type="http://schemas.openxmlformats.org/officeDocument/2006/relationships/pivotTable" Target="../pivotTables/pivotTable2.xml" /><Relationship Id="rId16" Type="http://schemas.openxmlformats.org/officeDocument/2006/relationships/pivotTable" Target="../pivotTables/pivotTable16.xml" /><Relationship Id="rId20" Type="http://schemas.openxmlformats.org/officeDocument/2006/relationships/pivotTable" Target="../pivotTables/pivotTable20.xml" /><Relationship Id="rId29" Type="http://schemas.openxmlformats.org/officeDocument/2006/relationships/pivotTable" Target="../pivotTables/pivotTable29.xml" /><Relationship Id="rId1" Type="http://schemas.openxmlformats.org/officeDocument/2006/relationships/pivotTable" Target="../pivotTables/pivotTable1.xml" /><Relationship Id="rId6" Type="http://schemas.openxmlformats.org/officeDocument/2006/relationships/pivotTable" Target="../pivotTables/pivotTable6.xml" /><Relationship Id="rId11" Type="http://schemas.openxmlformats.org/officeDocument/2006/relationships/pivotTable" Target="../pivotTables/pivotTable11.xml" /><Relationship Id="rId24" Type="http://schemas.openxmlformats.org/officeDocument/2006/relationships/pivotTable" Target="../pivotTables/pivotTable24.xml" /><Relationship Id="rId32" Type="http://schemas.openxmlformats.org/officeDocument/2006/relationships/printerSettings" Target="../printerSettings/printerSettings21.bin" /><Relationship Id="rId5" Type="http://schemas.openxmlformats.org/officeDocument/2006/relationships/pivotTable" Target="../pivotTables/pivotTable5.xml" /><Relationship Id="rId15" Type="http://schemas.openxmlformats.org/officeDocument/2006/relationships/pivotTable" Target="../pivotTables/pivotTable15.xml" /><Relationship Id="rId23" Type="http://schemas.openxmlformats.org/officeDocument/2006/relationships/pivotTable" Target="../pivotTables/pivotTable23.xml" /><Relationship Id="rId28" Type="http://schemas.openxmlformats.org/officeDocument/2006/relationships/pivotTable" Target="../pivotTables/pivotTable28.xml" /><Relationship Id="rId10" Type="http://schemas.openxmlformats.org/officeDocument/2006/relationships/pivotTable" Target="../pivotTables/pivotTable10.xml" /><Relationship Id="rId19" Type="http://schemas.openxmlformats.org/officeDocument/2006/relationships/pivotTable" Target="../pivotTables/pivotTable19.xml" /><Relationship Id="rId31" Type="http://schemas.openxmlformats.org/officeDocument/2006/relationships/pivotTable" Target="../pivotTables/pivotTable31.xml" /><Relationship Id="rId4" Type="http://schemas.openxmlformats.org/officeDocument/2006/relationships/pivotTable" Target="../pivotTables/pivotTable4.xml" /><Relationship Id="rId9" Type="http://schemas.openxmlformats.org/officeDocument/2006/relationships/pivotTable" Target="../pivotTables/pivotTable9.xml" /><Relationship Id="rId14" Type="http://schemas.openxmlformats.org/officeDocument/2006/relationships/pivotTable" Target="../pivotTables/pivotTable14.xml" /><Relationship Id="rId22" Type="http://schemas.openxmlformats.org/officeDocument/2006/relationships/pivotTable" Target="../pivotTables/pivotTable22.xml" /><Relationship Id="rId27" Type="http://schemas.openxmlformats.org/officeDocument/2006/relationships/pivotTable" Target="../pivotTables/pivotTable27.xml" /><Relationship Id="rId30" Type="http://schemas.openxmlformats.org/officeDocument/2006/relationships/pivotTable" Target="../pivotTables/pivotTable30.xml" /></Relationships>
</file>

<file path=xl/worksheets/_rels/sheet22.xml.rels><?xml version="1.0" encoding="UTF-8" standalone="yes"?>
<Relationships xmlns="http://schemas.openxmlformats.org/package/2006/relationships"><Relationship Id="rId3" Type="http://schemas.openxmlformats.org/officeDocument/2006/relationships/table" Target="../tables/table21.xml" /><Relationship Id="rId2" Type="http://schemas.openxmlformats.org/officeDocument/2006/relationships/drawing" Target="../drawings/drawing21.xml" /><Relationship Id="rId1" Type="http://schemas.openxmlformats.org/officeDocument/2006/relationships/printerSettings" Target="../printerSettings/printerSettings22.bin" /></Relationships>
</file>

<file path=xl/worksheets/_rels/sheet23.xml.rels><?xml version="1.0" encoding="UTF-8" standalone="yes"?>
<Relationships xmlns="http://schemas.openxmlformats.org/package/2006/relationships"><Relationship Id="rId3" Type="http://schemas.openxmlformats.org/officeDocument/2006/relationships/pivotTable" Target="../pivotTables/pivotTable34.xml" /><Relationship Id="rId2" Type="http://schemas.openxmlformats.org/officeDocument/2006/relationships/pivotTable" Target="../pivotTables/pivotTable33.xml" /><Relationship Id="rId1" Type="http://schemas.openxmlformats.org/officeDocument/2006/relationships/pivotTable" Target="../pivotTables/pivotTable32.xml" /><Relationship Id="rId6" Type="http://schemas.openxmlformats.org/officeDocument/2006/relationships/drawing" Target="../drawings/drawing22.xml" /><Relationship Id="rId5" Type="http://schemas.openxmlformats.org/officeDocument/2006/relationships/printerSettings" Target="../printerSettings/printerSettings23.bin" /><Relationship Id="rId4" Type="http://schemas.openxmlformats.org/officeDocument/2006/relationships/pivotTable" Target="../pivotTables/pivotTable35.xml" /></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 /><Relationship Id="rId1" Type="http://schemas.openxmlformats.org/officeDocument/2006/relationships/printerSettings" Target="../printerSettings/printerSettings24.bin" /></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 /><Relationship Id="rId1" Type="http://schemas.openxmlformats.org/officeDocument/2006/relationships/printerSettings" Target="../printerSettings/printerSettings25.bin" /></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 /></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 /><Relationship Id="rId1" Type="http://schemas.openxmlformats.org/officeDocument/2006/relationships/printerSettings" Target="../printerSettings/printerSettings27.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theme="5"/>
  </sheetPr>
  <dimension ref="B2:AF471"/>
  <sheetViews>
    <sheetView zoomScale="58" zoomScaleNormal="58" zoomScaleSheetLayoutView="80" workbookViewId="0">
      <selection activeCell="U25" sqref="U25"/>
    </sheetView>
  </sheetViews>
  <sheetFormatPr defaultColWidth="10.76171875" defaultRowHeight="15" x14ac:dyDescent="0.2"/>
  <cols>
    <col min="1" max="1" width="2.5546875" bestFit="1" customWidth="1"/>
    <col min="2" max="2" width="15.73828125" customWidth="1"/>
    <col min="3" max="3" width="12.64453125" customWidth="1"/>
    <col min="4" max="4" width="10.76171875" style="6" customWidth="1"/>
    <col min="5" max="5" width="25.69140625" customWidth="1"/>
    <col min="7" max="11" width="10.76171875" style="9" customWidth="1"/>
    <col min="12" max="13" width="10.76171875" style="6" customWidth="1"/>
    <col min="14" max="16" width="10.76171875" style="9" customWidth="1"/>
    <col min="17" max="18" width="10.76171875" style="6" customWidth="1"/>
    <col min="19" max="19" width="20.71484375" customWidth="1"/>
    <col min="20" max="20" width="12.64453125" style="52" customWidth="1"/>
    <col min="21" max="22" width="12.64453125" style="6" customWidth="1"/>
    <col min="23" max="23" width="30.66796875" customWidth="1"/>
    <col min="24" max="24" width="15.73828125" customWidth="1"/>
    <col min="25" max="25" width="12.64453125" style="52" customWidth="1"/>
    <col min="26" max="27" width="12.64453125" style="6" customWidth="1"/>
    <col min="28" max="28" width="30.66796875" customWidth="1"/>
    <col min="29" max="29" width="15.73828125" customWidth="1"/>
    <col min="30" max="31" width="12.64453125" customWidth="1"/>
    <col min="32" max="32" width="29.0546875" bestFit="1" customWidth="1"/>
  </cols>
  <sheetData>
    <row r="2" spans="2:32" ht="15.75" thickBot="1" x14ac:dyDescent="0.25"/>
    <row r="3" spans="2:32" ht="15" customHeight="1" x14ac:dyDescent="0.2">
      <c r="B3" s="562"/>
      <c r="C3" s="563"/>
      <c r="D3" s="564"/>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366" t="s">
        <v>19</v>
      </c>
    </row>
    <row r="4" spans="2:32" x14ac:dyDescent="0.2">
      <c r="B4" s="565"/>
      <c r="C4" s="566"/>
      <c r="D4" s="567"/>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290" t="s">
        <v>20</v>
      </c>
    </row>
    <row r="5" spans="2:32" ht="15" customHeight="1" x14ac:dyDescent="0.2">
      <c r="B5" s="565"/>
      <c r="C5" s="566"/>
      <c r="D5" s="567"/>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577" t="s">
        <v>80</v>
      </c>
    </row>
    <row r="6" spans="2:32" x14ac:dyDescent="0.2">
      <c r="B6" s="568"/>
      <c r="C6" s="569"/>
      <c r="D6" s="570"/>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578"/>
    </row>
    <row r="7" spans="2:32" x14ac:dyDescent="0.2">
      <c r="B7" s="591"/>
      <c r="C7" s="592"/>
      <c r="D7" s="592"/>
      <c r="E7" s="592"/>
      <c r="F7" s="592"/>
      <c r="G7" s="592"/>
      <c r="H7" s="592"/>
      <c r="I7" s="592"/>
      <c r="J7" s="592"/>
      <c r="K7" s="592"/>
      <c r="L7" s="592"/>
      <c r="M7" s="592"/>
      <c r="N7" s="592"/>
      <c r="O7" s="592"/>
      <c r="P7" s="592"/>
      <c r="Q7" s="592"/>
      <c r="R7" s="592"/>
      <c r="S7" s="592"/>
      <c r="T7" s="592"/>
      <c r="U7" s="592"/>
      <c r="V7" s="592"/>
      <c r="W7" s="592"/>
      <c r="X7" s="592"/>
      <c r="Y7" s="592"/>
      <c r="Z7" s="592"/>
      <c r="AA7" s="592"/>
      <c r="AB7" s="592"/>
      <c r="AC7" s="592"/>
      <c r="AD7" s="592"/>
      <c r="AE7" s="592"/>
      <c r="AF7" s="593"/>
    </row>
    <row r="8" spans="2:32" x14ac:dyDescent="0.2">
      <c r="B8" s="579" t="s">
        <v>15</v>
      </c>
      <c r="C8" s="580"/>
      <c r="D8" s="581"/>
      <c r="E8" s="582" t="s">
        <v>38</v>
      </c>
      <c r="F8" s="583"/>
      <c r="G8" s="583"/>
      <c r="H8" s="583"/>
      <c r="I8" s="583"/>
      <c r="J8" s="583"/>
      <c r="K8" s="583"/>
      <c r="L8" s="584"/>
      <c r="M8" s="584"/>
      <c r="N8" s="583"/>
      <c r="O8" s="583"/>
      <c r="P8" s="583"/>
      <c r="Q8" s="584"/>
      <c r="R8" s="584"/>
      <c r="S8" s="583"/>
      <c r="T8" s="583"/>
      <c r="U8" s="584"/>
      <c r="V8" s="584"/>
      <c r="W8" s="583"/>
      <c r="X8" s="594"/>
      <c r="Y8" s="588" t="s">
        <v>12</v>
      </c>
      <c r="Z8" s="584"/>
      <c r="AA8" s="589"/>
      <c r="AB8" s="582">
        <v>4600135303</v>
      </c>
      <c r="AC8" s="583"/>
      <c r="AD8" s="583"/>
      <c r="AE8" s="583"/>
      <c r="AF8" s="590"/>
    </row>
    <row r="9" spans="2:32" x14ac:dyDescent="0.2">
      <c r="B9" s="579" t="s">
        <v>14</v>
      </c>
      <c r="C9" s="580"/>
      <c r="D9" s="581"/>
      <c r="E9" s="582" t="s">
        <v>39</v>
      </c>
      <c r="F9" s="583"/>
      <c r="G9" s="583"/>
      <c r="H9" s="583"/>
      <c r="I9" s="583"/>
      <c r="J9" s="583"/>
      <c r="K9" s="583"/>
      <c r="L9" s="584"/>
      <c r="M9" s="584"/>
      <c r="N9" s="583"/>
      <c r="O9" s="583"/>
      <c r="P9" s="583"/>
      <c r="Q9" s="268"/>
      <c r="R9" s="268"/>
      <c r="S9" s="73"/>
      <c r="T9" s="585"/>
      <c r="U9" s="586"/>
      <c r="V9" s="586"/>
      <c r="W9" s="586"/>
      <c r="X9" s="587"/>
      <c r="Y9" s="588" t="s">
        <v>13</v>
      </c>
      <c r="Z9" s="584"/>
      <c r="AA9" s="589"/>
      <c r="AB9" s="582" t="s">
        <v>40</v>
      </c>
      <c r="AC9" s="583"/>
      <c r="AD9" s="583"/>
      <c r="AE9" s="583"/>
      <c r="AF9" s="590"/>
    </row>
    <row r="10" spans="2:32" ht="15" customHeight="1" x14ac:dyDescent="0.2">
      <c r="B10" s="534" t="s">
        <v>0</v>
      </c>
      <c r="C10" s="535"/>
      <c r="D10" s="535"/>
      <c r="E10" s="536"/>
      <c r="F10" s="542"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4"/>
      <c r="AD10" s="542" t="s">
        <v>2</v>
      </c>
      <c r="AE10" s="543"/>
      <c r="AF10" s="548"/>
    </row>
    <row r="11" spans="2:32" ht="15" customHeight="1" thickBot="1" x14ac:dyDescent="0.25">
      <c r="B11" s="537"/>
      <c r="C11" s="538"/>
      <c r="D11" s="538"/>
      <c r="E11" s="539"/>
      <c r="F11" s="545"/>
      <c r="G11" s="546"/>
      <c r="H11" s="546"/>
      <c r="I11" s="546"/>
      <c r="J11" s="546"/>
      <c r="K11" s="546"/>
      <c r="L11" s="546"/>
      <c r="M11" s="546"/>
      <c r="N11" s="546"/>
      <c r="O11" s="546"/>
      <c r="P11" s="546"/>
      <c r="Q11" s="546"/>
      <c r="R11" s="546"/>
      <c r="S11" s="546"/>
      <c r="T11" s="546"/>
      <c r="U11" s="546"/>
      <c r="V11" s="546"/>
      <c r="W11" s="546"/>
      <c r="X11" s="546"/>
      <c r="Y11" s="546"/>
      <c r="Z11" s="546"/>
      <c r="AA11" s="546"/>
      <c r="AB11" s="546"/>
      <c r="AC11" s="547"/>
      <c r="AD11" s="545"/>
      <c r="AE11" s="546"/>
      <c r="AF11" s="549"/>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40"/>
      <c r="C13" s="541"/>
      <c r="D13" s="541"/>
      <c r="E13" s="541"/>
      <c r="F13" s="559" t="s">
        <v>9</v>
      </c>
      <c r="G13" s="560"/>
      <c r="H13" s="560"/>
      <c r="I13" s="560"/>
      <c r="J13" s="560"/>
      <c r="K13" s="560"/>
      <c r="L13" s="560"/>
      <c r="M13" s="560"/>
      <c r="N13" s="560"/>
      <c r="O13" s="560"/>
      <c r="P13" s="560"/>
      <c r="Q13" s="560"/>
      <c r="R13" s="560"/>
      <c r="S13" s="561"/>
      <c r="T13" s="556"/>
      <c r="U13" s="557"/>
      <c r="V13" s="557"/>
      <c r="W13" s="557"/>
      <c r="X13" s="558"/>
      <c r="Y13" s="556"/>
      <c r="Z13" s="557"/>
      <c r="AA13" s="557"/>
      <c r="AB13" s="557"/>
      <c r="AC13" s="558"/>
      <c r="AD13" s="556"/>
      <c r="AE13" s="557"/>
      <c r="AF13" s="558"/>
    </row>
    <row r="14" spans="2:32" ht="48" customHeight="1" thickBot="1" x14ac:dyDescent="0.25">
      <c r="B14" s="137" t="s">
        <v>7</v>
      </c>
      <c r="C14" s="138" t="s">
        <v>8</v>
      </c>
      <c r="D14" s="138" t="s">
        <v>23</v>
      </c>
      <c r="E14" s="140" t="s">
        <v>22</v>
      </c>
      <c r="F14" s="137" t="s">
        <v>390</v>
      </c>
      <c r="G14" s="139" t="s">
        <v>28</v>
      </c>
      <c r="H14" s="139" t="s">
        <v>29</v>
      </c>
      <c r="I14" s="139" t="s">
        <v>37</v>
      </c>
      <c r="J14" s="139" t="s">
        <v>30</v>
      </c>
      <c r="K14" s="139" t="s">
        <v>31</v>
      </c>
      <c r="L14" s="138" t="s">
        <v>33</v>
      </c>
      <c r="M14" s="138" t="s">
        <v>34</v>
      </c>
      <c r="N14" s="138" t="s">
        <v>48</v>
      </c>
      <c r="O14" s="138" t="s">
        <v>36</v>
      </c>
      <c r="P14" s="139" t="s">
        <v>32</v>
      </c>
      <c r="Q14" s="138" t="s">
        <v>382</v>
      </c>
      <c r="R14" s="138" t="s">
        <v>383</v>
      </c>
      <c r="S14" s="142" t="s">
        <v>384</v>
      </c>
      <c r="T14" s="141" t="s">
        <v>391</v>
      </c>
      <c r="U14" s="138" t="s">
        <v>387</v>
      </c>
      <c r="V14" s="138" t="s">
        <v>35</v>
      </c>
      <c r="W14" s="140" t="s">
        <v>385</v>
      </c>
      <c r="X14" s="142" t="s">
        <v>388</v>
      </c>
      <c r="Y14" s="141" t="s">
        <v>392</v>
      </c>
      <c r="Z14" s="138" t="s">
        <v>393</v>
      </c>
      <c r="AA14" s="138" t="s">
        <v>27</v>
      </c>
      <c r="AB14" s="140" t="s">
        <v>386</v>
      </c>
      <c r="AC14" s="142" t="s">
        <v>389</v>
      </c>
      <c r="AD14" s="148" t="s">
        <v>11</v>
      </c>
      <c r="AE14" s="142" t="s">
        <v>394</v>
      </c>
      <c r="AF14" s="148" t="s">
        <v>26</v>
      </c>
    </row>
    <row r="15" spans="2:32" x14ac:dyDescent="0.2">
      <c r="B15" s="83" t="s">
        <v>76</v>
      </c>
      <c r="C15" s="84" t="s">
        <v>93</v>
      </c>
      <c r="D15" s="388">
        <v>1</v>
      </c>
      <c r="E15" s="358" t="s">
        <v>179</v>
      </c>
      <c r="F15" s="83"/>
      <c r="G15" s="86"/>
      <c r="H15" s="86"/>
      <c r="I15" s="86">
        <v>3</v>
      </c>
      <c r="J15" s="86"/>
      <c r="K15" s="86"/>
      <c r="L15" s="86"/>
      <c r="M15" s="86"/>
      <c r="N15" s="86">
        <v>6</v>
      </c>
      <c r="O15" s="86">
        <v>3</v>
      </c>
      <c r="P15" s="86">
        <v>3</v>
      </c>
      <c r="Q15" s="86"/>
      <c r="R15" s="86"/>
      <c r="S15" s="410" t="s">
        <v>495</v>
      </c>
      <c r="T15" s="88">
        <v>45313</v>
      </c>
      <c r="U15" s="388" t="s">
        <v>45</v>
      </c>
      <c r="V15" s="388">
        <v>12</v>
      </c>
      <c r="W15" s="11"/>
      <c r="X15" s="89"/>
      <c r="Y15" s="88">
        <v>45313</v>
      </c>
      <c r="Z15" s="388" t="s">
        <v>45</v>
      </c>
      <c r="AA15" s="388">
        <v>15</v>
      </c>
      <c r="AB15" s="411" t="s">
        <v>219</v>
      </c>
      <c r="AC15" s="89"/>
      <c r="AD15" s="88">
        <v>45328</v>
      </c>
      <c r="AE15" s="84" t="s">
        <v>242</v>
      </c>
      <c r="AF15" s="389"/>
    </row>
    <row r="16" spans="2:32" ht="15" customHeight="1" x14ac:dyDescent="0.2">
      <c r="B16" s="13" t="s">
        <v>76</v>
      </c>
      <c r="C16" s="1" t="s">
        <v>93</v>
      </c>
      <c r="D16" s="386">
        <v>2</v>
      </c>
      <c r="E16" s="30" t="s">
        <v>180</v>
      </c>
      <c r="F16" s="13"/>
      <c r="G16" s="12">
        <v>3</v>
      </c>
      <c r="H16" s="12"/>
      <c r="I16" s="12"/>
      <c r="J16" s="12"/>
      <c r="K16" s="12"/>
      <c r="L16" s="12"/>
      <c r="M16" s="12"/>
      <c r="N16" s="12"/>
      <c r="O16" s="12"/>
      <c r="P16" s="12"/>
      <c r="Q16" s="12"/>
      <c r="R16" s="12"/>
      <c r="S16" s="2"/>
      <c r="T16" s="36"/>
      <c r="U16" s="1"/>
      <c r="V16" s="386"/>
      <c r="W16" s="384"/>
      <c r="X16" s="2"/>
      <c r="Y16" s="34">
        <v>45313</v>
      </c>
      <c r="Z16" s="24" t="s">
        <v>45</v>
      </c>
      <c r="AA16" s="386">
        <v>3</v>
      </c>
      <c r="AB16" s="10"/>
      <c r="AC16" s="2"/>
      <c r="AD16" s="13"/>
      <c r="AE16" s="1"/>
      <c r="AF16" s="387"/>
    </row>
    <row r="17" spans="2:32" ht="15" customHeight="1" x14ac:dyDescent="0.2">
      <c r="B17" s="13" t="s">
        <v>76</v>
      </c>
      <c r="C17" s="1" t="s">
        <v>93</v>
      </c>
      <c r="D17" s="386">
        <v>3</v>
      </c>
      <c r="E17" s="30" t="s">
        <v>180</v>
      </c>
      <c r="F17" s="13"/>
      <c r="G17" s="12">
        <v>3</v>
      </c>
      <c r="H17" s="12"/>
      <c r="I17" s="12"/>
      <c r="J17" s="12"/>
      <c r="K17" s="12"/>
      <c r="L17" s="12"/>
      <c r="M17" s="12"/>
      <c r="N17" s="12">
        <v>3</v>
      </c>
      <c r="O17" s="12"/>
      <c r="P17" s="12"/>
      <c r="Q17" s="12"/>
      <c r="R17" s="12"/>
      <c r="S17" s="2"/>
      <c r="T17" s="36"/>
      <c r="U17" s="1"/>
      <c r="V17" s="386"/>
      <c r="W17" s="384"/>
      <c r="X17" s="2"/>
      <c r="Y17" s="34">
        <v>45313</v>
      </c>
      <c r="Z17" s="24" t="s">
        <v>45</v>
      </c>
      <c r="AA17" s="386">
        <v>6</v>
      </c>
      <c r="AB17" s="10"/>
      <c r="AC17" s="2"/>
      <c r="AD17" s="13"/>
      <c r="AE17" s="1"/>
      <c r="AF17" s="387"/>
    </row>
    <row r="18" spans="2:32" ht="15" customHeight="1" x14ac:dyDescent="0.2">
      <c r="B18" s="13" t="s">
        <v>76</v>
      </c>
      <c r="C18" s="1" t="s">
        <v>93</v>
      </c>
      <c r="D18" s="386">
        <v>4</v>
      </c>
      <c r="E18" s="30" t="s">
        <v>181</v>
      </c>
      <c r="F18" s="13"/>
      <c r="G18" s="12">
        <v>3</v>
      </c>
      <c r="H18" s="12"/>
      <c r="I18" s="12">
        <v>6</v>
      </c>
      <c r="J18" s="12"/>
      <c r="K18" s="12"/>
      <c r="L18" s="12"/>
      <c r="M18" s="12"/>
      <c r="N18" s="12"/>
      <c r="O18" s="12">
        <v>6</v>
      </c>
      <c r="P18" s="12"/>
      <c r="Q18" s="12"/>
      <c r="R18" s="12"/>
      <c r="S18" s="2"/>
      <c r="T18" s="36">
        <v>45313</v>
      </c>
      <c r="U18" s="24" t="s">
        <v>45</v>
      </c>
      <c r="V18" s="386">
        <v>6</v>
      </c>
      <c r="W18" s="384"/>
      <c r="X18" s="2"/>
      <c r="Y18" s="34">
        <v>45313</v>
      </c>
      <c r="Z18" s="24" t="s">
        <v>45</v>
      </c>
      <c r="AA18" s="386">
        <v>9</v>
      </c>
      <c r="AB18" s="10"/>
      <c r="AC18" s="2"/>
      <c r="AD18" s="13"/>
      <c r="AE18" s="1"/>
      <c r="AF18" s="387"/>
    </row>
    <row r="19" spans="2:32" x14ac:dyDescent="0.2">
      <c r="B19" s="13" t="s">
        <v>76</v>
      </c>
      <c r="C19" s="1" t="s">
        <v>93</v>
      </c>
      <c r="D19" s="386">
        <v>5</v>
      </c>
      <c r="E19" s="30" t="s">
        <v>182</v>
      </c>
      <c r="F19" s="13"/>
      <c r="G19" s="12">
        <v>3</v>
      </c>
      <c r="H19" s="12"/>
      <c r="I19" s="12">
        <v>6</v>
      </c>
      <c r="J19" s="12"/>
      <c r="K19" s="12"/>
      <c r="L19" s="12"/>
      <c r="M19" s="12"/>
      <c r="N19" s="12">
        <v>3</v>
      </c>
      <c r="O19" s="12">
        <v>3</v>
      </c>
      <c r="P19" s="12"/>
      <c r="Q19" s="12"/>
      <c r="R19" s="12"/>
      <c r="S19" s="2"/>
      <c r="T19" s="36">
        <v>45313</v>
      </c>
      <c r="U19" s="24" t="s">
        <v>45</v>
      </c>
      <c r="V19" s="386">
        <v>3</v>
      </c>
      <c r="W19" s="50"/>
      <c r="X19" s="2"/>
      <c r="Y19" s="34">
        <v>45313</v>
      </c>
      <c r="Z19" s="24" t="s">
        <v>45</v>
      </c>
      <c r="AA19" s="386">
        <v>12</v>
      </c>
      <c r="AB19" s="10"/>
      <c r="AC19" s="2"/>
      <c r="AD19" s="13"/>
      <c r="AE19" s="1"/>
      <c r="AF19" s="387"/>
    </row>
    <row r="20" spans="2:32" ht="15" customHeight="1" x14ac:dyDescent="0.2">
      <c r="B20" s="13" t="s">
        <v>76</v>
      </c>
      <c r="C20" s="1" t="s">
        <v>93</v>
      </c>
      <c r="D20" s="386">
        <v>6</v>
      </c>
      <c r="E20" s="30" t="s">
        <v>180</v>
      </c>
      <c r="F20" s="13"/>
      <c r="G20" s="12">
        <v>3</v>
      </c>
      <c r="H20" s="12"/>
      <c r="I20" s="12"/>
      <c r="J20" s="12"/>
      <c r="K20" s="12"/>
      <c r="L20" s="12"/>
      <c r="M20" s="12"/>
      <c r="N20" s="12"/>
      <c r="O20" s="12"/>
      <c r="P20" s="12"/>
      <c r="Q20" s="12"/>
      <c r="R20" s="12"/>
      <c r="S20" s="2"/>
      <c r="T20" s="36"/>
      <c r="U20" s="1"/>
      <c r="V20" s="386"/>
      <c r="W20" s="384"/>
      <c r="X20" s="2"/>
      <c r="Y20" s="34">
        <v>45313</v>
      </c>
      <c r="Z20" s="24" t="s">
        <v>45</v>
      </c>
      <c r="AA20" s="386">
        <v>3</v>
      </c>
      <c r="AB20" s="10"/>
      <c r="AC20" s="2"/>
      <c r="AD20" s="13"/>
      <c r="AE20" s="1"/>
      <c r="AF20" s="387"/>
    </row>
    <row r="21" spans="2:32" ht="15" customHeight="1" x14ac:dyDescent="0.2">
      <c r="B21" s="13" t="s">
        <v>76</v>
      </c>
      <c r="C21" s="1" t="s">
        <v>93</v>
      </c>
      <c r="D21" s="386">
        <v>7</v>
      </c>
      <c r="E21" s="30" t="s">
        <v>180</v>
      </c>
      <c r="F21" s="13"/>
      <c r="G21" s="12">
        <v>3</v>
      </c>
      <c r="H21" s="12"/>
      <c r="I21" s="12"/>
      <c r="J21" s="12"/>
      <c r="K21" s="12"/>
      <c r="L21" s="12"/>
      <c r="M21" s="12"/>
      <c r="N21" s="12">
        <v>3</v>
      </c>
      <c r="O21" s="12"/>
      <c r="P21" s="12"/>
      <c r="Q21" s="12"/>
      <c r="R21" s="12"/>
      <c r="S21" s="2"/>
      <c r="T21" s="36"/>
      <c r="U21" s="1"/>
      <c r="V21" s="386"/>
      <c r="W21" s="384"/>
      <c r="X21" s="2"/>
      <c r="Y21" s="34">
        <v>45313</v>
      </c>
      <c r="Z21" s="24" t="s">
        <v>45</v>
      </c>
      <c r="AA21" s="386">
        <v>6</v>
      </c>
      <c r="AB21" s="10"/>
      <c r="AC21" s="2"/>
      <c r="AD21" s="13"/>
      <c r="AE21" s="1"/>
      <c r="AF21" s="387"/>
    </row>
    <row r="22" spans="2:32" x14ac:dyDescent="0.2">
      <c r="B22" s="13" t="s">
        <v>76</v>
      </c>
      <c r="C22" s="1" t="s">
        <v>93</v>
      </c>
      <c r="D22" s="386">
        <v>8</v>
      </c>
      <c r="E22" s="30" t="s">
        <v>180</v>
      </c>
      <c r="F22" s="13"/>
      <c r="G22" s="12">
        <v>3</v>
      </c>
      <c r="H22" s="12"/>
      <c r="I22" s="12"/>
      <c r="J22" s="12"/>
      <c r="K22" s="12"/>
      <c r="L22" s="12"/>
      <c r="M22" s="12"/>
      <c r="N22" s="12"/>
      <c r="O22" s="12"/>
      <c r="P22" s="12"/>
      <c r="Q22" s="12"/>
      <c r="R22" s="12"/>
      <c r="S22" s="2"/>
      <c r="T22" s="36"/>
      <c r="U22" s="24"/>
      <c r="V22" s="386"/>
      <c r="W22" s="50"/>
      <c r="X22" s="2"/>
      <c r="Y22" s="34">
        <v>45313</v>
      </c>
      <c r="Z22" s="24" t="s">
        <v>45</v>
      </c>
      <c r="AA22" s="386">
        <v>3</v>
      </c>
      <c r="AB22" s="10"/>
      <c r="AC22" s="2"/>
      <c r="AD22" s="13"/>
      <c r="AE22" s="1"/>
      <c r="AF22" s="387"/>
    </row>
    <row r="23" spans="2:32" ht="15" customHeight="1" x14ac:dyDescent="0.2">
      <c r="B23" s="13" t="s">
        <v>76</v>
      </c>
      <c r="C23" s="1" t="s">
        <v>93</v>
      </c>
      <c r="D23" s="386">
        <v>9</v>
      </c>
      <c r="E23" s="30" t="s">
        <v>181</v>
      </c>
      <c r="F23" s="13"/>
      <c r="G23" s="12">
        <v>1</v>
      </c>
      <c r="H23" s="12"/>
      <c r="I23" s="12">
        <v>6</v>
      </c>
      <c r="J23" s="12"/>
      <c r="K23" s="12"/>
      <c r="L23" s="12"/>
      <c r="M23" s="12"/>
      <c r="N23" s="12">
        <v>3</v>
      </c>
      <c r="O23" s="12">
        <v>3</v>
      </c>
      <c r="P23" s="12"/>
      <c r="Q23" s="12"/>
      <c r="R23" s="12"/>
      <c r="S23" s="2"/>
      <c r="T23" s="36">
        <v>45313</v>
      </c>
      <c r="U23" s="24" t="s">
        <v>45</v>
      </c>
      <c r="V23" s="386">
        <v>3</v>
      </c>
      <c r="W23" s="384"/>
      <c r="X23" s="2"/>
      <c r="Y23" s="34">
        <v>45313</v>
      </c>
      <c r="Z23" s="24" t="s">
        <v>45</v>
      </c>
      <c r="AA23" s="386">
        <v>10</v>
      </c>
      <c r="AB23" s="10"/>
      <c r="AC23" s="2"/>
      <c r="AD23" s="13"/>
      <c r="AE23" s="1"/>
      <c r="AF23" s="387"/>
    </row>
    <row r="24" spans="2:32" ht="15" customHeight="1" x14ac:dyDescent="0.2">
      <c r="B24" s="13" t="s">
        <v>76</v>
      </c>
      <c r="C24" s="1" t="s">
        <v>93</v>
      </c>
      <c r="D24" s="386">
        <v>10</v>
      </c>
      <c r="E24" s="30" t="s">
        <v>180</v>
      </c>
      <c r="F24" s="13"/>
      <c r="G24" s="12">
        <v>3</v>
      </c>
      <c r="H24" s="12"/>
      <c r="I24" s="12"/>
      <c r="J24" s="12"/>
      <c r="K24" s="12"/>
      <c r="L24" s="12"/>
      <c r="M24" s="12"/>
      <c r="N24" s="12"/>
      <c r="O24" s="12"/>
      <c r="P24" s="12"/>
      <c r="Q24" s="12"/>
      <c r="R24" s="12"/>
      <c r="S24" s="2"/>
      <c r="T24" s="36"/>
      <c r="U24" s="1"/>
      <c r="V24" s="386"/>
      <c r="W24" s="384"/>
      <c r="X24" s="2"/>
      <c r="Y24" s="34">
        <v>45313</v>
      </c>
      <c r="Z24" s="24" t="s">
        <v>45</v>
      </c>
      <c r="AA24" s="386">
        <v>3</v>
      </c>
      <c r="AB24" s="10"/>
      <c r="AC24" s="2"/>
      <c r="AD24" s="13"/>
      <c r="AE24" s="1"/>
      <c r="AF24" s="387"/>
    </row>
    <row r="25" spans="2:32" ht="15" customHeight="1" x14ac:dyDescent="0.2">
      <c r="B25" s="13" t="s">
        <v>76</v>
      </c>
      <c r="C25" s="1" t="s">
        <v>93</v>
      </c>
      <c r="D25" s="386">
        <v>11</v>
      </c>
      <c r="E25" s="30" t="s">
        <v>180</v>
      </c>
      <c r="F25" s="13"/>
      <c r="G25" s="12">
        <v>3</v>
      </c>
      <c r="H25" s="12"/>
      <c r="I25" s="12"/>
      <c r="J25" s="12"/>
      <c r="K25" s="12"/>
      <c r="L25" s="12"/>
      <c r="M25" s="12"/>
      <c r="N25" s="12">
        <v>3</v>
      </c>
      <c r="O25" s="12"/>
      <c r="P25" s="12"/>
      <c r="Q25" s="12"/>
      <c r="R25" s="12"/>
      <c r="S25" s="2"/>
      <c r="T25" s="36"/>
      <c r="U25" s="1"/>
      <c r="V25" s="386"/>
      <c r="W25" s="384"/>
      <c r="X25" s="2"/>
      <c r="Y25" s="34">
        <v>45313</v>
      </c>
      <c r="Z25" s="24" t="s">
        <v>45</v>
      </c>
      <c r="AA25" s="386">
        <v>6</v>
      </c>
      <c r="AB25" s="10"/>
      <c r="AC25" s="2"/>
      <c r="AD25" s="13"/>
      <c r="AE25" s="1"/>
      <c r="AF25" s="387"/>
    </row>
    <row r="26" spans="2:32" ht="15" customHeight="1" x14ac:dyDescent="0.2">
      <c r="B26" s="13" t="s">
        <v>76</v>
      </c>
      <c r="C26" s="1" t="s">
        <v>93</v>
      </c>
      <c r="D26" s="386">
        <v>12</v>
      </c>
      <c r="E26" s="30" t="s">
        <v>180</v>
      </c>
      <c r="F26" s="13"/>
      <c r="G26" s="12">
        <v>3</v>
      </c>
      <c r="H26" s="12"/>
      <c r="I26" s="12"/>
      <c r="J26" s="12"/>
      <c r="K26" s="12"/>
      <c r="L26" s="12"/>
      <c r="M26" s="12"/>
      <c r="N26" s="12"/>
      <c r="O26" s="12"/>
      <c r="P26" s="12"/>
      <c r="Q26" s="12"/>
      <c r="R26" s="12"/>
      <c r="S26" s="364" t="s">
        <v>496</v>
      </c>
      <c r="T26" s="36"/>
      <c r="U26" s="1"/>
      <c r="V26" s="386"/>
      <c r="W26" s="384"/>
      <c r="X26" s="2"/>
      <c r="Y26" s="34">
        <v>45313</v>
      </c>
      <c r="Z26" s="24" t="s">
        <v>45</v>
      </c>
      <c r="AA26" s="386">
        <v>3</v>
      </c>
      <c r="AB26" s="10"/>
      <c r="AC26" s="2"/>
      <c r="AD26" s="36">
        <v>45368</v>
      </c>
      <c r="AE26" s="23" t="s">
        <v>242</v>
      </c>
      <c r="AF26" s="387"/>
    </row>
    <row r="27" spans="2:32" ht="15" customHeight="1" x14ac:dyDescent="0.2">
      <c r="B27" s="13" t="s">
        <v>76</v>
      </c>
      <c r="C27" s="1" t="s">
        <v>93</v>
      </c>
      <c r="D27" s="386">
        <v>13</v>
      </c>
      <c r="E27" s="30" t="s">
        <v>180</v>
      </c>
      <c r="F27" s="13"/>
      <c r="G27" s="12">
        <v>3</v>
      </c>
      <c r="H27" s="12"/>
      <c r="I27" s="12"/>
      <c r="J27" s="12"/>
      <c r="K27" s="12"/>
      <c r="L27" s="12"/>
      <c r="M27" s="12"/>
      <c r="N27" s="12">
        <v>3</v>
      </c>
      <c r="O27" s="12"/>
      <c r="P27" s="12"/>
      <c r="Q27" s="12"/>
      <c r="R27" s="12"/>
      <c r="S27" s="2"/>
      <c r="T27" s="36"/>
      <c r="U27" s="1"/>
      <c r="V27" s="386"/>
      <c r="W27" s="384"/>
      <c r="X27" s="2"/>
      <c r="Y27" s="34">
        <v>45313</v>
      </c>
      <c r="Z27" s="24" t="s">
        <v>45</v>
      </c>
      <c r="AA27" s="386">
        <v>6</v>
      </c>
      <c r="AB27" s="10"/>
      <c r="AC27" s="2"/>
      <c r="AD27" s="13"/>
      <c r="AE27" s="1"/>
      <c r="AF27" s="387"/>
    </row>
    <row r="28" spans="2:32" x14ac:dyDescent="0.2">
      <c r="B28" s="13" t="s">
        <v>76</v>
      </c>
      <c r="C28" s="1" t="s">
        <v>93</v>
      </c>
      <c r="D28" s="386">
        <v>14</v>
      </c>
      <c r="E28" s="30" t="s">
        <v>183</v>
      </c>
      <c r="F28" s="13"/>
      <c r="G28" s="12">
        <v>2</v>
      </c>
      <c r="H28" s="12"/>
      <c r="I28" s="12">
        <v>9</v>
      </c>
      <c r="J28" s="12"/>
      <c r="K28" s="12"/>
      <c r="L28" s="12"/>
      <c r="M28" s="12"/>
      <c r="N28" s="12"/>
      <c r="O28" s="12">
        <v>10</v>
      </c>
      <c r="P28" s="12"/>
      <c r="Q28" s="12"/>
      <c r="R28" s="12"/>
      <c r="S28" s="2"/>
      <c r="T28" s="36">
        <v>45313</v>
      </c>
      <c r="U28" s="24" t="s">
        <v>45</v>
      </c>
      <c r="V28" s="386">
        <v>10</v>
      </c>
      <c r="W28" s="50"/>
      <c r="X28" s="2"/>
      <c r="Y28" s="34">
        <v>45313</v>
      </c>
      <c r="Z28" s="24" t="s">
        <v>45</v>
      </c>
      <c r="AA28" s="386">
        <v>11</v>
      </c>
      <c r="AB28" s="10"/>
      <c r="AC28" s="2"/>
      <c r="AD28" s="13"/>
      <c r="AE28" s="1"/>
      <c r="AF28" s="387"/>
    </row>
    <row r="29" spans="2:32" x14ac:dyDescent="0.2">
      <c r="B29" s="13" t="s">
        <v>76</v>
      </c>
      <c r="C29" s="1" t="s">
        <v>93</v>
      </c>
      <c r="D29" s="386">
        <v>15</v>
      </c>
      <c r="E29" s="30" t="s">
        <v>198</v>
      </c>
      <c r="F29" s="13"/>
      <c r="G29" s="12"/>
      <c r="H29" s="12"/>
      <c r="I29" s="12">
        <v>3</v>
      </c>
      <c r="J29" s="12"/>
      <c r="K29" s="12"/>
      <c r="L29" s="12"/>
      <c r="M29" s="12"/>
      <c r="N29" s="12"/>
      <c r="O29" s="12"/>
      <c r="P29" s="12">
        <v>3</v>
      </c>
      <c r="Q29" s="12" t="s">
        <v>45</v>
      </c>
      <c r="R29" s="12"/>
      <c r="S29" s="2"/>
      <c r="T29" s="36">
        <v>45313</v>
      </c>
      <c r="U29" s="24" t="s">
        <v>45</v>
      </c>
      <c r="V29" s="386">
        <v>3</v>
      </c>
      <c r="W29" s="50"/>
      <c r="X29" s="2"/>
      <c r="Y29" s="34">
        <v>45313</v>
      </c>
      <c r="Z29" s="24" t="s">
        <v>45</v>
      </c>
      <c r="AA29" s="386">
        <v>3</v>
      </c>
      <c r="AB29" s="10"/>
      <c r="AC29" s="2"/>
      <c r="AD29" s="13"/>
      <c r="AE29" s="1"/>
      <c r="AF29" s="387"/>
    </row>
    <row r="30" spans="2:32" ht="15" customHeight="1" x14ac:dyDescent="0.2">
      <c r="B30" s="13" t="s">
        <v>76</v>
      </c>
      <c r="C30" s="1" t="s">
        <v>93</v>
      </c>
      <c r="D30" s="386">
        <v>16</v>
      </c>
      <c r="E30" s="30" t="s">
        <v>180</v>
      </c>
      <c r="F30" s="13"/>
      <c r="G30" s="12">
        <v>3</v>
      </c>
      <c r="H30" s="12"/>
      <c r="I30" s="12"/>
      <c r="J30" s="12"/>
      <c r="K30" s="12"/>
      <c r="L30" s="12"/>
      <c r="M30" s="12"/>
      <c r="N30" s="12">
        <v>3</v>
      </c>
      <c r="O30" s="12"/>
      <c r="P30" s="12"/>
      <c r="Q30" s="12"/>
      <c r="R30" s="12"/>
      <c r="S30" s="2"/>
      <c r="T30" s="36"/>
      <c r="U30" s="1"/>
      <c r="V30" s="386"/>
      <c r="W30" s="384"/>
      <c r="X30" s="2"/>
      <c r="Y30" s="34">
        <v>45313</v>
      </c>
      <c r="Z30" s="24" t="s">
        <v>45</v>
      </c>
      <c r="AA30" s="386">
        <v>6</v>
      </c>
      <c r="AB30" s="10"/>
      <c r="AC30" s="2"/>
      <c r="AD30" s="13"/>
      <c r="AE30" s="1"/>
      <c r="AF30" s="387"/>
    </row>
    <row r="31" spans="2:32" ht="15" customHeight="1" x14ac:dyDescent="0.2">
      <c r="B31" s="13" t="s">
        <v>76</v>
      </c>
      <c r="C31" s="1" t="s">
        <v>93</v>
      </c>
      <c r="D31" s="386">
        <v>17</v>
      </c>
      <c r="E31" s="30" t="s">
        <v>180</v>
      </c>
      <c r="F31" s="13"/>
      <c r="G31" s="12">
        <v>3</v>
      </c>
      <c r="H31" s="12"/>
      <c r="I31" s="12"/>
      <c r="J31" s="12"/>
      <c r="K31" s="12"/>
      <c r="L31" s="12"/>
      <c r="M31" s="12"/>
      <c r="N31" s="12"/>
      <c r="O31" s="12"/>
      <c r="P31" s="12"/>
      <c r="Q31" s="12"/>
      <c r="R31" s="12"/>
      <c r="S31" s="2"/>
      <c r="T31" s="36"/>
      <c r="U31" s="1"/>
      <c r="V31" s="386"/>
      <c r="W31" s="384"/>
      <c r="X31" s="2"/>
      <c r="Y31" s="34">
        <v>45313</v>
      </c>
      <c r="Z31" s="24" t="s">
        <v>45</v>
      </c>
      <c r="AA31" s="386">
        <v>3</v>
      </c>
      <c r="AB31" s="10"/>
      <c r="AC31" s="2"/>
      <c r="AD31" s="13"/>
      <c r="AE31" s="1"/>
      <c r="AF31" s="387"/>
    </row>
    <row r="32" spans="2:32" ht="15" customHeight="1" x14ac:dyDescent="0.2">
      <c r="B32" s="13" t="s">
        <v>76</v>
      </c>
      <c r="C32" s="1" t="s">
        <v>93</v>
      </c>
      <c r="D32" s="386">
        <v>18</v>
      </c>
      <c r="E32" s="30" t="s">
        <v>181</v>
      </c>
      <c r="F32" s="13"/>
      <c r="G32" s="12">
        <v>1</v>
      </c>
      <c r="H32" s="12"/>
      <c r="I32" s="12">
        <v>6</v>
      </c>
      <c r="J32" s="12"/>
      <c r="K32" s="12"/>
      <c r="L32" s="12"/>
      <c r="M32" s="12"/>
      <c r="N32" s="12">
        <v>3</v>
      </c>
      <c r="O32" s="12">
        <v>6</v>
      </c>
      <c r="P32" s="12"/>
      <c r="Q32" s="12"/>
      <c r="R32" s="12"/>
      <c r="S32" s="2"/>
      <c r="T32" s="36">
        <v>45313</v>
      </c>
      <c r="U32" s="24" t="s">
        <v>45</v>
      </c>
      <c r="V32" s="386">
        <v>6</v>
      </c>
      <c r="W32" s="384"/>
      <c r="X32" s="2"/>
      <c r="Y32" s="34">
        <v>45313</v>
      </c>
      <c r="Z32" s="24" t="s">
        <v>45</v>
      </c>
      <c r="AA32" s="386">
        <v>10</v>
      </c>
      <c r="AB32" s="1"/>
      <c r="AC32" s="2"/>
      <c r="AD32" s="13"/>
      <c r="AE32" s="1"/>
      <c r="AF32" s="387"/>
    </row>
    <row r="33" spans="2:32" ht="15" customHeight="1" x14ac:dyDescent="0.2">
      <c r="B33" s="13" t="s">
        <v>76</v>
      </c>
      <c r="C33" s="1" t="s">
        <v>93</v>
      </c>
      <c r="D33" s="386">
        <v>19</v>
      </c>
      <c r="E33" s="30" t="s">
        <v>180</v>
      </c>
      <c r="F33" s="13"/>
      <c r="G33" s="12">
        <v>3</v>
      </c>
      <c r="H33" s="12"/>
      <c r="I33" s="12"/>
      <c r="J33" s="12"/>
      <c r="K33" s="12"/>
      <c r="L33" s="12"/>
      <c r="M33" s="12"/>
      <c r="N33" s="12"/>
      <c r="O33" s="12"/>
      <c r="P33" s="12"/>
      <c r="Q33" s="12"/>
      <c r="R33" s="12"/>
      <c r="S33" s="2"/>
      <c r="T33" s="36"/>
      <c r="U33" s="1"/>
      <c r="V33" s="386"/>
      <c r="W33" s="384"/>
      <c r="X33" s="2"/>
      <c r="Y33" s="34">
        <v>45313</v>
      </c>
      <c r="Z33" s="24" t="s">
        <v>45</v>
      </c>
      <c r="AA33" s="386">
        <v>3</v>
      </c>
      <c r="AB33" s="10"/>
      <c r="AC33" s="2"/>
      <c r="AD33" s="13"/>
      <c r="AE33" s="1"/>
      <c r="AF33" s="387"/>
    </row>
    <row r="34" spans="2:32" x14ac:dyDescent="0.2">
      <c r="B34" s="13" t="s">
        <v>76</v>
      </c>
      <c r="C34" s="1" t="s">
        <v>93</v>
      </c>
      <c r="D34" s="386">
        <v>20</v>
      </c>
      <c r="E34" s="30" t="s">
        <v>180</v>
      </c>
      <c r="F34" s="13"/>
      <c r="G34" s="12">
        <v>6</v>
      </c>
      <c r="H34" s="12"/>
      <c r="I34" s="12"/>
      <c r="J34" s="12"/>
      <c r="K34" s="12"/>
      <c r="L34" s="12"/>
      <c r="M34" s="12"/>
      <c r="N34" s="12"/>
      <c r="O34" s="12"/>
      <c r="P34" s="12"/>
      <c r="Q34" s="12"/>
      <c r="R34" s="12"/>
      <c r="S34" s="365" t="s">
        <v>509</v>
      </c>
      <c r="T34" s="36"/>
      <c r="U34" s="24"/>
      <c r="V34" s="386"/>
      <c r="W34" s="50"/>
      <c r="X34" s="2"/>
      <c r="Y34" s="34">
        <v>45313</v>
      </c>
      <c r="Z34" s="24" t="s">
        <v>45</v>
      </c>
      <c r="AA34" s="386">
        <v>6</v>
      </c>
      <c r="AB34" s="10"/>
      <c r="AC34" s="2"/>
      <c r="AD34" s="13"/>
      <c r="AE34" s="1"/>
      <c r="AF34" s="387"/>
    </row>
    <row r="35" spans="2:32" x14ac:dyDescent="0.2">
      <c r="B35" s="13" t="s">
        <v>76</v>
      </c>
      <c r="C35" s="1" t="s">
        <v>93</v>
      </c>
      <c r="D35" s="386">
        <v>21</v>
      </c>
      <c r="E35" s="30" t="s">
        <v>184</v>
      </c>
      <c r="F35" s="13"/>
      <c r="G35" s="12">
        <v>3</v>
      </c>
      <c r="H35" s="12">
        <v>3</v>
      </c>
      <c r="I35" s="12"/>
      <c r="J35" s="12"/>
      <c r="K35" s="12"/>
      <c r="L35" s="12"/>
      <c r="M35" s="12"/>
      <c r="N35" s="12"/>
      <c r="O35" s="12">
        <v>3</v>
      </c>
      <c r="P35" s="12">
        <v>3</v>
      </c>
      <c r="Q35" s="12"/>
      <c r="R35" s="12"/>
      <c r="S35" s="2"/>
      <c r="T35" s="36">
        <v>45313</v>
      </c>
      <c r="U35" s="24" t="s">
        <v>45</v>
      </c>
      <c r="V35" s="386">
        <v>12</v>
      </c>
      <c r="W35" s="50"/>
      <c r="X35" s="2"/>
      <c r="Y35" s="34">
        <v>45313</v>
      </c>
      <c r="Z35" s="24" t="s">
        <v>45</v>
      </c>
      <c r="AA35" s="386">
        <v>12</v>
      </c>
      <c r="AB35" s="10"/>
      <c r="AC35" s="2"/>
      <c r="AD35" s="13"/>
      <c r="AE35" s="1"/>
      <c r="AF35" s="387"/>
    </row>
    <row r="36" spans="2:32" ht="15" customHeight="1" x14ac:dyDescent="0.2">
      <c r="B36" s="13" t="s">
        <v>76</v>
      </c>
      <c r="C36" s="1" t="s">
        <v>93</v>
      </c>
      <c r="D36" s="386">
        <v>22</v>
      </c>
      <c r="E36" s="30" t="s">
        <v>185</v>
      </c>
      <c r="F36" s="13"/>
      <c r="G36" s="12">
        <v>2</v>
      </c>
      <c r="H36" s="12">
        <v>3</v>
      </c>
      <c r="I36" s="12">
        <v>3</v>
      </c>
      <c r="J36" s="12"/>
      <c r="K36" s="12"/>
      <c r="L36" s="12"/>
      <c r="M36" s="12"/>
      <c r="N36" s="12"/>
      <c r="O36" s="12">
        <v>3</v>
      </c>
      <c r="P36" s="12"/>
      <c r="Q36" s="12"/>
      <c r="R36" s="12"/>
      <c r="S36" s="2"/>
      <c r="T36" s="36">
        <v>45313</v>
      </c>
      <c r="U36" s="24" t="s">
        <v>45</v>
      </c>
      <c r="V36" s="386">
        <v>3</v>
      </c>
      <c r="W36" s="384"/>
      <c r="X36" s="2"/>
      <c r="Y36" s="34">
        <v>45313</v>
      </c>
      <c r="Z36" s="24" t="s">
        <v>45</v>
      </c>
      <c r="AA36" s="386">
        <v>8</v>
      </c>
      <c r="AB36" s="10"/>
      <c r="AC36" s="2"/>
      <c r="AD36" s="13"/>
      <c r="AE36" s="1"/>
      <c r="AF36" s="387"/>
    </row>
    <row r="37" spans="2:32" ht="15" customHeight="1" x14ac:dyDescent="0.2">
      <c r="B37" s="13" t="s">
        <v>76</v>
      </c>
      <c r="C37" s="1" t="s">
        <v>93</v>
      </c>
      <c r="D37" s="386">
        <v>23</v>
      </c>
      <c r="E37" s="30" t="s">
        <v>186</v>
      </c>
      <c r="F37" s="13"/>
      <c r="G37" s="12">
        <v>2</v>
      </c>
      <c r="H37" s="12"/>
      <c r="I37" s="12">
        <v>6</v>
      </c>
      <c r="J37" s="12"/>
      <c r="K37" s="12"/>
      <c r="L37" s="12"/>
      <c r="M37" s="12"/>
      <c r="N37" s="12">
        <v>3</v>
      </c>
      <c r="O37" s="12">
        <v>3</v>
      </c>
      <c r="P37" s="12"/>
      <c r="Q37" s="12"/>
      <c r="R37" s="12"/>
      <c r="S37" s="2"/>
      <c r="T37" s="36">
        <v>45313</v>
      </c>
      <c r="U37" s="24" t="s">
        <v>45</v>
      </c>
      <c r="V37" s="386">
        <v>3</v>
      </c>
      <c r="W37" s="384"/>
      <c r="X37" s="2"/>
      <c r="Y37" s="34">
        <v>45313</v>
      </c>
      <c r="Z37" s="24" t="s">
        <v>45</v>
      </c>
      <c r="AA37" s="386">
        <v>11</v>
      </c>
      <c r="AB37" s="10"/>
      <c r="AC37" s="2"/>
      <c r="AD37" s="13"/>
      <c r="AE37" s="1"/>
      <c r="AF37" s="387"/>
    </row>
    <row r="38" spans="2:32" ht="15" customHeight="1" x14ac:dyDescent="0.2">
      <c r="B38" s="13" t="s">
        <v>76</v>
      </c>
      <c r="C38" s="1" t="s">
        <v>93</v>
      </c>
      <c r="D38" s="386">
        <v>24</v>
      </c>
      <c r="E38" s="30" t="s">
        <v>180</v>
      </c>
      <c r="F38" s="13"/>
      <c r="G38" s="12">
        <v>3</v>
      </c>
      <c r="H38" s="12"/>
      <c r="I38" s="12"/>
      <c r="J38" s="12"/>
      <c r="K38" s="12"/>
      <c r="L38" s="12"/>
      <c r="M38" s="12"/>
      <c r="N38" s="12"/>
      <c r="O38" s="12"/>
      <c r="P38" s="12"/>
      <c r="Q38" s="12"/>
      <c r="R38" s="12"/>
      <c r="S38" s="2"/>
      <c r="T38" s="36"/>
      <c r="U38" s="1"/>
      <c r="V38" s="386"/>
      <c r="W38" s="384"/>
      <c r="X38" s="2"/>
      <c r="Y38" s="34">
        <v>45313</v>
      </c>
      <c r="Z38" s="24" t="s">
        <v>45</v>
      </c>
      <c r="AA38" s="386">
        <v>3</v>
      </c>
      <c r="AB38" s="10"/>
      <c r="AC38" s="2"/>
      <c r="AD38" s="13"/>
      <c r="AE38" s="1"/>
      <c r="AF38" s="387"/>
    </row>
    <row r="39" spans="2:32" ht="15" customHeight="1" x14ac:dyDescent="0.2">
      <c r="B39" s="13" t="s">
        <v>76</v>
      </c>
      <c r="C39" s="1" t="s">
        <v>93</v>
      </c>
      <c r="D39" s="386">
        <v>25</v>
      </c>
      <c r="E39" s="30" t="s">
        <v>186</v>
      </c>
      <c r="F39" s="13"/>
      <c r="G39" s="12">
        <v>2</v>
      </c>
      <c r="H39" s="12"/>
      <c r="I39" s="12">
        <v>6</v>
      </c>
      <c r="J39" s="12"/>
      <c r="K39" s="12"/>
      <c r="L39" s="12"/>
      <c r="M39" s="12"/>
      <c r="N39" s="12"/>
      <c r="O39" s="12">
        <v>3</v>
      </c>
      <c r="P39" s="12"/>
      <c r="Q39" s="12"/>
      <c r="R39" s="12"/>
      <c r="S39" s="2"/>
      <c r="T39" s="36">
        <v>45313</v>
      </c>
      <c r="U39" s="24" t="s">
        <v>45</v>
      </c>
      <c r="V39" s="386">
        <v>3</v>
      </c>
      <c r="W39" s="384"/>
      <c r="X39" s="2"/>
      <c r="Y39" s="34">
        <v>45313</v>
      </c>
      <c r="Z39" s="24" t="s">
        <v>45</v>
      </c>
      <c r="AA39" s="386">
        <v>8</v>
      </c>
      <c r="AB39" s="10"/>
      <c r="AC39" s="2"/>
      <c r="AD39" s="13"/>
      <c r="AE39" s="1"/>
      <c r="AF39" s="387"/>
    </row>
    <row r="40" spans="2:32" x14ac:dyDescent="0.2">
      <c r="B40" s="13" t="s">
        <v>76</v>
      </c>
      <c r="C40" s="1" t="s">
        <v>93</v>
      </c>
      <c r="D40" s="386">
        <v>26</v>
      </c>
      <c r="E40" s="30" t="s">
        <v>186</v>
      </c>
      <c r="F40" s="13"/>
      <c r="G40" s="12">
        <v>2</v>
      </c>
      <c r="H40" s="12"/>
      <c r="I40" s="12">
        <v>6</v>
      </c>
      <c r="J40" s="12"/>
      <c r="K40" s="12"/>
      <c r="L40" s="12"/>
      <c r="M40" s="12"/>
      <c r="N40" s="12"/>
      <c r="O40" s="12">
        <v>3</v>
      </c>
      <c r="P40" s="12"/>
      <c r="Q40" s="12"/>
      <c r="R40" s="12"/>
      <c r="S40" s="2"/>
      <c r="T40" s="36">
        <v>45313</v>
      </c>
      <c r="U40" s="24" t="s">
        <v>45</v>
      </c>
      <c r="V40" s="386">
        <v>3</v>
      </c>
      <c r="W40" s="50"/>
      <c r="X40" s="2"/>
      <c r="Y40" s="34">
        <v>45313</v>
      </c>
      <c r="Z40" s="24" t="s">
        <v>45</v>
      </c>
      <c r="AA40" s="386">
        <v>8</v>
      </c>
      <c r="AB40" s="10"/>
      <c r="AC40" s="2"/>
      <c r="AD40" s="13"/>
      <c r="AE40" s="1"/>
      <c r="AF40" s="387"/>
    </row>
    <row r="41" spans="2:32" ht="15" customHeight="1" x14ac:dyDescent="0.2">
      <c r="B41" s="13" t="s">
        <v>76</v>
      </c>
      <c r="C41" s="1" t="s">
        <v>93</v>
      </c>
      <c r="D41" s="386">
        <v>27</v>
      </c>
      <c r="E41" s="30" t="s">
        <v>180</v>
      </c>
      <c r="F41" s="13"/>
      <c r="G41" s="12">
        <v>3</v>
      </c>
      <c r="H41" s="12"/>
      <c r="I41" s="12"/>
      <c r="J41" s="12"/>
      <c r="K41" s="12"/>
      <c r="L41" s="12"/>
      <c r="M41" s="12"/>
      <c r="N41" s="12"/>
      <c r="O41" s="12"/>
      <c r="P41" s="12"/>
      <c r="Q41" s="12"/>
      <c r="R41" s="12"/>
      <c r="S41" s="2"/>
      <c r="T41" s="36"/>
      <c r="U41" s="1"/>
      <c r="V41" s="386"/>
      <c r="W41" s="384"/>
      <c r="X41" s="2"/>
      <c r="Y41" s="34">
        <v>45313</v>
      </c>
      <c r="Z41" s="24" t="s">
        <v>45</v>
      </c>
      <c r="AA41" s="386">
        <v>3</v>
      </c>
      <c r="AB41" s="10"/>
      <c r="AC41" s="2"/>
      <c r="AD41" s="13"/>
      <c r="AE41" s="1"/>
      <c r="AF41" s="387"/>
    </row>
    <row r="42" spans="2:32" ht="15" customHeight="1" x14ac:dyDescent="0.2">
      <c r="B42" s="13" t="s">
        <v>76</v>
      </c>
      <c r="C42" s="1" t="s">
        <v>93</v>
      </c>
      <c r="D42" s="386">
        <v>28</v>
      </c>
      <c r="E42" s="30" t="s">
        <v>187</v>
      </c>
      <c r="F42" s="13"/>
      <c r="G42" s="12">
        <v>3</v>
      </c>
      <c r="H42" s="12"/>
      <c r="I42" s="12"/>
      <c r="J42" s="12"/>
      <c r="K42" s="12">
        <v>3</v>
      </c>
      <c r="L42" s="12"/>
      <c r="M42" s="12"/>
      <c r="N42" s="12"/>
      <c r="O42" s="12">
        <v>3</v>
      </c>
      <c r="P42" s="12"/>
      <c r="Q42" s="12"/>
      <c r="R42" s="12"/>
      <c r="S42" s="2"/>
      <c r="T42" s="36">
        <v>45313</v>
      </c>
      <c r="U42" s="24" t="s">
        <v>45</v>
      </c>
      <c r="V42" s="386">
        <v>6</v>
      </c>
      <c r="W42" s="384"/>
      <c r="X42" s="2"/>
      <c r="Y42" s="34">
        <v>45313</v>
      </c>
      <c r="Z42" s="24" t="s">
        <v>45</v>
      </c>
      <c r="AA42" s="386">
        <v>6</v>
      </c>
      <c r="AB42" s="10"/>
      <c r="AC42" s="2"/>
      <c r="AD42" s="13"/>
      <c r="AE42" s="1"/>
      <c r="AF42" s="387"/>
    </row>
    <row r="43" spans="2:32" ht="15" customHeight="1" x14ac:dyDescent="0.2">
      <c r="B43" s="13" t="s">
        <v>76</v>
      </c>
      <c r="C43" s="1" t="s">
        <v>93</v>
      </c>
      <c r="D43" s="386">
        <v>29</v>
      </c>
      <c r="E43" s="30" t="s">
        <v>180</v>
      </c>
      <c r="F43" s="13"/>
      <c r="G43" s="12">
        <v>3</v>
      </c>
      <c r="H43" s="12"/>
      <c r="I43" s="12"/>
      <c r="J43" s="12"/>
      <c r="K43" s="12">
        <v>3</v>
      </c>
      <c r="L43" s="12"/>
      <c r="M43" s="12"/>
      <c r="N43" s="12"/>
      <c r="O43" s="12">
        <v>3</v>
      </c>
      <c r="P43" s="12"/>
      <c r="Q43" s="12"/>
      <c r="R43" s="12"/>
      <c r="S43" s="2"/>
      <c r="T43" s="36">
        <v>45313</v>
      </c>
      <c r="U43" s="24" t="s">
        <v>45</v>
      </c>
      <c r="V43" s="386">
        <v>6</v>
      </c>
      <c r="W43" s="384"/>
      <c r="X43" s="2"/>
      <c r="Y43" s="34">
        <v>45313</v>
      </c>
      <c r="Z43" s="24" t="s">
        <v>45</v>
      </c>
      <c r="AA43" s="386">
        <v>6</v>
      </c>
      <c r="AB43" s="10"/>
      <c r="AC43" s="2"/>
      <c r="AD43" s="13"/>
      <c r="AE43" s="1"/>
      <c r="AF43" s="387"/>
    </row>
    <row r="44" spans="2:32" ht="15" customHeight="1" x14ac:dyDescent="0.2">
      <c r="B44" s="13" t="s">
        <v>76</v>
      </c>
      <c r="C44" s="1" t="s">
        <v>93</v>
      </c>
      <c r="D44" s="386">
        <v>30</v>
      </c>
      <c r="E44" s="30" t="s">
        <v>187</v>
      </c>
      <c r="F44" s="13"/>
      <c r="G44" s="12">
        <v>3</v>
      </c>
      <c r="H44" s="12"/>
      <c r="I44" s="12"/>
      <c r="J44" s="12"/>
      <c r="K44" s="12">
        <v>3</v>
      </c>
      <c r="L44" s="12"/>
      <c r="M44" s="12"/>
      <c r="N44" s="12"/>
      <c r="O44" s="12">
        <v>3</v>
      </c>
      <c r="P44" s="12"/>
      <c r="Q44" s="12"/>
      <c r="R44" s="12"/>
      <c r="S44" s="2"/>
      <c r="T44" s="36">
        <v>45313</v>
      </c>
      <c r="U44" s="24" t="s">
        <v>45</v>
      </c>
      <c r="V44" s="386">
        <v>12</v>
      </c>
      <c r="W44" s="384"/>
      <c r="X44" s="2"/>
      <c r="Y44" s="34">
        <v>45313</v>
      </c>
      <c r="Z44" s="24" t="s">
        <v>45</v>
      </c>
      <c r="AA44" s="386">
        <v>6</v>
      </c>
      <c r="AB44" s="10"/>
      <c r="AC44" s="2"/>
      <c r="AD44" s="13"/>
      <c r="AE44" s="1"/>
      <c r="AF44" s="387"/>
    </row>
    <row r="45" spans="2:32" ht="15" customHeight="1" x14ac:dyDescent="0.2">
      <c r="B45" s="13" t="s">
        <v>76</v>
      </c>
      <c r="C45" s="1" t="s">
        <v>93</v>
      </c>
      <c r="D45" s="386">
        <v>31</v>
      </c>
      <c r="E45" s="30" t="s">
        <v>180</v>
      </c>
      <c r="F45" s="13"/>
      <c r="G45" s="12">
        <v>3</v>
      </c>
      <c r="H45" s="12"/>
      <c r="I45" s="12"/>
      <c r="J45" s="12"/>
      <c r="K45" s="12">
        <v>3</v>
      </c>
      <c r="L45" s="12"/>
      <c r="M45" s="12"/>
      <c r="N45" s="12"/>
      <c r="O45" s="12">
        <v>3</v>
      </c>
      <c r="P45" s="12"/>
      <c r="Q45" s="12"/>
      <c r="R45" s="12"/>
      <c r="S45" s="2"/>
      <c r="T45" s="36">
        <v>45313</v>
      </c>
      <c r="U45" s="24" t="s">
        <v>45</v>
      </c>
      <c r="V45" s="386">
        <v>6</v>
      </c>
      <c r="W45" s="384"/>
      <c r="X45" s="2"/>
      <c r="Y45" s="34">
        <v>45313</v>
      </c>
      <c r="Z45" s="24" t="s">
        <v>45</v>
      </c>
      <c r="AA45" s="386">
        <v>6</v>
      </c>
      <c r="AB45" s="10"/>
      <c r="AC45" s="2"/>
      <c r="AD45" s="13"/>
      <c r="AE45" s="1"/>
      <c r="AF45" s="387"/>
    </row>
    <row r="46" spans="2:32" x14ac:dyDescent="0.2">
      <c r="B46" s="13" t="s">
        <v>76</v>
      </c>
      <c r="C46" s="1" t="s">
        <v>93</v>
      </c>
      <c r="D46" s="386">
        <v>32</v>
      </c>
      <c r="E46" s="30" t="s">
        <v>180</v>
      </c>
      <c r="F46" s="13"/>
      <c r="G46" s="12">
        <v>3</v>
      </c>
      <c r="H46" s="12"/>
      <c r="I46" s="12"/>
      <c r="J46" s="12"/>
      <c r="K46" s="12">
        <v>3</v>
      </c>
      <c r="L46" s="12"/>
      <c r="M46" s="12"/>
      <c r="N46" s="12"/>
      <c r="O46" s="12">
        <v>3</v>
      </c>
      <c r="P46" s="12"/>
      <c r="Q46" s="12"/>
      <c r="R46" s="12"/>
      <c r="S46" s="2"/>
      <c r="T46" s="36">
        <v>45313</v>
      </c>
      <c r="U46" s="24" t="s">
        <v>45</v>
      </c>
      <c r="V46" s="386">
        <v>6</v>
      </c>
      <c r="W46" s="50"/>
      <c r="X46" s="2"/>
      <c r="Y46" s="34">
        <v>45313</v>
      </c>
      <c r="Z46" s="24" t="s">
        <v>45</v>
      </c>
      <c r="AA46" s="386">
        <v>6</v>
      </c>
      <c r="AB46" s="10"/>
      <c r="AC46" s="2"/>
      <c r="AD46" s="13"/>
      <c r="AE46" s="1"/>
      <c r="AF46" s="387"/>
    </row>
    <row r="47" spans="2:32" ht="15" customHeight="1" x14ac:dyDescent="0.2">
      <c r="B47" s="13" t="s">
        <v>76</v>
      </c>
      <c r="C47" s="1" t="s">
        <v>93</v>
      </c>
      <c r="D47" s="386">
        <v>33</v>
      </c>
      <c r="E47" s="30" t="s">
        <v>180</v>
      </c>
      <c r="F47" s="13"/>
      <c r="G47" s="12">
        <v>3</v>
      </c>
      <c r="H47" s="12"/>
      <c r="I47" s="12"/>
      <c r="J47" s="12"/>
      <c r="K47" s="12"/>
      <c r="L47" s="12"/>
      <c r="M47" s="12"/>
      <c r="N47" s="12"/>
      <c r="O47" s="12"/>
      <c r="P47" s="12"/>
      <c r="Q47" s="12"/>
      <c r="R47" s="12"/>
      <c r="S47" s="2"/>
      <c r="T47" s="36"/>
      <c r="U47" s="1"/>
      <c r="V47" s="386"/>
      <c r="W47" s="384"/>
      <c r="X47" s="2"/>
      <c r="Y47" s="34">
        <v>45313</v>
      </c>
      <c r="Z47" s="24" t="s">
        <v>45</v>
      </c>
      <c r="AA47" s="386">
        <v>3</v>
      </c>
      <c r="AB47" s="10"/>
      <c r="AC47" s="2"/>
      <c r="AD47" s="13"/>
      <c r="AE47" s="1"/>
      <c r="AF47" s="387"/>
    </row>
    <row r="48" spans="2:32" x14ac:dyDescent="0.2">
      <c r="B48" s="13" t="s">
        <v>76</v>
      </c>
      <c r="C48" s="1" t="s">
        <v>93</v>
      </c>
      <c r="D48" s="386">
        <v>34</v>
      </c>
      <c r="E48" s="30" t="s">
        <v>179</v>
      </c>
      <c r="F48" s="13"/>
      <c r="G48" s="12"/>
      <c r="H48" s="12"/>
      <c r="I48" s="12">
        <v>3</v>
      </c>
      <c r="J48" s="12"/>
      <c r="K48" s="12"/>
      <c r="L48" s="12"/>
      <c r="M48" s="12"/>
      <c r="N48" s="12"/>
      <c r="O48" s="12"/>
      <c r="P48" s="12"/>
      <c r="Q48" s="12"/>
      <c r="R48" s="12"/>
      <c r="S48" s="2"/>
      <c r="T48" s="36"/>
      <c r="U48" s="24"/>
      <c r="V48" s="386"/>
      <c r="W48" s="50"/>
      <c r="X48" s="2"/>
      <c r="Y48" s="34">
        <v>45313</v>
      </c>
      <c r="Z48" s="24" t="s">
        <v>45</v>
      </c>
      <c r="AA48" s="386">
        <v>3</v>
      </c>
      <c r="AB48" s="10"/>
      <c r="AC48" s="2"/>
      <c r="AD48" s="13"/>
      <c r="AE48" s="1"/>
      <c r="AF48" s="387"/>
    </row>
    <row r="49" spans="2:32" ht="15" customHeight="1" x14ac:dyDescent="0.2">
      <c r="B49" s="13" t="s">
        <v>76</v>
      </c>
      <c r="C49" s="1" t="s">
        <v>93</v>
      </c>
      <c r="D49" s="386">
        <v>35</v>
      </c>
      <c r="E49" s="30" t="s">
        <v>181</v>
      </c>
      <c r="F49" s="13"/>
      <c r="G49" s="12"/>
      <c r="H49" s="12"/>
      <c r="I49" s="12">
        <v>6</v>
      </c>
      <c r="J49" s="12"/>
      <c r="K49" s="12">
        <v>3</v>
      </c>
      <c r="L49" s="12"/>
      <c r="M49" s="12"/>
      <c r="N49" s="12"/>
      <c r="O49" s="12">
        <v>7</v>
      </c>
      <c r="P49" s="12">
        <v>3</v>
      </c>
      <c r="Q49" s="12"/>
      <c r="R49" s="12"/>
      <c r="S49" s="2"/>
      <c r="T49" s="36">
        <v>45313</v>
      </c>
      <c r="U49" s="24" t="s">
        <v>45</v>
      </c>
      <c r="V49" s="386">
        <v>16</v>
      </c>
      <c r="W49" s="384"/>
      <c r="X49" s="2"/>
      <c r="Y49" s="34">
        <v>45313</v>
      </c>
      <c r="Z49" s="24" t="s">
        <v>45</v>
      </c>
      <c r="AA49" s="386">
        <v>15</v>
      </c>
      <c r="AB49" s="10"/>
      <c r="AC49" s="2"/>
      <c r="AD49" s="13"/>
      <c r="AE49" s="1"/>
      <c r="AF49" s="387"/>
    </row>
    <row r="50" spans="2:32" ht="15" customHeight="1" x14ac:dyDescent="0.2">
      <c r="B50" s="13" t="s">
        <v>76</v>
      </c>
      <c r="C50" s="1" t="s">
        <v>93</v>
      </c>
      <c r="D50" s="386">
        <v>36</v>
      </c>
      <c r="E50" s="30" t="s">
        <v>188</v>
      </c>
      <c r="F50" s="13"/>
      <c r="G50" s="12">
        <v>1</v>
      </c>
      <c r="H50" s="12"/>
      <c r="I50" s="12">
        <v>9</v>
      </c>
      <c r="J50" s="12"/>
      <c r="K50" s="12"/>
      <c r="L50" s="12"/>
      <c r="M50" s="12"/>
      <c r="N50" s="12">
        <v>3</v>
      </c>
      <c r="O50" s="12">
        <v>6</v>
      </c>
      <c r="P50" s="12"/>
      <c r="Q50" s="12"/>
      <c r="R50" s="12"/>
      <c r="S50" s="2"/>
      <c r="T50" s="36">
        <v>45313</v>
      </c>
      <c r="U50" s="24" t="s">
        <v>45</v>
      </c>
      <c r="V50" s="386">
        <v>6</v>
      </c>
      <c r="W50" s="384"/>
      <c r="X50" s="2"/>
      <c r="Y50" s="34">
        <v>45313</v>
      </c>
      <c r="Z50" s="24" t="s">
        <v>45</v>
      </c>
      <c r="AA50" s="386">
        <v>13</v>
      </c>
      <c r="AB50" s="10"/>
      <c r="AC50" s="2"/>
      <c r="AD50" s="13"/>
      <c r="AE50" s="1"/>
      <c r="AF50" s="387"/>
    </row>
    <row r="51" spans="2:32" x14ac:dyDescent="0.2">
      <c r="B51" s="13" t="s">
        <v>76</v>
      </c>
      <c r="C51" s="1" t="s">
        <v>93</v>
      </c>
      <c r="D51" s="386">
        <v>37</v>
      </c>
      <c r="E51" s="30" t="s">
        <v>180</v>
      </c>
      <c r="F51" s="13"/>
      <c r="G51" s="12">
        <v>3</v>
      </c>
      <c r="H51" s="12"/>
      <c r="I51" s="12"/>
      <c r="J51" s="12"/>
      <c r="K51" s="12"/>
      <c r="L51" s="12"/>
      <c r="M51" s="12"/>
      <c r="N51" s="12"/>
      <c r="O51" s="12"/>
      <c r="P51" s="12"/>
      <c r="Q51" s="12"/>
      <c r="R51" s="12"/>
      <c r="S51" s="2"/>
      <c r="T51" s="36"/>
      <c r="U51" s="24"/>
      <c r="V51" s="386"/>
      <c r="W51" s="50"/>
      <c r="X51" s="2"/>
      <c r="Y51" s="34">
        <v>45313</v>
      </c>
      <c r="Z51" s="24" t="s">
        <v>45</v>
      </c>
      <c r="AA51" s="386">
        <v>3</v>
      </c>
      <c r="AB51" s="10"/>
      <c r="AC51" s="2"/>
      <c r="AD51" s="13"/>
      <c r="AE51" s="1"/>
      <c r="AF51" s="387"/>
    </row>
    <row r="52" spans="2:32" x14ac:dyDescent="0.2">
      <c r="B52" s="13" t="s">
        <v>76</v>
      </c>
      <c r="C52" s="1" t="s">
        <v>93</v>
      </c>
      <c r="D52" s="386">
        <v>38</v>
      </c>
      <c r="E52" s="30" t="s">
        <v>180</v>
      </c>
      <c r="F52" s="13"/>
      <c r="G52" s="12">
        <v>6</v>
      </c>
      <c r="H52" s="12"/>
      <c r="I52" s="12"/>
      <c r="J52" s="12"/>
      <c r="K52" s="12"/>
      <c r="L52" s="12"/>
      <c r="M52" s="12"/>
      <c r="N52" s="12">
        <v>3</v>
      </c>
      <c r="O52" s="12"/>
      <c r="P52" s="12"/>
      <c r="Q52" s="12"/>
      <c r="R52" s="12"/>
      <c r="S52" s="2"/>
      <c r="T52" s="36"/>
      <c r="U52" s="24"/>
      <c r="V52" s="386"/>
      <c r="W52" s="50"/>
      <c r="X52" s="2"/>
      <c r="Y52" s="34">
        <v>45313</v>
      </c>
      <c r="Z52" s="24" t="s">
        <v>45</v>
      </c>
      <c r="AA52" s="386">
        <v>9</v>
      </c>
      <c r="AB52" s="10"/>
      <c r="AC52" s="2"/>
      <c r="AD52" s="13"/>
      <c r="AE52" s="1"/>
      <c r="AF52" s="387"/>
    </row>
    <row r="53" spans="2:32" s="21" customFormat="1" x14ac:dyDescent="0.2">
      <c r="B53" s="16" t="s">
        <v>76</v>
      </c>
      <c r="C53" s="17" t="s">
        <v>93</v>
      </c>
      <c r="D53" s="18">
        <v>39</v>
      </c>
      <c r="E53" s="31" t="s">
        <v>180</v>
      </c>
      <c r="F53" s="16"/>
      <c r="G53" s="19">
        <v>6</v>
      </c>
      <c r="H53" s="19"/>
      <c r="I53" s="19"/>
      <c r="J53" s="19"/>
      <c r="K53" s="19"/>
      <c r="L53" s="19"/>
      <c r="M53" s="19"/>
      <c r="N53" s="19"/>
      <c r="O53" s="19"/>
      <c r="P53" s="19"/>
      <c r="Q53" s="19"/>
      <c r="R53" s="19"/>
      <c r="S53" s="20"/>
      <c r="T53" s="36"/>
      <c r="U53" s="24"/>
      <c r="V53" s="386"/>
      <c r="W53" s="50"/>
      <c r="X53" s="20"/>
      <c r="Y53" s="34">
        <v>45313</v>
      </c>
      <c r="Z53" s="24" t="s">
        <v>45</v>
      </c>
      <c r="AA53" s="18">
        <v>6</v>
      </c>
      <c r="AB53" s="10"/>
      <c r="AC53" s="20"/>
      <c r="AD53" s="16"/>
      <c r="AE53" s="17"/>
      <c r="AF53" s="387"/>
    </row>
    <row r="54" spans="2:32" x14ac:dyDescent="0.2">
      <c r="B54" s="13" t="s">
        <v>76</v>
      </c>
      <c r="C54" s="1" t="s">
        <v>93</v>
      </c>
      <c r="D54" s="386">
        <v>40</v>
      </c>
      <c r="E54" s="30" t="s">
        <v>180</v>
      </c>
      <c r="F54" s="13"/>
      <c r="G54" s="12">
        <v>6</v>
      </c>
      <c r="H54" s="12"/>
      <c r="I54" s="12"/>
      <c r="J54" s="12"/>
      <c r="K54" s="12"/>
      <c r="L54" s="12"/>
      <c r="M54" s="12"/>
      <c r="N54" s="12">
        <v>3</v>
      </c>
      <c r="O54" s="12"/>
      <c r="P54" s="12"/>
      <c r="Q54" s="12"/>
      <c r="R54" s="12"/>
      <c r="S54" s="2"/>
      <c r="T54" s="36"/>
      <c r="U54" s="24"/>
      <c r="V54" s="386"/>
      <c r="W54" s="50"/>
      <c r="X54" s="2"/>
      <c r="Y54" s="34">
        <v>45313</v>
      </c>
      <c r="Z54" s="24" t="s">
        <v>45</v>
      </c>
      <c r="AA54" s="386">
        <v>8</v>
      </c>
      <c r="AB54" s="10"/>
      <c r="AC54" s="2"/>
      <c r="AD54" s="13"/>
      <c r="AE54" s="1"/>
      <c r="AF54" s="387"/>
    </row>
    <row r="55" spans="2:32" ht="15" customHeight="1" x14ac:dyDescent="0.2">
      <c r="B55" s="13" t="s">
        <v>76</v>
      </c>
      <c r="C55" s="1" t="s">
        <v>93</v>
      </c>
      <c r="D55" s="386">
        <v>41</v>
      </c>
      <c r="E55" s="30" t="s">
        <v>181</v>
      </c>
      <c r="F55" s="13"/>
      <c r="G55" s="12">
        <v>1</v>
      </c>
      <c r="H55" s="12"/>
      <c r="I55" s="12">
        <v>6</v>
      </c>
      <c r="J55" s="12"/>
      <c r="K55" s="12"/>
      <c r="L55" s="12"/>
      <c r="M55" s="12"/>
      <c r="N55" s="12"/>
      <c r="O55" s="12">
        <v>3</v>
      </c>
      <c r="P55" s="12"/>
      <c r="Q55" s="12"/>
      <c r="R55" s="12"/>
      <c r="S55" s="2"/>
      <c r="T55" s="36">
        <v>45313</v>
      </c>
      <c r="U55" s="24" t="s">
        <v>45</v>
      </c>
      <c r="V55" s="386">
        <v>3</v>
      </c>
      <c r="W55" s="384"/>
      <c r="X55" s="2"/>
      <c r="Y55" s="34">
        <v>45314</v>
      </c>
      <c r="Z55" s="24" t="s">
        <v>45</v>
      </c>
      <c r="AA55" s="386">
        <v>7</v>
      </c>
      <c r="AB55" s="10"/>
      <c r="AC55" s="2"/>
      <c r="AD55" s="13"/>
      <c r="AE55" s="1"/>
      <c r="AF55" s="387"/>
    </row>
    <row r="56" spans="2:32" ht="15" customHeight="1" x14ac:dyDescent="0.2">
      <c r="B56" s="13" t="s">
        <v>76</v>
      </c>
      <c r="C56" s="1" t="s">
        <v>93</v>
      </c>
      <c r="D56" s="386">
        <v>42</v>
      </c>
      <c r="E56" s="30" t="s">
        <v>181</v>
      </c>
      <c r="F56" s="13"/>
      <c r="G56" s="12">
        <v>1</v>
      </c>
      <c r="H56" s="12"/>
      <c r="I56" s="12">
        <v>6</v>
      </c>
      <c r="J56" s="12"/>
      <c r="K56" s="12"/>
      <c r="L56" s="12"/>
      <c r="M56" s="12"/>
      <c r="N56" s="12">
        <v>3</v>
      </c>
      <c r="O56" s="12">
        <v>3</v>
      </c>
      <c r="P56" s="12"/>
      <c r="Q56" s="12"/>
      <c r="R56" s="12"/>
      <c r="S56" s="2"/>
      <c r="T56" s="36">
        <v>45313</v>
      </c>
      <c r="U56" s="24" t="s">
        <v>45</v>
      </c>
      <c r="V56" s="386">
        <v>3</v>
      </c>
      <c r="W56" s="384"/>
      <c r="X56" s="2"/>
      <c r="Y56" s="34">
        <v>45314</v>
      </c>
      <c r="Z56" s="24" t="s">
        <v>45</v>
      </c>
      <c r="AA56" s="386">
        <v>10</v>
      </c>
      <c r="AB56" s="10"/>
      <c r="AC56" s="2"/>
      <c r="AD56" s="13"/>
      <c r="AE56" s="1"/>
      <c r="AF56" s="387"/>
    </row>
    <row r="57" spans="2:32" x14ac:dyDescent="0.2">
      <c r="B57" s="13" t="s">
        <v>76</v>
      </c>
      <c r="C57" s="1" t="s">
        <v>93</v>
      </c>
      <c r="D57" s="386">
        <v>43</v>
      </c>
      <c r="E57" s="30" t="s">
        <v>180</v>
      </c>
      <c r="F57" s="13"/>
      <c r="G57" s="12">
        <v>3</v>
      </c>
      <c r="H57" s="12"/>
      <c r="I57" s="12"/>
      <c r="J57" s="12"/>
      <c r="K57" s="12"/>
      <c r="L57" s="12"/>
      <c r="M57" s="12"/>
      <c r="N57" s="12"/>
      <c r="O57" s="12"/>
      <c r="P57" s="12"/>
      <c r="Q57" s="12"/>
      <c r="R57" s="12"/>
      <c r="S57" s="2"/>
      <c r="T57" s="36"/>
      <c r="U57" s="24"/>
      <c r="V57" s="386"/>
      <c r="W57" s="50"/>
      <c r="X57" s="2"/>
      <c r="Y57" s="34">
        <v>45314</v>
      </c>
      <c r="Z57" s="24" t="s">
        <v>45</v>
      </c>
      <c r="AA57" s="386">
        <v>3</v>
      </c>
      <c r="AB57" s="10"/>
      <c r="AC57" s="2"/>
      <c r="AD57" s="13"/>
      <c r="AE57" s="1"/>
      <c r="AF57" s="387"/>
    </row>
    <row r="58" spans="2:32" x14ac:dyDescent="0.2">
      <c r="B58" s="13" t="s">
        <v>76</v>
      </c>
      <c r="C58" s="1" t="s">
        <v>93</v>
      </c>
      <c r="D58" s="386">
        <v>44</v>
      </c>
      <c r="E58" s="30" t="s">
        <v>180</v>
      </c>
      <c r="F58" s="13"/>
      <c r="G58" s="12">
        <v>3</v>
      </c>
      <c r="H58" s="12"/>
      <c r="I58" s="12"/>
      <c r="J58" s="12"/>
      <c r="K58" s="12"/>
      <c r="L58" s="12"/>
      <c r="M58" s="12"/>
      <c r="N58" s="12">
        <v>3</v>
      </c>
      <c r="O58" s="12"/>
      <c r="P58" s="12"/>
      <c r="Q58" s="12"/>
      <c r="R58" s="12"/>
      <c r="S58" s="2"/>
      <c r="T58" s="36"/>
      <c r="U58" s="24"/>
      <c r="V58" s="386"/>
      <c r="W58" s="50"/>
      <c r="X58" s="2"/>
      <c r="Y58" s="36">
        <v>45314</v>
      </c>
      <c r="Z58" s="24" t="s">
        <v>45</v>
      </c>
      <c r="AA58" s="386">
        <v>6</v>
      </c>
      <c r="AB58" s="118" t="s">
        <v>98</v>
      </c>
      <c r="AC58" s="2"/>
      <c r="AD58" s="36">
        <v>45328</v>
      </c>
      <c r="AE58" s="23" t="s">
        <v>242</v>
      </c>
      <c r="AF58" s="387"/>
    </row>
    <row r="59" spans="2:32" x14ac:dyDescent="0.2">
      <c r="B59" s="13" t="s">
        <v>76</v>
      </c>
      <c r="C59" s="1" t="s">
        <v>93</v>
      </c>
      <c r="D59" s="386">
        <v>45</v>
      </c>
      <c r="E59" s="30" t="s">
        <v>180</v>
      </c>
      <c r="F59" s="13"/>
      <c r="G59" s="12">
        <v>3</v>
      </c>
      <c r="H59" s="12"/>
      <c r="I59" s="12"/>
      <c r="J59" s="12"/>
      <c r="K59" s="12"/>
      <c r="L59" s="12"/>
      <c r="M59" s="12"/>
      <c r="N59" s="12"/>
      <c r="O59" s="12"/>
      <c r="P59" s="12"/>
      <c r="Q59" s="12"/>
      <c r="R59" s="12"/>
      <c r="S59" s="2"/>
      <c r="T59" s="36"/>
      <c r="U59" s="24"/>
      <c r="V59" s="386"/>
      <c r="W59" s="50"/>
      <c r="X59" s="2"/>
      <c r="Y59" s="36">
        <v>45314</v>
      </c>
      <c r="Z59" s="24" t="s">
        <v>45</v>
      </c>
      <c r="AA59" s="386">
        <v>3</v>
      </c>
      <c r="AB59" s="1"/>
      <c r="AC59" s="2"/>
      <c r="AD59" s="13"/>
      <c r="AE59" s="1"/>
      <c r="AF59" s="387"/>
    </row>
    <row r="60" spans="2:32" ht="15" customHeight="1" x14ac:dyDescent="0.2">
      <c r="B60" s="13" t="s">
        <v>76</v>
      </c>
      <c r="C60" s="1" t="s">
        <v>93</v>
      </c>
      <c r="D60" s="386">
        <v>46</v>
      </c>
      <c r="E60" s="30" t="s">
        <v>180</v>
      </c>
      <c r="F60" s="13"/>
      <c r="G60" s="12">
        <v>6</v>
      </c>
      <c r="H60" s="12"/>
      <c r="I60" s="12"/>
      <c r="J60" s="12"/>
      <c r="K60" s="12"/>
      <c r="L60" s="12"/>
      <c r="M60" s="12"/>
      <c r="N60" s="12">
        <v>3</v>
      </c>
      <c r="O60" s="12"/>
      <c r="P60" s="12"/>
      <c r="Q60" s="12"/>
      <c r="R60" s="12"/>
      <c r="S60" s="2"/>
      <c r="T60" s="36"/>
      <c r="U60" s="1"/>
      <c r="V60" s="386"/>
      <c r="W60" s="384"/>
      <c r="X60" s="2"/>
      <c r="Y60" s="36">
        <v>45314</v>
      </c>
      <c r="Z60" s="24" t="s">
        <v>45</v>
      </c>
      <c r="AA60" s="386">
        <v>9</v>
      </c>
      <c r="AB60" s="1"/>
      <c r="AC60" s="2"/>
      <c r="AD60" s="13"/>
      <c r="AE60" s="1"/>
      <c r="AF60" s="387"/>
    </row>
    <row r="61" spans="2:32" ht="15" customHeight="1" x14ac:dyDescent="0.2">
      <c r="B61" s="13" t="s">
        <v>76</v>
      </c>
      <c r="C61" s="1" t="s">
        <v>93</v>
      </c>
      <c r="D61" s="386">
        <v>47</v>
      </c>
      <c r="E61" s="30" t="s">
        <v>181</v>
      </c>
      <c r="F61" s="13"/>
      <c r="G61" s="12">
        <v>1</v>
      </c>
      <c r="H61" s="12"/>
      <c r="I61" s="12">
        <v>6</v>
      </c>
      <c r="J61" s="12"/>
      <c r="K61" s="12"/>
      <c r="L61" s="12"/>
      <c r="M61" s="12"/>
      <c r="N61" s="12"/>
      <c r="O61" s="12">
        <v>3</v>
      </c>
      <c r="P61" s="12"/>
      <c r="Q61" s="12"/>
      <c r="R61" s="12"/>
      <c r="S61" s="2"/>
      <c r="T61" s="36">
        <v>45313</v>
      </c>
      <c r="U61" s="24" t="s">
        <v>45</v>
      </c>
      <c r="V61" s="386">
        <v>3</v>
      </c>
      <c r="W61" s="384"/>
      <c r="X61" s="2"/>
      <c r="Y61" s="36">
        <v>45314</v>
      </c>
      <c r="Z61" s="24" t="s">
        <v>45</v>
      </c>
      <c r="AA61" s="386">
        <v>7</v>
      </c>
      <c r="AB61" s="1"/>
      <c r="AC61" s="2"/>
      <c r="AD61" s="13"/>
      <c r="AE61" s="1"/>
      <c r="AF61" s="387"/>
    </row>
    <row r="62" spans="2:32" x14ac:dyDescent="0.2">
      <c r="B62" s="13" t="s">
        <v>76</v>
      </c>
      <c r="C62" s="1" t="s">
        <v>93</v>
      </c>
      <c r="D62" s="386">
        <v>48</v>
      </c>
      <c r="E62" s="30" t="s">
        <v>189</v>
      </c>
      <c r="F62" s="13"/>
      <c r="G62" s="12">
        <v>3</v>
      </c>
      <c r="H62" s="12"/>
      <c r="I62" s="12"/>
      <c r="J62" s="12"/>
      <c r="K62" s="12">
        <v>2</v>
      </c>
      <c r="L62" s="12"/>
      <c r="M62" s="12"/>
      <c r="N62" s="12">
        <v>3</v>
      </c>
      <c r="O62" s="12">
        <v>2</v>
      </c>
      <c r="P62" s="12"/>
      <c r="Q62" s="12"/>
      <c r="R62" s="12"/>
      <c r="S62" s="2"/>
      <c r="T62" s="36">
        <v>45313</v>
      </c>
      <c r="U62" s="24" t="s">
        <v>45</v>
      </c>
      <c r="V62" s="386">
        <v>6</v>
      </c>
      <c r="W62" s="50"/>
      <c r="X62" s="2"/>
      <c r="Y62" s="36">
        <v>45314</v>
      </c>
      <c r="Z62" s="24" t="s">
        <v>45</v>
      </c>
      <c r="AA62" s="386">
        <v>8</v>
      </c>
      <c r="AB62" s="118" t="s">
        <v>99</v>
      </c>
      <c r="AC62" s="2"/>
      <c r="AD62" s="36">
        <v>45330</v>
      </c>
      <c r="AE62" s="23" t="s">
        <v>242</v>
      </c>
      <c r="AF62" s="387"/>
    </row>
    <row r="63" spans="2:32" x14ac:dyDescent="0.2">
      <c r="B63" s="13" t="s">
        <v>76</v>
      </c>
      <c r="C63" s="1" t="s">
        <v>93</v>
      </c>
      <c r="D63" s="386">
        <v>49</v>
      </c>
      <c r="E63" s="30" t="s">
        <v>180</v>
      </c>
      <c r="F63" s="13"/>
      <c r="G63" s="12">
        <v>3</v>
      </c>
      <c r="H63" s="12"/>
      <c r="I63" s="12"/>
      <c r="J63" s="12"/>
      <c r="K63" s="12"/>
      <c r="L63" s="12"/>
      <c r="M63" s="12"/>
      <c r="N63" s="12"/>
      <c r="O63" s="12"/>
      <c r="P63" s="12"/>
      <c r="Q63" s="12"/>
      <c r="R63" s="12"/>
      <c r="S63" s="2"/>
      <c r="T63" s="36"/>
      <c r="U63" s="24"/>
      <c r="V63" s="386"/>
      <c r="W63" s="50"/>
      <c r="X63" s="2"/>
      <c r="Y63" s="36">
        <v>45314</v>
      </c>
      <c r="Z63" s="24" t="s">
        <v>45</v>
      </c>
      <c r="AA63" s="386">
        <v>3</v>
      </c>
      <c r="AB63" s="187"/>
      <c r="AC63" s="2"/>
      <c r="AD63" s="13"/>
      <c r="AE63" s="1"/>
      <c r="AF63" s="387"/>
    </row>
    <row r="64" spans="2:32" ht="15" customHeight="1" x14ac:dyDescent="0.2">
      <c r="B64" s="13" t="s">
        <v>76</v>
      </c>
      <c r="C64" s="1" t="s">
        <v>93</v>
      </c>
      <c r="D64" s="386">
        <v>50</v>
      </c>
      <c r="E64" s="30" t="s">
        <v>180</v>
      </c>
      <c r="F64" s="13"/>
      <c r="G64" s="12">
        <v>6</v>
      </c>
      <c r="H64" s="12"/>
      <c r="I64" s="12"/>
      <c r="J64" s="12"/>
      <c r="K64" s="12"/>
      <c r="L64" s="12"/>
      <c r="M64" s="12"/>
      <c r="N64" s="12">
        <v>3</v>
      </c>
      <c r="O64" s="12"/>
      <c r="P64" s="12"/>
      <c r="Q64" s="12"/>
      <c r="R64" s="12"/>
      <c r="S64" s="2"/>
      <c r="T64" s="36"/>
      <c r="U64" s="1"/>
      <c r="V64" s="386"/>
      <c r="W64" s="384"/>
      <c r="X64" s="2"/>
      <c r="Y64" s="36">
        <v>45314</v>
      </c>
      <c r="Z64" s="24" t="s">
        <v>45</v>
      </c>
      <c r="AA64" s="386">
        <v>9</v>
      </c>
      <c r="AB64" s="116" t="s">
        <v>104</v>
      </c>
      <c r="AC64" s="2"/>
      <c r="AD64" s="13" t="s">
        <v>319</v>
      </c>
      <c r="AE64" s="23" t="s">
        <v>242</v>
      </c>
      <c r="AF64" s="387"/>
    </row>
    <row r="65" spans="2:32" ht="15" customHeight="1" x14ac:dyDescent="0.2">
      <c r="B65" s="13" t="s">
        <v>76</v>
      </c>
      <c r="C65" s="1" t="s">
        <v>93</v>
      </c>
      <c r="D65" s="386">
        <v>51</v>
      </c>
      <c r="E65" s="30" t="s">
        <v>180</v>
      </c>
      <c r="F65" s="13"/>
      <c r="G65" s="12">
        <v>3</v>
      </c>
      <c r="H65" s="12"/>
      <c r="I65" s="12"/>
      <c r="J65" s="12"/>
      <c r="K65" s="12"/>
      <c r="L65" s="12"/>
      <c r="M65" s="12"/>
      <c r="N65" s="12"/>
      <c r="O65" s="12"/>
      <c r="P65" s="12"/>
      <c r="Q65" s="12"/>
      <c r="R65" s="12"/>
      <c r="S65" s="2"/>
      <c r="T65" s="36"/>
      <c r="U65" s="1"/>
      <c r="V65" s="386"/>
      <c r="W65" s="384"/>
      <c r="X65" s="2"/>
      <c r="Y65" s="36">
        <v>45315</v>
      </c>
      <c r="Z65" s="24" t="s">
        <v>45</v>
      </c>
      <c r="AA65" s="386">
        <v>3</v>
      </c>
      <c r="AB65" s="1"/>
      <c r="AC65" s="2"/>
      <c r="AD65" s="13"/>
      <c r="AE65" s="1"/>
      <c r="AF65" s="387"/>
    </row>
    <row r="66" spans="2:32" ht="15" customHeight="1" x14ac:dyDescent="0.2">
      <c r="B66" s="13" t="s">
        <v>76</v>
      </c>
      <c r="C66" s="1" t="s">
        <v>93</v>
      </c>
      <c r="D66" s="386">
        <v>52</v>
      </c>
      <c r="E66" s="30" t="s">
        <v>190</v>
      </c>
      <c r="F66" s="13"/>
      <c r="G66" s="12">
        <v>3</v>
      </c>
      <c r="H66" s="12"/>
      <c r="I66" s="12"/>
      <c r="J66" s="12"/>
      <c r="K66" s="12">
        <v>3</v>
      </c>
      <c r="L66" s="12"/>
      <c r="M66" s="12"/>
      <c r="N66" s="12">
        <v>3</v>
      </c>
      <c r="O66" s="12">
        <v>3</v>
      </c>
      <c r="P66" s="12"/>
      <c r="Q66" s="12"/>
      <c r="R66" s="12"/>
      <c r="S66" s="2"/>
      <c r="T66" s="36">
        <v>45313</v>
      </c>
      <c r="U66" s="24" t="s">
        <v>45</v>
      </c>
      <c r="V66" s="386">
        <v>6</v>
      </c>
      <c r="W66" s="384"/>
      <c r="X66" s="2"/>
      <c r="Y66" s="36">
        <v>45315</v>
      </c>
      <c r="Z66" s="24" t="s">
        <v>45</v>
      </c>
      <c r="AA66" s="386">
        <v>9</v>
      </c>
      <c r="AB66" s="1"/>
      <c r="AC66" s="2"/>
      <c r="AD66" s="13"/>
      <c r="AE66" s="1"/>
      <c r="AF66" s="387"/>
    </row>
    <row r="67" spans="2:32" x14ac:dyDescent="0.2">
      <c r="B67" s="13" t="s">
        <v>76</v>
      </c>
      <c r="C67" s="1" t="s">
        <v>93</v>
      </c>
      <c r="D67" s="386">
        <v>53</v>
      </c>
      <c r="E67" s="30" t="s">
        <v>181</v>
      </c>
      <c r="F67" s="13"/>
      <c r="G67" s="12">
        <v>1</v>
      </c>
      <c r="H67" s="12"/>
      <c r="I67" s="12">
        <v>6</v>
      </c>
      <c r="J67" s="12"/>
      <c r="K67" s="12"/>
      <c r="L67" s="12"/>
      <c r="M67" s="12"/>
      <c r="N67" s="12">
        <v>3</v>
      </c>
      <c r="O67" s="12">
        <v>3</v>
      </c>
      <c r="P67" s="12"/>
      <c r="Q67" s="12"/>
      <c r="R67" s="12"/>
      <c r="S67" s="2"/>
      <c r="T67" s="36">
        <v>45313</v>
      </c>
      <c r="U67" s="24" t="s">
        <v>45</v>
      </c>
      <c r="V67" s="386">
        <v>3</v>
      </c>
      <c r="W67" s="384"/>
      <c r="X67" s="2"/>
      <c r="Y67" s="36">
        <v>45315</v>
      </c>
      <c r="Z67" s="24" t="s">
        <v>45</v>
      </c>
      <c r="AA67" s="386">
        <v>3</v>
      </c>
      <c r="AB67" s="1"/>
      <c r="AC67" s="2"/>
      <c r="AD67" s="13"/>
      <c r="AE67" s="1"/>
      <c r="AF67" s="387"/>
    </row>
    <row r="68" spans="2:32" ht="15" customHeight="1" x14ac:dyDescent="0.2">
      <c r="B68" s="13" t="s">
        <v>76</v>
      </c>
      <c r="C68" s="1" t="s">
        <v>93</v>
      </c>
      <c r="D68" s="386">
        <v>54</v>
      </c>
      <c r="E68" s="30" t="s">
        <v>191</v>
      </c>
      <c r="F68" s="13"/>
      <c r="G68" s="12">
        <v>7</v>
      </c>
      <c r="H68" s="12">
        <v>3</v>
      </c>
      <c r="I68" s="12"/>
      <c r="J68" s="12"/>
      <c r="K68" s="12"/>
      <c r="L68" s="12"/>
      <c r="M68" s="12"/>
      <c r="N68" s="12">
        <v>3</v>
      </c>
      <c r="O68" s="12">
        <v>4</v>
      </c>
      <c r="P68" s="12"/>
      <c r="Q68" s="12"/>
      <c r="R68" s="12"/>
      <c r="S68" s="2"/>
      <c r="T68" s="36">
        <v>45313</v>
      </c>
      <c r="U68" s="24" t="s">
        <v>45</v>
      </c>
      <c r="V68" s="386">
        <v>4</v>
      </c>
      <c r="W68" s="384"/>
      <c r="X68" s="2"/>
      <c r="Y68" s="36">
        <v>45315</v>
      </c>
      <c r="Z68" s="24" t="s">
        <v>45</v>
      </c>
      <c r="AA68" s="386">
        <v>13</v>
      </c>
      <c r="AB68" s="116" t="s">
        <v>100</v>
      </c>
      <c r="AC68" s="2"/>
      <c r="AD68" s="36">
        <v>45330</v>
      </c>
      <c r="AE68" s="23" t="s">
        <v>242</v>
      </c>
      <c r="AF68" s="387"/>
    </row>
    <row r="69" spans="2:32" ht="15" customHeight="1" x14ac:dyDescent="0.2">
      <c r="B69" s="13" t="s">
        <v>76</v>
      </c>
      <c r="C69" s="1" t="s">
        <v>93</v>
      </c>
      <c r="D69" s="386">
        <v>55</v>
      </c>
      <c r="E69" s="30" t="s">
        <v>182</v>
      </c>
      <c r="F69" s="13"/>
      <c r="G69" s="12">
        <v>2</v>
      </c>
      <c r="H69" s="12">
        <v>6</v>
      </c>
      <c r="I69" s="12"/>
      <c r="J69" s="12"/>
      <c r="K69" s="12"/>
      <c r="L69" s="12"/>
      <c r="M69" s="12"/>
      <c r="N69" s="12"/>
      <c r="O69" s="12"/>
      <c r="P69" s="12">
        <v>3</v>
      </c>
      <c r="Q69" s="12"/>
      <c r="R69" s="12"/>
      <c r="S69" s="2"/>
      <c r="T69" s="36">
        <v>45313</v>
      </c>
      <c r="U69" s="24" t="s">
        <v>45</v>
      </c>
      <c r="V69" s="386">
        <v>9</v>
      </c>
      <c r="W69" s="384"/>
      <c r="X69" s="2"/>
      <c r="Y69" s="36">
        <v>45315</v>
      </c>
      <c r="Z69" s="24" t="s">
        <v>45</v>
      </c>
      <c r="AA69" s="386">
        <v>14</v>
      </c>
      <c r="AB69" s="1"/>
      <c r="AC69" s="2"/>
      <c r="AD69" s="13"/>
      <c r="AE69" s="1"/>
      <c r="AF69" s="387"/>
    </row>
    <row r="70" spans="2:32" ht="15" customHeight="1" x14ac:dyDescent="0.2">
      <c r="B70" s="13" t="s">
        <v>76</v>
      </c>
      <c r="C70" s="1" t="s">
        <v>93</v>
      </c>
      <c r="D70" s="386">
        <v>56</v>
      </c>
      <c r="E70" s="30" t="s">
        <v>180</v>
      </c>
      <c r="F70" s="13"/>
      <c r="G70" s="12">
        <v>3</v>
      </c>
      <c r="H70" s="12"/>
      <c r="I70" s="12"/>
      <c r="J70" s="12"/>
      <c r="K70" s="12"/>
      <c r="L70" s="12"/>
      <c r="M70" s="12"/>
      <c r="N70" s="12"/>
      <c r="O70" s="12"/>
      <c r="P70" s="12"/>
      <c r="Q70" s="12"/>
      <c r="R70" s="12"/>
      <c r="S70" s="2"/>
      <c r="T70" s="36"/>
      <c r="U70" s="1"/>
      <c r="V70" s="386"/>
      <c r="W70" s="384"/>
      <c r="X70" s="2"/>
      <c r="Y70" s="36">
        <v>45315</v>
      </c>
      <c r="Z70" s="24" t="s">
        <v>45</v>
      </c>
      <c r="AA70" s="386">
        <v>3</v>
      </c>
      <c r="AB70" s="1"/>
      <c r="AC70" s="2"/>
      <c r="AD70" s="13"/>
      <c r="AE70" s="1"/>
      <c r="AF70" s="387"/>
    </row>
    <row r="71" spans="2:32" x14ac:dyDescent="0.2">
      <c r="B71" s="13" t="s">
        <v>76</v>
      </c>
      <c r="C71" s="1" t="s">
        <v>93</v>
      </c>
      <c r="D71" s="386">
        <v>57</v>
      </c>
      <c r="E71" s="30" t="s">
        <v>182</v>
      </c>
      <c r="F71" s="13"/>
      <c r="G71" s="12">
        <v>2</v>
      </c>
      <c r="H71" s="12"/>
      <c r="I71" s="12">
        <v>6</v>
      </c>
      <c r="J71" s="12"/>
      <c r="K71" s="12"/>
      <c r="L71" s="12"/>
      <c r="M71" s="12"/>
      <c r="N71" s="12"/>
      <c r="O71" s="12">
        <v>3</v>
      </c>
      <c r="P71" s="12"/>
      <c r="Q71" s="12"/>
      <c r="R71" s="12"/>
      <c r="S71" s="2"/>
      <c r="T71" s="36">
        <v>45313</v>
      </c>
      <c r="U71" s="24" t="s">
        <v>45</v>
      </c>
      <c r="V71" s="386">
        <v>3</v>
      </c>
      <c r="W71" s="50"/>
      <c r="X71" s="2"/>
      <c r="Y71" s="36">
        <v>45315</v>
      </c>
      <c r="Z71" s="24" t="s">
        <v>45</v>
      </c>
      <c r="AA71" s="386">
        <v>8</v>
      </c>
      <c r="AB71" s="1"/>
      <c r="AC71" s="2"/>
      <c r="AD71" s="13"/>
      <c r="AE71" s="1"/>
      <c r="AF71" s="387"/>
    </row>
    <row r="72" spans="2:32" x14ac:dyDescent="0.2">
      <c r="B72" s="13" t="s">
        <v>76</v>
      </c>
      <c r="C72" s="1" t="s">
        <v>93</v>
      </c>
      <c r="D72" s="386">
        <v>58</v>
      </c>
      <c r="E72" s="30" t="s">
        <v>180</v>
      </c>
      <c r="F72" s="13"/>
      <c r="G72" s="12">
        <v>3</v>
      </c>
      <c r="H72" s="12"/>
      <c r="I72" s="12"/>
      <c r="J72" s="12"/>
      <c r="K72" s="12"/>
      <c r="L72" s="12"/>
      <c r="M72" s="12"/>
      <c r="N72" s="12"/>
      <c r="O72" s="12"/>
      <c r="P72" s="12"/>
      <c r="Q72" s="12"/>
      <c r="R72" s="12"/>
      <c r="S72" s="364" t="s">
        <v>497</v>
      </c>
      <c r="T72" s="36"/>
      <c r="U72" s="24"/>
      <c r="V72" s="386"/>
      <c r="W72" s="50"/>
      <c r="X72" s="2"/>
      <c r="Y72" s="36">
        <v>45315</v>
      </c>
      <c r="Z72" s="24" t="s">
        <v>45</v>
      </c>
      <c r="AA72" s="386">
        <v>3</v>
      </c>
      <c r="AB72" s="1"/>
      <c r="AC72" s="2"/>
      <c r="AD72" s="385" t="s">
        <v>45</v>
      </c>
      <c r="AE72" s="23" t="s">
        <v>242</v>
      </c>
      <c r="AF72" s="387"/>
    </row>
    <row r="73" spans="2:32" x14ac:dyDescent="0.2">
      <c r="B73" s="13" t="s">
        <v>76</v>
      </c>
      <c r="C73" s="1" t="s">
        <v>93</v>
      </c>
      <c r="D73" s="386">
        <v>59</v>
      </c>
      <c r="E73" s="30" t="s">
        <v>180</v>
      </c>
      <c r="F73" s="13"/>
      <c r="G73" s="12">
        <v>3</v>
      </c>
      <c r="H73" s="12"/>
      <c r="I73" s="12"/>
      <c r="J73" s="12"/>
      <c r="K73" s="12"/>
      <c r="L73" s="12"/>
      <c r="M73" s="12"/>
      <c r="N73" s="12">
        <v>3</v>
      </c>
      <c r="O73" s="12"/>
      <c r="P73" s="12"/>
      <c r="Q73" s="12"/>
      <c r="R73" s="12"/>
      <c r="S73" s="2"/>
      <c r="T73" s="36"/>
      <c r="U73" s="24"/>
      <c r="V73" s="386"/>
      <c r="W73" s="50"/>
      <c r="X73" s="2"/>
      <c r="Y73" s="36">
        <v>45315</v>
      </c>
      <c r="Z73" s="24" t="s">
        <v>45</v>
      </c>
      <c r="AA73" s="386">
        <v>6</v>
      </c>
      <c r="AB73" s="1"/>
      <c r="AC73" s="2"/>
      <c r="AD73" s="13"/>
      <c r="AE73" s="1"/>
      <c r="AF73" s="387"/>
    </row>
    <row r="74" spans="2:32" x14ac:dyDescent="0.2">
      <c r="B74" s="13" t="s">
        <v>76</v>
      </c>
      <c r="C74" s="1" t="s">
        <v>93</v>
      </c>
      <c r="D74" s="386">
        <v>60</v>
      </c>
      <c r="E74" s="30" t="s">
        <v>180</v>
      </c>
      <c r="F74" s="13"/>
      <c r="G74" s="12">
        <v>3</v>
      </c>
      <c r="H74" s="12"/>
      <c r="I74" s="12"/>
      <c r="J74" s="12"/>
      <c r="K74" s="12"/>
      <c r="L74" s="12"/>
      <c r="M74" s="12"/>
      <c r="N74" s="12"/>
      <c r="O74" s="12"/>
      <c r="P74" s="12"/>
      <c r="Q74" s="12"/>
      <c r="R74" s="12"/>
      <c r="S74" s="2"/>
      <c r="T74" s="36"/>
      <c r="U74" s="24"/>
      <c r="V74" s="386"/>
      <c r="W74" s="50"/>
      <c r="X74" s="2"/>
      <c r="Y74" s="36">
        <v>45315</v>
      </c>
      <c r="Z74" s="24" t="s">
        <v>45</v>
      </c>
      <c r="AA74" s="386">
        <v>3</v>
      </c>
      <c r="AB74" s="1"/>
      <c r="AC74" s="2"/>
      <c r="AD74" s="13"/>
      <c r="AE74" s="1"/>
      <c r="AF74" s="387"/>
    </row>
    <row r="75" spans="2:32" ht="15" customHeight="1" x14ac:dyDescent="0.2">
      <c r="B75" s="13" t="s">
        <v>76</v>
      </c>
      <c r="C75" s="1" t="s">
        <v>93</v>
      </c>
      <c r="D75" s="386">
        <v>61</v>
      </c>
      <c r="E75" s="30" t="s">
        <v>180</v>
      </c>
      <c r="F75" s="13"/>
      <c r="G75" s="12">
        <v>3</v>
      </c>
      <c r="H75" s="12"/>
      <c r="I75" s="12"/>
      <c r="J75" s="12"/>
      <c r="K75" s="12"/>
      <c r="L75" s="12"/>
      <c r="M75" s="12"/>
      <c r="N75" s="12">
        <v>3</v>
      </c>
      <c r="O75" s="12"/>
      <c r="P75" s="12"/>
      <c r="Q75" s="12"/>
      <c r="R75" s="12"/>
      <c r="S75" s="2"/>
      <c r="T75" s="36"/>
      <c r="U75" s="1"/>
      <c r="V75" s="386"/>
      <c r="W75" s="384"/>
      <c r="X75" s="2"/>
      <c r="Y75" s="36">
        <v>45315</v>
      </c>
      <c r="Z75" s="24" t="s">
        <v>45</v>
      </c>
      <c r="AA75" s="386">
        <v>6</v>
      </c>
      <c r="AB75" s="1"/>
      <c r="AC75" s="2"/>
      <c r="AD75" s="13"/>
      <c r="AE75" s="1"/>
      <c r="AF75" s="387"/>
    </row>
    <row r="76" spans="2:32" ht="15" customHeight="1" x14ac:dyDescent="0.2">
      <c r="B76" s="13" t="s">
        <v>76</v>
      </c>
      <c r="C76" s="1" t="s">
        <v>93</v>
      </c>
      <c r="D76" s="386">
        <v>62</v>
      </c>
      <c r="E76" s="30" t="s">
        <v>181</v>
      </c>
      <c r="F76" s="13"/>
      <c r="G76" s="12">
        <v>1</v>
      </c>
      <c r="H76" s="12">
        <v>6</v>
      </c>
      <c r="I76" s="12"/>
      <c r="J76" s="12"/>
      <c r="K76" s="12"/>
      <c r="L76" s="12"/>
      <c r="M76" s="12"/>
      <c r="N76" s="12"/>
      <c r="O76" s="12">
        <v>3</v>
      </c>
      <c r="P76" s="12"/>
      <c r="Q76" s="12"/>
      <c r="R76" s="12"/>
      <c r="S76" s="2"/>
      <c r="T76" s="36">
        <v>45313</v>
      </c>
      <c r="U76" s="24" t="s">
        <v>45</v>
      </c>
      <c r="V76" s="386">
        <v>3</v>
      </c>
      <c r="W76" s="384"/>
      <c r="X76" s="2"/>
      <c r="Y76" s="36">
        <v>45315</v>
      </c>
      <c r="Z76" s="24" t="s">
        <v>45</v>
      </c>
      <c r="AA76" s="386">
        <v>7</v>
      </c>
      <c r="AB76" s="1"/>
      <c r="AC76" s="2"/>
      <c r="AD76" s="13"/>
      <c r="AE76" s="1"/>
      <c r="AF76" s="387"/>
    </row>
    <row r="77" spans="2:32" ht="15" customHeight="1" x14ac:dyDescent="0.2">
      <c r="B77" s="13" t="s">
        <v>76</v>
      </c>
      <c r="C77" s="1" t="s">
        <v>93</v>
      </c>
      <c r="D77" s="386">
        <v>63</v>
      </c>
      <c r="E77" s="30" t="s">
        <v>180</v>
      </c>
      <c r="F77" s="13"/>
      <c r="G77" s="12">
        <v>6</v>
      </c>
      <c r="H77" s="12"/>
      <c r="I77" s="12"/>
      <c r="J77" s="12"/>
      <c r="K77" s="12"/>
      <c r="L77" s="12"/>
      <c r="M77" s="12"/>
      <c r="N77" s="12">
        <v>3</v>
      </c>
      <c r="O77" s="12"/>
      <c r="P77" s="12"/>
      <c r="Q77" s="12"/>
      <c r="R77" s="12"/>
      <c r="S77" s="2"/>
      <c r="T77" s="36"/>
      <c r="U77" s="1"/>
      <c r="V77" s="386"/>
      <c r="W77" s="384"/>
      <c r="X77" s="2"/>
      <c r="Y77" s="36">
        <v>45315</v>
      </c>
      <c r="Z77" s="24" t="s">
        <v>45</v>
      </c>
      <c r="AA77" s="386">
        <v>9</v>
      </c>
      <c r="AB77" s="1"/>
      <c r="AC77" s="2"/>
      <c r="AD77" s="13"/>
      <c r="AE77" s="1"/>
      <c r="AF77" s="387"/>
    </row>
    <row r="78" spans="2:32" x14ac:dyDescent="0.2">
      <c r="B78" s="13" t="s">
        <v>76</v>
      </c>
      <c r="C78" s="1" t="s">
        <v>93</v>
      </c>
      <c r="D78" s="386">
        <v>64</v>
      </c>
      <c r="E78" s="30" t="s">
        <v>180</v>
      </c>
      <c r="F78" s="13"/>
      <c r="G78" s="12">
        <v>3</v>
      </c>
      <c r="H78" s="12"/>
      <c r="I78" s="12"/>
      <c r="J78" s="12"/>
      <c r="K78" s="12"/>
      <c r="L78" s="12"/>
      <c r="M78" s="12"/>
      <c r="N78" s="12"/>
      <c r="O78" s="12"/>
      <c r="P78" s="12"/>
      <c r="Q78" s="12"/>
      <c r="R78" s="12"/>
      <c r="S78" s="2"/>
      <c r="T78" s="36"/>
      <c r="U78" s="24"/>
      <c r="V78" s="386"/>
      <c r="W78" s="50"/>
      <c r="X78" s="2"/>
      <c r="Y78" s="36">
        <v>45315</v>
      </c>
      <c r="Z78" s="24" t="s">
        <v>45</v>
      </c>
      <c r="AA78" s="386">
        <v>3</v>
      </c>
      <c r="AB78" s="1"/>
      <c r="AC78" s="2"/>
      <c r="AD78" s="13"/>
      <c r="AE78" s="1"/>
      <c r="AF78" s="387"/>
    </row>
    <row r="79" spans="2:32" ht="15" customHeight="1" x14ac:dyDescent="0.2">
      <c r="B79" s="13" t="s">
        <v>76</v>
      </c>
      <c r="C79" s="1" t="s">
        <v>93</v>
      </c>
      <c r="D79" s="386">
        <v>65</v>
      </c>
      <c r="E79" s="30" t="s">
        <v>185</v>
      </c>
      <c r="F79" s="13"/>
      <c r="G79" s="12">
        <v>2</v>
      </c>
      <c r="H79" s="12">
        <v>6</v>
      </c>
      <c r="I79" s="12"/>
      <c r="J79" s="12"/>
      <c r="K79" s="12"/>
      <c r="L79" s="12"/>
      <c r="M79" s="12"/>
      <c r="N79" s="12">
        <v>3</v>
      </c>
      <c r="O79" s="12">
        <v>3</v>
      </c>
      <c r="P79" s="12"/>
      <c r="Q79" s="12"/>
      <c r="R79" s="12"/>
      <c r="S79" s="2"/>
      <c r="T79" s="36">
        <v>45313</v>
      </c>
      <c r="U79" s="24" t="s">
        <v>45</v>
      </c>
      <c r="V79" s="386">
        <v>3</v>
      </c>
      <c r="W79" s="384"/>
      <c r="X79" s="2"/>
      <c r="Y79" s="36">
        <v>45315</v>
      </c>
      <c r="Z79" s="24" t="s">
        <v>45</v>
      </c>
      <c r="AA79" s="386">
        <v>11</v>
      </c>
      <c r="AB79" s="1"/>
      <c r="AC79" s="2"/>
      <c r="AD79" s="13"/>
      <c r="AE79" s="1"/>
      <c r="AF79" s="387"/>
    </row>
    <row r="80" spans="2:32" x14ac:dyDescent="0.2">
      <c r="B80" s="13" t="s">
        <v>76</v>
      </c>
      <c r="C80" s="1" t="s">
        <v>93</v>
      </c>
      <c r="D80" s="386">
        <v>66</v>
      </c>
      <c r="E80" s="30" t="s">
        <v>183</v>
      </c>
      <c r="F80" s="13"/>
      <c r="G80" s="12">
        <v>3</v>
      </c>
      <c r="H80" s="12">
        <v>9</v>
      </c>
      <c r="I80" s="12"/>
      <c r="J80" s="12"/>
      <c r="K80" s="12"/>
      <c r="L80" s="12"/>
      <c r="M80" s="12"/>
      <c r="N80" s="12"/>
      <c r="O80" s="12">
        <v>7</v>
      </c>
      <c r="P80" s="12"/>
      <c r="Q80" s="12"/>
      <c r="R80" s="12"/>
      <c r="S80" s="2"/>
      <c r="T80" s="36">
        <v>45313</v>
      </c>
      <c r="U80" s="24" t="s">
        <v>45</v>
      </c>
      <c r="V80" s="386">
        <v>7</v>
      </c>
      <c r="W80" s="50"/>
      <c r="X80" s="2"/>
      <c r="Y80" s="36">
        <v>45315</v>
      </c>
      <c r="Z80" s="24" t="s">
        <v>45</v>
      </c>
      <c r="AA80" s="386">
        <v>12</v>
      </c>
      <c r="AB80" s="1"/>
      <c r="AC80" s="2"/>
      <c r="AD80" s="13"/>
      <c r="AE80" s="1"/>
      <c r="AF80" s="387"/>
    </row>
    <row r="81" spans="2:32" x14ac:dyDescent="0.2">
      <c r="B81" s="13" t="s">
        <v>76</v>
      </c>
      <c r="C81" s="1" t="s">
        <v>93</v>
      </c>
      <c r="D81" s="386">
        <v>67</v>
      </c>
      <c r="E81" s="30" t="s">
        <v>198</v>
      </c>
      <c r="F81" s="13"/>
      <c r="G81" s="12"/>
      <c r="H81" s="12">
        <v>3</v>
      </c>
      <c r="I81" s="12">
        <v>3</v>
      </c>
      <c r="J81" s="12"/>
      <c r="K81" s="12">
        <v>3</v>
      </c>
      <c r="L81" s="12"/>
      <c r="M81" s="12"/>
      <c r="N81" s="12">
        <v>3</v>
      </c>
      <c r="O81" s="12"/>
      <c r="P81" s="12"/>
      <c r="Q81" s="12"/>
      <c r="R81" s="12"/>
      <c r="S81" s="2"/>
      <c r="T81" s="36">
        <v>45313</v>
      </c>
      <c r="U81" s="24" t="s">
        <v>45</v>
      </c>
      <c r="V81" s="386">
        <v>3</v>
      </c>
      <c r="W81" s="50"/>
      <c r="X81" s="2"/>
      <c r="Y81" s="36">
        <v>45315</v>
      </c>
      <c r="Z81" s="24" t="s">
        <v>45</v>
      </c>
      <c r="AA81" s="386">
        <v>9</v>
      </c>
      <c r="AB81" s="1"/>
      <c r="AC81" s="2"/>
      <c r="AD81" s="13"/>
      <c r="AE81" s="1"/>
      <c r="AF81" s="387"/>
    </row>
    <row r="82" spans="2:32" ht="15" customHeight="1" x14ac:dyDescent="0.2">
      <c r="B82" s="13" t="s">
        <v>76</v>
      </c>
      <c r="C82" s="1" t="s">
        <v>93</v>
      </c>
      <c r="D82" s="386">
        <v>68</v>
      </c>
      <c r="E82" s="30" t="s">
        <v>180</v>
      </c>
      <c r="F82" s="13"/>
      <c r="G82" s="12">
        <v>3</v>
      </c>
      <c r="H82" s="12"/>
      <c r="I82" s="12"/>
      <c r="J82" s="12"/>
      <c r="K82" s="12"/>
      <c r="L82" s="12"/>
      <c r="M82" s="12"/>
      <c r="N82" s="12">
        <v>3</v>
      </c>
      <c r="O82" s="12"/>
      <c r="P82" s="12"/>
      <c r="Q82" s="12"/>
      <c r="R82" s="12"/>
      <c r="S82" s="2"/>
      <c r="T82" s="36"/>
      <c r="U82" s="1"/>
      <c r="V82" s="386"/>
      <c r="W82" s="384"/>
      <c r="X82" s="2"/>
      <c r="Y82" s="36">
        <v>45315</v>
      </c>
      <c r="Z82" s="24" t="s">
        <v>45</v>
      </c>
      <c r="AA82" s="386">
        <v>6</v>
      </c>
      <c r="AB82" s="1"/>
      <c r="AC82" s="2"/>
      <c r="AD82" s="13"/>
      <c r="AE82" s="1"/>
      <c r="AF82" s="387"/>
    </row>
    <row r="83" spans="2:32" ht="15" customHeight="1" x14ac:dyDescent="0.2">
      <c r="B83" s="13" t="s">
        <v>76</v>
      </c>
      <c r="C83" s="1" t="s">
        <v>93</v>
      </c>
      <c r="D83" s="386">
        <v>69</v>
      </c>
      <c r="E83" s="30" t="s">
        <v>180</v>
      </c>
      <c r="F83" s="13"/>
      <c r="G83" s="12">
        <v>3</v>
      </c>
      <c r="H83" s="12"/>
      <c r="I83" s="12"/>
      <c r="J83" s="12"/>
      <c r="K83" s="12"/>
      <c r="L83" s="12"/>
      <c r="M83" s="12"/>
      <c r="N83" s="12">
        <v>3</v>
      </c>
      <c r="O83" s="12"/>
      <c r="P83" s="12"/>
      <c r="Q83" s="12"/>
      <c r="R83" s="12"/>
      <c r="S83" s="2"/>
      <c r="T83" s="36"/>
      <c r="U83" s="1"/>
      <c r="V83" s="386"/>
      <c r="W83" s="384"/>
      <c r="X83" s="2"/>
      <c r="Y83" s="36">
        <v>45315</v>
      </c>
      <c r="Z83" s="24" t="s">
        <v>45</v>
      </c>
      <c r="AA83" s="386">
        <v>6</v>
      </c>
      <c r="AB83" s="1"/>
      <c r="AC83" s="2"/>
      <c r="AD83" s="13"/>
      <c r="AE83" s="1"/>
      <c r="AF83" s="387"/>
    </row>
    <row r="84" spans="2:32" ht="15" customHeight="1" x14ac:dyDescent="0.2">
      <c r="B84" s="13" t="s">
        <v>76</v>
      </c>
      <c r="C84" s="1" t="s">
        <v>93</v>
      </c>
      <c r="D84" s="386">
        <v>70</v>
      </c>
      <c r="E84" s="30" t="s">
        <v>180</v>
      </c>
      <c r="F84" s="13"/>
      <c r="G84" s="12">
        <v>3</v>
      </c>
      <c r="H84" s="12"/>
      <c r="I84" s="12"/>
      <c r="J84" s="12"/>
      <c r="K84" s="12">
        <v>3</v>
      </c>
      <c r="L84" s="12"/>
      <c r="M84" s="12"/>
      <c r="N84" s="12">
        <v>3</v>
      </c>
      <c r="O84" s="12">
        <v>3</v>
      </c>
      <c r="P84" s="12"/>
      <c r="Q84" s="12"/>
      <c r="R84" s="12"/>
      <c r="S84" s="2"/>
      <c r="T84" s="36">
        <v>45313</v>
      </c>
      <c r="U84" s="24" t="s">
        <v>45</v>
      </c>
      <c r="V84" s="386">
        <v>12</v>
      </c>
      <c r="W84" s="384"/>
      <c r="X84" s="2"/>
      <c r="Y84" s="36">
        <v>45315</v>
      </c>
      <c r="Z84" s="24" t="s">
        <v>45</v>
      </c>
      <c r="AA84" s="386">
        <v>9</v>
      </c>
      <c r="AB84" s="1"/>
      <c r="AC84" s="2"/>
      <c r="AD84" s="13"/>
      <c r="AE84" s="1"/>
      <c r="AF84" s="387"/>
    </row>
    <row r="85" spans="2:32" x14ac:dyDescent="0.2">
      <c r="B85" s="13" t="s">
        <v>76</v>
      </c>
      <c r="C85" s="1" t="s">
        <v>93</v>
      </c>
      <c r="D85" s="386">
        <v>71</v>
      </c>
      <c r="E85" s="30" t="s">
        <v>192</v>
      </c>
      <c r="F85" s="13"/>
      <c r="G85" s="12"/>
      <c r="H85" s="12"/>
      <c r="I85" s="12"/>
      <c r="J85" s="12">
        <v>3</v>
      </c>
      <c r="K85" s="12"/>
      <c r="L85" s="12"/>
      <c r="M85" s="12"/>
      <c r="N85" s="12"/>
      <c r="O85" s="12"/>
      <c r="P85" s="12"/>
      <c r="Q85" s="12"/>
      <c r="R85" s="12"/>
      <c r="S85" s="2"/>
      <c r="T85" s="36"/>
      <c r="U85" s="24"/>
      <c r="V85" s="386"/>
      <c r="W85" s="50"/>
      <c r="X85" s="2"/>
      <c r="Y85" s="36">
        <v>45315</v>
      </c>
      <c r="Z85" s="24" t="s">
        <v>45</v>
      </c>
      <c r="AA85" s="386">
        <v>3</v>
      </c>
      <c r="AB85" s="1"/>
      <c r="AC85" s="2"/>
      <c r="AD85" s="13"/>
      <c r="AE85" s="1"/>
      <c r="AF85" s="387"/>
    </row>
    <row r="86" spans="2:32" x14ac:dyDescent="0.2">
      <c r="B86" s="13" t="s">
        <v>76</v>
      </c>
      <c r="C86" s="1" t="s">
        <v>93</v>
      </c>
      <c r="D86" s="386">
        <v>72</v>
      </c>
      <c r="E86" s="30" t="s">
        <v>180</v>
      </c>
      <c r="F86" s="13"/>
      <c r="G86" s="12">
        <v>6</v>
      </c>
      <c r="H86" s="12"/>
      <c r="I86" s="12"/>
      <c r="J86" s="12"/>
      <c r="K86" s="12"/>
      <c r="L86" s="12"/>
      <c r="M86" s="12"/>
      <c r="N86" s="12"/>
      <c r="O86" s="12"/>
      <c r="P86" s="12"/>
      <c r="Q86" s="12"/>
      <c r="R86" s="12"/>
      <c r="S86" s="2"/>
      <c r="T86" s="36"/>
      <c r="U86" s="24"/>
      <c r="V86" s="386"/>
      <c r="W86" s="50"/>
      <c r="X86" s="2"/>
      <c r="Y86" s="36">
        <v>45315</v>
      </c>
      <c r="Z86" s="24" t="s">
        <v>45</v>
      </c>
      <c r="AA86" s="386">
        <v>6</v>
      </c>
      <c r="AB86" s="1"/>
      <c r="AC86" s="2"/>
      <c r="AD86" s="13"/>
      <c r="AE86" s="1"/>
      <c r="AF86" s="387"/>
    </row>
    <row r="87" spans="2:32" ht="15" customHeight="1" x14ac:dyDescent="0.2">
      <c r="B87" s="13" t="s">
        <v>76</v>
      </c>
      <c r="C87" s="1" t="s">
        <v>93</v>
      </c>
      <c r="D87" s="386">
        <v>73</v>
      </c>
      <c r="E87" s="30" t="s">
        <v>181</v>
      </c>
      <c r="F87" s="13"/>
      <c r="G87" s="12">
        <v>1</v>
      </c>
      <c r="H87" s="12"/>
      <c r="I87" s="12">
        <v>6</v>
      </c>
      <c r="J87" s="12"/>
      <c r="K87" s="12"/>
      <c r="L87" s="12"/>
      <c r="M87" s="12"/>
      <c r="N87" s="12">
        <v>3</v>
      </c>
      <c r="O87" s="12">
        <v>7</v>
      </c>
      <c r="P87" s="12"/>
      <c r="Q87" s="12"/>
      <c r="R87" s="12"/>
      <c r="S87" s="2"/>
      <c r="T87" s="36">
        <v>45313</v>
      </c>
      <c r="U87" s="24" t="s">
        <v>45</v>
      </c>
      <c r="V87" s="386">
        <v>7</v>
      </c>
      <c r="W87" s="384"/>
      <c r="X87" s="2"/>
      <c r="Y87" s="36">
        <v>45315</v>
      </c>
      <c r="Z87" s="24" t="s">
        <v>45</v>
      </c>
      <c r="AA87" s="386">
        <v>10</v>
      </c>
      <c r="AB87" s="1"/>
      <c r="AC87" s="2"/>
      <c r="AD87" s="13"/>
      <c r="AE87" s="1"/>
      <c r="AF87" s="387"/>
    </row>
    <row r="88" spans="2:32" ht="15" customHeight="1" x14ac:dyDescent="0.2">
      <c r="B88" s="13" t="s">
        <v>76</v>
      </c>
      <c r="C88" s="1" t="s">
        <v>93</v>
      </c>
      <c r="D88" s="386">
        <v>74</v>
      </c>
      <c r="E88" s="30" t="s">
        <v>193</v>
      </c>
      <c r="F88" s="13"/>
      <c r="G88" s="12">
        <v>4</v>
      </c>
      <c r="H88" s="12"/>
      <c r="I88" s="12">
        <v>3</v>
      </c>
      <c r="J88" s="12"/>
      <c r="K88" s="12"/>
      <c r="L88" s="12"/>
      <c r="M88" s="12"/>
      <c r="N88" s="12"/>
      <c r="O88" s="12">
        <v>3</v>
      </c>
      <c r="P88" s="12"/>
      <c r="Q88" s="12"/>
      <c r="R88" s="12"/>
      <c r="S88" s="2"/>
      <c r="T88" s="36">
        <v>45313</v>
      </c>
      <c r="U88" s="24" t="s">
        <v>45</v>
      </c>
      <c r="V88" s="386">
        <v>3</v>
      </c>
      <c r="W88" s="384"/>
      <c r="X88" s="2"/>
      <c r="Y88" s="36">
        <v>45315</v>
      </c>
      <c r="Z88" s="24" t="s">
        <v>45</v>
      </c>
      <c r="AA88" s="386">
        <v>7</v>
      </c>
      <c r="AB88" s="1"/>
      <c r="AC88" s="2"/>
      <c r="AD88" s="13"/>
      <c r="AE88" s="1"/>
      <c r="AF88" s="387"/>
    </row>
    <row r="89" spans="2:32" ht="15" customHeight="1" x14ac:dyDescent="0.2">
      <c r="B89" s="13" t="s">
        <v>76</v>
      </c>
      <c r="C89" s="1" t="s">
        <v>93</v>
      </c>
      <c r="D89" s="386">
        <v>75</v>
      </c>
      <c r="E89" s="30" t="s">
        <v>181</v>
      </c>
      <c r="F89" s="13"/>
      <c r="G89" s="12"/>
      <c r="H89" s="12"/>
      <c r="I89" s="12">
        <v>6</v>
      </c>
      <c r="J89" s="12"/>
      <c r="K89" s="12"/>
      <c r="L89" s="12"/>
      <c r="M89" s="12"/>
      <c r="N89" s="12"/>
      <c r="O89" s="12"/>
      <c r="P89" s="12">
        <v>3</v>
      </c>
      <c r="Q89" s="12"/>
      <c r="R89" s="12"/>
      <c r="S89" s="2"/>
      <c r="T89" s="36">
        <v>45313</v>
      </c>
      <c r="U89" s="24" t="s">
        <v>45</v>
      </c>
      <c r="V89" s="386">
        <v>9</v>
      </c>
      <c r="W89" s="384"/>
      <c r="X89" s="2"/>
      <c r="Y89" s="36">
        <v>45315</v>
      </c>
      <c r="Z89" s="24" t="s">
        <v>45</v>
      </c>
      <c r="AA89" s="386">
        <v>12</v>
      </c>
      <c r="AB89" s="1"/>
      <c r="AC89" s="2"/>
      <c r="AD89" s="13"/>
      <c r="AE89" s="1"/>
      <c r="AF89" s="387"/>
    </row>
    <row r="90" spans="2:32" ht="15" customHeight="1" x14ac:dyDescent="0.2">
      <c r="B90" s="13" t="s">
        <v>76</v>
      </c>
      <c r="C90" s="1" t="s">
        <v>93</v>
      </c>
      <c r="D90" s="386">
        <v>76</v>
      </c>
      <c r="E90" s="30" t="s">
        <v>180</v>
      </c>
      <c r="F90" s="13"/>
      <c r="G90" s="12">
        <v>3</v>
      </c>
      <c r="H90" s="12"/>
      <c r="I90" s="12"/>
      <c r="J90" s="12"/>
      <c r="K90" s="12"/>
      <c r="L90" s="12"/>
      <c r="M90" s="12"/>
      <c r="N90" s="12">
        <v>3</v>
      </c>
      <c r="O90" s="12"/>
      <c r="P90" s="12"/>
      <c r="Q90" s="12"/>
      <c r="R90" s="12"/>
      <c r="S90" s="364" t="s">
        <v>514</v>
      </c>
      <c r="T90" s="36"/>
      <c r="U90" s="1"/>
      <c r="V90" s="386"/>
      <c r="W90" s="384"/>
      <c r="X90" s="2"/>
      <c r="Y90" s="36">
        <v>45315</v>
      </c>
      <c r="Z90" s="24" t="s">
        <v>45</v>
      </c>
      <c r="AA90" s="386">
        <v>5</v>
      </c>
      <c r="AB90" s="1"/>
      <c r="AC90" s="2"/>
      <c r="AD90" s="13"/>
      <c r="AE90" s="1" t="s">
        <v>242</v>
      </c>
      <c r="AF90" s="387"/>
    </row>
    <row r="91" spans="2:32" ht="15" customHeight="1" x14ac:dyDescent="0.2">
      <c r="B91" s="13" t="s">
        <v>76</v>
      </c>
      <c r="C91" s="1" t="s">
        <v>93</v>
      </c>
      <c r="D91" s="386">
        <v>77</v>
      </c>
      <c r="E91" s="30" t="s">
        <v>182</v>
      </c>
      <c r="F91" s="13"/>
      <c r="G91" s="12">
        <v>2</v>
      </c>
      <c r="H91" s="12"/>
      <c r="I91" s="12">
        <v>6</v>
      </c>
      <c r="J91" s="12"/>
      <c r="K91" s="12"/>
      <c r="L91" s="12"/>
      <c r="M91" s="12"/>
      <c r="N91" s="12"/>
      <c r="O91" s="12">
        <v>4</v>
      </c>
      <c r="P91" s="12"/>
      <c r="Q91" s="12"/>
      <c r="R91" s="12"/>
      <c r="S91" s="2"/>
      <c r="T91" s="36">
        <v>45313</v>
      </c>
      <c r="U91" s="24" t="s">
        <v>45</v>
      </c>
      <c r="V91" s="386">
        <v>4</v>
      </c>
      <c r="W91" s="384"/>
      <c r="X91" s="2"/>
      <c r="Y91" s="36">
        <v>45315</v>
      </c>
      <c r="Z91" s="24" t="s">
        <v>45</v>
      </c>
      <c r="AA91" s="386">
        <v>8</v>
      </c>
      <c r="AB91" s="1"/>
      <c r="AC91" s="2"/>
      <c r="AD91" s="13"/>
      <c r="AE91" s="1"/>
      <c r="AF91" s="387"/>
    </row>
    <row r="92" spans="2:32" x14ac:dyDescent="0.2">
      <c r="B92" s="13" t="s">
        <v>76</v>
      </c>
      <c r="C92" s="1" t="s">
        <v>93</v>
      </c>
      <c r="D92" s="386">
        <v>78</v>
      </c>
      <c r="E92" s="30" t="s">
        <v>182</v>
      </c>
      <c r="F92" s="13"/>
      <c r="G92" s="12">
        <v>2</v>
      </c>
      <c r="H92" s="12"/>
      <c r="I92" s="12">
        <v>6</v>
      </c>
      <c r="J92" s="12"/>
      <c r="K92" s="12"/>
      <c r="L92" s="12"/>
      <c r="M92" s="12"/>
      <c r="N92" s="12">
        <v>3</v>
      </c>
      <c r="O92" s="12">
        <v>3</v>
      </c>
      <c r="P92" s="12"/>
      <c r="Q92" s="12"/>
      <c r="R92" s="12"/>
      <c r="S92" s="2"/>
      <c r="T92" s="36">
        <v>45313</v>
      </c>
      <c r="U92" s="24" t="s">
        <v>45</v>
      </c>
      <c r="V92" s="386">
        <v>3</v>
      </c>
      <c r="W92" s="384"/>
      <c r="X92" s="2"/>
      <c r="Y92" s="36">
        <v>45315</v>
      </c>
      <c r="Z92" s="24" t="s">
        <v>45</v>
      </c>
      <c r="AA92" s="386">
        <v>11</v>
      </c>
      <c r="AB92" s="1"/>
      <c r="AC92" s="2"/>
      <c r="AD92" s="13"/>
      <c r="AE92" s="1"/>
      <c r="AF92" s="387"/>
    </row>
    <row r="93" spans="2:32" ht="15" customHeight="1" x14ac:dyDescent="0.2">
      <c r="B93" s="13" t="s">
        <v>76</v>
      </c>
      <c r="C93" s="1" t="s">
        <v>93</v>
      </c>
      <c r="D93" s="386">
        <v>79</v>
      </c>
      <c r="E93" s="30" t="s">
        <v>194</v>
      </c>
      <c r="F93" s="13"/>
      <c r="G93" s="12">
        <v>3</v>
      </c>
      <c r="H93" s="12"/>
      <c r="I93" s="12">
        <v>3</v>
      </c>
      <c r="J93" s="12"/>
      <c r="K93" s="12"/>
      <c r="L93" s="12"/>
      <c r="M93" s="12"/>
      <c r="N93" s="12"/>
      <c r="O93" s="12">
        <v>3</v>
      </c>
      <c r="P93" s="12"/>
      <c r="Q93" s="12"/>
      <c r="R93" s="12"/>
      <c r="S93" s="2"/>
      <c r="T93" s="36">
        <v>45313</v>
      </c>
      <c r="U93" s="24" t="s">
        <v>45</v>
      </c>
      <c r="V93" s="386">
        <v>3</v>
      </c>
      <c r="W93" s="384"/>
      <c r="X93" s="2"/>
      <c r="Y93" s="36">
        <v>45315</v>
      </c>
      <c r="Z93" s="24" t="s">
        <v>45</v>
      </c>
      <c r="AA93" s="386">
        <v>6</v>
      </c>
      <c r="AB93" s="1"/>
      <c r="AC93" s="2"/>
      <c r="AD93" s="13"/>
      <c r="AE93" s="1"/>
      <c r="AF93" s="387"/>
    </row>
    <row r="94" spans="2:32" ht="15" customHeight="1" x14ac:dyDescent="0.2">
      <c r="B94" s="13" t="s">
        <v>76</v>
      </c>
      <c r="C94" s="1" t="s">
        <v>93</v>
      </c>
      <c r="D94" s="386">
        <v>80</v>
      </c>
      <c r="E94" s="30" t="s">
        <v>179</v>
      </c>
      <c r="F94" s="13"/>
      <c r="G94" s="12"/>
      <c r="H94" s="12"/>
      <c r="I94" s="12">
        <v>3</v>
      </c>
      <c r="J94" s="12"/>
      <c r="K94" s="12">
        <v>3</v>
      </c>
      <c r="L94" s="12"/>
      <c r="M94" s="12"/>
      <c r="N94" s="12">
        <v>3</v>
      </c>
      <c r="O94" s="12"/>
      <c r="P94" s="12"/>
      <c r="Q94" s="12"/>
      <c r="R94" s="12"/>
      <c r="S94" s="2"/>
      <c r="T94" s="36">
        <v>45313</v>
      </c>
      <c r="U94" s="24" t="s">
        <v>45</v>
      </c>
      <c r="V94" s="386">
        <v>9</v>
      </c>
      <c r="W94" s="384"/>
      <c r="X94" s="2"/>
      <c r="Y94" s="36">
        <v>45315</v>
      </c>
      <c r="Z94" s="24" t="s">
        <v>45</v>
      </c>
      <c r="AA94" s="386">
        <v>9</v>
      </c>
      <c r="AB94" s="1"/>
      <c r="AC94" s="2"/>
      <c r="AD94" s="13"/>
      <c r="AE94" s="1"/>
      <c r="AF94" s="387"/>
    </row>
    <row r="95" spans="2:32" x14ac:dyDescent="0.2">
      <c r="B95" s="13" t="s">
        <v>76</v>
      </c>
      <c r="C95" s="1" t="s">
        <v>93</v>
      </c>
      <c r="D95" s="386">
        <v>81</v>
      </c>
      <c r="E95" s="30" t="s">
        <v>179</v>
      </c>
      <c r="F95" s="13"/>
      <c r="G95" s="12"/>
      <c r="H95" s="12"/>
      <c r="I95" s="12">
        <v>3</v>
      </c>
      <c r="J95" s="12"/>
      <c r="K95" s="12"/>
      <c r="L95" s="12"/>
      <c r="M95" s="12"/>
      <c r="N95" s="12"/>
      <c r="O95" s="12"/>
      <c r="P95" s="12">
        <v>3</v>
      </c>
      <c r="Q95" s="12"/>
      <c r="R95" s="12"/>
      <c r="S95" s="2"/>
      <c r="T95" s="36">
        <v>45313</v>
      </c>
      <c r="U95" s="24" t="s">
        <v>45</v>
      </c>
      <c r="V95" s="386">
        <v>3</v>
      </c>
      <c r="W95" s="50"/>
      <c r="X95" s="2"/>
      <c r="Y95" s="36">
        <v>45315</v>
      </c>
      <c r="Z95" s="24" t="s">
        <v>45</v>
      </c>
      <c r="AA95" s="386">
        <v>6</v>
      </c>
      <c r="AB95" s="1"/>
      <c r="AC95" s="2"/>
      <c r="AD95" s="13"/>
      <c r="AE95" s="1"/>
      <c r="AF95" s="387"/>
    </row>
    <row r="96" spans="2:32" ht="15" customHeight="1" x14ac:dyDescent="0.2">
      <c r="B96" s="13" t="s">
        <v>76</v>
      </c>
      <c r="C96" s="1" t="s">
        <v>93</v>
      </c>
      <c r="D96" s="386">
        <v>82</v>
      </c>
      <c r="E96" s="30" t="s">
        <v>180</v>
      </c>
      <c r="F96" s="13"/>
      <c r="G96" s="12">
        <v>6</v>
      </c>
      <c r="H96" s="12"/>
      <c r="I96" s="12"/>
      <c r="J96" s="12"/>
      <c r="K96" s="12"/>
      <c r="L96" s="12"/>
      <c r="M96" s="12"/>
      <c r="N96" s="12">
        <v>3</v>
      </c>
      <c r="O96" s="12"/>
      <c r="P96" s="12"/>
      <c r="Q96" s="12"/>
      <c r="R96" s="12"/>
      <c r="S96" s="2"/>
      <c r="T96" s="36"/>
      <c r="U96" s="1"/>
      <c r="V96" s="386"/>
      <c r="W96" s="384"/>
      <c r="X96" s="2"/>
      <c r="Y96" s="36">
        <v>45315</v>
      </c>
      <c r="Z96" s="24" t="s">
        <v>45</v>
      </c>
      <c r="AA96" s="386">
        <v>9</v>
      </c>
      <c r="AB96" s="1"/>
      <c r="AC96" s="2"/>
      <c r="AD96" s="13"/>
      <c r="AE96" s="1"/>
      <c r="AF96" s="387"/>
    </row>
    <row r="97" spans="2:32" ht="15" customHeight="1" x14ac:dyDescent="0.2">
      <c r="B97" s="13" t="s">
        <v>76</v>
      </c>
      <c r="C97" s="1" t="s">
        <v>93</v>
      </c>
      <c r="D97" s="386">
        <v>83</v>
      </c>
      <c r="E97" s="30" t="s">
        <v>180</v>
      </c>
      <c r="F97" s="13"/>
      <c r="G97" s="12">
        <v>3</v>
      </c>
      <c r="H97" s="12"/>
      <c r="I97" s="12"/>
      <c r="J97" s="12"/>
      <c r="K97" s="12"/>
      <c r="L97" s="12"/>
      <c r="M97" s="12"/>
      <c r="N97" s="12"/>
      <c r="O97" s="12"/>
      <c r="P97" s="12"/>
      <c r="Q97" s="12"/>
      <c r="R97" s="12"/>
      <c r="S97" s="2"/>
      <c r="T97" s="36"/>
      <c r="U97" s="1"/>
      <c r="V97" s="386"/>
      <c r="W97" s="384"/>
      <c r="X97" s="2"/>
      <c r="Y97" s="36">
        <v>45315</v>
      </c>
      <c r="Z97" s="24" t="s">
        <v>45</v>
      </c>
      <c r="AA97" s="386">
        <v>3</v>
      </c>
      <c r="AB97" s="1"/>
      <c r="AC97" s="2"/>
      <c r="AD97" s="13"/>
      <c r="AE97" s="1"/>
      <c r="AF97" s="387"/>
    </row>
    <row r="98" spans="2:32" ht="15" customHeight="1" x14ac:dyDescent="0.2">
      <c r="B98" s="13" t="s">
        <v>76</v>
      </c>
      <c r="C98" s="1" t="s">
        <v>93</v>
      </c>
      <c r="D98" s="386">
        <v>84</v>
      </c>
      <c r="E98" s="30" t="s">
        <v>180</v>
      </c>
      <c r="F98" s="13"/>
      <c r="G98" s="12">
        <v>3</v>
      </c>
      <c r="H98" s="12"/>
      <c r="I98" s="12"/>
      <c r="J98" s="12"/>
      <c r="K98" s="12"/>
      <c r="L98" s="12"/>
      <c r="M98" s="12"/>
      <c r="N98" s="12">
        <v>3</v>
      </c>
      <c r="O98" s="12"/>
      <c r="P98" s="12"/>
      <c r="Q98" s="12"/>
      <c r="R98" s="12"/>
      <c r="S98" s="2"/>
      <c r="T98" s="36"/>
      <c r="U98" s="1"/>
      <c r="V98" s="386"/>
      <c r="W98" s="384"/>
      <c r="X98" s="2"/>
      <c r="Y98" s="36">
        <v>45315</v>
      </c>
      <c r="Z98" s="24" t="s">
        <v>45</v>
      </c>
      <c r="AA98" s="386">
        <v>6</v>
      </c>
      <c r="AB98" s="1"/>
      <c r="AC98" s="2"/>
      <c r="AD98" s="13"/>
      <c r="AE98" s="1"/>
      <c r="AF98" s="387"/>
    </row>
    <row r="99" spans="2:32" ht="15" customHeight="1" x14ac:dyDescent="0.2">
      <c r="B99" s="13" t="s">
        <v>76</v>
      </c>
      <c r="C99" s="1" t="s">
        <v>93</v>
      </c>
      <c r="D99" s="386">
        <v>85</v>
      </c>
      <c r="E99" s="30" t="s">
        <v>180</v>
      </c>
      <c r="F99" s="13"/>
      <c r="G99" s="12">
        <v>3</v>
      </c>
      <c r="H99" s="12"/>
      <c r="I99" s="12"/>
      <c r="J99" s="12"/>
      <c r="K99" s="12"/>
      <c r="L99" s="12"/>
      <c r="M99" s="12"/>
      <c r="N99" s="12"/>
      <c r="O99" s="12"/>
      <c r="P99" s="12"/>
      <c r="Q99" s="12"/>
      <c r="R99" s="12"/>
      <c r="S99" s="2"/>
      <c r="T99" s="36"/>
      <c r="U99" s="1"/>
      <c r="V99" s="386"/>
      <c r="W99" s="384"/>
      <c r="X99" s="2"/>
      <c r="Y99" s="36">
        <v>45315</v>
      </c>
      <c r="Z99" s="24" t="s">
        <v>45</v>
      </c>
      <c r="AA99" s="386">
        <v>3</v>
      </c>
      <c r="AB99" s="1"/>
      <c r="AC99" s="2"/>
      <c r="AD99" s="13"/>
      <c r="AE99" s="1"/>
      <c r="AF99" s="387"/>
    </row>
    <row r="100" spans="2:32" ht="15" customHeight="1" x14ac:dyDescent="0.2">
      <c r="B100" s="13" t="s">
        <v>76</v>
      </c>
      <c r="C100" s="1" t="s">
        <v>93</v>
      </c>
      <c r="D100" s="386">
        <v>86</v>
      </c>
      <c r="E100" s="30" t="s">
        <v>181</v>
      </c>
      <c r="F100" s="13"/>
      <c r="G100" s="12">
        <v>1</v>
      </c>
      <c r="H100" s="12"/>
      <c r="I100" s="12">
        <v>6</v>
      </c>
      <c r="J100" s="12"/>
      <c r="K100" s="12"/>
      <c r="L100" s="12"/>
      <c r="M100" s="12"/>
      <c r="N100" s="12">
        <v>3</v>
      </c>
      <c r="O100" s="12">
        <v>3</v>
      </c>
      <c r="P100" s="12"/>
      <c r="Q100" s="12"/>
      <c r="R100" s="12"/>
      <c r="S100" s="2"/>
      <c r="T100" s="36">
        <v>45313</v>
      </c>
      <c r="U100" s="24" t="s">
        <v>45</v>
      </c>
      <c r="V100" s="386">
        <v>3</v>
      </c>
      <c r="W100" s="384"/>
      <c r="X100" s="2"/>
      <c r="Y100" s="36">
        <v>45315</v>
      </c>
      <c r="Z100" s="24" t="s">
        <v>45</v>
      </c>
      <c r="AA100" s="386">
        <v>10</v>
      </c>
      <c r="AB100" s="1"/>
      <c r="AC100" s="2"/>
      <c r="AD100" s="13"/>
      <c r="AE100" s="1"/>
      <c r="AF100" s="387"/>
    </row>
    <row r="101" spans="2:32" ht="15" customHeight="1" x14ac:dyDescent="0.2">
      <c r="B101" s="13" t="s">
        <v>76</v>
      </c>
      <c r="C101" s="1" t="s">
        <v>93</v>
      </c>
      <c r="D101" s="386">
        <v>87</v>
      </c>
      <c r="E101" s="30" t="s">
        <v>180</v>
      </c>
      <c r="F101" s="13"/>
      <c r="G101" s="12">
        <v>3</v>
      </c>
      <c r="H101" s="12"/>
      <c r="I101" s="12"/>
      <c r="J101" s="12"/>
      <c r="K101" s="12"/>
      <c r="L101" s="12"/>
      <c r="M101" s="12"/>
      <c r="N101" s="12"/>
      <c r="O101" s="12"/>
      <c r="P101" s="12"/>
      <c r="Q101" s="12"/>
      <c r="R101" s="12"/>
      <c r="S101" s="2"/>
      <c r="T101" s="36"/>
      <c r="U101" s="1"/>
      <c r="V101" s="386"/>
      <c r="W101" s="384"/>
      <c r="X101" s="2"/>
      <c r="Y101" s="36">
        <v>45315</v>
      </c>
      <c r="Z101" s="24" t="s">
        <v>45</v>
      </c>
      <c r="AA101" s="386">
        <v>6</v>
      </c>
      <c r="AB101" s="1"/>
      <c r="AC101" s="2"/>
      <c r="AD101" s="13"/>
      <c r="AE101" s="1"/>
      <c r="AF101" s="387"/>
    </row>
    <row r="102" spans="2:32" x14ac:dyDescent="0.2">
      <c r="B102" s="13" t="s">
        <v>76</v>
      </c>
      <c r="C102" s="1" t="s">
        <v>93</v>
      </c>
      <c r="D102" s="386">
        <v>88</v>
      </c>
      <c r="E102" s="30" t="s">
        <v>180</v>
      </c>
      <c r="F102" s="13"/>
      <c r="G102" s="12">
        <v>3</v>
      </c>
      <c r="H102" s="12"/>
      <c r="I102" s="12"/>
      <c r="J102" s="12"/>
      <c r="K102" s="12"/>
      <c r="L102" s="12"/>
      <c r="M102" s="12"/>
      <c r="N102" s="12">
        <v>3</v>
      </c>
      <c r="O102" s="12"/>
      <c r="P102" s="12"/>
      <c r="Q102" s="12"/>
      <c r="R102" s="12"/>
      <c r="S102" s="2"/>
      <c r="T102" s="36"/>
      <c r="U102" s="24"/>
      <c r="V102" s="386"/>
      <c r="W102" s="50"/>
      <c r="X102" s="2"/>
      <c r="Y102" s="36">
        <v>45315</v>
      </c>
      <c r="Z102" s="24" t="s">
        <v>45</v>
      </c>
      <c r="AA102" s="386">
        <v>6</v>
      </c>
      <c r="AB102" s="1"/>
      <c r="AC102" s="2"/>
      <c r="AD102" s="13"/>
      <c r="AE102" s="1"/>
      <c r="AF102" s="387"/>
    </row>
    <row r="103" spans="2:32" x14ac:dyDescent="0.2">
      <c r="B103" s="13" t="s">
        <v>76</v>
      </c>
      <c r="C103" s="1" t="s">
        <v>93</v>
      </c>
      <c r="D103" s="386">
        <v>89</v>
      </c>
      <c r="E103" s="30" t="s">
        <v>180</v>
      </c>
      <c r="F103" s="13"/>
      <c r="G103" s="12">
        <v>3</v>
      </c>
      <c r="H103" s="12"/>
      <c r="I103" s="12"/>
      <c r="J103" s="12"/>
      <c r="K103" s="12"/>
      <c r="L103" s="12"/>
      <c r="M103" s="12"/>
      <c r="N103" s="12"/>
      <c r="O103" s="12"/>
      <c r="P103" s="12"/>
      <c r="Q103" s="12"/>
      <c r="R103" s="12"/>
      <c r="S103" s="2"/>
      <c r="T103" s="36"/>
      <c r="U103" s="24"/>
      <c r="V103" s="386"/>
      <c r="W103" s="50"/>
      <c r="X103" s="2"/>
      <c r="Y103" s="36">
        <v>45320</v>
      </c>
      <c r="Z103" s="24" t="s">
        <v>45</v>
      </c>
      <c r="AA103" s="386">
        <v>3</v>
      </c>
      <c r="AB103" s="1"/>
      <c r="AC103" s="2"/>
      <c r="AD103" s="13"/>
      <c r="AE103" s="1"/>
      <c r="AF103" s="387"/>
    </row>
    <row r="104" spans="2:32" ht="15" customHeight="1" x14ac:dyDescent="0.2">
      <c r="B104" s="13" t="s">
        <v>76</v>
      </c>
      <c r="C104" s="1" t="s">
        <v>93</v>
      </c>
      <c r="D104" s="386">
        <v>90</v>
      </c>
      <c r="E104" s="30" t="s">
        <v>180</v>
      </c>
      <c r="F104" s="13"/>
      <c r="G104" s="12">
        <v>3</v>
      </c>
      <c r="H104" s="12"/>
      <c r="I104" s="12"/>
      <c r="J104" s="12"/>
      <c r="K104" s="12"/>
      <c r="L104" s="12"/>
      <c r="M104" s="12"/>
      <c r="N104" s="12">
        <v>3</v>
      </c>
      <c r="O104" s="12"/>
      <c r="P104" s="12"/>
      <c r="Q104" s="12"/>
      <c r="R104" s="12"/>
      <c r="S104" s="2"/>
      <c r="T104" s="36"/>
      <c r="U104" s="1"/>
      <c r="V104" s="386"/>
      <c r="W104" s="384"/>
      <c r="X104" s="2"/>
      <c r="Y104" s="36">
        <v>45320</v>
      </c>
      <c r="Z104" s="24" t="s">
        <v>45</v>
      </c>
      <c r="AA104" s="386">
        <v>6</v>
      </c>
      <c r="AB104" s="1"/>
      <c r="AC104" s="2"/>
      <c r="AD104" s="13"/>
      <c r="AE104" s="1"/>
      <c r="AF104" s="387"/>
    </row>
    <row r="105" spans="2:32" ht="15" customHeight="1" x14ac:dyDescent="0.2">
      <c r="B105" s="13" t="s">
        <v>76</v>
      </c>
      <c r="C105" s="1" t="s">
        <v>93</v>
      </c>
      <c r="D105" s="386">
        <v>91</v>
      </c>
      <c r="E105" s="30" t="s">
        <v>181</v>
      </c>
      <c r="F105" s="13"/>
      <c r="G105" s="12">
        <v>1</v>
      </c>
      <c r="H105" s="12"/>
      <c r="I105" s="12">
        <v>6</v>
      </c>
      <c r="J105" s="12"/>
      <c r="K105" s="12"/>
      <c r="L105" s="12"/>
      <c r="M105" s="12"/>
      <c r="N105" s="12"/>
      <c r="O105" s="12">
        <v>3</v>
      </c>
      <c r="P105" s="12"/>
      <c r="Q105" s="12"/>
      <c r="R105" s="12"/>
      <c r="S105" s="2"/>
      <c r="T105" s="36">
        <v>45313</v>
      </c>
      <c r="U105" s="24" t="s">
        <v>45</v>
      </c>
      <c r="V105" s="386">
        <v>3</v>
      </c>
      <c r="W105" s="384"/>
      <c r="X105" s="2"/>
      <c r="Y105" s="36">
        <v>45320</v>
      </c>
      <c r="Z105" s="24" t="s">
        <v>45</v>
      </c>
      <c r="AA105" s="386">
        <v>7</v>
      </c>
      <c r="AB105" s="1"/>
      <c r="AC105" s="2"/>
      <c r="AD105" s="13"/>
      <c r="AE105" s="1"/>
      <c r="AF105" s="387"/>
    </row>
    <row r="106" spans="2:32" ht="15" customHeight="1" x14ac:dyDescent="0.2">
      <c r="B106" s="13" t="s">
        <v>76</v>
      </c>
      <c r="C106" s="1" t="s">
        <v>93</v>
      </c>
      <c r="D106" s="386">
        <v>92</v>
      </c>
      <c r="E106" s="30" t="s">
        <v>180</v>
      </c>
      <c r="F106" s="13"/>
      <c r="G106" s="12">
        <v>3</v>
      </c>
      <c r="H106" s="12"/>
      <c r="I106" s="12"/>
      <c r="J106" s="12"/>
      <c r="K106" s="12"/>
      <c r="L106" s="12"/>
      <c r="M106" s="12"/>
      <c r="N106" s="12">
        <v>3</v>
      </c>
      <c r="O106" s="12"/>
      <c r="P106" s="12"/>
      <c r="Q106" s="12"/>
      <c r="R106" s="12"/>
      <c r="S106" s="2"/>
      <c r="T106" s="36"/>
      <c r="U106" s="1"/>
      <c r="V106" s="386"/>
      <c r="W106" s="384"/>
      <c r="X106" s="2"/>
      <c r="Y106" s="36">
        <v>45320</v>
      </c>
      <c r="Z106" s="24" t="s">
        <v>45</v>
      </c>
      <c r="AA106" s="386">
        <v>6</v>
      </c>
      <c r="AB106" s="1"/>
      <c r="AC106" s="2"/>
      <c r="AD106" s="13"/>
      <c r="AE106" s="1"/>
      <c r="AF106" s="387"/>
    </row>
    <row r="107" spans="2:32" ht="15" customHeight="1" x14ac:dyDescent="0.2">
      <c r="B107" s="13" t="s">
        <v>76</v>
      </c>
      <c r="C107" s="1" t="s">
        <v>93</v>
      </c>
      <c r="D107" s="386">
        <v>93</v>
      </c>
      <c r="E107" s="30" t="s">
        <v>180</v>
      </c>
      <c r="F107" s="13"/>
      <c r="G107" s="12">
        <v>3</v>
      </c>
      <c r="H107" s="12"/>
      <c r="I107" s="12"/>
      <c r="J107" s="12"/>
      <c r="K107" s="12"/>
      <c r="L107" s="12"/>
      <c r="M107" s="12"/>
      <c r="N107" s="12"/>
      <c r="O107" s="12"/>
      <c r="P107" s="12"/>
      <c r="Q107" s="12"/>
      <c r="R107" s="12"/>
      <c r="S107" s="2"/>
      <c r="T107" s="36"/>
      <c r="U107" s="1"/>
      <c r="V107" s="386"/>
      <c r="W107" s="384"/>
      <c r="X107" s="2"/>
      <c r="Y107" s="36">
        <v>45320</v>
      </c>
      <c r="Z107" s="24" t="s">
        <v>45</v>
      </c>
      <c r="AA107" s="386">
        <v>3</v>
      </c>
      <c r="AB107" s="1"/>
      <c r="AC107" s="2"/>
      <c r="AD107" s="13"/>
      <c r="AE107" s="1"/>
      <c r="AF107" s="387"/>
    </row>
    <row r="108" spans="2:32" ht="15" customHeight="1" x14ac:dyDescent="0.2">
      <c r="B108" s="13" t="s">
        <v>76</v>
      </c>
      <c r="C108" s="1" t="s">
        <v>93</v>
      </c>
      <c r="D108" s="386">
        <v>94</v>
      </c>
      <c r="E108" s="30" t="s">
        <v>180</v>
      </c>
      <c r="F108" s="13"/>
      <c r="G108" s="12">
        <v>3</v>
      </c>
      <c r="H108" s="12"/>
      <c r="I108" s="12"/>
      <c r="J108" s="12"/>
      <c r="K108" s="12"/>
      <c r="L108" s="12"/>
      <c r="M108" s="12"/>
      <c r="N108" s="12">
        <v>3</v>
      </c>
      <c r="O108" s="12"/>
      <c r="P108" s="12"/>
      <c r="Q108" s="12"/>
      <c r="R108" s="12"/>
      <c r="S108" s="2"/>
      <c r="T108" s="36"/>
      <c r="U108" s="1"/>
      <c r="V108" s="386"/>
      <c r="W108" s="384"/>
      <c r="X108" s="2"/>
      <c r="Y108" s="36">
        <v>45320</v>
      </c>
      <c r="Z108" s="24" t="s">
        <v>45</v>
      </c>
      <c r="AA108" s="386">
        <v>6</v>
      </c>
      <c r="AB108" s="1"/>
      <c r="AC108" s="2"/>
      <c r="AD108" s="13"/>
      <c r="AE108" s="1"/>
      <c r="AF108" s="387"/>
    </row>
    <row r="109" spans="2:32" ht="15" customHeight="1" x14ac:dyDescent="0.2">
      <c r="B109" s="13" t="s">
        <v>76</v>
      </c>
      <c r="C109" s="1" t="s">
        <v>93</v>
      </c>
      <c r="D109" s="386">
        <v>95</v>
      </c>
      <c r="E109" s="30" t="s">
        <v>194</v>
      </c>
      <c r="F109" s="13"/>
      <c r="G109" s="12">
        <v>6</v>
      </c>
      <c r="H109" s="12"/>
      <c r="I109" s="12">
        <v>3</v>
      </c>
      <c r="J109" s="12"/>
      <c r="K109" s="12"/>
      <c r="L109" s="12"/>
      <c r="M109" s="12"/>
      <c r="N109" s="12"/>
      <c r="O109" s="12">
        <v>7</v>
      </c>
      <c r="P109" s="12"/>
      <c r="Q109" s="12"/>
      <c r="R109" s="12"/>
      <c r="S109" s="2"/>
      <c r="T109" s="36">
        <v>45313</v>
      </c>
      <c r="U109" s="24" t="s">
        <v>45</v>
      </c>
      <c r="V109" s="386">
        <v>7</v>
      </c>
      <c r="W109" s="384"/>
      <c r="X109" s="2"/>
      <c r="Y109" s="36">
        <v>45320</v>
      </c>
      <c r="Z109" s="24" t="s">
        <v>45</v>
      </c>
      <c r="AA109" s="386">
        <v>9</v>
      </c>
      <c r="AB109" s="1"/>
      <c r="AC109" s="2"/>
      <c r="AD109" s="13"/>
      <c r="AE109" s="1"/>
      <c r="AF109" s="387"/>
    </row>
    <row r="110" spans="2:32" x14ac:dyDescent="0.2">
      <c r="B110" s="13" t="s">
        <v>76</v>
      </c>
      <c r="C110" s="1" t="s">
        <v>93</v>
      </c>
      <c r="D110" s="386">
        <v>96</v>
      </c>
      <c r="E110" s="30" t="s">
        <v>180</v>
      </c>
      <c r="F110" s="13"/>
      <c r="G110" s="12">
        <v>3</v>
      </c>
      <c r="H110" s="12"/>
      <c r="I110" s="12"/>
      <c r="J110" s="12"/>
      <c r="K110" s="12"/>
      <c r="L110" s="12"/>
      <c r="M110" s="12"/>
      <c r="N110" s="12">
        <v>3</v>
      </c>
      <c r="O110" s="12"/>
      <c r="P110" s="12"/>
      <c r="Q110" s="12"/>
      <c r="R110" s="12"/>
      <c r="S110" s="2"/>
      <c r="T110" s="36"/>
      <c r="U110" s="24"/>
      <c r="V110" s="386"/>
      <c r="W110" s="50"/>
      <c r="X110" s="2"/>
      <c r="Y110" s="36">
        <v>45320</v>
      </c>
      <c r="Z110" s="24" t="s">
        <v>45</v>
      </c>
      <c r="AA110" s="386">
        <v>6</v>
      </c>
      <c r="AB110" s="1"/>
      <c r="AC110" s="2"/>
      <c r="AD110" s="13"/>
      <c r="AE110" s="1"/>
      <c r="AF110" s="387"/>
    </row>
    <row r="111" spans="2:32" ht="15" customHeight="1" x14ac:dyDescent="0.2">
      <c r="B111" s="13" t="s">
        <v>76</v>
      </c>
      <c r="C111" s="1" t="s">
        <v>93</v>
      </c>
      <c r="D111" s="386">
        <v>97</v>
      </c>
      <c r="E111" s="30" t="s">
        <v>180</v>
      </c>
      <c r="F111" s="13"/>
      <c r="G111" s="12">
        <v>3</v>
      </c>
      <c r="H111" s="12"/>
      <c r="I111" s="12"/>
      <c r="J111" s="12"/>
      <c r="K111" s="12"/>
      <c r="L111" s="12"/>
      <c r="M111" s="12"/>
      <c r="N111" s="12"/>
      <c r="O111" s="12"/>
      <c r="P111" s="12"/>
      <c r="Q111" s="12"/>
      <c r="R111" s="12"/>
      <c r="S111" s="2"/>
      <c r="T111" s="36"/>
      <c r="U111" s="1"/>
      <c r="V111" s="386"/>
      <c r="W111" s="384"/>
      <c r="X111" s="2"/>
      <c r="Y111" s="36">
        <v>45320</v>
      </c>
      <c r="Z111" s="24" t="s">
        <v>45</v>
      </c>
      <c r="AA111" s="386">
        <v>3</v>
      </c>
      <c r="AB111" s="1"/>
      <c r="AC111" s="2"/>
      <c r="AD111" s="13"/>
      <c r="AE111" s="1"/>
      <c r="AF111" s="387"/>
    </row>
    <row r="112" spans="2:32" x14ac:dyDescent="0.2">
      <c r="B112" s="13" t="s">
        <v>76</v>
      </c>
      <c r="C112" s="1" t="s">
        <v>93</v>
      </c>
      <c r="D112" s="386">
        <v>98</v>
      </c>
      <c r="E112" s="30" t="s">
        <v>195</v>
      </c>
      <c r="F112" s="13"/>
      <c r="G112" s="12">
        <v>1</v>
      </c>
      <c r="H112" s="12">
        <v>3</v>
      </c>
      <c r="I112" s="12">
        <v>6</v>
      </c>
      <c r="J112" s="12"/>
      <c r="K112" s="12"/>
      <c r="L112" s="12"/>
      <c r="M112" s="12"/>
      <c r="N112" s="12">
        <v>3</v>
      </c>
      <c r="O112" s="12">
        <v>12</v>
      </c>
      <c r="P112" s="12">
        <v>3</v>
      </c>
      <c r="Q112" s="12"/>
      <c r="R112" s="12"/>
      <c r="S112" s="2"/>
      <c r="T112" s="36">
        <v>45314</v>
      </c>
      <c r="U112" s="24" t="s">
        <v>45</v>
      </c>
      <c r="V112" s="386">
        <v>21</v>
      </c>
      <c r="W112" s="50"/>
      <c r="X112" s="2"/>
      <c r="Y112" s="36">
        <v>45320</v>
      </c>
      <c r="Z112" s="24" t="s">
        <v>45</v>
      </c>
      <c r="AA112" s="386">
        <v>19</v>
      </c>
      <c r="AB112" s="1"/>
      <c r="AC112" s="2"/>
      <c r="AD112" s="13"/>
      <c r="AE112" s="1"/>
      <c r="AF112" s="387"/>
    </row>
    <row r="113" spans="2:32" x14ac:dyDescent="0.2">
      <c r="B113" s="13" t="s">
        <v>76</v>
      </c>
      <c r="C113" s="1" t="s">
        <v>93</v>
      </c>
      <c r="D113" s="386">
        <v>99</v>
      </c>
      <c r="E113" s="30" t="s">
        <v>180</v>
      </c>
      <c r="F113" s="13"/>
      <c r="G113" s="12">
        <v>3</v>
      </c>
      <c r="H113" s="12"/>
      <c r="I113" s="12"/>
      <c r="J113" s="12"/>
      <c r="K113" s="12"/>
      <c r="L113" s="12"/>
      <c r="M113" s="12"/>
      <c r="N113" s="12"/>
      <c r="O113" s="12"/>
      <c r="P113" s="12"/>
      <c r="Q113" s="12"/>
      <c r="R113" s="12"/>
      <c r="S113" s="2"/>
      <c r="T113" s="36"/>
      <c r="U113" s="24"/>
      <c r="V113" s="386"/>
      <c r="W113" s="50"/>
      <c r="X113" s="2"/>
      <c r="Y113" s="36">
        <v>45320</v>
      </c>
      <c r="Z113" s="24" t="s">
        <v>45</v>
      </c>
      <c r="AA113" s="386">
        <v>3</v>
      </c>
      <c r="AB113" s="1"/>
      <c r="AC113" s="2"/>
      <c r="AD113" s="13"/>
      <c r="AE113" s="1"/>
      <c r="AF113" s="387"/>
    </row>
    <row r="114" spans="2:32" ht="15" customHeight="1" x14ac:dyDescent="0.2">
      <c r="B114" s="13" t="s">
        <v>76</v>
      </c>
      <c r="C114" s="1" t="s">
        <v>93</v>
      </c>
      <c r="D114" s="386">
        <v>100</v>
      </c>
      <c r="E114" s="30" t="s">
        <v>196</v>
      </c>
      <c r="F114" s="13"/>
      <c r="G114" s="12">
        <v>1</v>
      </c>
      <c r="H114" s="12"/>
      <c r="I114" s="12">
        <v>6</v>
      </c>
      <c r="J114" s="12"/>
      <c r="K114" s="12"/>
      <c r="L114" s="12"/>
      <c r="M114" s="12"/>
      <c r="N114" s="12">
        <v>3</v>
      </c>
      <c r="O114" s="12">
        <v>3</v>
      </c>
      <c r="P114" s="12"/>
      <c r="Q114" s="12"/>
      <c r="R114" s="12"/>
      <c r="S114" s="2"/>
      <c r="T114" s="36">
        <v>45314</v>
      </c>
      <c r="U114" s="24" t="s">
        <v>45</v>
      </c>
      <c r="V114" s="386">
        <v>3</v>
      </c>
      <c r="W114" s="116" t="s">
        <v>220</v>
      </c>
      <c r="X114" s="2"/>
      <c r="Y114" s="36">
        <v>45320</v>
      </c>
      <c r="Z114" s="24" t="s">
        <v>45</v>
      </c>
      <c r="AA114" s="386">
        <v>10</v>
      </c>
      <c r="AB114" s="1"/>
      <c r="AC114" s="2"/>
      <c r="AD114" s="13"/>
      <c r="AE114" s="1" t="s">
        <v>242</v>
      </c>
      <c r="AF114" s="387"/>
    </row>
    <row r="115" spans="2:32" ht="15" customHeight="1" x14ac:dyDescent="0.2">
      <c r="B115" s="13" t="s">
        <v>76</v>
      </c>
      <c r="C115" s="1" t="s">
        <v>93</v>
      </c>
      <c r="D115" s="386">
        <v>101</v>
      </c>
      <c r="E115" s="30" t="s">
        <v>197</v>
      </c>
      <c r="F115" s="13"/>
      <c r="G115" s="12">
        <v>4</v>
      </c>
      <c r="H115" s="12"/>
      <c r="I115" s="12">
        <v>3</v>
      </c>
      <c r="J115" s="12"/>
      <c r="K115" s="12"/>
      <c r="L115" s="12"/>
      <c r="M115" s="12"/>
      <c r="N115" s="12"/>
      <c r="O115" s="12">
        <v>3</v>
      </c>
      <c r="P115" s="12"/>
      <c r="Q115" s="12"/>
      <c r="R115" s="12"/>
      <c r="S115" s="2"/>
      <c r="T115" s="36">
        <v>45314</v>
      </c>
      <c r="U115" s="24" t="s">
        <v>45</v>
      </c>
      <c r="V115" s="386">
        <v>3</v>
      </c>
      <c r="W115" s="384"/>
      <c r="X115" s="2"/>
      <c r="Y115" s="36">
        <v>45320</v>
      </c>
      <c r="Z115" s="24" t="s">
        <v>45</v>
      </c>
      <c r="AA115" s="386">
        <v>7</v>
      </c>
      <c r="AB115" s="1"/>
      <c r="AC115" s="2"/>
      <c r="AD115" s="13"/>
      <c r="AE115" s="1"/>
      <c r="AF115" s="387"/>
    </row>
    <row r="116" spans="2:32" ht="15" customHeight="1" x14ac:dyDescent="0.2">
      <c r="B116" s="13" t="s">
        <v>76</v>
      </c>
      <c r="C116" s="1" t="s">
        <v>93</v>
      </c>
      <c r="D116" s="386">
        <v>102</v>
      </c>
      <c r="E116" s="30" t="s">
        <v>198</v>
      </c>
      <c r="F116" s="13"/>
      <c r="G116" s="12"/>
      <c r="H116" s="12"/>
      <c r="I116" s="12">
        <v>3</v>
      </c>
      <c r="J116" s="12"/>
      <c r="K116" s="12">
        <v>3</v>
      </c>
      <c r="L116" s="12"/>
      <c r="M116" s="12"/>
      <c r="N116" s="12">
        <v>3</v>
      </c>
      <c r="O116" s="12"/>
      <c r="P116" s="12"/>
      <c r="Q116" s="12"/>
      <c r="R116" s="12"/>
      <c r="S116" s="2"/>
      <c r="T116" s="36">
        <v>45314</v>
      </c>
      <c r="U116" s="24" t="s">
        <v>45</v>
      </c>
      <c r="V116" s="386">
        <v>3</v>
      </c>
      <c r="W116" s="384"/>
      <c r="X116" s="2"/>
      <c r="Y116" s="36">
        <v>45320</v>
      </c>
      <c r="Z116" s="24" t="s">
        <v>45</v>
      </c>
      <c r="AA116" s="386">
        <v>9</v>
      </c>
      <c r="AB116" s="1"/>
      <c r="AC116" s="2"/>
      <c r="AD116" s="13"/>
      <c r="AE116" s="1"/>
      <c r="AF116" s="387"/>
    </row>
    <row r="117" spans="2:32" x14ac:dyDescent="0.2">
      <c r="B117" s="13" t="s">
        <v>76</v>
      </c>
      <c r="C117" s="1" t="s">
        <v>93</v>
      </c>
      <c r="D117" s="386">
        <v>103</v>
      </c>
      <c r="E117" s="30" t="s">
        <v>181</v>
      </c>
      <c r="F117" s="13"/>
      <c r="G117" s="12"/>
      <c r="H117" s="12">
        <v>3</v>
      </c>
      <c r="I117" s="12">
        <v>3</v>
      </c>
      <c r="J117" s="12"/>
      <c r="K117" s="12"/>
      <c r="L117" s="12"/>
      <c r="M117" s="12"/>
      <c r="N117" s="12"/>
      <c r="O117" s="12">
        <v>3</v>
      </c>
      <c r="P117" s="12">
        <v>3</v>
      </c>
      <c r="Q117" s="12"/>
      <c r="R117" s="12"/>
      <c r="S117" s="2"/>
      <c r="T117" s="36">
        <v>45314</v>
      </c>
      <c r="U117" s="24" t="s">
        <v>45</v>
      </c>
      <c r="V117" s="386">
        <v>12</v>
      </c>
      <c r="W117" s="50"/>
      <c r="X117" s="2"/>
      <c r="Y117" s="36">
        <v>45320</v>
      </c>
      <c r="Z117" s="24" t="s">
        <v>45</v>
      </c>
      <c r="AA117" s="386">
        <v>12</v>
      </c>
      <c r="AB117" s="1"/>
      <c r="AC117" s="2"/>
      <c r="AD117" s="13"/>
      <c r="AE117" s="1"/>
      <c r="AF117" s="387"/>
    </row>
    <row r="118" spans="2:32" x14ac:dyDescent="0.2">
      <c r="B118" s="13" t="s">
        <v>76</v>
      </c>
      <c r="C118" s="1" t="s">
        <v>93</v>
      </c>
      <c r="D118" s="386">
        <v>104</v>
      </c>
      <c r="E118" s="30" t="s">
        <v>199</v>
      </c>
      <c r="F118" s="13"/>
      <c r="G118" s="12">
        <v>2</v>
      </c>
      <c r="H118" s="12">
        <v>6</v>
      </c>
      <c r="I118" s="12"/>
      <c r="J118" s="12"/>
      <c r="K118" s="12"/>
      <c r="L118" s="12"/>
      <c r="M118" s="12"/>
      <c r="N118" s="12"/>
      <c r="O118" s="12">
        <v>3</v>
      </c>
      <c r="P118" s="12"/>
      <c r="Q118" s="12"/>
      <c r="R118" s="12"/>
      <c r="S118" s="2"/>
      <c r="T118" s="36">
        <v>45314</v>
      </c>
      <c r="U118" s="24" t="s">
        <v>45</v>
      </c>
      <c r="V118" s="386">
        <v>3</v>
      </c>
      <c r="W118" s="50"/>
      <c r="X118" s="2"/>
      <c r="Y118" s="36">
        <v>45320</v>
      </c>
      <c r="Z118" s="24" t="s">
        <v>45</v>
      </c>
      <c r="AA118" s="386">
        <v>8</v>
      </c>
      <c r="AB118" s="1"/>
      <c r="AC118" s="2"/>
      <c r="AD118" s="13"/>
      <c r="AE118" s="1"/>
      <c r="AF118" s="387"/>
    </row>
    <row r="119" spans="2:32" ht="15" customHeight="1" x14ac:dyDescent="0.2">
      <c r="B119" s="13" t="s">
        <v>76</v>
      </c>
      <c r="C119" s="1" t="s">
        <v>93</v>
      </c>
      <c r="D119" s="386">
        <v>105</v>
      </c>
      <c r="E119" s="30" t="s">
        <v>185</v>
      </c>
      <c r="F119" s="13"/>
      <c r="G119" s="12">
        <v>2</v>
      </c>
      <c r="H119" s="12">
        <v>6</v>
      </c>
      <c r="I119" s="12"/>
      <c r="J119" s="12"/>
      <c r="K119" s="12"/>
      <c r="L119" s="12"/>
      <c r="M119" s="12"/>
      <c r="N119" s="12"/>
      <c r="O119" s="12">
        <v>3</v>
      </c>
      <c r="P119" s="12"/>
      <c r="Q119" s="12"/>
      <c r="R119" s="12"/>
      <c r="S119" s="2"/>
      <c r="T119" s="36">
        <v>45314</v>
      </c>
      <c r="U119" s="24" t="s">
        <v>45</v>
      </c>
      <c r="V119" s="386">
        <v>3</v>
      </c>
      <c r="W119" s="384"/>
      <c r="X119" s="2"/>
      <c r="Y119" s="36">
        <v>45320</v>
      </c>
      <c r="Z119" s="24" t="s">
        <v>45</v>
      </c>
      <c r="AA119" s="386">
        <v>8</v>
      </c>
      <c r="AB119" s="1"/>
      <c r="AC119" s="2"/>
      <c r="AD119" s="13"/>
      <c r="AE119" s="1"/>
      <c r="AF119" s="387"/>
    </row>
    <row r="120" spans="2:32" ht="15" customHeight="1" x14ac:dyDescent="0.2">
      <c r="B120" s="13" t="s">
        <v>76</v>
      </c>
      <c r="C120" s="1" t="s">
        <v>93</v>
      </c>
      <c r="D120" s="386">
        <v>106</v>
      </c>
      <c r="E120" s="30" t="s">
        <v>180</v>
      </c>
      <c r="F120" s="13"/>
      <c r="G120" s="12">
        <v>3</v>
      </c>
      <c r="H120" s="12"/>
      <c r="I120" s="12"/>
      <c r="J120" s="12"/>
      <c r="K120" s="12"/>
      <c r="L120" s="12"/>
      <c r="M120" s="12"/>
      <c r="N120" s="12"/>
      <c r="O120" s="12"/>
      <c r="P120" s="12"/>
      <c r="Q120" s="12"/>
      <c r="R120" s="12"/>
      <c r="S120" s="2"/>
      <c r="T120" s="36"/>
      <c r="U120" s="1"/>
      <c r="V120" s="386"/>
      <c r="W120" s="384"/>
      <c r="X120" s="2"/>
      <c r="Y120" s="36">
        <v>45320</v>
      </c>
      <c r="Z120" s="24" t="s">
        <v>45</v>
      </c>
      <c r="AA120" s="386">
        <v>3</v>
      </c>
      <c r="AB120" s="1"/>
      <c r="AC120" s="2"/>
      <c r="AD120" s="13"/>
      <c r="AE120" s="1"/>
      <c r="AF120" s="387"/>
    </row>
    <row r="121" spans="2:32" ht="15" customHeight="1" x14ac:dyDescent="0.2">
      <c r="B121" s="13" t="s">
        <v>76</v>
      </c>
      <c r="C121" s="1" t="s">
        <v>93</v>
      </c>
      <c r="D121" s="386">
        <v>107</v>
      </c>
      <c r="E121" s="30" t="s">
        <v>180</v>
      </c>
      <c r="F121" s="13"/>
      <c r="G121" s="12">
        <v>3</v>
      </c>
      <c r="H121" s="12"/>
      <c r="I121" s="12"/>
      <c r="J121" s="12"/>
      <c r="K121" s="12"/>
      <c r="L121" s="12"/>
      <c r="M121" s="12"/>
      <c r="N121" s="12"/>
      <c r="O121" s="12"/>
      <c r="P121" s="12"/>
      <c r="Q121" s="12"/>
      <c r="R121" s="12"/>
      <c r="S121" s="2"/>
      <c r="T121" s="36"/>
      <c r="U121" s="1"/>
      <c r="V121" s="386"/>
      <c r="W121" s="384"/>
      <c r="X121" s="2"/>
      <c r="Y121" s="36">
        <v>45320</v>
      </c>
      <c r="Z121" s="24" t="s">
        <v>45</v>
      </c>
      <c r="AA121" s="386">
        <v>3</v>
      </c>
      <c r="AB121" s="1"/>
      <c r="AC121" s="2"/>
      <c r="AD121" s="13"/>
      <c r="AE121" s="1"/>
      <c r="AF121" s="387"/>
    </row>
    <row r="122" spans="2:32" ht="15" customHeight="1" x14ac:dyDescent="0.2">
      <c r="B122" s="13" t="s">
        <v>76</v>
      </c>
      <c r="C122" s="1" t="s">
        <v>93</v>
      </c>
      <c r="D122" s="386">
        <v>108</v>
      </c>
      <c r="E122" s="30" t="s">
        <v>181</v>
      </c>
      <c r="F122" s="13"/>
      <c r="G122" s="12">
        <v>1</v>
      </c>
      <c r="H122" s="12">
        <v>6</v>
      </c>
      <c r="I122" s="12"/>
      <c r="J122" s="12"/>
      <c r="K122" s="12"/>
      <c r="L122" s="12"/>
      <c r="M122" s="12"/>
      <c r="N122" s="12"/>
      <c r="O122" s="12">
        <v>3</v>
      </c>
      <c r="P122" s="12"/>
      <c r="Q122" s="12"/>
      <c r="R122" s="12"/>
      <c r="S122" s="2"/>
      <c r="T122" s="36">
        <v>45314</v>
      </c>
      <c r="U122" s="24" t="s">
        <v>45</v>
      </c>
      <c r="V122" s="386">
        <v>3</v>
      </c>
      <c r="W122" s="384"/>
      <c r="X122" s="2"/>
      <c r="Y122" s="36">
        <v>45320</v>
      </c>
      <c r="Z122" s="24" t="s">
        <v>45</v>
      </c>
      <c r="AA122" s="386">
        <v>7</v>
      </c>
      <c r="AB122" s="1"/>
      <c r="AC122" s="2"/>
      <c r="AD122" s="13"/>
      <c r="AE122" s="1"/>
      <c r="AF122" s="387"/>
    </row>
    <row r="123" spans="2:32" ht="15" customHeight="1" x14ac:dyDescent="0.2">
      <c r="B123" s="13" t="s">
        <v>76</v>
      </c>
      <c r="C123" s="1" t="s">
        <v>93</v>
      </c>
      <c r="D123" s="386">
        <v>109</v>
      </c>
      <c r="E123" s="30" t="s">
        <v>180</v>
      </c>
      <c r="F123" s="13"/>
      <c r="G123" s="12">
        <v>3</v>
      </c>
      <c r="H123" s="12"/>
      <c r="I123" s="12"/>
      <c r="J123" s="12"/>
      <c r="K123" s="12"/>
      <c r="L123" s="12"/>
      <c r="M123" s="12"/>
      <c r="N123" s="12"/>
      <c r="O123" s="12"/>
      <c r="P123" s="12"/>
      <c r="Q123" s="12"/>
      <c r="R123" s="12"/>
      <c r="S123" s="364" t="s">
        <v>498</v>
      </c>
      <c r="T123" s="36"/>
      <c r="U123" s="1"/>
      <c r="V123" s="386"/>
      <c r="W123" s="384"/>
      <c r="X123" s="2"/>
      <c r="Y123" s="36">
        <v>45320</v>
      </c>
      <c r="Z123" s="24" t="s">
        <v>45</v>
      </c>
      <c r="AA123" s="386">
        <v>3</v>
      </c>
      <c r="AB123" s="1"/>
      <c r="AC123" s="2"/>
      <c r="AD123" s="36">
        <v>45264</v>
      </c>
      <c r="AE123" s="23" t="s">
        <v>242</v>
      </c>
      <c r="AF123" s="387"/>
    </row>
    <row r="124" spans="2:32" x14ac:dyDescent="0.2">
      <c r="B124" s="13" t="s">
        <v>76</v>
      </c>
      <c r="C124" s="1" t="s">
        <v>93</v>
      </c>
      <c r="D124" s="386">
        <v>110</v>
      </c>
      <c r="E124" s="30" t="s">
        <v>180</v>
      </c>
      <c r="F124" s="13"/>
      <c r="G124" s="12">
        <v>3</v>
      </c>
      <c r="H124" s="12"/>
      <c r="I124" s="12"/>
      <c r="J124" s="12"/>
      <c r="K124" s="12"/>
      <c r="L124" s="12"/>
      <c r="M124" s="12"/>
      <c r="N124" s="12"/>
      <c r="O124" s="12"/>
      <c r="P124" s="12"/>
      <c r="Q124" s="12"/>
      <c r="R124" s="12"/>
      <c r="S124" s="2"/>
      <c r="T124" s="36"/>
      <c r="U124" s="24"/>
      <c r="V124" s="386"/>
      <c r="W124" s="50"/>
      <c r="X124" s="2"/>
      <c r="Y124" s="36">
        <v>45320</v>
      </c>
      <c r="Z124" s="24" t="s">
        <v>45</v>
      </c>
      <c r="AA124" s="386">
        <v>3</v>
      </c>
      <c r="AB124" s="1"/>
      <c r="AC124" s="2"/>
      <c r="AD124" s="13"/>
      <c r="AE124" s="1"/>
      <c r="AF124" s="387"/>
    </row>
    <row r="125" spans="2:32" x14ac:dyDescent="0.2">
      <c r="B125" s="13" t="s">
        <v>76</v>
      </c>
      <c r="C125" s="1" t="s">
        <v>93</v>
      </c>
      <c r="D125" s="386">
        <v>111</v>
      </c>
      <c r="E125" s="30" t="s">
        <v>185</v>
      </c>
      <c r="F125" s="13"/>
      <c r="G125" s="12">
        <v>3</v>
      </c>
      <c r="H125" s="12">
        <v>6</v>
      </c>
      <c r="I125" s="12"/>
      <c r="J125" s="12"/>
      <c r="K125" s="12"/>
      <c r="L125" s="12"/>
      <c r="M125" s="12"/>
      <c r="N125" s="12"/>
      <c r="O125" s="12">
        <v>3</v>
      </c>
      <c r="P125" s="12"/>
      <c r="Q125" s="12"/>
      <c r="R125" s="12"/>
      <c r="S125" s="2"/>
      <c r="T125" s="36">
        <v>45314</v>
      </c>
      <c r="U125" s="24" t="s">
        <v>45</v>
      </c>
      <c r="V125" s="386">
        <v>3</v>
      </c>
      <c r="W125" s="50"/>
      <c r="X125" s="2"/>
      <c r="Y125" s="36">
        <v>45320</v>
      </c>
      <c r="Z125" s="24" t="s">
        <v>45</v>
      </c>
      <c r="AA125" s="386">
        <v>9</v>
      </c>
      <c r="AB125" s="1"/>
      <c r="AC125" s="2"/>
      <c r="AD125" s="13"/>
      <c r="AE125" s="1"/>
      <c r="AF125" s="387"/>
    </row>
    <row r="126" spans="2:32" ht="15" customHeight="1" x14ac:dyDescent="0.2">
      <c r="B126" s="13" t="s">
        <v>76</v>
      </c>
      <c r="C126" s="1" t="s">
        <v>93</v>
      </c>
      <c r="D126" s="386">
        <v>112</v>
      </c>
      <c r="E126" s="30" t="s">
        <v>181</v>
      </c>
      <c r="F126" s="13"/>
      <c r="G126" s="12">
        <v>3</v>
      </c>
      <c r="H126" s="12">
        <v>6</v>
      </c>
      <c r="I126" s="12"/>
      <c r="J126" s="12"/>
      <c r="K126" s="12">
        <v>3</v>
      </c>
      <c r="L126" s="12"/>
      <c r="M126" s="12"/>
      <c r="N126" s="12"/>
      <c r="O126" s="12">
        <v>3</v>
      </c>
      <c r="P126" s="12"/>
      <c r="Q126" s="12"/>
      <c r="R126" s="12"/>
      <c r="S126" s="2"/>
      <c r="T126" s="36">
        <v>45314</v>
      </c>
      <c r="U126" s="24" t="s">
        <v>45</v>
      </c>
      <c r="V126" s="386">
        <v>6</v>
      </c>
      <c r="W126" s="384"/>
      <c r="X126" s="2"/>
      <c r="Y126" s="36">
        <v>45320</v>
      </c>
      <c r="Z126" s="24" t="s">
        <v>45</v>
      </c>
      <c r="AA126" s="386">
        <v>12</v>
      </c>
      <c r="AB126" s="1"/>
      <c r="AC126" s="2"/>
      <c r="AD126" s="13"/>
      <c r="AE126" s="1"/>
      <c r="AF126" s="387"/>
    </row>
    <row r="127" spans="2:32" x14ac:dyDescent="0.2">
      <c r="B127" s="13" t="s">
        <v>76</v>
      </c>
      <c r="C127" s="1" t="s">
        <v>93</v>
      </c>
      <c r="D127" s="386">
        <v>113</v>
      </c>
      <c r="E127" s="30" t="s">
        <v>180</v>
      </c>
      <c r="F127" s="13"/>
      <c r="G127" s="12">
        <v>3</v>
      </c>
      <c r="H127" s="12"/>
      <c r="I127" s="12"/>
      <c r="J127" s="12"/>
      <c r="K127" s="12">
        <v>6</v>
      </c>
      <c r="L127" s="12"/>
      <c r="M127" s="12"/>
      <c r="N127" s="12">
        <v>3</v>
      </c>
      <c r="O127" s="12">
        <v>6</v>
      </c>
      <c r="P127" s="12"/>
      <c r="Q127" s="12"/>
      <c r="R127" s="12"/>
      <c r="S127" s="2"/>
      <c r="T127" s="36">
        <v>45314</v>
      </c>
      <c r="U127" s="24" t="s">
        <v>45</v>
      </c>
      <c r="V127" s="386">
        <v>12</v>
      </c>
      <c r="W127" s="50"/>
      <c r="X127" s="2"/>
      <c r="Y127" s="36">
        <v>45320</v>
      </c>
      <c r="Z127" s="24" t="s">
        <v>45</v>
      </c>
      <c r="AA127" s="386">
        <v>12</v>
      </c>
      <c r="AB127" s="1"/>
      <c r="AC127" s="2"/>
      <c r="AD127" s="13"/>
      <c r="AE127" s="1"/>
      <c r="AF127" s="387"/>
    </row>
    <row r="128" spans="2:32" ht="15" customHeight="1" x14ac:dyDescent="0.2">
      <c r="B128" s="13" t="s">
        <v>76</v>
      </c>
      <c r="C128" s="1" t="s">
        <v>93</v>
      </c>
      <c r="D128" s="386">
        <v>114</v>
      </c>
      <c r="E128" s="30" t="s">
        <v>187</v>
      </c>
      <c r="F128" s="13"/>
      <c r="G128" s="12">
        <v>3</v>
      </c>
      <c r="H128" s="12"/>
      <c r="I128" s="12"/>
      <c r="J128" s="12"/>
      <c r="K128" s="12">
        <v>3</v>
      </c>
      <c r="L128" s="12"/>
      <c r="M128" s="12"/>
      <c r="N128" s="12"/>
      <c r="O128" s="12">
        <v>3</v>
      </c>
      <c r="P128" s="12"/>
      <c r="Q128" s="12"/>
      <c r="R128" s="12"/>
      <c r="S128" s="2"/>
      <c r="T128" s="36">
        <v>45314</v>
      </c>
      <c r="U128" s="24" t="s">
        <v>45</v>
      </c>
      <c r="V128" s="386">
        <v>12</v>
      </c>
      <c r="W128" s="116" t="s">
        <v>221</v>
      </c>
      <c r="X128" s="2"/>
      <c r="Y128" s="36">
        <v>45320</v>
      </c>
      <c r="Z128" s="24" t="s">
        <v>45</v>
      </c>
      <c r="AA128" s="386">
        <v>6</v>
      </c>
      <c r="AB128" s="1"/>
      <c r="AC128" s="2"/>
      <c r="AD128" s="13"/>
      <c r="AE128" s="1" t="s">
        <v>242</v>
      </c>
      <c r="AF128" s="387"/>
    </row>
    <row r="129" spans="2:32" x14ac:dyDescent="0.2">
      <c r="B129" s="13" t="s">
        <v>76</v>
      </c>
      <c r="C129" s="1" t="s">
        <v>93</v>
      </c>
      <c r="D129" s="386">
        <v>115</v>
      </c>
      <c r="E129" s="30" t="s">
        <v>180</v>
      </c>
      <c r="F129" s="13"/>
      <c r="G129" s="12">
        <v>3</v>
      </c>
      <c r="H129" s="12"/>
      <c r="I129" s="12"/>
      <c r="J129" s="12"/>
      <c r="K129" s="12">
        <v>6</v>
      </c>
      <c r="L129" s="12"/>
      <c r="M129" s="12"/>
      <c r="N129" s="12">
        <v>3</v>
      </c>
      <c r="O129" s="12">
        <v>6</v>
      </c>
      <c r="P129" s="12"/>
      <c r="Q129" s="12"/>
      <c r="R129" s="12"/>
      <c r="S129" s="2"/>
      <c r="T129" s="36">
        <v>45314</v>
      </c>
      <c r="U129" s="24" t="s">
        <v>45</v>
      </c>
      <c r="V129" s="386">
        <v>18</v>
      </c>
      <c r="W129" s="116" t="s">
        <v>222</v>
      </c>
      <c r="X129" s="2"/>
      <c r="Y129" s="36">
        <v>45320</v>
      </c>
      <c r="Z129" s="24" t="s">
        <v>45</v>
      </c>
      <c r="AA129" s="386">
        <v>12</v>
      </c>
      <c r="AB129" s="1"/>
      <c r="AC129" s="2"/>
      <c r="AD129" s="13"/>
      <c r="AE129" s="1" t="s">
        <v>242</v>
      </c>
      <c r="AF129" s="387"/>
    </row>
    <row r="130" spans="2:32" x14ac:dyDescent="0.2">
      <c r="B130" s="13" t="s">
        <v>76</v>
      </c>
      <c r="C130" s="1" t="s">
        <v>93</v>
      </c>
      <c r="D130" s="386">
        <v>116</v>
      </c>
      <c r="E130" s="30" t="s">
        <v>198</v>
      </c>
      <c r="F130" s="13"/>
      <c r="G130" s="12"/>
      <c r="H130" s="12">
        <v>3</v>
      </c>
      <c r="I130" s="12"/>
      <c r="J130" s="12"/>
      <c r="K130" s="12"/>
      <c r="L130" s="12"/>
      <c r="M130" s="12"/>
      <c r="N130" s="12"/>
      <c r="O130" s="12"/>
      <c r="P130" s="12"/>
      <c r="Q130" s="12"/>
      <c r="R130" s="12"/>
      <c r="S130" s="2"/>
      <c r="T130" s="36"/>
      <c r="U130" s="24"/>
      <c r="V130" s="386"/>
      <c r="W130" s="50"/>
      <c r="X130" s="2"/>
      <c r="Y130" s="36">
        <v>45320</v>
      </c>
      <c r="Z130" s="24" t="s">
        <v>45</v>
      </c>
      <c r="AA130" s="386">
        <v>3</v>
      </c>
      <c r="AB130" s="1"/>
      <c r="AC130" s="2"/>
      <c r="AD130" s="13"/>
      <c r="AE130" s="1"/>
      <c r="AF130" s="387"/>
    </row>
    <row r="131" spans="2:32" ht="15" customHeight="1" x14ac:dyDescent="0.2">
      <c r="B131" s="13" t="s">
        <v>76</v>
      </c>
      <c r="C131" s="1" t="s">
        <v>93</v>
      </c>
      <c r="D131" s="386">
        <v>117</v>
      </c>
      <c r="E131" s="30" t="s">
        <v>200</v>
      </c>
      <c r="F131" s="13"/>
      <c r="G131" s="12">
        <v>1</v>
      </c>
      <c r="H131" s="12">
        <v>3</v>
      </c>
      <c r="I131" s="12">
        <v>6</v>
      </c>
      <c r="J131" s="12"/>
      <c r="K131" s="12"/>
      <c r="L131" s="12"/>
      <c r="M131" s="12"/>
      <c r="N131" s="12"/>
      <c r="O131" s="12">
        <v>9</v>
      </c>
      <c r="P131" s="12"/>
      <c r="Q131" s="12"/>
      <c r="R131" s="12"/>
      <c r="S131" s="2"/>
      <c r="T131" s="36">
        <v>45315</v>
      </c>
      <c r="U131" s="24" t="s">
        <v>45</v>
      </c>
      <c r="V131" s="386">
        <v>9</v>
      </c>
      <c r="W131" s="384"/>
      <c r="X131" s="2"/>
      <c r="Y131" s="36">
        <v>45321</v>
      </c>
      <c r="Z131" s="24" t="s">
        <v>45</v>
      </c>
      <c r="AA131" s="386">
        <v>10</v>
      </c>
      <c r="AB131" s="1"/>
      <c r="AC131" s="2"/>
      <c r="AD131" s="13"/>
      <c r="AE131" s="1"/>
      <c r="AF131" s="387"/>
    </row>
    <row r="132" spans="2:32" ht="15" customHeight="1" x14ac:dyDescent="0.2">
      <c r="B132" s="13" t="s">
        <v>76</v>
      </c>
      <c r="C132" s="1" t="s">
        <v>93</v>
      </c>
      <c r="D132" s="386">
        <v>118</v>
      </c>
      <c r="E132" s="30" t="s">
        <v>201</v>
      </c>
      <c r="F132" s="13"/>
      <c r="G132" s="12"/>
      <c r="H132" s="12">
        <v>3</v>
      </c>
      <c r="I132" s="12"/>
      <c r="J132" s="12"/>
      <c r="K132" s="12">
        <v>3</v>
      </c>
      <c r="L132" s="12"/>
      <c r="M132" s="12"/>
      <c r="N132" s="12">
        <v>3</v>
      </c>
      <c r="O132" s="12"/>
      <c r="P132" s="12"/>
      <c r="Q132" s="12"/>
      <c r="R132" s="12"/>
      <c r="S132" s="2"/>
      <c r="T132" s="36">
        <v>45315</v>
      </c>
      <c r="U132" s="24" t="s">
        <v>45</v>
      </c>
      <c r="V132" s="386">
        <v>3</v>
      </c>
      <c r="W132" s="384"/>
      <c r="X132" s="2"/>
      <c r="Y132" s="36">
        <v>45321</v>
      </c>
      <c r="Z132" s="24" t="s">
        <v>45</v>
      </c>
      <c r="AA132" s="386">
        <v>9</v>
      </c>
      <c r="AB132" s="1"/>
      <c r="AC132" s="2"/>
      <c r="AD132" s="13"/>
      <c r="AE132" s="1"/>
      <c r="AF132" s="387"/>
    </row>
    <row r="133" spans="2:32" ht="15" customHeight="1" x14ac:dyDescent="0.2">
      <c r="B133" s="13" t="s">
        <v>76</v>
      </c>
      <c r="C133" s="1" t="s">
        <v>93</v>
      </c>
      <c r="D133" s="386">
        <v>119</v>
      </c>
      <c r="E133" s="30" t="s">
        <v>181</v>
      </c>
      <c r="F133" s="13"/>
      <c r="G133" s="12"/>
      <c r="H133" s="12"/>
      <c r="I133" s="12">
        <v>6</v>
      </c>
      <c r="J133" s="12"/>
      <c r="K133" s="12"/>
      <c r="L133" s="12"/>
      <c r="M133" s="12"/>
      <c r="N133" s="12"/>
      <c r="O133" s="12">
        <v>6</v>
      </c>
      <c r="P133" s="12">
        <v>3</v>
      </c>
      <c r="Q133" s="12"/>
      <c r="R133" s="12"/>
      <c r="S133" s="2"/>
      <c r="T133" s="36">
        <v>45315</v>
      </c>
      <c r="U133" s="24" t="s">
        <v>45</v>
      </c>
      <c r="V133" s="386">
        <v>15</v>
      </c>
      <c r="W133" s="384"/>
      <c r="X133" s="2"/>
      <c r="Y133" s="36">
        <v>45321</v>
      </c>
      <c r="Z133" s="24" t="s">
        <v>45</v>
      </c>
      <c r="AA133" s="386">
        <v>12</v>
      </c>
      <c r="AB133" s="1"/>
      <c r="AC133" s="2"/>
      <c r="AD133" s="13"/>
      <c r="AE133" s="1"/>
      <c r="AF133" s="387"/>
    </row>
    <row r="134" spans="2:32" x14ac:dyDescent="0.2">
      <c r="B134" s="13" t="s">
        <v>76</v>
      </c>
      <c r="C134" s="1" t="s">
        <v>93</v>
      </c>
      <c r="D134" s="386">
        <v>120</v>
      </c>
      <c r="E134" s="30" t="s">
        <v>180</v>
      </c>
      <c r="F134" s="13"/>
      <c r="G134" s="12">
        <v>3</v>
      </c>
      <c r="H134" s="12"/>
      <c r="I134" s="12"/>
      <c r="J134" s="12"/>
      <c r="K134" s="12"/>
      <c r="L134" s="12"/>
      <c r="M134" s="12"/>
      <c r="N134" s="12">
        <v>3</v>
      </c>
      <c r="O134" s="12"/>
      <c r="P134" s="12"/>
      <c r="Q134" s="12"/>
      <c r="R134" s="12"/>
      <c r="S134" s="2"/>
      <c r="T134" s="36"/>
      <c r="U134" s="24"/>
      <c r="V134" s="386"/>
      <c r="W134" s="50"/>
      <c r="X134" s="2"/>
      <c r="Y134" s="36">
        <v>45321</v>
      </c>
      <c r="Z134" s="24" t="s">
        <v>45</v>
      </c>
      <c r="AA134" s="386">
        <v>6</v>
      </c>
      <c r="AB134" s="1"/>
      <c r="AC134" s="2"/>
      <c r="AD134" s="13"/>
      <c r="AE134" s="1"/>
      <c r="AF134" s="387"/>
    </row>
    <row r="135" spans="2:32" ht="15" customHeight="1" x14ac:dyDescent="0.2">
      <c r="B135" s="13" t="s">
        <v>76</v>
      </c>
      <c r="C135" s="1" t="s">
        <v>93</v>
      </c>
      <c r="D135" s="386">
        <v>121</v>
      </c>
      <c r="E135" s="30" t="s">
        <v>180</v>
      </c>
      <c r="F135" s="13"/>
      <c r="G135" s="12">
        <v>3</v>
      </c>
      <c r="H135" s="12"/>
      <c r="I135" s="12"/>
      <c r="J135" s="12"/>
      <c r="K135" s="12"/>
      <c r="L135" s="12"/>
      <c r="M135" s="12"/>
      <c r="N135" s="12"/>
      <c r="O135" s="12"/>
      <c r="P135" s="12"/>
      <c r="Q135" s="12"/>
      <c r="R135" s="12"/>
      <c r="S135" s="2"/>
      <c r="T135" s="36"/>
      <c r="U135" s="1"/>
      <c r="V135" s="386"/>
      <c r="W135" s="384"/>
      <c r="X135" s="2"/>
      <c r="Y135" s="36">
        <v>45321</v>
      </c>
      <c r="Z135" s="24" t="s">
        <v>45</v>
      </c>
      <c r="AA135" s="386">
        <v>3</v>
      </c>
      <c r="AB135" s="1"/>
      <c r="AC135" s="2"/>
      <c r="AD135" s="13"/>
      <c r="AE135" s="1"/>
      <c r="AF135" s="387"/>
    </row>
    <row r="136" spans="2:32" ht="15" customHeight="1" x14ac:dyDescent="0.2">
      <c r="B136" s="13" t="s">
        <v>76</v>
      </c>
      <c r="C136" s="1" t="s">
        <v>93</v>
      </c>
      <c r="D136" s="386">
        <v>122</v>
      </c>
      <c r="E136" s="30" t="s">
        <v>180</v>
      </c>
      <c r="F136" s="13"/>
      <c r="G136" s="12">
        <v>3</v>
      </c>
      <c r="H136" s="12"/>
      <c r="I136" s="12"/>
      <c r="J136" s="12"/>
      <c r="K136" s="12"/>
      <c r="L136" s="12"/>
      <c r="M136" s="12"/>
      <c r="N136" s="12">
        <v>3</v>
      </c>
      <c r="O136" s="12"/>
      <c r="P136" s="12"/>
      <c r="Q136" s="12"/>
      <c r="R136" s="12"/>
      <c r="S136" s="2"/>
      <c r="T136" s="36"/>
      <c r="U136" s="1"/>
      <c r="V136" s="386"/>
      <c r="W136" s="384"/>
      <c r="X136" s="2"/>
      <c r="Y136" s="36">
        <v>45321</v>
      </c>
      <c r="Z136" s="24" t="s">
        <v>45</v>
      </c>
      <c r="AA136" s="386">
        <v>6</v>
      </c>
      <c r="AB136" s="1"/>
      <c r="AC136" s="2"/>
      <c r="AD136" s="13"/>
      <c r="AE136" s="1"/>
      <c r="AF136" s="387"/>
    </row>
    <row r="137" spans="2:32" x14ac:dyDescent="0.2">
      <c r="B137" s="13" t="s">
        <v>76</v>
      </c>
      <c r="C137" s="1" t="s">
        <v>93</v>
      </c>
      <c r="D137" s="386">
        <v>123</v>
      </c>
      <c r="E137" s="30" t="s">
        <v>180</v>
      </c>
      <c r="F137" s="13"/>
      <c r="G137" s="12">
        <v>3</v>
      </c>
      <c r="H137" s="12"/>
      <c r="I137" s="12"/>
      <c r="J137" s="12"/>
      <c r="K137" s="12"/>
      <c r="L137" s="12"/>
      <c r="M137" s="12"/>
      <c r="N137" s="12"/>
      <c r="O137" s="12"/>
      <c r="P137" s="12"/>
      <c r="Q137" s="12"/>
      <c r="R137" s="12"/>
      <c r="S137" s="2"/>
      <c r="T137" s="36"/>
      <c r="U137" s="24"/>
      <c r="V137" s="386"/>
      <c r="W137" s="50"/>
      <c r="X137" s="2"/>
      <c r="Y137" s="36">
        <v>45321</v>
      </c>
      <c r="Z137" s="24" t="s">
        <v>45</v>
      </c>
      <c r="AA137" s="386">
        <v>3</v>
      </c>
      <c r="AB137" s="1"/>
      <c r="AC137" s="2"/>
      <c r="AD137" s="13"/>
      <c r="AE137" s="1"/>
      <c r="AF137" s="387"/>
    </row>
    <row r="138" spans="2:32" x14ac:dyDescent="0.2">
      <c r="B138" s="13" t="s">
        <v>76</v>
      </c>
      <c r="C138" s="1" t="s">
        <v>93</v>
      </c>
      <c r="D138" s="386">
        <v>124</v>
      </c>
      <c r="E138" s="30" t="s">
        <v>180</v>
      </c>
      <c r="F138" s="13"/>
      <c r="G138" s="12">
        <v>3</v>
      </c>
      <c r="H138" s="12"/>
      <c r="I138" s="12"/>
      <c r="J138" s="12"/>
      <c r="K138" s="12"/>
      <c r="L138" s="12"/>
      <c r="M138" s="12"/>
      <c r="N138" s="12">
        <v>3</v>
      </c>
      <c r="O138" s="12"/>
      <c r="P138" s="12"/>
      <c r="Q138" s="12"/>
      <c r="R138" s="12"/>
      <c r="S138" s="2"/>
      <c r="T138" s="36"/>
      <c r="U138" s="24"/>
      <c r="V138" s="386"/>
      <c r="W138" s="50"/>
      <c r="X138" s="2"/>
      <c r="Y138" s="36">
        <v>45321</v>
      </c>
      <c r="Z138" s="24" t="s">
        <v>45</v>
      </c>
      <c r="AA138" s="386">
        <v>6</v>
      </c>
      <c r="AB138" s="1"/>
      <c r="AC138" s="2"/>
      <c r="AD138" s="13"/>
      <c r="AE138" s="1"/>
      <c r="AF138" s="387"/>
    </row>
    <row r="139" spans="2:32" ht="15" customHeight="1" x14ac:dyDescent="0.2">
      <c r="B139" s="13" t="s">
        <v>76</v>
      </c>
      <c r="C139" s="1" t="s">
        <v>93</v>
      </c>
      <c r="D139" s="386">
        <v>125</v>
      </c>
      <c r="E139" s="30" t="s">
        <v>180</v>
      </c>
      <c r="F139" s="13"/>
      <c r="G139" s="12">
        <v>3</v>
      </c>
      <c r="H139" s="12"/>
      <c r="I139" s="12"/>
      <c r="J139" s="12"/>
      <c r="K139" s="12"/>
      <c r="L139" s="12"/>
      <c r="M139" s="12"/>
      <c r="N139" s="12"/>
      <c r="O139" s="12"/>
      <c r="P139" s="12"/>
      <c r="Q139" s="12"/>
      <c r="R139" s="12"/>
      <c r="S139" s="2"/>
      <c r="T139" s="36"/>
      <c r="U139" s="1"/>
      <c r="V139" s="386"/>
      <c r="W139" s="384"/>
      <c r="X139" s="2"/>
      <c r="Y139" s="36">
        <v>45321</v>
      </c>
      <c r="Z139" s="24" t="s">
        <v>45</v>
      </c>
      <c r="AA139" s="386">
        <v>3</v>
      </c>
      <c r="AB139" s="1"/>
      <c r="AC139" s="2"/>
      <c r="AD139" s="13"/>
      <c r="AE139" s="1"/>
      <c r="AF139" s="387"/>
    </row>
    <row r="140" spans="2:32" ht="15" customHeight="1" x14ac:dyDescent="0.2">
      <c r="B140" s="13" t="s">
        <v>76</v>
      </c>
      <c r="C140" s="1" t="s">
        <v>93</v>
      </c>
      <c r="D140" s="386">
        <v>126</v>
      </c>
      <c r="E140" s="30" t="s">
        <v>181</v>
      </c>
      <c r="F140" s="13"/>
      <c r="G140" s="12">
        <v>1</v>
      </c>
      <c r="H140" s="12"/>
      <c r="I140" s="12">
        <v>6</v>
      </c>
      <c r="J140" s="12"/>
      <c r="K140" s="12"/>
      <c r="L140" s="12"/>
      <c r="M140" s="12"/>
      <c r="N140" s="12">
        <v>3</v>
      </c>
      <c r="O140" s="12">
        <v>3</v>
      </c>
      <c r="P140" s="12"/>
      <c r="Q140" s="12"/>
      <c r="R140" s="12"/>
      <c r="S140" s="2"/>
      <c r="T140" s="36">
        <v>45315</v>
      </c>
      <c r="U140" s="24" t="s">
        <v>45</v>
      </c>
      <c r="V140" s="386">
        <v>3</v>
      </c>
      <c r="W140" s="384"/>
      <c r="X140" s="2"/>
      <c r="Y140" s="36">
        <v>45321</v>
      </c>
      <c r="Z140" s="24" t="s">
        <v>45</v>
      </c>
      <c r="AA140" s="386">
        <v>10</v>
      </c>
      <c r="AB140" s="1"/>
      <c r="AC140" s="2"/>
      <c r="AD140" s="13"/>
      <c r="AE140" s="1"/>
      <c r="AF140" s="387"/>
    </row>
    <row r="141" spans="2:32" ht="15" customHeight="1" x14ac:dyDescent="0.2">
      <c r="B141" s="13" t="s">
        <v>76</v>
      </c>
      <c r="C141" s="1" t="s">
        <v>93</v>
      </c>
      <c r="D141" s="386">
        <v>127</v>
      </c>
      <c r="E141" s="30" t="s">
        <v>180</v>
      </c>
      <c r="F141" s="13"/>
      <c r="G141" s="12">
        <v>3</v>
      </c>
      <c r="H141" s="12"/>
      <c r="I141" s="12"/>
      <c r="J141" s="12"/>
      <c r="K141" s="12"/>
      <c r="L141" s="12"/>
      <c r="M141" s="12"/>
      <c r="N141" s="12"/>
      <c r="O141" s="12"/>
      <c r="P141" s="12"/>
      <c r="Q141" s="12"/>
      <c r="R141" s="12"/>
      <c r="S141" s="2"/>
      <c r="T141" s="36"/>
      <c r="U141" s="1"/>
      <c r="V141" s="386"/>
      <c r="W141" s="384"/>
      <c r="X141" s="2"/>
      <c r="Y141" s="36">
        <v>45321</v>
      </c>
      <c r="Z141" s="24" t="s">
        <v>45</v>
      </c>
      <c r="AA141" s="386">
        <v>3</v>
      </c>
      <c r="AB141" s="1"/>
      <c r="AC141" s="2"/>
      <c r="AD141" s="13"/>
      <c r="AE141" s="1"/>
      <c r="AF141" s="387"/>
    </row>
    <row r="142" spans="2:32" x14ac:dyDescent="0.2">
      <c r="B142" s="13" t="s">
        <v>76</v>
      </c>
      <c r="C142" s="1" t="s">
        <v>93</v>
      </c>
      <c r="D142" s="386">
        <v>128</v>
      </c>
      <c r="E142" s="30" t="s">
        <v>194</v>
      </c>
      <c r="F142" s="13"/>
      <c r="G142" s="12">
        <v>4</v>
      </c>
      <c r="H142" s="12">
        <v>3</v>
      </c>
      <c r="I142" s="12"/>
      <c r="J142" s="12"/>
      <c r="K142" s="12"/>
      <c r="L142" s="12"/>
      <c r="M142" s="12"/>
      <c r="N142" s="12">
        <v>3</v>
      </c>
      <c r="O142" s="12">
        <v>3</v>
      </c>
      <c r="P142" s="12"/>
      <c r="Q142" s="12"/>
      <c r="R142" s="12"/>
      <c r="S142" s="2"/>
      <c r="T142" s="36">
        <v>45315</v>
      </c>
      <c r="U142" s="24" t="s">
        <v>45</v>
      </c>
      <c r="V142" s="386">
        <v>3</v>
      </c>
      <c r="W142" s="50"/>
      <c r="X142" s="2"/>
      <c r="Y142" s="36">
        <v>45321</v>
      </c>
      <c r="Z142" s="24" t="s">
        <v>45</v>
      </c>
      <c r="AA142" s="386">
        <v>10</v>
      </c>
      <c r="AB142" s="1"/>
      <c r="AC142" s="2"/>
      <c r="AD142" s="13"/>
      <c r="AE142" s="1"/>
      <c r="AF142" s="387"/>
    </row>
    <row r="143" spans="2:32" x14ac:dyDescent="0.2">
      <c r="B143" s="13" t="s">
        <v>76</v>
      </c>
      <c r="C143" s="1" t="s">
        <v>93</v>
      </c>
      <c r="D143" s="386">
        <v>129</v>
      </c>
      <c r="E143" s="30" t="s">
        <v>181</v>
      </c>
      <c r="F143" s="13"/>
      <c r="G143" s="12"/>
      <c r="H143" s="12">
        <v>6</v>
      </c>
      <c r="I143" s="12"/>
      <c r="J143" s="12"/>
      <c r="K143" s="12"/>
      <c r="L143" s="12"/>
      <c r="M143" s="12"/>
      <c r="N143" s="12"/>
      <c r="O143" s="12"/>
      <c r="P143" s="12">
        <v>3</v>
      </c>
      <c r="Q143" s="12"/>
      <c r="R143" s="12"/>
      <c r="S143" s="2"/>
      <c r="T143" s="36">
        <v>45315</v>
      </c>
      <c r="U143" s="24" t="s">
        <v>45</v>
      </c>
      <c r="V143" s="386">
        <v>9</v>
      </c>
      <c r="W143" s="50"/>
      <c r="X143" s="2"/>
      <c r="Y143" s="36">
        <v>45321</v>
      </c>
      <c r="Z143" s="24" t="s">
        <v>45</v>
      </c>
      <c r="AA143" s="386">
        <v>12</v>
      </c>
      <c r="AB143" s="1"/>
      <c r="AC143" s="2"/>
      <c r="AD143" s="13"/>
      <c r="AE143" s="1"/>
      <c r="AF143" s="387"/>
    </row>
    <row r="144" spans="2:32" x14ac:dyDescent="0.2">
      <c r="B144" s="13" t="s">
        <v>76</v>
      </c>
      <c r="C144" s="1" t="s">
        <v>93</v>
      </c>
      <c r="D144" s="386">
        <v>130</v>
      </c>
      <c r="E144" s="30" t="s">
        <v>180</v>
      </c>
      <c r="F144" s="13"/>
      <c r="G144" s="12">
        <v>3</v>
      </c>
      <c r="H144" s="12"/>
      <c r="I144" s="12"/>
      <c r="J144" s="12"/>
      <c r="K144" s="12"/>
      <c r="L144" s="12"/>
      <c r="M144" s="12"/>
      <c r="N144" s="12">
        <v>3</v>
      </c>
      <c r="O144" s="12"/>
      <c r="P144" s="12"/>
      <c r="Q144" s="12"/>
      <c r="R144" s="12"/>
      <c r="S144" s="2"/>
      <c r="T144" s="36"/>
      <c r="U144" s="24"/>
      <c r="V144" s="386"/>
      <c r="W144" s="50"/>
      <c r="X144" s="2"/>
      <c r="Y144" s="36">
        <v>45321</v>
      </c>
      <c r="Z144" s="24" t="s">
        <v>45</v>
      </c>
      <c r="AA144" s="386">
        <v>6</v>
      </c>
      <c r="AB144" s="1"/>
      <c r="AC144" s="2"/>
      <c r="AD144" s="13"/>
      <c r="AE144" s="1"/>
      <c r="AF144" s="387"/>
    </row>
    <row r="145" spans="2:32" ht="15" customHeight="1" x14ac:dyDescent="0.2">
      <c r="B145" s="13" t="s">
        <v>76</v>
      </c>
      <c r="C145" s="1" t="s">
        <v>93</v>
      </c>
      <c r="D145" s="386">
        <v>131</v>
      </c>
      <c r="E145" s="30" t="s">
        <v>180</v>
      </c>
      <c r="F145" s="13"/>
      <c r="G145" s="12">
        <v>3</v>
      </c>
      <c r="H145" s="12"/>
      <c r="I145" s="12"/>
      <c r="J145" s="12"/>
      <c r="K145" s="12"/>
      <c r="L145" s="12"/>
      <c r="M145" s="12"/>
      <c r="N145" s="12"/>
      <c r="O145" s="12"/>
      <c r="P145" s="12"/>
      <c r="Q145" s="12"/>
      <c r="R145" s="12"/>
      <c r="S145" s="2"/>
      <c r="T145" s="36"/>
      <c r="U145" s="1"/>
      <c r="V145" s="386"/>
      <c r="W145" s="384"/>
      <c r="X145" s="2"/>
      <c r="Y145" s="36">
        <v>45321</v>
      </c>
      <c r="Z145" s="24" t="s">
        <v>45</v>
      </c>
      <c r="AA145" s="386">
        <v>3</v>
      </c>
      <c r="AB145" s="1"/>
      <c r="AC145" s="2"/>
      <c r="AD145" s="13"/>
      <c r="AE145" s="1"/>
      <c r="AF145" s="387"/>
    </row>
    <row r="146" spans="2:32" ht="15" customHeight="1" x14ac:dyDescent="0.2">
      <c r="B146" s="13" t="s">
        <v>76</v>
      </c>
      <c r="C146" s="1" t="s">
        <v>93</v>
      </c>
      <c r="D146" s="386">
        <v>132</v>
      </c>
      <c r="E146" s="30" t="s">
        <v>182</v>
      </c>
      <c r="F146" s="13"/>
      <c r="G146" s="12">
        <v>2</v>
      </c>
      <c r="H146" s="12">
        <v>6</v>
      </c>
      <c r="I146" s="12"/>
      <c r="J146" s="12"/>
      <c r="K146" s="12"/>
      <c r="L146" s="12"/>
      <c r="M146" s="12"/>
      <c r="N146" s="12">
        <v>3</v>
      </c>
      <c r="O146" s="12">
        <v>3</v>
      </c>
      <c r="P146" s="12"/>
      <c r="Q146" s="12"/>
      <c r="R146" s="12"/>
      <c r="S146" s="2"/>
      <c r="T146" s="36">
        <v>45315</v>
      </c>
      <c r="U146" s="24" t="s">
        <v>45</v>
      </c>
      <c r="V146" s="386">
        <v>3</v>
      </c>
      <c r="W146" s="384"/>
      <c r="X146" s="2"/>
      <c r="Y146" s="36">
        <v>45321</v>
      </c>
      <c r="Z146" s="24" t="s">
        <v>45</v>
      </c>
      <c r="AA146" s="386">
        <v>11</v>
      </c>
      <c r="AB146" s="1"/>
      <c r="AC146" s="2"/>
      <c r="AD146" s="13"/>
      <c r="AE146" s="1"/>
      <c r="AF146" s="387"/>
    </row>
    <row r="147" spans="2:32" ht="15" customHeight="1" x14ac:dyDescent="0.2">
      <c r="B147" s="13" t="s">
        <v>76</v>
      </c>
      <c r="C147" s="1" t="s">
        <v>93</v>
      </c>
      <c r="D147" s="386">
        <v>133</v>
      </c>
      <c r="E147" s="30" t="s">
        <v>180</v>
      </c>
      <c r="F147" s="13"/>
      <c r="G147" s="12">
        <v>3</v>
      </c>
      <c r="H147" s="12"/>
      <c r="I147" s="12"/>
      <c r="J147" s="12"/>
      <c r="K147" s="12"/>
      <c r="L147" s="12"/>
      <c r="M147" s="12"/>
      <c r="N147" s="12"/>
      <c r="O147" s="12"/>
      <c r="P147" s="12"/>
      <c r="Q147" s="12"/>
      <c r="R147" s="12"/>
      <c r="S147" s="2"/>
      <c r="T147" s="36"/>
      <c r="U147" s="1"/>
      <c r="V147" s="386"/>
      <c r="W147" s="384"/>
      <c r="X147" s="2"/>
      <c r="Y147" s="36">
        <v>45321</v>
      </c>
      <c r="Z147" s="24" t="s">
        <v>45</v>
      </c>
      <c r="AA147" s="386">
        <v>3</v>
      </c>
      <c r="AB147" s="1"/>
      <c r="AC147" s="2"/>
      <c r="AD147" s="13"/>
      <c r="AE147" s="1"/>
      <c r="AF147" s="387"/>
    </row>
    <row r="148" spans="2:32" x14ac:dyDescent="0.2">
      <c r="B148" s="13" t="s">
        <v>76</v>
      </c>
      <c r="C148" s="1" t="s">
        <v>93</v>
      </c>
      <c r="D148" s="386">
        <v>134</v>
      </c>
      <c r="E148" s="30" t="s">
        <v>180</v>
      </c>
      <c r="F148" s="13"/>
      <c r="G148" s="12">
        <v>3</v>
      </c>
      <c r="H148" s="12"/>
      <c r="I148" s="12"/>
      <c r="J148" s="12"/>
      <c r="K148" s="12">
        <v>2</v>
      </c>
      <c r="L148" s="12"/>
      <c r="M148" s="12"/>
      <c r="N148" s="12">
        <v>3</v>
      </c>
      <c r="O148" s="12">
        <v>2</v>
      </c>
      <c r="P148" s="12"/>
      <c r="Q148" s="12"/>
      <c r="R148" s="12"/>
      <c r="S148" s="2"/>
      <c r="T148" s="36">
        <v>45315</v>
      </c>
      <c r="U148" s="24" t="s">
        <v>45</v>
      </c>
      <c r="V148" s="386">
        <v>8</v>
      </c>
      <c r="W148" s="50"/>
      <c r="X148" s="2"/>
      <c r="Y148" s="36">
        <v>45321</v>
      </c>
      <c r="Z148" s="24" t="s">
        <v>45</v>
      </c>
      <c r="AA148" s="386">
        <v>6</v>
      </c>
      <c r="AB148" s="1"/>
      <c r="AC148" s="2"/>
      <c r="AD148" s="13"/>
      <c r="AE148" s="1"/>
      <c r="AF148" s="387"/>
    </row>
    <row r="149" spans="2:32" ht="15" customHeight="1" x14ac:dyDescent="0.2">
      <c r="B149" s="13" t="s">
        <v>76</v>
      </c>
      <c r="C149" s="1" t="s">
        <v>93</v>
      </c>
      <c r="D149" s="386">
        <v>135</v>
      </c>
      <c r="E149" s="30" t="s">
        <v>181</v>
      </c>
      <c r="F149" s="13"/>
      <c r="G149" s="12">
        <v>1</v>
      </c>
      <c r="H149" s="12">
        <v>5</v>
      </c>
      <c r="I149" s="12">
        <v>1</v>
      </c>
      <c r="J149" s="12"/>
      <c r="K149" s="12"/>
      <c r="L149" s="12"/>
      <c r="M149" s="12"/>
      <c r="N149" s="12"/>
      <c r="O149" s="12">
        <v>3</v>
      </c>
      <c r="P149" s="12"/>
      <c r="Q149" s="12"/>
      <c r="R149" s="12"/>
      <c r="S149" s="2"/>
      <c r="T149" s="36">
        <v>45315</v>
      </c>
      <c r="U149" s="24" t="s">
        <v>45</v>
      </c>
      <c r="V149" s="386">
        <v>3</v>
      </c>
      <c r="W149" s="384"/>
      <c r="X149" s="2"/>
      <c r="Y149" s="36">
        <v>45321</v>
      </c>
      <c r="Z149" s="24" t="s">
        <v>45</v>
      </c>
      <c r="AA149" s="386">
        <v>7</v>
      </c>
      <c r="AB149" s="1"/>
      <c r="AC149" s="2"/>
      <c r="AD149" s="13"/>
      <c r="AE149" s="1"/>
      <c r="AF149" s="387"/>
    </row>
    <row r="150" spans="2:32" x14ac:dyDescent="0.2">
      <c r="B150" s="13" t="s">
        <v>76</v>
      </c>
      <c r="C150" s="1" t="s">
        <v>93</v>
      </c>
      <c r="D150" s="386">
        <v>136</v>
      </c>
      <c r="E150" s="30" t="s">
        <v>182</v>
      </c>
      <c r="F150" s="13"/>
      <c r="G150" s="12">
        <v>1</v>
      </c>
      <c r="H150" s="12">
        <v>6</v>
      </c>
      <c r="I150" s="12"/>
      <c r="J150" s="12"/>
      <c r="K150" s="12">
        <v>2</v>
      </c>
      <c r="L150" s="12"/>
      <c r="M150" s="12"/>
      <c r="N150" s="12">
        <v>3</v>
      </c>
      <c r="O150" s="12">
        <v>3</v>
      </c>
      <c r="P150" s="12"/>
      <c r="Q150" s="12"/>
      <c r="R150" s="12"/>
      <c r="S150" s="2"/>
      <c r="T150" s="36">
        <v>45315</v>
      </c>
      <c r="U150" s="24" t="s">
        <v>45</v>
      </c>
      <c r="V150" s="386">
        <v>5</v>
      </c>
      <c r="W150" s="50"/>
      <c r="X150" s="2"/>
      <c r="Y150" s="36">
        <v>45321</v>
      </c>
      <c r="Z150" s="24" t="s">
        <v>45</v>
      </c>
      <c r="AA150" s="386">
        <v>12</v>
      </c>
      <c r="AB150" s="1"/>
      <c r="AC150" s="2"/>
      <c r="AD150" s="13"/>
      <c r="AE150" s="1"/>
      <c r="AF150" s="387"/>
    </row>
    <row r="151" spans="2:32" ht="15" customHeight="1" x14ac:dyDescent="0.2">
      <c r="B151" s="13" t="s">
        <v>76</v>
      </c>
      <c r="C151" s="1" t="s">
        <v>93</v>
      </c>
      <c r="D151" s="386">
        <v>137</v>
      </c>
      <c r="E151" s="30" t="s">
        <v>200</v>
      </c>
      <c r="F151" s="13"/>
      <c r="G151" s="12">
        <v>2</v>
      </c>
      <c r="H151" s="12">
        <v>6</v>
      </c>
      <c r="I151" s="12"/>
      <c r="J151" s="12"/>
      <c r="K151" s="12">
        <v>3</v>
      </c>
      <c r="L151" s="12"/>
      <c r="M151" s="12"/>
      <c r="N151" s="12"/>
      <c r="O151" s="12">
        <v>6</v>
      </c>
      <c r="P151" s="12"/>
      <c r="Q151" s="12"/>
      <c r="R151" s="12"/>
      <c r="S151" s="2"/>
      <c r="T151" s="36">
        <v>45315</v>
      </c>
      <c r="U151" s="24" t="s">
        <v>45</v>
      </c>
      <c r="V151" s="386">
        <v>9</v>
      </c>
      <c r="W151" s="384"/>
      <c r="X151" s="2"/>
      <c r="Y151" s="36">
        <v>45321</v>
      </c>
      <c r="Z151" s="24" t="s">
        <v>45</v>
      </c>
      <c r="AA151" s="386">
        <v>11</v>
      </c>
      <c r="AB151" s="1"/>
      <c r="AC151" s="2"/>
      <c r="AD151" s="13"/>
      <c r="AE151" s="1"/>
      <c r="AF151" s="387"/>
    </row>
    <row r="152" spans="2:32" ht="15" customHeight="1" x14ac:dyDescent="0.2">
      <c r="B152" s="13" t="s">
        <v>76</v>
      </c>
      <c r="C152" s="1" t="s">
        <v>93</v>
      </c>
      <c r="D152" s="386">
        <v>138</v>
      </c>
      <c r="E152" s="30" t="s">
        <v>198</v>
      </c>
      <c r="F152" s="13"/>
      <c r="G152" s="12"/>
      <c r="H152" s="12">
        <v>3</v>
      </c>
      <c r="I152" s="12"/>
      <c r="J152" s="12"/>
      <c r="K152" s="12">
        <v>3</v>
      </c>
      <c r="L152" s="12"/>
      <c r="M152" s="12"/>
      <c r="N152" s="12">
        <v>3</v>
      </c>
      <c r="O152" s="12"/>
      <c r="P152" s="12"/>
      <c r="Q152" s="12"/>
      <c r="R152" s="12"/>
      <c r="S152" s="2"/>
      <c r="T152" s="36">
        <v>45315</v>
      </c>
      <c r="U152" s="24" t="s">
        <v>45</v>
      </c>
      <c r="V152" s="386">
        <v>3</v>
      </c>
      <c r="W152" s="384"/>
      <c r="X152" s="2"/>
      <c r="Y152" s="36">
        <v>45321</v>
      </c>
      <c r="Z152" s="24" t="s">
        <v>45</v>
      </c>
      <c r="AA152" s="386">
        <v>9</v>
      </c>
      <c r="AB152" s="1"/>
      <c r="AC152" s="2"/>
      <c r="AD152" s="13"/>
      <c r="AE152" s="1"/>
      <c r="AF152" s="387"/>
    </row>
    <row r="153" spans="2:32" ht="15" customHeight="1" x14ac:dyDescent="0.2">
      <c r="B153" s="13" t="s">
        <v>76</v>
      </c>
      <c r="C153" s="1" t="s">
        <v>93</v>
      </c>
      <c r="D153" s="386">
        <v>139</v>
      </c>
      <c r="E153" s="30" t="s">
        <v>201</v>
      </c>
      <c r="F153" s="13"/>
      <c r="G153" s="12"/>
      <c r="H153" s="12"/>
      <c r="I153" s="12">
        <v>3</v>
      </c>
      <c r="J153" s="12"/>
      <c r="K153" s="12">
        <v>3</v>
      </c>
      <c r="L153" s="12"/>
      <c r="M153" s="12"/>
      <c r="N153" s="12"/>
      <c r="O153" s="12"/>
      <c r="P153" s="12"/>
      <c r="Q153" s="12"/>
      <c r="R153" s="12"/>
      <c r="S153" s="2"/>
      <c r="T153" s="36">
        <v>45315</v>
      </c>
      <c r="U153" s="24" t="s">
        <v>45</v>
      </c>
      <c r="V153" s="386">
        <v>9</v>
      </c>
      <c r="W153" s="384"/>
      <c r="X153" s="2"/>
      <c r="Y153" s="36">
        <v>45321</v>
      </c>
      <c r="Z153" s="24" t="s">
        <v>45</v>
      </c>
      <c r="AA153" s="386">
        <v>3</v>
      </c>
      <c r="AB153" s="1"/>
      <c r="AC153" s="2"/>
      <c r="AD153" s="13"/>
      <c r="AE153" s="1"/>
      <c r="AF153" s="387"/>
    </row>
    <row r="154" spans="2:32" ht="15" customHeight="1" x14ac:dyDescent="0.2">
      <c r="B154" s="13" t="s">
        <v>76</v>
      </c>
      <c r="C154" s="1" t="s">
        <v>93</v>
      </c>
      <c r="D154" s="386">
        <v>140</v>
      </c>
      <c r="E154" s="30" t="s">
        <v>201</v>
      </c>
      <c r="F154" s="13"/>
      <c r="G154" s="12"/>
      <c r="H154" s="12"/>
      <c r="I154" s="12">
        <v>3</v>
      </c>
      <c r="J154" s="12"/>
      <c r="K154" s="12"/>
      <c r="L154" s="12"/>
      <c r="M154" s="12"/>
      <c r="N154" s="12"/>
      <c r="O154" s="12">
        <v>6</v>
      </c>
      <c r="P154" s="12"/>
      <c r="Q154" s="12"/>
      <c r="R154" s="12"/>
      <c r="S154" s="2"/>
      <c r="T154" s="36">
        <v>45315</v>
      </c>
      <c r="U154" s="24" t="s">
        <v>45</v>
      </c>
      <c r="V154" s="386">
        <v>6</v>
      </c>
      <c r="W154" s="384"/>
      <c r="X154" s="2"/>
      <c r="Y154" s="36">
        <v>45321</v>
      </c>
      <c r="Z154" s="24" t="s">
        <v>45</v>
      </c>
      <c r="AA154" s="386">
        <v>6</v>
      </c>
      <c r="AB154" s="1"/>
      <c r="AC154" s="2"/>
      <c r="AD154" s="13"/>
      <c r="AE154" s="1"/>
      <c r="AF154" s="387"/>
    </row>
    <row r="155" spans="2:32" x14ac:dyDescent="0.2">
      <c r="B155" s="13" t="s">
        <v>76</v>
      </c>
      <c r="C155" s="1" t="s">
        <v>93</v>
      </c>
      <c r="D155" s="386">
        <v>141</v>
      </c>
      <c r="E155" s="30" t="s">
        <v>180</v>
      </c>
      <c r="F155" s="13"/>
      <c r="G155" s="12">
        <v>3</v>
      </c>
      <c r="H155" s="12"/>
      <c r="I155" s="12"/>
      <c r="J155" s="12"/>
      <c r="K155" s="12"/>
      <c r="L155" s="12"/>
      <c r="M155" s="12"/>
      <c r="N155" s="12"/>
      <c r="O155" s="12"/>
      <c r="P155" s="12"/>
      <c r="Q155" s="12"/>
      <c r="R155" s="12"/>
      <c r="S155" s="2"/>
      <c r="T155" s="36"/>
      <c r="U155" s="24"/>
      <c r="V155" s="386"/>
      <c r="W155" s="50"/>
      <c r="X155" s="2"/>
      <c r="Y155" s="36">
        <v>45321</v>
      </c>
      <c r="Z155" s="24" t="s">
        <v>45</v>
      </c>
      <c r="AA155" s="386">
        <v>3</v>
      </c>
      <c r="AB155" s="1"/>
      <c r="AC155" s="2"/>
      <c r="AD155" s="13"/>
      <c r="AE155" s="1"/>
      <c r="AF155" s="387"/>
    </row>
    <row r="156" spans="2:32" ht="15" customHeight="1" x14ac:dyDescent="0.2">
      <c r="B156" s="13" t="s">
        <v>76</v>
      </c>
      <c r="C156" s="1" t="s">
        <v>93</v>
      </c>
      <c r="D156" s="386">
        <v>142</v>
      </c>
      <c r="E156" s="30" t="s">
        <v>180</v>
      </c>
      <c r="F156" s="13"/>
      <c r="G156" s="12">
        <v>3</v>
      </c>
      <c r="H156" s="12"/>
      <c r="I156" s="12"/>
      <c r="J156" s="12"/>
      <c r="K156" s="12"/>
      <c r="L156" s="12"/>
      <c r="M156" s="12"/>
      <c r="N156" s="12">
        <v>3</v>
      </c>
      <c r="O156" s="12"/>
      <c r="P156" s="12"/>
      <c r="Q156" s="12"/>
      <c r="R156" s="12"/>
      <c r="S156" s="2"/>
      <c r="T156" s="36"/>
      <c r="U156" s="1"/>
      <c r="V156" s="386"/>
      <c r="W156" s="384"/>
      <c r="X156" s="2"/>
      <c r="Y156" s="36">
        <v>45321</v>
      </c>
      <c r="Z156" s="24" t="s">
        <v>45</v>
      </c>
      <c r="AA156" s="386">
        <v>6</v>
      </c>
      <c r="AB156" s="1"/>
      <c r="AC156" s="2"/>
      <c r="AD156" s="13"/>
      <c r="AE156" s="1"/>
      <c r="AF156" s="387"/>
    </row>
    <row r="157" spans="2:32" ht="15" customHeight="1" x14ac:dyDescent="0.2">
      <c r="B157" s="13" t="s">
        <v>76</v>
      </c>
      <c r="C157" s="1" t="s">
        <v>93</v>
      </c>
      <c r="D157" s="386">
        <v>143</v>
      </c>
      <c r="E157" s="30" t="s">
        <v>180</v>
      </c>
      <c r="F157" s="13"/>
      <c r="G157" s="12">
        <v>3</v>
      </c>
      <c r="H157" s="12"/>
      <c r="I157" s="12"/>
      <c r="J157" s="12"/>
      <c r="K157" s="12"/>
      <c r="L157" s="12"/>
      <c r="M157" s="12"/>
      <c r="N157" s="12"/>
      <c r="O157" s="12"/>
      <c r="P157" s="12"/>
      <c r="Q157" s="12"/>
      <c r="R157" s="12"/>
      <c r="S157" s="2"/>
      <c r="T157" s="36"/>
      <c r="U157" s="1"/>
      <c r="V157" s="386"/>
      <c r="W157" s="384"/>
      <c r="X157" s="2"/>
      <c r="Y157" s="36">
        <v>45321</v>
      </c>
      <c r="Z157" s="24" t="s">
        <v>45</v>
      </c>
      <c r="AA157" s="386">
        <v>3</v>
      </c>
      <c r="AB157" s="1"/>
      <c r="AC157" s="2"/>
      <c r="AD157" s="13"/>
      <c r="AE157" s="1"/>
      <c r="AF157" s="387"/>
    </row>
    <row r="158" spans="2:32" x14ac:dyDescent="0.2">
      <c r="B158" s="13" t="s">
        <v>76</v>
      </c>
      <c r="C158" s="1" t="s">
        <v>93</v>
      </c>
      <c r="D158" s="386">
        <v>144</v>
      </c>
      <c r="E158" s="30" t="s">
        <v>181</v>
      </c>
      <c r="F158" s="13"/>
      <c r="G158" s="12">
        <v>1</v>
      </c>
      <c r="H158" s="12"/>
      <c r="I158" s="12">
        <v>6</v>
      </c>
      <c r="J158" s="12"/>
      <c r="K158" s="12"/>
      <c r="L158" s="12"/>
      <c r="M158" s="12"/>
      <c r="N158" s="12">
        <v>3</v>
      </c>
      <c r="O158" s="12">
        <v>3</v>
      </c>
      <c r="P158" s="12"/>
      <c r="Q158" s="12"/>
      <c r="R158" s="12"/>
      <c r="S158" s="2"/>
      <c r="T158" s="36">
        <v>45315</v>
      </c>
      <c r="U158" s="24" t="s">
        <v>45</v>
      </c>
      <c r="V158" s="386">
        <v>3</v>
      </c>
      <c r="W158" s="50"/>
      <c r="X158" s="2"/>
      <c r="Y158" s="36">
        <v>45321</v>
      </c>
      <c r="Z158" s="24" t="s">
        <v>45</v>
      </c>
      <c r="AA158" s="386">
        <v>10</v>
      </c>
      <c r="AB158" s="1"/>
      <c r="AC158" s="2"/>
      <c r="AD158" s="13"/>
      <c r="AE158" s="1"/>
      <c r="AF158" s="387"/>
    </row>
    <row r="159" spans="2:32" x14ac:dyDescent="0.2">
      <c r="B159" s="13" t="s">
        <v>76</v>
      </c>
      <c r="C159" s="1" t="s">
        <v>93</v>
      </c>
      <c r="D159" s="386">
        <v>145</v>
      </c>
      <c r="E159" s="30" t="s">
        <v>180</v>
      </c>
      <c r="F159" s="13"/>
      <c r="G159" s="12">
        <v>3</v>
      </c>
      <c r="H159" s="12"/>
      <c r="I159" s="12"/>
      <c r="J159" s="12"/>
      <c r="K159" s="12"/>
      <c r="L159" s="12"/>
      <c r="M159" s="12"/>
      <c r="N159" s="12"/>
      <c r="O159" s="12"/>
      <c r="P159" s="12"/>
      <c r="Q159" s="12"/>
      <c r="R159" s="12"/>
      <c r="S159" s="2"/>
      <c r="T159" s="36"/>
      <c r="U159" s="24"/>
      <c r="V159" s="386"/>
      <c r="W159" s="50"/>
      <c r="X159" s="2"/>
      <c r="Y159" s="36">
        <v>45321</v>
      </c>
      <c r="Z159" s="24" t="s">
        <v>45</v>
      </c>
      <c r="AA159" s="386">
        <v>3</v>
      </c>
      <c r="AB159" s="1"/>
      <c r="AC159" s="2"/>
      <c r="AD159" s="13"/>
      <c r="AE159" s="1"/>
      <c r="AF159" s="387"/>
    </row>
    <row r="160" spans="2:32" x14ac:dyDescent="0.2">
      <c r="B160" s="13" t="s">
        <v>76</v>
      </c>
      <c r="C160" s="1" t="s">
        <v>93</v>
      </c>
      <c r="D160" s="386">
        <v>146</v>
      </c>
      <c r="E160" s="30" t="s">
        <v>180</v>
      </c>
      <c r="F160" s="13"/>
      <c r="G160" s="12">
        <v>3</v>
      </c>
      <c r="H160" s="12"/>
      <c r="I160" s="12"/>
      <c r="J160" s="12"/>
      <c r="K160" s="12"/>
      <c r="L160" s="12"/>
      <c r="M160" s="12"/>
      <c r="N160" s="12">
        <v>3</v>
      </c>
      <c r="O160" s="12"/>
      <c r="P160" s="12"/>
      <c r="Q160" s="12"/>
      <c r="R160" s="12"/>
      <c r="S160" s="2"/>
      <c r="T160" s="36"/>
      <c r="U160" s="24"/>
      <c r="V160" s="386"/>
      <c r="W160" s="50"/>
      <c r="X160" s="2"/>
      <c r="Y160" s="36">
        <v>45321</v>
      </c>
      <c r="Z160" s="24" t="s">
        <v>45</v>
      </c>
      <c r="AA160" s="386">
        <v>6</v>
      </c>
      <c r="AB160" s="1"/>
      <c r="AC160" s="2"/>
      <c r="AD160" s="13"/>
      <c r="AE160" s="1"/>
      <c r="AF160" s="387"/>
    </row>
    <row r="161" spans="2:32" ht="15" customHeight="1" x14ac:dyDescent="0.2">
      <c r="B161" s="13" t="s">
        <v>76</v>
      </c>
      <c r="C161" s="1" t="s">
        <v>93</v>
      </c>
      <c r="D161" s="386">
        <v>147</v>
      </c>
      <c r="E161" s="30" t="s">
        <v>180</v>
      </c>
      <c r="F161" s="13"/>
      <c r="G161" s="12">
        <v>3</v>
      </c>
      <c r="H161" s="12"/>
      <c r="I161" s="12"/>
      <c r="J161" s="12"/>
      <c r="K161" s="12"/>
      <c r="L161" s="12"/>
      <c r="M161" s="12"/>
      <c r="N161" s="12"/>
      <c r="O161" s="12"/>
      <c r="P161" s="12"/>
      <c r="Q161" s="12"/>
      <c r="R161" s="12"/>
      <c r="S161" s="2"/>
      <c r="T161" s="36"/>
      <c r="U161" s="1"/>
      <c r="V161" s="386"/>
      <c r="W161" s="384"/>
      <c r="X161" s="2"/>
      <c r="Y161" s="36">
        <v>45321</v>
      </c>
      <c r="Z161" s="24" t="s">
        <v>45</v>
      </c>
      <c r="AA161" s="386">
        <v>3</v>
      </c>
      <c r="AB161" s="1"/>
      <c r="AC161" s="2"/>
      <c r="AD161" s="13"/>
      <c r="AE161" s="1"/>
      <c r="AF161" s="387"/>
    </row>
    <row r="162" spans="2:32" x14ac:dyDescent="0.2">
      <c r="B162" s="13" t="s">
        <v>76</v>
      </c>
      <c r="C162" s="1" t="s">
        <v>93</v>
      </c>
      <c r="D162" s="386">
        <v>148</v>
      </c>
      <c r="E162" s="30" t="s">
        <v>181</v>
      </c>
      <c r="F162" s="13"/>
      <c r="G162" s="12">
        <v>1</v>
      </c>
      <c r="H162" s="12"/>
      <c r="I162" s="12">
        <v>6</v>
      </c>
      <c r="J162" s="12"/>
      <c r="K162" s="12"/>
      <c r="L162" s="12"/>
      <c r="M162" s="12"/>
      <c r="N162" s="12">
        <v>3</v>
      </c>
      <c r="O162" s="12">
        <v>3</v>
      </c>
      <c r="P162" s="12"/>
      <c r="Q162" s="12"/>
      <c r="R162" s="12"/>
      <c r="S162" s="2"/>
      <c r="T162" s="36">
        <v>45315</v>
      </c>
      <c r="U162" s="24" t="s">
        <v>45</v>
      </c>
      <c r="V162" s="386">
        <v>3</v>
      </c>
      <c r="W162" s="50"/>
      <c r="X162" s="2"/>
      <c r="Y162" s="36">
        <v>45321</v>
      </c>
      <c r="Z162" s="24" t="s">
        <v>45</v>
      </c>
      <c r="AA162" s="386">
        <v>10</v>
      </c>
      <c r="AB162" s="1"/>
      <c r="AC162" s="2"/>
      <c r="AD162" s="13"/>
      <c r="AE162" s="1"/>
      <c r="AF162" s="387"/>
    </row>
    <row r="163" spans="2:32" x14ac:dyDescent="0.2">
      <c r="B163" s="13" t="s">
        <v>76</v>
      </c>
      <c r="C163" s="1" t="s">
        <v>93</v>
      </c>
      <c r="D163" s="386">
        <v>149</v>
      </c>
      <c r="E163" s="30" t="s">
        <v>180</v>
      </c>
      <c r="F163" s="13"/>
      <c r="G163" s="12">
        <v>3</v>
      </c>
      <c r="H163" s="12"/>
      <c r="I163" s="12"/>
      <c r="J163" s="12"/>
      <c r="K163" s="12"/>
      <c r="L163" s="12"/>
      <c r="M163" s="12"/>
      <c r="N163" s="12"/>
      <c r="O163" s="12"/>
      <c r="P163" s="12"/>
      <c r="Q163" s="12"/>
      <c r="R163" s="12"/>
      <c r="S163" s="2"/>
      <c r="T163" s="36"/>
      <c r="U163" s="24"/>
      <c r="V163" s="386"/>
      <c r="W163" s="50"/>
      <c r="X163" s="2"/>
      <c r="Y163" s="36">
        <v>45321</v>
      </c>
      <c r="Z163" s="24" t="s">
        <v>45</v>
      </c>
      <c r="AA163" s="386">
        <v>3</v>
      </c>
      <c r="AB163" s="1"/>
      <c r="AC163" s="2"/>
      <c r="AD163" s="13"/>
      <c r="AE163" s="1"/>
      <c r="AF163" s="387"/>
    </row>
    <row r="164" spans="2:32" ht="15" customHeight="1" x14ac:dyDescent="0.2">
      <c r="B164" s="13" t="s">
        <v>76</v>
      </c>
      <c r="C164" s="1" t="s">
        <v>93</v>
      </c>
      <c r="D164" s="386">
        <v>150</v>
      </c>
      <c r="E164" s="30" t="s">
        <v>180</v>
      </c>
      <c r="F164" s="13"/>
      <c r="G164" s="12">
        <v>3</v>
      </c>
      <c r="H164" s="12"/>
      <c r="I164" s="12"/>
      <c r="J164" s="12"/>
      <c r="K164" s="12"/>
      <c r="L164" s="12"/>
      <c r="M164" s="12"/>
      <c r="N164" s="12">
        <v>3</v>
      </c>
      <c r="O164" s="12"/>
      <c r="P164" s="12"/>
      <c r="Q164" s="12"/>
      <c r="R164" s="12"/>
      <c r="S164" s="2"/>
      <c r="T164" s="36"/>
      <c r="U164" s="1"/>
      <c r="V164" s="386"/>
      <c r="W164" s="384"/>
      <c r="X164" s="2"/>
      <c r="Y164" s="36">
        <v>45321</v>
      </c>
      <c r="Z164" s="24" t="s">
        <v>45</v>
      </c>
      <c r="AA164" s="386">
        <v>6</v>
      </c>
      <c r="AB164" s="1"/>
      <c r="AC164" s="2"/>
      <c r="AD164" s="13"/>
      <c r="AE164" s="1"/>
      <c r="AF164" s="387"/>
    </row>
    <row r="165" spans="2:32" ht="15" customHeight="1" x14ac:dyDescent="0.2">
      <c r="B165" s="13" t="s">
        <v>76</v>
      </c>
      <c r="C165" s="1" t="s">
        <v>93</v>
      </c>
      <c r="D165" s="386">
        <v>151</v>
      </c>
      <c r="E165" s="30" t="s">
        <v>180</v>
      </c>
      <c r="F165" s="13"/>
      <c r="G165" s="12">
        <v>3</v>
      </c>
      <c r="H165" s="12"/>
      <c r="I165" s="12"/>
      <c r="J165" s="12"/>
      <c r="K165" s="12"/>
      <c r="L165" s="12"/>
      <c r="M165" s="12"/>
      <c r="N165" s="12"/>
      <c r="O165" s="12"/>
      <c r="P165" s="12"/>
      <c r="Q165" s="12"/>
      <c r="R165" s="12"/>
      <c r="S165" s="2"/>
      <c r="T165" s="36"/>
      <c r="U165" s="1"/>
      <c r="V165" s="386"/>
      <c r="W165" s="384"/>
      <c r="X165" s="2"/>
      <c r="Y165" s="36">
        <v>45321</v>
      </c>
      <c r="Z165" s="24" t="s">
        <v>45</v>
      </c>
      <c r="AA165" s="386">
        <v>3</v>
      </c>
      <c r="AB165" s="1"/>
      <c r="AC165" s="2"/>
      <c r="AD165" s="13"/>
      <c r="AE165" s="1"/>
      <c r="AF165" s="387"/>
    </row>
    <row r="166" spans="2:32" ht="15" customHeight="1" x14ac:dyDescent="0.2">
      <c r="B166" s="13" t="s">
        <v>76</v>
      </c>
      <c r="C166" s="1" t="s">
        <v>93</v>
      </c>
      <c r="D166" s="386">
        <v>152</v>
      </c>
      <c r="E166" s="30" t="s">
        <v>194</v>
      </c>
      <c r="F166" s="13"/>
      <c r="G166" s="12">
        <v>4</v>
      </c>
      <c r="H166" s="12"/>
      <c r="I166" s="12">
        <v>3</v>
      </c>
      <c r="J166" s="12"/>
      <c r="K166" s="12"/>
      <c r="L166" s="12"/>
      <c r="M166" s="12"/>
      <c r="N166" s="12">
        <v>3</v>
      </c>
      <c r="O166" s="12">
        <v>3</v>
      </c>
      <c r="P166" s="12"/>
      <c r="Q166" s="12"/>
      <c r="R166" s="12"/>
      <c r="S166" s="2"/>
      <c r="T166" s="36">
        <v>45315</v>
      </c>
      <c r="U166" s="24" t="s">
        <v>45</v>
      </c>
      <c r="V166" s="386">
        <v>3</v>
      </c>
      <c r="W166" s="384"/>
      <c r="X166" s="2"/>
      <c r="Y166" s="36">
        <v>45321</v>
      </c>
      <c r="Z166" s="24" t="s">
        <v>45</v>
      </c>
      <c r="AA166" s="386">
        <v>10</v>
      </c>
      <c r="AB166" s="1"/>
      <c r="AC166" s="2"/>
      <c r="AD166" s="13"/>
      <c r="AE166" s="1"/>
      <c r="AF166" s="387"/>
    </row>
    <row r="167" spans="2:32" ht="16.5" customHeight="1" x14ac:dyDescent="0.2">
      <c r="B167" s="13" t="s">
        <v>76</v>
      </c>
      <c r="C167" s="1" t="s">
        <v>93</v>
      </c>
      <c r="D167" s="386">
        <v>153</v>
      </c>
      <c r="E167" s="30" t="s">
        <v>181</v>
      </c>
      <c r="F167" s="13"/>
      <c r="G167" s="12">
        <v>1</v>
      </c>
      <c r="H167" s="12"/>
      <c r="I167" s="12">
        <v>6</v>
      </c>
      <c r="J167" s="12"/>
      <c r="K167" s="12">
        <v>3</v>
      </c>
      <c r="L167" s="12"/>
      <c r="M167" s="12"/>
      <c r="N167" s="12"/>
      <c r="O167" s="12">
        <v>6</v>
      </c>
      <c r="P167" s="12"/>
      <c r="Q167" s="12"/>
      <c r="R167" s="12"/>
      <c r="S167" s="362"/>
      <c r="T167" s="36">
        <v>45315</v>
      </c>
      <c r="U167" s="24" t="s">
        <v>45</v>
      </c>
      <c r="V167" s="386">
        <v>15</v>
      </c>
      <c r="W167" s="384"/>
      <c r="X167" s="2"/>
      <c r="Y167" s="36">
        <v>45322</v>
      </c>
      <c r="Z167" s="24" t="s">
        <v>45</v>
      </c>
      <c r="AA167" s="386">
        <v>10</v>
      </c>
      <c r="AB167" s="1"/>
      <c r="AC167" s="2"/>
      <c r="AD167" s="13"/>
      <c r="AE167" s="23"/>
      <c r="AF167" s="387"/>
    </row>
    <row r="168" spans="2:32" ht="15" customHeight="1" x14ac:dyDescent="0.2">
      <c r="B168" s="13" t="s">
        <v>76</v>
      </c>
      <c r="C168" s="1" t="s">
        <v>93</v>
      </c>
      <c r="D168" s="386">
        <v>154</v>
      </c>
      <c r="E168" s="30" t="s">
        <v>180</v>
      </c>
      <c r="F168" s="13"/>
      <c r="G168" s="12">
        <v>3</v>
      </c>
      <c r="H168" s="12"/>
      <c r="I168" s="12"/>
      <c r="J168" s="12"/>
      <c r="K168" s="12"/>
      <c r="L168" s="12"/>
      <c r="M168" s="12"/>
      <c r="N168" s="12">
        <v>3</v>
      </c>
      <c r="O168" s="12"/>
      <c r="P168" s="12"/>
      <c r="Q168" s="12"/>
      <c r="R168" s="12"/>
      <c r="S168" s="2"/>
      <c r="T168" s="36"/>
      <c r="U168" s="1"/>
      <c r="V168" s="386"/>
      <c r="W168" s="384"/>
      <c r="X168" s="2"/>
      <c r="Y168" s="36">
        <v>45322</v>
      </c>
      <c r="Z168" s="24" t="s">
        <v>45</v>
      </c>
      <c r="AA168" s="386">
        <v>6</v>
      </c>
      <c r="AB168" s="1"/>
      <c r="AC168" s="2"/>
      <c r="AD168" s="13"/>
      <c r="AE168" s="1"/>
      <c r="AF168" s="387"/>
    </row>
    <row r="169" spans="2:32" ht="15" customHeight="1" x14ac:dyDescent="0.2">
      <c r="B169" s="13" t="s">
        <v>76</v>
      </c>
      <c r="C169" s="1" t="s">
        <v>93</v>
      </c>
      <c r="D169" s="386">
        <v>155</v>
      </c>
      <c r="E169" s="30" t="s">
        <v>180</v>
      </c>
      <c r="F169" s="13"/>
      <c r="G169" s="12">
        <v>3</v>
      </c>
      <c r="H169" s="12"/>
      <c r="I169" s="12"/>
      <c r="J169" s="12"/>
      <c r="K169" s="12"/>
      <c r="L169" s="12"/>
      <c r="M169" s="12"/>
      <c r="N169" s="12"/>
      <c r="O169" s="12"/>
      <c r="P169" s="12"/>
      <c r="Q169" s="12"/>
      <c r="R169" s="12"/>
      <c r="S169" s="2"/>
      <c r="T169" s="36"/>
      <c r="U169" s="1"/>
      <c r="V169" s="386"/>
      <c r="W169" s="384"/>
      <c r="X169" s="2"/>
      <c r="Y169" s="36">
        <v>45322</v>
      </c>
      <c r="Z169" s="24" t="s">
        <v>45</v>
      </c>
      <c r="AA169" s="386">
        <v>3</v>
      </c>
      <c r="AB169" s="1"/>
      <c r="AC169" s="2"/>
      <c r="AD169" s="13"/>
      <c r="AE169" s="1"/>
      <c r="AF169" s="387"/>
    </row>
    <row r="170" spans="2:32" x14ac:dyDescent="0.2">
      <c r="B170" s="13" t="s">
        <v>76</v>
      </c>
      <c r="C170" s="1" t="s">
        <v>93</v>
      </c>
      <c r="D170" s="386">
        <v>156</v>
      </c>
      <c r="E170" s="30" t="s">
        <v>181</v>
      </c>
      <c r="F170" s="13"/>
      <c r="G170" s="12">
        <v>1</v>
      </c>
      <c r="H170" s="12"/>
      <c r="I170" s="12">
        <v>6</v>
      </c>
      <c r="J170" s="12"/>
      <c r="K170" s="12"/>
      <c r="L170" s="12"/>
      <c r="M170" s="12"/>
      <c r="N170" s="12">
        <v>3</v>
      </c>
      <c r="O170" s="12">
        <v>3</v>
      </c>
      <c r="P170" s="12"/>
      <c r="Q170" s="12"/>
      <c r="R170" s="12"/>
      <c r="S170" s="2"/>
      <c r="T170" s="36">
        <v>45315</v>
      </c>
      <c r="U170" s="24" t="s">
        <v>45</v>
      </c>
      <c r="V170" s="386">
        <v>3</v>
      </c>
      <c r="W170" s="50"/>
      <c r="X170" s="2"/>
      <c r="Y170" s="36">
        <v>45322</v>
      </c>
      <c r="Z170" s="24" t="s">
        <v>45</v>
      </c>
      <c r="AA170" s="386">
        <v>10</v>
      </c>
      <c r="AB170" s="1"/>
      <c r="AC170" s="2"/>
      <c r="AD170" s="13"/>
      <c r="AE170" s="1"/>
      <c r="AF170" s="387"/>
    </row>
    <row r="171" spans="2:32" x14ac:dyDescent="0.2">
      <c r="B171" s="13" t="s">
        <v>76</v>
      </c>
      <c r="C171" s="1" t="s">
        <v>93</v>
      </c>
      <c r="D171" s="386">
        <v>157</v>
      </c>
      <c r="E171" s="30" t="s">
        <v>180</v>
      </c>
      <c r="F171" s="13"/>
      <c r="G171" s="12">
        <v>3</v>
      </c>
      <c r="H171" s="12"/>
      <c r="I171" s="12"/>
      <c r="J171" s="12"/>
      <c r="K171" s="12"/>
      <c r="L171" s="12"/>
      <c r="M171" s="12"/>
      <c r="N171" s="12"/>
      <c r="O171" s="12"/>
      <c r="P171" s="12"/>
      <c r="Q171" s="12"/>
      <c r="R171" s="12"/>
      <c r="S171" s="2"/>
      <c r="T171" s="36"/>
      <c r="U171" s="24"/>
      <c r="V171" s="386"/>
      <c r="W171" s="50"/>
      <c r="X171" s="2"/>
      <c r="Y171" s="36">
        <v>45322</v>
      </c>
      <c r="Z171" s="24" t="s">
        <v>45</v>
      </c>
      <c r="AA171" s="386">
        <v>3</v>
      </c>
      <c r="AB171" s="1"/>
      <c r="AC171" s="2"/>
      <c r="AD171" s="13"/>
      <c r="AE171" s="1"/>
      <c r="AF171" s="387"/>
    </row>
    <row r="172" spans="2:32" x14ac:dyDescent="0.2">
      <c r="B172" s="13" t="s">
        <v>76</v>
      </c>
      <c r="C172" s="1" t="s">
        <v>93</v>
      </c>
      <c r="D172" s="386">
        <v>158</v>
      </c>
      <c r="E172" s="30" t="s">
        <v>180</v>
      </c>
      <c r="F172" s="13"/>
      <c r="G172" s="12">
        <v>6</v>
      </c>
      <c r="H172" s="12"/>
      <c r="I172" s="12"/>
      <c r="J172" s="12"/>
      <c r="K172" s="12"/>
      <c r="L172" s="12"/>
      <c r="M172" s="12"/>
      <c r="N172" s="12">
        <v>3</v>
      </c>
      <c r="O172" s="12"/>
      <c r="P172" s="12"/>
      <c r="Q172" s="12"/>
      <c r="R172" s="12"/>
      <c r="S172" s="2"/>
      <c r="T172" s="36"/>
      <c r="U172" s="24"/>
      <c r="V172" s="386"/>
      <c r="W172" s="50"/>
      <c r="X172" s="2"/>
      <c r="Y172" s="36">
        <v>45322</v>
      </c>
      <c r="Z172" s="24" t="s">
        <v>45</v>
      </c>
      <c r="AA172" s="386">
        <v>9</v>
      </c>
      <c r="AB172" s="1"/>
      <c r="AC172" s="2"/>
      <c r="AD172" s="13"/>
      <c r="AE172" s="1"/>
      <c r="AF172" s="387"/>
    </row>
    <row r="173" spans="2:32" x14ac:dyDescent="0.2">
      <c r="B173" s="13" t="s">
        <v>76</v>
      </c>
      <c r="C173" s="1" t="s">
        <v>93</v>
      </c>
      <c r="D173" s="386">
        <v>159</v>
      </c>
      <c r="E173" s="30" t="s">
        <v>197</v>
      </c>
      <c r="F173" s="13"/>
      <c r="G173" s="12">
        <v>3</v>
      </c>
      <c r="H173" s="12"/>
      <c r="I173" s="12">
        <v>3</v>
      </c>
      <c r="J173" s="12"/>
      <c r="K173" s="12"/>
      <c r="L173" s="12"/>
      <c r="M173" s="12"/>
      <c r="N173" s="12"/>
      <c r="O173" s="12">
        <v>3</v>
      </c>
      <c r="P173" s="12">
        <v>3</v>
      </c>
      <c r="Q173" s="12"/>
      <c r="R173" s="12"/>
      <c r="S173" s="2"/>
      <c r="T173" s="36">
        <v>45315</v>
      </c>
      <c r="U173" s="24" t="s">
        <v>45</v>
      </c>
      <c r="V173" s="386">
        <v>12</v>
      </c>
      <c r="W173" s="50"/>
      <c r="X173" s="2"/>
      <c r="Y173" s="36">
        <v>45322</v>
      </c>
      <c r="Z173" s="24" t="s">
        <v>45</v>
      </c>
      <c r="AA173" s="386">
        <v>12</v>
      </c>
      <c r="AB173" s="1"/>
      <c r="AC173" s="2"/>
      <c r="AD173" s="13"/>
      <c r="AE173" s="1"/>
      <c r="AF173" s="387"/>
    </row>
    <row r="174" spans="2:32" x14ac:dyDescent="0.2">
      <c r="B174" s="13" t="s">
        <v>76</v>
      </c>
      <c r="C174" s="1" t="s">
        <v>93</v>
      </c>
      <c r="D174" s="386">
        <v>160</v>
      </c>
      <c r="E174" s="30" t="s">
        <v>182</v>
      </c>
      <c r="F174" s="13"/>
      <c r="G174" s="12">
        <v>2</v>
      </c>
      <c r="H174" s="12"/>
      <c r="I174" s="12">
        <v>6</v>
      </c>
      <c r="J174" s="12"/>
      <c r="K174" s="12"/>
      <c r="L174" s="12"/>
      <c r="M174" s="12"/>
      <c r="N174" s="12">
        <v>3</v>
      </c>
      <c r="O174" s="12">
        <v>3</v>
      </c>
      <c r="P174" s="12"/>
      <c r="Q174" s="12"/>
      <c r="R174" s="12"/>
      <c r="S174" s="2"/>
      <c r="T174" s="36">
        <v>45315</v>
      </c>
      <c r="U174" s="24" t="s">
        <v>45</v>
      </c>
      <c r="V174" s="386">
        <v>3</v>
      </c>
      <c r="W174" s="50"/>
      <c r="X174" s="2"/>
      <c r="Y174" s="36">
        <v>45322</v>
      </c>
      <c r="Z174" s="24" t="s">
        <v>45</v>
      </c>
      <c r="AA174" s="386">
        <v>11</v>
      </c>
      <c r="AB174" s="1"/>
      <c r="AC174" s="2"/>
      <c r="AD174" s="13"/>
      <c r="AE174" s="1"/>
      <c r="AF174" s="387"/>
    </row>
    <row r="175" spans="2:32" x14ac:dyDescent="0.2">
      <c r="B175" s="13" t="s">
        <v>76</v>
      </c>
      <c r="C175" s="1" t="s">
        <v>93</v>
      </c>
      <c r="D175" s="386">
        <v>161</v>
      </c>
      <c r="E175" s="30" t="s">
        <v>180</v>
      </c>
      <c r="F175" s="13"/>
      <c r="G175" s="12">
        <v>3</v>
      </c>
      <c r="H175" s="12"/>
      <c r="I175" s="12"/>
      <c r="J175" s="12"/>
      <c r="K175" s="12"/>
      <c r="L175" s="12"/>
      <c r="M175" s="12"/>
      <c r="N175" s="12"/>
      <c r="O175" s="12"/>
      <c r="P175" s="12"/>
      <c r="Q175" s="12"/>
      <c r="R175" s="12"/>
      <c r="S175" s="2"/>
      <c r="T175" s="36"/>
      <c r="U175" s="24"/>
      <c r="V175" s="386"/>
      <c r="W175" s="50"/>
      <c r="X175" s="2"/>
      <c r="Y175" s="36">
        <v>45322</v>
      </c>
      <c r="Z175" s="24" t="s">
        <v>45</v>
      </c>
      <c r="AA175" s="386">
        <v>3</v>
      </c>
      <c r="AB175" s="1"/>
      <c r="AC175" s="2"/>
      <c r="AD175" s="13"/>
      <c r="AE175" s="1"/>
      <c r="AF175" s="387"/>
    </row>
    <row r="176" spans="2:32" ht="15" customHeight="1" x14ac:dyDescent="0.2">
      <c r="B176" s="13" t="s">
        <v>76</v>
      </c>
      <c r="C176" s="1" t="s">
        <v>93</v>
      </c>
      <c r="D176" s="386">
        <v>162</v>
      </c>
      <c r="E176" s="30" t="s">
        <v>180</v>
      </c>
      <c r="F176" s="13"/>
      <c r="G176" s="12">
        <v>3</v>
      </c>
      <c r="H176" s="12"/>
      <c r="I176" s="12"/>
      <c r="J176" s="12"/>
      <c r="K176" s="12"/>
      <c r="L176" s="12"/>
      <c r="M176" s="12"/>
      <c r="N176" s="12">
        <v>3</v>
      </c>
      <c r="O176" s="12"/>
      <c r="P176" s="12"/>
      <c r="Q176" s="12"/>
      <c r="R176" s="12"/>
      <c r="S176" s="2"/>
      <c r="T176" s="36"/>
      <c r="U176" s="1"/>
      <c r="V176" s="386"/>
      <c r="W176" s="384"/>
      <c r="X176" s="2"/>
      <c r="Y176" s="36">
        <v>45322</v>
      </c>
      <c r="Z176" s="24" t="s">
        <v>45</v>
      </c>
      <c r="AA176" s="386">
        <v>6</v>
      </c>
      <c r="AB176" s="1"/>
      <c r="AC176" s="2"/>
      <c r="AD176" s="13"/>
      <c r="AE176" s="1"/>
      <c r="AF176" s="387"/>
    </row>
    <row r="177" spans="2:32" x14ac:dyDescent="0.2">
      <c r="B177" s="13" t="s">
        <v>76</v>
      </c>
      <c r="C177" s="1" t="s">
        <v>93</v>
      </c>
      <c r="D177" s="386">
        <v>163</v>
      </c>
      <c r="E177" s="30" t="s">
        <v>180</v>
      </c>
      <c r="F177" s="13"/>
      <c r="G177" s="12">
        <v>3</v>
      </c>
      <c r="H177" s="12"/>
      <c r="I177" s="12"/>
      <c r="J177" s="12"/>
      <c r="K177" s="12"/>
      <c r="L177" s="12"/>
      <c r="M177" s="12"/>
      <c r="N177" s="12"/>
      <c r="O177" s="12"/>
      <c r="P177" s="12"/>
      <c r="Q177" s="12"/>
      <c r="R177" s="12"/>
      <c r="S177" s="2"/>
      <c r="T177" s="36"/>
      <c r="U177" s="24"/>
      <c r="V177" s="386"/>
      <c r="W177" s="50"/>
      <c r="X177" s="2"/>
      <c r="Y177" s="36">
        <v>45322</v>
      </c>
      <c r="Z177" s="24" t="s">
        <v>45</v>
      </c>
      <c r="AA177" s="386">
        <v>3</v>
      </c>
      <c r="AB177" s="1"/>
      <c r="AC177" s="2"/>
      <c r="AD177" s="13"/>
      <c r="AE177" s="1"/>
      <c r="AF177" s="387"/>
    </row>
    <row r="178" spans="2:32" ht="15" customHeight="1" x14ac:dyDescent="0.2">
      <c r="B178" s="13" t="s">
        <v>76</v>
      </c>
      <c r="C178" s="1" t="s">
        <v>93</v>
      </c>
      <c r="D178" s="386">
        <v>164</v>
      </c>
      <c r="E178" s="30" t="s">
        <v>181</v>
      </c>
      <c r="F178" s="13"/>
      <c r="G178" s="12">
        <v>1</v>
      </c>
      <c r="H178" s="12"/>
      <c r="I178" s="12">
        <v>6</v>
      </c>
      <c r="J178" s="12"/>
      <c r="K178" s="12"/>
      <c r="L178" s="12"/>
      <c r="M178" s="12"/>
      <c r="N178" s="12">
        <v>3</v>
      </c>
      <c r="O178" s="12">
        <v>3</v>
      </c>
      <c r="P178" s="12"/>
      <c r="Q178" s="12"/>
      <c r="R178" s="12"/>
      <c r="S178" s="2"/>
      <c r="T178" s="36">
        <v>45315</v>
      </c>
      <c r="U178" s="24" t="s">
        <v>45</v>
      </c>
      <c r="V178" s="386">
        <v>3</v>
      </c>
      <c r="W178" s="384"/>
      <c r="X178" s="2"/>
      <c r="Y178" s="36">
        <v>45322</v>
      </c>
      <c r="Z178" s="24" t="s">
        <v>45</v>
      </c>
      <c r="AA178" s="386">
        <v>10</v>
      </c>
      <c r="AB178" s="1"/>
      <c r="AC178" s="2"/>
      <c r="AD178" s="13"/>
      <c r="AE178" s="1"/>
      <c r="AF178" s="387"/>
    </row>
    <row r="179" spans="2:32" x14ac:dyDescent="0.2">
      <c r="B179" s="13" t="s">
        <v>76</v>
      </c>
      <c r="C179" s="1" t="s">
        <v>93</v>
      </c>
      <c r="D179" s="386">
        <v>165</v>
      </c>
      <c r="E179" s="30" t="s">
        <v>180</v>
      </c>
      <c r="F179" s="13"/>
      <c r="G179" s="12">
        <v>3</v>
      </c>
      <c r="H179" s="12"/>
      <c r="I179" s="12"/>
      <c r="J179" s="12"/>
      <c r="K179" s="12"/>
      <c r="L179" s="12"/>
      <c r="M179" s="12"/>
      <c r="N179" s="12"/>
      <c r="O179" s="12"/>
      <c r="P179" s="12"/>
      <c r="Q179" s="12"/>
      <c r="R179" s="12"/>
      <c r="S179" s="2"/>
      <c r="T179" s="36"/>
      <c r="U179" s="24"/>
      <c r="V179" s="386"/>
      <c r="W179" s="50"/>
      <c r="X179" s="2"/>
      <c r="Y179" s="36">
        <v>45322</v>
      </c>
      <c r="Z179" s="24" t="s">
        <v>45</v>
      </c>
      <c r="AA179" s="386">
        <v>3</v>
      </c>
      <c r="AB179" s="1"/>
      <c r="AC179" s="2"/>
      <c r="AD179" s="13"/>
      <c r="AE179" s="1"/>
      <c r="AF179" s="387"/>
    </row>
    <row r="180" spans="2:32" x14ac:dyDescent="0.2">
      <c r="B180" s="13" t="s">
        <v>76</v>
      </c>
      <c r="C180" s="1" t="s">
        <v>93</v>
      </c>
      <c r="D180" s="386">
        <v>166</v>
      </c>
      <c r="E180" s="30" t="s">
        <v>180</v>
      </c>
      <c r="F180" s="13"/>
      <c r="G180" s="12">
        <v>3</v>
      </c>
      <c r="H180" s="12"/>
      <c r="I180" s="12"/>
      <c r="J180" s="12"/>
      <c r="K180" s="12"/>
      <c r="L180" s="12"/>
      <c r="M180" s="12"/>
      <c r="N180" s="12">
        <v>3</v>
      </c>
      <c r="O180" s="12"/>
      <c r="P180" s="12"/>
      <c r="Q180" s="12"/>
      <c r="R180" s="12"/>
      <c r="S180" s="2"/>
      <c r="T180" s="36"/>
      <c r="U180" s="24"/>
      <c r="V180" s="386"/>
      <c r="W180" s="50"/>
      <c r="X180" s="2"/>
      <c r="Y180" s="36">
        <v>45322</v>
      </c>
      <c r="Z180" s="24" t="s">
        <v>45</v>
      </c>
      <c r="AA180" s="386">
        <v>6</v>
      </c>
      <c r="AB180" s="1"/>
      <c r="AC180" s="2"/>
      <c r="AD180" s="13"/>
      <c r="AE180" s="1"/>
      <c r="AF180" s="387"/>
    </row>
    <row r="181" spans="2:32" ht="15" customHeight="1" x14ac:dyDescent="0.2">
      <c r="B181" s="13" t="s">
        <v>76</v>
      </c>
      <c r="C181" s="1" t="s">
        <v>93</v>
      </c>
      <c r="D181" s="386">
        <v>167</v>
      </c>
      <c r="E181" s="30" t="s">
        <v>180</v>
      </c>
      <c r="F181" s="13"/>
      <c r="G181" s="12">
        <v>3</v>
      </c>
      <c r="H181" s="12"/>
      <c r="I181" s="12"/>
      <c r="J181" s="12"/>
      <c r="K181" s="12"/>
      <c r="L181" s="12"/>
      <c r="M181" s="12"/>
      <c r="N181" s="12"/>
      <c r="O181" s="12"/>
      <c r="P181" s="12"/>
      <c r="Q181" s="12"/>
      <c r="R181" s="12"/>
      <c r="S181" s="2"/>
      <c r="T181" s="36"/>
      <c r="U181" s="1"/>
      <c r="V181" s="386"/>
      <c r="W181" s="384"/>
      <c r="X181" s="2"/>
      <c r="Y181" s="36">
        <v>45322</v>
      </c>
      <c r="Z181" s="24" t="s">
        <v>45</v>
      </c>
      <c r="AA181" s="386">
        <v>3</v>
      </c>
      <c r="AB181" s="1"/>
      <c r="AC181" s="2"/>
      <c r="AD181" s="13"/>
      <c r="AE181" s="1"/>
      <c r="AF181" s="387"/>
    </row>
    <row r="182" spans="2:32" x14ac:dyDescent="0.2">
      <c r="B182" s="13" t="s">
        <v>76</v>
      </c>
      <c r="C182" s="1" t="s">
        <v>93</v>
      </c>
      <c r="D182" s="386">
        <v>168</v>
      </c>
      <c r="E182" s="30" t="s">
        <v>182</v>
      </c>
      <c r="F182" s="13"/>
      <c r="G182" s="12">
        <v>2</v>
      </c>
      <c r="H182" s="12"/>
      <c r="I182" s="12">
        <v>6</v>
      </c>
      <c r="J182" s="12"/>
      <c r="K182" s="12"/>
      <c r="L182" s="12"/>
      <c r="M182" s="12"/>
      <c r="N182" s="12">
        <v>3</v>
      </c>
      <c r="O182" s="12">
        <v>3</v>
      </c>
      <c r="P182" s="12"/>
      <c r="Q182" s="12"/>
      <c r="R182" s="12"/>
      <c r="S182" s="2"/>
      <c r="T182" s="36">
        <v>45315</v>
      </c>
      <c r="U182" s="24" t="s">
        <v>45</v>
      </c>
      <c r="V182" s="386">
        <v>3</v>
      </c>
      <c r="W182" s="50"/>
      <c r="X182" s="2"/>
      <c r="Y182" s="36">
        <v>45322</v>
      </c>
      <c r="Z182" s="24" t="s">
        <v>45</v>
      </c>
      <c r="AA182" s="386">
        <v>11</v>
      </c>
      <c r="AB182" s="1"/>
      <c r="AC182" s="2"/>
      <c r="AD182" s="13"/>
      <c r="AE182" s="1"/>
      <c r="AF182" s="387"/>
    </row>
    <row r="183" spans="2:32" ht="15" customHeight="1" x14ac:dyDescent="0.2">
      <c r="B183" s="13" t="s">
        <v>76</v>
      </c>
      <c r="C183" s="1" t="s">
        <v>93</v>
      </c>
      <c r="D183" s="386">
        <v>169</v>
      </c>
      <c r="E183" s="30" t="s">
        <v>180</v>
      </c>
      <c r="F183" s="13"/>
      <c r="G183" s="12">
        <v>3</v>
      </c>
      <c r="H183" s="12"/>
      <c r="I183" s="12"/>
      <c r="J183" s="12"/>
      <c r="K183" s="12"/>
      <c r="L183" s="12"/>
      <c r="M183" s="12"/>
      <c r="N183" s="12"/>
      <c r="O183" s="12"/>
      <c r="P183" s="12"/>
      <c r="Q183" s="12"/>
      <c r="R183" s="12"/>
      <c r="S183" s="2"/>
      <c r="T183" s="36"/>
      <c r="U183" s="1"/>
      <c r="V183" s="386"/>
      <c r="W183" s="384"/>
      <c r="X183" s="2"/>
      <c r="Y183" s="36">
        <v>45322</v>
      </c>
      <c r="Z183" s="24" t="s">
        <v>45</v>
      </c>
      <c r="AA183" s="386">
        <v>3</v>
      </c>
      <c r="AB183" s="1"/>
      <c r="AC183" s="2"/>
      <c r="AD183" s="13"/>
      <c r="AE183" s="1"/>
      <c r="AF183" s="387"/>
    </row>
    <row r="184" spans="2:32" ht="15" customHeight="1" x14ac:dyDescent="0.2">
      <c r="B184" s="13" t="s">
        <v>76</v>
      </c>
      <c r="C184" s="1" t="s">
        <v>93</v>
      </c>
      <c r="D184" s="386">
        <v>170</v>
      </c>
      <c r="E184" s="30" t="s">
        <v>180</v>
      </c>
      <c r="F184" s="13"/>
      <c r="G184" s="12">
        <v>3</v>
      </c>
      <c r="H184" s="12"/>
      <c r="I184" s="12"/>
      <c r="J184" s="12"/>
      <c r="K184" s="12"/>
      <c r="L184" s="12"/>
      <c r="M184" s="12"/>
      <c r="N184" s="12">
        <v>3</v>
      </c>
      <c r="O184" s="12"/>
      <c r="P184" s="12"/>
      <c r="Q184" s="12"/>
      <c r="R184" s="12"/>
      <c r="S184" s="2"/>
      <c r="T184" s="36"/>
      <c r="U184" s="1"/>
      <c r="V184" s="386"/>
      <c r="W184" s="384"/>
      <c r="X184" s="2"/>
      <c r="Y184" s="36">
        <v>45322</v>
      </c>
      <c r="Z184" s="24" t="s">
        <v>45</v>
      </c>
      <c r="AA184" s="386">
        <v>6</v>
      </c>
      <c r="AB184" s="1"/>
      <c r="AC184" s="2"/>
      <c r="AD184" s="13"/>
      <c r="AE184" s="1"/>
      <c r="AF184" s="387"/>
    </row>
    <row r="185" spans="2:32" x14ac:dyDescent="0.2">
      <c r="B185" s="13" t="s">
        <v>76</v>
      </c>
      <c r="C185" s="1" t="s">
        <v>93</v>
      </c>
      <c r="D185" s="386">
        <v>171</v>
      </c>
      <c r="E185" s="30" t="s">
        <v>180</v>
      </c>
      <c r="F185" s="13"/>
      <c r="G185" s="12">
        <v>3</v>
      </c>
      <c r="H185" s="12"/>
      <c r="I185" s="12"/>
      <c r="J185" s="12"/>
      <c r="K185" s="12"/>
      <c r="L185" s="12"/>
      <c r="M185" s="12"/>
      <c r="N185" s="12"/>
      <c r="O185" s="12"/>
      <c r="P185" s="12"/>
      <c r="Q185" s="12"/>
      <c r="R185" s="12"/>
      <c r="S185" s="2"/>
      <c r="T185" s="36"/>
      <c r="U185" s="24"/>
      <c r="V185" s="386"/>
      <c r="W185" s="50"/>
      <c r="X185" s="2"/>
      <c r="Y185" s="36">
        <v>45322</v>
      </c>
      <c r="Z185" s="24" t="s">
        <v>45</v>
      </c>
      <c r="AA185" s="386">
        <v>3</v>
      </c>
      <c r="AB185" s="1"/>
      <c r="AC185" s="2"/>
      <c r="AD185" s="13"/>
      <c r="AE185" s="1"/>
      <c r="AF185" s="387"/>
    </row>
    <row r="186" spans="2:32" x14ac:dyDescent="0.2">
      <c r="B186" s="13" t="s">
        <v>76</v>
      </c>
      <c r="C186" s="1" t="s">
        <v>93</v>
      </c>
      <c r="D186" s="386">
        <v>172</v>
      </c>
      <c r="E186" s="30" t="s">
        <v>181</v>
      </c>
      <c r="F186" s="13"/>
      <c r="G186" s="12">
        <v>1</v>
      </c>
      <c r="H186" s="12"/>
      <c r="I186" s="12">
        <v>6</v>
      </c>
      <c r="J186" s="12"/>
      <c r="K186" s="12"/>
      <c r="L186" s="12"/>
      <c r="M186" s="12"/>
      <c r="N186" s="12">
        <v>3</v>
      </c>
      <c r="O186" s="12">
        <v>3</v>
      </c>
      <c r="P186" s="12"/>
      <c r="Q186" s="12"/>
      <c r="R186" s="12"/>
      <c r="S186" s="2"/>
      <c r="T186" s="36">
        <v>45315</v>
      </c>
      <c r="U186" s="24" t="s">
        <v>45</v>
      </c>
      <c r="V186" s="386">
        <v>3</v>
      </c>
      <c r="W186" s="50"/>
      <c r="X186" s="2"/>
      <c r="Y186" s="36">
        <v>45322</v>
      </c>
      <c r="Z186" s="24" t="s">
        <v>45</v>
      </c>
      <c r="AA186" s="386">
        <v>10</v>
      </c>
      <c r="AB186" s="1"/>
      <c r="AC186" s="2"/>
      <c r="AD186" s="13"/>
      <c r="AE186" s="1"/>
      <c r="AF186" s="387"/>
    </row>
    <row r="187" spans="2:32" ht="15" customHeight="1" x14ac:dyDescent="0.2">
      <c r="B187" s="13" t="s">
        <v>76</v>
      </c>
      <c r="C187" s="1" t="s">
        <v>93</v>
      </c>
      <c r="D187" s="386">
        <v>173</v>
      </c>
      <c r="E187" s="30" t="s">
        <v>180</v>
      </c>
      <c r="F187" s="13"/>
      <c r="G187" s="12">
        <v>3</v>
      </c>
      <c r="H187" s="12"/>
      <c r="I187" s="12"/>
      <c r="J187" s="12"/>
      <c r="K187" s="12"/>
      <c r="L187" s="12"/>
      <c r="M187" s="12"/>
      <c r="N187" s="12"/>
      <c r="O187" s="12"/>
      <c r="P187" s="12"/>
      <c r="Q187" s="12"/>
      <c r="R187" s="12"/>
      <c r="S187" s="2"/>
      <c r="T187" s="36"/>
      <c r="U187" s="1"/>
      <c r="V187" s="386"/>
      <c r="W187" s="384"/>
      <c r="X187" s="2"/>
      <c r="Y187" s="36">
        <v>45322</v>
      </c>
      <c r="Z187" s="24" t="s">
        <v>45</v>
      </c>
      <c r="AA187" s="386">
        <v>3</v>
      </c>
      <c r="AB187" s="1"/>
      <c r="AC187" s="2"/>
      <c r="AD187" s="13"/>
      <c r="AE187" s="1"/>
      <c r="AF187" s="387"/>
    </row>
    <row r="188" spans="2:32" ht="15" customHeight="1" x14ac:dyDescent="0.2">
      <c r="B188" s="13" t="s">
        <v>76</v>
      </c>
      <c r="C188" s="1" t="s">
        <v>93</v>
      </c>
      <c r="D188" s="386">
        <v>174</v>
      </c>
      <c r="E188" s="30" t="s">
        <v>180</v>
      </c>
      <c r="F188" s="13"/>
      <c r="G188" s="12">
        <v>3</v>
      </c>
      <c r="H188" s="12"/>
      <c r="I188" s="12"/>
      <c r="J188" s="12"/>
      <c r="K188" s="12"/>
      <c r="L188" s="12"/>
      <c r="M188" s="12"/>
      <c r="N188" s="12">
        <v>3</v>
      </c>
      <c r="O188" s="12"/>
      <c r="P188" s="12"/>
      <c r="Q188" s="12"/>
      <c r="R188" s="12"/>
      <c r="S188" s="2"/>
      <c r="T188" s="36"/>
      <c r="U188" s="1"/>
      <c r="V188" s="386"/>
      <c r="W188" s="384"/>
      <c r="X188" s="2"/>
      <c r="Y188" s="36">
        <v>45322</v>
      </c>
      <c r="Z188" s="24" t="s">
        <v>45</v>
      </c>
      <c r="AA188" s="386">
        <v>6</v>
      </c>
      <c r="AB188" s="1"/>
      <c r="AC188" s="2"/>
      <c r="AD188" s="13"/>
      <c r="AE188" s="1"/>
      <c r="AF188" s="387"/>
    </row>
    <row r="189" spans="2:32" ht="15" customHeight="1" x14ac:dyDescent="0.2">
      <c r="B189" s="13" t="s">
        <v>76</v>
      </c>
      <c r="C189" s="1" t="s">
        <v>93</v>
      </c>
      <c r="D189" s="386">
        <v>175</v>
      </c>
      <c r="E189" s="30" t="s">
        <v>180</v>
      </c>
      <c r="F189" s="13"/>
      <c r="G189" s="12">
        <v>3</v>
      </c>
      <c r="H189" s="12"/>
      <c r="I189" s="12"/>
      <c r="J189" s="12"/>
      <c r="K189" s="12"/>
      <c r="L189" s="12"/>
      <c r="M189" s="12"/>
      <c r="N189" s="12"/>
      <c r="O189" s="12"/>
      <c r="P189" s="12"/>
      <c r="Q189" s="12"/>
      <c r="R189" s="12"/>
      <c r="S189" s="2"/>
      <c r="T189" s="36"/>
      <c r="U189" s="1"/>
      <c r="V189" s="386"/>
      <c r="W189" s="384"/>
      <c r="X189" s="2"/>
      <c r="Y189" s="36">
        <v>45322</v>
      </c>
      <c r="Z189" s="24" t="s">
        <v>45</v>
      </c>
      <c r="AA189" s="386">
        <v>3</v>
      </c>
      <c r="AB189" s="1"/>
      <c r="AC189" s="2"/>
      <c r="AD189" s="13"/>
      <c r="AE189" s="1"/>
      <c r="AF189" s="387"/>
    </row>
    <row r="190" spans="2:32" x14ac:dyDescent="0.2">
      <c r="B190" s="13" t="s">
        <v>76</v>
      </c>
      <c r="C190" s="1" t="s">
        <v>93</v>
      </c>
      <c r="D190" s="386">
        <v>176</v>
      </c>
      <c r="E190" s="30" t="s">
        <v>182</v>
      </c>
      <c r="F190" s="13"/>
      <c r="G190" s="12">
        <v>1</v>
      </c>
      <c r="H190" s="12"/>
      <c r="I190" s="12">
        <v>6</v>
      </c>
      <c r="J190" s="12"/>
      <c r="K190" s="12"/>
      <c r="L190" s="12"/>
      <c r="M190" s="12"/>
      <c r="N190" s="12"/>
      <c r="O190" s="12">
        <v>3</v>
      </c>
      <c r="P190" s="12"/>
      <c r="Q190" s="12"/>
      <c r="R190" s="12"/>
      <c r="S190" s="2"/>
      <c r="T190" s="36">
        <v>45315</v>
      </c>
      <c r="U190" s="24" t="s">
        <v>45</v>
      </c>
      <c r="V190" s="386">
        <v>3</v>
      </c>
      <c r="W190" s="50"/>
      <c r="X190" s="2"/>
      <c r="Y190" s="36">
        <v>45322</v>
      </c>
      <c r="Z190" s="24" t="s">
        <v>45</v>
      </c>
      <c r="AA190" s="386">
        <v>7</v>
      </c>
      <c r="AB190" s="1"/>
      <c r="AC190" s="2"/>
      <c r="AD190" s="13"/>
      <c r="AE190" s="1"/>
      <c r="AF190" s="387"/>
    </row>
    <row r="191" spans="2:32" ht="15" customHeight="1" x14ac:dyDescent="0.2">
      <c r="B191" s="13" t="s">
        <v>76</v>
      </c>
      <c r="C191" s="1" t="s">
        <v>93</v>
      </c>
      <c r="D191" s="386">
        <v>177</v>
      </c>
      <c r="E191" s="30" t="s">
        <v>197</v>
      </c>
      <c r="F191" s="13"/>
      <c r="G191" s="12">
        <v>4</v>
      </c>
      <c r="H191" s="12">
        <v>3</v>
      </c>
      <c r="I191" s="12"/>
      <c r="J191" s="12"/>
      <c r="K191" s="12"/>
      <c r="L191" s="12"/>
      <c r="M191" s="12"/>
      <c r="N191" s="12"/>
      <c r="O191" s="12"/>
      <c r="P191" s="12"/>
      <c r="Q191" s="12"/>
      <c r="R191" s="12"/>
      <c r="S191" s="2"/>
      <c r="T191" s="36"/>
      <c r="U191" s="1"/>
      <c r="V191" s="386"/>
      <c r="W191" s="384"/>
      <c r="X191" s="2"/>
      <c r="Y191" s="36">
        <v>45322</v>
      </c>
      <c r="Z191" s="24" t="s">
        <v>45</v>
      </c>
      <c r="AA191" s="386">
        <v>7</v>
      </c>
      <c r="AB191" s="1"/>
      <c r="AC191" s="2"/>
      <c r="AD191" s="13"/>
      <c r="AE191" s="1"/>
      <c r="AF191" s="387"/>
    </row>
    <row r="192" spans="2:32" ht="15" customHeight="1" x14ac:dyDescent="0.2">
      <c r="B192" s="13" t="s">
        <v>76</v>
      </c>
      <c r="C192" s="1" t="s">
        <v>93</v>
      </c>
      <c r="D192" s="386">
        <v>178</v>
      </c>
      <c r="E192" s="30" t="s">
        <v>200</v>
      </c>
      <c r="F192" s="13"/>
      <c r="G192" s="12">
        <v>1</v>
      </c>
      <c r="H192" s="12"/>
      <c r="I192" s="12">
        <v>6</v>
      </c>
      <c r="J192" s="12"/>
      <c r="K192" s="12"/>
      <c r="L192" s="12"/>
      <c r="M192" s="12"/>
      <c r="N192" s="12">
        <v>3</v>
      </c>
      <c r="O192" s="12">
        <v>3</v>
      </c>
      <c r="P192" s="12"/>
      <c r="Q192" s="12"/>
      <c r="R192" s="12"/>
      <c r="S192" s="2"/>
      <c r="T192" s="36">
        <v>45315</v>
      </c>
      <c r="U192" s="24" t="s">
        <v>45</v>
      </c>
      <c r="V192" s="386">
        <v>3</v>
      </c>
      <c r="W192" s="384"/>
      <c r="X192" s="2"/>
      <c r="Y192" s="36">
        <v>45322</v>
      </c>
      <c r="Z192" s="24" t="s">
        <v>45</v>
      </c>
      <c r="AA192" s="386">
        <v>10</v>
      </c>
      <c r="AB192" s="1"/>
      <c r="AC192" s="2"/>
      <c r="AD192" s="13"/>
      <c r="AE192" s="1"/>
      <c r="AF192" s="387"/>
    </row>
    <row r="193" spans="2:32" ht="15" customHeight="1" x14ac:dyDescent="0.2">
      <c r="B193" s="13" t="s">
        <v>76</v>
      </c>
      <c r="C193" s="1" t="s">
        <v>93</v>
      </c>
      <c r="D193" s="386">
        <v>179</v>
      </c>
      <c r="E193" s="30" t="s">
        <v>180</v>
      </c>
      <c r="F193" s="13"/>
      <c r="G193" s="12">
        <v>3</v>
      </c>
      <c r="H193" s="12"/>
      <c r="I193" s="12"/>
      <c r="J193" s="12"/>
      <c r="K193" s="12"/>
      <c r="L193" s="12"/>
      <c r="M193" s="12"/>
      <c r="N193" s="12"/>
      <c r="O193" s="12"/>
      <c r="P193" s="12"/>
      <c r="Q193" s="12"/>
      <c r="R193" s="12"/>
      <c r="S193" s="2"/>
      <c r="T193" s="36"/>
      <c r="U193" s="1"/>
      <c r="V193" s="386"/>
      <c r="W193" s="384"/>
      <c r="X193" s="2"/>
      <c r="Y193" s="36">
        <v>45322</v>
      </c>
      <c r="Z193" s="24" t="s">
        <v>45</v>
      </c>
      <c r="AA193" s="386">
        <v>3</v>
      </c>
      <c r="AB193" s="1"/>
      <c r="AC193" s="2"/>
      <c r="AD193" s="13"/>
      <c r="AE193" s="1"/>
      <c r="AF193" s="387"/>
    </row>
    <row r="194" spans="2:32" x14ac:dyDescent="0.2">
      <c r="B194" s="13" t="s">
        <v>76</v>
      </c>
      <c r="C194" s="1" t="s">
        <v>93</v>
      </c>
      <c r="D194" s="386">
        <v>180</v>
      </c>
      <c r="E194" s="30" t="s">
        <v>202</v>
      </c>
      <c r="F194" s="13"/>
      <c r="G194" s="12">
        <v>2</v>
      </c>
      <c r="H194" s="12"/>
      <c r="I194" s="12">
        <v>9</v>
      </c>
      <c r="J194" s="12"/>
      <c r="K194" s="12"/>
      <c r="L194" s="12"/>
      <c r="M194" s="12"/>
      <c r="N194" s="12">
        <v>3</v>
      </c>
      <c r="O194" s="12">
        <v>6</v>
      </c>
      <c r="P194" s="12"/>
      <c r="Q194" s="12"/>
      <c r="R194" s="12"/>
      <c r="S194" s="2"/>
      <c r="T194" s="36">
        <v>45315</v>
      </c>
      <c r="U194" s="24" t="s">
        <v>45</v>
      </c>
      <c r="V194" s="386">
        <v>6</v>
      </c>
      <c r="W194" s="50"/>
      <c r="X194" s="2"/>
      <c r="Y194" s="36">
        <v>45322</v>
      </c>
      <c r="Z194" s="24" t="s">
        <v>45</v>
      </c>
      <c r="AA194" s="386">
        <v>14</v>
      </c>
      <c r="AB194" s="1"/>
      <c r="AC194" s="2"/>
      <c r="AD194" s="13"/>
      <c r="AE194" s="1"/>
      <c r="AF194" s="387"/>
    </row>
    <row r="195" spans="2:32" x14ac:dyDescent="0.2">
      <c r="B195" s="13" t="s">
        <v>76</v>
      </c>
      <c r="C195" s="1" t="s">
        <v>93</v>
      </c>
      <c r="D195" s="386">
        <v>181</v>
      </c>
      <c r="E195" s="30" t="s">
        <v>203</v>
      </c>
      <c r="F195" s="13"/>
      <c r="G195" s="12"/>
      <c r="H195" s="12"/>
      <c r="I195" s="12">
        <v>3</v>
      </c>
      <c r="J195" s="12"/>
      <c r="K195" s="12">
        <v>3</v>
      </c>
      <c r="L195" s="12"/>
      <c r="M195" s="12"/>
      <c r="N195" s="12">
        <v>3</v>
      </c>
      <c r="O195" s="12">
        <v>3</v>
      </c>
      <c r="P195" s="12">
        <v>3</v>
      </c>
      <c r="Q195" s="12"/>
      <c r="R195" s="12"/>
      <c r="S195" s="2"/>
      <c r="T195" s="36">
        <v>45315</v>
      </c>
      <c r="U195" s="24" t="s">
        <v>45</v>
      </c>
      <c r="V195" s="386">
        <v>15</v>
      </c>
      <c r="W195" s="50"/>
      <c r="X195" s="2"/>
      <c r="Y195" s="36">
        <v>45322</v>
      </c>
      <c r="Z195" s="24" t="s">
        <v>45</v>
      </c>
      <c r="AA195" s="386">
        <v>12</v>
      </c>
      <c r="AB195" s="1"/>
      <c r="AC195" s="2"/>
      <c r="AD195" s="13"/>
      <c r="AE195" s="1"/>
      <c r="AF195" s="387"/>
    </row>
    <row r="196" spans="2:32" ht="15" customHeight="1" x14ac:dyDescent="0.2">
      <c r="B196" s="13" t="s">
        <v>76</v>
      </c>
      <c r="C196" s="1" t="s">
        <v>93</v>
      </c>
      <c r="D196" s="386">
        <v>182</v>
      </c>
      <c r="E196" s="30" t="s">
        <v>204</v>
      </c>
      <c r="F196" s="13"/>
      <c r="G196" s="12"/>
      <c r="H196" s="12"/>
      <c r="I196" s="12">
        <v>3</v>
      </c>
      <c r="J196" s="12"/>
      <c r="K196" s="12">
        <v>3</v>
      </c>
      <c r="L196" s="12"/>
      <c r="M196" s="12"/>
      <c r="N196" s="12">
        <v>3</v>
      </c>
      <c r="O196" s="12"/>
      <c r="P196" s="12"/>
      <c r="Q196" s="12"/>
      <c r="R196" s="12"/>
      <c r="S196" s="365" t="s">
        <v>510</v>
      </c>
      <c r="T196" s="36">
        <v>45315</v>
      </c>
      <c r="U196" s="24" t="s">
        <v>45</v>
      </c>
      <c r="V196" s="386">
        <v>3</v>
      </c>
      <c r="W196" s="384"/>
      <c r="X196" s="2"/>
      <c r="Y196" s="36">
        <v>45322</v>
      </c>
      <c r="Z196" s="24" t="s">
        <v>45</v>
      </c>
      <c r="AA196" s="386">
        <v>9</v>
      </c>
      <c r="AB196" s="1"/>
      <c r="AC196" s="2"/>
      <c r="AD196" s="13"/>
      <c r="AE196" s="1"/>
      <c r="AF196" s="387"/>
    </row>
    <row r="197" spans="2:32" ht="15" customHeight="1" x14ac:dyDescent="0.2">
      <c r="B197" s="13" t="s">
        <v>76</v>
      </c>
      <c r="C197" s="1" t="s">
        <v>93</v>
      </c>
      <c r="D197" s="386">
        <v>183</v>
      </c>
      <c r="E197" s="30" t="s">
        <v>180</v>
      </c>
      <c r="F197" s="13"/>
      <c r="G197" s="12">
        <v>3</v>
      </c>
      <c r="H197" s="12"/>
      <c r="I197" s="12">
        <v>3</v>
      </c>
      <c r="J197" s="12"/>
      <c r="K197" s="12"/>
      <c r="L197" s="12"/>
      <c r="M197" s="12"/>
      <c r="N197" s="12"/>
      <c r="O197" s="12"/>
      <c r="P197" s="12"/>
      <c r="Q197" s="12"/>
      <c r="R197" s="12"/>
      <c r="S197" s="2"/>
      <c r="T197" s="36"/>
      <c r="U197" s="1"/>
      <c r="V197" s="386"/>
      <c r="W197" s="384"/>
      <c r="X197" s="2"/>
      <c r="Y197" s="36">
        <v>45322</v>
      </c>
      <c r="Z197" s="24" t="s">
        <v>45</v>
      </c>
      <c r="AA197" s="386">
        <v>6</v>
      </c>
      <c r="AB197" s="1"/>
      <c r="AC197" s="2"/>
      <c r="AD197" s="13"/>
      <c r="AE197" s="1"/>
      <c r="AF197" s="387"/>
    </row>
    <row r="198" spans="2:32" ht="15" customHeight="1" x14ac:dyDescent="0.2">
      <c r="B198" s="13" t="s">
        <v>76</v>
      </c>
      <c r="C198" s="1" t="s">
        <v>93</v>
      </c>
      <c r="D198" s="386">
        <v>184</v>
      </c>
      <c r="E198" s="30" t="s">
        <v>182</v>
      </c>
      <c r="F198" s="13"/>
      <c r="G198" s="12">
        <v>1</v>
      </c>
      <c r="H198" s="12"/>
      <c r="I198" s="12">
        <v>6</v>
      </c>
      <c r="J198" s="12"/>
      <c r="K198" s="12"/>
      <c r="L198" s="12"/>
      <c r="M198" s="12"/>
      <c r="N198" s="12"/>
      <c r="O198" s="12">
        <v>3</v>
      </c>
      <c r="P198" s="12"/>
      <c r="Q198" s="12"/>
      <c r="R198" s="12"/>
      <c r="S198" s="2"/>
      <c r="T198" s="36">
        <v>45315</v>
      </c>
      <c r="U198" s="24" t="s">
        <v>45</v>
      </c>
      <c r="V198" s="386">
        <v>3</v>
      </c>
      <c r="W198" s="384"/>
      <c r="X198" s="2"/>
      <c r="Y198" s="36">
        <v>45322</v>
      </c>
      <c r="Z198" s="24" t="s">
        <v>45</v>
      </c>
      <c r="AA198" s="386">
        <v>7</v>
      </c>
      <c r="AB198" s="1"/>
      <c r="AC198" s="2"/>
      <c r="AD198" s="13"/>
      <c r="AE198" s="1"/>
      <c r="AF198" s="387"/>
    </row>
    <row r="199" spans="2:32" ht="15" customHeight="1" x14ac:dyDescent="0.2">
      <c r="B199" s="13" t="s">
        <v>76</v>
      </c>
      <c r="C199" s="1" t="s">
        <v>93</v>
      </c>
      <c r="D199" s="386">
        <v>185</v>
      </c>
      <c r="E199" s="30" t="s">
        <v>180</v>
      </c>
      <c r="F199" s="13"/>
      <c r="G199" s="12">
        <v>3</v>
      </c>
      <c r="H199" s="12"/>
      <c r="I199" s="12"/>
      <c r="J199" s="12"/>
      <c r="K199" s="12"/>
      <c r="L199" s="12"/>
      <c r="M199" s="12"/>
      <c r="N199" s="12">
        <v>3</v>
      </c>
      <c r="O199" s="12"/>
      <c r="P199" s="12"/>
      <c r="Q199" s="12"/>
      <c r="R199" s="12"/>
      <c r="S199" s="2"/>
      <c r="T199" s="36"/>
      <c r="U199" s="1"/>
      <c r="V199" s="386"/>
      <c r="W199" s="384"/>
      <c r="X199" s="2"/>
      <c r="Y199" s="36">
        <v>45322</v>
      </c>
      <c r="Z199" s="24" t="s">
        <v>45</v>
      </c>
      <c r="AA199" s="386">
        <v>6</v>
      </c>
      <c r="AB199" s="1"/>
      <c r="AC199" s="2"/>
      <c r="AD199" s="13"/>
      <c r="AE199" s="1"/>
      <c r="AF199" s="387"/>
    </row>
    <row r="200" spans="2:32" x14ac:dyDescent="0.2">
      <c r="B200" s="13" t="s">
        <v>76</v>
      </c>
      <c r="C200" s="1" t="s">
        <v>93</v>
      </c>
      <c r="D200" s="386">
        <v>186</v>
      </c>
      <c r="E200" s="30" t="s">
        <v>180</v>
      </c>
      <c r="F200" s="13"/>
      <c r="G200" s="12">
        <v>3</v>
      </c>
      <c r="H200" s="12"/>
      <c r="I200" s="12"/>
      <c r="J200" s="12"/>
      <c r="K200" s="12"/>
      <c r="L200" s="12"/>
      <c r="M200" s="12"/>
      <c r="N200" s="12"/>
      <c r="O200" s="12"/>
      <c r="P200" s="12"/>
      <c r="Q200" s="12"/>
      <c r="R200" s="12"/>
      <c r="S200" s="2"/>
      <c r="T200" s="36"/>
      <c r="U200" s="24"/>
      <c r="V200" s="386"/>
      <c r="W200" s="50"/>
      <c r="X200" s="2"/>
      <c r="Y200" s="36">
        <v>45322</v>
      </c>
      <c r="Z200" s="24" t="s">
        <v>45</v>
      </c>
      <c r="AA200" s="386">
        <v>3</v>
      </c>
      <c r="AB200" s="1"/>
      <c r="AC200" s="2"/>
      <c r="AD200" s="13"/>
      <c r="AE200" s="1"/>
      <c r="AF200" s="387"/>
    </row>
    <row r="201" spans="2:32" x14ac:dyDescent="0.2">
      <c r="B201" s="13" t="s">
        <v>76</v>
      </c>
      <c r="C201" s="1" t="s">
        <v>93</v>
      </c>
      <c r="D201" s="386">
        <v>187</v>
      </c>
      <c r="E201" s="30" t="s">
        <v>180</v>
      </c>
      <c r="F201" s="13"/>
      <c r="G201" s="12">
        <v>3</v>
      </c>
      <c r="H201" s="12"/>
      <c r="I201" s="12"/>
      <c r="J201" s="12"/>
      <c r="K201" s="12"/>
      <c r="L201" s="12"/>
      <c r="M201" s="12"/>
      <c r="N201" s="12">
        <v>3</v>
      </c>
      <c r="O201" s="12"/>
      <c r="P201" s="12"/>
      <c r="Q201" s="12"/>
      <c r="R201" s="12"/>
      <c r="S201" s="2"/>
      <c r="T201" s="36"/>
      <c r="U201" s="24"/>
      <c r="V201" s="386"/>
      <c r="W201" s="50"/>
      <c r="X201" s="2"/>
      <c r="Y201" s="36">
        <v>45322</v>
      </c>
      <c r="Z201" s="24" t="s">
        <v>45</v>
      </c>
      <c r="AA201" s="386">
        <v>6</v>
      </c>
      <c r="AB201" s="1"/>
      <c r="AC201" s="2"/>
      <c r="AD201" s="13"/>
      <c r="AE201" s="1"/>
      <c r="AF201" s="387"/>
    </row>
    <row r="202" spans="2:32" ht="15" customHeight="1" x14ac:dyDescent="0.2">
      <c r="B202" s="13" t="s">
        <v>76</v>
      </c>
      <c r="C202" s="1" t="s">
        <v>93</v>
      </c>
      <c r="D202" s="386">
        <v>188</v>
      </c>
      <c r="E202" s="30" t="s">
        <v>181</v>
      </c>
      <c r="F202" s="13"/>
      <c r="G202" s="12">
        <v>1</v>
      </c>
      <c r="H202" s="12"/>
      <c r="I202" s="12">
        <v>6</v>
      </c>
      <c r="J202" s="12"/>
      <c r="K202" s="12"/>
      <c r="L202" s="12"/>
      <c r="M202" s="12"/>
      <c r="N202" s="12"/>
      <c r="O202" s="12">
        <v>3</v>
      </c>
      <c r="P202" s="12"/>
      <c r="Q202" s="12"/>
      <c r="R202" s="12"/>
      <c r="S202" s="2"/>
      <c r="T202" s="36">
        <v>45315</v>
      </c>
      <c r="U202" s="24" t="s">
        <v>45</v>
      </c>
      <c r="V202" s="386">
        <v>3</v>
      </c>
      <c r="W202" s="384"/>
      <c r="X202" s="2"/>
      <c r="Y202" s="36">
        <v>45322</v>
      </c>
      <c r="Z202" s="24" t="s">
        <v>45</v>
      </c>
      <c r="AA202" s="386">
        <v>7</v>
      </c>
      <c r="AB202" s="1"/>
      <c r="AC202" s="2"/>
      <c r="AD202" s="13"/>
      <c r="AE202" s="1"/>
      <c r="AF202" s="387"/>
    </row>
    <row r="203" spans="2:32" ht="15" customHeight="1" x14ac:dyDescent="0.2">
      <c r="B203" s="13" t="s">
        <v>76</v>
      </c>
      <c r="C203" s="1" t="s">
        <v>93</v>
      </c>
      <c r="D203" s="386">
        <v>189</v>
      </c>
      <c r="E203" s="30" t="s">
        <v>205</v>
      </c>
      <c r="F203" s="13"/>
      <c r="G203" s="12">
        <v>3</v>
      </c>
      <c r="H203" s="12"/>
      <c r="I203" s="12">
        <v>3</v>
      </c>
      <c r="J203" s="12"/>
      <c r="K203" s="12"/>
      <c r="L203" s="12"/>
      <c r="M203" s="12"/>
      <c r="N203" s="12">
        <v>3</v>
      </c>
      <c r="O203" s="12">
        <v>3</v>
      </c>
      <c r="P203" s="12">
        <v>3</v>
      </c>
      <c r="Q203" s="12"/>
      <c r="R203" s="12"/>
      <c r="S203" s="2"/>
      <c r="T203" s="36">
        <v>45315</v>
      </c>
      <c r="U203" s="24" t="s">
        <v>45</v>
      </c>
      <c r="V203" s="386">
        <v>12</v>
      </c>
      <c r="W203" s="116" t="s">
        <v>223</v>
      </c>
      <c r="X203" s="2"/>
      <c r="Y203" s="36">
        <v>45322</v>
      </c>
      <c r="Z203" s="24" t="s">
        <v>45</v>
      </c>
      <c r="AA203" s="386">
        <v>15</v>
      </c>
      <c r="AB203" s="1"/>
      <c r="AC203" s="2"/>
      <c r="AD203" s="13"/>
      <c r="AE203" s="23" t="s">
        <v>242</v>
      </c>
      <c r="AF203" s="387"/>
    </row>
    <row r="204" spans="2:32" ht="15" customHeight="1" x14ac:dyDescent="0.2">
      <c r="B204" s="13" t="s">
        <v>76</v>
      </c>
      <c r="C204" s="1" t="s">
        <v>93</v>
      </c>
      <c r="D204" s="386">
        <v>190</v>
      </c>
      <c r="E204" s="30" t="s">
        <v>206</v>
      </c>
      <c r="F204" s="13"/>
      <c r="G204" s="12">
        <v>3</v>
      </c>
      <c r="H204" s="12"/>
      <c r="I204" s="12"/>
      <c r="J204" s="12"/>
      <c r="K204" s="12">
        <v>3</v>
      </c>
      <c r="L204" s="12"/>
      <c r="M204" s="12"/>
      <c r="N204" s="12"/>
      <c r="O204" s="12">
        <v>3</v>
      </c>
      <c r="P204" s="12"/>
      <c r="Q204" s="12"/>
      <c r="R204" s="12"/>
      <c r="S204" s="2"/>
      <c r="T204" s="36">
        <v>45315</v>
      </c>
      <c r="U204" s="24" t="s">
        <v>45</v>
      </c>
      <c r="V204" s="386">
        <v>12</v>
      </c>
      <c r="W204" s="384"/>
      <c r="X204" s="2"/>
      <c r="Y204" s="36">
        <v>45322</v>
      </c>
      <c r="Z204" s="24" t="s">
        <v>45</v>
      </c>
      <c r="AA204" s="386">
        <v>6</v>
      </c>
      <c r="AB204" s="1"/>
      <c r="AC204" s="2"/>
      <c r="AD204" s="13"/>
      <c r="AE204" s="1"/>
      <c r="AF204" s="387"/>
    </row>
    <row r="205" spans="2:32" x14ac:dyDescent="0.2">
      <c r="B205" s="13" t="s">
        <v>76</v>
      </c>
      <c r="C205" s="1" t="s">
        <v>93</v>
      </c>
      <c r="D205" s="386">
        <v>191</v>
      </c>
      <c r="E205" s="30" t="s">
        <v>198</v>
      </c>
      <c r="F205" s="13"/>
      <c r="G205" s="12"/>
      <c r="H205" s="12"/>
      <c r="I205" s="12">
        <v>3</v>
      </c>
      <c r="J205" s="12"/>
      <c r="K205" s="12">
        <v>3</v>
      </c>
      <c r="L205" s="12"/>
      <c r="M205" s="12"/>
      <c r="N205" s="12">
        <v>3</v>
      </c>
      <c r="O205" s="12">
        <v>3</v>
      </c>
      <c r="P205" s="12"/>
      <c r="Q205" s="12"/>
      <c r="R205" s="12"/>
      <c r="S205" s="2"/>
      <c r="T205" s="36">
        <v>45315</v>
      </c>
      <c r="U205" s="24" t="s">
        <v>45</v>
      </c>
      <c r="V205" s="386">
        <v>3</v>
      </c>
      <c r="W205" s="50"/>
      <c r="X205" s="2"/>
      <c r="Y205" s="36">
        <v>45322</v>
      </c>
      <c r="Z205" s="24" t="s">
        <v>45</v>
      </c>
      <c r="AA205" s="386">
        <v>9</v>
      </c>
      <c r="AB205" s="1"/>
      <c r="AC205" s="2"/>
      <c r="AD205" s="13"/>
      <c r="AE205" s="1"/>
      <c r="AF205" s="387"/>
    </row>
    <row r="206" spans="2:32" x14ac:dyDescent="0.2">
      <c r="B206" s="13" t="s">
        <v>76</v>
      </c>
      <c r="C206" s="1" t="s">
        <v>93</v>
      </c>
      <c r="D206" s="386">
        <v>192</v>
      </c>
      <c r="E206" s="30" t="s">
        <v>182</v>
      </c>
      <c r="F206" s="13"/>
      <c r="G206" s="12">
        <v>2</v>
      </c>
      <c r="H206" s="12"/>
      <c r="I206" s="12">
        <v>6</v>
      </c>
      <c r="J206" s="12"/>
      <c r="K206" s="12"/>
      <c r="L206" s="12"/>
      <c r="M206" s="12"/>
      <c r="N206" s="12"/>
      <c r="O206" s="12">
        <v>3</v>
      </c>
      <c r="P206" s="12"/>
      <c r="Q206" s="12"/>
      <c r="R206" s="12"/>
      <c r="S206" s="2"/>
      <c r="T206" s="36">
        <v>45315</v>
      </c>
      <c r="U206" s="24" t="s">
        <v>45</v>
      </c>
      <c r="V206" s="386">
        <v>3</v>
      </c>
      <c r="W206" s="118" t="s">
        <v>101</v>
      </c>
      <c r="X206" s="2"/>
      <c r="Y206" s="36">
        <v>45323</v>
      </c>
      <c r="Z206" s="24" t="s">
        <v>45</v>
      </c>
      <c r="AA206" s="386">
        <v>8</v>
      </c>
      <c r="AB206" s="1"/>
      <c r="AC206" s="2"/>
      <c r="AD206" s="13"/>
      <c r="AE206" s="23" t="s">
        <v>242</v>
      </c>
      <c r="AF206" s="387"/>
    </row>
    <row r="207" spans="2:32" x14ac:dyDescent="0.2">
      <c r="B207" s="13" t="s">
        <v>76</v>
      </c>
      <c r="C207" s="1" t="s">
        <v>93</v>
      </c>
      <c r="D207" s="386">
        <v>193</v>
      </c>
      <c r="E207" s="30" t="s">
        <v>180</v>
      </c>
      <c r="F207" s="13"/>
      <c r="G207" s="12">
        <v>3</v>
      </c>
      <c r="H207" s="12"/>
      <c r="I207" s="12"/>
      <c r="J207" s="12"/>
      <c r="K207" s="12"/>
      <c r="L207" s="12"/>
      <c r="M207" s="12"/>
      <c r="N207" s="12"/>
      <c r="O207" s="12"/>
      <c r="P207" s="12"/>
      <c r="Q207" s="12"/>
      <c r="R207" s="12"/>
      <c r="S207" s="2"/>
      <c r="T207" s="36"/>
      <c r="U207" s="24"/>
      <c r="V207" s="386"/>
      <c r="W207" s="384"/>
      <c r="X207" s="2"/>
      <c r="Y207" s="36">
        <v>45323</v>
      </c>
      <c r="Z207" s="24" t="s">
        <v>45</v>
      </c>
      <c r="AA207" s="386">
        <v>3</v>
      </c>
      <c r="AB207" s="1"/>
      <c r="AC207" s="2"/>
      <c r="AD207" s="13"/>
      <c r="AE207" s="1"/>
      <c r="AF207" s="387"/>
    </row>
    <row r="208" spans="2:32" x14ac:dyDescent="0.2">
      <c r="B208" s="13" t="s">
        <v>76</v>
      </c>
      <c r="C208" s="1" t="s">
        <v>93</v>
      </c>
      <c r="D208" s="386">
        <v>194</v>
      </c>
      <c r="E208" s="30" t="s">
        <v>182</v>
      </c>
      <c r="F208" s="13"/>
      <c r="G208" s="12">
        <v>2</v>
      </c>
      <c r="H208" s="12"/>
      <c r="I208" s="12">
        <v>6</v>
      </c>
      <c r="J208" s="12"/>
      <c r="K208" s="12"/>
      <c r="L208" s="12"/>
      <c r="M208" s="12"/>
      <c r="N208" s="12"/>
      <c r="O208" s="12">
        <v>3</v>
      </c>
      <c r="P208" s="12"/>
      <c r="Q208" s="12"/>
      <c r="R208" s="12"/>
      <c r="S208" s="2"/>
      <c r="T208" s="36">
        <v>45315</v>
      </c>
      <c r="U208" s="24" t="s">
        <v>45</v>
      </c>
      <c r="V208" s="386">
        <v>3</v>
      </c>
      <c r="W208" s="50"/>
      <c r="X208" s="2"/>
      <c r="Y208" s="36">
        <v>45323</v>
      </c>
      <c r="Z208" s="24" t="s">
        <v>45</v>
      </c>
      <c r="AA208" s="386">
        <v>8</v>
      </c>
      <c r="AB208" s="1"/>
      <c r="AC208" s="2"/>
      <c r="AD208" s="13"/>
      <c r="AE208" s="1"/>
      <c r="AF208" s="387"/>
    </row>
    <row r="209" spans="2:32" x14ac:dyDescent="0.2">
      <c r="B209" s="13" t="s">
        <v>76</v>
      </c>
      <c r="C209" s="1" t="s">
        <v>93</v>
      </c>
      <c r="D209" s="386">
        <v>195</v>
      </c>
      <c r="E209" s="30" t="s">
        <v>182</v>
      </c>
      <c r="F209" s="13"/>
      <c r="G209" s="12">
        <v>2</v>
      </c>
      <c r="H209" s="12"/>
      <c r="I209" s="12">
        <v>6</v>
      </c>
      <c r="J209" s="12"/>
      <c r="K209" s="12"/>
      <c r="L209" s="12"/>
      <c r="M209" s="12"/>
      <c r="N209" s="12"/>
      <c r="O209" s="12">
        <v>3</v>
      </c>
      <c r="P209" s="12"/>
      <c r="Q209" s="12"/>
      <c r="R209" s="12"/>
      <c r="S209" s="2"/>
      <c r="T209" s="36">
        <v>45315</v>
      </c>
      <c r="U209" s="24" t="s">
        <v>45</v>
      </c>
      <c r="V209" s="386">
        <v>3</v>
      </c>
      <c r="W209" s="50"/>
      <c r="X209" s="2"/>
      <c r="Y209" s="36">
        <v>45323</v>
      </c>
      <c r="Z209" s="24" t="s">
        <v>45</v>
      </c>
      <c r="AA209" s="386">
        <v>8</v>
      </c>
      <c r="AB209" s="1"/>
      <c r="AC209" s="2"/>
      <c r="AD209" s="13"/>
      <c r="AE209" s="1"/>
      <c r="AF209" s="387"/>
    </row>
    <row r="210" spans="2:32" x14ac:dyDescent="0.2">
      <c r="B210" s="13" t="s">
        <v>76</v>
      </c>
      <c r="C210" s="1" t="s">
        <v>93</v>
      </c>
      <c r="D210" s="386">
        <v>196</v>
      </c>
      <c r="E210" s="30" t="s">
        <v>182</v>
      </c>
      <c r="F210" s="13"/>
      <c r="G210" s="12">
        <v>2</v>
      </c>
      <c r="H210" s="12"/>
      <c r="I210" s="12">
        <v>6</v>
      </c>
      <c r="J210" s="12"/>
      <c r="K210" s="12">
        <v>6</v>
      </c>
      <c r="L210" s="12"/>
      <c r="M210" s="12"/>
      <c r="N210" s="12">
        <v>6</v>
      </c>
      <c r="O210" s="12">
        <v>6</v>
      </c>
      <c r="P210" s="12"/>
      <c r="Q210" s="12"/>
      <c r="R210" s="12"/>
      <c r="S210" s="2"/>
      <c r="T210" s="36">
        <v>45315</v>
      </c>
      <c r="U210" s="24" t="s">
        <v>45</v>
      </c>
      <c r="V210" s="386">
        <v>18</v>
      </c>
      <c r="W210" s="118" t="s">
        <v>102</v>
      </c>
      <c r="X210" s="2"/>
      <c r="Y210" s="36">
        <v>45323</v>
      </c>
      <c r="Z210" s="24" t="s">
        <v>45</v>
      </c>
      <c r="AA210" s="386">
        <v>20</v>
      </c>
      <c r="AB210" s="1"/>
      <c r="AC210" s="2"/>
      <c r="AD210" s="13"/>
      <c r="AE210" s="23" t="s">
        <v>242</v>
      </c>
      <c r="AF210" s="387"/>
    </row>
    <row r="211" spans="2:32" ht="15" customHeight="1" x14ac:dyDescent="0.2">
      <c r="B211" s="13" t="s">
        <v>76</v>
      </c>
      <c r="C211" s="1" t="s">
        <v>93</v>
      </c>
      <c r="D211" s="386">
        <v>197</v>
      </c>
      <c r="E211" s="30" t="s">
        <v>198</v>
      </c>
      <c r="F211" s="13"/>
      <c r="G211" s="12"/>
      <c r="H211" s="12"/>
      <c r="I211" s="12">
        <v>3</v>
      </c>
      <c r="J211" s="12"/>
      <c r="K211" s="12">
        <v>3</v>
      </c>
      <c r="L211" s="12"/>
      <c r="M211" s="12"/>
      <c r="N211" s="12">
        <v>3</v>
      </c>
      <c r="O211" s="12"/>
      <c r="P211" s="12"/>
      <c r="Q211" s="12"/>
      <c r="R211" s="12"/>
      <c r="S211" s="2"/>
      <c r="T211" s="36">
        <v>45315</v>
      </c>
      <c r="U211" s="24" t="s">
        <v>45</v>
      </c>
      <c r="V211" s="386">
        <v>3</v>
      </c>
      <c r="W211" s="384"/>
      <c r="X211" s="2"/>
      <c r="Y211" s="36">
        <v>45323</v>
      </c>
      <c r="Z211" s="24" t="s">
        <v>45</v>
      </c>
      <c r="AA211" s="386">
        <v>9</v>
      </c>
      <c r="AB211" s="1"/>
      <c r="AC211" s="2"/>
      <c r="AD211" s="13"/>
      <c r="AE211" s="1"/>
      <c r="AF211" s="387"/>
    </row>
    <row r="212" spans="2:32" x14ac:dyDescent="0.2">
      <c r="B212" s="13" t="s">
        <v>76</v>
      </c>
      <c r="C212" s="1" t="s">
        <v>93</v>
      </c>
      <c r="D212" s="386">
        <v>198</v>
      </c>
      <c r="E212" s="30" t="s">
        <v>181</v>
      </c>
      <c r="F212" s="13"/>
      <c r="G212" s="12">
        <v>1</v>
      </c>
      <c r="H212" s="12"/>
      <c r="I212" s="12">
        <v>6</v>
      </c>
      <c r="J212" s="12"/>
      <c r="K212" s="12"/>
      <c r="L212" s="12"/>
      <c r="M212" s="12"/>
      <c r="N212" s="12"/>
      <c r="O212" s="12">
        <v>3</v>
      </c>
      <c r="P212" s="12"/>
      <c r="Q212" s="12"/>
      <c r="R212" s="12"/>
      <c r="S212" s="2"/>
      <c r="T212" s="36">
        <v>45315</v>
      </c>
      <c r="U212" s="24" t="s">
        <v>45</v>
      </c>
      <c r="V212" s="386">
        <v>3</v>
      </c>
      <c r="W212" s="50"/>
      <c r="X212" s="2"/>
      <c r="Y212" s="36">
        <v>45323</v>
      </c>
      <c r="Z212" s="24" t="s">
        <v>45</v>
      </c>
      <c r="AA212" s="386">
        <v>7</v>
      </c>
      <c r="AB212" s="1"/>
      <c r="AC212" s="2"/>
      <c r="AD212" s="13"/>
      <c r="AE212" s="1"/>
      <c r="AF212" s="387"/>
    </row>
    <row r="213" spans="2:32" ht="15" customHeight="1" x14ac:dyDescent="0.2">
      <c r="B213" s="13" t="s">
        <v>76</v>
      </c>
      <c r="C213" s="1" t="s">
        <v>93</v>
      </c>
      <c r="D213" s="386">
        <v>199</v>
      </c>
      <c r="E213" s="30" t="s">
        <v>180</v>
      </c>
      <c r="F213" s="13"/>
      <c r="G213" s="12">
        <v>3</v>
      </c>
      <c r="H213" s="12"/>
      <c r="I213" s="12"/>
      <c r="J213" s="12"/>
      <c r="K213" s="12"/>
      <c r="L213" s="12"/>
      <c r="M213" s="12"/>
      <c r="N213" s="12">
        <v>3</v>
      </c>
      <c r="O213" s="12"/>
      <c r="P213" s="12"/>
      <c r="Q213" s="12"/>
      <c r="R213" s="12"/>
      <c r="S213" s="2"/>
      <c r="T213" s="36"/>
      <c r="U213" s="1"/>
      <c r="V213" s="386"/>
      <c r="W213" s="384"/>
      <c r="X213" s="2"/>
      <c r="Y213" s="36">
        <v>45323</v>
      </c>
      <c r="Z213" s="24" t="s">
        <v>45</v>
      </c>
      <c r="AA213" s="386">
        <v>6</v>
      </c>
      <c r="AB213" s="1"/>
      <c r="AC213" s="2"/>
      <c r="AD213" s="13"/>
      <c r="AE213" s="1"/>
      <c r="AF213" s="387"/>
    </row>
    <row r="214" spans="2:32" ht="15" customHeight="1" x14ac:dyDescent="0.2">
      <c r="B214" s="13" t="s">
        <v>76</v>
      </c>
      <c r="C214" s="1" t="s">
        <v>93</v>
      </c>
      <c r="D214" s="386">
        <v>200</v>
      </c>
      <c r="E214" s="30" t="s">
        <v>180</v>
      </c>
      <c r="F214" s="13"/>
      <c r="G214" s="12">
        <v>3</v>
      </c>
      <c r="H214" s="12"/>
      <c r="I214" s="12"/>
      <c r="J214" s="12"/>
      <c r="K214" s="12"/>
      <c r="L214" s="12"/>
      <c r="M214" s="12"/>
      <c r="N214" s="12"/>
      <c r="O214" s="12"/>
      <c r="P214" s="12"/>
      <c r="Q214" s="12"/>
      <c r="R214" s="12"/>
      <c r="S214" s="364" t="s">
        <v>499</v>
      </c>
      <c r="T214" s="36"/>
      <c r="U214" s="1"/>
      <c r="V214" s="386"/>
      <c r="W214" s="384"/>
      <c r="X214" s="2"/>
      <c r="Y214" s="36">
        <v>45323</v>
      </c>
      <c r="Z214" s="24" t="s">
        <v>45</v>
      </c>
      <c r="AA214" s="386">
        <v>3</v>
      </c>
      <c r="AB214" s="1"/>
      <c r="AC214" s="2"/>
      <c r="AD214" s="36">
        <v>45631</v>
      </c>
      <c r="AE214" s="23" t="s">
        <v>242</v>
      </c>
      <c r="AF214" s="387"/>
    </row>
    <row r="215" spans="2:32" ht="15" customHeight="1" x14ac:dyDescent="0.2">
      <c r="B215" s="13" t="s">
        <v>76</v>
      </c>
      <c r="C215" s="1" t="s">
        <v>93</v>
      </c>
      <c r="D215" s="386">
        <v>201</v>
      </c>
      <c r="E215" s="30" t="s">
        <v>180</v>
      </c>
      <c r="F215" s="13"/>
      <c r="G215" s="12">
        <v>3</v>
      </c>
      <c r="H215" s="12"/>
      <c r="I215" s="12"/>
      <c r="J215" s="12"/>
      <c r="K215" s="12"/>
      <c r="L215" s="12"/>
      <c r="M215" s="12"/>
      <c r="N215" s="12">
        <v>3</v>
      </c>
      <c r="O215" s="12"/>
      <c r="P215" s="12"/>
      <c r="Q215" s="12"/>
      <c r="R215" s="12"/>
      <c r="S215" s="2"/>
      <c r="T215" s="36"/>
      <c r="U215" s="1"/>
      <c r="V215" s="386"/>
      <c r="W215" s="384"/>
      <c r="X215" s="2"/>
      <c r="Y215" s="36">
        <v>45323</v>
      </c>
      <c r="Z215" s="24" t="s">
        <v>45</v>
      </c>
      <c r="AA215" s="386">
        <v>6</v>
      </c>
      <c r="AB215" s="1"/>
      <c r="AC215" s="2"/>
      <c r="AD215" s="13"/>
      <c r="AE215" s="1"/>
      <c r="AF215" s="387"/>
    </row>
    <row r="216" spans="2:32" ht="15" customHeight="1" x14ac:dyDescent="0.2">
      <c r="B216" s="13" t="s">
        <v>76</v>
      </c>
      <c r="C216" s="1" t="s">
        <v>93</v>
      </c>
      <c r="D216" s="386">
        <v>202</v>
      </c>
      <c r="E216" s="30" t="s">
        <v>180</v>
      </c>
      <c r="F216" s="13"/>
      <c r="G216" s="12">
        <v>3</v>
      </c>
      <c r="H216" s="12"/>
      <c r="I216" s="12"/>
      <c r="J216" s="12"/>
      <c r="K216" s="12"/>
      <c r="L216" s="12"/>
      <c r="M216" s="12"/>
      <c r="N216" s="12"/>
      <c r="O216" s="12"/>
      <c r="P216" s="12"/>
      <c r="Q216" s="12"/>
      <c r="R216" s="12"/>
      <c r="S216" s="2"/>
      <c r="T216" s="36"/>
      <c r="U216" s="1"/>
      <c r="V216" s="386"/>
      <c r="W216" s="384"/>
      <c r="X216" s="2"/>
      <c r="Y216" s="36">
        <v>45323</v>
      </c>
      <c r="Z216" s="24" t="s">
        <v>45</v>
      </c>
      <c r="AA216" s="386">
        <v>3</v>
      </c>
      <c r="AB216" s="1"/>
      <c r="AC216" s="2"/>
      <c r="AD216" s="13"/>
      <c r="AE216" s="1"/>
      <c r="AF216" s="387"/>
    </row>
    <row r="217" spans="2:32" ht="15" customHeight="1" x14ac:dyDescent="0.2">
      <c r="B217" s="13" t="s">
        <v>76</v>
      </c>
      <c r="C217" s="1" t="s">
        <v>93</v>
      </c>
      <c r="D217" s="386">
        <v>203</v>
      </c>
      <c r="E217" s="30" t="s">
        <v>181</v>
      </c>
      <c r="F217" s="13"/>
      <c r="G217" s="12">
        <v>1</v>
      </c>
      <c r="H217" s="12"/>
      <c r="I217" s="12">
        <v>6</v>
      </c>
      <c r="J217" s="12"/>
      <c r="K217" s="12"/>
      <c r="L217" s="12"/>
      <c r="M217" s="12"/>
      <c r="N217" s="12">
        <v>3</v>
      </c>
      <c r="O217" s="12">
        <v>3</v>
      </c>
      <c r="P217" s="12"/>
      <c r="Q217" s="12"/>
      <c r="R217" s="12"/>
      <c r="S217" s="2"/>
      <c r="T217" s="36">
        <v>45315</v>
      </c>
      <c r="U217" s="24" t="s">
        <v>45</v>
      </c>
      <c r="V217" s="386">
        <v>3</v>
      </c>
      <c r="W217" s="384"/>
      <c r="X217" s="2"/>
      <c r="Y217" s="36">
        <v>45324</v>
      </c>
      <c r="Z217" s="24" t="s">
        <v>45</v>
      </c>
      <c r="AA217" s="386">
        <v>10</v>
      </c>
      <c r="AB217" s="116" t="s">
        <v>224</v>
      </c>
      <c r="AC217" s="2"/>
      <c r="AD217" s="36">
        <v>45398</v>
      </c>
      <c r="AE217" s="23" t="s">
        <v>242</v>
      </c>
      <c r="AF217" s="387"/>
    </row>
    <row r="218" spans="2:32" x14ac:dyDescent="0.2">
      <c r="B218" s="13" t="s">
        <v>76</v>
      </c>
      <c r="C218" s="1" t="s">
        <v>93</v>
      </c>
      <c r="D218" s="386">
        <v>204</v>
      </c>
      <c r="E218" s="30" t="s">
        <v>180</v>
      </c>
      <c r="F218" s="13"/>
      <c r="G218" s="12">
        <v>3</v>
      </c>
      <c r="H218" s="12"/>
      <c r="I218" s="12"/>
      <c r="J218" s="12"/>
      <c r="K218" s="12"/>
      <c r="L218" s="12"/>
      <c r="M218" s="12"/>
      <c r="N218" s="12"/>
      <c r="O218" s="12"/>
      <c r="P218" s="12"/>
      <c r="Q218" s="12"/>
      <c r="R218" s="12"/>
      <c r="S218" s="2"/>
      <c r="T218" s="36"/>
      <c r="U218" s="24"/>
      <c r="V218" s="386"/>
      <c r="W218" s="50"/>
      <c r="X218" s="2"/>
      <c r="Y218" s="36">
        <v>45324</v>
      </c>
      <c r="Z218" s="24" t="s">
        <v>45</v>
      </c>
      <c r="AA218" s="386">
        <v>3</v>
      </c>
      <c r="AB218" s="1"/>
      <c r="AC218" s="2"/>
      <c r="AD218" s="13"/>
      <c r="AE218" s="1"/>
      <c r="AF218" s="387"/>
    </row>
    <row r="219" spans="2:32" x14ac:dyDescent="0.2">
      <c r="B219" s="13" t="s">
        <v>76</v>
      </c>
      <c r="C219" s="1" t="s">
        <v>93</v>
      </c>
      <c r="D219" s="386">
        <v>205</v>
      </c>
      <c r="E219" s="30" t="s">
        <v>180</v>
      </c>
      <c r="F219" s="13"/>
      <c r="G219" s="12">
        <v>3</v>
      </c>
      <c r="H219" s="12"/>
      <c r="I219" s="12"/>
      <c r="J219" s="12"/>
      <c r="K219" s="12"/>
      <c r="L219" s="12"/>
      <c r="M219" s="12"/>
      <c r="N219" s="12">
        <v>3</v>
      </c>
      <c r="O219" s="12"/>
      <c r="P219" s="12"/>
      <c r="Q219" s="12"/>
      <c r="R219" s="12"/>
      <c r="S219" s="2"/>
      <c r="T219" s="36"/>
      <c r="U219" s="24"/>
      <c r="V219" s="386"/>
      <c r="W219" s="50"/>
      <c r="X219" s="2"/>
      <c r="Y219" s="36">
        <v>45324</v>
      </c>
      <c r="Z219" s="24" t="s">
        <v>45</v>
      </c>
      <c r="AA219" s="386">
        <v>6</v>
      </c>
      <c r="AB219" s="1"/>
      <c r="AC219" s="2"/>
      <c r="AD219" s="13"/>
      <c r="AE219" s="1"/>
      <c r="AF219" s="387"/>
    </row>
    <row r="220" spans="2:32" x14ac:dyDescent="0.2">
      <c r="B220" s="13" t="s">
        <v>76</v>
      </c>
      <c r="C220" s="1" t="s">
        <v>93</v>
      </c>
      <c r="D220" s="386">
        <v>206</v>
      </c>
      <c r="E220" s="30" t="s">
        <v>180</v>
      </c>
      <c r="F220" s="13"/>
      <c r="G220" s="12">
        <v>3</v>
      </c>
      <c r="H220" s="12"/>
      <c r="I220" s="12"/>
      <c r="J220" s="12"/>
      <c r="K220" s="12"/>
      <c r="L220" s="12"/>
      <c r="M220" s="12"/>
      <c r="N220" s="12"/>
      <c r="O220" s="12"/>
      <c r="P220" s="12"/>
      <c r="Q220" s="12"/>
      <c r="R220" s="12"/>
      <c r="S220" s="2"/>
      <c r="T220" s="36"/>
      <c r="U220" s="24"/>
      <c r="V220" s="386"/>
      <c r="W220" s="50"/>
      <c r="X220" s="2"/>
      <c r="Y220" s="36">
        <v>45324</v>
      </c>
      <c r="Z220" s="24" t="s">
        <v>45</v>
      </c>
      <c r="AA220" s="386">
        <v>3</v>
      </c>
      <c r="AB220" s="1"/>
      <c r="AC220" s="2"/>
      <c r="AD220" s="13"/>
      <c r="AE220" s="1"/>
      <c r="AF220" s="387"/>
    </row>
    <row r="221" spans="2:32" ht="15" customHeight="1" x14ac:dyDescent="0.2">
      <c r="B221" s="13" t="s">
        <v>76</v>
      </c>
      <c r="C221" s="1" t="s">
        <v>93</v>
      </c>
      <c r="D221" s="386">
        <v>207</v>
      </c>
      <c r="E221" s="30" t="s">
        <v>180</v>
      </c>
      <c r="F221" s="13"/>
      <c r="G221" s="12">
        <v>3</v>
      </c>
      <c r="H221" s="12"/>
      <c r="I221" s="12"/>
      <c r="J221" s="12"/>
      <c r="K221" s="12"/>
      <c r="L221" s="12"/>
      <c r="M221" s="12"/>
      <c r="N221" s="12">
        <v>3</v>
      </c>
      <c r="O221" s="12"/>
      <c r="P221" s="12"/>
      <c r="Q221" s="12"/>
      <c r="R221" s="12"/>
      <c r="S221" s="2"/>
      <c r="T221" s="36"/>
      <c r="U221" s="1"/>
      <c r="V221" s="386"/>
      <c r="W221" s="384"/>
      <c r="X221" s="2"/>
      <c r="Y221" s="36">
        <v>45324</v>
      </c>
      <c r="Z221" s="24" t="s">
        <v>45</v>
      </c>
      <c r="AA221" s="386">
        <v>6</v>
      </c>
      <c r="AB221" s="1"/>
      <c r="AC221" s="2"/>
      <c r="AD221" s="13"/>
      <c r="AE221" s="1"/>
      <c r="AF221" s="387"/>
    </row>
    <row r="222" spans="2:32" x14ac:dyDescent="0.2">
      <c r="B222" s="13" t="s">
        <v>76</v>
      </c>
      <c r="C222" s="1" t="s">
        <v>93</v>
      </c>
      <c r="D222" s="386">
        <v>208</v>
      </c>
      <c r="E222" s="30" t="s">
        <v>180</v>
      </c>
      <c r="F222" s="13"/>
      <c r="G222" s="12">
        <v>3</v>
      </c>
      <c r="H222" s="12"/>
      <c r="I222" s="12"/>
      <c r="J222" s="12"/>
      <c r="K222" s="12"/>
      <c r="L222" s="12"/>
      <c r="M222" s="12"/>
      <c r="N222" s="12"/>
      <c r="O222" s="12"/>
      <c r="P222" s="12"/>
      <c r="Q222" s="12"/>
      <c r="R222" s="12"/>
      <c r="S222" s="2"/>
      <c r="T222" s="36"/>
      <c r="U222" s="24"/>
      <c r="V222" s="386"/>
      <c r="W222" s="50"/>
      <c r="X222" s="2"/>
      <c r="Y222" s="36">
        <v>45324</v>
      </c>
      <c r="Z222" s="24" t="s">
        <v>45</v>
      </c>
      <c r="AA222" s="386">
        <v>3</v>
      </c>
      <c r="AB222" s="1"/>
      <c r="AC222" s="2"/>
      <c r="AD222" s="13"/>
      <c r="AE222" s="1"/>
      <c r="AF222" s="387"/>
    </row>
    <row r="223" spans="2:32" x14ac:dyDescent="0.2">
      <c r="B223" s="13" t="s">
        <v>76</v>
      </c>
      <c r="C223" s="1" t="s">
        <v>93</v>
      </c>
      <c r="D223" s="386">
        <v>209</v>
      </c>
      <c r="E223" s="30" t="s">
        <v>181</v>
      </c>
      <c r="F223" s="13"/>
      <c r="G223" s="12">
        <v>1</v>
      </c>
      <c r="H223" s="12"/>
      <c r="I223" s="12">
        <v>6</v>
      </c>
      <c r="J223" s="12"/>
      <c r="K223" s="12"/>
      <c r="L223" s="12"/>
      <c r="M223" s="12"/>
      <c r="N223" s="12"/>
      <c r="O223" s="12">
        <v>3</v>
      </c>
      <c r="P223" s="12"/>
      <c r="Q223" s="12"/>
      <c r="R223" s="12"/>
      <c r="S223" s="2"/>
      <c r="T223" s="36">
        <v>45315</v>
      </c>
      <c r="U223" s="24" t="s">
        <v>45</v>
      </c>
      <c r="V223" s="386">
        <v>3</v>
      </c>
      <c r="W223" s="50"/>
      <c r="X223" s="2"/>
      <c r="Y223" s="36">
        <v>45324</v>
      </c>
      <c r="Z223" s="24" t="s">
        <v>45</v>
      </c>
      <c r="AA223" s="386">
        <v>7</v>
      </c>
      <c r="AB223" s="1"/>
      <c r="AC223" s="2"/>
      <c r="AD223" s="13"/>
      <c r="AE223" s="1"/>
      <c r="AF223" s="387"/>
    </row>
    <row r="224" spans="2:32" ht="15" customHeight="1" x14ac:dyDescent="0.2">
      <c r="B224" s="13" t="s">
        <v>76</v>
      </c>
      <c r="C224" s="1" t="s">
        <v>93</v>
      </c>
      <c r="D224" s="386">
        <v>210</v>
      </c>
      <c r="E224" s="30" t="s">
        <v>180</v>
      </c>
      <c r="F224" s="13"/>
      <c r="G224" s="12">
        <v>3</v>
      </c>
      <c r="H224" s="12"/>
      <c r="I224" s="12"/>
      <c r="J224" s="12"/>
      <c r="K224" s="12"/>
      <c r="L224" s="12"/>
      <c r="M224" s="12"/>
      <c r="N224" s="12"/>
      <c r="O224" s="12"/>
      <c r="P224" s="12"/>
      <c r="Q224" s="12"/>
      <c r="R224" s="12"/>
      <c r="S224" s="2"/>
      <c r="T224" s="36"/>
      <c r="U224" s="1"/>
      <c r="V224" s="386"/>
      <c r="W224" s="384"/>
      <c r="X224" s="2"/>
      <c r="Y224" s="36">
        <v>45324</v>
      </c>
      <c r="Z224" s="24" t="s">
        <v>45</v>
      </c>
      <c r="AA224" s="386">
        <v>3</v>
      </c>
      <c r="AB224" s="1"/>
      <c r="AC224" s="2"/>
      <c r="AD224" s="13"/>
      <c r="AE224" s="1"/>
      <c r="AF224" s="387"/>
    </row>
    <row r="225" spans="2:32" ht="15" customHeight="1" x14ac:dyDescent="0.2">
      <c r="B225" s="13" t="s">
        <v>76</v>
      </c>
      <c r="C225" s="1" t="s">
        <v>93</v>
      </c>
      <c r="D225" s="386">
        <v>211</v>
      </c>
      <c r="E225" s="30" t="s">
        <v>180</v>
      </c>
      <c r="F225" s="13"/>
      <c r="G225" s="12">
        <v>3</v>
      </c>
      <c r="H225" s="12"/>
      <c r="I225" s="12"/>
      <c r="J225" s="12"/>
      <c r="K225" s="12"/>
      <c r="L225" s="12"/>
      <c r="M225" s="12"/>
      <c r="N225" s="12">
        <v>3</v>
      </c>
      <c r="O225" s="12"/>
      <c r="P225" s="12"/>
      <c r="Q225" s="12"/>
      <c r="R225" s="12"/>
      <c r="S225" s="2"/>
      <c r="T225" s="36"/>
      <c r="U225" s="1"/>
      <c r="V225" s="386"/>
      <c r="W225" s="384"/>
      <c r="X225" s="2"/>
      <c r="Y225" s="36">
        <v>45324</v>
      </c>
      <c r="Z225" s="24" t="s">
        <v>45</v>
      </c>
      <c r="AA225" s="386">
        <v>6</v>
      </c>
      <c r="AB225" s="1"/>
      <c r="AC225" s="2"/>
      <c r="AD225" s="13"/>
      <c r="AE225" s="1"/>
      <c r="AF225" s="387"/>
    </row>
    <row r="226" spans="2:32" ht="15" customHeight="1" x14ac:dyDescent="0.2">
      <c r="B226" s="13" t="s">
        <v>76</v>
      </c>
      <c r="C226" s="1" t="s">
        <v>93</v>
      </c>
      <c r="D226" s="386">
        <v>212</v>
      </c>
      <c r="E226" s="30" t="s">
        <v>180</v>
      </c>
      <c r="F226" s="13"/>
      <c r="G226" s="12">
        <v>3</v>
      </c>
      <c r="H226" s="12"/>
      <c r="I226" s="12"/>
      <c r="J226" s="12"/>
      <c r="K226" s="12"/>
      <c r="L226" s="12"/>
      <c r="M226" s="12"/>
      <c r="N226" s="12"/>
      <c r="O226" s="12"/>
      <c r="P226" s="12"/>
      <c r="Q226" s="12"/>
      <c r="R226" s="12"/>
      <c r="S226" s="2"/>
      <c r="T226" s="36"/>
      <c r="U226" s="1"/>
      <c r="V226" s="386"/>
      <c r="W226" s="384"/>
      <c r="X226" s="2"/>
      <c r="Y226" s="36">
        <v>45324</v>
      </c>
      <c r="Z226" s="24" t="s">
        <v>45</v>
      </c>
      <c r="AA226" s="386">
        <v>3</v>
      </c>
      <c r="AB226" s="1"/>
      <c r="AC226" s="2"/>
      <c r="AD226" s="13"/>
      <c r="AE226" s="1"/>
      <c r="AF226" s="387"/>
    </row>
    <row r="227" spans="2:32" ht="15" customHeight="1" x14ac:dyDescent="0.2">
      <c r="B227" s="13" t="s">
        <v>76</v>
      </c>
      <c r="C227" s="1" t="s">
        <v>93</v>
      </c>
      <c r="D227" s="386">
        <v>213</v>
      </c>
      <c r="E227" s="30" t="s">
        <v>185</v>
      </c>
      <c r="F227" s="13"/>
      <c r="G227" s="12">
        <v>1</v>
      </c>
      <c r="H227" s="12"/>
      <c r="I227" s="12">
        <v>6</v>
      </c>
      <c r="J227" s="12"/>
      <c r="K227" s="12"/>
      <c r="L227" s="12"/>
      <c r="M227" s="12"/>
      <c r="N227" s="12">
        <v>3</v>
      </c>
      <c r="O227" s="12">
        <v>3</v>
      </c>
      <c r="P227" s="12"/>
      <c r="Q227" s="12"/>
      <c r="R227" s="12"/>
      <c r="S227" s="2"/>
      <c r="T227" s="36">
        <v>45315</v>
      </c>
      <c r="U227" s="24" t="s">
        <v>45</v>
      </c>
      <c r="V227" s="386">
        <v>3</v>
      </c>
      <c r="W227" s="384"/>
      <c r="X227" s="2"/>
      <c r="Y227" s="36">
        <v>45324</v>
      </c>
      <c r="Z227" s="24" t="s">
        <v>45</v>
      </c>
      <c r="AA227" s="386">
        <v>10</v>
      </c>
      <c r="AB227" s="1"/>
      <c r="AC227" s="2"/>
      <c r="AD227" s="13"/>
      <c r="AE227" s="1"/>
      <c r="AF227" s="387"/>
    </row>
    <row r="228" spans="2:32" ht="15" customHeight="1" x14ac:dyDescent="0.2">
      <c r="B228" s="13" t="s">
        <v>76</v>
      </c>
      <c r="C228" s="1" t="s">
        <v>93</v>
      </c>
      <c r="D228" s="386">
        <v>214</v>
      </c>
      <c r="E228" s="30" t="s">
        <v>185</v>
      </c>
      <c r="F228" s="13"/>
      <c r="G228" s="12">
        <v>1</v>
      </c>
      <c r="H228" s="12"/>
      <c r="I228" s="12">
        <v>6</v>
      </c>
      <c r="J228" s="12"/>
      <c r="K228" s="12"/>
      <c r="L228" s="12"/>
      <c r="M228" s="12"/>
      <c r="N228" s="12"/>
      <c r="O228" s="12">
        <v>3</v>
      </c>
      <c r="P228" s="12"/>
      <c r="Q228" s="12"/>
      <c r="R228" s="12"/>
      <c r="S228" s="2"/>
      <c r="T228" s="36">
        <v>45315</v>
      </c>
      <c r="U228" s="24" t="s">
        <v>45</v>
      </c>
      <c r="V228" s="386">
        <v>3</v>
      </c>
      <c r="W228" s="384"/>
      <c r="X228" s="2"/>
      <c r="Y228" s="36">
        <v>45324</v>
      </c>
      <c r="Z228" s="24" t="s">
        <v>45</v>
      </c>
      <c r="AA228" s="386">
        <v>7</v>
      </c>
      <c r="AB228" s="1"/>
      <c r="AC228" s="2"/>
      <c r="AD228" s="13"/>
      <c r="AE228" s="1"/>
      <c r="AF228" s="387"/>
    </row>
    <row r="229" spans="2:32" ht="15" customHeight="1" x14ac:dyDescent="0.2">
      <c r="B229" s="13" t="s">
        <v>76</v>
      </c>
      <c r="C229" s="1" t="s">
        <v>93</v>
      </c>
      <c r="D229" s="386">
        <v>215</v>
      </c>
      <c r="E229" s="30" t="s">
        <v>180</v>
      </c>
      <c r="F229" s="13"/>
      <c r="G229" s="12">
        <v>6</v>
      </c>
      <c r="H229" s="12"/>
      <c r="I229" s="12"/>
      <c r="J229" s="12"/>
      <c r="K229" s="12"/>
      <c r="L229" s="12"/>
      <c r="M229" s="12"/>
      <c r="N229" s="12">
        <v>3</v>
      </c>
      <c r="O229" s="12"/>
      <c r="P229" s="12"/>
      <c r="Q229" s="12"/>
      <c r="R229" s="12"/>
      <c r="S229" s="2"/>
      <c r="T229" s="36"/>
      <c r="U229" s="1"/>
      <c r="V229" s="386"/>
      <c r="W229" s="384"/>
      <c r="X229" s="2"/>
      <c r="Y229" s="36">
        <v>45324</v>
      </c>
      <c r="Z229" s="24" t="s">
        <v>45</v>
      </c>
      <c r="AA229" s="386">
        <v>9</v>
      </c>
      <c r="AB229" s="1"/>
      <c r="AC229" s="2"/>
      <c r="AD229" s="13"/>
      <c r="AE229" s="1"/>
      <c r="AF229" s="387"/>
    </row>
    <row r="230" spans="2:32" ht="15" customHeight="1" x14ac:dyDescent="0.2">
      <c r="B230" s="13" t="s">
        <v>76</v>
      </c>
      <c r="C230" s="1" t="s">
        <v>93</v>
      </c>
      <c r="D230" s="386">
        <v>216</v>
      </c>
      <c r="E230" s="30" t="s">
        <v>180</v>
      </c>
      <c r="F230" s="13"/>
      <c r="G230" s="12">
        <v>3</v>
      </c>
      <c r="H230" s="12"/>
      <c r="I230" s="12"/>
      <c r="J230" s="12"/>
      <c r="K230" s="12"/>
      <c r="L230" s="12"/>
      <c r="M230" s="12"/>
      <c r="N230" s="12"/>
      <c r="O230" s="12"/>
      <c r="P230" s="12"/>
      <c r="Q230" s="12"/>
      <c r="R230" s="12"/>
      <c r="S230" s="2"/>
      <c r="T230" s="36"/>
      <c r="U230" s="1"/>
      <c r="V230" s="386"/>
      <c r="W230" s="384"/>
      <c r="X230" s="2"/>
      <c r="Y230" s="36">
        <v>45324</v>
      </c>
      <c r="Z230" s="24" t="s">
        <v>45</v>
      </c>
      <c r="AA230" s="386">
        <v>3</v>
      </c>
      <c r="AB230" s="1"/>
      <c r="AC230" s="2"/>
      <c r="AD230" s="13"/>
      <c r="AE230" s="1"/>
      <c r="AF230" s="387"/>
    </row>
    <row r="231" spans="2:32" ht="15" customHeight="1" x14ac:dyDescent="0.2">
      <c r="B231" s="13" t="s">
        <v>76</v>
      </c>
      <c r="C231" s="1" t="s">
        <v>93</v>
      </c>
      <c r="D231" s="386">
        <v>217</v>
      </c>
      <c r="E231" s="30" t="s">
        <v>180</v>
      </c>
      <c r="F231" s="13"/>
      <c r="G231" s="12">
        <v>3</v>
      </c>
      <c r="H231" s="12"/>
      <c r="I231" s="12"/>
      <c r="J231" s="12"/>
      <c r="K231" s="12"/>
      <c r="L231" s="12"/>
      <c r="M231" s="12"/>
      <c r="N231" s="12">
        <v>3</v>
      </c>
      <c r="O231" s="12"/>
      <c r="P231" s="12"/>
      <c r="Q231" s="12"/>
      <c r="R231" s="12"/>
      <c r="S231" s="2"/>
      <c r="T231" s="36"/>
      <c r="U231" s="1"/>
      <c r="V231" s="386"/>
      <c r="W231" s="384"/>
      <c r="X231" s="2"/>
      <c r="Y231" s="36">
        <v>45324</v>
      </c>
      <c r="Z231" s="24" t="s">
        <v>45</v>
      </c>
      <c r="AA231" s="386">
        <v>6</v>
      </c>
      <c r="AB231" s="1"/>
      <c r="AC231" s="2"/>
      <c r="AD231" s="13"/>
      <c r="AE231" s="1"/>
      <c r="AF231" s="387"/>
    </row>
    <row r="232" spans="2:32" ht="15" customHeight="1" x14ac:dyDescent="0.2">
      <c r="B232" s="13" t="s">
        <v>76</v>
      </c>
      <c r="C232" s="1" t="s">
        <v>93</v>
      </c>
      <c r="D232" s="386">
        <v>218</v>
      </c>
      <c r="E232" s="30" t="s">
        <v>180</v>
      </c>
      <c r="F232" s="13"/>
      <c r="G232" s="12">
        <v>3</v>
      </c>
      <c r="H232" s="12"/>
      <c r="I232" s="12"/>
      <c r="J232" s="12"/>
      <c r="K232" s="12"/>
      <c r="L232" s="12"/>
      <c r="M232" s="12"/>
      <c r="N232" s="12"/>
      <c r="O232" s="12"/>
      <c r="P232" s="12"/>
      <c r="Q232" s="12"/>
      <c r="R232" s="12"/>
      <c r="S232" s="2"/>
      <c r="T232" s="36"/>
      <c r="U232" s="1"/>
      <c r="V232" s="386"/>
      <c r="W232" s="384"/>
      <c r="X232" s="2"/>
      <c r="Y232" s="36">
        <v>45324</v>
      </c>
      <c r="Z232" s="24" t="s">
        <v>45</v>
      </c>
      <c r="AA232" s="386">
        <v>3</v>
      </c>
      <c r="AB232" s="1"/>
      <c r="AC232" s="2"/>
      <c r="AD232" s="13"/>
      <c r="AE232" s="1"/>
      <c r="AF232" s="387"/>
    </row>
    <row r="233" spans="2:32" ht="15" customHeight="1" x14ac:dyDescent="0.2">
      <c r="B233" s="13" t="s">
        <v>76</v>
      </c>
      <c r="C233" s="1" t="s">
        <v>93</v>
      </c>
      <c r="D233" s="386">
        <v>219</v>
      </c>
      <c r="E233" s="30" t="s">
        <v>182</v>
      </c>
      <c r="F233" s="13"/>
      <c r="G233" s="12">
        <v>1</v>
      </c>
      <c r="H233" s="12"/>
      <c r="I233" s="12">
        <v>6</v>
      </c>
      <c r="J233" s="12"/>
      <c r="K233" s="12"/>
      <c r="L233" s="12"/>
      <c r="M233" s="12"/>
      <c r="N233" s="12">
        <v>3</v>
      </c>
      <c r="O233" s="12">
        <v>5</v>
      </c>
      <c r="P233" s="12"/>
      <c r="Q233" s="12"/>
      <c r="R233" s="12"/>
      <c r="S233" s="2"/>
      <c r="T233" s="36">
        <v>45315</v>
      </c>
      <c r="U233" s="24" t="s">
        <v>45</v>
      </c>
      <c r="V233" s="386">
        <v>5</v>
      </c>
      <c r="W233" s="384"/>
      <c r="X233" s="2"/>
      <c r="Y233" s="36">
        <v>45324</v>
      </c>
      <c r="Z233" s="24" t="s">
        <v>45</v>
      </c>
      <c r="AA233" s="386">
        <v>10</v>
      </c>
      <c r="AB233" s="1"/>
      <c r="AC233" s="2"/>
      <c r="AD233" s="13"/>
      <c r="AE233" s="1"/>
      <c r="AF233" s="387"/>
    </row>
    <row r="234" spans="2:32" ht="15" customHeight="1" x14ac:dyDescent="0.2">
      <c r="B234" s="13" t="s">
        <v>76</v>
      </c>
      <c r="C234" s="1" t="s">
        <v>93</v>
      </c>
      <c r="D234" s="386">
        <v>220</v>
      </c>
      <c r="E234" s="30" t="s">
        <v>184</v>
      </c>
      <c r="F234" s="13"/>
      <c r="G234" s="12">
        <v>5</v>
      </c>
      <c r="H234" s="12"/>
      <c r="I234" s="12">
        <v>3</v>
      </c>
      <c r="J234" s="12"/>
      <c r="K234" s="12"/>
      <c r="L234" s="12"/>
      <c r="M234" s="12"/>
      <c r="N234" s="12"/>
      <c r="O234" s="12">
        <v>3</v>
      </c>
      <c r="P234" s="12"/>
      <c r="Q234" s="12"/>
      <c r="R234" s="12"/>
      <c r="S234" s="2"/>
      <c r="T234" s="36">
        <v>45315</v>
      </c>
      <c r="U234" s="24" t="s">
        <v>45</v>
      </c>
      <c r="V234" s="386">
        <v>3</v>
      </c>
      <c r="W234" s="384"/>
      <c r="X234" s="2"/>
      <c r="Y234" s="36">
        <v>45324</v>
      </c>
      <c r="Z234" s="24" t="s">
        <v>45</v>
      </c>
      <c r="AA234" s="386">
        <v>8</v>
      </c>
      <c r="AB234" s="1"/>
      <c r="AC234" s="2"/>
      <c r="AD234" s="13"/>
      <c r="AE234" s="1"/>
      <c r="AF234" s="387"/>
    </row>
    <row r="235" spans="2:32" ht="15" customHeight="1" x14ac:dyDescent="0.2">
      <c r="B235" s="13" t="s">
        <v>76</v>
      </c>
      <c r="C235" s="1" t="s">
        <v>93</v>
      </c>
      <c r="D235" s="386">
        <v>221</v>
      </c>
      <c r="E235" s="30" t="s">
        <v>180</v>
      </c>
      <c r="F235" s="13"/>
      <c r="G235" s="12">
        <v>3</v>
      </c>
      <c r="H235" s="12"/>
      <c r="I235" s="12"/>
      <c r="J235" s="12"/>
      <c r="K235" s="12"/>
      <c r="L235" s="12"/>
      <c r="M235" s="12"/>
      <c r="N235" s="12">
        <v>3</v>
      </c>
      <c r="O235" s="12"/>
      <c r="P235" s="12"/>
      <c r="Q235" s="12"/>
      <c r="R235" s="12"/>
      <c r="S235" s="2"/>
      <c r="T235" s="36"/>
      <c r="U235" s="1"/>
      <c r="V235" s="386"/>
      <c r="W235" s="384"/>
      <c r="X235" s="2"/>
      <c r="Y235" s="36">
        <v>45324</v>
      </c>
      <c r="Z235" s="24" t="s">
        <v>45</v>
      </c>
      <c r="AA235" s="386">
        <v>6</v>
      </c>
      <c r="AB235" s="1"/>
      <c r="AC235" s="2"/>
      <c r="AD235" s="13"/>
      <c r="AE235" s="1"/>
      <c r="AF235" s="387"/>
    </row>
    <row r="236" spans="2:32" ht="15" customHeight="1" x14ac:dyDescent="0.2">
      <c r="B236" s="13" t="s">
        <v>76</v>
      </c>
      <c r="C236" s="1" t="s">
        <v>93</v>
      </c>
      <c r="D236" s="386">
        <v>222</v>
      </c>
      <c r="E236" s="30" t="s">
        <v>201</v>
      </c>
      <c r="F236" s="13"/>
      <c r="G236" s="12"/>
      <c r="H236" s="12"/>
      <c r="I236" s="12">
        <v>3</v>
      </c>
      <c r="J236" s="12"/>
      <c r="K236" s="12">
        <v>2</v>
      </c>
      <c r="L236" s="12"/>
      <c r="M236" s="12"/>
      <c r="N236" s="12"/>
      <c r="O236" s="12"/>
      <c r="P236" s="12"/>
      <c r="Q236" s="12"/>
      <c r="R236" s="12"/>
      <c r="S236" s="364" t="s">
        <v>500</v>
      </c>
      <c r="T236" s="36">
        <v>45315</v>
      </c>
      <c r="U236" s="24" t="s">
        <v>45</v>
      </c>
      <c r="V236" s="386">
        <v>6</v>
      </c>
      <c r="W236" s="384"/>
      <c r="X236" s="2"/>
      <c r="Y236" s="36">
        <v>45324</v>
      </c>
      <c r="Z236" s="24" t="s">
        <v>45</v>
      </c>
      <c r="AA236" s="386">
        <v>5</v>
      </c>
      <c r="AB236" s="1"/>
      <c r="AC236" s="2"/>
      <c r="AD236" s="36">
        <v>45265</v>
      </c>
      <c r="AE236" s="23" t="s">
        <v>242</v>
      </c>
      <c r="AF236" s="387"/>
    </row>
    <row r="237" spans="2:32" ht="15" customHeight="1" x14ac:dyDescent="0.2">
      <c r="B237" s="13" t="s">
        <v>76</v>
      </c>
      <c r="C237" s="1" t="s">
        <v>93</v>
      </c>
      <c r="D237" s="386">
        <v>223</v>
      </c>
      <c r="E237" s="30" t="s">
        <v>180</v>
      </c>
      <c r="F237" s="13"/>
      <c r="G237" s="12">
        <v>3</v>
      </c>
      <c r="H237" s="12"/>
      <c r="I237" s="12"/>
      <c r="J237" s="12"/>
      <c r="K237" s="12"/>
      <c r="L237" s="12"/>
      <c r="M237" s="12"/>
      <c r="N237" s="12">
        <v>3</v>
      </c>
      <c r="O237" s="12"/>
      <c r="P237" s="12"/>
      <c r="Q237" s="12"/>
      <c r="R237" s="12"/>
      <c r="S237" s="364" t="s">
        <v>501</v>
      </c>
      <c r="T237" s="36"/>
      <c r="U237" s="1"/>
      <c r="V237" s="386"/>
      <c r="W237" s="384"/>
      <c r="X237" s="2"/>
      <c r="Y237" s="36">
        <v>45324</v>
      </c>
      <c r="Z237" s="24" t="s">
        <v>45</v>
      </c>
      <c r="AA237" s="386">
        <v>6</v>
      </c>
      <c r="AB237" s="1"/>
      <c r="AC237" s="2"/>
      <c r="AD237" s="36">
        <v>45335</v>
      </c>
      <c r="AE237" s="23" t="s">
        <v>242</v>
      </c>
      <c r="AF237" s="387"/>
    </row>
    <row r="238" spans="2:32" ht="15" customHeight="1" x14ac:dyDescent="0.2">
      <c r="B238" s="13" t="s">
        <v>76</v>
      </c>
      <c r="C238" s="1" t="s">
        <v>93</v>
      </c>
      <c r="D238" s="386">
        <v>224</v>
      </c>
      <c r="E238" s="30" t="s">
        <v>180</v>
      </c>
      <c r="F238" s="13"/>
      <c r="G238" s="12">
        <v>3</v>
      </c>
      <c r="H238" s="12"/>
      <c r="I238" s="12"/>
      <c r="J238" s="12"/>
      <c r="K238" s="12"/>
      <c r="L238" s="12"/>
      <c r="M238" s="12"/>
      <c r="N238" s="12"/>
      <c r="O238" s="12"/>
      <c r="P238" s="12"/>
      <c r="Q238" s="12"/>
      <c r="R238" s="12"/>
      <c r="S238" s="2"/>
      <c r="T238" s="36"/>
      <c r="U238" s="1"/>
      <c r="V238" s="386"/>
      <c r="W238" s="384"/>
      <c r="X238" s="2"/>
      <c r="Y238" s="36">
        <v>45324</v>
      </c>
      <c r="Z238" s="24" t="s">
        <v>45</v>
      </c>
      <c r="AA238" s="386">
        <v>3</v>
      </c>
      <c r="AB238" s="1"/>
      <c r="AC238" s="2"/>
      <c r="AD238" s="13"/>
      <c r="AE238" s="1"/>
      <c r="AF238" s="387"/>
    </row>
    <row r="239" spans="2:32" ht="15" customHeight="1" x14ac:dyDescent="0.2">
      <c r="B239" s="13" t="s">
        <v>76</v>
      </c>
      <c r="C239" s="1" t="s">
        <v>93</v>
      </c>
      <c r="D239" s="386">
        <v>225</v>
      </c>
      <c r="E239" s="30" t="s">
        <v>180</v>
      </c>
      <c r="F239" s="13"/>
      <c r="G239" s="12">
        <v>3</v>
      </c>
      <c r="H239" s="12"/>
      <c r="I239" s="12"/>
      <c r="J239" s="12"/>
      <c r="K239" s="12"/>
      <c r="L239" s="12"/>
      <c r="M239" s="12"/>
      <c r="N239" s="12">
        <v>3</v>
      </c>
      <c r="O239" s="12"/>
      <c r="P239" s="12"/>
      <c r="Q239" s="12"/>
      <c r="R239" s="12"/>
      <c r="S239" s="2"/>
      <c r="T239" s="36"/>
      <c r="U239" s="1"/>
      <c r="V239" s="386"/>
      <c r="W239" s="384"/>
      <c r="X239" s="2"/>
      <c r="Y239" s="36">
        <v>45324</v>
      </c>
      <c r="Z239" s="24" t="s">
        <v>45</v>
      </c>
      <c r="AA239" s="386">
        <v>6</v>
      </c>
      <c r="AB239" s="1"/>
      <c r="AC239" s="2"/>
      <c r="AD239" s="13"/>
      <c r="AE239" s="1"/>
      <c r="AF239" s="387"/>
    </row>
    <row r="240" spans="2:32" ht="15" customHeight="1" x14ac:dyDescent="0.2">
      <c r="B240" s="13" t="s">
        <v>76</v>
      </c>
      <c r="C240" s="1" t="s">
        <v>93</v>
      </c>
      <c r="D240" s="386">
        <v>226</v>
      </c>
      <c r="E240" s="30" t="s">
        <v>180</v>
      </c>
      <c r="F240" s="13"/>
      <c r="G240" s="12">
        <v>3</v>
      </c>
      <c r="H240" s="12"/>
      <c r="I240" s="12"/>
      <c r="J240" s="12"/>
      <c r="K240" s="12"/>
      <c r="L240" s="12"/>
      <c r="M240" s="12"/>
      <c r="N240" s="12"/>
      <c r="O240" s="12"/>
      <c r="P240" s="12"/>
      <c r="Q240" s="12"/>
      <c r="R240" s="12"/>
      <c r="S240" s="2"/>
      <c r="T240" s="36"/>
      <c r="U240" s="1"/>
      <c r="V240" s="386"/>
      <c r="W240" s="384"/>
      <c r="X240" s="2"/>
      <c r="Y240" s="36">
        <v>45324</v>
      </c>
      <c r="Z240" s="24" t="s">
        <v>45</v>
      </c>
      <c r="AA240" s="386">
        <v>3</v>
      </c>
      <c r="AB240" s="1"/>
      <c r="AC240" s="2"/>
      <c r="AD240" s="13"/>
      <c r="AE240" s="1"/>
      <c r="AF240" s="387"/>
    </row>
    <row r="241" spans="2:32" ht="15" customHeight="1" x14ac:dyDescent="0.2">
      <c r="B241" s="13" t="s">
        <v>76</v>
      </c>
      <c r="C241" s="1" t="s">
        <v>93</v>
      </c>
      <c r="D241" s="386">
        <v>227</v>
      </c>
      <c r="E241" s="30" t="s">
        <v>207</v>
      </c>
      <c r="F241" s="13"/>
      <c r="G241" s="12">
        <v>3</v>
      </c>
      <c r="H241" s="12"/>
      <c r="I241" s="12"/>
      <c r="J241" s="12"/>
      <c r="K241" s="12"/>
      <c r="L241" s="12"/>
      <c r="M241" s="12"/>
      <c r="N241" s="12">
        <v>3</v>
      </c>
      <c r="O241" s="12">
        <v>3</v>
      </c>
      <c r="P241" s="12">
        <v>3</v>
      </c>
      <c r="Q241" s="12"/>
      <c r="R241" s="12"/>
      <c r="S241" s="2"/>
      <c r="T241" s="36">
        <v>45315</v>
      </c>
      <c r="U241" s="24" t="s">
        <v>45</v>
      </c>
      <c r="V241" s="386">
        <v>6</v>
      </c>
      <c r="W241" s="384"/>
      <c r="X241" s="2"/>
      <c r="Y241" s="36">
        <v>45324</v>
      </c>
      <c r="Z241" s="24" t="s">
        <v>45</v>
      </c>
      <c r="AA241" s="386">
        <v>9</v>
      </c>
      <c r="AB241" s="1"/>
      <c r="AC241" s="2"/>
      <c r="AD241" s="13"/>
      <c r="AE241" s="1"/>
      <c r="AF241" s="387"/>
    </row>
    <row r="242" spans="2:32" ht="15" customHeight="1" x14ac:dyDescent="0.2">
      <c r="B242" s="13" t="s">
        <v>76</v>
      </c>
      <c r="C242" s="1" t="s">
        <v>93</v>
      </c>
      <c r="D242" s="386">
        <v>228</v>
      </c>
      <c r="E242" s="30" t="s">
        <v>184</v>
      </c>
      <c r="F242" s="13"/>
      <c r="G242" s="12">
        <v>4</v>
      </c>
      <c r="H242" s="12"/>
      <c r="I242" s="12">
        <v>3</v>
      </c>
      <c r="J242" s="12"/>
      <c r="K242" s="12"/>
      <c r="L242" s="12"/>
      <c r="M242" s="12"/>
      <c r="N242" s="12"/>
      <c r="O242" s="12">
        <v>3</v>
      </c>
      <c r="P242" s="12">
        <v>3</v>
      </c>
      <c r="Q242" s="12"/>
      <c r="R242" s="12"/>
      <c r="S242" s="2"/>
      <c r="T242" s="36">
        <v>45315</v>
      </c>
      <c r="U242" s="24" t="s">
        <v>45</v>
      </c>
      <c r="V242" s="386">
        <v>12</v>
      </c>
      <c r="W242" s="384"/>
      <c r="X242" s="2"/>
      <c r="Y242" s="36">
        <v>45324</v>
      </c>
      <c r="Z242" s="24" t="s">
        <v>45</v>
      </c>
      <c r="AA242" s="386">
        <v>13</v>
      </c>
      <c r="AB242" s="1"/>
      <c r="AC242" s="2"/>
      <c r="AD242" s="13"/>
      <c r="AE242" s="1"/>
      <c r="AF242" s="387"/>
    </row>
    <row r="243" spans="2:32" ht="15" customHeight="1" x14ac:dyDescent="0.2">
      <c r="B243" s="13" t="s">
        <v>76</v>
      </c>
      <c r="C243" s="1" t="s">
        <v>93</v>
      </c>
      <c r="D243" s="386">
        <v>229</v>
      </c>
      <c r="E243" s="30" t="s">
        <v>182</v>
      </c>
      <c r="F243" s="13"/>
      <c r="G243" s="12">
        <v>1</v>
      </c>
      <c r="H243" s="12"/>
      <c r="I243" s="12">
        <v>6</v>
      </c>
      <c r="J243" s="12"/>
      <c r="K243" s="12"/>
      <c r="L243" s="12"/>
      <c r="M243" s="12"/>
      <c r="N243" s="12">
        <v>3</v>
      </c>
      <c r="O243" s="12">
        <v>3</v>
      </c>
      <c r="P243" s="12"/>
      <c r="Q243" s="12"/>
      <c r="R243" s="12"/>
      <c r="S243" s="2"/>
      <c r="T243" s="36">
        <v>45317</v>
      </c>
      <c r="U243" s="24" t="s">
        <v>45</v>
      </c>
      <c r="V243" s="386">
        <v>3</v>
      </c>
      <c r="W243" s="384"/>
      <c r="X243" s="2"/>
      <c r="Y243" s="36">
        <v>45324</v>
      </c>
      <c r="Z243" s="24" t="s">
        <v>45</v>
      </c>
      <c r="AA243" s="386">
        <v>10</v>
      </c>
      <c r="AB243" s="1"/>
      <c r="AC243" s="2"/>
      <c r="AD243" s="13"/>
      <c r="AE243" s="1"/>
      <c r="AF243" s="387"/>
    </row>
    <row r="244" spans="2:32" ht="15" customHeight="1" x14ac:dyDescent="0.2">
      <c r="B244" s="13" t="s">
        <v>76</v>
      </c>
      <c r="C244" s="1" t="s">
        <v>93</v>
      </c>
      <c r="D244" s="386">
        <v>230</v>
      </c>
      <c r="E244" s="30" t="s">
        <v>189</v>
      </c>
      <c r="F244" s="13"/>
      <c r="G244" s="12">
        <v>6</v>
      </c>
      <c r="H244" s="12"/>
      <c r="I244" s="12"/>
      <c r="J244" s="12"/>
      <c r="K244" s="12"/>
      <c r="L244" s="12"/>
      <c r="M244" s="12"/>
      <c r="N244" s="12"/>
      <c r="O244" s="12">
        <v>6</v>
      </c>
      <c r="P244" s="12"/>
      <c r="Q244" s="12"/>
      <c r="R244" s="12"/>
      <c r="S244" s="2"/>
      <c r="T244" s="36">
        <v>45317</v>
      </c>
      <c r="U244" s="24" t="s">
        <v>45</v>
      </c>
      <c r="V244" s="386">
        <v>6</v>
      </c>
      <c r="W244" s="384"/>
      <c r="X244" s="2"/>
      <c r="Y244" s="36">
        <v>45324</v>
      </c>
      <c r="Z244" s="24" t="s">
        <v>45</v>
      </c>
      <c r="AA244" s="386">
        <v>6</v>
      </c>
      <c r="AB244" s="1"/>
      <c r="AC244" s="2"/>
      <c r="AD244" s="13"/>
      <c r="AE244" s="1"/>
      <c r="AF244" s="387"/>
    </row>
    <row r="245" spans="2:32" ht="15" customHeight="1" x14ac:dyDescent="0.2">
      <c r="B245" s="13" t="s">
        <v>76</v>
      </c>
      <c r="C245" s="1" t="s">
        <v>93</v>
      </c>
      <c r="D245" s="386">
        <v>231</v>
      </c>
      <c r="E245" s="30" t="s">
        <v>182</v>
      </c>
      <c r="F245" s="13"/>
      <c r="G245" s="12">
        <v>1</v>
      </c>
      <c r="H245" s="12"/>
      <c r="I245" s="12">
        <v>6</v>
      </c>
      <c r="J245" s="12"/>
      <c r="K245" s="12"/>
      <c r="L245" s="12"/>
      <c r="M245" s="12"/>
      <c r="N245" s="12">
        <v>3</v>
      </c>
      <c r="O245" s="12">
        <v>3</v>
      </c>
      <c r="P245" s="12"/>
      <c r="Q245" s="12"/>
      <c r="R245" s="12"/>
      <c r="S245" s="2"/>
      <c r="T245" s="36">
        <v>45317</v>
      </c>
      <c r="U245" s="24" t="s">
        <v>45</v>
      </c>
      <c r="V245" s="386">
        <v>3</v>
      </c>
      <c r="W245" s="384"/>
      <c r="X245" s="2"/>
      <c r="Y245" s="36">
        <v>45324</v>
      </c>
      <c r="Z245" s="24" t="s">
        <v>45</v>
      </c>
      <c r="AA245" s="386">
        <v>10</v>
      </c>
      <c r="AB245" s="1"/>
      <c r="AC245" s="2"/>
      <c r="AD245" s="13"/>
      <c r="AE245" s="1"/>
      <c r="AF245" s="387"/>
    </row>
    <row r="246" spans="2:32" ht="15" customHeight="1" x14ac:dyDescent="0.2">
      <c r="B246" s="13" t="s">
        <v>76</v>
      </c>
      <c r="C246" s="1" t="s">
        <v>93</v>
      </c>
      <c r="D246" s="386">
        <v>232</v>
      </c>
      <c r="E246" s="30" t="s">
        <v>198</v>
      </c>
      <c r="F246" s="13"/>
      <c r="G246" s="12"/>
      <c r="H246" s="12"/>
      <c r="I246" s="12">
        <v>3</v>
      </c>
      <c r="J246" s="12"/>
      <c r="K246" s="12"/>
      <c r="L246" s="12"/>
      <c r="M246" s="12"/>
      <c r="N246" s="12">
        <v>3</v>
      </c>
      <c r="O246" s="12"/>
      <c r="P246" s="12"/>
      <c r="Q246" s="12"/>
      <c r="R246" s="12"/>
      <c r="S246" s="2"/>
      <c r="T246" s="36"/>
      <c r="U246" s="1"/>
      <c r="V246" s="386"/>
      <c r="W246" s="384"/>
      <c r="X246" s="2"/>
      <c r="Y246" s="36">
        <v>45324</v>
      </c>
      <c r="Z246" s="24" t="s">
        <v>45</v>
      </c>
      <c r="AA246" s="386">
        <v>6</v>
      </c>
      <c r="AB246" s="1"/>
      <c r="AC246" s="2"/>
      <c r="AD246" s="13"/>
      <c r="AE246" s="1"/>
      <c r="AF246" s="387"/>
    </row>
    <row r="247" spans="2:32" ht="15" customHeight="1" x14ac:dyDescent="0.2">
      <c r="B247" s="13" t="s">
        <v>76</v>
      </c>
      <c r="C247" s="1" t="s">
        <v>93</v>
      </c>
      <c r="D247" s="386">
        <v>233</v>
      </c>
      <c r="E247" s="30" t="s">
        <v>198</v>
      </c>
      <c r="F247" s="13"/>
      <c r="G247" s="12"/>
      <c r="H247" s="12"/>
      <c r="I247" s="12">
        <v>3</v>
      </c>
      <c r="J247" s="12"/>
      <c r="K247" s="12">
        <v>3</v>
      </c>
      <c r="L247" s="12"/>
      <c r="M247" s="12"/>
      <c r="N247" s="12">
        <v>3</v>
      </c>
      <c r="O247" s="12"/>
      <c r="P247" s="12"/>
      <c r="Q247" s="12"/>
      <c r="R247" s="12"/>
      <c r="S247" s="2"/>
      <c r="T247" s="36">
        <v>45317</v>
      </c>
      <c r="U247" s="24" t="s">
        <v>45</v>
      </c>
      <c r="V247" s="386">
        <v>3</v>
      </c>
      <c r="W247" s="384"/>
      <c r="X247" s="2"/>
      <c r="Y247" s="36">
        <v>45324</v>
      </c>
      <c r="Z247" s="24" t="s">
        <v>45</v>
      </c>
      <c r="AA247" s="386">
        <v>9</v>
      </c>
      <c r="AB247" s="1"/>
      <c r="AC247" s="2"/>
      <c r="AD247" s="13"/>
      <c r="AE247" s="1"/>
      <c r="AF247" s="387"/>
    </row>
    <row r="248" spans="2:32" ht="15" customHeight="1" x14ac:dyDescent="0.2">
      <c r="B248" s="13" t="s">
        <v>76</v>
      </c>
      <c r="C248" s="1" t="s">
        <v>93</v>
      </c>
      <c r="D248" s="386">
        <v>234</v>
      </c>
      <c r="E248" s="30" t="s">
        <v>182</v>
      </c>
      <c r="F248" s="13"/>
      <c r="G248" s="12">
        <v>3</v>
      </c>
      <c r="H248" s="12"/>
      <c r="I248" s="12">
        <v>6</v>
      </c>
      <c r="J248" s="12"/>
      <c r="K248" s="12"/>
      <c r="L248" s="12"/>
      <c r="M248" s="12"/>
      <c r="N248" s="12"/>
      <c r="O248" s="12">
        <v>3</v>
      </c>
      <c r="P248" s="12"/>
      <c r="Q248" s="12"/>
      <c r="R248" s="12"/>
      <c r="S248" s="2"/>
      <c r="T248" s="36">
        <v>45317</v>
      </c>
      <c r="U248" s="24" t="s">
        <v>45</v>
      </c>
      <c r="V248" s="386">
        <v>3</v>
      </c>
      <c r="W248" s="384"/>
      <c r="X248" s="2"/>
      <c r="Y248" s="36">
        <v>45324</v>
      </c>
      <c r="Z248" s="24" t="s">
        <v>45</v>
      </c>
      <c r="AA248" s="386">
        <v>9</v>
      </c>
      <c r="AB248" s="1"/>
      <c r="AC248" s="2"/>
      <c r="AD248" s="13"/>
      <c r="AE248" s="1"/>
      <c r="AF248" s="387"/>
    </row>
    <row r="249" spans="2:32" ht="15" customHeight="1" x14ac:dyDescent="0.2">
      <c r="B249" s="13" t="s">
        <v>76</v>
      </c>
      <c r="C249" s="1" t="s">
        <v>93</v>
      </c>
      <c r="D249" s="386">
        <v>235</v>
      </c>
      <c r="E249" s="30" t="s">
        <v>180</v>
      </c>
      <c r="F249" s="13"/>
      <c r="G249" s="12">
        <v>3</v>
      </c>
      <c r="H249" s="12"/>
      <c r="I249" s="12"/>
      <c r="J249" s="12"/>
      <c r="K249" s="12"/>
      <c r="L249" s="12"/>
      <c r="M249" s="12"/>
      <c r="N249" s="12">
        <v>3</v>
      </c>
      <c r="O249" s="12"/>
      <c r="P249" s="12"/>
      <c r="Q249" s="12"/>
      <c r="R249" s="12"/>
      <c r="S249" s="2"/>
      <c r="T249" s="36"/>
      <c r="U249" s="1"/>
      <c r="V249" s="386"/>
      <c r="W249" s="384"/>
      <c r="X249" s="2"/>
      <c r="Y249" s="36">
        <v>45324</v>
      </c>
      <c r="Z249" s="24" t="s">
        <v>45</v>
      </c>
      <c r="AA249" s="386">
        <v>6</v>
      </c>
      <c r="AB249" s="1"/>
      <c r="AC249" s="2"/>
      <c r="AD249" s="13"/>
      <c r="AE249" s="1"/>
      <c r="AF249" s="387"/>
    </row>
    <row r="250" spans="2:32" ht="15" customHeight="1" x14ac:dyDescent="0.2">
      <c r="B250" s="13" t="s">
        <v>76</v>
      </c>
      <c r="C250" s="1" t="s">
        <v>93</v>
      </c>
      <c r="D250" s="386">
        <v>236</v>
      </c>
      <c r="E250" s="30" t="s">
        <v>183</v>
      </c>
      <c r="F250" s="13"/>
      <c r="G250" s="12">
        <v>2</v>
      </c>
      <c r="H250" s="12">
        <v>3</v>
      </c>
      <c r="I250" s="12">
        <v>6</v>
      </c>
      <c r="J250" s="12"/>
      <c r="K250" s="12"/>
      <c r="L250" s="12"/>
      <c r="M250" s="12"/>
      <c r="N250" s="12"/>
      <c r="O250" s="12">
        <v>6</v>
      </c>
      <c r="P250" s="12"/>
      <c r="Q250" s="12"/>
      <c r="R250" s="12"/>
      <c r="S250" s="2"/>
      <c r="T250" s="36">
        <v>45317</v>
      </c>
      <c r="U250" s="24" t="s">
        <v>45</v>
      </c>
      <c r="V250" s="386">
        <v>6</v>
      </c>
      <c r="W250" s="384"/>
      <c r="X250" s="2"/>
      <c r="Y250" s="36">
        <v>45324</v>
      </c>
      <c r="Z250" s="24" t="s">
        <v>45</v>
      </c>
      <c r="AA250" s="386">
        <v>11</v>
      </c>
      <c r="AB250" s="1"/>
      <c r="AC250" s="2"/>
      <c r="AD250" s="13"/>
      <c r="AE250" s="1"/>
      <c r="AF250" s="387"/>
    </row>
    <row r="251" spans="2:32" ht="15" customHeight="1" x14ac:dyDescent="0.2">
      <c r="B251" s="13" t="s">
        <v>76</v>
      </c>
      <c r="C251" s="1" t="s">
        <v>93</v>
      </c>
      <c r="D251" s="386">
        <v>237</v>
      </c>
      <c r="E251" s="30" t="s">
        <v>208</v>
      </c>
      <c r="F251" s="13"/>
      <c r="G251" s="12"/>
      <c r="H251" s="12"/>
      <c r="I251" s="12">
        <v>3</v>
      </c>
      <c r="J251" s="12"/>
      <c r="K251" s="12">
        <v>3</v>
      </c>
      <c r="L251" s="12"/>
      <c r="M251" s="12"/>
      <c r="N251" s="12">
        <v>3</v>
      </c>
      <c r="O251" s="12"/>
      <c r="P251" s="12"/>
      <c r="Q251" s="12"/>
      <c r="R251" s="12"/>
      <c r="S251" s="2"/>
      <c r="T251" s="36">
        <v>45317</v>
      </c>
      <c r="U251" s="24" t="s">
        <v>45</v>
      </c>
      <c r="V251" s="386">
        <v>9</v>
      </c>
      <c r="W251" s="384"/>
      <c r="X251" s="2"/>
      <c r="Y251" s="36">
        <v>45324</v>
      </c>
      <c r="Z251" s="24" t="s">
        <v>45</v>
      </c>
      <c r="AA251" s="386">
        <v>9</v>
      </c>
      <c r="AB251" s="1"/>
      <c r="AC251" s="2"/>
      <c r="AD251" s="13"/>
      <c r="AE251" s="1"/>
      <c r="AF251" s="387"/>
    </row>
    <row r="252" spans="2:32" ht="15" customHeight="1" x14ac:dyDescent="0.2">
      <c r="B252" s="13" t="s">
        <v>76</v>
      </c>
      <c r="C252" s="1" t="s">
        <v>93</v>
      </c>
      <c r="D252" s="386">
        <v>238</v>
      </c>
      <c r="E252" s="30" t="s">
        <v>209</v>
      </c>
      <c r="F252" s="13"/>
      <c r="G252" s="12">
        <v>2</v>
      </c>
      <c r="H252" s="12">
        <v>6</v>
      </c>
      <c r="I252" s="12"/>
      <c r="J252" s="12"/>
      <c r="K252" s="12"/>
      <c r="L252" s="12"/>
      <c r="M252" s="12"/>
      <c r="N252" s="12"/>
      <c r="O252" s="12"/>
      <c r="P252" s="12">
        <v>3</v>
      </c>
      <c r="Q252" s="12"/>
      <c r="R252" s="12"/>
      <c r="S252" s="2"/>
      <c r="T252" s="36">
        <v>45317</v>
      </c>
      <c r="U252" s="24" t="s">
        <v>45</v>
      </c>
      <c r="V252" s="386">
        <v>9</v>
      </c>
      <c r="W252" s="384"/>
      <c r="X252" s="2"/>
      <c r="Y252" s="36">
        <v>45324</v>
      </c>
      <c r="Z252" s="24" t="s">
        <v>45</v>
      </c>
      <c r="AA252" s="386">
        <v>14</v>
      </c>
      <c r="AB252" s="1"/>
      <c r="AC252" s="2"/>
      <c r="AD252" s="13"/>
      <c r="AE252" s="1"/>
      <c r="AF252" s="387"/>
    </row>
    <row r="253" spans="2:32" ht="15" customHeight="1" x14ac:dyDescent="0.2">
      <c r="B253" s="13" t="s">
        <v>76</v>
      </c>
      <c r="C253" s="1" t="s">
        <v>93</v>
      </c>
      <c r="D253" s="386">
        <v>239</v>
      </c>
      <c r="E253" s="30" t="s">
        <v>180</v>
      </c>
      <c r="F253" s="13"/>
      <c r="G253" s="12">
        <v>3</v>
      </c>
      <c r="H253" s="12"/>
      <c r="I253" s="12"/>
      <c r="J253" s="12"/>
      <c r="K253" s="12"/>
      <c r="L253" s="12"/>
      <c r="M253" s="12"/>
      <c r="N253" s="12">
        <v>3</v>
      </c>
      <c r="O253" s="12"/>
      <c r="P253" s="12"/>
      <c r="Q253" s="12"/>
      <c r="R253" s="12"/>
      <c r="S253" s="365" t="s">
        <v>511</v>
      </c>
      <c r="T253" s="36"/>
      <c r="U253" s="1"/>
      <c r="V253" s="386"/>
      <c r="W253" s="384"/>
      <c r="X253" s="2"/>
      <c r="Y253" s="36">
        <v>45325</v>
      </c>
      <c r="Z253" s="24" t="s">
        <v>45</v>
      </c>
      <c r="AA253" s="386">
        <v>6</v>
      </c>
      <c r="AB253" s="1"/>
      <c r="AC253" s="2"/>
      <c r="AD253" s="36"/>
      <c r="AE253" s="23"/>
      <c r="AF253" s="387"/>
    </row>
    <row r="254" spans="2:32" ht="15" customHeight="1" x14ac:dyDescent="0.2">
      <c r="B254" s="13" t="s">
        <v>76</v>
      </c>
      <c r="C254" s="1" t="s">
        <v>93</v>
      </c>
      <c r="D254" s="386">
        <v>240</v>
      </c>
      <c r="E254" s="30" t="s">
        <v>180</v>
      </c>
      <c r="F254" s="13"/>
      <c r="G254" s="12">
        <v>3</v>
      </c>
      <c r="H254" s="12"/>
      <c r="I254" s="12"/>
      <c r="J254" s="12"/>
      <c r="K254" s="12"/>
      <c r="L254" s="12"/>
      <c r="M254" s="12"/>
      <c r="N254" s="12"/>
      <c r="O254" s="12"/>
      <c r="P254" s="12"/>
      <c r="Q254" s="12"/>
      <c r="R254" s="12"/>
      <c r="S254" s="2"/>
      <c r="T254" s="36"/>
      <c r="U254" s="1"/>
      <c r="V254" s="386"/>
      <c r="W254" s="384"/>
      <c r="X254" s="2"/>
      <c r="Y254" s="36">
        <v>45325</v>
      </c>
      <c r="Z254" s="24" t="s">
        <v>45</v>
      </c>
      <c r="AA254" s="386">
        <v>3</v>
      </c>
      <c r="AB254" s="1"/>
      <c r="AC254" s="2"/>
      <c r="AD254" s="13"/>
      <c r="AE254" s="1"/>
      <c r="AF254" s="387"/>
    </row>
    <row r="255" spans="2:32" ht="15" customHeight="1" x14ac:dyDescent="0.2">
      <c r="B255" s="13" t="s">
        <v>76</v>
      </c>
      <c r="C255" s="1" t="s">
        <v>93</v>
      </c>
      <c r="D255" s="386">
        <v>241</v>
      </c>
      <c r="E255" s="30" t="s">
        <v>180</v>
      </c>
      <c r="F255" s="13"/>
      <c r="G255" s="12">
        <v>3</v>
      </c>
      <c r="H255" s="12"/>
      <c r="I255" s="12"/>
      <c r="J255" s="12"/>
      <c r="K255" s="12"/>
      <c r="L255" s="12"/>
      <c r="M255" s="12"/>
      <c r="N255" s="12">
        <v>3</v>
      </c>
      <c r="O255" s="12"/>
      <c r="P255" s="12"/>
      <c r="Q255" s="12"/>
      <c r="R255" s="12"/>
      <c r="S255" s="2"/>
      <c r="T255" s="36"/>
      <c r="U255" s="1"/>
      <c r="V255" s="386"/>
      <c r="W255" s="384"/>
      <c r="X255" s="2"/>
      <c r="Y255" s="36">
        <v>45325</v>
      </c>
      <c r="Z255" s="24" t="s">
        <v>45</v>
      </c>
      <c r="AA255" s="386">
        <v>6</v>
      </c>
      <c r="AB255" s="1"/>
      <c r="AC255" s="2"/>
      <c r="AD255" s="13"/>
      <c r="AE255" s="1"/>
      <c r="AF255" s="387"/>
    </row>
    <row r="256" spans="2:32" ht="15" customHeight="1" x14ac:dyDescent="0.2">
      <c r="B256" s="13" t="s">
        <v>76</v>
      </c>
      <c r="C256" s="1" t="s">
        <v>93</v>
      </c>
      <c r="D256" s="386">
        <v>242</v>
      </c>
      <c r="E256" s="30" t="s">
        <v>181</v>
      </c>
      <c r="F256" s="13"/>
      <c r="G256" s="12"/>
      <c r="H256" s="12">
        <v>6</v>
      </c>
      <c r="I256" s="12"/>
      <c r="J256" s="12"/>
      <c r="K256" s="12"/>
      <c r="L256" s="12"/>
      <c r="M256" s="12"/>
      <c r="N256" s="12"/>
      <c r="O256" s="12">
        <v>3</v>
      </c>
      <c r="P256" s="12"/>
      <c r="Q256" s="12"/>
      <c r="R256" s="12"/>
      <c r="S256" s="2"/>
      <c r="T256" s="36">
        <v>45317</v>
      </c>
      <c r="U256" s="24" t="s">
        <v>45</v>
      </c>
      <c r="V256" s="386">
        <v>3</v>
      </c>
      <c r="W256" s="384"/>
      <c r="X256" s="2"/>
      <c r="Y256" s="36">
        <v>45325</v>
      </c>
      <c r="Z256" s="24" t="s">
        <v>45</v>
      </c>
      <c r="AA256" s="386">
        <v>6</v>
      </c>
      <c r="AB256" s="1"/>
      <c r="AC256" s="2"/>
      <c r="AD256" s="13"/>
      <c r="AE256" s="1"/>
      <c r="AF256" s="387"/>
    </row>
    <row r="257" spans="2:32" ht="15" customHeight="1" x14ac:dyDescent="0.2">
      <c r="B257" s="13" t="s">
        <v>76</v>
      </c>
      <c r="C257" s="1" t="s">
        <v>93</v>
      </c>
      <c r="D257" s="386">
        <v>243</v>
      </c>
      <c r="E257" s="30" t="s">
        <v>180</v>
      </c>
      <c r="F257" s="13"/>
      <c r="G257" s="12">
        <v>3</v>
      </c>
      <c r="H257" s="12"/>
      <c r="I257" s="12"/>
      <c r="J257" s="12"/>
      <c r="K257" s="12"/>
      <c r="L257" s="12"/>
      <c r="M257" s="12"/>
      <c r="N257" s="12">
        <v>3</v>
      </c>
      <c r="O257" s="12"/>
      <c r="P257" s="12"/>
      <c r="Q257" s="12"/>
      <c r="R257" s="12"/>
      <c r="S257" s="2"/>
      <c r="T257" s="36"/>
      <c r="U257" s="1"/>
      <c r="V257" s="386"/>
      <c r="W257" s="384"/>
      <c r="X257" s="2"/>
      <c r="Y257" s="36">
        <v>45325</v>
      </c>
      <c r="Z257" s="24" t="s">
        <v>45</v>
      </c>
      <c r="AA257" s="386">
        <v>6</v>
      </c>
      <c r="AB257" s="1"/>
      <c r="AC257" s="2"/>
      <c r="AD257" s="13"/>
      <c r="AE257" s="1"/>
      <c r="AF257" s="387"/>
    </row>
    <row r="258" spans="2:32" ht="15" customHeight="1" x14ac:dyDescent="0.2">
      <c r="B258" s="13" t="s">
        <v>76</v>
      </c>
      <c r="C258" s="1" t="s">
        <v>93</v>
      </c>
      <c r="D258" s="386">
        <v>244</v>
      </c>
      <c r="E258" s="30" t="s">
        <v>180</v>
      </c>
      <c r="F258" s="13"/>
      <c r="G258" s="12">
        <v>3</v>
      </c>
      <c r="H258" s="12"/>
      <c r="I258" s="12"/>
      <c r="J258" s="12"/>
      <c r="K258" s="12"/>
      <c r="L258" s="12"/>
      <c r="M258" s="12"/>
      <c r="N258" s="12"/>
      <c r="O258" s="12"/>
      <c r="P258" s="12"/>
      <c r="Q258" s="12"/>
      <c r="R258" s="12"/>
      <c r="S258" s="2"/>
      <c r="T258" s="36"/>
      <c r="U258" s="1"/>
      <c r="V258" s="386"/>
      <c r="W258" s="384"/>
      <c r="X258" s="2"/>
      <c r="Y258" s="36">
        <v>45325</v>
      </c>
      <c r="Z258" s="24" t="s">
        <v>45</v>
      </c>
      <c r="AA258" s="386">
        <v>3</v>
      </c>
      <c r="AB258" s="1"/>
      <c r="AC258" s="2"/>
      <c r="AD258" s="13"/>
      <c r="AE258" s="1"/>
      <c r="AF258" s="387"/>
    </row>
    <row r="259" spans="2:32" ht="15" customHeight="1" x14ac:dyDescent="0.2">
      <c r="B259" s="13" t="s">
        <v>76</v>
      </c>
      <c r="C259" s="1" t="s">
        <v>93</v>
      </c>
      <c r="D259" s="386">
        <v>245</v>
      </c>
      <c r="E259" s="30" t="s">
        <v>184</v>
      </c>
      <c r="F259" s="13"/>
      <c r="G259" s="12">
        <v>4</v>
      </c>
      <c r="H259" s="12"/>
      <c r="I259" s="12">
        <v>3</v>
      </c>
      <c r="J259" s="12"/>
      <c r="K259" s="12"/>
      <c r="L259" s="12"/>
      <c r="M259" s="12"/>
      <c r="N259" s="12">
        <v>3</v>
      </c>
      <c r="O259" s="12">
        <v>3</v>
      </c>
      <c r="P259" s="12">
        <v>3</v>
      </c>
      <c r="Q259" s="12"/>
      <c r="R259" s="12"/>
      <c r="S259" s="2"/>
      <c r="T259" s="36">
        <v>45317</v>
      </c>
      <c r="U259" s="24" t="s">
        <v>45</v>
      </c>
      <c r="V259" s="386">
        <v>12</v>
      </c>
      <c r="W259" s="384"/>
      <c r="X259" s="2"/>
      <c r="Y259" s="36">
        <v>45325</v>
      </c>
      <c r="Z259" s="24" t="s">
        <v>45</v>
      </c>
      <c r="AA259" s="386">
        <v>16</v>
      </c>
      <c r="AB259" s="1"/>
      <c r="AC259" s="2"/>
      <c r="AD259" s="13"/>
      <c r="AE259" s="1"/>
      <c r="AF259" s="387"/>
    </row>
    <row r="260" spans="2:32" ht="15" customHeight="1" x14ac:dyDescent="0.2">
      <c r="B260" s="13" t="s">
        <v>76</v>
      </c>
      <c r="C260" s="1" t="s">
        <v>93</v>
      </c>
      <c r="D260" s="386">
        <v>246</v>
      </c>
      <c r="E260" s="30" t="s">
        <v>180</v>
      </c>
      <c r="F260" s="13"/>
      <c r="G260" s="12">
        <v>3</v>
      </c>
      <c r="H260" s="12"/>
      <c r="I260" s="12"/>
      <c r="J260" s="12"/>
      <c r="K260" s="12"/>
      <c r="L260" s="12"/>
      <c r="M260" s="12"/>
      <c r="N260" s="12"/>
      <c r="O260" s="12"/>
      <c r="P260" s="12"/>
      <c r="Q260" s="12"/>
      <c r="R260" s="12"/>
      <c r="S260" s="2"/>
      <c r="T260" s="36"/>
      <c r="U260" s="1"/>
      <c r="V260" s="386"/>
      <c r="W260" s="384"/>
      <c r="X260" s="2"/>
      <c r="Y260" s="36">
        <v>45325</v>
      </c>
      <c r="Z260" s="24" t="s">
        <v>45</v>
      </c>
      <c r="AA260" s="386">
        <v>3</v>
      </c>
      <c r="AB260" s="1"/>
      <c r="AC260" s="2"/>
      <c r="AD260" s="13"/>
      <c r="AE260" s="1"/>
      <c r="AF260" s="387"/>
    </row>
    <row r="261" spans="2:32" ht="15" customHeight="1" x14ac:dyDescent="0.2">
      <c r="B261" s="13" t="s">
        <v>76</v>
      </c>
      <c r="C261" s="1" t="s">
        <v>93</v>
      </c>
      <c r="D261" s="386">
        <v>247</v>
      </c>
      <c r="E261" s="30" t="s">
        <v>180</v>
      </c>
      <c r="F261" s="13"/>
      <c r="G261" s="12">
        <v>3</v>
      </c>
      <c r="H261" s="12"/>
      <c r="I261" s="12"/>
      <c r="J261" s="12"/>
      <c r="K261" s="12"/>
      <c r="L261" s="12"/>
      <c r="M261" s="12"/>
      <c r="N261" s="12">
        <v>3</v>
      </c>
      <c r="O261" s="12"/>
      <c r="P261" s="12"/>
      <c r="Q261" s="12"/>
      <c r="R261" s="12"/>
      <c r="S261" s="2"/>
      <c r="T261" s="36"/>
      <c r="U261" s="1"/>
      <c r="V261" s="386"/>
      <c r="W261" s="384"/>
      <c r="X261" s="2"/>
      <c r="Y261" s="36">
        <v>45325</v>
      </c>
      <c r="Z261" s="24" t="s">
        <v>45</v>
      </c>
      <c r="AA261" s="386">
        <v>6</v>
      </c>
      <c r="AB261" s="1"/>
      <c r="AC261" s="2"/>
      <c r="AD261" s="13"/>
      <c r="AE261" s="1"/>
      <c r="AF261" s="387"/>
    </row>
    <row r="262" spans="2:32" ht="15" customHeight="1" x14ac:dyDescent="0.2">
      <c r="B262" s="13" t="s">
        <v>76</v>
      </c>
      <c r="C262" s="1" t="s">
        <v>93</v>
      </c>
      <c r="D262" s="386">
        <v>248</v>
      </c>
      <c r="E262" s="30" t="s">
        <v>180</v>
      </c>
      <c r="F262" s="13"/>
      <c r="G262" s="12">
        <v>3</v>
      </c>
      <c r="H262" s="12"/>
      <c r="I262" s="12"/>
      <c r="J262" s="12"/>
      <c r="K262" s="12"/>
      <c r="L262" s="12"/>
      <c r="M262" s="12"/>
      <c r="N262" s="12"/>
      <c r="O262" s="12"/>
      <c r="P262" s="12"/>
      <c r="Q262" s="12"/>
      <c r="R262" s="12"/>
      <c r="S262" s="2"/>
      <c r="T262" s="36"/>
      <c r="U262" s="1"/>
      <c r="V262" s="386"/>
      <c r="W262" s="384"/>
      <c r="X262" s="2"/>
      <c r="Y262" s="36">
        <v>45325</v>
      </c>
      <c r="Z262" s="24" t="s">
        <v>45</v>
      </c>
      <c r="AA262" s="386">
        <v>3</v>
      </c>
      <c r="AB262" s="1"/>
      <c r="AC262" s="2"/>
      <c r="AD262" s="13"/>
      <c r="AE262" s="1"/>
      <c r="AF262" s="387"/>
    </row>
    <row r="263" spans="2:32" ht="15" customHeight="1" x14ac:dyDescent="0.2">
      <c r="B263" s="13" t="s">
        <v>76</v>
      </c>
      <c r="C263" s="1" t="s">
        <v>93</v>
      </c>
      <c r="D263" s="386">
        <v>249</v>
      </c>
      <c r="E263" s="30" t="s">
        <v>180</v>
      </c>
      <c r="F263" s="13"/>
      <c r="G263" s="12">
        <v>3</v>
      </c>
      <c r="H263" s="12"/>
      <c r="I263" s="12"/>
      <c r="J263" s="12"/>
      <c r="K263" s="12"/>
      <c r="L263" s="12"/>
      <c r="M263" s="12"/>
      <c r="N263" s="12">
        <v>3</v>
      </c>
      <c r="O263" s="12"/>
      <c r="P263" s="12"/>
      <c r="Q263" s="12"/>
      <c r="R263" s="12"/>
      <c r="S263" s="2"/>
      <c r="T263" s="36"/>
      <c r="U263" s="1"/>
      <c r="V263" s="386"/>
      <c r="W263" s="384"/>
      <c r="X263" s="2"/>
      <c r="Y263" s="36">
        <v>45325</v>
      </c>
      <c r="Z263" s="24" t="s">
        <v>45</v>
      </c>
      <c r="AA263" s="386">
        <v>6</v>
      </c>
      <c r="AB263" s="1"/>
      <c r="AC263" s="2"/>
      <c r="AD263" s="13"/>
      <c r="AE263" s="1"/>
      <c r="AF263" s="387"/>
    </row>
    <row r="264" spans="2:32" ht="15" customHeight="1" x14ac:dyDescent="0.2">
      <c r="B264" s="13" t="s">
        <v>76</v>
      </c>
      <c r="C264" s="1" t="s">
        <v>93</v>
      </c>
      <c r="D264" s="386">
        <v>250</v>
      </c>
      <c r="E264" s="30" t="s">
        <v>180</v>
      </c>
      <c r="F264" s="13"/>
      <c r="G264" s="12">
        <v>3</v>
      </c>
      <c r="H264" s="12"/>
      <c r="I264" s="12"/>
      <c r="J264" s="12"/>
      <c r="K264" s="12"/>
      <c r="L264" s="12"/>
      <c r="M264" s="12"/>
      <c r="N264" s="12"/>
      <c r="O264" s="12"/>
      <c r="P264" s="12"/>
      <c r="Q264" s="12"/>
      <c r="R264" s="12"/>
      <c r="S264" s="2"/>
      <c r="T264" s="36"/>
      <c r="U264" s="1"/>
      <c r="V264" s="386"/>
      <c r="W264" s="384"/>
      <c r="X264" s="2"/>
      <c r="Y264" s="36">
        <v>45325</v>
      </c>
      <c r="Z264" s="24" t="s">
        <v>45</v>
      </c>
      <c r="AA264" s="386">
        <v>3</v>
      </c>
      <c r="AB264" s="1"/>
      <c r="AC264" s="2"/>
      <c r="AD264" s="13"/>
      <c r="AE264" s="1"/>
      <c r="AF264" s="387"/>
    </row>
    <row r="265" spans="2:32" ht="15" customHeight="1" x14ac:dyDescent="0.2">
      <c r="B265" s="13" t="s">
        <v>76</v>
      </c>
      <c r="C265" s="1" t="s">
        <v>93</v>
      </c>
      <c r="D265" s="386">
        <v>251</v>
      </c>
      <c r="E265" s="30" t="s">
        <v>180</v>
      </c>
      <c r="F265" s="13"/>
      <c r="G265" s="12">
        <v>3</v>
      </c>
      <c r="H265" s="12"/>
      <c r="I265" s="12"/>
      <c r="J265" s="12"/>
      <c r="K265" s="12"/>
      <c r="L265" s="12"/>
      <c r="M265" s="12"/>
      <c r="N265" s="12">
        <v>3</v>
      </c>
      <c r="O265" s="12"/>
      <c r="P265" s="12"/>
      <c r="Q265" s="12"/>
      <c r="R265" s="12"/>
      <c r="S265" s="2"/>
      <c r="T265" s="36"/>
      <c r="U265" s="1"/>
      <c r="V265" s="386"/>
      <c r="W265" s="384"/>
      <c r="X265" s="2"/>
      <c r="Y265" s="36">
        <v>45325</v>
      </c>
      <c r="Z265" s="24" t="s">
        <v>45</v>
      </c>
      <c r="AA265" s="386">
        <v>6</v>
      </c>
      <c r="AB265" s="1"/>
      <c r="AC265" s="2"/>
      <c r="AD265" s="13"/>
      <c r="AE265" s="1"/>
      <c r="AF265" s="387"/>
    </row>
    <row r="266" spans="2:32" ht="15" customHeight="1" x14ac:dyDescent="0.2">
      <c r="B266" s="13" t="s">
        <v>76</v>
      </c>
      <c r="C266" s="1" t="s">
        <v>93</v>
      </c>
      <c r="D266" s="386">
        <v>252</v>
      </c>
      <c r="E266" s="30" t="s">
        <v>182</v>
      </c>
      <c r="F266" s="13"/>
      <c r="G266" s="12">
        <v>2</v>
      </c>
      <c r="H266" s="12"/>
      <c r="I266" s="12">
        <v>6</v>
      </c>
      <c r="J266" s="12"/>
      <c r="K266" s="12"/>
      <c r="L266" s="386"/>
      <c r="M266" s="386"/>
      <c r="N266" s="12"/>
      <c r="O266" s="12">
        <v>3</v>
      </c>
      <c r="P266" s="12"/>
      <c r="Q266" s="386"/>
      <c r="R266" s="386"/>
      <c r="S266" s="2"/>
      <c r="T266" s="36">
        <v>45317</v>
      </c>
      <c r="U266" s="24" t="s">
        <v>45</v>
      </c>
      <c r="V266" s="386">
        <v>3</v>
      </c>
      <c r="W266" s="50"/>
      <c r="X266" s="2"/>
      <c r="Y266" s="36">
        <v>45325</v>
      </c>
      <c r="Z266" s="24" t="s">
        <v>45</v>
      </c>
      <c r="AA266" s="386">
        <v>8</v>
      </c>
      <c r="AB266" s="1"/>
      <c r="AC266" s="2"/>
      <c r="AD266" s="13"/>
      <c r="AE266" s="1"/>
      <c r="AF266" s="387"/>
    </row>
    <row r="267" spans="2:32" ht="15" customHeight="1" x14ac:dyDescent="0.2">
      <c r="B267" s="13" t="s">
        <v>76</v>
      </c>
      <c r="C267" s="1" t="s">
        <v>93</v>
      </c>
      <c r="D267" s="386">
        <v>253</v>
      </c>
      <c r="E267" s="30" t="s">
        <v>180</v>
      </c>
      <c r="F267" s="13"/>
      <c r="G267" s="12">
        <v>3</v>
      </c>
      <c r="H267" s="12"/>
      <c r="I267" s="12"/>
      <c r="J267" s="12"/>
      <c r="K267" s="12"/>
      <c r="L267" s="12"/>
      <c r="M267" s="12"/>
      <c r="N267" s="12">
        <v>3</v>
      </c>
      <c r="O267" s="12"/>
      <c r="P267" s="12"/>
      <c r="Q267" s="12"/>
      <c r="R267" s="12"/>
      <c r="S267" s="2"/>
      <c r="T267" s="36"/>
      <c r="U267" s="1"/>
      <c r="V267" s="386"/>
      <c r="W267" s="384"/>
      <c r="X267" s="2"/>
      <c r="Y267" s="36">
        <v>45325</v>
      </c>
      <c r="Z267" s="24" t="s">
        <v>45</v>
      </c>
      <c r="AA267" s="386">
        <v>6</v>
      </c>
      <c r="AB267" s="1"/>
      <c r="AC267" s="2"/>
      <c r="AD267" s="13"/>
      <c r="AE267" s="1"/>
      <c r="AF267" s="387"/>
    </row>
    <row r="268" spans="2:32" ht="15" customHeight="1" x14ac:dyDescent="0.2">
      <c r="B268" s="13" t="s">
        <v>76</v>
      </c>
      <c r="C268" s="1" t="s">
        <v>93</v>
      </c>
      <c r="D268" s="386">
        <v>254</v>
      </c>
      <c r="E268" s="30" t="s">
        <v>181</v>
      </c>
      <c r="F268" s="13"/>
      <c r="G268" s="12">
        <v>1</v>
      </c>
      <c r="H268" s="12"/>
      <c r="I268" s="12">
        <v>6</v>
      </c>
      <c r="J268" s="12"/>
      <c r="K268" s="12"/>
      <c r="L268" s="386"/>
      <c r="M268" s="386"/>
      <c r="N268" s="12"/>
      <c r="O268" s="12">
        <v>3</v>
      </c>
      <c r="P268" s="12"/>
      <c r="Q268" s="386"/>
      <c r="R268" s="386"/>
      <c r="S268" s="2"/>
      <c r="T268" s="36">
        <v>45317</v>
      </c>
      <c r="U268" s="24" t="s">
        <v>45</v>
      </c>
      <c r="V268" s="386">
        <v>3</v>
      </c>
      <c r="W268" s="50"/>
      <c r="X268" s="2"/>
      <c r="Y268" s="36">
        <v>45325</v>
      </c>
      <c r="Z268" s="24" t="s">
        <v>45</v>
      </c>
      <c r="AA268" s="386">
        <v>7</v>
      </c>
      <c r="AB268" s="1"/>
      <c r="AC268" s="2"/>
      <c r="AD268" s="13"/>
      <c r="AE268" s="1"/>
      <c r="AF268" s="387"/>
    </row>
    <row r="269" spans="2:32" ht="15" customHeight="1" x14ac:dyDescent="0.2">
      <c r="B269" s="13" t="s">
        <v>76</v>
      </c>
      <c r="C269" s="1" t="s">
        <v>93</v>
      </c>
      <c r="D269" s="386">
        <v>255</v>
      </c>
      <c r="E269" s="30" t="s">
        <v>180</v>
      </c>
      <c r="F269" s="13"/>
      <c r="G269" s="12">
        <v>3</v>
      </c>
      <c r="H269" s="12"/>
      <c r="I269" s="12"/>
      <c r="J269" s="12"/>
      <c r="K269" s="12"/>
      <c r="L269" s="12"/>
      <c r="M269" s="12"/>
      <c r="N269" s="12"/>
      <c r="O269" s="12"/>
      <c r="P269" s="12"/>
      <c r="Q269" s="12"/>
      <c r="R269" s="12"/>
      <c r="S269" s="2"/>
      <c r="T269" s="36"/>
      <c r="U269" s="1"/>
      <c r="V269" s="386"/>
      <c r="W269" s="384"/>
      <c r="X269" s="2"/>
      <c r="Y269" s="36">
        <v>45325</v>
      </c>
      <c r="Z269" s="24" t="s">
        <v>45</v>
      </c>
      <c r="AA269" s="386">
        <v>3</v>
      </c>
      <c r="AB269" s="1"/>
      <c r="AC269" s="2"/>
      <c r="AD269" s="13"/>
      <c r="AE269" s="1"/>
      <c r="AF269" s="387"/>
    </row>
    <row r="270" spans="2:32" ht="15" customHeight="1" x14ac:dyDescent="0.2">
      <c r="B270" s="13" t="s">
        <v>76</v>
      </c>
      <c r="C270" s="1" t="s">
        <v>93</v>
      </c>
      <c r="D270" s="386">
        <v>256</v>
      </c>
      <c r="E270" s="30" t="s">
        <v>203</v>
      </c>
      <c r="F270" s="13"/>
      <c r="G270" s="12"/>
      <c r="H270" s="12">
        <v>6</v>
      </c>
      <c r="I270" s="12"/>
      <c r="J270" s="12"/>
      <c r="K270" s="12">
        <v>6</v>
      </c>
      <c r="L270" s="12"/>
      <c r="M270" s="12"/>
      <c r="N270" s="12">
        <v>3</v>
      </c>
      <c r="O270" s="12">
        <v>6</v>
      </c>
      <c r="P270" s="12"/>
      <c r="Q270" s="12"/>
      <c r="R270" s="12"/>
      <c r="S270" s="2"/>
      <c r="T270" s="36">
        <v>45317</v>
      </c>
      <c r="U270" s="24" t="s">
        <v>45</v>
      </c>
      <c r="V270" s="386">
        <v>12</v>
      </c>
      <c r="W270" s="384"/>
      <c r="X270" s="2"/>
      <c r="Y270" s="36">
        <v>45325</v>
      </c>
      <c r="Z270" s="24" t="s">
        <v>45</v>
      </c>
      <c r="AA270" s="386">
        <v>15</v>
      </c>
      <c r="AB270" s="1"/>
      <c r="AC270" s="2"/>
      <c r="AD270" s="13"/>
      <c r="AE270" s="1"/>
      <c r="AF270" s="387"/>
    </row>
    <row r="271" spans="2:32" ht="15" customHeight="1" x14ac:dyDescent="0.2">
      <c r="B271" s="13" t="s">
        <v>76</v>
      </c>
      <c r="C271" s="1" t="s">
        <v>93</v>
      </c>
      <c r="D271" s="386">
        <v>257</v>
      </c>
      <c r="E271" s="30" t="s">
        <v>210</v>
      </c>
      <c r="F271" s="13"/>
      <c r="G271" s="12">
        <v>3</v>
      </c>
      <c r="H271" s="12"/>
      <c r="I271" s="12"/>
      <c r="J271" s="12"/>
      <c r="K271" s="12"/>
      <c r="L271" s="12"/>
      <c r="M271" s="12"/>
      <c r="N271" s="12"/>
      <c r="O271" s="12"/>
      <c r="P271" s="12"/>
      <c r="Q271" s="12"/>
      <c r="R271" s="12"/>
      <c r="S271" s="2"/>
      <c r="T271" s="36"/>
      <c r="U271" s="1"/>
      <c r="V271" s="386"/>
      <c r="W271" s="384"/>
      <c r="X271" s="2"/>
      <c r="Y271" s="36">
        <v>45325</v>
      </c>
      <c r="Z271" s="24" t="s">
        <v>45</v>
      </c>
      <c r="AA271" s="386">
        <v>3</v>
      </c>
      <c r="AB271" s="1"/>
      <c r="AC271" s="2"/>
      <c r="AD271" s="13"/>
      <c r="AE271" s="1"/>
      <c r="AF271" s="387"/>
    </row>
    <row r="272" spans="2:32" ht="15" customHeight="1" x14ac:dyDescent="0.2">
      <c r="B272" s="13" t="s">
        <v>76</v>
      </c>
      <c r="C272" s="1" t="s">
        <v>93</v>
      </c>
      <c r="D272" s="386">
        <v>258</v>
      </c>
      <c r="E272" s="30" t="s">
        <v>210</v>
      </c>
      <c r="F272" s="13"/>
      <c r="G272" s="12">
        <v>3</v>
      </c>
      <c r="H272" s="12"/>
      <c r="I272" s="12"/>
      <c r="J272" s="12"/>
      <c r="K272" s="12">
        <v>3</v>
      </c>
      <c r="L272" s="12"/>
      <c r="M272" s="12"/>
      <c r="N272" s="12">
        <v>3</v>
      </c>
      <c r="O272" s="12">
        <v>6</v>
      </c>
      <c r="P272" s="12"/>
      <c r="Q272" s="12"/>
      <c r="R272" s="12"/>
      <c r="S272" s="2"/>
      <c r="T272" s="36">
        <v>45317</v>
      </c>
      <c r="U272" s="24" t="s">
        <v>45</v>
      </c>
      <c r="V272" s="386">
        <v>15</v>
      </c>
      <c r="W272" s="384"/>
      <c r="X272" s="2"/>
      <c r="Y272" s="36">
        <v>45325</v>
      </c>
      <c r="Z272" s="24" t="s">
        <v>45</v>
      </c>
      <c r="AA272" s="386">
        <v>9</v>
      </c>
      <c r="AB272" s="1"/>
      <c r="AC272" s="2"/>
      <c r="AD272" s="13"/>
      <c r="AE272" s="1"/>
      <c r="AF272" s="387"/>
    </row>
    <row r="273" spans="2:32" ht="15" customHeight="1" x14ac:dyDescent="0.2">
      <c r="B273" s="13" t="s">
        <v>76</v>
      </c>
      <c r="C273" s="1" t="s">
        <v>93</v>
      </c>
      <c r="D273" s="386">
        <v>259</v>
      </c>
      <c r="E273" s="30" t="s">
        <v>180</v>
      </c>
      <c r="F273" s="13"/>
      <c r="G273" s="12">
        <v>3</v>
      </c>
      <c r="H273" s="12"/>
      <c r="I273" s="12"/>
      <c r="J273" s="12"/>
      <c r="K273" s="12"/>
      <c r="L273" s="386"/>
      <c r="M273" s="386"/>
      <c r="N273" s="12"/>
      <c r="O273" s="12"/>
      <c r="P273" s="12"/>
      <c r="Q273" s="386"/>
      <c r="R273" s="386"/>
      <c r="S273" s="2"/>
      <c r="T273" s="36"/>
      <c r="U273" s="386"/>
      <c r="V273" s="386"/>
      <c r="W273" s="50"/>
      <c r="X273" s="2"/>
      <c r="Y273" s="36">
        <v>45325</v>
      </c>
      <c r="Z273" s="24" t="s">
        <v>45</v>
      </c>
      <c r="AA273" s="386">
        <v>3</v>
      </c>
      <c r="AB273" s="1"/>
      <c r="AC273" s="2"/>
      <c r="AD273" s="13"/>
      <c r="AE273" s="1"/>
      <c r="AF273" s="387"/>
    </row>
    <row r="274" spans="2:32" ht="15" customHeight="1" x14ac:dyDescent="0.2">
      <c r="B274" s="13" t="s">
        <v>76</v>
      </c>
      <c r="C274" s="1" t="s">
        <v>93</v>
      </c>
      <c r="D274" s="386">
        <v>260</v>
      </c>
      <c r="E274" s="30" t="s">
        <v>211</v>
      </c>
      <c r="F274" s="13"/>
      <c r="G274" s="12"/>
      <c r="H274" s="12">
        <v>3</v>
      </c>
      <c r="I274" s="12"/>
      <c r="J274" s="12"/>
      <c r="K274" s="12"/>
      <c r="L274" s="12"/>
      <c r="M274" s="12"/>
      <c r="N274" s="12"/>
      <c r="O274" s="12"/>
      <c r="P274" s="12"/>
      <c r="Q274" s="12"/>
      <c r="R274" s="12"/>
      <c r="S274" s="2"/>
      <c r="T274" s="36"/>
      <c r="U274" s="1"/>
      <c r="V274" s="386"/>
      <c r="W274" s="384"/>
      <c r="X274" s="2"/>
      <c r="Y274" s="36">
        <v>45325</v>
      </c>
      <c r="Z274" s="24" t="s">
        <v>45</v>
      </c>
      <c r="AA274" s="386">
        <v>3</v>
      </c>
      <c r="AB274" s="1"/>
      <c r="AC274" s="2"/>
      <c r="AD274" s="13"/>
      <c r="AE274" s="1"/>
      <c r="AF274" s="387"/>
    </row>
    <row r="275" spans="2:32" ht="15" customHeight="1" x14ac:dyDescent="0.2">
      <c r="B275" s="13" t="s">
        <v>76</v>
      </c>
      <c r="C275" s="1" t="s">
        <v>93</v>
      </c>
      <c r="D275" s="386">
        <v>261</v>
      </c>
      <c r="E275" s="30" t="s">
        <v>180</v>
      </c>
      <c r="F275" s="13"/>
      <c r="G275" s="12">
        <v>3</v>
      </c>
      <c r="H275" s="12"/>
      <c r="I275" s="12"/>
      <c r="J275" s="12"/>
      <c r="K275" s="12"/>
      <c r="L275" s="386"/>
      <c r="M275" s="386"/>
      <c r="N275" s="12"/>
      <c r="O275" s="12"/>
      <c r="P275" s="12"/>
      <c r="Q275" s="386"/>
      <c r="R275" s="386"/>
      <c r="S275" s="2"/>
      <c r="T275" s="36"/>
      <c r="U275" s="386"/>
      <c r="V275" s="386"/>
      <c r="W275" s="50"/>
      <c r="X275" s="2"/>
      <c r="Y275" s="36">
        <v>45325</v>
      </c>
      <c r="Z275" s="24" t="s">
        <v>45</v>
      </c>
      <c r="AA275" s="386">
        <v>3</v>
      </c>
      <c r="AB275" s="1"/>
      <c r="AC275" s="2"/>
      <c r="AD275" s="13"/>
      <c r="AE275" s="1"/>
      <c r="AF275" s="387"/>
    </row>
    <row r="276" spans="2:32" ht="15" customHeight="1" x14ac:dyDescent="0.2">
      <c r="B276" s="13" t="s">
        <v>76</v>
      </c>
      <c r="C276" s="1" t="s">
        <v>93</v>
      </c>
      <c r="D276" s="386">
        <v>262</v>
      </c>
      <c r="E276" s="30" t="s">
        <v>180</v>
      </c>
      <c r="F276" s="13"/>
      <c r="G276" s="12">
        <v>3</v>
      </c>
      <c r="H276" s="12"/>
      <c r="I276" s="12"/>
      <c r="J276" s="12"/>
      <c r="K276" s="12"/>
      <c r="L276" s="12"/>
      <c r="M276" s="12"/>
      <c r="N276" s="12">
        <v>3</v>
      </c>
      <c r="O276" s="12"/>
      <c r="P276" s="12"/>
      <c r="Q276" s="12"/>
      <c r="R276" s="12"/>
      <c r="S276" s="2"/>
      <c r="T276" s="36"/>
      <c r="U276" s="1"/>
      <c r="V276" s="386"/>
      <c r="W276" s="384"/>
      <c r="X276" s="2"/>
      <c r="Y276" s="36">
        <v>45325</v>
      </c>
      <c r="Z276" s="24" t="s">
        <v>45</v>
      </c>
      <c r="AA276" s="386">
        <v>6</v>
      </c>
      <c r="AB276" s="1"/>
      <c r="AC276" s="2"/>
      <c r="AD276" s="13"/>
      <c r="AE276" s="1"/>
      <c r="AF276" s="387"/>
    </row>
    <row r="277" spans="2:32" ht="15" customHeight="1" x14ac:dyDescent="0.2">
      <c r="B277" s="13" t="s">
        <v>76</v>
      </c>
      <c r="C277" s="1" t="s">
        <v>93</v>
      </c>
      <c r="D277" s="386">
        <v>263</v>
      </c>
      <c r="E277" s="30" t="s">
        <v>182</v>
      </c>
      <c r="F277" s="13"/>
      <c r="G277" s="12">
        <v>1</v>
      </c>
      <c r="H277" s="12">
        <v>6</v>
      </c>
      <c r="I277" s="12"/>
      <c r="J277" s="12"/>
      <c r="K277" s="12"/>
      <c r="L277" s="12"/>
      <c r="M277" s="12"/>
      <c r="N277" s="12"/>
      <c r="O277" s="12">
        <v>3</v>
      </c>
      <c r="P277" s="12"/>
      <c r="Q277" s="12"/>
      <c r="R277" s="12"/>
      <c r="S277" s="2"/>
      <c r="T277" s="36">
        <v>45317</v>
      </c>
      <c r="U277" s="24" t="s">
        <v>45</v>
      </c>
      <c r="V277" s="386">
        <v>3</v>
      </c>
      <c r="W277" s="384"/>
      <c r="X277" s="2"/>
      <c r="Y277" s="36">
        <v>45325</v>
      </c>
      <c r="Z277" s="24" t="s">
        <v>45</v>
      </c>
      <c r="AA277" s="386">
        <v>10</v>
      </c>
      <c r="AB277" s="1"/>
      <c r="AC277" s="2"/>
      <c r="AD277" s="13"/>
      <c r="AE277" s="1"/>
      <c r="AF277" s="387"/>
    </row>
    <row r="278" spans="2:32" ht="15" customHeight="1" x14ac:dyDescent="0.2">
      <c r="B278" s="13" t="s">
        <v>76</v>
      </c>
      <c r="C278" s="1" t="s">
        <v>93</v>
      </c>
      <c r="D278" s="386">
        <v>264</v>
      </c>
      <c r="E278" s="30" t="s">
        <v>201</v>
      </c>
      <c r="F278" s="13"/>
      <c r="G278" s="12"/>
      <c r="H278" s="12">
        <v>3</v>
      </c>
      <c r="I278" s="12"/>
      <c r="J278" s="12"/>
      <c r="K278" s="12">
        <v>3</v>
      </c>
      <c r="L278" s="12"/>
      <c r="M278" s="12"/>
      <c r="N278" s="12">
        <v>3</v>
      </c>
      <c r="O278" s="12"/>
      <c r="P278" s="12"/>
      <c r="Q278" s="12"/>
      <c r="R278" s="12"/>
      <c r="S278" s="2"/>
      <c r="T278" s="36">
        <v>45317</v>
      </c>
      <c r="U278" s="24" t="s">
        <v>45</v>
      </c>
      <c r="V278" s="386">
        <v>9</v>
      </c>
      <c r="W278" s="384"/>
      <c r="X278" s="2"/>
      <c r="Y278" s="36">
        <v>45325</v>
      </c>
      <c r="Z278" s="24" t="s">
        <v>45</v>
      </c>
      <c r="AA278" s="386">
        <v>9</v>
      </c>
      <c r="AB278" s="1"/>
      <c r="AC278" s="2"/>
      <c r="AD278" s="13"/>
      <c r="AE278" s="1"/>
      <c r="AF278" s="387"/>
    </row>
    <row r="279" spans="2:32" ht="15" customHeight="1" x14ac:dyDescent="0.2">
      <c r="B279" s="13" t="s">
        <v>76</v>
      </c>
      <c r="C279" s="1" t="s">
        <v>93</v>
      </c>
      <c r="D279" s="386">
        <v>265</v>
      </c>
      <c r="E279" s="30" t="s">
        <v>180</v>
      </c>
      <c r="F279" s="13"/>
      <c r="G279" s="12">
        <v>3</v>
      </c>
      <c r="H279" s="12"/>
      <c r="I279" s="12"/>
      <c r="J279" s="12"/>
      <c r="K279" s="12"/>
      <c r="L279" s="386"/>
      <c r="M279" s="386"/>
      <c r="N279" s="12">
        <v>3</v>
      </c>
      <c r="O279" s="12"/>
      <c r="P279" s="12"/>
      <c r="Q279" s="386"/>
      <c r="R279" s="386"/>
      <c r="S279" s="2"/>
      <c r="T279" s="36"/>
      <c r="U279" s="386"/>
      <c r="V279" s="386"/>
      <c r="W279" s="384"/>
      <c r="X279" s="2"/>
      <c r="Y279" s="36">
        <v>45325</v>
      </c>
      <c r="Z279" s="24" t="s">
        <v>45</v>
      </c>
      <c r="AA279" s="386">
        <v>6</v>
      </c>
      <c r="AB279" s="1"/>
      <c r="AC279" s="2"/>
      <c r="AD279" s="13"/>
      <c r="AE279" s="1"/>
      <c r="AF279" s="387"/>
    </row>
    <row r="280" spans="2:32" ht="15" customHeight="1" x14ac:dyDescent="0.2">
      <c r="B280" s="13" t="s">
        <v>76</v>
      </c>
      <c r="C280" s="1" t="s">
        <v>93</v>
      </c>
      <c r="D280" s="386">
        <v>266</v>
      </c>
      <c r="E280" s="30" t="s">
        <v>181</v>
      </c>
      <c r="F280" s="13"/>
      <c r="G280" s="12">
        <v>1</v>
      </c>
      <c r="H280" s="12"/>
      <c r="I280" s="12">
        <v>6</v>
      </c>
      <c r="J280" s="12"/>
      <c r="K280" s="12"/>
      <c r="L280" s="12"/>
      <c r="M280" s="12"/>
      <c r="N280" s="12"/>
      <c r="O280" s="12">
        <v>3</v>
      </c>
      <c r="P280" s="12"/>
      <c r="Q280" s="12"/>
      <c r="R280" s="12"/>
      <c r="S280" s="2"/>
      <c r="T280" s="36">
        <v>45317</v>
      </c>
      <c r="U280" s="24" t="s">
        <v>45</v>
      </c>
      <c r="V280" s="386">
        <v>3</v>
      </c>
      <c r="W280" s="116" t="s">
        <v>225</v>
      </c>
      <c r="X280" s="2"/>
      <c r="Y280" s="36">
        <v>45325</v>
      </c>
      <c r="Z280" s="24" t="s">
        <v>45</v>
      </c>
      <c r="AA280" s="386">
        <v>7</v>
      </c>
      <c r="AB280" s="120" t="s">
        <v>232</v>
      </c>
      <c r="AC280" s="2"/>
      <c r="AD280" s="36">
        <v>45334</v>
      </c>
      <c r="AE280" s="23" t="s">
        <v>242</v>
      </c>
      <c r="AF280" s="387"/>
    </row>
    <row r="281" spans="2:32" ht="15" customHeight="1" x14ac:dyDescent="0.2">
      <c r="B281" s="13" t="s">
        <v>76</v>
      </c>
      <c r="C281" s="1" t="s">
        <v>93</v>
      </c>
      <c r="D281" s="386">
        <v>267</v>
      </c>
      <c r="E281" s="30" t="s">
        <v>206</v>
      </c>
      <c r="F281" s="13"/>
      <c r="G281" s="12">
        <v>3</v>
      </c>
      <c r="H281" s="12"/>
      <c r="I281" s="12">
        <v>3</v>
      </c>
      <c r="J281" s="12"/>
      <c r="K281" s="12"/>
      <c r="L281" s="12"/>
      <c r="M281" s="12"/>
      <c r="N281" s="12">
        <v>3</v>
      </c>
      <c r="O281" s="12">
        <v>3</v>
      </c>
      <c r="P281" s="12">
        <v>3</v>
      </c>
      <c r="Q281" s="12"/>
      <c r="R281" s="12"/>
      <c r="S281" s="2"/>
      <c r="T281" s="36">
        <v>45317</v>
      </c>
      <c r="U281" s="24" t="s">
        <v>45</v>
      </c>
      <c r="V281" s="386">
        <v>12</v>
      </c>
      <c r="W281" s="384"/>
      <c r="X281" s="2"/>
      <c r="Y281" s="36">
        <v>45325</v>
      </c>
      <c r="Z281" s="24" t="s">
        <v>45</v>
      </c>
      <c r="AA281" s="386">
        <v>15</v>
      </c>
      <c r="AB281" s="1"/>
      <c r="AC281" s="2"/>
      <c r="AD281" s="13"/>
      <c r="AE281" s="1"/>
      <c r="AF281" s="387"/>
    </row>
    <row r="282" spans="2:32" ht="15" customHeight="1" x14ac:dyDescent="0.2">
      <c r="B282" s="13" t="s">
        <v>76</v>
      </c>
      <c r="C282" s="1" t="s">
        <v>93</v>
      </c>
      <c r="D282" s="386">
        <v>268</v>
      </c>
      <c r="E282" s="30" t="s">
        <v>181</v>
      </c>
      <c r="F282" s="13"/>
      <c r="G282" s="12">
        <v>1</v>
      </c>
      <c r="H282" s="12"/>
      <c r="I282" s="12">
        <v>6</v>
      </c>
      <c r="J282" s="12"/>
      <c r="K282" s="12"/>
      <c r="L282" s="12"/>
      <c r="M282" s="12"/>
      <c r="N282" s="12"/>
      <c r="O282" s="12">
        <v>3</v>
      </c>
      <c r="P282" s="12"/>
      <c r="Q282" s="12"/>
      <c r="R282" s="12"/>
      <c r="S282" s="2"/>
      <c r="T282" s="36">
        <v>45317</v>
      </c>
      <c r="U282" s="24" t="s">
        <v>45</v>
      </c>
      <c r="V282" s="386">
        <v>3</v>
      </c>
      <c r="W282" s="116" t="s">
        <v>226</v>
      </c>
      <c r="X282" s="2"/>
      <c r="Y282" s="36">
        <v>45325</v>
      </c>
      <c r="Z282" s="24" t="s">
        <v>45</v>
      </c>
      <c r="AA282" s="386">
        <v>7</v>
      </c>
      <c r="AB282" s="1"/>
      <c r="AC282" s="2"/>
      <c r="AD282" s="13"/>
      <c r="AE282" s="23" t="s">
        <v>242</v>
      </c>
      <c r="AF282" s="387"/>
    </row>
    <row r="283" spans="2:32" ht="15" customHeight="1" x14ac:dyDescent="0.2">
      <c r="B283" s="13" t="s">
        <v>76</v>
      </c>
      <c r="C283" s="1" t="s">
        <v>93</v>
      </c>
      <c r="D283" s="386">
        <v>269</v>
      </c>
      <c r="E283" s="30" t="s">
        <v>198</v>
      </c>
      <c r="F283" s="13"/>
      <c r="G283" s="12"/>
      <c r="H283" s="12"/>
      <c r="I283" s="12">
        <v>3</v>
      </c>
      <c r="J283" s="12"/>
      <c r="K283" s="12">
        <v>3</v>
      </c>
      <c r="L283" s="386"/>
      <c r="M283" s="386"/>
      <c r="N283" s="12">
        <v>3</v>
      </c>
      <c r="O283" s="12"/>
      <c r="P283" s="12"/>
      <c r="Q283" s="386"/>
      <c r="R283" s="386"/>
      <c r="S283" s="2"/>
      <c r="T283" s="36">
        <v>45317</v>
      </c>
      <c r="U283" s="24" t="s">
        <v>45</v>
      </c>
      <c r="V283" s="386">
        <v>3</v>
      </c>
      <c r="W283" s="47"/>
      <c r="X283" s="2"/>
      <c r="Y283" s="36">
        <v>45325</v>
      </c>
      <c r="Z283" s="24" t="s">
        <v>45</v>
      </c>
      <c r="AA283" s="386">
        <v>9</v>
      </c>
      <c r="AB283" s="1"/>
      <c r="AC283" s="2"/>
      <c r="AD283" s="13"/>
      <c r="AE283" s="1"/>
      <c r="AF283" s="387"/>
    </row>
    <row r="284" spans="2:32" ht="15" customHeight="1" x14ac:dyDescent="0.2">
      <c r="B284" s="13" t="s">
        <v>76</v>
      </c>
      <c r="C284" s="1" t="s">
        <v>93</v>
      </c>
      <c r="D284" s="386">
        <v>270</v>
      </c>
      <c r="E284" s="30" t="s">
        <v>180</v>
      </c>
      <c r="F284" s="13"/>
      <c r="G284" s="12">
        <v>5</v>
      </c>
      <c r="H284" s="12">
        <v>2</v>
      </c>
      <c r="I284" s="12"/>
      <c r="J284" s="12"/>
      <c r="K284" s="12"/>
      <c r="L284" s="386"/>
      <c r="M284" s="386"/>
      <c r="N284" s="12"/>
      <c r="O284" s="12"/>
      <c r="P284" s="12"/>
      <c r="Q284" s="386"/>
      <c r="R284" s="386"/>
      <c r="S284" s="2"/>
      <c r="T284" s="36"/>
      <c r="U284" s="386"/>
      <c r="V284" s="386"/>
      <c r="W284" s="50"/>
      <c r="X284" s="2"/>
      <c r="Y284" s="36">
        <v>45325</v>
      </c>
      <c r="Z284" s="24" t="s">
        <v>45</v>
      </c>
      <c r="AA284" s="386">
        <v>7</v>
      </c>
      <c r="AB284" s="1"/>
      <c r="AC284" s="2"/>
      <c r="AD284" s="13"/>
      <c r="AE284" s="1"/>
      <c r="AF284" s="387"/>
    </row>
    <row r="285" spans="2:32" ht="15" customHeight="1" x14ac:dyDescent="0.2">
      <c r="B285" s="13" t="s">
        <v>76</v>
      </c>
      <c r="C285" s="1" t="s">
        <v>93</v>
      </c>
      <c r="D285" s="386">
        <v>271</v>
      </c>
      <c r="E285" s="30" t="s">
        <v>189</v>
      </c>
      <c r="F285" s="13"/>
      <c r="G285" s="12">
        <v>3</v>
      </c>
      <c r="H285" s="12"/>
      <c r="I285" s="12">
        <v>3</v>
      </c>
      <c r="J285" s="12"/>
      <c r="K285" s="12"/>
      <c r="L285" s="12"/>
      <c r="M285" s="12"/>
      <c r="N285" s="12">
        <v>3</v>
      </c>
      <c r="O285" s="12">
        <v>3</v>
      </c>
      <c r="P285" s="12"/>
      <c r="Q285" s="12"/>
      <c r="R285" s="12"/>
      <c r="S285" s="2"/>
      <c r="T285" s="36">
        <v>45317</v>
      </c>
      <c r="U285" s="24" t="s">
        <v>45</v>
      </c>
      <c r="V285" s="386">
        <v>3</v>
      </c>
      <c r="W285" s="384"/>
      <c r="X285" s="2"/>
      <c r="Y285" s="36">
        <v>45325</v>
      </c>
      <c r="Z285" s="24" t="s">
        <v>45</v>
      </c>
      <c r="AA285" s="386">
        <v>9</v>
      </c>
      <c r="AB285" s="1"/>
      <c r="AC285" s="2"/>
      <c r="AD285" s="13"/>
      <c r="AE285" s="1"/>
      <c r="AF285" s="387"/>
    </row>
    <row r="286" spans="2:32" ht="15" customHeight="1" x14ac:dyDescent="0.2">
      <c r="B286" s="13" t="s">
        <v>76</v>
      </c>
      <c r="C286" s="1" t="s">
        <v>93</v>
      </c>
      <c r="D286" s="386">
        <v>272</v>
      </c>
      <c r="E286" s="30" t="s">
        <v>180</v>
      </c>
      <c r="F286" s="13"/>
      <c r="G286" s="12">
        <v>3</v>
      </c>
      <c r="H286" s="12"/>
      <c r="I286" s="12"/>
      <c r="J286" s="12"/>
      <c r="K286" s="12"/>
      <c r="L286" s="12"/>
      <c r="M286" s="12"/>
      <c r="N286" s="12"/>
      <c r="O286" s="12"/>
      <c r="P286" s="12"/>
      <c r="Q286" s="12"/>
      <c r="R286" s="12"/>
      <c r="S286" s="2"/>
      <c r="T286" s="36"/>
      <c r="U286" s="1"/>
      <c r="V286" s="386"/>
      <c r="W286" s="384"/>
      <c r="X286" s="2"/>
      <c r="Y286" s="36">
        <v>45325</v>
      </c>
      <c r="Z286" s="24" t="s">
        <v>45</v>
      </c>
      <c r="AA286" s="386">
        <v>3</v>
      </c>
      <c r="AB286" s="1"/>
      <c r="AC286" s="2"/>
      <c r="AD286" s="13"/>
      <c r="AE286" s="1"/>
      <c r="AF286" s="387"/>
    </row>
    <row r="287" spans="2:32" ht="15" customHeight="1" x14ac:dyDescent="0.2">
      <c r="B287" s="13" t="s">
        <v>76</v>
      </c>
      <c r="C287" s="1" t="s">
        <v>93</v>
      </c>
      <c r="D287" s="386">
        <v>273</v>
      </c>
      <c r="E287" s="30" t="s">
        <v>180</v>
      </c>
      <c r="F287" s="13"/>
      <c r="G287" s="12">
        <v>6</v>
      </c>
      <c r="H287" s="12"/>
      <c r="I287" s="12"/>
      <c r="J287" s="12"/>
      <c r="K287" s="12"/>
      <c r="L287" s="386"/>
      <c r="M287" s="386"/>
      <c r="N287" s="12">
        <v>3</v>
      </c>
      <c r="O287" s="12"/>
      <c r="P287" s="12"/>
      <c r="Q287" s="386"/>
      <c r="R287" s="386"/>
      <c r="S287" s="2"/>
      <c r="T287" s="36"/>
      <c r="U287" s="386"/>
      <c r="V287" s="386"/>
      <c r="W287" s="50"/>
      <c r="X287" s="2"/>
      <c r="Y287" s="36">
        <v>45325</v>
      </c>
      <c r="Z287" s="24" t="s">
        <v>45</v>
      </c>
      <c r="AA287" s="386">
        <v>9</v>
      </c>
      <c r="AB287" s="1"/>
      <c r="AC287" s="2"/>
      <c r="AD287" s="13"/>
      <c r="AE287" s="1"/>
      <c r="AF287" s="387"/>
    </row>
    <row r="288" spans="2:32" ht="15" customHeight="1" x14ac:dyDescent="0.2">
      <c r="B288" s="13" t="s">
        <v>76</v>
      </c>
      <c r="C288" s="1" t="s">
        <v>93</v>
      </c>
      <c r="D288" s="386">
        <v>274</v>
      </c>
      <c r="E288" s="30" t="s">
        <v>181</v>
      </c>
      <c r="F288" s="13"/>
      <c r="G288" s="12">
        <v>1</v>
      </c>
      <c r="H288" s="12"/>
      <c r="I288" s="12">
        <v>6</v>
      </c>
      <c r="J288" s="12"/>
      <c r="K288" s="12"/>
      <c r="L288" s="386"/>
      <c r="M288" s="386"/>
      <c r="N288" s="12"/>
      <c r="O288" s="12">
        <v>3</v>
      </c>
      <c r="P288" s="12"/>
      <c r="Q288" s="386"/>
      <c r="R288" s="386"/>
      <c r="S288" s="365" t="s">
        <v>512</v>
      </c>
      <c r="T288" s="36">
        <v>45317</v>
      </c>
      <c r="U288" s="24" t="s">
        <v>45</v>
      </c>
      <c r="V288" s="386">
        <v>3</v>
      </c>
      <c r="W288" s="384"/>
      <c r="X288" s="2"/>
      <c r="Y288" s="36">
        <v>45325</v>
      </c>
      <c r="Z288" s="24" t="s">
        <v>45</v>
      </c>
      <c r="AA288" s="386">
        <v>7</v>
      </c>
      <c r="AB288" s="1"/>
      <c r="AC288" s="2"/>
      <c r="AD288" s="13"/>
      <c r="AE288" s="1"/>
      <c r="AF288" s="387"/>
    </row>
    <row r="289" spans="2:32" ht="15" customHeight="1" x14ac:dyDescent="0.2">
      <c r="B289" s="13" t="s">
        <v>76</v>
      </c>
      <c r="C289" s="1" t="s">
        <v>93</v>
      </c>
      <c r="D289" s="386">
        <v>275</v>
      </c>
      <c r="E289" s="30" t="s">
        <v>180</v>
      </c>
      <c r="F289" s="13"/>
      <c r="G289" s="12">
        <v>3</v>
      </c>
      <c r="H289" s="12"/>
      <c r="I289" s="12"/>
      <c r="J289" s="12"/>
      <c r="K289" s="12"/>
      <c r="L289" s="386"/>
      <c r="M289" s="386"/>
      <c r="N289" s="12">
        <v>3</v>
      </c>
      <c r="O289" s="12"/>
      <c r="P289" s="12"/>
      <c r="Q289" s="386"/>
      <c r="R289" s="386"/>
      <c r="S289" s="365" t="s">
        <v>515</v>
      </c>
      <c r="T289" s="36"/>
      <c r="U289" s="386"/>
      <c r="V289" s="386"/>
      <c r="W289" s="50"/>
      <c r="X289" s="2"/>
      <c r="Y289" s="36">
        <v>45326</v>
      </c>
      <c r="Z289" s="24" t="s">
        <v>45</v>
      </c>
      <c r="AA289" s="386">
        <v>5</v>
      </c>
      <c r="AB289" s="1"/>
      <c r="AC289" s="2"/>
      <c r="AD289" s="13"/>
      <c r="AE289" s="1"/>
      <c r="AF289" s="387"/>
    </row>
    <row r="290" spans="2:32" ht="15" customHeight="1" x14ac:dyDescent="0.2">
      <c r="B290" s="13" t="s">
        <v>76</v>
      </c>
      <c r="C290" s="1" t="s">
        <v>93</v>
      </c>
      <c r="D290" s="386">
        <v>276</v>
      </c>
      <c r="E290" s="30" t="s">
        <v>180</v>
      </c>
      <c r="F290" s="13"/>
      <c r="G290" s="12">
        <v>3</v>
      </c>
      <c r="H290" s="12"/>
      <c r="I290" s="12"/>
      <c r="J290" s="12"/>
      <c r="K290" s="12"/>
      <c r="L290" s="386"/>
      <c r="M290" s="386"/>
      <c r="N290" s="12"/>
      <c r="O290" s="12"/>
      <c r="P290" s="12"/>
      <c r="Q290" s="386"/>
      <c r="R290" s="386"/>
      <c r="S290" s="2"/>
      <c r="T290" s="36"/>
      <c r="U290" s="386"/>
      <c r="V290" s="386"/>
      <c r="W290" s="50"/>
      <c r="X290" s="2"/>
      <c r="Y290" s="36">
        <v>45326</v>
      </c>
      <c r="Z290" s="24" t="s">
        <v>45</v>
      </c>
      <c r="AA290" s="386">
        <v>3</v>
      </c>
      <c r="AB290" s="1"/>
      <c r="AC290" s="2"/>
      <c r="AD290" s="13"/>
      <c r="AE290" s="1"/>
      <c r="AF290" s="387"/>
    </row>
    <row r="291" spans="2:32" ht="15" customHeight="1" x14ac:dyDescent="0.2">
      <c r="B291" s="13" t="s">
        <v>76</v>
      </c>
      <c r="C291" s="1" t="s">
        <v>93</v>
      </c>
      <c r="D291" s="386">
        <v>277</v>
      </c>
      <c r="E291" s="30" t="s">
        <v>180</v>
      </c>
      <c r="F291" s="13"/>
      <c r="G291" s="12">
        <v>6</v>
      </c>
      <c r="H291" s="12"/>
      <c r="I291" s="12"/>
      <c r="J291" s="12"/>
      <c r="K291" s="12"/>
      <c r="L291" s="12"/>
      <c r="M291" s="12"/>
      <c r="N291" s="12">
        <v>3</v>
      </c>
      <c r="O291" s="12"/>
      <c r="P291" s="12"/>
      <c r="Q291" s="12"/>
      <c r="R291" s="12"/>
      <c r="S291" s="2"/>
      <c r="T291" s="36"/>
      <c r="U291" s="1"/>
      <c r="V291" s="386"/>
      <c r="W291" s="384"/>
      <c r="X291" s="2"/>
      <c r="Y291" s="36">
        <v>45326</v>
      </c>
      <c r="Z291" s="24" t="s">
        <v>45</v>
      </c>
      <c r="AA291" s="386">
        <v>9</v>
      </c>
      <c r="AB291" s="1"/>
      <c r="AC291" s="2"/>
      <c r="AD291" s="13"/>
      <c r="AE291" s="1"/>
      <c r="AF291" s="387"/>
    </row>
    <row r="292" spans="2:32" ht="15" customHeight="1" x14ac:dyDescent="0.2">
      <c r="B292" s="13" t="s">
        <v>76</v>
      </c>
      <c r="C292" s="1" t="s">
        <v>93</v>
      </c>
      <c r="D292" s="386">
        <v>278</v>
      </c>
      <c r="E292" s="30" t="s">
        <v>180</v>
      </c>
      <c r="F292" s="13"/>
      <c r="G292" s="12">
        <v>3</v>
      </c>
      <c r="H292" s="12"/>
      <c r="I292" s="12"/>
      <c r="J292" s="12"/>
      <c r="K292" s="12"/>
      <c r="L292" s="386"/>
      <c r="M292" s="386"/>
      <c r="N292" s="12"/>
      <c r="O292" s="12"/>
      <c r="P292" s="12"/>
      <c r="Q292" s="386"/>
      <c r="R292" s="386"/>
      <c r="S292" s="2"/>
      <c r="T292" s="36"/>
      <c r="U292" s="386"/>
      <c r="V292" s="386"/>
      <c r="W292" s="50"/>
      <c r="X292" s="2"/>
      <c r="Y292" s="36">
        <v>45326</v>
      </c>
      <c r="Z292" s="24" t="s">
        <v>45</v>
      </c>
      <c r="AA292" s="386">
        <v>3</v>
      </c>
      <c r="AB292" s="1"/>
      <c r="AC292" s="2"/>
      <c r="AD292" s="36">
        <v>45406</v>
      </c>
      <c r="AE292" s="1" t="s">
        <v>242</v>
      </c>
      <c r="AF292" s="387"/>
    </row>
    <row r="293" spans="2:32" ht="15" customHeight="1" x14ac:dyDescent="0.2">
      <c r="B293" s="13" t="s">
        <v>76</v>
      </c>
      <c r="C293" s="1" t="s">
        <v>93</v>
      </c>
      <c r="D293" s="386">
        <v>279</v>
      </c>
      <c r="E293" s="30" t="s">
        <v>180</v>
      </c>
      <c r="F293" s="13"/>
      <c r="G293" s="12">
        <v>3</v>
      </c>
      <c r="H293" s="12"/>
      <c r="I293" s="12"/>
      <c r="J293" s="12"/>
      <c r="K293" s="12"/>
      <c r="L293" s="12"/>
      <c r="M293" s="12"/>
      <c r="N293" s="12">
        <v>3</v>
      </c>
      <c r="O293" s="12"/>
      <c r="P293" s="12"/>
      <c r="Q293" s="12"/>
      <c r="R293" s="12"/>
      <c r="S293" s="2"/>
      <c r="T293" s="36"/>
      <c r="U293" s="1"/>
      <c r="V293" s="386"/>
      <c r="W293" s="384"/>
      <c r="X293" s="2"/>
      <c r="Y293" s="36">
        <v>45326</v>
      </c>
      <c r="Z293" s="24" t="s">
        <v>45</v>
      </c>
      <c r="AA293" s="386">
        <v>6</v>
      </c>
      <c r="AB293" s="1"/>
      <c r="AC293" s="2"/>
      <c r="AD293" s="13"/>
      <c r="AE293" s="1"/>
      <c r="AF293" s="387"/>
    </row>
    <row r="294" spans="2:32" ht="15" customHeight="1" x14ac:dyDescent="0.2">
      <c r="B294" s="13" t="s">
        <v>76</v>
      </c>
      <c r="C294" s="1" t="s">
        <v>93</v>
      </c>
      <c r="D294" s="386">
        <v>280</v>
      </c>
      <c r="E294" s="30" t="s">
        <v>185</v>
      </c>
      <c r="F294" s="13"/>
      <c r="G294" s="12">
        <v>2</v>
      </c>
      <c r="H294" s="12"/>
      <c r="I294" s="12">
        <v>6</v>
      </c>
      <c r="J294" s="12"/>
      <c r="K294" s="12"/>
      <c r="L294" s="12"/>
      <c r="M294" s="12"/>
      <c r="N294" s="12"/>
      <c r="O294" s="12">
        <v>3</v>
      </c>
      <c r="P294" s="12"/>
      <c r="Q294" s="12"/>
      <c r="R294" s="12"/>
      <c r="S294" s="2"/>
      <c r="T294" s="36">
        <v>45317</v>
      </c>
      <c r="U294" s="24" t="s">
        <v>45</v>
      </c>
      <c r="V294" s="386">
        <v>3</v>
      </c>
      <c r="W294" s="384"/>
      <c r="X294" s="2"/>
      <c r="Y294" s="36">
        <v>45326</v>
      </c>
      <c r="Z294" s="24" t="s">
        <v>45</v>
      </c>
      <c r="AA294" s="386">
        <v>8</v>
      </c>
      <c r="AB294" s="1"/>
      <c r="AC294" s="2"/>
      <c r="AD294" s="13"/>
      <c r="AE294" s="1"/>
      <c r="AF294" s="387"/>
    </row>
    <row r="295" spans="2:32" ht="15" customHeight="1" x14ac:dyDescent="0.2">
      <c r="B295" s="13" t="s">
        <v>76</v>
      </c>
      <c r="C295" s="1" t="s">
        <v>93</v>
      </c>
      <c r="D295" s="386">
        <v>281</v>
      </c>
      <c r="E295" s="30" t="s">
        <v>180</v>
      </c>
      <c r="F295" s="13"/>
      <c r="G295" s="12">
        <v>3</v>
      </c>
      <c r="H295" s="12"/>
      <c r="I295" s="12"/>
      <c r="J295" s="12"/>
      <c r="K295" s="12"/>
      <c r="L295" s="386"/>
      <c r="M295" s="386"/>
      <c r="N295" s="12">
        <v>3</v>
      </c>
      <c r="O295" s="12"/>
      <c r="P295" s="12"/>
      <c r="Q295" s="386"/>
      <c r="R295" s="386"/>
      <c r="S295" s="2"/>
      <c r="T295" s="36"/>
      <c r="U295" s="386"/>
      <c r="V295" s="386"/>
      <c r="W295" s="50"/>
      <c r="X295" s="2"/>
      <c r="Y295" s="36">
        <v>45326</v>
      </c>
      <c r="Z295" s="24" t="s">
        <v>45</v>
      </c>
      <c r="AA295" s="386">
        <v>6</v>
      </c>
      <c r="AB295" s="1"/>
      <c r="AC295" s="2"/>
      <c r="AD295" s="13"/>
      <c r="AE295" s="1"/>
      <c r="AF295" s="387"/>
    </row>
    <row r="296" spans="2:32" ht="15" customHeight="1" x14ac:dyDescent="0.2">
      <c r="B296" s="13" t="s">
        <v>76</v>
      </c>
      <c r="C296" s="1" t="s">
        <v>93</v>
      </c>
      <c r="D296" s="386">
        <v>282</v>
      </c>
      <c r="E296" s="30" t="s">
        <v>206</v>
      </c>
      <c r="F296" s="13"/>
      <c r="G296" s="12">
        <v>4</v>
      </c>
      <c r="H296" s="12"/>
      <c r="I296" s="12">
        <v>3</v>
      </c>
      <c r="J296" s="12"/>
      <c r="K296" s="12"/>
      <c r="L296" s="386"/>
      <c r="M296" s="386"/>
      <c r="N296" s="12"/>
      <c r="O296" s="12">
        <v>3</v>
      </c>
      <c r="P296" s="12">
        <v>3</v>
      </c>
      <c r="Q296" s="386"/>
      <c r="R296" s="386"/>
      <c r="S296" s="2"/>
      <c r="T296" s="36">
        <v>45317</v>
      </c>
      <c r="U296" s="24" t="s">
        <v>45</v>
      </c>
      <c r="V296" s="386">
        <v>12</v>
      </c>
      <c r="W296" s="384"/>
      <c r="X296" s="2"/>
      <c r="Y296" s="36">
        <v>45326</v>
      </c>
      <c r="Z296" s="24" t="s">
        <v>45</v>
      </c>
      <c r="AA296" s="386">
        <v>16</v>
      </c>
      <c r="AB296" s="1"/>
      <c r="AC296" s="2"/>
      <c r="AD296" s="13"/>
      <c r="AE296" s="1"/>
      <c r="AF296" s="387"/>
    </row>
    <row r="297" spans="2:32" ht="15" customHeight="1" x14ac:dyDescent="0.2">
      <c r="B297" s="13" t="s">
        <v>76</v>
      </c>
      <c r="C297" s="1" t="s">
        <v>93</v>
      </c>
      <c r="D297" s="386">
        <v>283</v>
      </c>
      <c r="E297" s="30" t="s">
        <v>181</v>
      </c>
      <c r="F297" s="13"/>
      <c r="G297" s="12">
        <v>1</v>
      </c>
      <c r="H297" s="12"/>
      <c r="I297" s="12">
        <v>6</v>
      </c>
      <c r="J297" s="12"/>
      <c r="K297" s="12"/>
      <c r="L297" s="12"/>
      <c r="M297" s="12"/>
      <c r="N297" s="12">
        <v>3</v>
      </c>
      <c r="O297" s="12">
        <v>3</v>
      </c>
      <c r="P297" s="12"/>
      <c r="Q297" s="12"/>
      <c r="R297" s="12"/>
      <c r="S297" s="2"/>
      <c r="T297" s="36">
        <v>45317</v>
      </c>
      <c r="U297" s="24" t="s">
        <v>45</v>
      </c>
      <c r="V297" s="386">
        <v>3</v>
      </c>
      <c r="W297" s="384"/>
      <c r="X297" s="2"/>
      <c r="Y297" s="36">
        <v>45326</v>
      </c>
      <c r="Z297" s="24" t="s">
        <v>45</v>
      </c>
      <c r="AA297" s="386">
        <v>10</v>
      </c>
      <c r="AB297" s="1"/>
      <c r="AC297" s="2"/>
      <c r="AD297" s="36">
        <v>45406</v>
      </c>
      <c r="AE297" s="1" t="s">
        <v>242</v>
      </c>
      <c r="AF297" s="387"/>
    </row>
    <row r="298" spans="2:32" ht="15" customHeight="1" x14ac:dyDescent="0.2">
      <c r="B298" s="13" t="s">
        <v>76</v>
      </c>
      <c r="C298" s="1" t="s">
        <v>93</v>
      </c>
      <c r="D298" s="386">
        <v>284</v>
      </c>
      <c r="E298" s="30" t="s">
        <v>206</v>
      </c>
      <c r="F298" s="13"/>
      <c r="G298" s="12">
        <v>4</v>
      </c>
      <c r="H298" s="12"/>
      <c r="I298" s="12">
        <v>3</v>
      </c>
      <c r="J298" s="12"/>
      <c r="K298" s="12"/>
      <c r="L298" s="386"/>
      <c r="M298" s="386"/>
      <c r="N298" s="12"/>
      <c r="O298" s="12">
        <v>3</v>
      </c>
      <c r="P298" s="12"/>
      <c r="Q298" s="386"/>
      <c r="R298" s="386"/>
      <c r="S298" s="2"/>
      <c r="T298" s="36">
        <v>45317</v>
      </c>
      <c r="U298" s="24" t="s">
        <v>45</v>
      </c>
      <c r="V298" s="386">
        <v>3</v>
      </c>
      <c r="W298" s="50"/>
      <c r="X298" s="2"/>
      <c r="Y298" s="36">
        <v>45326</v>
      </c>
      <c r="Z298" s="24" t="s">
        <v>45</v>
      </c>
      <c r="AA298" s="386">
        <v>7</v>
      </c>
      <c r="AB298" s="1"/>
      <c r="AC298" s="2"/>
      <c r="AD298" s="13"/>
      <c r="AE298" s="1"/>
      <c r="AF298" s="387"/>
    </row>
    <row r="299" spans="2:32" ht="15" customHeight="1" x14ac:dyDescent="0.2">
      <c r="B299" s="13" t="s">
        <v>76</v>
      </c>
      <c r="C299" s="1" t="s">
        <v>93</v>
      </c>
      <c r="D299" s="386">
        <v>285</v>
      </c>
      <c r="E299" s="30" t="s">
        <v>182</v>
      </c>
      <c r="F299" s="13"/>
      <c r="G299" s="12">
        <v>1</v>
      </c>
      <c r="H299" s="12"/>
      <c r="I299" s="12">
        <v>6</v>
      </c>
      <c r="J299" s="12"/>
      <c r="K299" s="12"/>
      <c r="L299" s="386"/>
      <c r="M299" s="386"/>
      <c r="N299" s="12"/>
      <c r="O299" s="12">
        <v>3</v>
      </c>
      <c r="P299" s="12"/>
      <c r="Q299" s="386"/>
      <c r="R299" s="386"/>
      <c r="S299" s="2"/>
      <c r="T299" s="36">
        <v>45317</v>
      </c>
      <c r="U299" s="24" t="s">
        <v>45</v>
      </c>
      <c r="V299" s="386">
        <v>3</v>
      </c>
      <c r="W299" s="50"/>
      <c r="X299" s="2"/>
      <c r="Y299" s="36">
        <v>45326</v>
      </c>
      <c r="Z299" s="24" t="s">
        <v>45</v>
      </c>
      <c r="AA299" s="386">
        <v>7</v>
      </c>
      <c r="AB299" s="1"/>
      <c r="AC299" s="2"/>
      <c r="AD299" s="13"/>
      <c r="AE299" s="1"/>
      <c r="AF299" s="387"/>
    </row>
    <row r="300" spans="2:32" ht="15" customHeight="1" x14ac:dyDescent="0.2">
      <c r="B300" s="13" t="s">
        <v>76</v>
      </c>
      <c r="C300" s="1" t="s">
        <v>93</v>
      </c>
      <c r="D300" s="386">
        <v>286</v>
      </c>
      <c r="E300" s="30" t="s">
        <v>198</v>
      </c>
      <c r="F300" s="13"/>
      <c r="G300" s="12"/>
      <c r="H300" s="12"/>
      <c r="I300" s="12">
        <v>3</v>
      </c>
      <c r="J300" s="12"/>
      <c r="K300" s="12">
        <v>3</v>
      </c>
      <c r="L300" s="386"/>
      <c r="M300" s="386"/>
      <c r="N300" s="12">
        <v>3</v>
      </c>
      <c r="O300" s="12"/>
      <c r="P300" s="12"/>
      <c r="Q300" s="386"/>
      <c r="R300" s="386"/>
      <c r="S300" s="2"/>
      <c r="T300" s="36">
        <v>45317</v>
      </c>
      <c r="U300" s="24" t="s">
        <v>45</v>
      </c>
      <c r="V300" s="386">
        <v>3</v>
      </c>
      <c r="W300" s="50"/>
      <c r="X300" s="2"/>
      <c r="Y300" s="36">
        <v>45326</v>
      </c>
      <c r="Z300" s="24" t="s">
        <v>45</v>
      </c>
      <c r="AA300" s="386">
        <v>9</v>
      </c>
      <c r="AB300" s="1"/>
      <c r="AC300" s="2"/>
      <c r="AD300" s="13"/>
      <c r="AE300" s="1"/>
      <c r="AF300" s="387"/>
    </row>
    <row r="301" spans="2:32" ht="15" customHeight="1" x14ac:dyDescent="0.2">
      <c r="B301" s="13" t="s">
        <v>76</v>
      </c>
      <c r="C301" s="1" t="s">
        <v>93</v>
      </c>
      <c r="D301" s="386">
        <v>287</v>
      </c>
      <c r="E301" s="30" t="s">
        <v>184</v>
      </c>
      <c r="F301" s="13"/>
      <c r="G301" s="12">
        <v>5</v>
      </c>
      <c r="H301" s="12"/>
      <c r="I301" s="12">
        <v>3</v>
      </c>
      <c r="J301" s="12"/>
      <c r="K301" s="12"/>
      <c r="L301" s="12"/>
      <c r="M301" s="12"/>
      <c r="N301" s="12">
        <v>3</v>
      </c>
      <c r="O301" s="12">
        <v>3</v>
      </c>
      <c r="P301" s="12"/>
      <c r="Q301" s="12"/>
      <c r="R301" s="12"/>
      <c r="S301" s="2"/>
      <c r="T301" s="36">
        <v>45317</v>
      </c>
      <c r="U301" s="24" t="s">
        <v>45</v>
      </c>
      <c r="V301" s="386">
        <v>3</v>
      </c>
      <c r="W301" s="384"/>
      <c r="X301" s="2"/>
      <c r="Y301" s="36">
        <v>45326</v>
      </c>
      <c r="Z301" s="24" t="s">
        <v>45</v>
      </c>
      <c r="AA301" s="386">
        <v>10</v>
      </c>
      <c r="AB301" s="1"/>
      <c r="AC301" s="2"/>
      <c r="AD301" s="36">
        <v>45406</v>
      </c>
      <c r="AE301" s="1" t="s">
        <v>242</v>
      </c>
      <c r="AF301" s="387"/>
    </row>
    <row r="302" spans="2:32" ht="15" customHeight="1" x14ac:dyDescent="0.2">
      <c r="B302" s="13" t="s">
        <v>76</v>
      </c>
      <c r="C302" s="1" t="s">
        <v>93</v>
      </c>
      <c r="D302" s="386">
        <v>288</v>
      </c>
      <c r="E302" s="30" t="s">
        <v>198</v>
      </c>
      <c r="F302" s="13"/>
      <c r="G302" s="12"/>
      <c r="H302" s="12"/>
      <c r="I302" s="12">
        <v>3</v>
      </c>
      <c r="J302" s="12"/>
      <c r="K302" s="12">
        <v>3</v>
      </c>
      <c r="L302" s="12"/>
      <c r="M302" s="12"/>
      <c r="N302" s="12">
        <v>3</v>
      </c>
      <c r="O302" s="12"/>
      <c r="P302" s="12"/>
      <c r="Q302" s="12"/>
      <c r="R302" s="12"/>
      <c r="S302" s="2"/>
      <c r="T302" s="36">
        <v>45317</v>
      </c>
      <c r="U302" s="24" t="s">
        <v>45</v>
      </c>
      <c r="V302" s="386">
        <v>3</v>
      </c>
      <c r="W302" s="384"/>
      <c r="X302" s="2"/>
      <c r="Y302" s="36">
        <v>45326</v>
      </c>
      <c r="Z302" s="24" t="s">
        <v>45</v>
      </c>
      <c r="AA302" s="386">
        <v>8</v>
      </c>
      <c r="AB302" s="1"/>
      <c r="AC302" s="2"/>
      <c r="AD302" s="13"/>
      <c r="AE302" s="1"/>
      <c r="AF302" s="387"/>
    </row>
    <row r="303" spans="2:32" ht="15" customHeight="1" x14ac:dyDescent="0.2">
      <c r="B303" s="13" t="s">
        <v>76</v>
      </c>
      <c r="C303" s="1" t="s">
        <v>93</v>
      </c>
      <c r="D303" s="386">
        <v>289</v>
      </c>
      <c r="E303" s="30" t="s">
        <v>206</v>
      </c>
      <c r="F303" s="13"/>
      <c r="G303" s="12">
        <v>4</v>
      </c>
      <c r="H303" s="12"/>
      <c r="I303" s="12">
        <v>3</v>
      </c>
      <c r="J303" s="12"/>
      <c r="K303" s="12"/>
      <c r="L303" s="386"/>
      <c r="M303" s="386"/>
      <c r="N303" s="12"/>
      <c r="O303" s="12">
        <v>3</v>
      </c>
      <c r="P303" s="12"/>
      <c r="Q303" s="386"/>
      <c r="R303" s="386"/>
      <c r="S303" s="2"/>
      <c r="T303" s="36">
        <v>45317</v>
      </c>
      <c r="U303" s="24" t="s">
        <v>45</v>
      </c>
      <c r="V303" s="386">
        <v>3</v>
      </c>
      <c r="W303" s="50"/>
      <c r="X303" s="2"/>
      <c r="Y303" s="36">
        <v>45326</v>
      </c>
      <c r="Z303" s="24" t="s">
        <v>45</v>
      </c>
      <c r="AA303" s="386">
        <v>7</v>
      </c>
      <c r="AB303" s="1"/>
      <c r="AC303" s="2"/>
      <c r="AD303" s="36">
        <v>45406</v>
      </c>
      <c r="AE303" s="1" t="s">
        <v>242</v>
      </c>
      <c r="AF303" s="387"/>
    </row>
    <row r="304" spans="2:32" ht="15" customHeight="1" x14ac:dyDescent="0.2">
      <c r="B304" s="13" t="s">
        <v>76</v>
      </c>
      <c r="C304" s="1" t="s">
        <v>93</v>
      </c>
      <c r="D304" s="386">
        <v>290</v>
      </c>
      <c r="E304" s="30" t="s">
        <v>198</v>
      </c>
      <c r="F304" s="13"/>
      <c r="G304" s="12"/>
      <c r="H304" s="12"/>
      <c r="I304" s="12">
        <v>3</v>
      </c>
      <c r="J304" s="12"/>
      <c r="K304" s="12">
        <v>3</v>
      </c>
      <c r="L304" s="12"/>
      <c r="M304" s="12"/>
      <c r="N304" s="12">
        <v>3</v>
      </c>
      <c r="O304" s="12"/>
      <c r="P304" s="12"/>
      <c r="Q304" s="12"/>
      <c r="R304" s="12"/>
      <c r="S304" s="2"/>
      <c r="T304" s="36">
        <v>45317</v>
      </c>
      <c r="U304" s="24" t="s">
        <v>45</v>
      </c>
      <c r="V304" s="386">
        <v>9</v>
      </c>
      <c r="W304" s="116" t="s">
        <v>227</v>
      </c>
      <c r="X304" s="2"/>
      <c r="Y304" s="36">
        <v>45326</v>
      </c>
      <c r="Z304" s="24" t="s">
        <v>45</v>
      </c>
      <c r="AA304" s="386">
        <v>9</v>
      </c>
      <c r="AB304" s="1"/>
      <c r="AC304" s="2"/>
      <c r="AD304" s="36">
        <v>45404</v>
      </c>
      <c r="AE304" s="1" t="s">
        <v>242</v>
      </c>
      <c r="AF304" s="387"/>
    </row>
    <row r="305" spans="2:32" ht="15" customHeight="1" x14ac:dyDescent="0.2">
      <c r="B305" s="13" t="s">
        <v>76</v>
      </c>
      <c r="C305" s="1" t="s">
        <v>93</v>
      </c>
      <c r="D305" s="386">
        <v>291</v>
      </c>
      <c r="E305" s="30" t="s">
        <v>182</v>
      </c>
      <c r="F305" s="13"/>
      <c r="G305" s="12">
        <v>2</v>
      </c>
      <c r="H305" s="12"/>
      <c r="I305" s="12">
        <v>6</v>
      </c>
      <c r="J305" s="12"/>
      <c r="K305" s="12"/>
      <c r="L305" s="386"/>
      <c r="M305" s="386"/>
      <c r="N305" s="12">
        <v>3</v>
      </c>
      <c r="O305" s="12">
        <v>3</v>
      </c>
      <c r="P305" s="12"/>
      <c r="Q305" s="386"/>
      <c r="R305" s="386"/>
      <c r="S305" s="2"/>
      <c r="T305" s="36">
        <v>45317</v>
      </c>
      <c r="U305" s="24" t="s">
        <v>45</v>
      </c>
      <c r="V305" s="386">
        <v>3</v>
      </c>
      <c r="W305" s="50"/>
      <c r="X305" s="2"/>
      <c r="Y305" s="36">
        <v>45326</v>
      </c>
      <c r="Z305" s="24" t="s">
        <v>45</v>
      </c>
      <c r="AA305" s="386">
        <v>11</v>
      </c>
      <c r="AB305" s="1"/>
      <c r="AC305" s="2"/>
      <c r="AD305" s="36">
        <v>45406</v>
      </c>
      <c r="AE305" s="1" t="s">
        <v>242</v>
      </c>
      <c r="AF305" s="387"/>
    </row>
    <row r="306" spans="2:32" ht="15" customHeight="1" x14ac:dyDescent="0.2">
      <c r="B306" s="13" t="s">
        <v>76</v>
      </c>
      <c r="C306" s="1" t="s">
        <v>93</v>
      </c>
      <c r="D306" s="386">
        <v>292</v>
      </c>
      <c r="E306" s="30" t="s">
        <v>201</v>
      </c>
      <c r="F306" s="13"/>
      <c r="G306" s="12"/>
      <c r="H306" s="12"/>
      <c r="I306" s="12">
        <v>3</v>
      </c>
      <c r="J306" s="12"/>
      <c r="K306" s="12">
        <v>3</v>
      </c>
      <c r="L306" s="12"/>
      <c r="M306" s="12"/>
      <c r="N306" s="12">
        <v>3</v>
      </c>
      <c r="O306" s="12"/>
      <c r="P306" s="12"/>
      <c r="Q306" s="12"/>
      <c r="R306" s="12"/>
      <c r="S306" s="2"/>
      <c r="T306" s="36">
        <v>45317</v>
      </c>
      <c r="U306" s="24" t="s">
        <v>45</v>
      </c>
      <c r="V306" s="386">
        <v>3</v>
      </c>
      <c r="W306" s="384"/>
      <c r="X306" s="2"/>
      <c r="Y306" s="36">
        <v>45326</v>
      </c>
      <c r="Z306" s="24" t="s">
        <v>45</v>
      </c>
      <c r="AA306" s="386">
        <v>9</v>
      </c>
      <c r="AB306" s="1"/>
      <c r="AC306" s="2"/>
      <c r="AD306" s="36">
        <v>45406</v>
      </c>
      <c r="AE306" s="1" t="s">
        <v>242</v>
      </c>
      <c r="AF306" s="387"/>
    </row>
    <row r="307" spans="2:32" ht="15" customHeight="1" x14ac:dyDescent="0.2">
      <c r="B307" s="13" t="s">
        <v>76</v>
      </c>
      <c r="C307" s="1" t="s">
        <v>93</v>
      </c>
      <c r="D307" s="386">
        <v>293</v>
      </c>
      <c r="E307" s="30" t="s">
        <v>189</v>
      </c>
      <c r="F307" s="13"/>
      <c r="G307" s="12">
        <v>3</v>
      </c>
      <c r="H307" s="12"/>
      <c r="I307" s="12">
        <v>3</v>
      </c>
      <c r="J307" s="12"/>
      <c r="K307" s="12"/>
      <c r="L307" s="12"/>
      <c r="M307" s="12"/>
      <c r="N307" s="12">
        <v>3</v>
      </c>
      <c r="O307" s="12">
        <v>3</v>
      </c>
      <c r="P307" s="12">
        <v>3</v>
      </c>
      <c r="Q307" s="12"/>
      <c r="R307" s="12"/>
      <c r="S307" s="2"/>
      <c r="T307" s="36">
        <v>45317</v>
      </c>
      <c r="U307" s="24" t="s">
        <v>45</v>
      </c>
      <c r="V307" s="386">
        <v>12</v>
      </c>
      <c r="W307" s="384"/>
      <c r="X307" s="2"/>
      <c r="Y307" s="36">
        <v>45326</v>
      </c>
      <c r="Z307" s="24" t="s">
        <v>45</v>
      </c>
      <c r="AA307" s="386">
        <v>15</v>
      </c>
      <c r="AB307" s="1"/>
      <c r="AC307" s="2"/>
      <c r="AD307" s="13"/>
      <c r="AE307" s="1"/>
      <c r="AF307" s="387"/>
    </row>
    <row r="308" spans="2:32" ht="15" customHeight="1" x14ac:dyDescent="0.2">
      <c r="B308" s="13" t="s">
        <v>76</v>
      </c>
      <c r="C308" s="1" t="s">
        <v>93</v>
      </c>
      <c r="D308" s="386">
        <v>294</v>
      </c>
      <c r="E308" s="30" t="s">
        <v>182</v>
      </c>
      <c r="F308" s="13"/>
      <c r="G308" s="12"/>
      <c r="H308" s="12"/>
      <c r="I308" s="12">
        <v>3</v>
      </c>
      <c r="J308" s="12"/>
      <c r="K308" s="12"/>
      <c r="L308" s="12"/>
      <c r="M308" s="12"/>
      <c r="N308" s="12"/>
      <c r="O308" s="12"/>
      <c r="P308" s="12"/>
      <c r="Q308" s="12"/>
      <c r="R308" s="12"/>
      <c r="S308" s="2"/>
      <c r="T308" s="36"/>
      <c r="U308" s="1"/>
      <c r="V308" s="386"/>
      <c r="W308" s="384"/>
      <c r="X308" s="2"/>
      <c r="Y308" s="36">
        <v>45326</v>
      </c>
      <c r="Z308" s="24" t="s">
        <v>45</v>
      </c>
      <c r="AA308" s="386">
        <v>3</v>
      </c>
      <c r="AB308" s="1"/>
      <c r="AC308" s="2"/>
      <c r="AD308" s="13"/>
      <c r="AE308" s="1"/>
      <c r="AF308" s="387"/>
    </row>
    <row r="309" spans="2:32" ht="15" customHeight="1" x14ac:dyDescent="0.2">
      <c r="B309" s="13" t="s">
        <v>76</v>
      </c>
      <c r="C309" s="1" t="s">
        <v>93</v>
      </c>
      <c r="D309" s="386">
        <v>295</v>
      </c>
      <c r="E309" s="30" t="s">
        <v>181</v>
      </c>
      <c r="F309" s="13"/>
      <c r="G309" s="12">
        <v>1</v>
      </c>
      <c r="H309" s="12"/>
      <c r="I309" s="12">
        <v>6</v>
      </c>
      <c r="J309" s="12"/>
      <c r="K309" s="12"/>
      <c r="L309" s="386"/>
      <c r="M309" s="386"/>
      <c r="N309" s="12"/>
      <c r="O309" s="12">
        <v>3</v>
      </c>
      <c r="P309" s="12"/>
      <c r="Q309" s="386"/>
      <c r="R309" s="386"/>
      <c r="S309" s="2"/>
      <c r="T309" s="36">
        <v>45317</v>
      </c>
      <c r="U309" s="24" t="s">
        <v>45</v>
      </c>
      <c r="V309" s="386">
        <v>3</v>
      </c>
      <c r="W309" s="50"/>
      <c r="X309" s="2"/>
      <c r="Y309" s="36">
        <v>45326</v>
      </c>
      <c r="Z309" s="24" t="s">
        <v>45</v>
      </c>
      <c r="AA309" s="386">
        <v>7</v>
      </c>
      <c r="AB309" s="1"/>
      <c r="AC309" s="2"/>
      <c r="AD309" s="13"/>
      <c r="AE309" s="1"/>
      <c r="AF309" s="387"/>
    </row>
    <row r="310" spans="2:32" ht="15" customHeight="1" x14ac:dyDescent="0.2">
      <c r="B310" s="13" t="s">
        <v>76</v>
      </c>
      <c r="C310" s="1" t="s">
        <v>93</v>
      </c>
      <c r="D310" s="386">
        <v>296</v>
      </c>
      <c r="E310" s="30" t="s">
        <v>180</v>
      </c>
      <c r="F310" s="13"/>
      <c r="G310" s="12">
        <v>3</v>
      </c>
      <c r="H310" s="12"/>
      <c r="I310" s="12"/>
      <c r="J310" s="12"/>
      <c r="K310" s="12"/>
      <c r="L310" s="12"/>
      <c r="M310" s="12"/>
      <c r="N310" s="12"/>
      <c r="O310" s="12"/>
      <c r="P310" s="12"/>
      <c r="Q310" s="12"/>
      <c r="R310" s="12"/>
      <c r="S310" s="2"/>
      <c r="T310" s="36"/>
      <c r="U310" s="1"/>
      <c r="V310" s="386"/>
      <c r="W310" s="384"/>
      <c r="X310" s="2"/>
      <c r="Y310" s="36">
        <v>45328</v>
      </c>
      <c r="Z310" s="24" t="s">
        <v>45</v>
      </c>
      <c r="AA310" s="386">
        <v>3</v>
      </c>
      <c r="AB310" s="1"/>
      <c r="AC310" s="2"/>
      <c r="AD310" s="13"/>
      <c r="AE310" s="1"/>
      <c r="AF310" s="387"/>
    </row>
    <row r="311" spans="2:32" ht="15" customHeight="1" x14ac:dyDescent="0.2">
      <c r="B311" s="13" t="s">
        <v>76</v>
      </c>
      <c r="C311" s="1" t="s">
        <v>93</v>
      </c>
      <c r="D311" s="386">
        <v>297</v>
      </c>
      <c r="E311" s="30" t="s">
        <v>180</v>
      </c>
      <c r="F311" s="13"/>
      <c r="G311" s="12">
        <v>3</v>
      </c>
      <c r="H311" s="12"/>
      <c r="I311" s="12"/>
      <c r="J311" s="12"/>
      <c r="K311" s="12"/>
      <c r="L311" s="12"/>
      <c r="M311" s="12"/>
      <c r="N311" s="12">
        <v>3</v>
      </c>
      <c r="O311" s="12"/>
      <c r="P311" s="12"/>
      <c r="Q311" s="12"/>
      <c r="R311" s="12"/>
      <c r="S311" s="2"/>
      <c r="T311" s="36"/>
      <c r="U311" s="1"/>
      <c r="V311" s="386"/>
      <c r="W311" s="384"/>
      <c r="X311" s="2"/>
      <c r="Y311" s="36">
        <v>45328</v>
      </c>
      <c r="Z311" s="24" t="s">
        <v>45</v>
      </c>
      <c r="AA311" s="386">
        <v>6</v>
      </c>
      <c r="AB311" s="1"/>
      <c r="AC311" s="2"/>
      <c r="AD311" s="13"/>
      <c r="AE311" s="1"/>
      <c r="AF311" s="387"/>
    </row>
    <row r="312" spans="2:32" ht="15" customHeight="1" x14ac:dyDescent="0.2">
      <c r="B312" s="13" t="s">
        <v>76</v>
      </c>
      <c r="C312" s="1" t="s">
        <v>93</v>
      </c>
      <c r="D312" s="386">
        <v>298</v>
      </c>
      <c r="E312" s="30" t="s">
        <v>181</v>
      </c>
      <c r="F312" s="13"/>
      <c r="G312" s="12">
        <v>1</v>
      </c>
      <c r="H312" s="12"/>
      <c r="I312" s="12">
        <v>6</v>
      </c>
      <c r="J312" s="12"/>
      <c r="K312" s="12"/>
      <c r="L312" s="12"/>
      <c r="M312" s="12"/>
      <c r="N312" s="12"/>
      <c r="O312" s="12">
        <v>3</v>
      </c>
      <c r="P312" s="12"/>
      <c r="Q312" s="12"/>
      <c r="R312" s="12"/>
      <c r="S312" s="2"/>
      <c r="T312" s="36">
        <v>45317</v>
      </c>
      <c r="U312" s="24" t="s">
        <v>45</v>
      </c>
      <c r="V312" s="386">
        <v>3</v>
      </c>
      <c r="W312" s="384"/>
      <c r="X312" s="2"/>
      <c r="Y312" s="36">
        <v>45328</v>
      </c>
      <c r="Z312" s="24" t="s">
        <v>45</v>
      </c>
      <c r="AA312" s="386">
        <v>7</v>
      </c>
      <c r="AB312" s="1"/>
      <c r="AC312" s="2"/>
      <c r="AD312" s="13"/>
      <c r="AE312" s="1"/>
      <c r="AF312" s="387"/>
    </row>
    <row r="313" spans="2:32" ht="15" customHeight="1" x14ac:dyDescent="0.2">
      <c r="B313" s="13" t="s">
        <v>76</v>
      </c>
      <c r="C313" s="1" t="s">
        <v>93</v>
      </c>
      <c r="D313" s="386">
        <v>299</v>
      </c>
      <c r="E313" s="30" t="s">
        <v>180</v>
      </c>
      <c r="F313" s="13"/>
      <c r="G313" s="12">
        <v>3</v>
      </c>
      <c r="H313" s="12"/>
      <c r="I313" s="12"/>
      <c r="J313" s="12"/>
      <c r="K313" s="12"/>
      <c r="L313" s="386"/>
      <c r="M313" s="386"/>
      <c r="N313" s="12">
        <v>3</v>
      </c>
      <c r="O313" s="12"/>
      <c r="P313" s="12"/>
      <c r="Q313" s="386"/>
      <c r="R313" s="386"/>
      <c r="S313" s="2"/>
      <c r="T313" s="36"/>
      <c r="U313" s="386"/>
      <c r="V313" s="386"/>
      <c r="W313" s="50"/>
      <c r="X313" s="2"/>
      <c r="Y313" s="36">
        <v>45328</v>
      </c>
      <c r="Z313" s="24" t="s">
        <v>45</v>
      </c>
      <c r="AA313" s="386">
        <v>6</v>
      </c>
      <c r="AB313" s="1"/>
      <c r="AC313" s="2"/>
      <c r="AD313" s="13"/>
      <c r="AE313" s="1"/>
      <c r="AF313" s="387"/>
    </row>
    <row r="314" spans="2:32" ht="15" customHeight="1" x14ac:dyDescent="0.2">
      <c r="B314" s="13" t="s">
        <v>76</v>
      </c>
      <c r="C314" s="1" t="s">
        <v>93</v>
      </c>
      <c r="D314" s="386">
        <v>300</v>
      </c>
      <c r="E314" s="30" t="s">
        <v>185</v>
      </c>
      <c r="F314" s="13"/>
      <c r="G314" s="12">
        <v>2</v>
      </c>
      <c r="H314" s="12"/>
      <c r="I314" s="12">
        <v>6</v>
      </c>
      <c r="J314" s="12"/>
      <c r="K314" s="12"/>
      <c r="L314" s="12"/>
      <c r="M314" s="12"/>
      <c r="N314" s="12"/>
      <c r="O314" s="12">
        <v>3</v>
      </c>
      <c r="P314" s="12"/>
      <c r="Q314" s="12"/>
      <c r="R314" s="12"/>
      <c r="S314" s="2"/>
      <c r="T314" s="36">
        <v>45317</v>
      </c>
      <c r="U314" s="24" t="s">
        <v>45</v>
      </c>
      <c r="V314" s="386">
        <v>3</v>
      </c>
      <c r="W314" s="384"/>
      <c r="X314" s="2"/>
      <c r="Y314" s="36">
        <v>45328</v>
      </c>
      <c r="Z314" s="24" t="s">
        <v>45</v>
      </c>
      <c r="AA314" s="386">
        <v>8</v>
      </c>
      <c r="AB314" s="1"/>
      <c r="AC314" s="2"/>
      <c r="AD314" s="13"/>
      <c r="AE314" s="1"/>
      <c r="AF314" s="387"/>
    </row>
    <row r="315" spans="2:32" ht="15" customHeight="1" x14ac:dyDescent="0.2">
      <c r="B315" s="13" t="s">
        <v>76</v>
      </c>
      <c r="C315" s="1" t="s">
        <v>93</v>
      </c>
      <c r="D315" s="386">
        <v>301</v>
      </c>
      <c r="E315" s="30" t="s">
        <v>180</v>
      </c>
      <c r="F315" s="13"/>
      <c r="G315" s="12">
        <v>3</v>
      </c>
      <c r="H315" s="12"/>
      <c r="I315" s="12"/>
      <c r="J315" s="12"/>
      <c r="K315" s="12"/>
      <c r="L315" s="12"/>
      <c r="M315" s="12"/>
      <c r="N315" s="12">
        <v>3</v>
      </c>
      <c r="O315" s="12"/>
      <c r="P315" s="12"/>
      <c r="Q315" s="12"/>
      <c r="R315" s="12"/>
      <c r="S315" s="364" t="s">
        <v>502</v>
      </c>
      <c r="T315" s="36"/>
      <c r="U315" s="1"/>
      <c r="V315" s="386"/>
      <c r="W315" s="384"/>
      <c r="X315" s="2"/>
      <c r="Y315" s="36">
        <v>45328</v>
      </c>
      <c r="Z315" s="24" t="s">
        <v>45</v>
      </c>
      <c r="AA315" s="386">
        <v>3</v>
      </c>
      <c r="AB315" s="1"/>
      <c r="AC315" s="2"/>
      <c r="AD315" s="36">
        <v>45332</v>
      </c>
      <c r="AE315" s="23" t="s">
        <v>242</v>
      </c>
      <c r="AF315" s="387"/>
    </row>
    <row r="316" spans="2:32" ht="15" customHeight="1" x14ac:dyDescent="0.2">
      <c r="B316" s="13" t="s">
        <v>76</v>
      </c>
      <c r="C316" s="1" t="s">
        <v>93</v>
      </c>
      <c r="D316" s="386">
        <v>302</v>
      </c>
      <c r="E316" s="30" t="s">
        <v>180</v>
      </c>
      <c r="F316" s="13"/>
      <c r="G316" s="12">
        <v>3</v>
      </c>
      <c r="H316" s="12"/>
      <c r="I316" s="12"/>
      <c r="J316" s="12"/>
      <c r="K316" s="12"/>
      <c r="L316" s="12"/>
      <c r="M316" s="12"/>
      <c r="N316" s="12"/>
      <c r="O316" s="12"/>
      <c r="P316" s="12"/>
      <c r="Q316" s="12"/>
      <c r="R316" s="12"/>
      <c r="S316" s="364" t="s">
        <v>503</v>
      </c>
      <c r="T316" s="36"/>
      <c r="U316" s="1"/>
      <c r="V316" s="386"/>
      <c r="W316" s="384"/>
      <c r="X316" s="2"/>
      <c r="Y316" s="36">
        <v>45328</v>
      </c>
      <c r="Z316" s="24" t="s">
        <v>45</v>
      </c>
      <c r="AA316" s="386">
        <v>3</v>
      </c>
      <c r="AB316" s="1"/>
      <c r="AC316" s="2"/>
      <c r="AD316" s="36">
        <v>45631</v>
      </c>
      <c r="AE316" s="23" t="s">
        <v>242</v>
      </c>
      <c r="AF316" s="387"/>
    </row>
    <row r="317" spans="2:32" ht="15" customHeight="1" x14ac:dyDescent="0.2">
      <c r="B317" s="13" t="s">
        <v>76</v>
      </c>
      <c r="C317" s="1" t="s">
        <v>93</v>
      </c>
      <c r="D317" s="386">
        <v>303</v>
      </c>
      <c r="E317" s="30" t="s">
        <v>180</v>
      </c>
      <c r="F317" s="13"/>
      <c r="G317" s="12">
        <v>3</v>
      </c>
      <c r="H317" s="12"/>
      <c r="I317" s="12"/>
      <c r="J317" s="12"/>
      <c r="K317" s="12"/>
      <c r="L317" s="12"/>
      <c r="M317" s="12"/>
      <c r="N317" s="12">
        <v>3</v>
      </c>
      <c r="O317" s="12"/>
      <c r="P317" s="12"/>
      <c r="Q317" s="12"/>
      <c r="R317" s="12"/>
      <c r="S317" s="2"/>
      <c r="T317" s="36"/>
      <c r="U317" s="1"/>
      <c r="V317" s="386"/>
      <c r="W317" s="384"/>
      <c r="X317" s="2"/>
      <c r="Y317" s="36">
        <v>45328</v>
      </c>
      <c r="Z317" s="24" t="s">
        <v>45</v>
      </c>
      <c r="AA317" s="386">
        <v>6</v>
      </c>
      <c r="AB317" s="1"/>
      <c r="AC317" s="2"/>
      <c r="AD317" s="13"/>
      <c r="AE317" s="1"/>
      <c r="AF317" s="387"/>
    </row>
    <row r="318" spans="2:32" ht="15" customHeight="1" x14ac:dyDescent="0.2">
      <c r="B318" s="13" t="s">
        <v>76</v>
      </c>
      <c r="C318" s="1" t="s">
        <v>93</v>
      </c>
      <c r="D318" s="386">
        <v>304</v>
      </c>
      <c r="E318" s="30" t="s">
        <v>180</v>
      </c>
      <c r="F318" s="13"/>
      <c r="G318" s="12">
        <v>3</v>
      </c>
      <c r="H318" s="12"/>
      <c r="I318" s="12"/>
      <c r="J318" s="12"/>
      <c r="K318" s="12"/>
      <c r="L318" s="386"/>
      <c r="M318" s="386"/>
      <c r="N318" s="12"/>
      <c r="O318" s="12"/>
      <c r="P318" s="12"/>
      <c r="Q318" s="386"/>
      <c r="R318" s="386"/>
      <c r="S318" s="2"/>
      <c r="T318" s="36"/>
      <c r="U318" s="386"/>
      <c r="V318" s="386"/>
      <c r="W318" s="50"/>
      <c r="X318" s="2"/>
      <c r="Y318" s="36">
        <v>45328</v>
      </c>
      <c r="Z318" s="24" t="s">
        <v>45</v>
      </c>
      <c r="AA318" s="386">
        <v>3</v>
      </c>
      <c r="AB318" s="1"/>
      <c r="AC318" s="2"/>
      <c r="AD318" s="13"/>
      <c r="AE318" s="1"/>
      <c r="AF318" s="387"/>
    </row>
    <row r="319" spans="2:32" ht="15" customHeight="1" x14ac:dyDescent="0.2">
      <c r="B319" s="13" t="s">
        <v>76</v>
      </c>
      <c r="C319" s="1" t="s">
        <v>93</v>
      </c>
      <c r="D319" s="386">
        <v>305</v>
      </c>
      <c r="E319" s="30" t="s">
        <v>180</v>
      </c>
      <c r="F319" s="13"/>
      <c r="G319" s="12">
        <v>3</v>
      </c>
      <c r="H319" s="12"/>
      <c r="I319" s="12"/>
      <c r="J319" s="12"/>
      <c r="K319" s="12"/>
      <c r="L319" s="12"/>
      <c r="M319" s="12"/>
      <c r="N319" s="12">
        <v>3</v>
      </c>
      <c r="O319" s="12"/>
      <c r="P319" s="12"/>
      <c r="Q319" s="12"/>
      <c r="R319" s="12"/>
      <c r="S319" s="2"/>
      <c r="T319" s="36"/>
      <c r="U319" s="1"/>
      <c r="V319" s="386"/>
      <c r="W319" s="384"/>
      <c r="X319" s="2"/>
      <c r="Y319" s="36">
        <v>45328</v>
      </c>
      <c r="Z319" s="24" t="s">
        <v>45</v>
      </c>
      <c r="AA319" s="386">
        <v>6</v>
      </c>
      <c r="AB319" s="1"/>
      <c r="AC319" s="2"/>
      <c r="AD319" s="13"/>
      <c r="AE319" s="1"/>
      <c r="AF319" s="387"/>
    </row>
    <row r="320" spans="2:32" ht="15" customHeight="1" x14ac:dyDescent="0.2">
      <c r="B320" s="13" t="s">
        <v>76</v>
      </c>
      <c r="C320" s="1" t="s">
        <v>93</v>
      </c>
      <c r="D320" s="386">
        <v>306</v>
      </c>
      <c r="E320" s="30" t="s">
        <v>182</v>
      </c>
      <c r="F320" s="13"/>
      <c r="G320" s="12">
        <v>2</v>
      </c>
      <c r="H320" s="12"/>
      <c r="I320" s="12">
        <v>6</v>
      </c>
      <c r="J320" s="12"/>
      <c r="K320" s="12"/>
      <c r="L320" s="386"/>
      <c r="M320" s="386"/>
      <c r="N320" s="12"/>
      <c r="O320" s="12">
        <v>3</v>
      </c>
      <c r="P320" s="12"/>
      <c r="Q320" s="386"/>
      <c r="R320" s="386"/>
      <c r="S320" s="364" t="s">
        <v>504</v>
      </c>
      <c r="T320" s="36">
        <v>45317</v>
      </c>
      <c r="U320" s="24" t="s">
        <v>45</v>
      </c>
      <c r="V320" s="386">
        <v>3</v>
      </c>
      <c r="W320" s="50"/>
      <c r="X320" s="2"/>
      <c r="Y320" s="36">
        <v>45328</v>
      </c>
      <c r="Z320" s="24" t="s">
        <v>45</v>
      </c>
      <c r="AA320" s="386">
        <v>8</v>
      </c>
      <c r="AB320" s="1"/>
      <c r="AC320" s="2"/>
      <c r="AD320" s="36">
        <v>45267</v>
      </c>
      <c r="AE320" s="1" t="s">
        <v>242</v>
      </c>
      <c r="AF320" s="387"/>
    </row>
    <row r="321" spans="2:32" ht="15" customHeight="1" x14ac:dyDescent="0.2">
      <c r="B321" s="13" t="s">
        <v>76</v>
      </c>
      <c r="C321" s="1" t="s">
        <v>93</v>
      </c>
      <c r="D321" s="386">
        <v>307</v>
      </c>
      <c r="E321" s="30" t="s">
        <v>180</v>
      </c>
      <c r="F321" s="13"/>
      <c r="G321" s="12">
        <v>3</v>
      </c>
      <c r="H321" s="12"/>
      <c r="I321" s="12"/>
      <c r="J321" s="12"/>
      <c r="K321" s="12"/>
      <c r="L321" s="12"/>
      <c r="M321" s="12"/>
      <c r="N321" s="12"/>
      <c r="O321" s="12"/>
      <c r="P321" s="12"/>
      <c r="Q321" s="12"/>
      <c r="R321" s="12"/>
      <c r="S321" s="2"/>
      <c r="T321" s="36"/>
      <c r="U321" s="1"/>
      <c r="V321" s="386"/>
      <c r="W321" s="384"/>
      <c r="X321" s="2"/>
      <c r="Y321" s="36">
        <v>45328</v>
      </c>
      <c r="Z321" s="24" t="s">
        <v>45</v>
      </c>
      <c r="AA321" s="386">
        <v>3</v>
      </c>
      <c r="AB321" s="1"/>
      <c r="AC321" s="2"/>
      <c r="AD321" s="36">
        <v>45336</v>
      </c>
      <c r="AE321" s="23" t="s">
        <v>242</v>
      </c>
      <c r="AF321" s="387"/>
    </row>
    <row r="322" spans="2:32" ht="15" customHeight="1" x14ac:dyDescent="0.2">
      <c r="B322" s="13" t="s">
        <v>76</v>
      </c>
      <c r="C322" s="1" t="s">
        <v>93</v>
      </c>
      <c r="D322" s="386">
        <v>308</v>
      </c>
      <c r="E322" s="30" t="s">
        <v>193</v>
      </c>
      <c r="F322" s="13"/>
      <c r="G322" s="12">
        <v>3</v>
      </c>
      <c r="H322" s="12">
        <v>3</v>
      </c>
      <c r="I322" s="12"/>
      <c r="J322" s="12"/>
      <c r="K322" s="12"/>
      <c r="L322" s="12"/>
      <c r="M322" s="12"/>
      <c r="N322" s="12"/>
      <c r="O322" s="12">
        <v>3</v>
      </c>
      <c r="P322" s="12"/>
      <c r="Q322" s="12"/>
      <c r="R322" s="12"/>
      <c r="S322" s="2"/>
      <c r="T322" s="36">
        <v>45317</v>
      </c>
      <c r="U322" s="24" t="s">
        <v>45</v>
      </c>
      <c r="V322" s="386">
        <v>3</v>
      </c>
      <c r="W322" s="384"/>
      <c r="X322" s="2"/>
      <c r="Y322" s="36">
        <v>45328</v>
      </c>
      <c r="Z322" s="24" t="s">
        <v>45</v>
      </c>
      <c r="AA322" s="386">
        <v>6</v>
      </c>
      <c r="AB322" s="1"/>
      <c r="AC322" s="2"/>
      <c r="AD322" s="13"/>
      <c r="AE322" s="1"/>
      <c r="AF322" s="387"/>
    </row>
    <row r="323" spans="2:32" ht="15" customHeight="1" x14ac:dyDescent="0.2">
      <c r="B323" s="13" t="s">
        <v>76</v>
      </c>
      <c r="C323" s="1" t="s">
        <v>93</v>
      </c>
      <c r="D323" s="386">
        <v>309</v>
      </c>
      <c r="E323" s="30" t="s">
        <v>201</v>
      </c>
      <c r="F323" s="13"/>
      <c r="G323" s="12"/>
      <c r="H323" s="12"/>
      <c r="I323" s="12">
        <v>3</v>
      </c>
      <c r="J323" s="12"/>
      <c r="K323" s="12">
        <v>3</v>
      </c>
      <c r="L323" s="386"/>
      <c r="M323" s="386"/>
      <c r="N323" s="12">
        <v>3</v>
      </c>
      <c r="O323" s="12">
        <v>3</v>
      </c>
      <c r="P323" s="12"/>
      <c r="Q323" s="386"/>
      <c r="R323" s="386"/>
      <c r="S323" s="364" t="s">
        <v>505</v>
      </c>
      <c r="T323" s="36">
        <v>45317</v>
      </c>
      <c r="U323" s="24" t="s">
        <v>45</v>
      </c>
      <c r="V323" s="386">
        <v>10</v>
      </c>
      <c r="W323" s="50"/>
      <c r="X323" s="2"/>
      <c r="Y323" s="36">
        <v>45328</v>
      </c>
      <c r="Z323" s="24" t="s">
        <v>45</v>
      </c>
      <c r="AA323" s="386">
        <v>6</v>
      </c>
      <c r="AB323" s="1"/>
      <c r="AC323" s="2"/>
      <c r="AD323" s="36">
        <v>45331</v>
      </c>
      <c r="AE323" s="23" t="s">
        <v>242</v>
      </c>
      <c r="AF323" s="387"/>
    </row>
    <row r="324" spans="2:32" ht="15" customHeight="1" x14ac:dyDescent="0.2">
      <c r="B324" s="13" t="s">
        <v>76</v>
      </c>
      <c r="C324" s="1" t="s">
        <v>93</v>
      </c>
      <c r="D324" s="386">
        <v>310</v>
      </c>
      <c r="E324" s="30" t="s">
        <v>185</v>
      </c>
      <c r="F324" s="13"/>
      <c r="G324" s="12"/>
      <c r="H324" s="12">
        <v>6</v>
      </c>
      <c r="I324" s="12"/>
      <c r="J324" s="12"/>
      <c r="K324" s="12"/>
      <c r="L324" s="12"/>
      <c r="M324" s="12"/>
      <c r="N324" s="12"/>
      <c r="O324" s="12"/>
      <c r="P324" s="12">
        <v>3</v>
      </c>
      <c r="Q324" s="12"/>
      <c r="R324" s="12"/>
      <c r="S324" s="2"/>
      <c r="T324" s="36">
        <v>45317</v>
      </c>
      <c r="U324" s="24" t="s">
        <v>45</v>
      </c>
      <c r="V324" s="386">
        <v>9</v>
      </c>
      <c r="W324" s="384"/>
      <c r="X324" s="2"/>
      <c r="Y324" s="36">
        <v>45328</v>
      </c>
      <c r="Z324" s="24" t="s">
        <v>45</v>
      </c>
      <c r="AA324" s="386">
        <v>12</v>
      </c>
      <c r="AB324" s="1"/>
      <c r="AC324" s="2"/>
      <c r="AD324" s="13"/>
      <c r="AE324" s="1"/>
      <c r="AF324" s="387"/>
    </row>
    <row r="325" spans="2:32" ht="15" customHeight="1" x14ac:dyDescent="0.2">
      <c r="B325" s="13" t="s">
        <v>76</v>
      </c>
      <c r="C325" s="1" t="s">
        <v>93</v>
      </c>
      <c r="D325" s="386">
        <v>311</v>
      </c>
      <c r="E325" s="30" t="s">
        <v>180</v>
      </c>
      <c r="F325" s="13"/>
      <c r="G325" s="12">
        <v>3</v>
      </c>
      <c r="H325" s="12"/>
      <c r="I325" s="12"/>
      <c r="J325" s="12"/>
      <c r="K325" s="12"/>
      <c r="L325" s="386"/>
      <c r="M325" s="386"/>
      <c r="N325" s="12"/>
      <c r="O325" s="12"/>
      <c r="P325" s="12"/>
      <c r="Q325" s="386"/>
      <c r="R325" s="386"/>
      <c r="S325" s="2"/>
      <c r="T325" s="36"/>
      <c r="U325" s="386"/>
      <c r="V325" s="386"/>
      <c r="W325" s="50"/>
      <c r="X325" s="2"/>
      <c r="Y325" s="36">
        <v>45328</v>
      </c>
      <c r="Z325" s="24" t="s">
        <v>45</v>
      </c>
      <c r="AA325" s="386">
        <v>3</v>
      </c>
      <c r="AB325" s="1"/>
      <c r="AC325" s="2"/>
      <c r="AD325" s="13"/>
      <c r="AE325" s="1"/>
      <c r="AF325" s="387"/>
    </row>
    <row r="326" spans="2:32" ht="15" customHeight="1" x14ac:dyDescent="0.2">
      <c r="B326" s="13" t="s">
        <v>76</v>
      </c>
      <c r="C326" s="1" t="s">
        <v>93</v>
      </c>
      <c r="D326" s="386">
        <v>312</v>
      </c>
      <c r="E326" s="30" t="s">
        <v>180</v>
      </c>
      <c r="F326" s="13"/>
      <c r="G326" s="12">
        <v>3</v>
      </c>
      <c r="H326" s="12"/>
      <c r="I326" s="12"/>
      <c r="J326" s="12"/>
      <c r="K326" s="12"/>
      <c r="L326" s="12"/>
      <c r="M326" s="12"/>
      <c r="N326" s="12"/>
      <c r="O326" s="12"/>
      <c r="P326" s="12"/>
      <c r="Q326" s="12"/>
      <c r="R326" s="12"/>
      <c r="S326" s="2"/>
      <c r="T326" s="36"/>
      <c r="U326" s="1"/>
      <c r="V326" s="386"/>
      <c r="W326" s="384"/>
      <c r="X326" s="2"/>
      <c r="Y326" s="36">
        <v>45328</v>
      </c>
      <c r="Z326" s="24" t="s">
        <v>45</v>
      </c>
      <c r="AA326" s="386">
        <v>3</v>
      </c>
      <c r="AB326" s="1"/>
      <c r="AC326" s="2"/>
      <c r="AD326" s="13"/>
      <c r="AE326" s="1"/>
      <c r="AF326" s="387"/>
    </row>
    <row r="327" spans="2:32" ht="15" customHeight="1" x14ac:dyDescent="0.2">
      <c r="B327" s="13" t="s">
        <v>76</v>
      </c>
      <c r="C327" s="1" t="s">
        <v>93</v>
      </c>
      <c r="D327" s="386">
        <v>313</v>
      </c>
      <c r="E327" s="30" t="s">
        <v>180</v>
      </c>
      <c r="F327" s="13"/>
      <c r="G327" s="12">
        <v>3</v>
      </c>
      <c r="H327" s="12"/>
      <c r="I327" s="12"/>
      <c r="J327" s="12"/>
      <c r="K327" s="12"/>
      <c r="L327" s="12"/>
      <c r="M327" s="12"/>
      <c r="N327" s="12"/>
      <c r="O327" s="12"/>
      <c r="P327" s="12"/>
      <c r="Q327" s="12"/>
      <c r="R327" s="12"/>
      <c r="S327" s="2"/>
      <c r="T327" s="36"/>
      <c r="U327" s="1"/>
      <c r="V327" s="386"/>
      <c r="W327" s="384"/>
      <c r="X327" s="2"/>
      <c r="Y327" s="36">
        <v>45328</v>
      </c>
      <c r="Z327" s="24" t="s">
        <v>45</v>
      </c>
      <c r="AA327" s="386">
        <v>3</v>
      </c>
      <c r="AB327" s="1"/>
      <c r="AC327" s="2"/>
      <c r="AD327" s="13"/>
      <c r="AE327" s="1"/>
      <c r="AF327" s="387"/>
    </row>
    <row r="328" spans="2:32" ht="15" customHeight="1" x14ac:dyDescent="0.2">
      <c r="B328" s="13" t="s">
        <v>76</v>
      </c>
      <c r="C328" s="1" t="s">
        <v>93</v>
      </c>
      <c r="D328" s="386">
        <v>314</v>
      </c>
      <c r="E328" s="30" t="s">
        <v>180</v>
      </c>
      <c r="F328" s="13"/>
      <c r="G328" s="12">
        <v>3</v>
      </c>
      <c r="H328" s="12"/>
      <c r="I328" s="12"/>
      <c r="J328" s="12"/>
      <c r="K328" s="12"/>
      <c r="L328" s="12"/>
      <c r="M328" s="12"/>
      <c r="N328" s="12"/>
      <c r="O328" s="12"/>
      <c r="P328" s="12"/>
      <c r="Q328" s="12"/>
      <c r="R328" s="12"/>
      <c r="S328" s="2"/>
      <c r="T328" s="36"/>
      <c r="U328" s="1"/>
      <c r="V328" s="386"/>
      <c r="W328" s="384"/>
      <c r="X328" s="2"/>
      <c r="Y328" s="36">
        <v>45328</v>
      </c>
      <c r="Z328" s="24" t="s">
        <v>45</v>
      </c>
      <c r="AA328" s="386">
        <v>3</v>
      </c>
      <c r="AB328" s="1"/>
      <c r="AC328" s="2"/>
      <c r="AD328" s="13"/>
      <c r="AE328" s="1"/>
      <c r="AF328" s="387"/>
    </row>
    <row r="329" spans="2:32" ht="15" customHeight="1" x14ac:dyDescent="0.2">
      <c r="B329" s="13" t="s">
        <v>76</v>
      </c>
      <c r="C329" s="1" t="s">
        <v>93</v>
      </c>
      <c r="D329" s="386">
        <v>315</v>
      </c>
      <c r="E329" s="30" t="s">
        <v>181</v>
      </c>
      <c r="F329" s="13"/>
      <c r="G329" s="12">
        <v>1</v>
      </c>
      <c r="H329" s="12">
        <v>6</v>
      </c>
      <c r="I329" s="12"/>
      <c r="J329" s="12"/>
      <c r="K329" s="12"/>
      <c r="L329" s="12"/>
      <c r="M329" s="12"/>
      <c r="N329" s="12"/>
      <c r="O329" s="12">
        <v>3</v>
      </c>
      <c r="P329" s="12"/>
      <c r="Q329" s="12"/>
      <c r="R329" s="12"/>
      <c r="S329" s="2"/>
      <c r="T329" s="36">
        <v>45317</v>
      </c>
      <c r="U329" s="24" t="s">
        <v>45</v>
      </c>
      <c r="V329" s="386">
        <v>3</v>
      </c>
      <c r="W329" s="384"/>
      <c r="X329" s="2"/>
      <c r="Y329" s="36">
        <v>45328</v>
      </c>
      <c r="Z329" s="24" t="s">
        <v>45</v>
      </c>
      <c r="AA329" s="386">
        <v>7</v>
      </c>
      <c r="AB329" s="1"/>
      <c r="AC329" s="2"/>
      <c r="AD329" s="13"/>
      <c r="AE329" s="1"/>
      <c r="AF329" s="387"/>
    </row>
    <row r="330" spans="2:32" ht="15" customHeight="1" x14ac:dyDescent="0.2">
      <c r="B330" s="13" t="s">
        <v>76</v>
      </c>
      <c r="C330" s="1" t="s">
        <v>93</v>
      </c>
      <c r="D330" s="386">
        <v>316</v>
      </c>
      <c r="E330" s="30" t="s">
        <v>180</v>
      </c>
      <c r="F330" s="13"/>
      <c r="G330" s="12">
        <v>3</v>
      </c>
      <c r="H330" s="12"/>
      <c r="I330" s="12"/>
      <c r="J330" s="12"/>
      <c r="K330" s="12"/>
      <c r="L330" s="12"/>
      <c r="M330" s="12"/>
      <c r="N330" s="12"/>
      <c r="O330" s="12"/>
      <c r="P330" s="12"/>
      <c r="Q330" s="12"/>
      <c r="R330" s="12"/>
      <c r="S330" s="2"/>
      <c r="T330" s="36"/>
      <c r="U330" s="1"/>
      <c r="V330" s="386"/>
      <c r="W330" s="384"/>
      <c r="X330" s="2"/>
      <c r="Y330" s="36">
        <v>45328</v>
      </c>
      <c r="Z330" s="24" t="s">
        <v>45</v>
      </c>
      <c r="AA330" s="386">
        <v>3</v>
      </c>
      <c r="AB330" s="1"/>
      <c r="AC330" s="2"/>
      <c r="AD330" s="13"/>
      <c r="AE330" s="1"/>
      <c r="AF330" s="387"/>
    </row>
    <row r="331" spans="2:32" ht="15" customHeight="1" x14ac:dyDescent="0.2">
      <c r="B331" s="13" t="s">
        <v>76</v>
      </c>
      <c r="C331" s="1" t="s">
        <v>93</v>
      </c>
      <c r="D331" s="386">
        <v>317</v>
      </c>
      <c r="E331" s="30" t="s">
        <v>180</v>
      </c>
      <c r="F331" s="13"/>
      <c r="G331" s="12">
        <v>3</v>
      </c>
      <c r="H331" s="12"/>
      <c r="I331" s="12"/>
      <c r="J331" s="12"/>
      <c r="K331" s="12"/>
      <c r="L331" s="386"/>
      <c r="M331" s="386"/>
      <c r="N331" s="12">
        <v>3</v>
      </c>
      <c r="O331" s="12"/>
      <c r="P331" s="12"/>
      <c r="Q331" s="386"/>
      <c r="R331" s="386"/>
      <c r="S331" s="2"/>
      <c r="T331" s="36"/>
      <c r="U331" s="386"/>
      <c r="V331" s="386"/>
      <c r="W331" s="50"/>
      <c r="X331" s="2"/>
      <c r="Y331" s="36">
        <v>45328</v>
      </c>
      <c r="Z331" s="24" t="s">
        <v>45</v>
      </c>
      <c r="AA331" s="386">
        <v>6</v>
      </c>
      <c r="AB331" s="1"/>
      <c r="AC331" s="2"/>
      <c r="AD331" s="13"/>
      <c r="AE331" s="1"/>
      <c r="AF331" s="387"/>
    </row>
    <row r="332" spans="2:32" ht="15" customHeight="1" x14ac:dyDescent="0.2">
      <c r="B332" s="13" t="s">
        <v>76</v>
      </c>
      <c r="C332" s="1" t="s">
        <v>93</v>
      </c>
      <c r="D332" s="386">
        <v>318</v>
      </c>
      <c r="E332" s="30" t="s">
        <v>180</v>
      </c>
      <c r="F332" s="13"/>
      <c r="G332" s="12">
        <v>3</v>
      </c>
      <c r="H332" s="12"/>
      <c r="I332" s="12"/>
      <c r="J332" s="12"/>
      <c r="K332" s="12"/>
      <c r="L332" s="12"/>
      <c r="M332" s="12"/>
      <c r="N332" s="12"/>
      <c r="O332" s="12"/>
      <c r="P332" s="12"/>
      <c r="Q332" s="12"/>
      <c r="R332" s="12"/>
      <c r="S332" s="2"/>
      <c r="T332" s="36"/>
      <c r="U332" s="1"/>
      <c r="V332" s="386"/>
      <c r="W332" s="384"/>
      <c r="X332" s="2"/>
      <c r="Y332" s="36">
        <v>45328</v>
      </c>
      <c r="Z332" s="24" t="s">
        <v>45</v>
      </c>
      <c r="AA332" s="386">
        <v>3</v>
      </c>
      <c r="AB332" s="1"/>
      <c r="AC332" s="2"/>
      <c r="AD332" s="13"/>
      <c r="AE332" s="1"/>
      <c r="AF332" s="387"/>
    </row>
    <row r="333" spans="2:32" ht="15" customHeight="1" x14ac:dyDescent="0.2">
      <c r="B333" s="13" t="s">
        <v>76</v>
      </c>
      <c r="C333" s="1" t="s">
        <v>93</v>
      </c>
      <c r="D333" s="386">
        <v>319</v>
      </c>
      <c r="E333" s="30" t="s">
        <v>180</v>
      </c>
      <c r="F333" s="13"/>
      <c r="G333" s="12">
        <v>3</v>
      </c>
      <c r="H333" s="12"/>
      <c r="I333" s="12"/>
      <c r="J333" s="12"/>
      <c r="K333" s="12"/>
      <c r="L333" s="386"/>
      <c r="M333" s="386"/>
      <c r="N333" s="12">
        <v>3</v>
      </c>
      <c r="O333" s="12"/>
      <c r="P333" s="49"/>
      <c r="Q333" s="386"/>
      <c r="R333" s="386"/>
      <c r="S333" s="2"/>
      <c r="T333" s="36"/>
      <c r="U333" s="386"/>
      <c r="V333" s="386"/>
      <c r="W333" s="384"/>
      <c r="X333" s="2"/>
      <c r="Y333" s="36">
        <v>45328</v>
      </c>
      <c r="Z333" s="24" t="s">
        <v>45</v>
      </c>
      <c r="AA333" s="386">
        <v>6</v>
      </c>
      <c r="AB333" s="1"/>
      <c r="AC333" s="2"/>
      <c r="AD333" s="13"/>
      <c r="AE333" s="1"/>
      <c r="AF333" s="387"/>
    </row>
    <row r="334" spans="2:32" ht="15" customHeight="1" x14ac:dyDescent="0.2">
      <c r="B334" s="13" t="s">
        <v>76</v>
      </c>
      <c r="C334" s="1" t="s">
        <v>93</v>
      </c>
      <c r="D334" s="386">
        <v>320</v>
      </c>
      <c r="E334" s="30" t="s">
        <v>180</v>
      </c>
      <c r="F334" s="13"/>
      <c r="G334" s="12">
        <v>3</v>
      </c>
      <c r="H334" s="12"/>
      <c r="I334" s="12"/>
      <c r="J334" s="12"/>
      <c r="K334" s="12"/>
      <c r="L334" s="12"/>
      <c r="M334" s="12"/>
      <c r="N334" s="12"/>
      <c r="O334" s="12"/>
      <c r="P334" s="12"/>
      <c r="Q334" s="12"/>
      <c r="R334" s="12"/>
      <c r="S334" s="2"/>
      <c r="T334" s="36"/>
      <c r="U334" s="1"/>
      <c r="V334" s="386"/>
      <c r="W334" s="384"/>
      <c r="X334" s="2"/>
      <c r="Y334" s="36">
        <v>45328</v>
      </c>
      <c r="Z334" s="24" t="s">
        <v>45</v>
      </c>
      <c r="AA334" s="386">
        <v>3</v>
      </c>
      <c r="AB334" s="1"/>
      <c r="AC334" s="2"/>
      <c r="AD334" s="13"/>
      <c r="AE334" s="1"/>
      <c r="AF334" s="387"/>
    </row>
    <row r="335" spans="2:32" ht="15" customHeight="1" x14ac:dyDescent="0.2">
      <c r="B335" s="13" t="s">
        <v>76</v>
      </c>
      <c r="C335" s="1" t="s">
        <v>93</v>
      </c>
      <c r="D335" s="386">
        <v>321</v>
      </c>
      <c r="E335" s="30" t="s">
        <v>212</v>
      </c>
      <c r="F335" s="13"/>
      <c r="G335" s="12">
        <v>2</v>
      </c>
      <c r="H335" s="12">
        <v>6</v>
      </c>
      <c r="I335" s="12"/>
      <c r="J335" s="12"/>
      <c r="K335" s="12"/>
      <c r="L335" s="386"/>
      <c r="M335" s="386"/>
      <c r="N335" s="12"/>
      <c r="O335" s="12">
        <v>3</v>
      </c>
      <c r="P335" s="12"/>
      <c r="Q335" s="386"/>
      <c r="R335" s="386"/>
      <c r="S335" s="2"/>
      <c r="T335" s="36">
        <v>45317</v>
      </c>
      <c r="U335" s="24" t="s">
        <v>45</v>
      </c>
      <c r="V335" s="386">
        <v>3</v>
      </c>
      <c r="W335" s="50"/>
      <c r="X335" s="2"/>
      <c r="Y335" s="36">
        <v>45328</v>
      </c>
      <c r="Z335" s="24" t="s">
        <v>45</v>
      </c>
      <c r="AA335" s="386">
        <v>8</v>
      </c>
      <c r="AB335" s="1"/>
      <c r="AC335" s="2"/>
      <c r="AD335" s="13"/>
      <c r="AE335" s="1"/>
      <c r="AF335" s="387"/>
    </row>
    <row r="336" spans="2:32" ht="15" customHeight="1" x14ac:dyDescent="0.2">
      <c r="B336" s="13" t="s">
        <v>76</v>
      </c>
      <c r="C336" s="1" t="s">
        <v>93</v>
      </c>
      <c r="D336" s="386">
        <v>322</v>
      </c>
      <c r="E336" s="30" t="s">
        <v>189</v>
      </c>
      <c r="F336" s="13"/>
      <c r="G336" s="12">
        <v>4</v>
      </c>
      <c r="H336" s="12">
        <v>9</v>
      </c>
      <c r="I336" s="12"/>
      <c r="J336" s="12"/>
      <c r="K336" s="12"/>
      <c r="L336" s="12"/>
      <c r="M336" s="12"/>
      <c r="N336" s="12"/>
      <c r="O336" s="12">
        <v>5</v>
      </c>
      <c r="P336" s="12"/>
      <c r="Q336" s="12"/>
      <c r="R336" s="12"/>
      <c r="S336" s="2"/>
      <c r="T336" s="36">
        <v>45317</v>
      </c>
      <c r="U336" s="24" t="s">
        <v>45</v>
      </c>
      <c r="V336" s="386">
        <v>5</v>
      </c>
      <c r="W336" s="384"/>
      <c r="X336" s="2"/>
      <c r="Y336" s="36">
        <v>45328</v>
      </c>
      <c r="Z336" s="24" t="s">
        <v>45</v>
      </c>
      <c r="AA336" s="386">
        <v>13</v>
      </c>
      <c r="AB336" s="1"/>
      <c r="AC336" s="2"/>
      <c r="AD336" s="13"/>
      <c r="AE336" s="1"/>
      <c r="AF336" s="387"/>
    </row>
    <row r="337" spans="2:32" ht="15" customHeight="1" x14ac:dyDescent="0.2">
      <c r="B337" s="13" t="s">
        <v>76</v>
      </c>
      <c r="C337" s="1" t="s">
        <v>93</v>
      </c>
      <c r="D337" s="386">
        <v>323</v>
      </c>
      <c r="E337" s="30" t="s">
        <v>208</v>
      </c>
      <c r="F337" s="13"/>
      <c r="G337" s="12"/>
      <c r="H337" s="12">
        <v>3</v>
      </c>
      <c r="I337" s="12"/>
      <c r="J337" s="12"/>
      <c r="K337" s="12">
        <v>3</v>
      </c>
      <c r="L337" s="386"/>
      <c r="M337" s="386"/>
      <c r="N337" s="12">
        <v>3</v>
      </c>
      <c r="O337" s="12"/>
      <c r="P337" s="12"/>
      <c r="Q337" s="386"/>
      <c r="R337" s="386"/>
      <c r="S337" s="2"/>
      <c r="T337" s="36">
        <v>45317</v>
      </c>
      <c r="U337" s="24" t="s">
        <v>45</v>
      </c>
      <c r="V337" s="386">
        <v>3</v>
      </c>
      <c r="W337" s="50"/>
      <c r="X337" s="2"/>
      <c r="Y337" s="36">
        <v>45328</v>
      </c>
      <c r="Z337" s="24" t="s">
        <v>45</v>
      </c>
      <c r="AA337" s="386">
        <v>9</v>
      </c>
      <c r="AB337" s="118" t="s">
        <v>228</v>
      </c>
      <c r="AC337" s="2"/>
      <c r="AD337" s="36">
        <v>45331</v>
      </c>
      <c r="AE337" s="23" t="s">
        <v>242</v>
      </c>
      <c r="AF337" s="387"/>
    </row>
    <row r="338" spans="2:32" ht="15" customHeight="1" x14ac:dyDescent="0.2">
      <c r="B338" s="13" t="s">
        <v>76</v>
      </c>
      <c r="C338" s="1" t="s">
        <v>93</v>
      </c>
      <c r="D338" s="386">
        <v>324</v>
      </c>
      <c r="E338" s="30" t="s">
        <v>182</v>
      </c>
      <c r="F338" s="13"/>
      <c r="G338" s="12">
        <v>2</v>
      </c>
      <c r="H338" s="12">
        <v>6</v>
      </c>
      <c r="I338" s="12"/>
      <c r="J338" s="12"/>
      <c r="K338" s="12"/>
      <c r="L338" s="386"/>
      <c r="M338" s="386"/>
      <c r="N338" s="12"/>
      <c r="O338" s="12">
        <v>2</v>
      </c>
      <c r="P338" s="12">
        <v>3</v>
      </c>
      <c r="Q338" s="386"/>
      <c r="R338" s="386"/>
      <c r="S338" s="2"/>
      <c r="T338" s="36">
        <v>45317</v>
      </c>
      <c r="U338" s="24" t="s">
        <v>45</v>
      </c>
      <c r="V338" s="386">
        <v>11</v>
      </c>
      <c r="W338" s="50"/>
      <c r="X338" s="2"/>
      <c r="Y338" s="36">
        <v>45328</v>
      </c>
      <c r="Z338" s="24" t="s">
        <v>45</v>
      </c>
      <c r="AA338" s="386">
        <v>14</v>
      </c>
      <c r="AB338" s="1"/>
      <c r="AC338" s="2"/>
      <c r="AD338" s="13"/>
      <c r="AE338" s="1"/>
      <c r="AF338" s="387"/>
    </row>
    <row r="339" spans="2:32" ht="15" customHeight="1" x14ac:dyDescent="0.2">
      <c r="B339" s="13" t="s">
        <v>76</v>
      </c>
      <c r="C339" s="1" t="s">
        <v>93</v>
      </c>
      <c r="D339" s="386">
        <v>325</v>
      </c>
      <c r="E339" s="30" t="s">
        <v>180</v>
      </c>
      <c r="F339" s="13"/>
      <c r="G339" s="12">
        <v>3</v>
      </c>
      <c r="H339" s="12"/>
      <c r="I339" s="12"/>
      <c r="J339" s="12"/>
      <c r="K339" s="12"/>
      <c r="L339" s="12"/>
      <c r="M339" s="12"/>
      <c r="N339" s="12"/>
      <c r="O339" s="12"/>
      <c r="P339" s="12"/>
      <c r="Q339" s="12"/>
      <c r="R339" s="12"/>
      <c r="S339" s="2"/>
      <c r="T339" s="36"/>
      <c r="U339" s="1"/>
      <c r="V339" s="386"/>
      <c r="W339" s="384"/>
      <c r="X339" s="2"/>
      <c r="Y339" s="36">
        <v>45328</v>
      </c>
      <c r="Z339" s="24" t="s">
        <v>45</v>
      </c>
      <c r="AA339" s="386">
        <v>3</v>
      </c>
      <c r="AB339" s="1"/>
      <c r="AC339" s="2"/>
      <c r="AD339" s="13"/>
      <c r="AE339" s="1"/>
      <c r="AF339" s="387"/>
    </row>
    <row r="340" spans="2:32" ht="15" customHeight="1" x14ac:dyDescent="0.2">
      <c r="B340" s="13" t="s">
        <v>76</v>
      </c>
      <c r="C340" s="1" t="s">
        <v>93</v>
      </c>
      <c r="D340" s="386">
        <v>326</v>
      </c>
      <c r="E340" s="30" t="s">
        <v>181</v>
      </c>
      <c r="F340" s="13"/>
      <c r="G340" s="12">
        <v>1</v>
      </c>
      <c r="H340" s="12">
        <v>6</v>
      </c>
      <c r="I340" s="12"/>
      <c r="J340" s="12"/>
      <c r="K340" s="12"/>
      <c r="L340" s="12"/>
      <c r="M340" s="12"/>
      <c r="N340" s="12"/>
      <c r="O340" s="12">
        <v>6</v>
      </c>
      <c r="P340" s="12"/>
      <c r="Q340" s="12"/>
      <c r="R340" s="12"/>
      <c r="S340" s="2"/>
      <c r="T340" s="36">
        <v>45317</v>
      </c>
      <c r="U340" s="24" t="s">
        <v>45</v>
      </c>
      <c r="V340" s="386">
        <v>6</v>
      </c>
      <c r="W340" s="384"/>
      <c r="X340" s="2"/>
      <c r="Y340" s="36">
        <v>45328</v>
      </c>
      <c r="Z340" s="24" t="s">
        <v>45</v>
      </c>
      <c r="AA340" s="386">
        <v>7</v>
      </c>
      <c r="AB340" s="1"/>
      <c r="AC340" s="2"/>
      <c r="AD340" s="13"/>
      <c r="AE340" s="1"/>
      <c r="AF340" s="387"/>
    </row>
    <row r="341" spans="2:32" ht="15" customHeight="1" x14ac:dyDescent="0.2">
      <c r="B341" s="13" t="s">
        <v>76</v>
      </c>
      <c r="C341" s="1" t="s">
        <v>93</v>
      </c>
      <c r="D341" s="386">
        <v>327</v>
      </c>
      <c r="E341" s="30" t="s">
        <v>213</v>
      </c>
      <c r="F341" s="13"/>
      <c r="G341" s="12">
        <v>1</v>
      </c>
      <c r="H341" s="12">
        <v>3</v>
      </c>
      <c r="I341" s="12">
        <v>3</v>
      </c>
      <c r="J341" s="12"/>
      <c r="K341" s="12"/>
      <c r="L341" s="12"/>
      <c r="M341" s="12"/>
      <c r="N341" s="12"/>
      <c r="O341" s="12">
        <v>3</v>
      </c>
      <c r="P341" s="12"/>
      <c r="Q341" s="12"/>
      <c r="R341" s="12"/>
      <c r="S341" s="2"/>
      <c r="T341" s="36">
        <v>45317</v>
      </c>
      <c r="U341" s="24" t="s">
        <v>45</v>
      </c>
      <c r="V341" s="386">
        <v>3</v>
      </c>
      <c r="W341" s="384"/>
      <c r="X341" s="2"/>
      <c r="Y341" s="36">
        <v>45328</v>
      </c>
      <c r="Z341" s="24" t="s">
        <v>45</v>
      </c>
      <c r="AA341" s="386">
        <v>7</v>
      </c>
      <c r="AB341" s="1"/>
      <c r="AC341" s="2"/>
      <c r="AD341" s="13"/>
      <c r="AE341" s="1"/>
      <c r="AF341" s="387"/>
    </row>
    <row r="342" spans="2:32" ht="15" customHeight="1" x14ac:dyDescent="0.2">
      <c r="B342" s="13" t="s">
        <v>76</v>
      </c>
      <c r="C342" s="1" t="s">
        <v>93</v>
      </c>
      <c r="D342" s="386">
        <v>328</v>
      </c>
      <c r="E342" s="30" t="s">
        <v>212</v>
      </c>
      <c r="F342" s="13"/>
      <c r="G342" s="12">
        <v>2</v>
      </c>
      <c r="H342" s="12"/>
      <c r="I342" s="12">
        <v>6</v>
      </c>
      <c r="J342" s="12"/>
      <c r="K342" s="12"/>
      <c r="L342" s="12"/>
      <c r="M342" s="12"/>
      <c r="N342" s="12"/>
      <c r="O342" s="12">
        <v>3</v>
      </c>
      <c r="P342" s="12"/>
      <c r="Q342" s="12"/>
      <c r="R342" s="12"/>
      <c r="S342" s="2"/>
      <c r="T342" s="36">
        <v>45317</v>
      </c>
      <c r="U342" s="24" t="s">
        <v>45</v>
      </c>
      <c r="V342" s="386">
        <v>3</v>
      </c>
      <c r="W342" s="384"/>
      <c r="X342" s="2"/>
      <c r="Y342" s="36">
        <v>45328</v>
      </c>
      <c r="Z342" s="24" t="s">
        <v>45</v>
      </c>
      <c r="AA342" s="386">
        <v>8</v>
      </c>
      <c r="AB342" s="1"/>
      <c r="AC342" s="2"/>
      <c r="AD342" s="13"/>
      <c r="AE342" s="1"/>
      <c r="AF342" s="387"/>
    </row>
    <row r="343" spans="2:32" ht="15" customHeight="1" x14ac:dyDescent="0.2">
      <c r="B343" s="13" t="s">
        <v>76</v>
      </c>
      <c r="C343" s="1" t="s">
        <v>93</v>
      </c>
      <c r="D343" s="386">
        <v>329</v>
      </c>
      <c r="E343" s="30" t="s">
        <v>210</v>
      </c>
      <c r="F343" s="13"/>
      <c r="G343" s="12">
        <v>3</v>
      </c>
      <c r="H343" s="12"/>
      <c r="I343" s="12"/>
      <c r="J343" s="12"/>
      <c r="K343" s="12"/>
      <c r="L343" s="386"/>
      <c r="M343" s="386"/>
      <c r="N343" s="12"/>
      <c r="O343" s="12"/>
      <c r="P343" s="12"/>
      <c r="Q343" s="386"/>
      <c r="R343" s="386"/>
      <c r="S343" s="2"/>
      <c r="T343" s="36"/>
      <c r="U343" s="386"/>
      <c r="V343" s="386"/>
      <c r="W343" s="50"/>
      <c r="X343" s="2"/>
      <c r="Y343" s="36">
        <v>45328</v>
      </c>
      <c r="Z343" s="24" t="s">
        <v>45</v>
      </c>
      <c r="AA343" s="386">
        <v>3</v>
      </c>
      <c r="AB343" s="1"/>
      <c r="AC343" s="2"/>
      <c r="AD343" s="13"/>
      <c r="AE343" s="1"/>
      <c r="AF343" s="387"/>
    </row>
    <row r="344" spans="2:32" ht="15" customHeight="1" x14ac:dyDescent="0.2">
      <c r="B344" s="13" t="s">
        <v>76</v>
      </c>
      <c r="C344" s="1" t="s">
        <v>93</v>
      </c>
      <c r="D344" s="386">
        <v>330</v>
      </c>
      <c r="E344" s="30" t="s">
        <v>182</v>
      </c>
      <c r="F344" s="13"/>
      <c r="G344" s="12">
        <v>2</v>
      </c>
      <c r="H344" s="12">
        <v>1</v>
      </c>
      <c r="I344" s="12">
        <v>5</v>
      </c>
      <c r="J344" s="12"/>
      <c r="K344" s="12"/>
      <c r="L344" s="386"/>
      <c r="M344" s="386"/>
      <c r="N344" s="12"/>
      <c r="O344" s="12">
        <v>3</v>
      </c>
      <c r="P344" s="12"/>
      <c r="Q344" s="386"/>
      <c r="R344" s="386"/>
      <c r="S344" s="2"/>
      <c r="T344" s="36">
        <v>45317</v>
      </c>
      <c r="U344" s="24" t="s">
        <v>45</v>
      </c>
      <c r="V344" s="386">
        <v>3</v>
      </c>
      <c r="W344" s="50"/>
      <c r="X344" s="2"/>
      <c r="Y344" s="36">
        <v>45328</v>
      </c>
      <c r="Z344" s="24" t="s">
        <v>45</v>
      </c>
      <c r="AA344" s="386">
        <v>8</v>
      </c>
      <c r="AB344" s="1"/>
      <c r="AC344" s="2"/>
      <c r="AD344" s="13"/>
      <c r="AE344" s="1"/>
      <c r="AF344" s="387"/>
    </row>
    <row r="345" spans="2:32" ht="15" customHeight="1" x14ac:dyDescent="0.2">
      <c r="B345" s="13" t="s">
        <v>76</v>
      </c>
      <c r="C345" s="1" t="s">
        <v>93</v>
      </c>
      <c r="D345" s="386">
        <v>331</v>
      </c>
      <c r="E345" s="30" t="s">
        <v>180</v>
      </c>
      <c r="F345" s="13"/>
      <c r="G345" s="12">
        <v>3</v>
      </c>
      <c r="H345" s="12"/>
      <c r="I345" s="12"/>
      <c r="J345" s="12"/>
      <c r="K345" s="12"/>
      <c r="L345" s="12"/>
      <c r="M345" s="12"/>
      <c r="N345" s="12"/>
      <c r="O345" s="12"/>
      <c r="P345" s="12"/>
      <c r="Q345" s="12"/>
      <c r="R345" s="12"/>
      <c r="S345" s="2"/>
      <c r="T345" s="36"/>
      <c r="U345" s="1"/>
      <c r="V345" s="386"/>
      <c r="W345" s="384"/>
      <c r="X345" s="2"/>
      <c r="Y345" s="36">
        <v>45328</v>
      </c>
      <c r="Z345" s="24" t="s">
        <v>45</v>
      </c>
      <c r="AA345" s="386">
        <v>3</v>
      </c>
      <c r="AB345" s="1"/>
      <c r="AC345" s="2"/>
      <c r="AD345" s="13"/>
      <c r="AE345" s="1"/>
      <c r="AF345" s="387"/>
    </row>
    <row r="346" spans="2:32" ht="15" customHeight="1" x14ac:dyDescent="0.2">
      <c r="B346" s="13" t="s">
        <v>76</v>
      </c>
      <c r="C346" s="1" t="s">
        <v>93</v>
      </c>
      <c r="D346" s="386">
        <v>332</v>
      </c>
      <c r="E346" s="30" t="s">
        <v>180</v>
      </c>
      <c r="F346" s="13"/>
      <c r="G346" s="12">
        <v>3</v>
      </c>
      <c r="H346" s="12"/>
      <c r="I346" s="12"/>
      <c r="J346" s="12"/>
      <c r="K346" s="12"/>
      <c r="L346" s="12"/>
      <c r="M346" s="12"/>
      <c r="N346" s="12"/>
      <c r="O346" s="12"/>
      <c r="P346" s="12"/>
      <c r="Q346" s="12"/>
      <c r="R346" s="12"/>
      <c r="S346" s="2"/>
      <c r="T346" s="36"/>
      <c r="U346" s="1"/>
      <c r="V346" s="386"/>
      <c r="W346" s="384"/>
      <c r="X346" s="2"/>
      <c r="Y346" s="36">
        <v>45328</v>
      </c>
      <c r="Z346" s="24" t="s">
        <v>45</v>
      </c>
      <c r="AA346" s="386">
        <v>3</v>
      </c>
      <c r="AB346" s="1"/>
      <c r="AC346" s="2"/>
      <c r="AD346" s="13"/>
      <c r="AE346" s="1"/>
      <c r="AF346" s="387"/>
    </row>
    <row r="347" spans="2:32" ht="15" customHeight="1" x14ac:dyDescent="0.2">
      <c r="B347" s="13" t="s">
        <v>76</v>
      </c>
      <c r="C347" s="1" t="s">
        <v>93</v>
      </c>
      <c r="D347" s="386">
        <v>333</v>
      </c>
      <c r="E347" s="30" t="s">
        <v>181</v>
      </c>
      <c r="F347" s="13"/>
      <c r="G347" s="12">
        <v>1</v>
      </c>
      <c r="H347" s="12">
        <v>6</v>
      </c>
      <c r="I347" s="12"/>
      <c r="J347" s="12"/>
      <c r="K347" s="12"/>
      <c r="L347" s="12"/>
      <c r="M347" s="12"/>
      <c r="N347" s="12"/>
      <c r="O347" s="12">
        <v>3</v>
      </c>
      <c r="P347" s="12"/>
      <c r="Q347" s="12"/>
      <c r="R347" s="12"/>
      <c r="S347" s="2"/>
      <c r="T347" s="36">
        <v>45317</v>
      </c>
      <c r="U347" s="24" t="s">
        <v>45</v>
      </c>
      <c r="V347" s="386">
        <v>3</v>
      </c>
      <c r="W347" s="384"/>
      <c r="X347" s="2"/>
      <c r="Y347" s="36">
        <v>45328</v>
      </c>
      <c r="Z347" s="24" t="s">
        <v>45</v>
      </c>
      <c r="AA347" s="386">
        <v>7</v>
      </c>
      <c r="AB347" s="1"/>
      <c r="AC347" s="2"/>
      <c r="AD347" s="13"/>
      <c r="AE347" s="1"/>
      <c r="AF347" s="387"/>
    </row>
    <row r="348" spans="2:32" ht="15" customHeight="1" x14ac:dyDescent="0.2">
      <c r="B348" s="13" t="s">
        <v>76</v>
      </c>
      <c r="C348" s="1" t="s">
        <v>93</v>
      </c>
      <c r="D348" s="386">
        <v>334</v>
      </c>
      <c r="E348" s="30" t="s">
        <v>180</v>
      </c>
      <c r="F348" s="13"/>
      <c r="G348" s="12">
        <v>3</v>
      </c>
      <c r="H348" s="12"/>
      <c r="I348" s="12"/>
      <c r="J348" s="12"/>
      <c r="K348" s="12"/>
      <c r="L348" s="386"/>
      <c r="M348" s="386"/>
      <c r="N348" s="12"/>
      <c r="O348" s="12"/>
      <c r="P348" s="12"/>
      <c r="Q348" s="386"/>
      <c r="R348" s="386"/>
      <c r="S348" s="2"/>
      <c r="T348" s="36"/>
      <c r="U348" s="386"/>
      <c r="V348" s="386"/>
      <c r="W348" s="50"/>
      <c r="X348" s="2"/>
      <c r="Y348" s="36">
        <v>45328</v>
      </c>
      <c r="Z348" s="24" t="s">
        <v>45</v>
      </c>
      <c r="AA348" s="386">
        <v>3</v>
      </c>
      <c r="AB348" s="1"/>
      <c r="AC348" s="2"/>
      <c r="AD348" s="13"/>
      <c r="AE348" s="1"/>
      <c r="AF348" s="387"/>
    </row>
    <row r="349" spans="2:32" ht="15" customHeight="1" x14ac:dyDescent="0.2">
      <c r="B349" s="13" t="s">
        <v>76</v>
      </c>
      <c r="C349" s="1" t="s">
        <v>93</v>
      </c>
      <c r="D349" s="386">
        <v>335</v>
      </c>
      <c r="E349" s="30" t="s">
        <v>180</v>
      </c>
      <c r="F349" s="13"/>
      <c r="G349" s="12">
        <v>3</v>
      </c>
      <c r="H349" s="12"/>
      <c r="I349" s="12"/>
      <c r="J349" s="12"/>
      <c r="K349" s="12"/>
      <c r="L349" s="386"/>
      <c r="M349" s="386"/>
      <c r="N349" s="12"/>
      <c r="O349" s="12"/>
      <c r="P349" s="12"/>
      <c r="Q349" s="386"/>
      <c r="R349" s="386"/>
      <c r="S349" s="2"/>
      <c r="T349" s="36"/>
      <c r="U349" s="386"/>
      <c r="V349" s="386"/>
      <c r="W349" s="50"/>
      <c r="X349" s="2"/>
      <c r="Y349" s="36">
        <v>45331</v>
      </c>
      <c r="Z349" s="24" t="s">
        <v>45</v>
      </c>
      <c r="AA349" s="386">
        <v>3</v>
      </c>
      <c r="AB349" s="1"/>
      <c r="AC349" s="2"/>
      <c r="AD349" s="13"/>
      <c r="AE349" s="1"/>
      <c r="AF349" s="387"/>
    </row>
    <row r="350" spans="2:32" ht="15" customHeight="1" x14ac:dyDescent="0.2">
      <c r="B350" s="13" t="s">
        <v>76</v>
      </c>
      <c r="C350" s="1" t="s">
        <v>93</v>
      </c>
      <c r="D350" s="386">
        <v>336</v>
      </c>
      <c r="E350" s="30" t="s">
        <v>180</v>
      </c>
      <c r="F350" s="13"/>
      <c r="G350" s="12">
        <v>3</v>
      </c>
      <c r="H350" s="12"/>
      <c r="I350" s="12"/>
      <c r="J350" s="12"/>
      <c r="K350" s="12"/>
      <c r="L350" s="12"/>
      <c r="M350" s="12"/>
      <c r="N350" s="12"/>
      <c r="O350" s="12"/>
      <c r="P350" s="12"/>
      <c r="Q350" s="12"/>
      <c r="R350" s="12"/>
      <c r="S350" s="2"/>
      <c r="T350" s="36"/>
      <c r="U350" s="1"/>
      <c r="V350" s="386"/>
      <c r="W350" s="384"/>
      <c r="X350" s="2"/>
      <c r="Y350" s="36">
        <v>45331</v>
      </c>
      <c r="Z350" s="24" t="s">
        <v>45</v>
      </c>
      <c r="AA350" s="386">
        <v>3</v>
      </c>
      <c r="AB350" s="1"/>
      <c r="AC350" s="2"/>
      <c r="AD350" s="13"/>
      <c r="AE350" s="1"/>
      <c r="AF350" s="387"/>
    </row>
    <row r="351" spans="2:32" ht="15" customHeight="1" x14ac:dyDescent="0.2">
      <c r="B351" s="13" t="s">
        <v>76</v>
      </c>
      <c r="C351" s="1" t="s">
        <v>93</v>
      </c>
      <c r="D351" s="386">
        <v>337</v>
      </c>
      <c r="E351" s="30" t="s">
        <v>194</v>
      </c>
      <c r="F351" s="13"/>
      <c r="G351" s="12">
        <v>4</v>
      </c>
      <c r="H351" s="12">
        <v>3</v>
      </c>
      <c r="I351" s="12"/>
      <c r="J351" s="12"/>
      <c r="K351" s="12">
        <v>3</v>
      </c>
      <c r="L351" s="12"/>
      <c r="M351" s="12"/>
      <c r="N351" s="12"/>
      <c r="O351" s="12">
        <v>6</v>
      </c>
      <c r="P351" s="12"/>
      <c r="Q351" s="12"/>
      <c r="R351" s="12"/>
      <c r="S351" s="2"/>
      <c r="T351" s="36">
        <v>45317</v>
      </c>
      <c r="U351" s="24" t="s">
        <v>45</v>
      </c>
      <c r="V351" s="386">
        <v>9</v>
      </c>
      <c r="W351" s="384"/>
      <c r="X351" s="2"/>
      <c r="Y351" s="36">
        <v>45331</v>
      </c>
      <c r="Z351" s="24" t="s">
        <v>45</v>
      </c>
      <c r="AA351" s="386">
        <v>10</v>
      </c>
      <c r="AB351" s="1"/>
      <c r="AC351" s="2"/>
      <c r="AD351" s="13"/>
      <c r="AE351" s="1"/>
      <c r="AF351" s="387"/>
    </row>
    <row r="352" spans="2:32" ht="15" customHeight="1" x14ac:dyDescent="0.2">
      <c r="B352" s="13" t="s">
        <v>76</v>
      </c>
      <c r="C352" s="1" t="s">
        <v>93</v>
      </c>
      <c r="D352" s="386">
        <v>338</v>
      </c>
      <c r="E352" s="30" t="s">
        <v>198</v>
      </c>
      <c r="F352" s="13"/>
      <c r="G352" s="12"/>
      <c r="H352" s="12">
        <v>3</v>
      </c>
      <c r="I352" s="12"/>
      <c r="J352" s="12"/>
      <c r="K352" s="12">
        <v>3</v>
      </c>
      <c r="L352" s="12"/>
      <c r="M352" s="12"/>
      <c r="N352" s="12"/>
      <c r="O352" s="12"/>
      <c r="P352" s="12"/>
      <c r="Q352" s="12"/>
      <c r="R352" s="12"/>
      <c r="S352" s="2"/>
      <c r="T352" s="36">
        <v>45317</v>
      </c>
      <c r="U352" s="24" t="s">
        <v>45</v>
      </c>
      <c r="V352" s="386">
        <v>3</v>
      </c>
      <c r="W352" s="384"/>
      <c r="X352" s="2"/>
      <c r="Y352" s="36">
        <v>45331</v>
      </c>
      <c r="Z352" s="24" t="s">
        <v>45</v>
      </c>
      <c r="AA352" s="386">
        <v>6</v>
      </c>
      <c r="AB352" s="1"/>
      <c r="AC352" s="2"/>
      <c r="AD352" s="13"/>
      <c r="AE352" s="1"/>
      <c r="AF352" s="387"/>
    </row>
    <row r="353" spans="2:32" ht="15" customHeight="1" x14ac:dyDescent="0.2">
      <c r="B353" s="13" t="s">
        <v>76</v>
      </c>
      <c r="C353" s="1" t="s">
        <v>93</v>
      </c>
      <c r="D353" s="386">
        <v>339</v>
      </c>
      <c r="E353" s="30" t="s">
        <v>214</v>
      </c>
      <c r="F353" s="13"/>
      <c r="G353" s="12"/>
      <c r="H353" s="12">
        <v>3</v>
      </c>
      <c r="I353" s="12"/>
      <c r="J353" s="12"/>
      <c r="K353" s="12"/>
      <c r="L353" s="12"/>
      <c r="M353" s="12"/>
      <c r="N353" s="12"/>
      <c r="O353" s="12"/>
      <c r="P353" s="12"/>
      <c r="Q353" s="12"/>
      <c r="R353" s="12"/>
      <c r="S353" s="2"/>
      <c r="T353" s="36"/>
      <c r="U353" s="1"/>
      <c r="V353" s="386"/>
      <c r="W353" s="384"/>
      <c r="X353" s="2"/>
      <c r="Y353" s="36">
        <v>45331</v>
      </c>
      <c r="Z353" s="24" t="s">
        <v>45</v>
      </c>
      <c r="AA353" s="386">
        <v>3</v>
      </c>
      <c r="AB353" s="1"/>
      <c r="AC353" s="2"/>
      <c r="AD353" s="13"/>
      <c r="AE353" s="1"/>
      <c r="AF353" s="387"/>
    </row>
    <row r="354" spans="2:32" ht="15" customHeight="1" x14ac:dyDescent="0.2">
      <c r="B354" s="13" t="s">
        <v>76</v>
      </c>
      <c r="C354" s="1" t="s">
        <v>93</v>
      </c>
      <c r="D354" s="386">
        <v>340</v>
      </c>
      <c r="E354" s="30" t="s">
        <v>211</v>
      </c>
      <c r="F354" s="13"/>
      <c r="G354" s="12"/>
      <c r="H354" s="12"/>
      <c r="I354" s="12">
        <v>3</v>
      </c>
      <c r="J354" s="12"/>
      <c r="K354" s="12"/>
      <c r="L354" s="12"/>
      <c r="M354" s="12"/>
      <c r="N354" s="12"/>
      <c r="O354" s="12">
        <v>6</v>
      </c>
      <c r="P354" s="12"/>
      <c r="Q354" s="12"/>
      <c r="R354" s="12"/>
      <c r="S354" s="2"/>
      <c r="T354" s="36">
        <v>45317</v>
      </c>
      <c r="U354" s="24" t="s">
        <v>45</v>
      </c>
      <c r="V354" s="386">
        <v>6</v>
      </c>
      <c r="W354" s="384"/>
      <c r="X354" s="2"/>
      <c r="Y354" s="36">
        <v>45331</v>
      </c>
      <c r="Z354" s="24" t="s">
        <v>45</v>
      </c>
      <c r="AA354" s="386">
        <v>3</v>
      </c>
      <c r="AB354" s="1"/>
      <c r="AC354" s="2"/>
      <c r="AD354" s="13"/>
      <c r="AE354" s="1"/>
      <c r="AF354" s="387"/>
    </row>
    <row r="355" spans="2:32" ht="15" customHeight="1" x14ac:dyDescent="0.2">
      <c r="B355" s="13" t="s">
        <v>76</v>
      </c>
      <c r="C355" s="1" t="s">
        <v>93</v>
      </c>
      <c r="D355" s="386">
        <v>341</v>
      </c>
      <c r="E355" s="30" t="s">
        <v>203</v>
      </c>
      <c r="F355" s="13"/>
      <c r="G355" s="12">
        <v>1</v>
      </c>
      <c r="H355" s="12"/>
      <c r="I355" s="12">
        <v>6</v>
      </c>
      <c r="J355" s="12"/>
      <c r="K355" s="12"/>
      <c r="L355" s="386"/>
      <c r="M355" s="386"/>
      <c r="N355" s="12"/>
      <c r="O355" s="12">
        <v>3</v>
      </c>
      <c r="P355" s="12"/>
      <c r="Q355" s="386"/>
      <c r="R355" s="386"/>
      <c r="S355" s="2"/>
      <c r="T355" s="36">
        <v>45317</v>
      </c>
      <c r="U355" s="24" t="s">
        <v>45</v>
      </c>
      <c r="V355" s="386">
        <v>3</v>
      </c>
      <c r="W355" s="50"/>
      <c r="X355" s="2"/>
      <c r="Y355" s="36">
        <v>45331</v>
      </c>
      <c r="Z355" s="24" t="s">
        <v>45</v>
      </c>
      <c r="AA355" s="386">
        <v>7</v>
      </c>
      <c r="AB355" s="1"/>
      <c r="AC355" s="2"/>
      <c r="AD355" s="13"/>
      <c r="AE355" s="1"/>
      <c r="AF355" s="387"/>
    </row>
    <row r="356" spans="2:32" ht="15" customHeight="1" x14ac:dyDescent="0.2">
      <c r="B356" s="13" t="s">
        <v>76</v>
      </c>
      <c r="C356" s="1" t="s">
        <v>93</v>
      </c>
      <c r="D356" s="386">
        <v>342</v>
      </c>
      <c r="E356" s="30" t="s">
        <v>210</v>
      </c>
      <c r="F356" s="13"/>
      <c r="G356" s="12">
        <v>3</v>
      </c>
      <c r="H356" s="12"/>
      <c r="I356" s="12"/>
      <c r="J356" s="12"/>
      <c r="K356" s="12">
        <v>3</v>
      </c>
      <c r="L356" s="386"/>
      <c r="M356" s="386"/>
      <c r="N356" s="12"/>
      <c r="O356" s="12">
        <v>3</v>
      </c>
      <c r="P356" s="12"/>
      <c r="Q356" s="386"/>
      <c r="R356" s="386"/>
      <c r="S356" s="2"/>
      <c r="T356" s="36">
        <v>45317</v>
      </c>
      <c r="U356" s="24" t="s">
        <v>45</v>
      </c>
      <c r="V356" s="386">
        <v>12</v>
      </c>
      <c r="W356" s="118" t="s">
        <v>229</v>
      </c>
      <c r="X356" s="2"/>
      <c r="Y356" s="36">
        <v>45331</v>
      </c>
      <c r="Z356" s="24" t="s">
        <v>45</v>
      </c>
      <c r="AA356" s="386">
        <v>6</v>
      </c>
      <c r="AB356" s="1"/>
      <c r="AC356" s="2"/>
      <c r="AD356" s="13"/>
      <c r="AE356" s="1"/>
      <c r="AF356" s="387"/>
    </row>
    <row r="357" spans="2:32" ht="15.75" customHeight="1" x14ac:dyDescent="0.2">
      <c r="B357" s="13" t="s">
        <v>76</v>
      </c>
      <c r="C357" s="1" t="s">
        <v>93</v>
      </c>
      <c r="D357" s="386">
        <v>343</v>
      </c>
      <c r="E357" s="30" t="s">
        <v>211</v>
      </c>
      <c r="F357" s="13"/>
      <c r="G357" s="12"/>
      <c r="H357" s="12"/>
      <c r="I357" s="12">
        <v>3</v>
      </c>
      <c r="J357" s="12"/>
      <c r="K357" s="12">
        <v>3</v>
      </c>
      <c r="L357" s="386"/>
      <c r="M357" s="386"/>
      <c r="N357" s="12"/>
      <c r="O357" s="12">
        <v>3</v>
      </c>
      <c r="P357" s="12"/>
      <c r="Q357" s="386"/>
      <c r="R357" s="386"/>
      <c r="S357" s="2"/>
      <c r="T357" s="36">
        <v>45317</v>
      </c>
      <c r="U357" s="24" t="s">
        <v>45</v>
      </c>
      <c r="V357" s="386">
        <v>6</v>
      </c>
      <c r="W357" s="50"/>
      <c r="X357" s="2"/>
      <c r="Y357" s="36">
        <v>45331</v>
      </c>
      <c r="Z357" s="24" t="s">
        <v>45</v>
      </c>
      <c r="AA357" s="386">
        <v>6</v>
      </c>
      <c r="AB357" s="1"/>
      <c r="AC357" s="2"/>
      <c r="AD357" s="13"/>
      <c r="AE357" s="1"/>
      <c r="AF357" s="387"/>
    </row>
    <row r="358" spans="2:32" x14ac:dyDescent="0.2">
      <c r="B358" s="13" t="s">
        <v>76</v>
      </c>
      <c r="C358" s="1" t="s">
        <v>93</v>
      </c>
      <c r="D358" s="386">
        <v>344</v>
      </c>
      <c r="E358" s="30" t="s">
        <v>1734</v>
      </c>
      <c r="F358" s="13"/>
      <c r="G358" s="12"/>
      <c r="H358" s="12"/>
      <c r="I358" s="12">
        <v>6</v>
      </c>
      <c r="J358" s="12"/>
      <c r="K358" s="12">
        <v>2</v>
      </c>
      <c r="L358" s="12"/>
      <c r="M358" s="12"/>
      <c r="N358" s="12">
        <v>3</v>
      </c>
      <c r="O358" s="12">
        <v>8</v>
      </c>
      <c r="P358" s="12">
        <v>9</v>
      </c>
      <c r="Q358" s="12"/>
      <c r="R358" s="12"/>
      <c r="S358" s="2"/>
      <c r="T358" s="36">
        <v>45318</v>
      </c>
      <c r="U358" s="24" t="s">
        <v>45</v>
      </c>
      <c r="V358" s="386">
        <v>25</v>
      </c>
      <c r="W358" s="1"/>
      <c r="X358" s="2"/>
      <c r="Y358" s="36">
        <v>45331</v>
      </c>
      <c r="Z358" s="24" t="s">
        <v>45</v>
      </c>
      <c r="AA358" s="386">
        <v>23</v>
      </c>
      <c r="AB358" s="1"/>
      <c r="AC358" s="2"/>
      <c r="AD358" s="13"/>
      <c r="AE358" s="1"/>
      <c r="AF358" s="387"/>
    </row>
    <row r="359" spans="2:32" x14ac:dyDescent="0.2">
      <c r="B359" s="13" t="s">
        <v>76</v>
      </c>
      <c r="C359" s="1" t="s">
        <v>93</v>
      </c>
      <c r="D359" s="386">
        <v>345</v>
      </c>
      <c r="E359" s="30" t="s">
        <v>185</v>
      </c>
      <c r="F359" s="13"/>
      <c r="G359" s="12">
        <v>2</v>
      </c>
      <c r="H359" s="12"/>
      <c r="I359" s="12">
        <v>6</v>
      </c>
      <c r="J359" s="12"/>
      <c r="K359" s="12"/>
      <c r="L359" s="12"/>
      <c r="M359" s="12"/>
      <c r="N359" s="12"/>
      <c r="O359" s="12">
        <v>3</v>
      </c>
      <c r="P359" s="12"/>
      <c r="Q359" s="12"/>
      <c r="R359" s="12"/>
      <c r="S359" s="2"/>
      <c r="T359" s="36"/>
      <c r="U359" s="1"/>
      <c r="V359" s="386"/>
      <c r="W359" s="1"/>
      <c r="X359" s="2"/>
      <c r="Y359" s="36">
        <v>45331</v>
      </c>
      <c r="Z359" s="24" t="s">
        <v>45</v>
      </c>
      <c r="AA359" s="386">
        <v>8</v>
      </c>
      <c r="AB359" s="1"/>
      <c r="AC359" s="2"/>
      <c r="AD359" s="13"/>
      <c r="AE359" s="1"/>
      <c r="AF359" s="387"/>
    </row>
    <row r="360" spans="2:32" x14ac:dyDescent="0.2">
      <c r="B360" s="13" t="s">
        <v>76</v>
      </c>
      <c r="C360" s="1" t="s">
        <v>93</v>
      </c>
      <c r="D360" s="386">
        <v>346</v>
      </c>
      <c r="E360" s="30" t="s">
        <v>180</v>
      </c>
      <c r="F360" s="13"/>
      <c r="G360" s="12">
        <v>3</v>
      </c>
      <c r="H360" s="12"/>
      <c r="I360" s="12"/>
      <c r="J360" s="12"/>
      <c r="K360" s="12"/>
      <c r="L360" s="12"/>
      <c r="M360" s="12"/>
      <c r="N360" s="12">
        <v>3</v>
      </c>
      <c r="O360" s="12"/>
      <c r="P360" s="12"/>
      <c r="Q360" s="12"/>
      <c r="R360" s="12"/>
      <c r="S360" s="2"/>
      <c r="T360" s="36"/>
      <c r="U360" s="386"/>
      <c r="V360" s="386"/>
      <c r="W360" s="1"/>
      <c r="X360" s="2"/>
      <c r="Y360" s="36">
        <v>45331</v>
      </c>
      <c r="Z360" s="24" t="s">
        <v>45</v>
      </c>
      <c r="AA360" s="386">
        <v>3</v>
      </c>
      <c r="AB360" s="1"/>
      <c r="AC360" s="2"/>
      <c r="AD360" s="13"/>
      <c r="AE360" s="1"/>
      <c r="AF360" s="387"/>
    </row>
    <row r="361" spans="2:32" x14ac:dyDescent="0.2">
      <c r="B361" s="13" t="s">
        <v>76</v>
      </c>
      <c r="C361" s="1" t="s">
        <v>93</v>
      </c>
      <c r="D361" s="386">
        <v>347</v>
      </c>
      <c r="E361" s="30" t="s">
        <v>180</v>
      </c>
      <c r="F361" s="13"/>
      <c r="G361" s="12">
        <v>3</v>
      </c>
      <c r="H361" s="12"/>
      <c r="I361" s="12"/>
      <c r="J361" s="12"/>
      <c r="K361" s="12"/>
      <c r="L361" s="12"/>
      <c r="M361" s="12"/>
      <c r="N361" s="12"/>
      <c r="O361" s="12"/>
      <c r="P361" s="12"/>
      <c r="Q361" s="12"/>
      <c r="R361" s="12"/>
      <c r="S361" s="2"/>
      <c r="T361" s="36"/>
      <c r="U361" s="386"/>
      <c r="V361" s="386"/>
      <c r="W361" s="1"/>
      <c r="X361" s="2"/>
      <c r="Y361" s="36">
        <v>45331</v>
      </c>
      <c r="Z361" s="24" t="s">
        <v>45</v>
      </c>
      <c r="AA361" s="386">
        <v>3</v>
      </c>
      <c r="AB361" s="1"/>
      <c r="AC361" s="2"/>
      <c r="AD361" s="13"/>
      <c r="AE361" s="1"/>
      <c r="AF361" s="387"/>
    </row>
    <row r="362" spans="2:32" x14ac:dyDescent="0.2">
      <c r="B362" s="13" t="s">
        <v>76</v>
      </c>
      <c r="C362" s="1" t="s">
        <v>93</v>
      </c>
      <c r="D362" s="386">
        <v>348</v>
      </c>
      <c r="E362" s="30" t="s">
        <v>180</v>
      </c>
      <c r="F362" s="13"/>
      <c r="G362" s="12">
        <v>3</v>
      </c>
      <c r="H362" s="12"/>
      <c r="I362" s="12"/>
      <c r="J362" s="12"/>
      <c r="K362" s="12"/>
      <c r="L362" s="12"/>
      <c r="M362" s="12"/>
      <c r="N362" s="12">
        <v>3</v>
      </c>
      <c r="O362" s="12"/>
      <c r="P362" s="12"/>
      <c r="Q362" s="12"/>
      <c r="R362" s="12"/>
      <c r="S362" s="2"/>
      <c r="T362" s="36"/>
      <c r="U362" s="386"/>
      <c r="V362" s="386"/>
      <c r="W362" s="1"/>
      <c r="X362" s="2"/>
      <c r="Y362" s="36">
        <v>45331</v>
      </c>
      <c r="Z362" s="24" t="s">
        <v>45</v>
      </c>
      <c r="AA362" s="386">
        <v>3</v>
      </c>
      <c r="AB362" s="1"/>
      <c r="AC362" s="2"/>
      <c r="AD362" s="13"/>
      <c r="AE362" s="1"/>
      <c r="AF362" s="387"/>
    </row>
    <row r="363" spans="2:32" x14ac:dyDescent="0.2">
      <c r="B363" s="13" t="s">
        <v>76</v>
      </c>
      <c r="C363" s="1" t="s">
        <v>93</v>
      </c>
      <c r="D363" s="386">
        <v>349</v>
      </c>
      <c r="E363" s="30" t="s">
        <v>180</v>
      </c>
      <c r="F363" s="13"/>
      <c r="G363" s="12">
        <v>3</v>
      </c>
      <c r="H363" s="12"/>
      <c r="I363" s="12"/>
      <c r="J363" s="12"/>
      <c r="K363" s="12"/>
      <c r="L363" s="386"/>
      <c r="M363" s="386"/>
      <c r="N363" s="12"/>
      <c r="O363" s="12"/>
      <c r="P363" s="12"/>
      <c r="Q363" s="386"/>
      <c r="R363" s="386"/>
      <c r="S363" s="2"/>
      <c r="T363" s="36"/>
      <c r="U363" s="386"/>
      <c r="V363" s="386"/>
      <c r="W363" s="50"/>
      <c r="X363" s="2"/>
      <c r="Y363" s="36">
        <v>45331</v>
      </c>
      <c r="Z363" s="24" t="s">
        <v>45</v>
      </c>
      <c r="AA363" s="386">
        <v>3</v>
      </c>
      <c r="AB363" s="1"/>
      <c r="AC363" s="2"/>
      <c r="AD363" s="13"/>
      <c r="AE363" s="1"/>
      <c r="AF363" s="387"/>
    </row>
    <row r="364" spans="2:32" x14ac:dyDescent="0.2">
      <c r="B364" s="13" t="s">
        <v>76</v>
      </c>
      <c r="C364" s="1" t="s">
        <v>93</v>
      </c>
      <c r="D364" s="386">
        <v>350</v>
      </c>
      <c r="E364" s="30" t="s">
        <v>181</v>
      </c>
      <c r="F364" s="13"/>
      <c r="G364" s="12">
        <v>1</v>
      </c>
      <c r="H364" s="12"/>
      <c r="I364" s="12">
        <v>6</v>
      </c>
      <c r="J364" s="12"/>
      <c r="K364" s="12"/>
      <c r="L364" s="12"/>
      <c r="M364" s="12"/>
      <c r="N364" s="12">
        <v>3</v>
      </c>
      <c r="O364" s="12">
        <v>3</v>
      </c>
      <c r="P364" s="12"/>
      <c r="Q364" s="12"/>
      <c r="R364" s="12"/>
      <c r="S364" s="2"/>
      <c r="T364" s="36">
        <v>45318</v>
      </c>
      <c r="U364" s="24" t="s">
        <v>45</v>
      </c>
      <c r="V364" s="386">
        <v>3</v>
      </c>
      <c r="W364" s="1"/>
      <c r="X364" s="2"/>
      <c r="Y364" s="36">
        <v>45331</v>
      </c>
      <c r="Z364" s="24" t="s">
        <v>45</v>
      </c>
      <c r="AA364" s="386">
        <v>9</v>
      </c>
      <c r="AB364" s="1"/>
      <c r="AC364" s="2"/>
      <c r="AD364" s="13"/>
      <c r="AE364" s="1"/>
      <c r="AF364" s="387"/>
    </row>
    <row r="365" spans="2:32" x14ac:dyDescent="0.2">
      <c r="B365" s="13" t="s">
        <v>76</v>
      </c>
      <c r="C365" s="1" t="s">
        <v>93</v>
      </c>
      <c r="D365" s="386">
        <v>351</v>
      </c>
      <c r="E365" s="30" t="s">
        <v>180</v>
      </c>
      <c r="F365" s="13"/>
      <c r="G365" s="12">
        <v>3</v>
      </c>
      <c r="H365" s="12"/>
      <c r="I365" s="12"/>
      <c r="J365" s="12"/>
      <c r="K365" s="12"/>
      <c r="L365" s="12"/>
      <c r="M365" s="12"/>
      <c r="N365" s="12"/>
      <c r="O365" s="12"/>
      <c r="P365" s="12"/>
      <c r="Q365" s="12"/>
      <c r="R365" s="12"/>
      <c r="S365" s="2"/>
      <c r="T365" s="36"/>
      <c r="U365" s="386"/>
      <c r="V365" s="386"/>
      <c r="W365" s="1"/>
      <c r="X365" s="2"/>
      <c r="Y365" s="36">
        <v>45331</v>
      </c>
      <c r="Z365" s="24" t="s">
        <v>45</v>
      </c>
      <c r="AA365" s="386">
        <v>3</v>
      </c>
      <c r="AB365" s="1"/>
      <c r="AC365" s="2"/>
      <c r="AD365" s="13"/>
      <c r="AE365" s="1"/>
      <c r="AF365" s="387"/>
    </row>
    <row r="366" spans="2:32" x14ac:dyDescent="0.2">
      <c r="B366" s="13" t="s">
        <v>76</v>
      </c>
      <c r="C366" s="1" t="s">
        <v>93</v>
      </c>
      <c r="D366" s="386">
        <v>352</v>
      </c>
      <c r="E366" s="30" t="s">
        <v>189</v>
      </c>
      <c r="F366" s="13"/>
      <c r="G366" s="12">
        <v>3</v>
      </c>
      <c r="H366" s="12"/>
      <c r="I366" s="12"/>
      <c r="J366" s="12"/>
      <c r="K366" s="12">
        <v>2</v>
      </c>
      <c r="L366" s="12"/>
      <c r="M366" s="12"/>
      <c r="N366" s="12">
        <v>3</v>
      </c>
      <c r="O366" s="12">
        <v>8</v>
      </c>
      <c r="P366" s="12"/>
      <c r="Q366" s="12"/>
      <c r="R366" s="12"/>
      <c r="S366" s="2"/>
      <c r="T366" s="36">
        <v>45318</v>
      </c>
      <c r="U366" s="24" t="s">
        <v>45</v>
      </c>
      <c r="V366" s="386">
        <v>14</v>
      </c>
      <c r="W366" s="1"/>
      <c r="X366" s="2"/>
      <c r="Y366" s="36">
        <v>45331</v>
      </c>
      <c r="Z366" s="24" t="s">
        <v>45</v>
      </c>
      <c r="AA366" s="386">
        <v>8</v>
      </c>
      <c r="AB366" s="1"/>
      <c r="AC366" s="2"/>
      <c r="AD366" s="13"/>
      <c r="AE366" s="1"/>
      <c r="AF366" s="387"/>
    </row>
    <row r="367" spans="2:32" x14ac:dyDescent="0.2">
      <c r="B367" s="13" t="s">
        <v>76</v>
      </c>
      <c r="C367" s="1" t="s">
        <v>93</v>
      </c>
      <c r="D367" s="386">
        <v>353</v>
      </c>
      <c r="E367" s="30" t="s">
        <v>180</v>
      </c>
      <c r="F367" s="13"/>
      <c r="G367" s="12">
        <v>3</v>
      </c>
      <c r="H367" s="12"/>
      <c r="I367" s="12"/>
      <c r="J367" s="12"/>
      <c r="K367" s="12"/>
      <c r="L367" s="12"/>
      <c r="M367" s="12"/>
      <c r="N367" s="12"/>
      <c r="O367" s="12"/>
      <c r="P367" s="12"/>
      <c r="Q367" s="12"/>
      <c r="R367" s="12"/>
      <c r="S367" s="2"/>
      <c r="T367" s="36"/>
      <c r="U367" s="386"/>
      <c r="V367" s="386"/>
      <c r="W367" s="1"/>
      <c r="X367" s="2"/>
      <c r="Y367" s="36">
        <v>45331</v>
      </c>
      <c r="Z367" s="24" t="s">
        <v>45</v>
      </c>
      <c r="AA367" s="386">
        <v>3</v>
      </c>
      <c r="AB367" s="1"/>
      <c r="AC367" s="2"/>
      <c r="AD367" s="13"/>
      <c r="AE367" s="1"/>
      <c r="AF367" s="387"/>
    </row>
    <row r="368" spans="2:32" x14ac:dyDescent="0.2">
      <c r="B368" s="13" t="s">
        <v>76</v>
      </c>
      <c r="C368" s="1" t="s">
        <v>93</v>
      </c>
      <c r="D368" s="386">
        <v>354</v>
      </c>
      <c r="E368" s="30" t="s">
        <v>180</v>
      </c>
      <c r="F368" s="13"/>
      <c r="G368" s="12">
        <v>3</v>
      </c>
      <c r="H368" s="12"/>
      <c r="I368" s="12"/>
      <c r="J368" s="12"/>
      <c r="K368" s="12"/>
      <c r="L368" s="12"/>
      <c r="M368" s="12"/>
      <c r="N368" s="12">
        <v>3</v>
      </c>
      <c r="O368" s="12"/>
      <c r="P368" s="12"/>
      <c r="Q368" s="12"/>
      <c r="R368" s="12"/>
      <c r="S368" s="2"/>
      <c r="T368" s="36"/>
      <c r="U368" s="386"/>
      <c r="V368" s="386"/>
      <c r="W368" s="1"/>
      <c r="X368" s="2"/>
      <c r="Y368" s="36">
        <v>45331</v>
      </c>
      <c r="Z368" s="24" t="s">
        <v>45</v>
      </c>
      <c r="AA368" s="386">
        <v>6</v>
      </c>
      <c r="AB368" s="1"/>
      <c r="AC368" s="2"/>
      <c r="AD368" s="13"/>
      <c r="AE368" s="1"/>
      <c r="AF368" s="387"/>
    </row>
    <row r="369" spans="2:32" x14ac:dyDescent="0.2">
      <c r="B369" s="13" t="s">
        <v>76</v>
      </c>
      <c r="C369" s="1" t="s">
        <v>93</v>
      </c>
      <c r="D369" s="386">
        <v>355</v>
      </c>
      <c r="E369" s="30" t="s">
        <v>216</v>
      </c>
      <c r="F369" s="13"/>
      <c r="G369" s="12">
        <v>2</v>
      </c>
      <c r="H369" s="12">
        <v>3</v>
      </c>
      <c r="I369" s="12">
        <v>3</v>
      </c>
      <c r="J369" s="12"/>
      <c r="K369" s="12"/>
      <c r="L369" s="386"/>
      <c r="M369" s="386"/>
      <c r="N369" s="12"/>
      <c r="O369" s="12">
        <v>3</v>
      </c>
      <c r="P369" s="12"/>
      <c r="Q369" s="386"/>
      <c r="R369" s="386"/>
      <c r="S369" s="2"/>
      <c r="T369" s="36">
        <v>45318</v>
      </c>
      <c r="U369" s="24" t="s">
        <v>45</v>
      </c>
      <c r="V369" s="386">
        <v>3</v>
      </c>
      <c r="W369" s="50"/>
      <c r="X369" s="2"/>
      <c r="Y369" s="36">
        <v>45331</v>
      </c>
      <c r="Z369" s="24" t="s">
        <v>45</v>
      </c>
      <c r="AA369" s="386">
        <v>8</v>
      </c>
      <c r="AB369" s="1"/>
      <c r="AC369" s="2"/>
      <c r="AD369" s="13"/>
      <c r="AE369" s="1"/>
      <c r="AF369" s="387"/>
    </row>
    <row r="370" spans="2:32" x14ac:dyDescent="0.2">
      <c r="B370" s="13" t="s">
        <v>76</v>
      </c>
      <c r="C370" s="1" t="s">
        <v>93</v>
      </c>
      <c r="D370" s="386">
        <v>356</v>
      </c>
      <c r="E370" s="30" t="s">
        <v>216</v>
      </c>
      <c r="F370" s="13"/>
      <c r="G370" s="12">
        <v>1</v>
      </c>
      <c r="H370" s="12">
        <v>3</v>
      </c>
      <c r="I370" s="12"/>
      <c r="J370" s="12"/>
      <c r="K370" s="12"/>
      <c r="L370" s="386"/>
      <c r="M370" s="386"/>
      <c r="N370" s="12"/>
      <c r="O370" s="12">
        <v>3</v>
      </c>
      <c r="P370" s="12">
        <v>3</v>
      </c>
      <c r="Q370" s="386"/>
      <c r="R370" s="386"/>
      <c r="S370" s="2"/>
      <c r="T370" s="36">
        <v>45318</v>
      </c>
      <c r="U370" s="24" t="s">
        <v>45</v>
      </c>
      <c r="V370" s="386">
        <v>12</v>
      </c>
      <c r="W370" s="50"/>
      <c r="X370" s="2"/>
      <c r="Y370" s="36">
        <v>45331</v>
      </c>
      <c r="Z370" s="24" t="s">
        <v>45</v>
      </c>
      <c r="AA370" s="386">
        <v>10</v>
      </c>
      <c r="AB370" s="1"/>
      <c r="AC370" s="2"/>
      <c r="AD370" s="13"/>
      <c r="AE370" s="1"/>
      <c r="AF370" s="387"/>
    </row>
    <row r="371" spans="2:32" x14ac:dyDescent="0.2">
      <c r="B371" s="13" t="s">
        <v>76</v>
      </c>
      <c r="C371" s="1" t="s">
        <v>93</v>
      </c>
      <c r="D371" s="386">
        <v>357</v>
      </c>
      <c r="E371" s="30" t="s">
        <v>216</v>
      </c>
      <c r="F371" s="13"/>
      <c r="G371" s="12">
        <v>1</v>
      </c>
      <c r="H371" s="12"/>
      <c r="I371" s="12">
        <v>3</v>
      </c>
      <c r="J371" s="12"/>
      <c r="K371" s="12"/>
      <c r="L371" s="386"/>
      <c r="M371" s="386"/>
      <c r="N371" s="12"/>
      <c r="O371" s="12">
        <v>7</v>
      </c>
      <c r="P371" s="12">
        <v>3</v>
      </c>
      <c r="Q371" s="386"/>
      <c r="R371" s="386"/>
      <c r="S371" s="2"/>
      <c r="T371" s="36">
        <v>45318</v>
      </c>
      <c r="U371" s="24" t="s">
        <v>45</v>
      </c>
      <c r="V371" s="386">
        <v>19</v>
      </c>
      <c r="W371" s="118" t="s">
        <v>142</v>
      </c>
      <c r="X371" s="2"/>
      <c r="Y371" s="36">
        <v>45332</v>
      </c>
      <c r="Z371" s="24" t="s">
        <v>45</v>
      </c>
      <c r="AA371" s="386">
        <v>13</v>
      </c>
      <c r="AB371" s="1"/>
      <c r="AC371" s="2"/>
      <c r="AD371" s="36">
        <v>45487</v>
      </c>
      <c r="AE371" s="1" t="s">
        <v>242</v>
      </c>
      <c r="AF371" s="387"/>
    </row>
    <row r="372" spans="2:32" x14ac:dyDescent="0.2">
      <c r="B372" s="13" t="s">
        <v>76</v>
      </c>
      <c r="C372" s="1" t="s">
        <v>93</v>
      </c>
      <c r="D372" s="386">
        <v>358</v>
      </c>
      <c r="E372" s="30" t="s">
        <v>216</v>
      </c>
      <c r="F372" s="13"/>
      <c r="G372" s="12">
        <v>2</v>
      </c>
      <c r="H372" s="12"/>
      <c r="I372" s="12">
        <v>6</v>
      </c>
      <c r="J372" s="12"/>
      <c r="K372" s="12"/>
      <c r="L372" s="386"/>
      <c r="M372" s="386"/>
      <c r="N372" s="12"/>
      <c r="O372" s="12">
        <v>3</v>
      </c>
      <c r="P372" s="12"/>
      <c r="Q372" s="386"/>
      <c r="R372" s="386"/>
      <c r="S372" s="2"/>
      <c r="T372" s="36">
        <v>45318</v>
      </c>
      <c r="U372" s="24" t="s">
        <v>45</v>
      </c>
      <c r="V372" s="386">
        <v>3</v>
      </c>
      <c r="W372" s="50"/>
      <c r="X372" s="2"/>
      <c r="Y372" s="36">
        <v>45332</v>
      </c>
      <c r="Z372" s="24" t="s">
        <v>45</v>
      </c>
      <c r="AA372" s="386">
        <v>8</v>
      </c>
      <c r="AB372" s="1"/>
      <c r="AC372" s="2"/>
      <c r="AD372" s="13"/>
      <c r="AE372" s="1"/>
      <c r="AF372" s="387"/>
    </row>
    <row r="373" spans="2:32" x14ac:dyDescent="0.2">
      <c r="B373" s="13" t="s">
        <v>76</v>
      </c>
      <c r="C373" s="1" t="s">
        <v>93</v>
      </c>
      <c r="D373" s="386">
        <v>359</v>
      </c>
      <c r="E373" s="30" t="s">
        <v>216</v>
      </c>
      <c r="F373" s="13"/>
      <c r="G373" s="12">
        <v>3</v>
      </c>
      <c r="H373" s="12"/>
      <c r="I373" s="12"/>
      <c r="J373" s="12"/>
      <c r="K373" s="12"/>
      <c r="L373" s="12"/>
      <c r="M373" s="12"/>
      <c r="N373" s="12">
        <v>3</v>
      </c>
      <c r="O373" s="12"/>
      <c r="P373" s="12"/>
      <c r="Q373" s="12"/>
      <c r="R373" s="12"/>
      <c r="S373" s="2"/>
      <c r="T373" s="36"/>
      <c r="U373" s="386"/>
      <c r="V373" s="386"/>
      <c r="W373" s="1"/>
      <c r="X373" s="2"/>
      <c r="Y373" s="36">
        <v>45332</v>
      </c>
      <c r="Z373" s="24" t="s">
        <v>45</v>
      </c>
      <c r="AA373" s="386">
        <v>6</v>
      </c>
      <c r="AB373" s="1"/>
      <c r="AC373" s="2"/>
      <c r="AD373" s="13"/>
      <c r="AE373" s="1"/>
      <c r="AF373" s="387"/>
    </row>
    <row r="374" spans="2:32" x14ac:dyDescent="0.2">
      <c r="B374" s="13" t="s">
        <v>76</v>
      </c>
      <c r="C374" s="1" t="s">
        <v>93</v>
      </c>
      <c r="D374" s="386">
        <v>360</v>
      </c>
      <c r="E374" s="30" t="s">
        <v>180</v>
      </c>
      <c r="F374" s="13"/>
      <c r="G374" s="12">
        <v>3</v>
      </c>
      <c r="H374" s="12"/>
      <c r="I374" s="12"/>
      <c r="J374" s="12"/>
      <c r="K374" s="12"/>
      <c r="L374" s="12"/>
      <c r="M374" s="12"/>
      <c r="N374" s="12"/>
      <c r="O374" s="12"/>
      <c r="P374" s="12"/>
      <c r="Q374" s="12"/>
      <c r="R374" s="12"/>
      <c r="S374" s="2"/>
      <c r="T374" s="36"/>
      <c r="U374" s="386"/>
      <c r="V374" s="386"/>
      <c r="W374" s="1"/>
      <c r="X374" s="2"/>
      <c r="Y374" s="36">
        <v>45332</v>
      </c>
      <c r="Z374" s="24" t="s">
        <v>45</v>
      </c>
      <c r="AA374" s="386">
        <v>3</v>
      </c>
      <c r="AB374" s="1"/>
      <c r="AC374" s="2"/>
      <c r="AD374" s="13"/>
      <c r="AE374" s="1"/>
      <c r="AF374" s="387"/>
    </row>
    <row r="375" spans="2:32" x14ac:dyDescent="0.2">
      <c r="B375" s="13" t="s">
        <v>76</v>
      </c>
      <c r="C375" s="1" t="s">
        <v>93</v>
      </c>
      <c r="D375" s="386">
        <v>361</v>
      </c>
      <c r="E375" s="30" t="s">
        <v>180</v>
      </c>
      <c r="F375" s="13"/>
      <c r="G375" s="12">
        <v>3</v>
      </c>
      <c r="H375" s="12"/>
      <c r="I375" s="12"/>
      <c r="J375" s="12"/>
      <c r="K375" s="12"/>
      <c r="L375" s="12"/>
      <c r="M375" s="12"/>
      <c r="N375" s="12">
        <v>3</v>
      </c>
      <c r="O375" s="12"/>
      <c r="P375" s="12"/>
      <c r="Q375" s="12"/>
      <c r="R375" s="12"/>
      <c r="S375" s="2"/>
      <c r="T375" s="36"/>
      <c r="U375" s="386"/>
      <c r="V375" s="386"/>
      <c r="W375" s="1"/>
      <c r="X375" s="2"/>
      <c r="Y375" s="36"/>
      <c r="Z375" s="386"/>
      <c r="AA375" s="386">
        <v>0</v>
      </c>
      <c r="AB375" s="1"/>
      <c r="AC375" s="2"/>
      <c r="AD375" s="13"/>
      <c r="AE375" s="1"/>
      <c r="AF375" s="387"/>
    </row>
    <row r="376" spans="2:32" x14ac:dyDescent="0.2">
      <c r="B376" s="13" t="s">
        <v>76</v>
      </c>
      <c r="C376" s="1" t="s">
        <v>93</v>
      </c>
      <c r="D376" s="386">
        <v>362</v>
      </c>
      <c r="E376" s="30" t="s">
        <v>42</v>
      </c>
      <c r="F376" s="13"/>
      <c r="G376" s="12">
        <v>3</v>
      </c>
      <c r="H376" s="12"/>
      <c r="I376" s="12"/>
      <c r="J376" s="12"/>
      <c r="K376" s="12"/>
      <c r="L376" s="12"/>
      <c r="M376" s="12"/>
      <c r="N376" s="12"/>
      <c r="O376" s="12"/>
      <c r="P376" s="12"/>
      <c r="Q376" s="12"/>
      <c r="R376" s="12"/>
      <c r="S376" s="2"/>
      <c r="T376" s="36"/>
      <c r="U376" s="386"/>
      <c r="V376" s="386"/>
      <c r="W376" s="1"/>
      <c r="X376" s="2"/>
      <c r="Y376" s="36"/>
      <c r="Z376" s="386"/>
      <c r="AA376" s="386">
        <v>0</v>
      </c>
      <c r="AB376" s="1"/>
      <c r="AC376" s="2"/>
      <c r="AD376" s="13"/>
      <c r="AE376" s="1"/>
      <c r="AF376" s="387"/>
    </row>
    <row r="377" spans="2:32" x14ac:dyDescent="0.2">
      <c r="B377" s="13" t="s">
        <v>76</v>
      </c>
      <c r="C377" s="1" t="s">
        <v>93</v>
      </c>
      <c r="D377" s="386">
        <v>363</v>
      </c>
      <c r="E377" s="30" t="s">
        <v>121</v>
      </c>
      <c r="F377" s="13"/>
      <c r="G377" s="12">
        <v>2</v>
      </c>
      <c r="H377" s="12"/>
      <c r="I377" s="12">
        <v>6</v>
      </c>
      <c r="J377" s="12"/>
      <c r="K377" s="12"/>
      <c r="L377" s="386"/>
      <c r="M377" s="386"/>
      <c r="N377" s="12">
        <v>3</v>
      </c>
      <c r="O377" s="12">
        <v>5</v>
      </c>
      <c r="P377" s="12">
        <v>3</v>
      </c>
      <c r="Q377" s="386"/>
      <c r="R377" s="386"/>
      <c r="S377" s="2"/>
      <c r="T377" s="36">
        <v>45318</v>
      </c>
      <c r="U377" s="24" t="s">
        <v>45</v>
      </c>
      <c r="V377" s="386">
        <v>14</v>
      </c>
      <c r="W377" s="50"/>
      <c r="X377" s="2"/>
      <c r="Y377" s="36"/>
      <c r="Z377" s="386"/>
      <c r="AA377" s="386">
        <v>0</v>
      </c>
      <c r="AB377" s="1"/>
      <c r="AC377" s="2"/>
      <c r="AD377" s="13"/>
      <c r="AE377" s="1"/>
      <c r="AF377" s="387"/>
    </row>
    <row r="378" spans="2:32" x14ac:dyDescent="0.2">
      <c r="B378" s="13" t="s">
        <v>76</v>
      </c>
      <c r="C378" s="1" t="s">
        <v>93</v>
      </c>
      <c r="D378" s="386">
        <v>364</v>
      </c>
      <c r="E378" s="30" t="s">
        <v>44</v>
      </c>
      <c r="F378" s="13"/>
      <c r="G378" s="12"/>
      <c r="H378" s="12"/>
      <c r="I378" s="12">
        <v>6</v>
      </c>
      <c r="J378" s="12"/>
      <c r="K378" s="12">
        <v>3</v>
      </c>
      <c r="L378" s="12"/>
      <c r="M378" s="12"/>
      <c r="N378" s="12"/>
      <c r="O378" s="12"/>
      <c r="P378" s="12"/>
      <c r="Q378" s="12"/>
      <c r="R378" s="12"/>
      <c r="S378" s="2"/>
      <c r="T378" s="36"/>
      <c r="U378" s="386"/>
      <c r="V378" s="386"/>
      <c r="W378" s="1"/>
      <c r="X378" s="2"/>
      <c r="Y378" s="36"/>
      <c r="Z378" s="386"/>
      <c r="AA378" s="386">
        <v>0</v>
      </c>
      <c r="AB378" s="1"/>
      <c r="AC378" s="2"/>
      <c r="AD378" s="13"/>
      <c r="AE378" s="1"/>
      <c r="AF378" s="387"/>
    </row>
    <row r="379" spans="2:32" x14ac:dyDescent="0.2">
      <c r="B379" s="13" t="s">
        <v>76</v>
      </c>
      <c r="C379" s="1" t="s">
        <v>93</v>
      </c>
      <c r="D379" s="386">
        <v>365</v>
      </c>
      <c r="E379" s="30" t="s">
        <v>42</v>
      </c>
      <c r="F379" s="13"/>
      <c r="G379" s="12">
        <v>3</v>
      </c>
      <c r="H379" s="12"/>
      <c r="I379" s="12"/>
      <c r="J379" s="12"/>
      <c r="K379" s="12"/>
      <c r="L379" s="12"/>
      <c r="M379" s="12"/>
      <c r="N379" s="12"/>
      <c r="O379" s="12"/>
      <c r="P379" s="12"/>
      <c r="Q379" s="12"/>
      <c r="R379" s="12"/>
      <c r="S379" s="2"/>
      <c r="T379" s="36"/>
      <c r="U379" s="386"/>
      <c r="V379" s="386"/>
      <c r="W379" s="1"/>
      <c r="X379" s="2"/>
      <c r="Y379" s="36"/>
      <c r="Z379" s="386"/>
      <c r="AA379" s="386">
        <v>0</v>
      </c>
      <c r="AB379" s="1"/>
      <c r="AC379" s="2"/>
      <c r="AD379" s="13"/>
      <c r="AE379" s="1"/>
      <c r="AF379" s="387"/>
    </row>
    <row r="380" spans="2:32" x14ac:dyDescent="0.2">
      <c r="B380" s="13" t="s">
        <v>76</v>
      </c>
      <c r="C380" s="1" t="s">
        <v>93</v>
      </c>
      <c r="D380" s="386">
        <v>366</v>
      </c>
      <c r="E380" s="30" t="s">
        <v>42</v>
      </c>
      <c r="F380" s="13"/>
      <c r="G380" s="12">
        <v>3</v>
      </c>
      <c r="H380" s="12"/>
      <c r="I380" s="12"/>
      <c r="J380" s="12"/>
      <c r="K380" s="12"/>
      <c r="L380" s="386"/>
      <c r="M380" s="386"/>
      <c r="N380" s="12">
        <v>3</v>
      </c>
      <c r="O380" s="12"/>
      <c r="P380" s="12"/>
      <c r="Q380" s="386"/>
      <c r="R380" s="386"/>
      <c r="S380" s="2"/>
      <c r="T380" s="36"/>
      <c r="U380" s="386"/>
      <c r="V380" s="386"/>
      <c r="W380" s="50"/>
      <c r="X380" s="2"/>
      <c r="Y380" s="36"/>
      <c r="Z380" s="386"/>
      <c r="AA380" s="386">
        <v>0</v>
      </c>
      <c r="AB380" s="1"/>
      <c r="AC380" s="2"/>
      <c r="AD380" s="13"/>
      <c r="AE380" s="1"/>
      <c r="AF380" s="387"/>
    </row>
    <row r="381" spans="2:32" x14ac:dyDescent="0.2">
      <c r="B381" s="13" t="s">
        <v>76</v>
      </c>
      <c r="C381" s="1" t="s">
        <v>93</v>
      </c>
      <c r="D381" s="386">
        <v>367</v>
      </c>
      <c r="E381" s="30" t="s">
        <v>121</v>
      </c>
      <c r="F381" s="13"/>
      <c r="G381" s="12">
        <v>3</v>
      </c>
      <c r="H381" s="12">
        <v>3</v>
      </c>
      <c r="I381" s="12">
        <v>6</v>
      </c>
      <c r="J381" s="12"/>
      <c r="K381" s="12"/>
      <c r="L381" s="12"/>
      <c r="M381" s="12"/>
      <c r="N381" s="12"/>
      <c r="O381" s="12">
        <v>6</v>
      </c>
      <c r="P381" s="12"/>
      <c r="Q381" s="12"/>
      <c r="R381" s="12"/>
      <c r="S381" s="2"/>
      <c r="T381" s="36">
        <v>45318</v>
      </c>
      <c r="U381" s="24" t="s">
        <v>45</v>
      </c>
      <c r="V381" s="386">
        <v>6</v>
      </c>
      <c r="W381" s="1"/>
      <c r="X381" s="2"/>
      <c r="Y381" s="36"/>
      <c r="Z381" s="386"/>
      <c r="AA381" s="386">
        <v>0</v>
      </c>
      <c r="AB381" s="1"/>
      <c r="AC381" s="2"/>
      <c r="AD381" s="13"/>
      <c r="AE381" s="1"/>
      <c r="AF381" s="387"/>
    </row>
    <row r="382" spans="2:32" x14ac:dyDescent="0.2">
      <c r="B382" s="13" t="s">
        <v>76</v>
      </c>
      <c r="C382" s="1" t="s">
        <v>93</v>
      </c>
      <c r="D382" s="386">
        <v>368</v>
      </c>
      <c r="E382" s="30" t="s">
        <v>44</v>
      </c>
      <c r="F382" s="13"/>
      <c r="G382" s="12"/>
      <c r="H382" s="12">
        <v>6</v>
      </c>
      <c r="I382" s="12"/>
      <c r="J382" s="12"/>
      <c r="K382" s="12"/>
      <c r="L382" s="12"/>
      <c r="M382" s="12"/>
      <c r="N382" s="12"/>
      <c r="O382" s="12"/>
      <c r="P382" s="12">
        <v>3</v>
      </c>
      <c r="Q382" s="12"/>
      <c r="R382" s="12"/>
      <c r="S382" s="2"/>
      <c r="T382" s="36">
        <v>45318</v>
      </c>
      <c r="U382" s="24" t="s">
        <v>45</v>
      </c>
      <c r="V382" s="386">
        <v>9</v>
      </c>
      <c r="W382" s="1"/>
      <c r="X382" s="2"/>
      <c r="Y382" s="36"/>
      <c r="Z382" s="386"/>
      <c r="AA382" s="386">
        <v>0</v>
      </c>
      <c r="AB382" s="1"/>
      <c r="AC382" s="2"/>
      <c r="AD382" s="13"/>
      <c r="AE382" s="1"/>
      <c r="AF382" s="387"/>
    </row>
    <row r="383" spans="2:32" x14ac:dyDescent="0.2">
      <c r="B383" s="13" t="s">
        <v>76</v>
      </c>
      <c r="C383" s="1" t="s">
        <v>93</v>
      </c>
      <c r="D383" s="386">
        <v>369</v>
      </c>
      <c r="E383" s="30" t="s">
        <v>42</v>
      </c>
      <c r="F383" s="13"/>
      <c r="G383" s="12">
        <v>3</v>
      </c>
      <c r="H383" s="12"/>
      <c r="I383" s="12"/>
      <c r="J383" s="12"/>
      <c r="K383" s="12"/>
      <c r="L383" s="12"/>
      <c r="M383" s="12"/>
      <c r="N383" s="12"/>
      <c r="O383" s="12"/>
      <c r="P383" s="12"/>
      <c r="Q383" s="12"/>
      <c r="R383" s="12"/>
      <c r="S383" s="2"/>
      <c r="T383" s="36"/>
      <c r="U383" s="386"/>
      <c r="V383" s="386"/>
      <c r="W383" s="1"/>
      <c r="X383" s="2"/>
      <c r="Y383" s="36"/>
      <c r="Z383" s="386"/>
      <c r="AA383" s="386">
        <v>0</v>
      </c>
      <c r="AB383" s="1"/>
      <c r="AC383" s="2"/>
      <c r="AD383" s="13"/>
      <c r="AE383" s="1"/>
      <c r="AF383" s="387"/>
    </row>
    <row r="384" spans="2:32" x14ac:dyDescent="0.2">
      <c r="B384" s="13" t="s">
        <v>76</v>
      </c>
      <c r="C384" s="1" t="s">
        <v>93</v>
      </c>
      <c r="D384" s="386">
        <v>370</v>
      </c>
      <c r="E384" s="30" t="s">
        <v>42</v>
      </c>
      <c r="F384" s="13"/>
      <c r="G384" s="12">
        <v>3</v>
      </c>
      <c r="H384" s="12"/>
      <c r="I384" s="12"/>
      <c r="J384" s="12"/>
      <c r="K384" s="12"/>
      <c r="L384" s="12"/>
      <c r="M384" s="12"/>
      <c r="N384" s="12"/>
      <c r="O384" s="12"/>
      <c r="P384" s="12"/>
      <c r="Q384" s="12"/>
      <c r="R384" s="12"/>
      <c r="S384" s="2"/>
      <c r="T384" s="36"/>
      <c r="U384" s="386"/>
      <c r="V384" s="386"/>
      <c r="W384" s="1"/>
      <c r="X384" s="2"/>
      <c r="Y384" s="36"/>
      <c r="Z384" s="386"/>
      <c r="AA384" s="386">
        <v>0</v>
      </c>
      <c r="AB384" s="1"/>
      <c r="AC384" s="2"/>
      <c r="AD384" s="13"/>
      <c r="AE384" s="1"/>
      <c r="AF384" s="387"/>
    </row>
    <row r="385" spans="2:32" x14ac:dyDescent="0.2">
      <c r="B385" s="13" t="s">
        <v>76</v>
      </c>
      <c r="C385" s="1" t="s">
        <v>93</v>
      </c>
      <c r="D385" s="386">
        <v>371</v>
      </c>
      <c r="E385" s="30" t="s">
        <v>42</v>
      </c>
      <c r="F385" s="13"/>
      <c r="G385" s="12">
        <v>3</v>
      </c>
      <c r="H385" s="12"/>
      <c r="I385" s="12"/>
      <c r="J385" s="12"/>
      <c r="K385" s="12"/>
      <c r="L385" s="12"/>
      <c r="M385" s="12"/>
      <c r="N385" s="12"/>
      <c r="O385" s="12"/>
      <c r="P385" s="12"/>
      <c r="Q385" s="12"/>
      <c r="R385" s="12"/>
      <c r="S385" s="2"/>
      <c r="T385" s="36"/>
      <c r="U385" s="386"/>
      <c r="V385" s="386"/>
      <c r="W385" s="1"/>
      <c r="X385" s="2"/>
      <c r="Y385" s="36"/>
      <c r="Z385" s="386"/>
      <c r="AA385" s="386">
        <v>0</v>
      </c>
      <c r="AB385" s="1"/>
      <c r="AC385" s="2"/>
      <c r="AD385" s="13"/>
      <c r="AE385" s="1"/>
      <c r="AF385" s="387"/>
    </row>
    <row r="386" spans="2:32" x14ac:dyDescent="0.2">
      <c r="B386" s="13" t="s">
        <v>76</v>
      </c>
      <c r="C386" s="1" t="s">
        <v>93</v>
      </c>
      <c r="D386" s="386">
        <v>372</v>
      </c>
      <c r="E386" s="30" t="s">
        <v>42</v>
      </c>
      <c r="F386" s="13"/>
      <c r="G386" s="12">
        <v>3</v>
      </c>
      <c r="H386" s="12"/>
      <c r="I386" s="12"/>
      <c r="J386" s="12"/>
      <c r="K386" s="12"/>
      <c r="L386" s="12"/>
      <c r="M386" s="12"/>
      <c r="N386" s="12"/>
      <c r="O386" s="12"/>
      <c r="P386" s="12"/>
      <c r="Q386" s="12"/>
      <c r="R386" s="12"/>
      <c r="S386" s="2"/>
      <c r="T386" s="36"/>
      <c r="U386" s="386"/>
      <c r="V386" s="386"/>
      <c r="W386" s="1"/>
      <c r="X386" s="2"/>
      <c r="Y386" s="36"/>
      <c r="Z386" s="386"/>
      <c r="AA386" s="386">
        <v>0</v>
      </c>
      <c r="AB386" s="1"/>
      <c r="AC386" s="2"/>
      <c r="AD386" s="13"/>
      <c r="AE386" s="1"/>
      <c r="AF386" s="387"/>
    </row>
    <row r="387" spans="2:32" x14ac:dyDescent="0.2">
      <c r="B387" s="13" t="s">
        <v>76</v>
      </c>
      <c r="C387" s="1" t="s">
        <v>93</v>
      </c>
      <c r="D387" s="386">
        <v>373</v>
      </c>
      <c r="E387" s="30" t="s">
        <v>44</v>
      </c>
      <c r="F387" s="13"/>
      <c r="G387" s="12">
        <v>1</v>
      </c>
      <c r="H387" s="12"/>
      <c r="I387" s="12">
        <v>6</v>
      </c>
      <c r="J387" s="12"/>
      <c r="K387" s="12"/>
      <c r="L387" s="12"/>
      <c r="M387" s="12"/>
      <c r="N387" s="12"/>
      <c r="O387" s="12">
        <v>3</v>
      </c>
      <c r="P387" s="12"/>
      <c r="Q387" s="12"/>
      <c r="R387" s="12"/>
      <c r="S387" s="2"/>
      <c r="T387" s="36">
        <v>45318</v>
      </c>
      <c r="U387" s="24" t="s">
        <v>45</v>
      </c>
      <c r="V387" s="386">
        <v>3</v>
      </c>
      <c r="W387" s="1"/>
      <c r="X387" s="2"/>
      <c r="Y387" s="36"/>
      <c r="Z387" s="386"/>
      <c r="AA387" s="386">
        <v>0</v>
      </c>
      <c r="AB387" s="1"/>
      <c r="AC387" s="2"/>
      <c r="AD387" s="13"/>
      <c r="AE387" s="1"/>
      <c r="AF387" s="387"/>
    </row>
    <row r="388" spans="2:32" x14ac:dyDescent="0.2">
      <c r="B388" s="13" t="s">
        <v>76</v>
      </c>
      <c r="C388" s="1" t="s">
        <v>93</v>
      </c>
      <c r="D388" s="386">
        <v>374</v>
      </c>
      <c r="E388" s="30" t="s">
        <v>42</v>
      </c>
      <c r="F388" s="13"/>
      <c r="G388" s="12">
        <v>3</v>
      </c>
      <c r="H388" s="12"/>
      <c r="I388" s="12"/>
      <c r="J388" s="12"/>
      <c r="K388" s="12"/>
      <c r="L388" s="12"/>
      <c r="M388" s="12"/>
      <c r="N388" s="12"/>
      <c r="O388" s="12"/>
      <c r="P388" s="12"/>
      <c r="Q388" s="12"/>
      <c r="R388" s="12"/>
      <c r="S388" s="2"/>
      <c r="T388" s="36"/>
      <c r="U388" s="386"/>
      <c r="V388" s="386"/>
      <c r="W388" s="1"/>
      <c r="X388" s="2"/>
      <c r="Y388" s="36"/>
      <c r="Z388" s="386"/>
      <c r="AA388" s="386">
        <v>0</v>
      </c>
      <c r="AB388" s="1"/>
      <c r="AC388" s="2"/>
      <c r="AD388" s="13"/>
      <c r="AE388" s="1"/>
      <c r="AF388" s="387"/>
    </row>
    <row r="389" spans="2:32" x14ac:dyDescent="0.2">
      <c r="B389" s="13" t="s">
        <v>76</v>
      </c>
      <c r="C389" s="1" t="s">
        <v>93</v>
      </c>
      <c r="D389" s="386">
        <v>375</v>
      </c>
      <c r="E389" s="30" t="s">
        <v>42</v>
      </c>
      <c r="F389" s="13"/>
      <c r="G389" s="12">
        <v>3</v>
      </c>
      <c r="H389" s="12"/>
      <c r="I389" s="12"/>
      <c r="J389" s="12"/>
      <c r="K389" s="12"/>
      <c r="L389" s="386"/>
      <c r="M389" s="386"/>
      <c r="N389" s="12"/>
      <c r="O389" s="12"/>
      <c r="P389" s="12"/>
      <c r="Q389" s="386"/>
      <c r="R389" s="386"/>
      <c r="S389" s="2"/>
      <c r="T389" s="36"/>
      <c r="U389" s="386"/>
      <c r="V389" s="386"/>
      <c r="W389" s="50"/>
      <c r="X389" s="2"/>
      <c r="Y389" s="36"/>
      <c r="Z389" s="386"/>
      <c r="AA389" s="386">
        <v>0</v>
      </c>
      <c r="AB389" s="1"/>
      <c r="AC389" s="2"/>
      <c r="AD389" s="13"/>
      <c r="AE389" s="1"/>
      <c r="AF389" s="387"/>
    </row>
    <row r="390" spans="2:32" x14ac:dyDescent="0.2">
      <c r="B390" s="13" t="s">
        <v>76</v>
      </c>
      <c r="C390" s="1" t="s">
        <v>93</v>
      </c>
      <c r="D390" s="386">
        <v>376</v>
      </c>
      <c r="E390" s="30" t="s">
        <v>42</v>
      </c>
      <c r="F390" s="13"/>
      <c r="G390" s="12">
        <v>3</v>
      </c>
      <c r="H390" s="12"/>
      <c r="I390" s="12"/>
      <c r="J390" s="12"/>
      <c r="K390" s="12"/>
      <c r="L390" s="386"/>
      <c r="M390" s="386"/>
      <c r="N390" s="12"/>
      <c r="O390" s="12"/>
      <c r="P390" s="12"/>
      <c r="Q390" s="386"/>
      <c r="R390" s="386"/>
      <c r="S390" s="2"/>
      <c r="T390" s="36"/>
      <c r="U390" s="386"/>
      <c r="V390" s="386"/>
      <c r="W390" s="50"/>
      <c r="X390" s="2"/>
      <c r="Y390" s="36"/>
      <c r="Z390" s="386"/>
      <c r="AA390" s="386">
        <v>0</v>
      </c>
      <c r="AB390" s="1"/>
      <c r="AC390" s="2"/>
      <c r="AD390" s="13"/>
      <c r="AE390" s="1"/>
      <c r="AF390" s="387"/>
    </row>
    <row r="391" spans="2:32" x14ac:dyDescent="0.2">
      <c r="B391" s="13" t="s">
        <v>76</v>
      </c>
      <c r="C391" s="1" t="s">
        <v>93</v>
      </c>
      <c r="D391" s="386">
        <v>377</v>
      </c>
      <c r="E391" s="30" t="s">
        <v>42</v>
      </c>
      <c r="F391" s="13"/>
      <c r="G391" s="12">
        <v>3</v>
      </c>
      <c r="H391" s="12"/>
      <c r="I391" s="12"/>
      <c r="J391" s="12"/>
      <c r="K391" s="12"/>
      <c r="L391" s="12"/>
      <c r="M391" s="12"/>
      <c r="N391" s="12"/>
      <c r="O391" s="12"/>
      <c r="P391" s="12"/>
      <c r="Q391" s="12"/>
      <c r="R391" s="12"/>
      <c r="S391" s="2"/>
      <c r="T391" s="36"/>
      <c r="U391" s="386"/>
      <c r="V391" s="386"/>
      <c r="W391" s="1"/>
      <c r="X391" s="2"/>
      <c r="Y391" s="36"/>
      <c r="Z391" s="386"/>
      <c r="AA391" s="386">
        <v>0</v>
      </c>
      <c r="AB391" s="1"/>
      <c r="AC391" s="2"/>
      <c r="AD391" s="13"/>
      <c r="AE391" s="1"/>
      <c r="AF391" s="387"/>
    </row>
    <row r="392" spans="2:32" x14ac:dyDescent="0.2">
      <c r="B392" s="13" t="s">
        <v>76</v>
      </c>
      <c r="C392" s="1" t="s">
        <v>93</v>
      </c>
      <c r="D392" s="386">
        <v>378</v>
      </c>
      <c r="E392" s="30" t="s">
        <v>44</v>
      </c>
      <c r="F392" s="13"/>
      <c r="G392" s="12">
        <v>1</v>
      </c>
      <c r="H392" s="12"/>
      <c r="I392" s="12">
        <v>6</v>
      </c>
      <c r="J392" s="12"/>
      <c r="K392" s="12"/>
      <c r="L392" s="12"/>
      <c r="M392" s="12"/>
      <c r="N392" s="12"/>
      <c r="O392" s="12">
        <v>3</v>
      </c>
      <c r="P392" s="12"/>
      <c r="Q392" s="12"/>
      <c r="R392" s="12"/>
      <c r="S392" s="2"/>
      <c r="T392" s="36">
        <v>45318</v>
      </c>
      <c r="U392" s="24" t="s">
        <v>45</v>
      </c>
      <c r="V392" s="386">
        <v>3</v>
      </c>
      <c r="W392" s="1"/>
      <c r="X392" s="2"/>
      <c r="Y392" s="36"/>
      <c r="Z392" s="386"/>
      <c r="AA392" s="386">
        <v>0</v>
      </c>
      <c r="AB392" s="1"/>
      <c r="AC392" s="2"/>
      <c r="AD392" s="13"/>
      <c r="AE392" s="1"/>
      <c r="AF392" s="387"/>
    </row>
    <row r="393" spans="2:32" x14ac:dyDescent="0.2">
      <c r="B393" s="13" t="s">
        <v>76</v>
      </c>
      <c r="C393" s="1" t="s">
        <v>93</v>
      </c>
      <c r="D393" s="386">
        <v>379</v>
      </c>
      <c r="E393" s="30" t="s">
        <v>42</v>
      </c>
      <c r="F393" s="13"/>
      <c r="G393" s="12">
        <v>3</v>
      </c>
      <c r="H393" s="12"/>
      <c r="I393" s="12"/>
      <c r="J393" s="12"/>
      <c r="K393" s="12"/>
      <c r="L393" s="12"/>
      <c r="M393" s="12"/>
      <c r="N393" s="12"/>
      <c r="O393" s="12"/>
      <c r="P393" s="12"/>
      <c r="Q393" s="12"/>
      <c r="R393" s="12"/>
      <c r="S393" s="2"/>
      <c r="T393" s="36"/>
      <c r="U393" s="386"/>
      <c r="V393" s="386"/>
      <c r="W393" s="1"/>
      <c r="X393" s="2"/>
      <c r="Y393" s="36"/>
      <c r="Z393" s="386"/>
      <c r="AA393" s="386">
        <v>0</v>
      </c>
      <c r="AB393" s="1"/>
      <c r="AC393" s="2"/>
      <c r="AD393" s="13"/>
      <c r="AE393" s="1"/>
      <c r="AF393" s="387"/>
    </row>
    <row r="394" spans="2:32" x14ac:dyDescent="0.2">
      <c r="B394" s="13" t="s">
        <v>76</v>
      </c>
      <c r="C394" s="1" t="s">
        <v>93</v>
      </c>
      <c r="D394" s="386">
        <v>380</v>
      </c>
      <c r="E394" s="30" t="s">
        <v>42</v>
      </c>
      <c r="F394" s="13"/>
      <c r="G394" s="12">
        <v>3</v>
      </c>
      <c r="H394" s="12"/>
      <c r="I394" s="12"/>
      <c r="J394" s="12"/>
      <c r="K394" s="12"/>
      <c r="L394" s="12"/>
      <c r="M394" s="12"/>
      <c r="N394" s="12"/>
      <c r="O394" s="12"/>
      <c r="P394" s="12"/>
      <c r="Q394" s="12"/>
      <c r="R394" s="12"/>
      <c r="S394" s="2"/>
      <c r="T394" s="36"/>
      <c r="U394" s="386"/>
      <c r="V394" s="386"/>
      <c r="W394" s="1"/>
      <c r="X394" s="2"/>
      <c r="Y394" s="36"/>
      <c r="Z394" s="386"/>
      <c r="AA394" s="386">
        <v>0</v>
      </c>
      <c r="AB394" s="1"/>
      <c r="AC394" s="2"/>
      <c r="AD394" s="13"/>
      <c r="AE394" s="1"/>
      <c r="AF394" s="387"/>
    </row>
    <row r="395" spans="2:32" x14ac:dyDescent="0.2">
      <c r="B395" s="13" t="s">
        <v>76</v>
      </c>
      <c r="C395" s="1" t="s">
        <v>93</v>
      </c>
      <c r="D395" s="386">
        <v>381</v>
      </c>
      <c r="E395" s="30" t="s">
        <v>42</v>
      </c>
      <c r="F395" s="13"/>
      <c r="G395" s="12">
        <v>3</v>
      </c>
      <c r="H395" s="12"/>
      <c r="I395" s="12"/>
      <c r="J395" s="12"/>
      <c r="K395" s="12"/>
      <c r="L395" s="12"/>
      <c r="M395" s="12"/>
      <c r="N395" s="12"/>
      <c r="O395" s="12"/>
      <c r="P395" s="12"/>
      <c r="Q395" s="12"/>
      <c r="R395" s="12"/>
      <c r="S395" s="2"/>
      <c r="T395" s="36"/>
      <c r="U395" s="386"/>
      <c r="V395" s="386"/>
      <c r="W395" s="1"/>
      <c r="X395" s="2"/>
      <c r="Y395" s="36"/>
      <c r="Z395" s="386"/>
      <c r="AA395" s="386">
        <v>0</v>
      </c>
      <c r="AB395" s="1"/>
      <c r="AC395" s="2"/>
      <c r="AD395" s="13"/>
      <c r="AE395" s="1"/>
      <c r="AF395" s="387"/>
    </row>
    <row r="396" spans="2:32" x14ac:dyDescent="0.2">
      <c r="B396" s="13" t="s">
        <v>76</v>
      </c>
      <c r="C396" s="1" t="s">
        <v>93</v>
      </c>
      <c r="D396" s="386">
        <v>382</v>
      </c>
      <c r="E396" s="30" t="s">
        <v>42</v>
      </c>
      <c r="F396" s="13"/>
      <c r="G396" s="12">
        <v>3</v>
      </c>
      <c r="H396" s="12"/>
      <c r="I396" s="12"/>
      <c r="J396" s="12"/>
      <c r="K396" s="12"/>
      <c r="L396" s="12"/>
      <c r="M396" s="12"/>
      <c r="N396" s="12"/>
      <c r="O396" s="12"/>
      <c r="P396" s="12"/>
      <c r="Q396" s="12"/>
      <c r="R396" s="12"/>
      <c r="S396" s="2"/>
      <c r="T396" s="36"/>
      <c r="U396" s="386"/>
      <c r="V396" s="386"/>
      <c r="W396" s="1"/>
      <c r="X396" s="2"/>
      <c r="Y396" s="36"/>
      <c r="Z396" s="386"/>
      <c r="AA396" s="386">
        <v>0</v>
      </c>
      <c r="AB396" s="1"/>
      <c r="AC396" s="2"/>
      <c r="AD396" s="13"/>
      <c r="AE396" s="1"/>
      <c r="AF396" s="387"/>
    </row>
    <row r="397" spans="2:32" x14ac:dyDescent="0.2">
      <c r="B397" s="13" t="s">
        <v>76</v>
      </c>
      <c r="C397" s="1" t="s">
        <v>93</v>
      </c>
      <c r="D397" s="386">
        <v>383</v>
      </c>
      <c r="E397" s="30" t="s">
        <v>121</v>
      </c>
      <c r="F397" s="13"/>
      <c r="G397" s="12">
        <v>1</v>
      </c>
      <c r="H397" s="12">
        <v>6</v>
      </c>
      <c r="I397" s="12"/>
      <c r="J397" s="12"/>
      <c r="K397" s="12"/>
      <c r="L397" s="12"/>
      <c r="M397" s="12"/>
      <c r="N397" s="12"/>
      <c r="O397" s="12">
        <v>3</v>
      </c>
      <c r="P397" s="12"/>
      <c r="Q397" s="12"/>
      <c r="R397" s="12"/>
      <c r="S397" s="365" t="s">
        <v>513</v>
      </c>
      <c r="T397" s="36">
        <v>45318</v>
      </c>
      <c r="U397" s="24" t="s">
        <v>45</v>
      </c>
      <c r="V397" s="386">
        <v>3</v>
      </c>
      <c r="W397" s="1"/>
      <c r="X397" s="2"/>
      <c r="Y397" s="36"/>
      <c r="Z397" s="386"/>
      <c r="AA397" s="386">
        <v>0</v>
      </c>
      <c r="AB397" s="1"/>
      <c r="AC397" s="2"/>
      <c r="AD397" s="13"/>
      <c r="AE397" s="1"/>
      <c r="AF397" s="387"/>
    </row>
    <row r="398" spans="2:32" x14ac:dyDescent="0.2">
      <c r="B398" s="13" t="s">
        <v>76</v>
      </c>
      <c r="C398" s="1" t="s">
        <v>93</v>
      </c>
      <c r="D398" s="386">
        <v>384</v>
      </c>
      <c r="E398" s="30" t="s">
        <v>42</v>
      </c>
      <c r="F398" s="13"/>
      <c r="G398" s="12">
        <v>3</v>
      </c>
      <c r="H398" s="12"/>
      <c r="I398" s="12"/>
      <c r="J398" s="12"/>
      <c r="K398" s="12"/>
      <c r="L398" s="12"/>
      <c r="M398" s="12"/>
      <c r="N398" s="12">
        <v>3</v>
      </c>
      <c r="O398" s="12"/>
      <c r="P398" s="12"/>
      <c r="Q398" s="12"/>
      <c r="R398" s="12"/>
      <c r="S398" s="2"/>
      <c r="T398" s="36"/>
      <c r="U398" s="386"/>
      <c r="V398" s="386"/>
      <c r="W398" s="1"/>
      <c r="X398" s="2"/>
      <c r="Y398" s="36"/>
      <c r="Z398" s="386"/>
      <c r="AA398" s="386">
        <v>0</v>
      </c>
      <c r="AB398" s="1"/>
      <c r="AC398" s="2"/>
      <c r="AD398" s="13"/>
      <c r="AE398" s="1"/>
      <c r="AF398" s="387"/>
    </row>
    <row r="399" spans="2:32" x14ac:dyDescent="0.2">
      <c r="B399" s="13" t="s">
        <v>76</v>
      </c>
      <c r="C399" s="1" t="s">
        <v>93</v>
      </c>
      <c r="D399" s="386">
        <v>385</v>
      </c>
      <c r="E399" s="30" t="s">
        <v>42</v>
      </c>
      <c r="F399" s="13"/>
      <c r="G399" s="12">
        <v>3</v>
      </c>
      <c r="H399" s="12"/>
      <c r="I399" s="12"/>
      <c r="J399" s="12"/>
      <c r="K399" s="12"/>
      <c r="L399" s="12"/>
      <c r="M399" s="12"/>
      <c r="N399" s="12"/>
      <c r="O399" s="12"/>
      <c r="P399" s="12"/>
      <c r="Q399" s="12"/>
      <c r="R399" s="12"/>
      <c r="S399" s="2"/>
      <c r="T399" s="36"/>
      <c r="U399" s="386"/>
      <c r="V399" s="386"/>
      <c r="W399" s="1"/>
      <c r="X399" s="2"/>
      <c r="Y399" s="36"/>
      <c r="Z399" s="386"/>
      <c r="AA399" s="386">
        <v>0</v>
      </c>
      <c r="AB399" s="1"/>
      <c r="AC399" s="2"/>
      <c r="AD399" s="13"/>
      <c r="AE399" s="1"/>
      <c r="AF399" s="387"/>
    </row>
    <row r="400" spans="2:32" x14ac:dyDescent="0.2">
      <c r="B400" s="13" t="s">
        <v>76</v>
      </c>
      <c r="C400" s="1" t="s">
        <v>93</v>
      </c>
      <c r="D400" s="386">
        <v>386</v>
      </c>
      <c r="E400" s="30" t="s">
        <v>42</v>
      </c>
      <c r="F400" s="13"/>
      <c r="G400" s="12">
        <v>3</v>
      </c>
      <c r="H400" s="12"/>
      <c r="I400" s="12"/>
      <c r="J400" s="12"/>
      <c r="K400" s="12"/>
      <c r="L400" s="12"/>
      <c r="M400" s="12"/>
      <c r="N400" s="12">
        <v>3</v>
      </c>
      <c r="O400" s="12"/>
      <c r="P400" s="12"/>
      <c r="Q400" s="12"/>
      <c r="R400" s="12"/>
      <c r="S400" s="2"/>
      <c r="T400" s="36"/>
      <c r="U400" s="386"/>
      <c r="V400" s="386"/>
      <c r="W400" s="1"/>
      <c r="X400" s="2"/>
      <c r="Y400" s="36"/>
      <c r="Z400" s="386"/>
      <c r="AA400" s="386">
        <v>0</v>
      </c>
      <c r="AB400" s="1"/>
      <c r="AC400" s="2"/>
      <c r="AD400" s="13"/>
      <c r="AE400" s="1"/>
      <c r="AF400" s="387"/>
    </row>
    <row r="401" spans="2:32" x14ac:dyDescent="0.2">
      <c r="B401" s="13" t="s">
        <v>76</v>
      </c>
      <c r="C401" s="1" t="s">
        <v>93</v>
      </c>
      <c r="D401" s="386">
        <v>387</v>
      </c>
      <c r="E401" s="30" t="s">
        <v>216</v>
      </c>
      <c r="F401" s="13"/>
      <c r="G401" s="12">
        <v>1</v>
      </c>
      <c r="H401" s="12"/>
      <c r="I401" s="12">
        <v>6</v>
      </c>
      <c r="J401" s="12"/>
      <c r="K401" s="12"/>
      <c r="L401" s="12"/>
      <c r="M401" s="12"/>
      <c r="N401" s="12"/>
      <c r="O401" s="12">
        <v>3</v>
      </c>
      <c r="P401" s="12"/>
      <c r="Q401" s="12"/>
      <c r="R401" s="12"/>
      <c r="S401" s="2"/>
      <c r="T401" s="36">
        <v>45321</v>
      </c>
      <c r="U401" s="24" t="s">
        <v>45</v>
      </c>
      <c r="V401" s="386">
        <v>3</v>
      </c>
      <c r="W401" s="1"/>
      <c r="X401" s="2"/>
      <c r="Y401" s="36"/>
      <c r="Z401" s="386"/>
      <c r="AA401" s="386">
        <v>0</v>
      </c>
      <c r="AB401" s="1"/>
      <c r="AC401" s="2"/>
      <c r="AD401" s="13"/>
      <c r="AE401" s="1"/>
      <c r="AF401" s="387"/>
    </row>
    <row r="402" spans="2:32" x14ac:dyDescent="0.2">
      <c r="B402" s="13" t="s">
        <v>76</v>
      </c>
      <c r="C402" s="1" t="s">
        <v>93</v>
      </c>
      <c r="D402" s="386">
        <v>388</v>
      </c>
      <c r="E402" s="30" t="s">
        <v>114</v>
      </c>
      <c r="F402" s="13"/>
      <c r="G402" s="12">
        <v>4</v>
      </c>
      <c r="H402" s="12"/>
      <c r="I402" s="12">
        <v>3</v>
      </c>
      <c r="J402" s="12"/>
      <c r="K402" s="12"/>
      <c r="L402" s="386"/>
      <c r="M402" s="386"/>
      <c r="N402" s="12"/>
      <c r="O402" s="12">
        <v>6</v>
      </c>
      <c r="P402" s="12"/>
      <c r="Q402" s="386"/>
      <c r="R402" s="386"/>
      <c r="S402" s="2"/>
      <c r="T402" s="36">
        <v>45321</v>
      </c>
      <c r="U402" s="24" t="s">
        <v>45</v>
      </c>
      <c r="V402" s="386">
        <v>6</v>
      </c>
      <c r="W402" s="50"/>
      <c r="X402" s="2"/>
      <c r="Y402" s="36"/>
      <c r="Z402" s="386"/>
      <c r="AA402" s="386">
        <v>0</v>
      </c>
      <c r="AB402" s="1"/>
      <c r="AC402" s="2"/>
      <c r="AD402" s="13"/>
      <c r="AE402" s="1"/>
      <c r="AF402" s="387"/>
    </row>
    <row r="403" spans="2:32" x14ac:dyDescent="0.2">
      <c r="B403" s="13" t="s">
        <v>76</v>
      </c>
      <c r="C403" s="1" t="s">
        <v>93</v>
      </c>
      <c r="D403" s="386">
        <v>389</v>
      </c>
      <c r="E403" s="30" t="s">
        <v>44</v>
      </c>
      <c r="F403" s="13"/>
      <c r="G403" s="12"/>
      <c r="H403" s="12">
        <v>6</v>
      </c>
      <c r="I403" s="12"/>
      <c r="J403" s="12"/>
      <c r="K403" s="12"/>
      <c r="L403" s="386"/>
      <c r="M403" s="386"/>
      <c r="N403" s="12"/>
      <c r="O403" s="12"/>
      <c r="P403" s="12">
        <v>3</v>
      </c>
      <c r="Q403" s="386"/>
      <c r="R403" s="386"/>
      <c r="S403" s="2"/>
      <c r="T403" s="36">
        <v>45321</v>
      </c>
      <c r="U403" s="24" t="s">
        <v>45</v>
      </c>
      <c r="V403" s="386">
        <v>9</v>
      </c>
      <c r="W403" s="50"/>
      <c r="X403" s="2"/>
      <c r="Y403" s="36"/>
      <c r="Z403" s="386"/>
      <c r="AA403" s="386">
        <v>0</v>
      </c>
      <c r="AB403" s="1"/>
      <c r="AC403" s="2"/>
      <c r="AD403" s="13"/>
      <c r="AE403" s="1"/>
      <c r="AF403" s="387"/>
    </row>
    <row r="404" spans="2:32" x14ac:dyDescent="0.2">
      <c r="B404" s="13" t="s">
        <v>76</v>
      </c>
      <c r="C404" s="1" t="s">
        <v>93</v>
      </c>
      <c r="D404" s="386" t="s">
        <v>217</v>
      </c>
      <c r="E404" s="30" t="s">
        <v>44</v>
      </c>
      <c r="F404" s="13"/>
      <c r="G404" s="12"/>
      <c r="H404" s="12">
        <v>6</v>
      </c>
      <c r="I404" s="12"/>
      <c r="J404" s="12"/>
      <c r="K404" s="12"/>
      <c r="L404" s="386"/>
      <c r="M404" s="386"/>
      <c r="N404" s="12"/>
      <c r="O404" s="12">
        <v>2</v>
      </c>
      <c r="P404" s="12">
        <v>3</v>
      </c>
      <c r="Q404" s="386"/>
      <c r="R404" s="386"/>
      <c r="S404" s="2"/>
      <c r="T404" s="36">
        <v>45321</v>
      </c>
      <c r="U404" s="24" t="s">
        <v>45</v>
      </c>
      <c r="V404" s="386">
        <v>5</v>
      </c>
      <c r="W404" s="50"/>
      <c r="X404" s="2"/>
      <c r="Y404" s="36"/>
      <c r="Z404" s="386"/>
      <c r="AA404" s="386">
        <v>0</v>
      </c>
      <c r="AB404" s="1"/>
      <c r="AC404" s="2"/>
      <c r="AD404" s="13"/>
      <c r="AE404" s="1"/>
      <c r="AF404" s="387"/>
    </row>
    <row r="405" spans="2:32" x14ac:dyDescent="0.2">
      <c r="B405" s="13" t="s">
        <v>76</v>
      </c>
      <c r="C405" s="1" t="s">
        <v>93</v>
      </c>
      <c r="D405" s="386" t="s">
        <v>218</v>
      </c>
      <c r="E405" s="30" t="s">
        <v>44</v>
      </c>
      <c r="F405" s="13"/>
      <c r="G405" s="12"/>
      <c r="H405" s="12"/>
      <c r="I405" s="12"/>
      <c r="J405" s="12"/>
      <c r="K405" s="12"/>
      <c r="L405" s="12"/>
      <c r="M405" s="12"/>
      <c r="N405" s="12"/>
      <c r="O405" s="12"/>
      <c r="P405" s="12"/>
      <c r="Q405" s="12"/>
      <c r="R405" s="12"/>
      <c r="S405" s="2"/>
      <c r="T405" s="36">
        <v>45321</v>
      </c>
      <c r="U405" s="24" t="s">
        <v>45</v>
      </c>
      <c r="V405" s="386">
        <v>9</v>
      </c>
      <c r="W405" s="1"/>
      <c r="X405" s="2"/>
      <c r="Y405" s="36"/>
      <c r="Z405" s="386"/>
      <c r="AA405" s="386">
        <v>0</v>
      </c>
      <c r="AB405" s="1"/>
      <c r="AC405" s="2"/>
      <c r="AD405" s="13"/>
      <c r="AE405" s="1"/>
      <c r="AF405" s="387"/>
    </row>
    <row r="406" spans="2:32" x14ac:dyDescent="0.2">
      <c r="B406" s="13" t="s">
        <v>76</v>
      </c>
      <c r="C406" s="1" t="s">
        <v>93</v>
      </c>
      <c r="D406" s="386">
        <v>390</v>
      </c>
      <c r="E406" s="30" t="s">
        <v>121</v>
      </c>
      <c r="F406" s="13"/>
      <c r="G406" s="12">
        <v>1</v>
      </c>
      <c r="H406" s="12"/>
      <c r="I406" s="12">
        <v>9</v>
      </c>
      <c r="J406" s="12"/>
      <c r="K406" s="12"/>
      <c r="L406" s="12"/>
      <c r="M406" s="12"/>
      <c r="N406" s="12"/>
      <c r="O406" s="12">
        <v>9</v>
      </c>
      <c r="P406" s="12"/>
      <c r="Q406" s="12"/>
      <c r="R406" s="12"/>
      <c r="S406" s="2"/>
      <c r="T406" s="36">
        <v>45321</v>
      </c>
      <c r="U406" s="24" t="s">
        <v>45</v>
      </c>
      <c r="V406" s="386">
        <v>18</v>
      </c>
      <c r="W406" s="1"/>
      <c r="X406" s="2"/>
      <c r="Y406" s="36"/>
      <c r="Z406" s="386"/>
      <c r="AA406" s="386">
        <v>0</v>
      </c>
      <c r="AB406" s="1"/>
      <c r="AC406" s="2"/>
      <c r="AD406" s="13"/>
      <c r="AE406" s="1"/>
      <c r="AF406" s="387"/>
    </row>
    <row r="407" spans="2:32" x14ac:dyDescent="0.2">
      <c r="B407" s="13" t="s">
        <v>76</v>
      </c>
      <c r="C407" s="1" t="s">
        <v>93</v>
      </c>
      <c r="D407" s="386">
        <v>391</v>
      </c>
      <c r="E407" s="30" t="s">
        <v>42</v>
      </c>
      <c r="F407" s="13"/>
      <c r="G407" s="12">
        <v>3</v>
      </c>
      <c r="H407" s="12"/>
      <c r="I407" s="12"/>
      <c r="J407" s="12"/>
      <c r="K407" s="12"/>
      <c r="L407" s="386"/>
      <c r="M407" s="386"/>
      <c r="N407" s="12"/>
      <c r="O407" s="12"/>
      <c r="P407" s="12"/>
      <c r="Q407" s="386"/>
      <c r="R407" s="386"/>
      <c r="S407" s="2"/>
      <c r="T407" s="36"/>
      <c r="U407" s="386"/>
      <c r="V407" s="386"/>
      <c r="W407" s="50"/>
      <c r="X407" s="2"/>
      <c r="Y407" s="36"/>
      <c r="Z407" s="386"/>
      <c r="AA407" s="386">
        <v>0</v>
      </c>
      <c r="AB407" s="1"/>
      <c r="AC407" s="2"/>
      <c r="AD407" s="13"/>
      <c r="AE407" s="1"/>
      <c r="AF407" s="387"/>
    </row>
    <row r="408" spans="2:32" x14ac:dyDescent="0.2">
      <c r="B408" s="13" t="s">
        <v>76</v>
      </c>
      <c r="C408" s="1" t="s">
        <v>93</v>
      </c>
      <c r="D408" s="386">
        <v>392</v>
      </c>
      <c r="E408" s="30" t="s">
        <v>42</v>
      </c>
      <c r="F408" s="13"/>
      <c r="G408" s="12">
        <v>3</v>
      </c>
      <c r="H408" s="12"/>
      <c r="I408" s="12"/>
      <c r="J408" s="12"/>
      <c r="K408" s="12">
        <v>3</v>
      </c>
      <c r="L408" s="12"/>
      <c r="M408" s="12"/>
      <c r="N408" s="12"/>
      <c r="O408" s="12">
        <v>6</v>
      </c>
      <c r="P408" s="12"/>
      <c r="Q408" s="12"/>
      <c r="R408" s="12"/>
      <c r="S408" s="2"/>
      <c r="T408" s="36">
        <v>45321</v>
      </c>
      <c r="U408" s="24" t="s">
        <v>45</v>
      </c>
      <c r="V408" s="386">
        <v>9</v>
      </c>
      <c r="W408" s="1"/>
      <c r="X408" s="2"/>
      <c r="Y408" s="36"/>
      <c r="Z408" s="386"/>
      <c r="AA408" s="386">
        <v>0</v>
      </c>
      <c r="AB408" s="1"/>
      <c r="AC408" s="2"/>
      <c r="AD408" s="13"/>
      <c r="AE408" s="1"/>
      <c r="AF408" s="387"/>
    </row>
    <row r="409" spans="2:32" x14ac:dyDescent="0.2">
      <c r="B409" s="13" t="s">
        <v>76</v>
      </c>
      <c r="C409" s="1" t="s">
        <v>93</v>
      </c>
      <c r="D409" s="386">
        <v>393</v>
      </c>
      <c r="E409" s="30" t="s">
        <v>42</v>
      </c>
      <c r="F409" s="13"/>
      <c r="G409" s="12">
        <v>3</v>
      </c>
      <c r="H409" s="12"/>
      <c r="I409" s="12"/>
      <c r="J409" s="12"/>
      <c r="K409" s="12">
        <v>3</v>
      </c>
      <c r="L409" s="12"/>
      <c r="M409" s="12"/>
      <c r="N409" s="12"/>
      <c r="O409" s="12">
        <v>3</v>
      </c>
      <c r="P409" s="12"/>
      <c r="Q409" s="12"/>
      <c r="R409" s="12"/>
      <c r="S409" s="2"/>
      <c r="T409" s="36">
        <v>45321</v>
      </c>
      <c r="U409" s="24" t="s">
        <v>45</v>
      </c>
      <c r="V409" s="386">
        <v>12</v>
      </c>
      <c r="W409" s="1"/>
      <c r="X409" s="2"/>
      <c r="Y409" s="36"/>
      <c r="Z409" s="386"/>
      <c r="AA409" s="386">
        <v>0</v>
      </c>
      <c r="AB409" s="1"/>
      <c r="AC409" s="2"/>
      <c r="AD409" s="13"/>
      <c r="AE409" s="1"/>
      <c r="AF409" s="387"/>
    </row>
    <row r="410" spans="2:32" x14ac:dyDescent="0.2">
      <c r="B410" s="13" t="s">
        <v>76</v>
      </c>
      <c r="C410" s="1" t="s">
        <v>93</v>
      </c>
      <c r="D410" s="386">
        <v>394</v>
      </c>
      <c r="E410" s="30" t="s">
        <v>42</v>
      </c>
      <c r="F410" s="13"/>
      <c r="G410" s="12">
        <v>3</v>
      </c>
      <c r="H410" s="12"/>
      <c r="I410" s="12"/>
      <c r="J410" s="12"/>
      <c r="K410" s="12">
        <v>3</v>
      </c>
      <c r="L410" s="12"/>
      <c r="M410" s="12"/>
      <c r="N410" s="12"/>
      <c r="O410" s="12">
        <v>3</v>
      </c>
      <c r="P410" s="12"/>
      <c r="Q410" s="12"/>
      <c r="R410" s="12"/>
      <c r="S410" s="2"/>
      <c r="T410" s="36">
        <v>45321</v>
      </c>
      <c r="U410" s="24" t="s">
        <v>45</v>
      </c>
      <c r="V410" s="386">
        <v>12</v>
      </c>
      <c r="W410" s="1"/>
      <c r="X410" s="2"/>
      <c r="Y410" s="36"/>
      <c r="Z410" s="386"/>
      <c r="AA410" s="386">
        <v>0</v>
      </c>
      <c r="AB410" s="1"/>
      <c r="AC410" s="2"/>
      <c r="AD410" s="13"/>
      <c r="AE410" s="1"/>
      <c r="AF410" s="387"/>
    </row>
    <row r="411" spans="2:32" x14ac:dyDescent="0.2">
      <c r="B411" s="13" t="s">
        <v>76</v>
      </c>
      <c r="C411" s="1" t="s">
        <v>93</v>
      </c>
      <c r="D411" s="386">
        <v>395</v>
      </c>
      <c r="E411" s="30" t="s">
        <v>42</v>
      </c>
      <c r="F411" s="13"/>
      <c r="G411" s="12">
        <v>3</v>
      </c>
      <c r="H411" s="12"/>
      <c r="I411" s="12"/>
      <c r="J411" s="12"/>
      <c r="K411" s="12">
        <v>3</v>
      </c>
      <c r="L411" s="386"/>
      <c r="M411" s="386"/>
      <c r="N411" s="12"/>
      <c r="O411" s="12">
        <v>3</v>
      </c>
      <c r="P411" s="12"/>
      <c r="Q411" s="386"/>
      <c r="R411" s="386"/>
      <c r="S411" s="2"/>
      <c r="T411" s="36">
        <v>45321</v>
      </c>
      <c r="U411" s="24" t="s">
        <v>45</v>
      </c>
      <c r="V411" s="386">
        <v>12</v>
      </c>
      <c r="W411" s="50"/>
      <c r="X411" s="2"/>
      <c r="Y411" s="36"/>
      <c r="Z411" s="386"/>
      <c r="AA411" s="386">
        <v>0</v>
      </c>
      <c r="AB411" s="1"/>
      <c r="AC411" s="2"/>
      <c r="AD411" s="13"/>
      <c r="AE411" s="1"/>
      <c r="AF411" s="387"/>
    </row>
    <row r="412" spans="2:32" x14ac:dyDescent="0.2">
      <c r="B412" s="13" t="s">
        <v>76</v>
      </c>
      <c r="C412" s="1" t="s">
        <v>93</v>
      </c>
      <c r="D412" s="386">
        <v>396</v>
      </c>
      <c r="E412" s="30" t="s">
        <v>129</v>
      </c>
      <c r="F412" s="13"/>
      <c r="G412" s="12">
        <v>3</v>
      </c>
      <c r="H412" s="12"/>
      <c r="I412" s="12"/>
      <c r="J412" s="12"/>
      <c r="K412" s="12">
        <v>3</v>
      </c>
      <c r="L412" s="386"/>
      <c r="M412" s="386"/>
      <c r="N412" s="12"/>
      <c r="O412" s="12"/>
      <c r="P412" s="12"/>
      <c r="Q412" s="386"/>
      <c r="R412" s="386"/>
      <c r="S412" s="2"/>
      <c r="T412" s="36">
        <v>45321</v>
      </c>
      <c r="U412" s="24" t="s">
        <v>45</v>
      </c>
      <c r="V412" s="386">
        <v>3</v>
      </c>
      <c r="W412" s="50"/>
      <c r="X412" s="2"/>
      <c r="Y412" s="36"/>
      <c r="Z412" s="386"/>
      <c r="AA412" s="386">
        <v>0</v>
      </c>
      <c r="AB412" s="1"/>
      <c r="AC412" s="2"/>
      <c r="AD412" s="13"/>
      <c r="AE412" s="1"/>
      <c r="AF412" s="387"/>
    </row>
    <row r="413" spans="2:32" x14ac:dyDescent="0.2">
      <c r="B413" s="13" t="s">
        <v>76</v>
      </c>
      <c r="C413" s="1" t="s">
        <v>93</v>
      </c>
      <c r="D413" s="386">
        <v>397</v>
      </c>
      <c r="E413" s="30" t="s">
        <v>129</v>
      </c>
      <c r="F413" s="13"/>
      <c r="G413" s="12">
        <v>2</v>
      </c>
      <c r="H413" s="12"/>
      <c r="I413" s="12">
        <v>6</v>
      </c>
      <c r="J413" s="12"/>
      <c r="K413" s="12"/>
      <c r="L413" s="12"/>
      <c r="M413" s="12"/>
      <c r="N413" s="12">
        <v>3</v>
      </c>
      <c r="O413" s="12">
        <v>6</v>
      </c>
      <c r="P413" s="12"/>
      <c r="Q413" s="12"/>
      <c r="R413" s="12"/>
      <c r="S413" s="2"/>
      <c r="T413" s="36">
        <v>45321</v>
      </c>
      <c r="U413" s="24" t="s">
        <v>45</v>
      </c>
      <c r="V413" s="386">
        <v>18</v>
      </c>
      <c r="W413" s="1"/>
      <c r="X413" s="2"/>
      <c r="Y413" s="36"/>
      <c r="Z413" s="386"/>
      <c r="AA413" s="386">
        <v>0</v>
      </c>
      <c r="AB413" s="1"/>
      <c r="AC413" s="2"/>
      <c r="AD413" s="13"/>
      <c r="AE413" s="1"/>
      <c r="AF413" s="387"/>
    </row>
    <row r="414" spans="2:32" x14ac:dyDescent="0.2">
      <c r="B414" s="13" t="s">
        <v>76</v>
      </c>
      <c r="C414" s="1" t="s">
        <v>93</v>
      </c>
      <c r="D414" s="386">
        <v>398</v>
      </c>
      <c r="E414" s="30" t="s">
        <v>121</v>
      </c>
      <c r="F414" s="13"/>
      <c r="G414" s="12">
        <v>1</v>
      </c>
      <c r="H414" s="12">
        <v>3</v>
      </c>
      <c r="I414" s="12">
        <v>6</v>
      </c>
      <c r="J414" s="12"/>
      <c r="K414" s="12"/>
      <c r="L414" s="386"/>
      <c r="M414" s="386"/>
      <c r="N414" s="12">
        <v>3</v>
      </c>
      <c r="O414" s="12">
        <v>12</v>
      </c>
      <c r="P414" s="12"/>
      <c r="Q414" s="386"/>
      <c r="R414" s="386"/>
      <c r="S414" s="2"/>
      <c r="T414" s="36">
        <v>45321</v>
      </c>
      <c r="U414" s="24" t="s">
        <v>45</v>
      </c>
      <c r="V414" s="386">
        <v>12</v>
      </c>
      <c r="W414" s="50"/>
      <c r="X414" s="2"/>
      <c r="Y414" s="36"/>
      <c r="Z414" s="386"/>
      <c r="AA414" s="386">
        <v>0</v>
      </c>
      <c r="AB414" s="1"/>
      <c r="AC414" s="2"/>
      <c r="AD414" s="13"/>
      <c r="AE414" s="1"/>
      <c r="AF414" s="387"/>
    </row>
    <row r="415" spans="2:32" x14ac:dyDescent="0.2">
      <c r="B415" s="13" t="s">
        <v>76</v>
      </c>
      <c r="C415" s="1" t="s">
        <v>93</v>
      </c>
      <c r="D415" s="386">
        <v>399</v>
      </c>
      <c r="E415" s="30" t="s">
        <v>129</v>
      </c>
      <c r="F415" s="13"/>
      <c r="G415" s="12"/>
      <c r="H415" s="12">
        <v>3</v>
      </c>
      <c r="I415" s="12"/>
      <c r="J415" s="12">
        <v>3</v>
      </c>
      <c r="K415" s="12"/>
      <c r="L415" s="12"/>
      <c r="M415" s="12"/>
      <c r="N415" s="12">
        <v>3</v>
      </c>
      <c r="O415" s="12"/>
      <c r="P415" s="12"/>
      <c r="Q415" s="12"/>
      <c r="R415" s="12"/>
      <c r="S415" s="2"/>
      <c r="T415" s="36">
        <v>45321</v>
      </c>
      <c r="U415" s="24" t="s">
        <v>45</v>
      </c>
      <c r="V415" s="386">
        <v>9</v>
      </c>
      <c r="W415" s="1"/>
      <c r="X415" s="2"/>
      <c r="Y415" s="36"/>
      <c r="Z415" s="386"/>
      <c r="AA415" s="386">
        <v>0</v>
      </c>
      <c r="AB415" s="1"/>
      <c r="AC415" s="2"/>
      <c r="AD415" s="13"/>
      <c r="AE415" s="1"/>
      <c r="AF415" s="387"/>
    </row>
    <row r="416" spans="2:32" x14ac:dyDescent="0.2">
      <c r="B416" s="13" t="s">
        <v>76</v>
      </c>
      <c r="C416" s="1" t="s">
        <v>93</v>
      </c>
      <c r="D416" s="386">
        <v>400</v>
      </c>
      <c r="E416" s="30" t="s">
        <v>44</v>
      </c>
      <c r="F416" s="13"/>
      <c r="G416" s="12">
        <v>1</v>
      </c>
      <c r="H416" s="12"/>
      <c r="I416" s="12"/>
      <c r="J416" s="12"/>
      <c r="K416" s="12"/>
      <c r="L416" s="12"/>
      <c r="M416" s="12"/>
      <c r="N416" s="12">
        <v>6</v>
      </c>
      <c r="O416" s="12">
        <v>3</v>
      </c>
      <c r="P416" s="12"/>
      <c r="Q416" s="12"/>
      <c r="R416" s="12"/>
      <c r="S416" s="2"/>
      <c r="T416" s="36">
        <v>45321</v>
      </c>
      <c r="U416" s="24" t="s">
        <v>45</v>
      </c>
      <c r="V416" s="386">
        <v>3</v>
      </c>
      <c r="W416" s="1"/>
      <c r="X416" s="2"/>
      <c r="Y416" s="36"/>
      <c r="Z416" s="386"/>
      <c r="AA416" s="386">
        <v>0</v>
      </c>
      <c r="AB416" s="1"/>
      <c r="AC416" s="2"/>
      <c r="AD416" s="13"/>
      <c r="AE416" s="1"/>
      <c r="AF416" s="387"/>
    </row>
    <row r="417" spans="2:32" x14ac:dyDescent="0.2">
      <c r="B417" s="13" t="s">
        <v>76</v>
      </c>
      <c r="C417" s="1" t="s">
        <v>93</v>
      </c>
      <c r="D417" s="386">
        <v>401</v>
      </c>
      <c r="E417" s="30" t="s">
        <v>60</v>
      </c>
      <c r="F417" s="13"/>
      <c r="G417" s="12"/>
      <c r="H417" s="12">
        <v>3</v>
      </c>
      <c r="I417" s="12">
        <v>3</v>
      </c>
      <c r="J417" s="12"/>
      <c r="K417" s="12">
        <v>6</v>
      </c>
      <c r="L417" s="12"/>
      <c r="M417" s="12"/>
      <c r="N417" s="12">
        <v>3</v>
      </c>
      <c r="O417" s="12">
        <v>6</v>
      </c>
      <c r="P417" s="12"/>
      <c r="Q417" s="12"/>
      <c r="R417" s="12"/>
      <c r="S417" s="2"/>
      <c r="T417" s="36">
        <v>45321</v>
      </c>
      <c r="U417" s="24" t="s">
        <v>45</v>
      </c>
      <c r="V417" s="386">
        <v>18</v>
      </c>
      <c r="W417" s="119" t="s">
        <v>230</v>
      </c>
      <c r="X417" s="2"/>
      <c r="Y417" s="36"/>
      <c r="Z417" s="386"/>
      <c r="AA417" s="386">
        <v>0</v>
      </c>
      <c r="AB417" s="1"/>
      <c r="AC417" s="2"/>
      <c r="AD417" s="13"/>
      <c r="AE417" s="1"/>
      <c r="AF417" s="387"/>
    </row>
    <row r="418" spans="2:32" x14ac:dyDescent="0.2">
      <c r="B418" s="13" t="s">
        <v>76</v>
      </c>
      <c r="C418" s="1" t="s">
        <v>93</v>
      </c>
      <c r="D418" s="386">
        <v>402</v>
      </c>
      <c r="E418" s="30" t="s">
        <v>42</v>
      </c>
      <c r="F418" s="13"/>
      <c r="G418" s="12"/>
      <c r="H418" s="12"/>
      <c r="I418" s="12">
        <v>3</v>
      </c>
      <c r="J418" s="12"/>
      <c r="K418" s="12"/>
      <c r="L418" s="386"/>
      <c r="M418" s="386"/>
      <c r="N418" s="12">
        <v>3</v>
      </c>
      <c r="O418" s="12"/>
      <c r="P418" s="12"/>
      <c r="Q418" s="386"/>
      <c r="R418" s="386"/>
      <c r="S418" s="2"/>
      <c r="T418" s="36"/>
      <c r="U418" s="386"/>
      <c r="V418" s="386"/>
      <c r="W418" s="50"/>
      <c r="X418" s="2"/>
      <c r="Y418" s="36"/>
      <c r="Z418" s="386"/>
      <c r="AA418" s="386">
        <v>0</v>
      </c>
      <c r="AB418" s="1"/>
      <c r="AC418" s="2"/>
      <c r="AD418" s="13"/>
      <c r="AE418" s="1"/>
      <c r="AF418" s="387"/>
    </row>
    <row r="419" spans="2:32" x14ac:dyDescent="0.2">
      <c r="B419" s="13" t="s">
        <v>76</v>
      </c>
      <c r="C419" s="1" t="s">
        <v>93</v>
      </c>
      <c r="D419" s="386">
        <v>403</v>
      </c>
      <c r="E419" s="30" t="s">
        <v>42</v>
      </c>
      <c r="F419" s="13"/>
      <c r="G419" s="12"/>
      <c r="H419" s="12"/>
      <c r="I419" s="12"/>
      <c r="J419" s="12"/>
      <c r="K419" s="12"/>
      <c r="L419" s="386"/>
      <c r="M419" s="386"/>
      <c r="N419" s="12"/>
      <c r="O419" s="12"/>
      <c r="P419" s="12"/>
      <c r="Q419" s="386"/>
      <c r="R419" s="386"/>
      <c r="S419" s="2"/>
      <c r="T419" s="36"/>
      <c r="U419" s="386"/>
      <c r="V419" s="386"/>
      <c r="W419" s="50"/>
      <c r="X419" s="2"/>
      <c r="Y419" s="36"/>
      <c r="Z419" s="386"/>
      <c r="AA419" s="386">
        <v>0</v>
      </c>
      <c r="AB419" s="1"/>
      <c r="AC419" s="2"/>
      <c r="AD419" s="13"/>
      <c r="AE419" s="1"/>
      <c r="AF419" s="387"/>
    </row>
    <row r="420" spans="2:32" x14ac:dyDescent="0.2">
      <c r="B420" s="13" t="s">
        <v>76</v>
      </c>
      <c r="C420" s="1" t="s">
        <v>93</v>
      </c>
      <c r="D420" s="386">
        <v>404</v>
      </c>
      <c r="E420" s="30" t="s">
        <v>42</v>
      </c>
      <c r="F420" s="13"/>
      <c r="G420" s="12"/>
      <c r="H420" s="12"/>
      <c r="I420" s="12"/>
      <c r="J420" s="12"/>
      <c r="K420" s="12"/>
      <c r="L420" s="12"/>
      <c r="M420" s="12"/>
      <c r="N420" s="12"/>
      <c r="O420" s="12"/>
      <c r="P420" s="12"/>
      <c r="Q420" s="12"/>
      <c r="R420" s="12"/>
      <c r="S420" s="2"/>
      <c r="T420" s="36"/>
      <c r="U420" s="386"/>
      <c r="V420" s="386"/>
      <c r="W420" s="1"/>
      <c r="X420" s="2"/>
      <c r="Y420" s="36"/>
      <c r="Z420" s="386"/>
      <c r="AA420" s="386">
        <v>0</v>
      </c>
      <c r="AB420" s="1"/>
      <c r="AC420" s="2"/>
      <c r="AD420" s="13"/>
      <c r="AE420" s="1"/>
      <c r="AF420" s="387"/>
    </row>
    <row r="421" spans="2:32" x14ac:dyDescent="0.2">
      <c r="B421" s="13" t="s">
        <v>76</v>
      </c>
      <c r="C421" s="1" t="s">
        <v>93</v>
      </c>
      <c r="D421" s="386">
        <v>405</v>
      </c>
      <c r="E421" s="30" t="s">
        <v>42</v>
      </c>
      <c r="F421" s="13"/>
      <c r="G421" s="12"/>
      <c r="H421" s="12"/>
      <c r="I421" s="12"/>
      <c r="J421" s="12"/>
      <c r="K421" s="12"/>
      <c r="L421" s="12"/>
      <c r="M421" s="12"/>
      <c r="N421" s="12"/>
      <c r="O421" s="12"/>
      <c r="P421" s="12"/>
      <c r="Q421" s="12"/>
      <c r="R421" s="12"/>
      <c r="S421" s="2"/>
      <c r="T421" s="36"/>
      <c r="U421" s="386"/>
      <c r="V421" s="386"/>
      <c r="W421" s="1"/>
      <c r="X421" s="2"/>
      <c r="Y421" s="36"/>
      <c r="Z421" s="386"/>
      <c r="AA421" s="386">
        <v>0</v>
      </c>
      <c r="AB421" s="1"/>
      <c r="AC421" s="2"/>
      <c r="AD421" s="13"/>
      <c r="AE421" s="1"/>
      <c r="AF421" s="387"/>
    </row>
    <row r="422" spans="2:32" x14ac:dyDescent="0.2">
      <c r="B422" s="13" t="s">
        <v>76</v>
      </c>
      <c r="C422" s="1" t="s">
        <v>93</v>
      </c>
      <c r="D422" s="386">
        <v>406</v>
      </c>
      <c r="E422" s="30" t="s">
        <v>42</v>
      </c>
      <c r="F422" s="13"/>
      <c r="G422" s="12"/>
      <c r="H422" s="12"/>
      <c r="I422" s="12"/>
      <c r="J422" s="12"/>
      <c r="K422" s="12"/>
      <c r="L422" s="12"/>
      <c r="M422" s="12"/>
      <c r="N422" s="12"/>
      <c r="O422" s="12"/>
      <c r="P422" s="12"/>
      <c r="Q422" s="12"/>
      <c r="R422" s="12"/>
      <c r="S422" s="2"/>
      <c r="T422" s="36"/>
      <c r="U422" s="386"/>
      <c r="V422" s="386"/>
      <c r="W422" s="1"/>
      <c r="X422" s="2"/>
      <c r="Y422" s="36"/>
      <c r="Z422" s="386"/>
      <c r="AA422" s="386">
        <v>0</v>
      </c>
      <c r="AB422" s="1"/>
      <c r="AC422" s="2"/>
      <c r="AD422" s="13"/>
      <c r="AE422" s="1"/>
      <c r="AF422" s="387"/>
    </row>
    <row r="423" spans="2:32" x14ac:dyDescent="0.2">
      <c r="B423" s="13" t="s">
        <v>76</v>
      </c>
      <c r="C423" s="1" t="s">
        <v>93</v>
      </c>
      <c r="D423" s="386">
        <v>407</v>
      </c>
      <c r="E423" s="30" t="s">
        <v>60</v>
      </c>
      <c r="F423" s="13"/>
      <c r="G423" s="12"/>
      <c r="H423" s="12"/>
      <c r="I423" s="12"/>
      <c r="J423" s="12"/>
      <c r="K423" s="12"/>
      <c r="L423" s="386"/>
      <c r="M423" s="386"/>
      <c r="N423" s="12"/>
      <c r="O423" s="12"/>
      <c r="P423" s="12"/>
      <c r="Q423" s="386"/>
      <c r="R423" s="386"/>
      <c r="S423" s="2"/>
      <c r="T423" s="36"/>
      <c r="U423" s="386"/>
      <c r="V423" s="386"/>
      <c r="W423" s="50"/>
      <c r="X423" s="2"/>
      <c r="Y423" s="36"/>
      <c r="Z423" s="386"/>
      <c r="AA423" s="386">
        <v>0</v>
      </c>
      <c r="AB423" s="1"/>
      <c r="AC423" s="2"/>
      <c r="AD423" s="13"/>
      <c r="AE423" s="1"/>
      <c r="AF423" s="387"/>
    </row>
    <row r="424" spans="2:32" x14ac:dyDescent="0.2">
      <c r="B424" s="13" t="s">
        <v>76</v>
      </c>
      <c r="C424" s="1" t="s">
        <v>93</v>
      </c>
      <c r="D424" s="386">
        <v>408</v>
      </c>
      <c r="E424" s="30" t="s">
        <v>60</v>
      </c>
      <c r="F424" s="13"/>
      <c r="G424" s="12"/>
      <c r="H424" s="12"/>
      <c r="I424" s="12"/>
      <c r="J424" s="12"/>
      <c r="K424" s="12"/>
      <c r="L424" s="386"/>
      <c r="M424" s="386"/>
      <c r="N424" s="12"/>
      <c r="O424" s="12">
        <v>3</v>
      </c>
      <c r="P424" s="12"/>
      <c r="Q424" s="386"/>
      <c r="R424" s="386"/>
      <c r="S424" s="2"/>
      <c r="T424" s="36">
        <v>45318</v>
      </c>
      <c r="U424" s="24" t="s">
        <v>45</v>
      </c>
      <c r="V424" s="386">
        <v>3</v>
      </c>
      <c r="W424" s="1"/>
      <c r="X424" s="2"/>
      <c r="Y424" s="36"/>
      <c r="Z424" s="386"/>
      <c r="AA424" s="386">
        <v>0</v>
      </c>
      <c r="AB424" s="1"/>
      <c r="AC424" s="2"/>
      <c r="AD424" s="13"/>
      <c r="AE424" s="1"/>
      <c r="AF424" s="387"/>
    </row>
    <row r="425" spans="2:32" x14ac:dyDescent="0.2">
      <c r="B425" s="13" t="s">
        <v>76</v>
      </c>
      <c r="C425" s="1" t="s">
        <v>93</v>
      </c>
      <c r="D425" s="386">
        <v>409</v>
      </c>
      <c r="E425" s="30" t="s">
        <v>42</v>
      </c>
      <c r="F425" s="13"/>
      <c r="G425" s="12"/>
      <c r="H425" s="12"/>
      <c r="I425" s="12"/>
      <c r="J425" s="12"/>
      <c r="K425" s="12"/>
      <c r="L425" s="386"/>
      <c r="M425" s="386"/>
      <c r="N425" s="12"/>
      <c r="O425" s="12"/>
      <c r="P425" s="12"/>
      <c r="Q425" s="386"/>
      <c r="R425" s="386"/>
      <c r="S425" s="2"/>
      <c r="T425" s="36"/>
      <c r="U425" s="386"/>
      <c r="V425" s="386"/>
      <c r="W425" s="50"/>
      <c r="X425" s="2"/>
      <c r="Y425" s="36"/>
      <c r="Z425" s="386"/>
      <c r="AA425" s="386">
        <v>0</v>
      </c>
      <c r="AB425" s="1"/>
      <c r="AC425" s="2"/>
      <c r="AD425" s="13"/>
      <c r="AE425" s="1"/>
      <c r="AF425" s="387"/>
    </row>
    <row r="426" spans="2:32" x14ac:dyDescent="0.2">
      <c r="B426" s="13" t="s">
        <v>76</v>
      </c>
      <c r="C426" s="1" t="s">
        <v>93</v>
      </c>
      <c r="D426" s="386">
        <v>410</v>
      </c>
      <c r="E426" s="30" t="s">
        <v>42</v>
      </c>
      <c r="F426" s="13"/>
      <c r="G426" s="12"/>
      <c r="H426" s="12"/>
      <c r="I426" s="12"/>
      <c r="J426" s="12"/>
      <c r="K426" s="12"/>
      <c r="L426" s="12"/>
      <c r="M426" s="12"/>
      <c r="N426" s="12"/>
      <c r="O426" s="12"/>
      <c r="P426" s="12"/>
      <c r="Q426" s="12"/>
      <c r="R426" s="12"/>
      <c r="S426" s="2"/>
      <c r="T426" s="36"/>
      <c r="U426" s="386"/>
      <c r="V426" s="386"/>
      <c r="W426" s="1"/>
      <c r="X426" s="2"/>
      <c r="Y426" s="36"/>
      <c r="Z426" s="386"/>
      <c r="AA426" s="386">
        <v>0</v>
      </c>
      <c r="AB426" s="1"/>
      <c r="AC426" s="2"/>
      <c r="AD426" s="13"/>
      <c r="AE426" s="1"/>
      <c r="AF426" s="387"/>
    </row>
    <row r="427" spans="2:32" x14ac:dyDescent="0.2">
      <c r="B427" s="13" t="s">
        <v>76</v>
      </c>
      <c r="C427" s="1" t="s">
        <v>93</v>
      </c>
      <c r="D427" s="386">
        <v>411</v>
      </c>
      <c r="E427" s="30" t="s">
        <v>42</v>
      </c>
      <c r="F427" s="13"/>
      <c r="G427" s="12"/>
      <c r="H427" s="12"/>
      <c r="I427" s="12"/>
      <c r="J427" s="12"/>
      <c r="K427" s="12"/>
      <c r="L427" s="386"/>
      <c r="M427" s="386"/>
      <c r="N427" s="12"/>
      <c r="O427" s="12"/>
      <c r="P427" s="12"/>
      <c r="Q427" s="386"/>
      <c r="R427" s="386"/>
      <c r="S427" s="2"/>
      <c r="T427" s="36"/>
      <c r="U427" s="386"/>
      <c r="V427" s="386"/>
      <c r="W427" s="50"/>
      <c r="X427" s="2"/>
      <c r="Y427" s="36"/>
      <c r="Z427" s="386"/>
      <c r="AA427" s="386">
        <v>0</v>
      </c>
      <c r="AB427" s="1"/>
      <c r="AC427" s="2"/>
      <c r="AD427" s="13"/>
      <c r="AE427" s="1"/>
      <c r="AF427" s="387"/>
    </row>
    <row r="428" spans="2:32" x14ac:dyDescent="0.2">
      <c r="B428" s="13" t="s">
        <v>76</v>
      </c>
      <c r="C428" s="1" t="s">
        <v>93</v>
      </c>
      <c r="D428" s="386">
        <v>412</v>
      </c>
      <c r="E428" s="30" t="s">
        <v>60</v>
      </c>
      <c r="F428" s="13"/>
      <c r="G428" s="12"/>
      <c r="H428" s="12"/>
      <c r="I428" s="12"/>
      <c r="J428" s="12"/>
      <c r="K428" s="12"/>
      <c r="L428" s="386"/>
      <c r="M428" s="386"/>
      <c r="N428" s="12"/>
      <c r="O428" s="12">
        <v>3</v>
      </c>
      <c r="P428" s="12"/>
      <c r="Q428" s="386"/>
      <c r="R428" s="386"/>
      <c r="S428" s="2"/>
      <c r="T428" s="36">
        <v>45318</v>
      </c>
      <c r="U428" s="24" t="s">
        <v>45</v>
      </c>
      <c r="V428" s="386">
        <v>3</v>
      </c>
      <c r="W428" s="50"/>
      <c r="X428" s="2"/>
      <c r="Y428" s="36"/>
      <c r="Z428" s="386"/>
      <c r="AA428" s="386">
        <v>0</v>
      </c>
      <c r="AB428" s="1"/>
      <c r="AC428" s="2"/>
      <c r="AD428" s="13"/>
      <c r="AE428" s="1"/>
      <c r="AF428" s="387"/>
    </row>
    <row r="429" spans="2:32" x14ac:dyDescent="0.2">
      <c r="B429" s="13" t="s">
        <v>76</v>
      </c>
      <c r="C429" s="1" t="s">
        <v>93</v>
      </c>
      <c r="D429" s="386">
        <v>413</v>
      </c>
      <c r="E429" s="30" t="s">
        <v>42</v>
      </c>
      <c r="F429" s="13"/>
      <c r="G429" s="12"/>
      <c r="H429" s="12"/>
      <c r="I429" s="12"/>
      <c r="J429" s="12"/>
      <c r="K429" s="12"/>
      <c r="L429" s="386"/>
      <c r="M429" s="386"/>
      <c r="N429" s="12"/>
      <c r="O429" s="12"/>
      <c r="P429" s="12"/>
      <c r="Q429" s="386"/>
      <c r="R429" s="386"/>
      <c r="S429" s="364" t="s">
        <v>506</v>
      </c>
      <c r="T429" s="36"/>
      <c r="U429" s="386"/>
      <c r="V429" s="386"/>
      <c r="W429" s="1"/>
      <c r="X429" s="2"/>
      <c r="Y429" s="36"/>
      <c r="Z429" s="386"/>
      <c r="AA429" s="386">
        <v>0</v>
      </c>
      <c r="AB429" s="1"/>
      <c r="AC429" s="2"/>
      <c r="AD429" s="36">
        <v>45301</v>
      </c>
      <c r="AE429" s="23" t="s">
        <v>242</v>
      </c>
      <c r="AF429" s="387"/>
    </row>
    <row r="430" spans="2:32" x14ac:dyDescent="0.2">
      <c r="B430" s="13" t="s">
        <v>76</v>
      </c>
      <c r="C430" s="1" t="s">
        <v>93</v>
      </c>
      <c r="D430" s="386">
        <v>414</v>
      </c>
      <c r="E430" s="30" t="s">
        <v>114</v>
      </c>
      <c r="F430" s="13"/>
      <c r="G430" s="12"/>
      <c r="H430" s="12"/>
      <c r="I430" s="12"/>
      <c r="J430" s="12"/>
      <c r="K430" s="12"/>
      <c r="L430" s="386"/>
      <c r="M430" s="386"/>
      <c r="N430" s="12"/>
      <c r="O430" s="12">
        <v>3</v>
      </c>
      <c r="P430" s="12"/>
      <c r="Q430" s="386"/>
      <c r="R430" s="386"/>
      <c r="S430" s="2"/>
      <c r="T430" s="36">
        <v>45318</v>
      </c>
      <c r="U430" s="24" t="s">
        <v>45</v>
      </c>
      <c r="V430" s="386">
        <v>9</v>
      </c>
      <c r="W430" s="1"/>
      <c r="X430" s="2"/>
      <c r="Y430" s="36"/>
      <c r="Z430" s="386"/>
      <c r="AA430" s="386">
        <v>0</v>
      </c>
      <c r="AB430" s="1"/>
      <c r="AC430" s="2"/>
      <c r="AD430" s="13"/>
      <c r="AE430" s="1"/>
      <c r="AF430" s="387"/>
    </row>
    <row r="431" spans="2:32" x14ac:dyDescent="0.2">
      <c r="B431" s="13" t="s">
        <v>76</v>
      </c>
      <c r="C431" s="1" t="s">
        <v>93</v>
      </c>
      <c r="D431" s="386">
        <v>415</v>
      </c>
      <c r="E431" s="30" t="s">
        <v>60</v>
      </c>
      <c r="F431" s="13"/>
      <c r="G431" s="12"/>
      <c r="H431" s="12"/>
      <c r="I431" s="12"/>
      <c r="J431" s="12"/>
      <c r="K431" s="12"/>
      <c r="L431" s="386"/>
      <c r="M431" s="386"/>
      <c r="N431" s="12"/>
      <c r="O431" s="12">
        <v>3</v>
      </c>
      <c r="P431" s="12"/>
      <c r="Q431" s="386"/>
      <c r="R431" s="386"/>
      <c r="S431" s="2"/>
      <c r="T431" s="36">
        <v>45318</v>
      </c>
      <c r="U431" s="24" t="s">
        <v>45</v>
      </c>
      <c r="V431" s="386">
        <v>3</v>
      </c>
      <c r="W431" s="1"/>
      <c r="X431" s="2"/>
      <c r="Y431" s="36"/>
      <c r="Z431" s="386"/>
      <c r="AA431" s="386">
        <v>0</v>
      </c>
      <c r="AB431" s="1"/>
      <c r="AC431" s="2"/>
      <c r="AD431" s="13"/>
      <c r="AE431" s="1"/>
      <c r="AF431" s="387"/>
    </row>
    <row r="432" spans="2:32" x14ac:dyDescent="0.2">
      <c r="B432" s="13" t="s">
        <v>76</v>
      </c>
      <c r="C432" s="1" t="s">
        <v>93</v>
      </c>
      <c r="D432" s="386">
        <v>416</v>
      </c>
      <c r="E432" s="30" t="s">
        <v>42</v>
      </c>
      <c r="F432" s="13"/>
      <c r="G432" s="12"/>
      <c r="H432" s="12"/>
      <c r="I432" s="12"/>
      <c r="J432" s="12"/>
      <c r="K432" s="12"/>
      <c r="L432" s="386"/>
      <c r="M432" s="386"/>
      <c r="N432" s="12"/>
      <c r="O432" s="12"/>
      <c r="P432" s="12"/>
      <c r="Q432" s="386"/>
      <c r="R432" s="386"/>
      <c r="S432" s="2"/>
      <c r="T432" s="36"/>
      <c r="U432" s="386"/>
      <c r="V432" s="386"/>
      <c r="W432" s="1"/>
      <c r="X432" s="2"/>
      <c r="Y432" s="36"/>
      <c r="Z432" s="386"/>
      <c r="AA432" s="386">
        <v>0</v>
      </c>
      <c r="AB432" s="1"/>
      <c r="AC432" s="2"/>
      <c r="AD432" s="13"/>
      <c r="AE432" s="1"/>
      <c r="AF432" s="387"/>
    </row>
    <row r="433" spans="2:32" x14ac:dyDescent="0.2">
      <c r="B433" s="13" t="s">
        <v>76</v>
      </c>
      <c r="C433" s="1" t="s">
        <v>93</v>
      </c>
      <c r="D433" s="386">
        <v>417</v>
      </c>
      <c r="E433" s="30" t="s">
        <v>42</v>
      </c>
      <c r="F433" s="13"/>
      <c r="G433" s="12"/>
      <c r="H433" s="12"/>
      <c r="I433" s="12"/>
      <c r="J433" s="12"/>
      <c r="K433" s="12"/>
      <c r="L433" s="386"/>
      <c r="M433" s="386"/>
      <c r="N433" s="12"/>
      <c r="O433" s="12"/>
      <c r="P433" s="12"/>
      <c r="Q433" s="386"/>
      <c r="R433" s="386"/>
      <c r="S433" s="2"/>
      <c r="T433" s="36"/>
      <c r="U433" s="386"/>
      <c r="V433" s="386"/>
      <c r="W433" s="1"/>
      <c r="X433" s="2"/>
      <c r="Y433" s="36"/>
      <c r="Z433" s="386"/>
      <c r="AA433" s="386">
        <v>0</v>
      </c>
      <c r="AB433" s="1"/>
      <c r="AC433" s="2"/>
      <c r="AD433" s="13"/>
      <c r="AE433" s="1"/>
      <c r="AF433" s="387"/>
    </row>
    <row r="434" spans="2:32" x14ac:dyDescent="0.2">
      <c r="B434" s="13" t="s">
        <v>76</v>
      </c>
      <c r="C434" s="1" t="s">
        <v>93</v>
      </c>
      <c r="D434" s="386">
        <v>418</v>
      </c>
      <c r="E434" s="30" t="s">
        <v>42</v>
      </c>
      <c r="F434" s="13"/>
      <c r="G434" s="12"/>
      <c r="H434" s="12"/>
      <c r="I434" s="12"/>
      <c r="J434" s="12"/>
      <c r="K434" s="12"/>
      <c r="L434" s="386"/>
      <c r="M434" s="386"/>
      <c r="N434" s="12"/>
      <c r="O434" s="12"/>
      <c r="P434" s="12"/>
      <c r="Q434" s="386"/>
      <c r="R434" s="386"/>
      <c r="S434" s="2"/>
      <c r="T434" s="36"/>
      <c r="U434" s="386"/>
      <c r="V434" s="386"/>
      <c r="W434" s="1"/>
      <c r="X434" s="2"/>
      <c r="Y434" s="36"/>
      <c r="Z434" s="386"/>
      <c r="AA434" s="386">
        <v>0</v>
      </c>
      <c r="AB434" s="1"/>
      <c r="AC434" s="2"/>
      <c r="AD434" s="13"/>
      <c r="AE434" s="1"/>
      <c r="AF434" s="387"/>
    </row>
    <row r="435" spans="2:32" x14ac:dyDescent="0.2">
      <c r="B435" s="13" t="s">
        <v>76</v>
      </c>
      <c r="C435" s="1" t="s">
        <v>93</v>
      </c>
      <c r="D435" s="386">
        <v>419</v>
      </c>
      <c r="E435" s="30" t="s">
        <v>42</v>
      </c>
      <c r="F435" s="13"/>
      <c r="G435" s="12"/>
      <c r="H435" s="12"/>
      <c r="I435" s="12"/>
      <c r="J435" s="12"/>
      <c r="K435" s="12"/>
      <c r="L435" s="386"/>
      <c r="M435" s="386"/>
      <c r="N435" s="12"/>
      <c r="O435" s="12"/>
      <c r="P435" s="12"/>
      <c r="Q435" s="386"/>
      <c r="R435" s="386"/>
      <c r="S435" s="2"/>
      <c r="T435" s="36"/>
      <c r="U435" s="386"/>
      <c r="V435" s="386"/>
      <c r="W435" s="1"/>
      <c r="X435" s="2"/>
      <c r="Y435" s="36"/>
      <c r="Z435" s="386"/>
      <c r="AA435" s="386">
        <v>0</v>
      </c>
      <c r="AB435" s="1"/>
      <c r="AC435" s="2"/>
      <c r="AD435" s="13"/>
      <c r="AE435" s="1"/>
      <c r="AF435" s="387"/>
    </row>
    <row r="436" spans="2:32" x14ac:dyDescent="0.2">
      <c r="B436" s="13" t="s">
        <v>76</v>
      </c>
      <c r="C436" s="1" t="s">
        <v>93</v>
      </c>
      <c r="D436" s="386">
        <v>420</v>
      </c>
      <c r="E436" s="30" t="s">
        <v>60</v>
      </c>
      <c r="F436" s="13"/>
      <c r="G436" s="12"/>
      <c r="H436" s="12"/>
      <c r="I436" s="12"/>
      <c r="J436" s="12"/>
      <c r="K436" s="12"/>
      <c r="L436" s="386"/>
      <c r="M436" s="386"/>
      <c r="N436" s="12"/>
      <c r="O436" s="12">
        <v>3</v>
      </c>
      <c r="P436" s="12"/>
      <c r="Q436" s="386"/>
      <c r="R436" s="386"/>
      <c r="S436" s="2"/>
      <c r="T436" s="36">
        <v>45318</v>
      </c>
      <c r="U436" s="24" t="s">
        <v>45</v>
      </c>
      <c r="V436" s="386">
        <v>3</v>
      </c>
      <c r="W436" s="1"/>
      <c r="X436" s="2"/>
      <c r="Y436" s="36"/>
      <c r="Z436" s="386"/>
      <c r="AA436" s="386">
        <v>0</v>
      </c>
      <c r="AB436" s="1"/>
      <c r="AC436" s="2"/>
      <c r="AD436" s="13"/>
      <c r="AE436" s="1"/>
      <c r="AF436" s="387"/>
    </row>
    <row r="437" spans="2:32" x14ac:dyDescent="0.2">
      <c r="B437" s="13" t="s">
        <v>76</v>
      </c>
      <c r="C437" s="1" t="s">
        <v>93</v>
      </c>
      <c r="D437" s="386">
        <v>421</v>
      </c>
      <c r="E437" s="30" t="s">
        <v>42</v>
      </c>
      <c r="F437" s="13"/>
      <c r="G437" s="12"/>
      <c r="H437" s="12"/>
      <c r="I437" s="12"/>
      <c r="J437" s="12"/>
      <c r="K437" s="12"/>
      <c r="L437" s="386"/>
      <c r="M437" s="386"/>
      <c r="N437" s="12"/>
      <c r="O437" s="12"/>
      <c r="P437" s="12"/>
      <c r="Q437" s="386"/>
      <c r="R437" s="386"/>
      <c r="S437" s="364" t="s">
        <v>507</v>
      </c>
      <c r="T437" s="36"/>
      <c r="U437" s="386"/>
      <c r="V437" s="386"/>
      <c r="W437" s="1"/>
      <c r="X437" s="2"/>
      <c r="Y437" s="36"/>
      <c r="Z437" s="386"/>
      <c r="AA437" s="386">
        <v>0</v>
      </c>
      <c r="AB437" s="1"/>
      <c r="AC437" s="2"/>
      <c r="AD437" s="36">
        <v>45301</v>
      </c>
      <c r="AE437" s="23" t="s">
        <v>242</v>
      </c>
      <c r="AF437" s="387"/>
    </row>
    <row r="438" spans="2:32" x14ac:dyDescent="0.2">
      <c r="B438" s="13" t="s">
        <v>76</v>
      </c>
      <c r="C438" s="1" t="s">
        <v>93</v>
      </c>
      <c r="D438" s="386">
        <v>422</v>
      </c>
      <c r="E438" s="30" t="s">
        <v>42</v>
      </c>
      <c r="F438" s="13"/>
      <c r="G438" s="12"/>
      <c r="H438" s="12"/>
      <c r="I438" s="12"/>
      <c r="J438" s="12"/>
      <c r="K438" s="12"/>
      <c r="L438" s="386"/>
      <c r="M438" s="386"/>
      <c r="N438" s="12"/>
      <c r="O438" s="12"/>
      <c r="P438" s="12"/>
      <c r="Q438" s="386"/>
      <c r="R438" s="386"/>
      <c r="S438" s="2"/>
      <c r="T438" s="36"/>
      <c r="U438" s="386"/>
      <c r="V438" s="386"/>
      <c r="W438" s="1"/>
      <c r="X438" s="2"/>
      <c r="Y438" s="36"/>
      <c r="Z438" s="386"/>
      <c r="AA438" s="386">
        <v>0</v>
      </c>
      <c r="AB438" s="1"/>
      <c r="AC438" s="2"/>
      <c r="AD438" s="13"/>
      <c r="AE438" s="1"/>
      <c r="AF438" s="387"/>
    </row>
    <row r="439" spans="2:32" x14ac:dyDescent="0.2">
      <c r="B439" s="13" t="s">
        <v>76</v>
      </c>
      <c r="C439" s="1" t="s">
        <v>93</v>
      </c>
      <c r="D439" s="386">
        <v>423</v>
      </c>
      <c r="E439" s="30" t="s">
        <v>42</v>
      </c>
      <c r="F439" s="13"/>
      <c r="G439" s="12"/>
      <c r="H439" s="12"/>
      <c r="I439" s="12"/>
      <c r="J439" s="12"/>
      <c r="K439" s="12"/>
      <c r="L439" s="386"/>
      <c r="M439" s="386"/>
      <c r="N439" s="12"/>
      <c r="O439" s="12"/>
      <c r="P439" s="12"/>
      <c r="Q439" s="386"/>
      <c r="R439" s="386"/>
      <c r="S439" s="364" t="s">
        <v>508</v>
      </c>
      <c r="T439" s="36"/>
      <c r="U439" s="386"/>
      <c r="V439" s="386"/>
      <c r="W439" s="1"/>
      <c r="X439" s="2"/>
      <c r="Y439" s="36"/>
      <c r="Z439" s="386"/>
      <c r="AA439" s="386">
        <v>0</v>
      </c>
      <c r="AB439" s="1"/>
      <c r="AC439" s="2"/>
      <c r="AD439" s="36">
        <v>45301</v>
      </c>
      <c r="AE439" s="23" t="s">
        <v>242</v>
      </c>
      <c r="AF439" s="387"/>
    </row>
    <row r="440" spans="2:32" x14ac:dyDescent="0.2">
      <c r="B440" s="13" t="s">
        <v>76</v>
      </c>
      <c r="C440" s="1" t="s">
        <v>93</v>
      </c>
      <c r="D440" s="386">
        <v>424</v>
      </c>
      <c r="E440" s="30" t="s">
        <v>60</v>
      </c>
      <c r="F440" s="13"/>
      <c r="G440" s="12"/>
      <c r="H440" s="12"/>
      <c r="I440" s="12"/>
      <c r="J440" s="12"/>
      <c r="K440" s="12"/>
      <c r="L440" s="386"/>
      <c r="M440" s="386"/>
      <c r="N440" s="12"/>
      <c r="O440" s="12">
        <v>3</v>
      </c>
      <c r="P440" s="12"/>
      <c r="Q440" s="386"/>
      <c r="R440" s="386"/>
      <c r="S440" s="2"/>
      <c r="T440" s="36">
        <v>45318</v>
      </c>
      <c r="U440" s="24" t="s">
        <v>45</v>
      </c>
      <c r="V440" s="386">
        <v>3</v>
      </c>
      <c r="W440" s="1"/>
      <c r="X440" s="2"/>
      <c r="Y440" s="36"/>
      <c r="Z440" s="386"/>
      <c r="AA440" s="386">
        <v>0</v>
      </c>
      <c r="AB440" s="1"/>
      <c r="AC440" s="2"/>
      <c r="AD440" s="13"/>
      <c r="AE440" s="1"/>
      <c r="AF440" s="387"/>
    </row>
    <row r="441" spans="2:32" x14ac:dyDescent="0.2">
      <c r="B441" s="13" t="s">
        <v>76</v>
      </c>
      <c r="C441" s="1" t="s">
        <v>93</v>
      </c>
      <c r="D441" s="386">
        <v>425</v>
      </c>
      <c r="E441" s="30" t="s">
        <v>114</v>
      </c>
      <c r="F441" s="13"/>
      <c r="G441" s="12"/>
      <c r="H441" s="12"/>
      <c r="I441" s="12"/>
      <c r="J441" s="12"/>
      <c r="K441" s="12"/>
      <c r="L441" s="386"/>
      <c r="M441" s="386"/>
      <c r="N441" s="12"/>
      <c r="O441" s="12">
        <v>6</v>
      </c>
      <c r="P441" s="12"/>
      <c r="Q441" s="386"/>
      <c r="R441" s="386"/>
      <c r="S441" s="2"/>
      <c r="T441" s="36">
        <v>45318</v>
      </c>
      <c r="U441" s="24" t="s">
        <v>45</v>
      </c>
      <c r="V441" s="386">
        <v>15</v>
      </c>
      <c r="W441" s="1"/>
      <c r="X441" s="2"/>
      <c r="Y441" s="36"/>
      <c r="Z441" s="386"/>
      <c r="AA441" s="386"/>
      <c r="AB441" s="1"/>
      <c r="AC441" s="2"/>
      <c r="AD441" s="13"/>
      <c r="AE441" s="1"/>
      <c r="AF441" s="387"/>
    </row>
    <row r="442" spans="2:32" x14ac:dyDescent="0.2">
      <c r="B442" s="13" t="s">
        <v>76</v>
      </c>
      <c r="C442" s="1" t="s">
        <v>93</v>
      </c>
      <c r="D442" s="386">
        <v>426</v>
      </c>
      <c r="E442" s="30" t="s">
        <v>42</v>
      </c>
      <c r="F442" s="13"/>
      <c r="G442" s="12"/>
      <c r="H442" s="12"/>
      <c r="I442" s="12"/>
      <c r="J442" s="12"/>
      <c r="K442" s="12"/>
      <c r="L442" s="386"/>
      <c r="M442" s="386"/>
      <c r="N442" s="12"/>
      <c r="O442" s="12"/>
      <c r="P442" s="12"/>
      <c r="Q442" s="386"/>
      <c r="R442" s="386"/>
      <c r="S442" s="2"/>
      <c r="T442" s="36"/>
      <c r="U442" s="386"/>
      <c r="V442" s="386"/>
      <c r="W442" s="1"/>
      <c r="X442" s="2"/>
      <c r="Y442" s="36"/>
      <c r="Z442" s="386"/>
      <c r="AA442" s="386">
        <v>0</v>
      </c>
      <c r="AB442" s="1"/>
      <c r="AC442" s="2"/>
      <c r="AD442" s="13"/>
      <c r="AE442" s="1"/>
      <c r="AF442" s="387"/>
    </row>
    <row r="443" spans="2:32" x14ac:dyDescent="0.2">
      <c r="B443" s="13" t="s">
        <v>76</v>
      </c>
      <c r="C443" s="1" t="s">
        <v>93</v>
      </c>
      <c r="D443" s="386">
        <v>427</v>
      </c>
      <c r="E443" s="30" t="s">
        <v>42</v>
      </c>
      <c r="F443" s="13"/>
      <c r="G443" s="12"/>
      <c r="H443" s="12"/>
      <c r="I443" s="12"/>
      <c r="J443" s="12"/>
      <c r="K443" s="12"/>
      <c r="L443" s="386"/>
      <c r="M443" s="386"/>
      <c r="N443" s="12"/>
      <c r="O443" s="12"/>
      <c r="P443" s="12"/>
      <c r="Q443" s="386"/>
      <c r="R443" s="386"/>
      <c r="S443" s="2"/>
      <c r="T443" s="36"/>
      <c r="U443" s="386"/>
      <c r="V443" s="386"/>
      <c r="W443" s="1"/>
      <c r="X443" s="2"/>
      <c r="Y443" s="36"/>
      <c r="Z443" s="386"/>
      <c r="AA443" s="386">
        <v>0</v>
      </c>
      <c r="AB443" s="1"/>
      <c r="AC443" s="2"/>
      <c r="AD443" s="13"/>
      <c r="AE443" s="1"/>
      <c r="AF443" s="387"/>
    </row>
    <row r="444" spans="2:32" x14ac:dyDescent="0.2">
      <c r="B444" s="13" t="s">
        <v>76</v>
      </c>
      <c r="C444" s="1" t="s">
        <v>93</v>
      </c>
      <c r="D444" s="386">
        <v>428</v>
      </c>
      <c r="E444" s="30" t="s">
        <v>42</v>
      </c>
      <c r="F444" s="13"/>
      <c r="G444" s="12"/>
      <c r="H444" s="12"/>
      <c r="I444" s="12"/>
      <c r="J444" s="12"/>
      <c r="K444" s="12"/>
      <c r="L444" s="386"/>
      <c r="M444" s="386"/>
      <c r="N444" s="12"/>
      <c r="O444" s="12"/>
      <c r="P444" s="12"/>
      <c r="Q444" s="386"/>
      <c r="R444" s="386"/>
      <c r="S444" s="2"/>
      <c r="T444" s="36"/>
      <c r="U444" s="386"/>
      <c r="V444" s="386"/>
      <c r="W444" s="1"/>
      <c r="X444" s="2"/>
      <c r="Y444" s="36"/>
      <c r="Z444" s="386"/>
      <c r="AA444" s="386">
        <v>0</v>
      </c>
      <c r="AB444" s="1"/>
      <c r="AC444" s="2"/>
      <c r="AD444" s="13"/>
      <c r="AE444" s="1"/>
      <c r="AF444" s="387"/>
    </row>
    <row r="445" spans="2:32" x14ac:dyDescent="0.2">
      <c r="B445" s="13" t="s">
        <v>76</v>
      </c>
      <c r="C445" s="1" t="s">
        <v>93</v>
      </c>
      <c r="D445" s="386">
        <v>429</v>
      </c>
      <c r="E445" s="30" t="s">
        <v>42</v>
      </c>
      <c r="F445" s="13"/>
      <c r="G445" s="12"/>
      <c r="H445" s="12"/>
      <c r="I445" s="12"/>
      <c r="J445" s="12"/>
      <c r="K445" s="12"/>
      <c r="L445" s="386"/>
      <c r="M445" s="386"/>
      <c r="N445" s="12"/>
      <c r="O445" s="12"/>
      <c r="P445" s="12"/>
      <c r="Q445" s="386"/>
      <c r="R445" s="386"/>
      <c r="S445" s="2"/>
      <c r="T445" s="36"/>
      <c r="U445" s="386"/>
      <c r="V445" s="386"/>
      <c r="W445" s="1"/>
      <c r="X445" s="2"/>
      <c r="Y445" s="36"/>
      <c r="Z445" s="386"/>
      <c r="AA445" s="386">
        <v>0</v>
      </c>
      <c r="AB445" s="1"/>
      <c r="AC445" s="2"/>
      <c r="AD445" s="13"/>
      <c r="AE445" s="1"/>
      <c r="AF445" s="387"/>
    </row>
    <row r="446" spans="2:32" x14ac:dyDescent="0.2">
      <c r="B446" s="13" t="s">
        <v>76</v>
      </c>
      <c r="C446" s="1" t="s">
        <v>93</v>
      </c>
      <c r="D446" s="386">
        <v>430</v>
      </c>
      <c r="E446" s="30" t="s">
        <v>60</v>
      </c>
      <c r="F446" s="13"/>
      <c r="G446" s="12"/>
      <c r="H446" s="12"/>
      <c r="I446" s="12"/>
      <c r="J446" s="12"/>
      <c r="K446" s="12"/>
      <c r="L446" s="386"/>
      <c r="M446" s="386"/>
      <c r="N446" s="12"/>
      <c r="O446" s="12">
        <v>3</v>
      </c>
      <c r="P446" s="12"/>
      <c r="Q446" s="386"/>
      <c r="R446" s="386"/>
      <c r="S446" s="2"/>
      <c r="T446" s="36">
        <v>45318</v>
      </c>
      <c r="U446" s="24" t="s">
        <v>45</v>
      </c>
      <c r="V446" s="386">
        <v>3</v>
      </c>
      <c r="W446" s="1"/>
      <c r="X446" s="2"/>
      <c r="Y446" s="36"/>
      <c r="Z446" s="386"/>
      <c r="AA446" s="386">
        <v>0</v>
      </c>
      <c r="AB446" s="1"/>
      <c r="AC446" s="2"/>
      <c r="AD446" s="13"/>
      <c r="AE446" s="1"/>
      <c r="AF446" s="387"/>
    </row>
    <row r="447" spans="2:32" x14ac:dyDescent="0.2">
      <c r="B447" s="13" t="s">
        <v>76</v>
      </c>
      <c r="C447" s="1" t="s">
        <v>93</v>
      </c>
      <c r="D447" s="386">
        <v>431</v>
      </c>
      <c r="E447" s="30" t="s">
        <v>42</v>
      </c>
      <c r="F447" s="13"/>
      <c r="G447" s="12"/>
      <c r="H447" s="12"/>
      <c r="I447" s="12"/>
      <c r="J447" s="12"/>
      <c r="K447" s="12"/>
      <c r="L447" s="386"/>
      <c r="M447" s="386"/>
      <c r="N447" s="12"/>
      <c r="O447" s="12"/>
      <c r="P447" s="12"/>
      <c r="Q447" s="386"/>
      <c r="R447" s="386"/>
      <c r="S447" s="2"/>
      <c r="T447" s="36"/>
      <c r="U447" s="386"/>
      <c r="V447" s="386"/>
      <c r="W447" s="1"/>
      <c r="X447" s="2"/>
      <c r="Y447" s="36"/>
      <c r="Z447" s="386"/>
      <c r="AA447" s="386">
        <v>0</v>
      </c>
      <c r="AB447" s="1"/>
      <c r="AC447" s="2"/>
      <c r="AD447" s="13"/>
      <c r="AE447" s="1"/>
      <c r="AF447" s="387"/>
    </row>
    <row r="448" spans="2:32" x14ac:dyDescent="0.2">
      <c r="B448" s="13" t="s">
        <v>76</v>
      </c>
      <c r="C448" s="1" t="s">
        <v>93</v>
      </c>
      <c r="D448" s="386">
        <v>432</v>
      </c>
      <c r="E448" s="30" t="s">
        <v>42</v>
      </c>
      <c r="F448" s="13"/>
      <c r="G448" s="12"/>
      <c r="H448" s="12"/>
      <c r="I448" s="12"/>
      <c r="J448" s="12"/>
      <c r="K448" s="12"/>
      <c r="L448" s="386"/>
      <c r="M448" s="386"/>
      <c r="N448" s="12"/>
      <c r="O448" s="12"/>
      <c r="P448" s="12"/>
      <c r="Q448" s="386"/>
      <c r="R448" s="386"/>
      <c r="S448" s="2"/>
      <c r="T448" s="36"/>
      <c r="U448" s="386"/>
      <c r="V448" s="386"/>
      <c r="W448" s="1"/>
      <c r="X448" s="2"/>
      <c r="Y448" s="36"/>
      <c r="Z448" s="386"/>
      <c r="AA448" s="386">
        <v>0</v>
      </c>
      <c r="AB448" s="1"/>
      <c r="AC448" s="2"/>
      <c r="AD448" s="13"/>
      <c r="AE448" s="1"/>
      <c r="AF448" s="387"/>
    </row>
    <row r="449" spans="2:32" x14ac:dyDescent="0.2">
      <c r="B449" s="13" t="s">
        <v>76</v>
      </c>
      <c r="C449" s="1" t="s">
        <v>93</v>
      </c>
      <c r="D449" s="386">
        <v>433</v>
      </c>
      <c r="E449" s="30" t="s">
        <v>42</v>
      </c>
      <c r="F449" s="13"/>
      <c r="G449" s="12"/>
      <c r="H449" s="12"/>
      <c r="I449" s="12"/>
      <c r="J449" s="12"/>
      <c r="K449" s="12"/>
      <c r="L449" s="386"/>
      <c r="M449" s="386"/>
      <c r="N449" s="12"/>
      <c r="O449" s="12"/>
      <c r="P449" s="12"/>
      <c r="Q449" s="386"/>
      <c r="R449" s="386"/>
      <c r="S449" s="2"/>
      <c r="T449" s="36"/>
      <c r="U449" s="386"/>
      <c r="V449" s="386"/>
      <c r="W449" s="1"/>
      <c r="X449" s="2"/>
      <c r="Y449" s="36"/>
      <c r="Z449" s="386"/>
      <c r="AA449" s="386">
        <v>0</v>
      </c>
      <c r="AB449" s="1"/>
      <c r="AC449" s="2"/>
      <c r="AD449" s="13"/>
      <c r="AE449" s="1"/>
      <c r="AF449" s="387"/>
    </row>
    <row r="450" spans="2:32" x14ac:dyDescent="0.2">
      <c r="B450" s="13" t="s">
        <v>76</v>
      </c>
      <c r="C450" s="1" t="s">
        <v>93</v>
      </c>
      <c r="D450" s="386">
        <v>434</v>
      </c>
      <c r="E450" s="30" t="s">
        <v>60</v>
      </c>
      <c r="F450" s="13"/>
      <c r="G450" s="12"/>
      <c r="H450" s="12"/>
      <c r="I450" s="12"/>
      <c r="J450" s="12"/>
      <c r="K450" s="12"/>
      <c r="L450" s="386"/>
      <c r="M450" s="386"/>
      <c r="N450" s="12"/>
      <c r="O450" s="12">
        <v>3</v>
      </c>
      <c r="P450" s="12"/>
      <c r="Q450" s="386"/>
      <c r="R450" s="386"/>
      <c r="S450" s="2"/>
      <c r="T450" s="36">
        <v>45318</v>
      </c>
      <c r="U450" s="24" t="s">
        <v>45</v>
      </c>
      <c r="V450" s="386">
        <v>3</v>
      </c>
      <c r="W450" s="1"/>
      <c r="X450" s="2"/>
      <c r="Y450" s="36"/>
      <c r="Z450" s="386"/>
      <c r="AA450" s="386">
        <v>0</v>
      </c>
      <c r="AB450" s="1"/>
      <c r="AC450" s="2"/>
      <c r="AD450" s="13"/>
      <c r="AE450" s="1"/>
      <c r="AF450" s="387"/>
    </row>
    <row r="451" spans="2:32" x14ac:dyDescent="0.2">
      <c r="B451" s="13" t="s">
        <v>76</v>
      </c>
      <c r="C451" s="1" t="s">
        <v>93</v>
      </c>
      <c r="D451" s="386">
        <v>435</v>
      </c>
      <c r="E451" s="30" t="s">
        <v>42</v>
      </c>
      <c r="F451" s="13"/>
      <c r="G451" s="12"/>
      <c r="H451" s="12"/>
      <c r="I451" s="12"/>
      <c r="J451" s="12"/>
      <c r="K451" s="12"/>
      <c r="L451" s="386"/>
      <c r="M451" s="386"/>
      <c r="N451" s="12"/>
      <c r="O451" s="12"/>
      <c r="P451" s="12"/>
      <c r="Q451" s="386"/>
      <c r="R451" s="386"/>
      <c r="S451" s="2"/>
      <c r="T451" s="36"/>
      <c r="U451" s="386"/>
      <c r="V451" s="386"/>
      <c r="W451" s="1"/>
      <c r="X451" s="2"/>
      <c r="Y451" s="36"/>
      <c r="Z451" s="386"/>
      <c r="AA451" s="386">
        <v>0</v>
      </c>
      <c r="AB451" s="1"/>
      <c r="AC451" s="2"/>
      <c r="AD451" s="13"/>
      <c r="AE451" s="1"/>
      <c r="AF451" s="387"/>
    </row>
    <row r="452" spans="2:32" x14ac:dyDescent="0.2">
      <c r="B452" s="13" t="s">
        <v>76</v>
      </c>
      <c r="C452" s="1" t="s">
        <v>93</v>
      </c>
      <c r="D452" s="386">
        <v>436</v>
      </c>
      <c r="E452" s="30" t="s">
        <v>42</v>
      </c>
      <c r="F452" s="13"/>
      <c r="G452" s="12"/>
      <c r="H452" s="12"/>
      <c r="I452" s="12"/>
      <c r="J452" s="12"/>
      <c r="K452" s="12"/>
      <c r="L452" s="386"/>
      <c r="M452" s="386"/>
      <c r="N452" s="12"/>
      <c r="O452" s="12"/>
      <c r="P452" s="12"/>
      <c r="Q452" s="386"/>
      <c r="R452" s="386"/>
      <c r="S452" s="2"/>
      <c r="T452" s="36"/>
      <c r="U452" s="386"/>
      <c r="V452" s="386"/>
      <c r="W452" s="1"/>
      <c r="X452" s="2"/>
      <c r="Y452" s="36"/>
      <c r="Z452" s="386"/>
      <c r="AA452" s="386">
        <v>0</v>
      </c>
      <c r="AB452" s="1"/>
      <c r="AC452" s="2"/>
      <c r="AD452" s="13"/>
      <c r="AE452" s="1"/>
      <c r="AF452" s="387"/>
    </row>
    <row r="453" spans="2:32" x14ac:dyDescent="0.2">
      <c r="B453" s="13" t="s">
        <v>76</v>
      </c>
      <c r="C453" s="1" t="s">
        <v>93</v>
      </c>
      <c r="D453" s="386">
        <v>437</v>
      </c>
      <c r="E453" s="30" t="s">
        <v>42</v>
      </c>
      <c r="F453" s="13"/>
      <c r="G453" s="12"/>
      <c r="H453" s="12"/>
      <c r="I453" s="12"/>
      <c r="J453" s="12"/>
      <c r="K453" s="12"/>
      <c r="L453" s="386"/>
      <c r="M453" s="386"/>
      <c r="N453" s="12"/>
      <c r="O453" s="12"/>
      <c r="P453" s="12"/>
      <c r="Q453" s="386"/>
      <c r="R453" s="386"/>
      <c r="S453" s="2"/>
      <c r="T453" s="36"/>
      <c r="U453" s="386"/>
      <c r="V453" s="386"/>
      <c r="W453" s="1"/>
      <c r="X453" s="2"/>
      <c r="Y453" s="36"/>
      <c r="Z453" s="386"/>
      <c r="AA453" s="386">
        <v>0</v>
      </c>
      <c r="AB453" s="1"/>
      <c r="AC453" s="2"/>
      <c r="AD453" s="13"/>
      <c r="AE453" s="1"/>
      <c r="AF453" s="387"/>
    </row>
    <row r="454" spans="2:32" x14ac:dyDescent="0.2">
      <c r="B454" s="13" t="s">
        <v>76</v>
      </c>
      <c r="C454" s="1" t="s">
        <v>93</v>
      </c>
      <c r="D454" s="386">
        <v>438</v>
      </c>
      <c r="E454" s="30" t="s">
        <v>121</v>
      </c>
      <c r="F454" s="13"/>
      <c r="G454" s="12"/>
      <c r="H454" s="12"/>
      <c r="I454" s="12"/>
      <c r="J454" s="12"/>
      <c r="K454" s="12"/>
      <c r="L454" s="386"/>
      <c r="M454" s="386"/>
      <c r="N454" s="12"/>
      <c r="O454" s="12">
        <v>3</v>
      </c>
      <c r="P454" s="12"/>
      <c r="Q454" s="386"/>
      <c r="R454" s="386"/>
      <c r="S454" s="2"/>
      <c r="T454" s="36">
        <v>45318</v>
      </c>
      <c r="U454" s="24" t="s">
        <v>45</v>
      </c>
      <c r="V454" s="386">
        <v>3</v>
      </c>
      <c r="W454" s="1"/>
      <c r="X454" s="2"/>
      <c r="Y454" s="36"/>
      <c r="Z454" s="386"/>
      <c r="AA454" s="386">
        <v>0</v>
      </c>
      <c r="AB454" s="1"/>
      <c r="AC454" s="2"/>
      <c r="AD454" s="13"/>
      <c r="AE454" s="1"/>
      <c r="AF454" s="387"/>
    </row>
    <row r="455" spans="2:32" x14ac:dyDescent="0.2">
      <c r="B455" s="13" t="s">
        <v>76</v>
      </c>
      <c r="C455" s="1" t="s">
        <v>93</v>
      </c>
      <c r="D455" s="386">
        <v>439</v>
      </c>
      <c r="E455" s="30" t="s">
        <v>121</v>
      </c>
      <c r="F455" s="13"/>
      <c r="G455" s="12"/>
      <c r="H455" s="12"/>
      <c r="I455" s="12"/>
      <c r="J455" s="12"/>
      <c r="K455" s="12"/>
      <c r="L455" s="386"/>
      <c r="M455" s="386"/>
      <c r="N455" s="12"/>
      <c r="O455" s="12">
        <v>4</v>
      </c>
      <c r="P455" s="12"/>
      <c r="Q455" s="386"/>
      <c r="R455" s="386"/>
      <c r="S455" s="2"/>
      <c r="T455" s="36">
        <v>45318</v>
      </c>
      <c r="U455" s="24" t="s">
        <v>45</v>
      </c>
      <c r="V455" s="386">
        <v>4</v>
      </c>
      <c r="W455" s="1"/>
      <c r="X455" s="2"/>
      <c r="Y455" s="36"/>
      <c r="Z455" s="386"/>
      <c r="AA455" s="386">
        <v>0</v>
      </c>
      <c r="AB455" s="1"/>
      <c r="AC455" s="2"/>
      <c r="AD455" s="13"/>
      <c r="AE455" s="1"/>
      <c r="AF455" s="387"/>
    </row>
    <row r="456" spans="2:32" x14ac:dyDescent="0.2">
      <c r="B456" s="13" t="s">
        <v>76</v>
      </c>
      <c r="C456" s="1" t="s">
        <v>93</v>
      </c>
      <c r="D456" s="386">
        <v>440</v>
      </c>
      <c r="E456" s="30" t="s">
        <v>60</v>
      </c>
      <c r="F456" s="13"/>
      <c r="G456" s="12"/>
      <c r="H456" s="12"/>
      <c r="I456" s="12"/>
      <c r="J456" s="12"/>
      <c r="K456" s="12"/>
      <c r="L456" s="386"/>
      <c r="M456" s="386"/>
      <c r="N456" s="12"/>
      <c r="O456" s="12">
        <v>3</v>
      </c>
      <c r="P456" s="12"/>
      <c r="Q456" s="386"/>
      <c r="R456" s="386"/>
      <c r="S456" s="2"/>
      <c r="T456" s="36">
        <v>45318</v>
      </c>
      <c r="U456" s="24" t="s">
        <v>45</v>
      </c>
      <c r="V456" s="386">
        <v>6</v>
      </c>
      <c r="W456" s="1"/>
      <c r="X456" s="2"/>
      <c r="Y456" s="36"/>
      <c r="Z456" s="386"/>
      <c r="AA456" s="386">
        <v>0</v>
      </c>
      <c r="AB456" s="1"/>
      <c r="AC456" s="2"/>
      <c r="AD456" s="13"/>
      <c r="AE456" s="1"/>
      <c r="AF456" s="387"/>
    </row>
    <row r="457" spans="2:32" x14ac:dyDescent="0.2">
      <c r="B457" s="13" t="s">
        <v>76</v>
      </c>
      <c r="C457" s="1" t="s">
        <v>93</v>
      </c>
      <c r="D457" s="386">
        <v>441</v>
      </c>
      <c r="E457" s="30" t="s">
        <v>60</v>
      </c>
      <c r="F457" s="13"/>
      <c r="G457" s="12"/>
      <c r="H457" s="12"/>
      <c r="I457" s="12"/>
      <c r="J457" s="12"/>
      <c r="K457" s="12"/>
      <c r="L457" s="386"/>
      <c r="M457" s="386"/>
      <c r="N457" s="12"/>
      <c r="O457" s="12"/>
      <c r="P457" s="12"/>
      <c r="Q457" s="386"/>
      <c r="R457" s="386"/>
      <c r="S457" s="2"/>
      <c r="T457" s="36">
        <v>45318</v>
      </c>
      <c r="U457" s="24" t="s">
        <v>45</v>
      </c>
      <c r="V457" s="386">
        <v>9</v>
      </c>
      <c r="W457" s="1"/>
      <c r="X457" s="2"/>
      <c r="Y457" s="36"/>
      <c r="Z457" s="386"/>
      <c r="AA457" s="386">
        <v>0</v>
      </c>
      <c r="AB457" s="1"/>
      <c r="AC457" s="2"/>
      <c r="AD457" s="13"/>
      <c r="AE457" s="1"/>
      <c r="AF457" s="387"/>
    </row>
    <row r="458" spans="2:32" ht="15.75" thickBot="1" x14ac:dyDescent="0.25">
      <c r="B458" s="14" t="s">
        <v>76</v>
      </c>
      <c r="C458" s="3" t="s">
        <v>93</v>
      </c>
      <c r="D458" s="15">
        <v>442</v>
      </c>
      <c r="E458" s="92" t="s">
        <v>60</v>
      </c>
      <c r="F458" s="14"/>
      <c r="G458" s="91"/>
      <c r="H458" s="91"/>
      <c r="I458" s="91"/>
      <c r="J458" s="91"/>
      <c r="K458" s="91"/>
      <c r="L458" s="15"/>
      <c r="M458" s="15"/>
      <c r="N458" s="91"/>
      <c r="O458" s="91"/>
      <c r="P458" s="91"/>
      <c r="Q458" s="15"/>
      <c r="R458" s="15"/>
      <c r="S458" s="4"/>
      <c r="T458" s="58"/>
      <c r="U458" s="15"/>
      <c r="V458" s="15"/>
      <c r="W458" s="3"/>
      <c r="X458" s="4"/>
      <c r="Y458" s="58"/>
      <c r="Z458" s="15"/>
      <c r="AA458" s="15">
        <v>0</v>
      </c>
      <c r="AB458" s="3"/>
      <c r="AC458" s="4"/>
      <c r="AD458" s="14"/>
      <c r="AE458" s="3"/>
      <c r="AF458" s="265"/>
    </row>
    <row r="460" spans="2:32" ht="15.75" thickBot="1" x14ac:dyDescent="0.25"/>
    <row r="461" spans="2:32" ht="20.25" x14ac:dyDescent="0.2">
      <c r="E461" s="602" t="s">
        <v>296</v>
      </c>
      <c r="F461" s="603"/>
      <c r="G461" s="603"/>
      <c r="H461" s="603"/>
      <c r="I461" s="603"/>
      <c r="J461" s="603"/>
      <c r="K461" s="603"/>
      <c r="L461" s="603"/>
      <c r="M461" s="603"/>
      <c r="N461" s="603"/>
      <c r="O461" s="603"/>
      <c r="P461" s="604"/>
      <c r="Q461" s="602" t="s">
        <v>81</v>
      </c>
      <c r="R461" s="603"/>
      <c r="S461" s="603"/>
      <c r="T461" s="603"/>
      <c r="U461" s="603"/>
      <c r="V461" s="603"/>
      <c r="W461" s="603"/>
      <c r="X461" s="603"/>
      <c r="Y461" s="603"/>
      <c r="Z461" s="603"/>
      <c r="AA461" s="603"/>
      <c r="AB461" s="604"/>
    </row>
    <row r="462" spans="2:32" ht="20.25" x14ac:dyDescent="0.2">
      <c r="E462" s="74" t="s">
        <v>5</v>
      </c>
      <c r="F462" s="75"/>
      <c r="G462" s="605"/>
      <c r="H462" s="606"/>
      <c r="I462" s="606"/>
      <c r="J462" s="606"/>
      <c r="K462" s="606"/>
      <c r="L462" s="606"/>
      <c r="M462" s="606"/>
      <c r="N462" s="606"/>
      <c r="O462" s="606"/>
      <c r="P462" s="607"/>
      <c r="Q462" s="608" t="s">
        <v>5</v>
      </c>
      <c r="R462" s="609"/>
      <c r="S462" s="609"/>
      <c r="T462" s="609"/>
      <c r="U462" s="609"/>
      <c r="V462" s="76"/>
      <c r="W462" s="77"/>
      <c r="X462" s="77"/>
      <c r="Y462" s="77"/>
      <c r="Z462" s="77"/>
      <c r="AA462" s="77"/>
      <c r="AB462" s="78"/>
    </row>
    <row r="463" spans="2:32" ht="18" x14ac:dyDescent="0.2">
      <c r="E463" s="610" t="s">
        <v>92</v>
      </c>
      <c r="F463" s="611"/>
      <c r="G463" s="611"/>
      <c r="H463" s="611"/>
      <c r="I463" s="611"/>
      <c r="J463" s="79"/>
      <c r="K463" s="79"/>
      <c r="L463" s="79"/>
      <c r="M463" s="79"/>
      <c r="N463" s="79"/>
      <c r="O463" s="79"/>
      <c r="P463" s="80"/>
      <c r="Q463" s="610" t="s">
        <v>298</v>
      </c>
      <c r="R463" s="611"/>
      <c r="S463" s="611"/>
      <c r="T463" s="611"/>
      <c r="U463" s="611"/>
      <c r="V463" s="79"/>
      <c r="W463" s="79"/>
      <c r="X463" s="79"/>
      <c r="Y463" s="79"/>
      <c r="Z463" s="79"/>
      <c r="AA463" s="79"/>
      <c r="AB463" s="80"/>
    </row>
    <row r="464" spans="2:32" ht="20.25" x14ac:dyDescent="0.2">
      <c r="E464" s="612" t="s">
        <v>299</v>
      </c>
      <c r="F464" s="613"/>
      <c r="G464" s="613"/>
      <c r="H464" s="614"/>
      <c r="I464" s="615"/>
      <c r="J464" s="615"/>
      <c r="K464" s="615"/>
      <c r="L464" s="615"/>
      <c r="M464" s="615"/>
      <c r="N464" s="615"/>
      <c r="O464" s="615"/>
      <c r="P464" s="616"/>
      <c r="Q464" s="612" t="s">
        <v>297</v>
      </c>
      <c r="R464" s="613"/>
      <c r="S464" s="613"/>
      <c r="T464" s="614"/>
      <c r="U464" s="615"/>
      <c r="V464" s="615"/>
      <c r="W464" s="615"/>
      <c r="X464" s="615"/>
      <c r="Y464" s="615"/>
      <c r="Z464" s="615"/>
      <c r="AA464" s="615"/>
      <c r="AB464" s="616"/>
    </row>
    <row r="465" spans="5:28" ht="18.75" thickBot="1" x14ac:dyDescent="0.25">
      <c r="E465" s="595" t="s">
        <v>6</v>
      </c>
      <c r="F465" s="596"/>
      <c r="G465" s="596"/>
      <c r="H465" s="597"/>
      <c r="I465" s="598"/>
      <c r="J465" s="598"/>
      <c r="K465" s="598"/>
      <c r="L465" s="598"/>
      <c r="M465" s="598"/>
      <c r="N465" s="598"/>
      <c r="O465" s="598"/>
      <c r="P465" s="599"/>
      <c r="Q465" s="595" t="s">
        <v>6</v>
      </c>
      <c r="R465" s="596"/>
      <c r="S465" s="596"/>
      <c r="T465" s="597"/>
      <c r="U465" s="600"/>
      <c r="V465" s="600"/>
      <c r="W465" s="600"/>
      <c r="X465" s="600"/>
      <c r="Y465" s="600"/>
      <c r="Z465" s="600"/>
      <c r="AA465" s="600"/>
      <c r="AB465" s="601"/>
    </row>
    <row r="471" spans="5:28" x14ac:dyDescent="0.2">
      <c r="O471" s="9" t="s">
        <v>215</v>
      </c>
    </row>
  </sheetData>
  <sheetProtection formatCells="0" formatColumns="0" insertColumns="0" insertRows="0" deleteColumns="0" deleteRows="0"/>
  <mergeCells count="36">
    <mergeCell ref="E465:H465"/>
    <mergeCell ref="I465:P465"/>
    <mergeCell ref="Q465:T465"/>
    <mergeCell ref="U465:AB465"/>
    <mergeCell ref="E461:P461"/>
    <mergeCell ref="Q461:AB461"/>
    <mergeCell ref="G462:P462"/>
    <mergeCell ref="Q462:U462"/>
    <mergeCell ref="E463:I463"/>
    <mergeCell ref="Q463:U463"/>
    <mergeCell ref="E464:H464"/>
    <mergeCell ref="I464:P464"/>
    <mergeCell ref="Q464:T464"/>
    <mergeCell ref="U464:AB464"/>
    <mergeCell ref="B3:D6"/>
    <mergeCell ref="E3:AE4"/>
    <mergeCell ref="E5:AE6"/>
    <mergeCell ref="AF5:AF6"/>
    <mergeCell ref="B9:D9"/>
    <mergeCell ref="E9:P9"/>
    <mergeCell ref="T9:X9"/>
    <mergeCell ref="Y9:AA9"/>
    <mergeCell ref="AB9:AF9"/>
    <mergeCell ref="B7:AF7"/>
    <mergeCell ref="B8:D8"/>
    <mergeCell ref="E8:X8"/>
    <mergeCell ref="Y8:AA8"/>
    <mergeCell ref="AB8:AF8"/>
    <mergeCell ref="B10:E13"/>
    <mergeCell ref="F10:AC11"/>
    <mergeCell ref="AD10:AF11"/>
    <mergeCell ref="F12:S12"/>
    <mergeCell ref="T12:X13"/>
    <mergeCell ref="Y12:AC13"/>
    <mergeCell ref="AD12:AF13"/>
    <mergeCell ref="F13:S13"/>
  </mergeCells>
  <pageMargins left="0.7" right="0.7" top="0.75" bottom="0.75" header="0.3" footer="0.3"/>
  <pageSetup paperSize="9" orientation="portrait"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theme="5"/>
    <pageSetUpPr fitToPage="1"/>
  </sheetPr>
  <dimension ref="B2:AF672"/>
  <sheetViews>
    <sheetView zoomScale="58" zoomScaleNormal="58" workbookViewId="0">
      <selection activeCell="AB119" sqref="AB119"/>
    </sheetView>
  </sheetViews>
  <sheetFormatPr defaultColWidth="10.76171875" defaultRowHeight="15" x14ac:dyDescent="0.2"/>
  <cols>
    <col min="1" max="1" width="2.15234375" bestFit="1" customWidth="1"/>
    <col min="2" max="2" width="15.73828125" customWidth="1"/>
    <col min="3" max="3" width="12.64453125" style="6" customWidth="1"/>
    <col min="4" max="4" width="10.76171875" style="6" customWidth="1"/>
    <col min="5" max="5" width="25.69140625" customWidth="1"/>
    <col min="7" max="11" width="10.76171875" style="9" customWidth="1"/>
    <col min="12" max="13" width="10.76171875" style="6" customWidth="1"/>
    <col min="14" max="16" width="10.76171875" style="9" customWidth="1"/>
    <col min="17" max="18" width="10.76171875" style="6" customWidth="1"/>
    <col min="19" max="19" width="20.71484375" style="157" customWidth="1"/>
    <col min="20" max="20" width="12.64453125" style="52" customWidth="1"/>
    <col min="21" max="22" width="12.64453125" style="6" customWidth="1"/>
    <col min="23" max="23" width="30.66796875" style="157" customWidth="1"/>
    <col min="24" max="24" width="15.73828125" customWidth="1"/>
    <col min="25" max="25" width="12.64453125" style="52" customWidth="1"/>
    <col min="26" max="27" width="12.64453125" style="6" customWidth="1"/>
    <col min="28" max="28" width="30.66796875" style="157" customWidth="1"/>
    <col min="29" max="29" width="15.73828125" customWidth="1"/>
    <col min="30" max="31" width="12.64453125" customWidth="1"/>
    <col min="32" max="32" width="29.0546875" bestFit="1" customWidth="1"/>
  </cols>
  <sheetData>
    <row r="2" spans="2:32" ht="15.75" thickBot="1" x14ac:dyDescent="0.25"/>
    <row r="3" spans="2:32" x14ac:dyDescent="0.2">
      <c r="B3" s="562"/>
      <c r="C3" s="563"/>
      <c r="D3" s="564"/>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126" t="s">
        <v>19</v>
      </c>
    </row>
    <row r="4" spans="2:32" x14ac:dyDescent="0.2">
      <c r="B4" s="565"/>
      <c r="C4" s="566"/>
      <c r="D4" s="567"/>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124" t="s">
        <v>20</v>
      </c>
    </row>
    <row r="5" spans="2:32" ht="15" customHeight="1" x14ac:dyDescent="0.2">
      <c r="B5" s="565"/>
      <c r="C5" s="566"/>
      <c r="D5" s="567"/>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617" t="s">
        <v>80</v>
      </c>
    </row>
    <row r="6" spans="2:32" x14ac:dyDescent="0.2">
      <c r="B6" s="568"/>
      <c r="C6" s="569"/>
      <c r="D6" s="570"/>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18"/>
    </row>
    <row r="7" spans="2:32" x14ac:dyDescent="0.2">
      <c r="B7" s="591"/>
      <c r="C7" s="592"/>
      <c r="D7" s="592"/>
      <c r="E7" s="592"/>
      <c r="F7" s="592"/>
      <c r="G7" s="592"/>
      <c r="H7" s="592"/>
      <c r="I7" s="592"/>
      <c r="J7" s="592"/>
      <c r="K7" s="592"/>
      <c r="L7" s="592"/>
      <c r="M7" s="592"/>
      <c r="N7" s="592"/>
      <c r="O7" s="592"/>
      <c r="P7" s="592"/>
      <c r="Q7" s="592"/>
      <c r="R7" s="592"/>
      <c r="S7" s="592"/>
      <c r="T7" s="592"/>
      <c r="U7" s="592"/>
      <c r="V7" s="592"/>
      <c r="W7" s="592"/>
      <c r="X7" s="592"/>
      <c r="Y7" s="592"/>
      <c r="Z7" s="592"/>
      <c r="AA7" s="592"/>
      <c r="AB7" s="592"/>
      <c r="AC7" s="592"/>
      <c r="AD7" s="592"/>
      <c r="AE7" s="592"/>
      <c r="AF7" s="592"/>
    </row>
    <row r="8" spans="2:32" x14ac:dyDescent="0.2">
      <c r="B8" s="579" t="s">
        <v>15</v>
      </c>
      <c r="C8" s="580"/>
      <c r="D8" s="581"/>
      <c r="E8" s="582" t="s">
        <v>38</v>
      </c>
      <c r="F8" s="583"/>
      <c r="G8" s="583"/>
      <c r="H8" s="583"/>
      <c r="I8" s="583"/>
      <c r="J8" s="583"/>
      <c r="K8" s="583"/>
      <c r="L8" s="584"/>
      <c r="M8" s="584"/>
      <c r="N8" s="583"/>
      <c r="O8" s="583"/>
      <c r="P8" s="583"/>
      <c r="Q8" s="584"/>
      <c r="R8" s="584"/>
      <c r="S8" s="583"/>
      <c r="T8" s="583"/>
      <c r="U8" s="584"/>
      <c r="V8" s="584"/>
      <c r="W8" s="583"/>
      <c r="X8" s="594"/>
      <c r="Y8" s="588" t="s">
        <v>12</v>
      </c>
      <c r="Z8" s="584"/>
      <c r="AA8" s="589"/>
      <c r="AB8" s="582">
        <v>4600135303</v>
      </c>
      <c r="AC8" s="583"/>
      <c r="AD8" s="583"/>
      <c r="AE8" s="583"/>
      <c r="AF8" s="583"/>
    </row>
    <row r="9" spans="2:32" x14ac:dyDescent="0.2">
      <c r="B9" s="579" t="s">
        <v>14</v>
      </c>
      <c r="C9" s="580"/>
      <c r="D9" s="581"/>
      <c r="E9" s="582" t="s">
        <v>39</v>
      </c>
      <c r="F9" s="583"/>
      <c r="G9" s="583"/>
      <c r="H9" s="583"/>
      <c r="I9" s="583"/>
      <c r="J9" s="583"/>
      <c r="K9" s="583"/>
      <c r="L9" s="584"/>
      <c r="M9" s="584"/>
      <c r="N9" s="583"/>
      <c r="O9" s="583"/>
      <c r="P9" s="583"/>
      <c r="Q9" s="51"/>
      <c r="R9" s="51"/>
      <c r="S9" s="125"/>
      <c r="T9" s="585"/>
      <c r="U9" s="586"/>
      <c r="V9" s="586"/>
      <c r="W9" s="586"/>
      <c r="X9" s="587"/>
      <c r="Y9" s="588" t="s">
        <v>13</v>
      </c>
      <c r="Z9" s="584"/>
      <c r="AA9" s="589"/>
      <c r="AB9" s="582" t="s">
        <v>40</v>
      </c>
      <c r="AC9" s="583"/>
      <c r="AD9" s="583"/>
      <c r="AE9" s="583"/>
      <c r="AF9" s="583"/>
    </row>
    <row r="10" spans="2:32" ht="15" customHeight="1" x14ac:dyDescent="0.2">
      <c r="B10" s="534" t="s">
        <v>0</v>
      </c>
      <c r="C10" s="535"/>
      <c r="D10" s="535"/>
      <c r="E10" s="536"/>
      <c r="F10" s="542"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4"/>
      <c r="AD10" s="542" t="s">
        <v>2</v>
      </c>
      <c r="AE10" s="543"/>
      <c r="AF10" s="543"/>
    </row>
    <row r="11" spans="2:32" ht="15" customHeight="1" thickBot="1" x14ac:dyDescent="0.25">
      <c r="B11" s="537"/>
      <c r="C11" s="538"/>
      <c r="D11" s="538"/>
      <c r="E11" s="539"/>
      <c r="F11" s="545"/>
      <c r="G11" s="546"/>
      <c r="H11" s="546"/>
      <c r="I11" s="546"/>
      <c r="J11" s="546"/>
      <c r="K11" s="546"/>
      <c r="L11" s="546"/>
      <c r="M11" s="546"/>
      <c r="N11" s="546"/>
      <c r="O11" s="546"/>
      <c r="P11" s="546"/>
      <c r="Q11" s="546"/>
      <c r="R11" s="546"/>
      <c r="S11" s="546"/>
      <c r="T11" s="546"/>
      <c r="U11" s="546"/>
      <c r="V11" s="546"/>
      <c r="W11" s="546"/>
      <c r="X11" s="546"/>
      <c r="Y11" s="546"/>
      <c r="Z11" s="546"/>
      <c r="AA11" s="546"/>
      <c r="AB11" s="546"/>
      <c r="AC11" s="547"/>
      <c r="AD11" s="545"/>
      <c r="AE11" s="546"/>
      <c r="AF11" s="546"/>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40"/>
      <c r="C13" s="541"/>
      <c r="D13" s="541"/>
      <c r="E13" s="541"/>
      <c r="F13" s="559" t="s">
        <v>9</v>
      </c>
      <c r="G13" s="560"/>
      <c r="H13" s="560"/>
      <c r="I13" s="560"/>
      <c r="J13" s="560"/>
      <c r="K13" s="560"/>
      <c r="L13" s="560"/>
      <c r="M13" s="560"/>
      <c r="N13" s="560"/>
      <c r="O13" s="560"/>
      <c r="P13" s="560"/>
      <c r="Q13" s="560"/>
      <c r="R13" s="560"/>
      <c r="S13" s="561"/>
      <c r="T13" s="556"/>
      <c r="U13" s="557"/>
      <c r="V13" s="557"/>
      <c r="W13" s="557"/>
      <c r="X13" s="558"/>
      <c r="Y13" s="556"/>
      <c r="Z13" s="557"/>
      <c r="AA13" s="557"/>
      <c r="AB13" s="557"/>
      <c r="AC13" s="558"/>
      <c r="AD13" s="556"/>
      <c r="AE13" s="557"/>
      <c r="AF13" s="558"/>
    </row>
    <row r="14" spans="2:32" ht="48" customHeight="1" thickBot="1" x14ac:dyDescent="0.25">
      <c r="B14" s="137" t="s">
        <v>7</v>
      </c>
      <c r="C14" s="138" t="s">
        <v>8</v>
      </c>
      <c r="D14" s="138" t="s">
        <v>23</v>
      </c>
      <c r="E14" s="140" t="s">
        <v>22</v>
      </c>
      <c r="F14" s="137" t="s">
        <v>390</v>
      </c>
      <c r="G14" s="139" t="s">
        <v>28</v>
      </c>
      <c r="H14" s="139" t="s">
        <v>29</v>
      </c>
      <c r="I14" s="139" t="s">
        <v>37</v>
      </c>
      <c r="J14" s="139" t="s">
        <v>30</v>
      </c>
      <c r="K14" s="139" t="s">
        <v>31</v>
      </c>
      <c r="L14" s="138" t="s">
        <v>33</v>
      </c>
      <c r="M14" s="138" t="s">
        <v>34</v>
      </c>
      <c r="N14" s="138" t="s">
        <v>48</v>
      </c>
      <c r="O14" s="138" t="s">
        <v>36</v>
      </c>
      <c r="P14" s="139" t="s">
        <v>32</v>
      </c>
      <c r="Q14" s="138" t="s">
        <v>382</v>
      </c>
      <c r="R14" s="138" t="s">
        <v>383</v>
      </c>
      <c r="S14" s="252" t="s">
        <v>384</v>
      </c>
      <c r="T14" s="141" t="s">
        <v>391</v>
      </c>
      <c r="U14" s="138" t="s">
        <v>387</v>
      </c>
      <c r="V14" s="138" t="s">
        <v>35</v>
      </c>
      <c r="W14" s="158" t="s">
        <v>385</v>
      </c>
      <c r="X14" s="142" t="s">
        <v>388</v>
      </c>
      <c r="Y14" s="141" t="s">
        <v>392</v>
      </c>
      <c r="Z14" s="138" t="s">
        <v>393</v>
      </c>
      <c r="AA14" s="138" t="s">
        <v>27</v>
      </c>
      <c r="AB14" s="158" t="s">
        <v>386</v>
      </c>
      <c r="AC14" s="142" t="s">
        <v>389</v>
      </c>
      <c r="AD14" s="148" t="s">
        <v>11</v>
      </c>
      <c r="AE14" s="142" t="s">
        <v>394</v>
      </c>
      <c r="AF14" s="148" t="s">
        <v>26</v>
      </c>
    </row>
    <row r="15" spans="2:32" ht="15" customHeight="1" x14ac:dyDescent="0.2">
      <c r="B15" s="83" t="s">
        <v>76</v>
      </c>
      <c r="C15" s="388" t="s">
        <v>97</v>
      </c>
      <c r="D15" s="388">
        <v>1</v>
      </c>
      <c r="E15" s="398" t="s">
        <v>105</v>
      </c>
      <c r="F15" s="22"/>
      <c r="G15" s="25"/>
      <c r="H15" s="25"/>
      <c r="I15" s="25">
        <v>3</v>
      </c>
      <c r="J15" s="25"/>
      <c r="K15" s="25"/>
      <c r="L15" s="25"/>
      <c r="M15" s="25"/>
      <c r="N15" s="25">
        <v>3</v>
      </c>
      <c r="O15" s="25">
        <v>5</v>
      </c>
      <c r="P15" s="25">
        <v>3</v>
      </c>
      <c r="Q15" s="25"/>
      <c r="R15" s="25"/>
      <c r="S15" s="353"/>
      <c r="T15" s="34">
        <v>45270</v>
      </c>
      <c r="U15" s="24" t="s">
        <v>45</v>
      </c>
      <c r="V15" s="24">
        <v>8</v>
      </c>
      <c r="W15" s="167"/>
      <c r="X15" s="35"/>
      <c r="Y15" s="34">
        <v>45270</v>
      </c>
      <c r="Z15" s="24" t="s">
        <v>45</v>
      </c>
      <c r="AA15" s="24">
        <v>13</v>
      </c>
      <c r="AB15" s="161"/>
      <c r="AC15" s="35"/>
      <c r="AD15" s="22"/>
      <c r="AE15" s="23"/>
      <c r="AF15" s="279"/>
    </row>
    <row r="16" spans="2:32" ht="15" customHeight="1" x14ac:dyDescent="0.2">
      <c r="B16" s="13" t="s">
        <v>76</v>
      </c>
      <c r="C16" s="24" t="s">
        <v>97</v>
      </c>
      <c r="D16" s="386">
        <v>2</v>
      </c>
      <c r="E16" s="2" t="s">
        <v>106</v>
      </c>
      <c r="F16" s="13"/>
      <c r="G16" s="12">
        <v>3</v>
      </c>
      <c r="H16" s="12"/>
      <c r="I16" s="12"/>
      <c r="J16" s="12"/>
      <c r="K16" s="12"/>
      <c r="L16" s="12"/>
      <c r="M16" s="12"/>
      <c r="N16" s="12"/>
      <c r="O16" s="12"/>
      <c r="P16" s="12"/>
      <c r="Q16" s="12"/>
      <c r="R16" s="12"/>
      <c r="S16" s="314"/>
      <c r="T16" s="36"/>
      <c r="U16" s="1"/>
      <c r="V16" s="70"/>
      <c r="W16" s="129"/>
      <c r="X16" s="2"/>
      <c r="Y16" s="34">
        <v>45270</v>
      </c>
      <c r="Z16" s="24" t="s">
        <v>45</v>
      </c>
      <c r="AA16" s="133">
        <v>3</v>
      </c>
      <c r="AB16" s="161"/>
      <c r="AC16" s="2"/>
      <c r="AD16" s="13"/>
      <c r="AE16" s="1"/>
      <c r="AF16" s="277"/>
    </row>
    <row r="17" spans="2:32" ht="15" customHeight="1" x14ac:dyDescent="0.2">
      <c r="B17" s="13" t="s">
        <v>76</v>
      </c>
      <c r="C17" s="24" t="s">
        <v>97</v>
      </c>
      <c r="D17" s="386">
        <v>3</v>
      </c>
      <c r="E17" s="2" t="s">
        <v>106</v>
      </c>
      <c r="F17" s="13"/>
      <c r="G17" s="12">
        <v>3</v>
      </c>
      <c r="H17" s="12"/>
      <c r="I17" s="12"/>
      <c r="J17" s="12"/>
      <c r="K17" s="12"/>
      <c r="L17" s="12"/>
      <c r="M17" s="12"/>
      <c r="N17" s="12">
        <v>3</v>
      </c>
      <c r="O17" s="12"/>
      <c r="P17" s="12"/>
      <c r="Q17" s="12"/>
      <c r="R17" s="12"/>
      <c r="S17" s="314"/>
      <c r="T17" s="36"/>
      <c r="U17" s="1"/>
      <c r="V17" s="70"/>
      <c r="W17" s="129"/>
      <c r="X17" s="2"/>
      <c r="Y17" s="34">
        <v>45270</v>
      </c>
      <c r="Z17" s="24" t="s">
        <v>45</v>
      </c>
      <c r="AA17" s="133">
        <v>6</v>
      </c>
      <c r="AB17" s="161"/>
      <c r="AC17" s="2"/>
      <c r="AD17" s="13"/>
      <c r="AE17" s="1"/>
      <c r="AF17" s="277"/>
    </row>
    <row r="18" spans="2:32" ht="15" customHeight="1" x14ac:dyDescent="0.2">
      <c r="B18" s="13" t="s">
        <v>76</v>
      </c>
      <c r="C18" s="24" t="s">
        <v>97</v>
      </c>
      <c r="D18" s="386">
        <v>4</v>
      </c>
      <c r="E18" s="2" t="s">
        <v>44</v>
      </c>
      <c r="F18" s="13"/>
      <c r="G18" s="12">
        <v>3</v>
      </c>
      <c r="H18" s="12"/>
      <c r="I18" s="12">
        <v>6</v>
      </c>
      <c r="J18" s="12"/>
      <c r="K18" s="12"/>
      <c r="L18" s="12"/>
      <c r="M18" s="12"/>
      <c r="N18" s="12">
        <v>3</v>
      </c>
      <c r="O18" s="12">
        <v>3</v>
      </c>
      <c r="P18" s="12"/>
      <c r="Q18" s="12"/>
      <c r="R18" s="12"/>
      <c r="S18" s="314"/>
      <c r="T18" s="36">
        <v>45270</v>
      </c>
      <c r="U18" s="24" t="s">
        <v>45</v>
      </c>
      <c r="V18" s="133">
        <v>3</v>
      </c>
      <c r="W18" s="129"/>
      <c r="X18" s="2"/>
      <c r="Y18" s="34">
        <v>45270</v>
      </c>
      <c r="Z18" s="24" t="s">
        <v>45</v>
      </c>
      <c r="AA18" s="133">
        <v>12</v>
      </c>
      <c r="AB18" s="161"/>
      <c r="AC18" s="2"/>
      <c r="AD18" s="13"/>
      <c r="AE18" s="1"/>
      <c r="AF18" s="277"/>
    </row>
    <row r="19" spans="2:32" ht="15" customHeight="1" x14ac:dyDescent="0.2">
      <c r="B19" s="13" t="s">
        <v>76</v>
      </c>
      <c r="C19" s="24" t="s">
        <v>97</v>
      </c>
      <c r="D19" s="386">
        <v>5</v>
      </c>
      <c r="E19" s="2" t="s">
        <v>172</v>
      </c>
      <c r="F19" s="13"/>
      <c r="G19" s="12">
        <v>3</v>
      </c>
      <c r="H19" s="12"/>
      <c r="I19" s="12">
        <v>6</v>
      </c>
      <c r="J19" s="12"/>
      <c r="K19" s="12">
        <v>2</v>
      </c>
      <c r="L19" s="12"/>
      <c r="M19" s="12"/>
      <c r="N19" s="12"/>
      <c r="O19" s="12">
        <v>10</v>
      </c>
      <c r="P19" s="12"/>
      <c r="Q19" s="12"/>
      <c r="R19" s="12"/>
      <c r="S19" s="314"/>
      <c r="T19" s="36">
        <v>45270</v>
      </c>
      <c r="U19" s="24" t="s">
        <v>45</v>
      </c>
      <c r="V19" s="133">
        <v>12</v>
      </c>
      <c r="W19" s="167"/>
      <c r="X19" s="2"/>
      <c r="Y19" s="34">
        <v>45270</v>
      </c>
      <c r="Z19" s="24" t="s">
        <v>45</v>
      </c>
      <c r="AA19" s="133">
        <v>11</v>
      </c>
      <c r="AB19" s="162" t="s">
        <v>516</v>
      </c>
      <c r="AC19" s="2"/>
      <c r="AD19" s="36">
        <v>45337</v>
      </c>
      <c r="AE19" s="1" t="s">
        <v>242</v>
      </c>
      <c r="AF19" s="277"/>
    </row>
    <row r="20" spans="2:32" ht="15" customHeight="1" x14ac:dyDescent="0.2">
      <c r="B20" s="13" t="s">
        <v>76</v>
      </c>
      <c r="C20" s="24" t="s">
        <v>97</v>
      </c>
      <c r="D20" s="386">
        <v>6</v>
      </c>
      <c r="E20" s="2" t="s">
        <v>44</v>
      </c>
      <c r="F20" s="13"/>
      <c r="G20" s="12"/>
      <c r="H20" s="12"/>
      <c r="I20" s="12">
        <v>6</v>
      </c>
      <c r="J20" s="12"/>
      <c r="K20" s="12"/>
      <c r="L20" s="12"/>
      <c r="M20" s="12"/>
      <c r="N20" s="12">
        <v>3</v>
      </c>
      <c r="O20" s="12">
        <v>2</v>
      </c>
      <c r="P20" s="12">
        <v>3</v>
      </c>
      <c r="Q20" s="12"/>
      <c r="R20" s="12"/>
      <c r="S20" s="315" t="s">
        <v>395</v>
      </c>
      <c r="T20" s="36">
        <v>45270</v>
      </c>
      <c r="U20" s="24" t="s">
        <v>45</v>
      </c>
      <c r="V20" s="133">
        <v>8</v>
      </c>
      <c r="W20" s="129"/>
      <c r="X20" s="2"/>
      <c r="Y20" s="34">
        <v>45270</v>
      </c>
      <c r="Z20" s="24" t="s">
        <v>45</v>
      </c>
      <c r="AA20" s="133">
        <v>13</v>
      </c>
      <c r="AB20" s="156" t="s">
        <v>517</v>
      </c>
      <c r="AC20" s="2"/>
      <c r="AD20" s="36">
        <v>45337</v>
      </c>
      <c r="AE20" s="1" t="s">
        <v>242</v>
      </c>
      <c r="AF20" s="277"/>
    </row>
    <row r="21" spans="2:32" ht="15" customHeight="1" x14ac:dyDescent="0.2">
      <c r="B21" s="13" t="s">
        <v>76</v>
      </c>
      <c r="C21" s="24" t="s">
        <v>97</v>
      </c>
      <c r="D21" s="386">
        <v>7</v>
      </c>
      <c r="E21" s="2" t="s">
        <v>42</v>
      </c>
      <c r="F21" s="13"/>
      <c r="G21" s="12">
        <v>3</v>
      </c>
      <c r="H21" s="12"/>
      <c r="I21" s="12"/>
      <c r="J21" s="12"/>
      <c r="K21" s="12"/>
      <c r="L21" s="12"/>
      <c r="M21" s="12"/>
      <c r="N21" s="12">
        <v>3</v>
      </c>
      <c r="O21" s="12"/>
      <c r="P21" s="12"/>
      <c r="Q21" s="12"/>
      <c r="R21" s="12"/>
      <c r="S21" s="314"/>
      <c r="T21" s="36"/>
      <c r="U21" s="1"/>
      <c r="V21" s="70"/>
      <c r="W21" s="129"/>
      <c r="X21" s="2"/>
      <c r="Y21" s="34">
        <v>45270</v>
      </c>
      <c r="Z21" s="24" t="s">
        <v>45</v>
      </c>
      <c r="AA21" s="133">
        <v>6</v>
      </c>
      <c r="AB21" s="161"/>
      <c r="AC21" s="2"/>
      <c r="AD21" s="13"/>
      <c r="AE21" s="1"/>
      <c r="AF21" s="277"/>
    </row>
    <row r="22" spans="2:32" ht="15" customHeight="1" x14ac:dyDescent="0.2">
      <c r="B22" s="13" t="s">
        <v>76</v>
      </c>
      <c r="C22" s="24" t="s">
        <v>97</v>
      </c>
      <c r="D22" s="386">
        <v>8</v>
      </c>
      <c r="E22" s="2" t="s">
        <v>42</v>
      </c>
      <c r="F22" s="13"/>
      <c r="G22" s="12">
        <v>3</v>
      </c>
      <c r="H22" s="12"/>
      <c r="I22" s="12"/>
      <c r="J22" s="12"/>
      <c r="K22" s="12"/>
      <c r="L22" s="12"/>
      <c r="M22" s="12"/>
      <c r="N22" s="12"/>
      <c r="O22" s="12"/>
      <c r="P22" s="12"/>
      <c r="Q22" s="12"/>
      <c r="R22" s="12"/>
      <c r="S22" s="314"/>
      <c r="T22" s="36"/>
      <c r="U22" s="24"/>
      <c r="V22" s="70"/>
      <c r="W22" s="167"/>
      <c r="X22" s="2"/>
      <c r="Y22" s="34">
        <v>45270</v>
      </c>
      <c r="Z22" s="24" t="s">
        <v>45</v>
      </c>
      <c r="AA22" s="133">
        <v>3</v>
      </c>
      <c r="AB22" s="161"/>
      <c r="AC22" s="2"/>
      <c r="AD22" s="13"/>
      <c r="AE22" s="1"/>
      <c r="AF22" s="277"/>
    </row>
    <row r="23" spans="2:32" ht="15" customHeight="1" x14ac:dyDescent="0.2">
      <c r="B23" s="13" t="s">
        <v>76</v>
      </c>
      <c r="C23" s="24" t="s">
        <v>97</v>
      </c>
      <c r="D23" s="386">
        <v>9</v>
      </c>
      <c r="E23" s="2" t="s">
        <v>42</v>
      </c>
      <c r="F23" s="13"/>
      <c r="G23" s="12">
        <v>3</v>
      </c>
      <c r="H23" s="12"/>
      <c r="I23" s="12"/>
      <c r="J23" s="12"/>
      <c r="K23" s="12"/>
      <c r="L23" s="12"/>
      <c r="M23" s="12"/>
      <c r="N23" s="12">
        <v>3</v>
      </c>
      <c r="O23" s="12"/>
      <c r="P23" s="12"/>
      <c r="Q23" s="12"/>
      <c r="R23" s="12"/>
      <c r="S23" s="314"/>
      <c r="T23" s="36"/>
      <c r="U23" s="1"/>
      <c r="V23" s="70"/>
      <c r="W23" s="129"/>
      <c r="X23" s="2"/>
      <c r="Y23" s="34">
        <v>45270</v>
      </c>
      <c r="Z23" s="24" t="s">
        <v>45</v>
      </c>
      <c r="AA23" s="133">
        <v>6</v>
      </c>
      <c r="AB23" s="161"/>
      <c r="AC23" s="2"/>
      <c r="AD23" s="13"/>
      <c r="AE23" s="1"/>
      <c r="AF23" s="277"/>
    </row>
    <row r="24" spans="2:32" ht="15" customHeight="1" x14ac:dyDescent="0.2">
      <c r="B24" s="13" t="s">
        <v>76</v>
      </c>
      <c r="C24" s="24" t="s">
        <v>97</v>
      </c>
      <c r="D24" s="386">
        <v>10</v>
      </c>
      <c r="E24" s="2" t="s">
        <v>42</v>
      </c>
      <c r="F24" s="13"/>
      <c r="G24" s="12">
        <v>3</v>
      </c>
      <c r="H24" s="12"/>
      <c r="I24" s="12"/>
      <c r="J24" s="12"/>
      <c r="K24" s="12"/>
      <c r="L24" s="12"/>
      <c r="M24" s="12"/>
      <c r="N24" s="12"/>
      <c r="O24" s="12"/>
      <c r="P24" s="12"/>
      <c r="Q24" s="12"/>
      <c r="R24" s="12"/>
      <c r="S24" s="314"/>
      <c r="T24" s="36"/>
      <c r="U24" s="1"/>
      <c r="V24" s="70"/>
      <c r="W24" s="129"/>
      <c r="X24" s="2"/>
      <c r="Y24" s="34">
        <v>45270</v>
      </c>
      <c r="Z24" s="24" t="s">
        <v>45</v>
      </c>
      <c r="AA24" s="133">
        <v>3</v>
      </c>
      <c r="AB24" s="161"/>
      <c r="AC24" s="2"/>
      <c r="AD24" s="13"/>
      <c r="AE24" s="1"/>
      <c r="AF24" s="277"/>
    </row>
    <row r="25" spans="2:32" ht="15" customHeight="1" x14ac:dyDescent="0.2">
      <c r="B25" s="13" t="s">
        <v>76</v>
      </c>
      <c r="C25" s="24" t="s">
        <v>97</v>
      </c>
      <c r="D25" s="386">
        <v>11</v>
      </c>
      <c r="E25" s="2" t="s">
        <v>44</v>
      </c>
      <c r="F25" s="13"/>
      <c r="G25" s="12">
        <v>1</v>
      </c>
      <c r="H25" s="12"/>
      <c r="I25" s="12">
        <v>6</v>
      </c>
      <c r="J25" s="12"/>
      <c r="K25" s="12"/>
      <c r="L25" s="12"/>
      <c r="M25" s="12"/>
      <c r="N25" s="12">
        <v>3</v>
      </c>
      <c r="O25" s="12">
        <v>3</v>
      </c>
      <c r="P25" s="12"/>
      <c r="Q25" s="12"/>
      <c r="R25" s="12"/>
      <c r="S25" s="314"/>
      <c r="T25" s="36">
        <v>45270</v>
      </c>
      <c r="U25" s="24" t="s">
        <v>45</v>
      </c>
      <c r="V25" s="133">
        <v>3</v>
      </c>
      <c r="W25" s="129"/>
      <c r="X25" s="2"/>
      <c r="Y25" s="34">
        <v>45270</v>
      </c>
      <c r="Z25" s="24" t="s">
        <v>45</v>
      </c>
      <c r="AA25" s="133">
        <v>10</v>
      </c>
      <c r="AB25" s="161"/>
      <c r="AC25" s="2"/>
      <c r="AD25" s="13"/>
      <c r="AE25" s="1"/>
      <c r="AF25" s="277"/>
    </row>
    <row r="26" spans="2:32" ht="15" customHeight="1" x14ac:dyDescent="0.2">
      <c r="B26" s="13" t="s">
        <v>76</v>
      </c>
      <c r="C26" s="24" t="s">
        <v>97</v>
      </c>
      <c r="D26" s="386">
        <v>12</v>
      </c>
      <c r="E26" s="2" t="s">
        <v>42</v>
      </c>
      <c r="F26" s="13"/>
      <c r="G26" s="12">
        <v>3</v>
      </c>
      <c r="H26" s="12"/>
      <c r="I26" s="12"/>
      <c r="J26" s="12"/>
      <c r="K26" s="12"/>
      <c r="L26" s="12"/>
      <c r="M26" s="12"/>
      <c r="N26" s="12"/>
      <c r="O26" s="12"/>
      <c r="P26" s="12"/>
      <c r="Q26" s="12"/>
      <c r="R26" s="12"/>
      <c r="S26" s="314"/>
      <c r="T26" s="36"/>
      <c r="U26" s="1"/>
      <c r="V26" s="70"/>
      <c r="W26" s="129"/>
      <c r="X26" s="2"/>
      <c r="Y26" s="34">
        <v>45270</v>
      </c>
      <c r="Z26" s="24" t="s">
        <v>45</v>
      </c>
      <c r="AA26" s="133">
        <v>3</v>
      </c>
      <c r="AB26" s="161"/>
      <c r="AC26" s="2"/>
      <c r="AD26" s="13"/>
      <c r="AE26" s="1"/>
      <c r="AF26" s="277"/>
    </row>
    <row r="27" spans="2:32" ht="15" customHeight="1" x14ac:dyDescent="0.2">
      <c r="B27" s="13" t="s">
        <v>76</v>
      </c>
      <c r="C27" s="24" t="s">
        <v>97</v>
      </c>
      <c r="D27" s="386">
        <v>13</v>
      </c>
      <c r="E27" s="2" t="s">
        <v>42</v>
      </c>
      <c r="F27" s="13"/>
      <c r="G27" s="12">
        <v>3</v>
      </c>
      <c r="H27" s="12"/>
      <c r="I27" s="12"/>
      <c r="J27" s="12"/>
      <c r="K27" s="12"/>
      <c r="L27" s="12"/>
      <c r="M27" s="12"/>
      <c r="N27" s="12">
        <v>3</v>
      </c>
      <c r="O27" s="12"/>
      <c r="P27" s="12"/>
      <c r="Q27" s="12"/>
      <c r="R27" s="12"/>
      <c r="S27" s="315" t="s">
        <v>396</v>
      </c>
      <c r="T27" s="36"/>
      <c r="U27" s="1"/>
      <c r="V27" s="70"/>
      <c r="W27" s="129"/>
      <c r="X27" s="2"/>
      <c r="Y27" s="34">
        <v>45270</v>
      </c>
      <c r="Z27" s="24" t="s">
        <v>45</v>
      </c>
      <c r="AA27" s="133">
        <v>6</v>
      </c>
      <c r="AB27" s="161"/>
      <c r="AC27" s="2"/>
      <c r="AD27" s="36">
        <v>45373</v>
      </c>
      <c r="AE27" s="1" t="s">
        <v>242</v>
      </c>
      <c r="AF27" s="277"/>
    </row>
    <row r="28" spans="2:32" ht="15" customHeight="1" x14ac:dyDescent="0.2">
      <c r="B28" s="13" t="s">
        <v>76</v>
      </c>
      <c r="C28" s="24" t="s">
        <v>97</v>
      </c>
      <c r="D28" s="386">
        <v>14</v>
      </c>
      <c r="E28" s="2" t="s">
        <v>141</v>
      </c>
      <c r="F28" s="13"/>
      <c r="G28" s="12">
        <v>3</v>
      </c>
      <c r="H28" s="12">
        <v>3</v>
      </c>
      <c r="I28" s="12"/>
      <c r="J28" s="12"/>
      <c r="K28" s="12"/>
      <c r="L28" s="12"/>
      <c r="M28" s="12"/>
      <c r="N28" s="12"/>
      <c r="O28" s="12">
        <v>20</v>
      </c>
      <c r="P28" s="12"/>
      <c r="Q28" s="12"/>
      <c r="R28" s="12"/>
      <c r="S28" s="294"/>
      <c r="T28" s="36">
        <v>45270</v>
      </c>
      <c r="U28" s="133" t="s">
        <v>45</v>
      </c>
      <c r="V28" s="71">
        <v>20</v>
      </c>
      <c r="W28" s="129"/>
      <c r="X28" s="2"/>
      <c r="Y28" s="36">
        <v>45270</v>
      </c>
      <c r="Z28" s="24" t="s">
        <v>45</v>
      </c>
      <c r="AA28" s="133">
        <v>6</v>
      </c>
      <c r="AB28" s="161"/>
      <c r="AC28" s="2"/>
      <c r="AD28" s="13"/>
      <c r="AE28" s="1"/>
      <c r="AF28" s="277"/>
    </row>
    <row r="29" spans="2:32" ht="15" customHeight="1" x14ac:dyDescent="0.2">
      <c r="B29" s="13" t="s">
        <v>76</v>
      </c>
      <c r="C29" s="24" t="s">
        <v>97</v>
      </c>
      <c r="D29" s="386">
        <v>15</v>
      </c>
      <c r="E29" s="2" t="s">
        <v>141</v>
      </c>
      <c r="F29" s="13"/>
      <c r="G29" s="12"/>
      <c r="H29" s="12">
        <v>3</v>
      </c>
      <c r="I29" s="12"/>
      <c r="J29" s="12"/>
      <c r="K29" s="12"/>
      <c r="L29" s="12"/>
      <c r="M29" s="12"/>
      <c r="N29" s="12"/>
      <c r="O29" s="12"/>
      <c r="P29" s="12">
        <v>3</v>
      </c>
      <c r="Q29" s="12"/>
      <c r="R29" s="12"/>
      <c r="S29" s="314"/>
      <c r="T29" s="36">
        <v>45270</v>
      </c>
      <c r="U29" s="133" t="s">
        <v>45</v>
      </c>
      <c r="V29" s="133">
        <v>3</v>
      </c>
      <c r="W29" s="129"/>
      <c r="X29" s="2"/>
      <c r="Y29" s="36">
        <v>45270</v>
      </c>
      <c r="Z29" s="24" t="s">
        <v>45</v>
      </c>
      <c r="AA29" s="133">
        <v>6</v>
      </c>
      <c r="AB29" s="161"/>
      <c r="AC29" s="2"/>
      <c r="AD29" s="13"/>
      <c r="AE29" s="1"/>
      <c r="AF29" s="277"/>
    </row>
    <row r="30" spans="2:32" ht="15" customHeight="1" x14ac:dyDescent="0.2">
      <c r="B30" s="13" t="s">
        <v>76</v>
      </c>
      <c r="C30" s="24" t="s">
        <v>97</v>
      </c>
      <c r="D30" s="386">
        <v>16</v>
      </c>
      <c r="E30" s="2" t="s">
        <v>44</v>
      </c>
      <c r="F30" s="13"/>
      <c r="G30" s="12">
        <v>3</v>
      </c>
      <c r="H30" s="12"/>
      <c r="I30" s="12">
        <v>6</v>
      </c>
      <c r="J30" s="12"/>
      <c r="K30" s="12"/>
      <c r="L30" s="12"/>
      <c r="M30" s="12"/>
      <c r="N30" s="12">
        <v>3</v>
      </c>
      <c r="O30" s="12">
        <v>4</v>
      </c>
      <c r="P30" s="12"/>
      <c r="Q30" s="12"/>
      <c r="R30" s="12"/>
      <c r="S30" s="314"/>
      <c r="T30" s="36">
        <v>45270</v>
      </c>
      <c r="U30" s="133" t="s">
        <v>45</v>
      </c>
      <c r="V30" s="133">
        <v>4</v>
      </c>
      <c r="W30" s="129"/>
      <c r="X30" s="2"/>
      <c r="Y30" s="36">
        <v>45270</v>
      </c>
      <c r="Z30" s="24" t="s">
        <v>45</v>
      </c>
      <c r="AA30" s="133">
        <v>12</v>
      </c>
      <c r="AB30" s="163"/>
      <c r="AC30" s="2"/>
      <c r="AD30" s="13"/>
      <c r="AE30" s="1"/>
      <c r="AF30" s="277"/>
    </row>
    <row r="31" spans="2:32" ht="15" customHeight="1" x14ac:dyDescent="0.2">
      <c r="B31" s="13" t="s">
        <v>76</v>
      </c>
      <c r="C31" s="24" t="s">
        <v>97</v>
      </c>
      <c r="D31" s="386">
        <v>17</v>
      </c>
      <c r="E31" s="2" t="s">
        <v>42</v>
      </c>
      <c r="F31" s="13"/>
      <c r="G31" s="12">
        <v>3</v>
      </c>
      <c r="H31" s="12"/>
      <c r="I31" s="12"/>
      <c r="J31" s="12"/>
      <c r="K31" s="12"/>
      <c r="L31" s="12"/>
      <c r="M31" s="12"/>
      <c r="N31" s="12"/>
      <c r="O31" s="12">
        <v>3</v>
      </c>
      <c r="P31" s="12">
        <v>3</v>
      </c>
      <c r="Q31" s="12"/>
      <c r="R31" s="12"/>
      <c r="S31" s="314"/>
      <c r="T31" s="36">
        <v>45270</v>
      </c>
      <c r="U31" s="133" t="s">
        <v>45</v>
      </c>
      <c r="V31" s="133">
        <v>6</v>
      </c>
      <c r="W31" s="159" t="s">
        <v>534</v>
      </c>
      <c r="X31" s="2"/>
      <c r="Y31" s="36">
        <v>45270</v>
      </c>
      <c r="Z31" s="24" t="s">
        <v>45</v>
      </c>
      <c r="AA31" s="133">
        <v>6</v>
      </c>
      <c r="AB31" s="163"/>
      <c r="AC31" s="2"/>
      <c r="AD31" s="13"/>
      <c r="AE31" s="1"/>
      <c r="AF31" s="277"/>
    </row>
    <row r="32" spans="2:32" ht="15" customHeight="1" x14ac:dyDescent="0.2">
      <c r="B32" s="13" t="s">
        <v>76</v>
      </c>
      <c r="C32" s="24" t="s">
        <v>97</v>
      </c>
      <c r="D32" s="386">
        <v>18</v>
      </c>
      <c r="E32" s="2" t="s">
        <v>44</v>
      </c>
      <c r="F32" s="13"/>
      <c r="G32" s="12">
        <v>3</v>
      </c>
      <c r="H32" s="12"/>
      <c r="I32" s="12">
        <v>6</v>
      </c>
      <c r="J32" s="12"/>
      <c r="K32" s="12"/>
      <c r="L32" s="12"/>
      <c r="M32" s="12"/>
      <c r="N32" s="12">
        <v>3</v>
      </c>
      <c r="O32" s="12">
        <v>3</v>
      </c>
      <c r="P32" s="12"/>
      <c r="Q32" s="12"/>
      <c r="R32" s="12"/>
      <c r="S32" s="314"/>
      <c r="T32" s="36"/>
      <c r="U32" s="133" t="s">
        <v>45</v>
      </c>
      <c r="V32" s="133">
        <v>3</v>
      </c>
      <c r="W32" s="129"/>
      <c r="X32" s="2"/>
      <c r="Y32" s="36">
        <v>45270</v>
      </c>
      <c r="Z32" s="24" t="s">
        <v>45</v>
      </c>
      <c r="AA32" s="133">
        <v>12</v>
      </c>
      <c r="AB32" s="117"/>
      <c r="AC32" s="2"/>
      <c r="AD32" s="13"/>
      <c r="AE32" s="1"/>
      <c r="AF32" s="277"/>
    </row>
    <row r="33" spans="2:32" ht="15" customHeight="1" x14ac:dyDescent="0.2">
      <c r="B33" s="13" t="s">
        <v>76</v>
      </c>
      <c r="C33" s="24" t="s">
        <v>97</v>
      </c>
      <c r="D33" s="386">
        <v>19</v>
      </c>
      <c r="E33" s="2" t="s">
        <v>42</v>
      </c>
      <c r="F33" s="13"/>
      <c r="G33" s="12">
        <v>3</v>
      </c>
      <c r="H33" s="12"/>
      <c r="I33" s="12"/>
      <c r="J33" s="12"/>
      <c r="K33" s="12"/>
      <c r="L33" s="12"/>
      <c r="M33" s="12"/>
      <c r="N33" s="12"/>
      <c r="O33" s="12"/>
      <c r="P33" s="12"/>
      <c r="Q33" s="12"/>
      <c r="R33" s="12"/>
      <c r="S33" s="314"/>
      <c r="T33" s="36"/>
      <c r="U33" s="1"/>
      <c r="V33" s="70"/>
      <c r="W33" s="129"/>
      <c r="X33" s="2"/>
      <c r="Y33" s="36">
        <v>45270</v>
      </c>
      <c r="Z33" s="24" t="s">
        <v>45</v>
      </c>
      <c r="AA33" s="133">
        <v>3</v>
      </c>
      <c r="AB33" s="163"/>
      <c r="AC33" s="2"/>
      <c r="AD33" s="13"/>
      <c r="AE33" s="1"/>
      <c r="AF33" s="277"/>
    </row>
    <row r="34" spans="2:32" ht="15" customHeight="1" x14ac:dyDescent="0.2">
      <c r="B34" s="13" t="s">
        <v>76</v>
      </c>
      <c r="C34" s="24" t="s">
        <v>97</v>
      </c>
      <c r="D34" s="386">
        <v>20</v>
      </c>
      <c r="E34" s="2" t="s">
        <v>172</v>
      </c>
      <c r="F34" s="13"/>
      <c r="G34" s="12">
        <v>2</v>
      </c>
      <c r="H34" s="12"/>
      <c r="I34" s="12">
        <v>6</v>
      </c>
      <c r="J34" s="12"/>
      <c r="K34" s="12"/>
      <c r="L34" s="12"/>
      <c r="M34" s="12"/>
      <c r="N34" s="12">
        <v>3</v>
      </c>
      <c r="O34" s="12">
        <v>3</v>
      </c>
      <c r="P34" s="12"/>
      <c r="Q34" s="12"/>
      <c r="R34" s="12"/>
      <c r="S34" s="314"/>
      <c r="T34" s="36">
        <v>45270</v>
      </c>
      <c r="U34" s="133" t="s">
        <v>45</v>
      </c>
      <c r="V34" s="133">
        <v>3</v>
      </c>
      <c r="W34" s="129"/>
      <c r="X34" s="2"/>
      <c r="Y34" s="36">
        <v>45270</v>
      </c>
      <c r="Z34" s="24" t="s">
        <v>45</v>
      </c>
      <c r="AA34" s="133">
        <v>11</v>
      </c>
      <c r="AB34" s="163"/>
      <c r="AC34" s="2"/>
      <c r="AD34" s="13"/>
      <c r="AE34" s="1"/>
      <c r="AF34" s="277"/>
    </row>
    <row r="35" spans="2:32" ht="15" customHeight="1" x14ac:dyDescent="0.2">
      <c r="B35" s="13" t="s">
        <v>76</v>
      </c>
      <c r="C35" s="24" t="s">
        <v>97</v>
      </c>
      <c r="D35" s="386">
        <v>21</v>
      </c>
      <c r="E35" s="2" t="s">
        <v>42</v>
      </c>
      <c r="F35" s="13"/>
      <c r="G35" s="12">
        <v>3</v>
      </c>
      <c r="H35" s="12"/>
      <c r="I35" s="12"/>
      <c r="J35" s="12"/>
      <c r="K35" s="12"/>
      <c r="L35" s="12"/>
      <c r="M35" s="12"/>
      <c r="N35" s="12"/>
      <c r="O35" s="12"/>
      <c r="P35" s="12"/>
      <c r="Q35" s="12"/>
      <c r="R35" s="12"/>
      <c r="S35" s="314"/>
      <c r="T35" s="36"/>
      <c r="U35" s="133"/>
      <c r="V35" s="70"/>
      <c r="W35" s="129"/>
      <c r="X35" s="2"/>
      <c r="Y35" s="36">
        <v>45270</v>
      </c>
      <c r="Z35" s="24" t="s">
        <v>45</v>
      </c>
      <c r="AA35" s="133">
        <v>3</v>
      </c>
      <c r="AB35" s="163"/>
      <c r="AC35" s="2"/>
      <c r="AD35" s="13"/>
      <c r="AE35" s="1"/>
      <c r="AF35" s="277"/>
    </row>
    <row r="36" spans="2:32" ht="15" customHeight="1" x14ac:dyDescent="0.2">
      <c r="B36" s="13" t="s">
        <v>76</v>
      </c>
      <c r="C36" s="24" t="s">
        <v>97</v>
      </c>
      <c r="D36" s="386">
        <v>22</v>
      </c>
      <c r="E36" s="2" t="s">
        <v>42</v>
      </c>
      <c r="F36" s="13"/>
      <c r="G36" s="12">
        <v>3</v>
      </c>
      <c r="H36" s="12"/>
      <c r="I36" s="12"/>
      <c r="J36" s="12"/>
      <c r="K36" s="12"/>
      <c r="L36" s="12"/>
      <c r="M36" s="12"/>
      <c r="N36" s="12">
        <v>3</v>
      </c>
      <c r="O36" s="12"/>
      <c r="P36" s="12"/>
      <c r="Q36" s="12"/>
      <c r="R36" s="12"/>
      <c r="S36" s="314"/>
      <c r="T36" s="36"/>
      <c r="U36" s="1"/>
      <c r="V36" s="70"/>
      <c r="W36" s="129"/>
      <c r="X36" s="2"/>
      <c r="Y36" s="36">
        <v>45270</v>
      </c>
      <c r="Z36" s="24" t="s">
        <v>45</v>
      </c>
      <c r="AA36" s="133">
        <v>6</v>
      </c>
      <c r="AB36" s="163"/>
      <c r="AC36" s="2"/>
      <c r="AD36" s="13"/>
      <c r="AE36" s="1"/>
      <c r="AF36" s="277"/>
    </row>
    <row r="37" spans="2:32" ht="15" customHeight="1" x14ac:dyDescent="0.2">
      <c r="B37" s="13" t="s">
        <v>76</v>
      </c>
      <c r="C37" s="24" t="s">
        <v>97</v>
      </c>
      <c r="D37" s="386">
        <v>23</v>
      </c>
      <c r="E37" s="2" t="s">
        <v>42</v>
      </c>
      <c r="F37" s="13"/>
      <c r="G37" s="12">
        <v>3</v>
      </c>
      <c r="H37" s="12"/>
      <c r="I37" s="12"/>
      <c r="J37" s="12"/>
      <c r="K37" s="12"/>
      <c r="L37" s="12"/>
      <c r="M37" s="12"/>
      <c r="N37" s="12"/>
      <c r="O37" s="12"/>
      <c r="P37" s="12"/>
      <c r="Q37" s="12"/>
      <c r="R37" s="12"/>
      <c r="S37" s="314"/>
      <c r="T37" s="36"/>
      <c r="U37" s="1"/>
      <c r="V37" s="70"/>
      <c r="W37" s="129"/>
      <c r="X37" s="2"/>
      <c r="Y37" s="36">
        <v>45270</v>
      </c>
      <c r="Z37" s="24" t="s">
        <v>45</v>
      </c>
      <c r="AA37" s="133">
        <v>3</v>
      </c>
      <c r="AB37" s="156" t="s">
        <v>518</v>
      </c>
      <c r="AC37" s="2"/>
      <c r="AD37" s="36">
        <v>45337</v>
      </c>
      <c r="AE37" s="1" t="s">
        <v>242</v>
      </c>
      <c r="AF37" s="277"/>
    </row>
    <row r="38" spans="2:32" ht="15" customHeight="1" x14ac:dyDescent="0.2">
      <c r="B38" s="13" t="s">
        <v>76</v>
      </c>
      <c r="C38" s="24" t="s">
        <v>97</v>
      </c>
      <c r="D38" s="386">
        <v>24</v>
      </c>
      <c r="E38" s="2" t="s">
        <v>136</v>
      </c>
      <c r="F38" s="13"/>
      <c r="G38" s="12">
        <v>2</v>
      </c>
      <c r="H38" s="12"/>
      <c r="I38" s="12">
        <v>6</v>
      </c>
      <c r="J38" s="12"/>
      <c r="K38" s="12"/>
      <c r="L38" s="12"/>
      <c r="M38" s="12"/>
      <c r="N38" s="12">
        <v>3</v>
      </c>
      <c r="O38" s="12">
        <v>3</v>
      </c>
      <c r="P38" s="12"/>
      <c r="Q38" s="12"/>
      <c r="R38" s="12"/>
      <c r="S38" s="314"/>
      <c r="T38" s="36">
        <v>45270</v>
      </c>
      <c r="U38" s="133" t="s">
        <v>45</v>
      </c>
      <c r="V38" s="133">
        <v>3</v>
      </c>
      <c r="W38" s="129"/>
      <c r="X38" s="2"/>
      <c r="Y38" s="36">
        <v>45270</v>
      </c>
      <c r="Z38" s="24" t="s">
        <v>45</v>
      </c>
      <c r="AA38" s="133">
        <v>11</v>
      </c>
      <c r="AB38" s="163"/>
      <c r="AC38" s="2"/>
      <c r="AD38" s="13"/>
      <c r="AE38" s="1"/>
      <c r="AF38" s="277"/>
    </row>
    <row r="39" spans="2:32" ht="15" customHeight="1" x14ac:dyDescent="0.2">
      <c r="B39" s="13" t="s">
        <v>76</v>
      </c>
      <c r="C39" s="24" t="s">
        <v>97</v>
      </c>
      <c r="D39" s="386">
        <v>25</v>
      </c>
      <c r="E39" s="2" t="s">
        <v>42</v>
      </c>
      <c r="F39" s="13"/>
      <c r="G39" s="12">
        <v>3</v>
      </c>
      <c r="H39" s="12"/>
      <c r="I39" s="12"/>
      <c r="J39" s="12"/>
      <c r="K39" s="12"/>
      <c r="L39" s="12"/>
      <c r="M39" s="12"/>
      <c r="N39" s="12"/>
      <c r="O39" s="12"/>
      <c r="P39" s="12"/>
      <c r="Q39" s="12"/>
      <c r="R39" s="12"/>
      <c r="S39" s="314"/>
      <c r="T39" s="36"/>
      <c r="U39" s="1"/>
      <c r="V39" s="70"/>
      <c r="W39" s="129"/>
      <c r="X39" s="2"/>
      <c r="Y39" s="36">
        <v>45270</v>
      </c>
      <c r="Z39" s="24" t="s">
        <v>45</v>
      </c>
      <c r="AA39" s="133">
        <v>3</v>
      </c>
      <c r="AB39" s="163"/>
      <c r="AC39" s="2"/>
      <c r="AD39" s="13"/>
      <c r="AE39" s="1"/>
      <c r="AF39" s="277"/>
    </row>
    <row r="40" spans="2:32" ht="15" customHeight="1" x14ac:dyDescent="0.2">
      <c r="B40" s="13" t="s">
        <v>76</v>
      </c>
      <c r="C40" s="24" t="s">
        <v>97</v>
      </c>
      <c r="D40" s="386">
        <v>26</v>
      </c>
      <c r="E40" s="2" t="s">
        <v>1736</v>
      </c>
      <c r="F40" s="13"/>
      <c r="G40" s="12">
        <v>2</v>
      </c>
      <c r="H40" s="12"/>
      <c r="I40" s="12">
        <v>6</v>
      </c>
      <c r="J40" s="12"/>
      <c r="K40" s="12"/>
      <c r="L40" s="12"/>
      <c r="M40" s="12"/>
      <c r="N40" s="12">
        <v>3</v>
      </c>
      <c r="O40" s="12">
        <v>3</v>
      </c>
      <c r="P40" s="12"/>
      <c r="Q40" s="12"/>
      <c r="R40" s="12"/>
      <c r="S40" s="314"/>
      <c r="T40" s="36">
        <v>45270</v>
      </c>
      <c r="U40" s="133" t="s">
        <v>45</v>
      </c>
      <c r="V40" s="133">
        <v>3</v>
      </c>
      <c r="W40" s="129"/>
      <c r="X40" s="2"/>
      <c r="Y40" s="36">
        <v>45270</v>
      </c>
      <c r="Z40" s="24" t="s">
        <v>45</v>
      </c>
      <c r="AA40" s="133">
        <v>11</v>
      </c>
      <c r="AB40" s="163"/>
      <c r="AC40" s="2"/>
      <c r="AD40" s="13"/>
      <c r="AE40" s="1"/>
      <c r="AF40" s="277"/>
    </row>
    <row r="41" spans="2:32" ht="15" customHeight="1" x14ac:dyDescent="0.2">
      <c r="B41" s="13" t="s">
        <v>76</v>
      </c>
      <c r="C41" s="24" t="s">
        <v>97</v>
      </c>
      <c r="D41" s="386">
        <v>27</v>
      </c>
      <c r="E41" s="2" t="s">
        <v>141</v>
      </c>
      <c r="F41" s="13"/>
      <c r="G41" s="12">
        <v>5</v>
      </c>
      <c r="H41" s="12">
        <v>3</v>
      </c>
      <c r="I41" s="12"/>
      <c r="J41" s="12"/>
      <c r="K41" s="12"/>
      <c r="L41" s="12"/>
      <c r="M41" s="12"/>
      <c r="N41" s="12"/>
      <c r="O41" s="12">
        <v>3</v>
      </c>
      <c r="P41" s="12">
        <v>3</v>
      </c>
      <c r="Q41" s="12"/>
      <c r="R41" s="12"/>
      <c r="S41" s="314"/>
      <c r="T41" s="36">
        <v>45270</v>
      </c>
      <c r="U41" s="133" t="s">
        <v>45</v>
      </c>
      <c r="V41" s="133">
        <v>6</v>
      </c>
      <c r="W41" s="129"/>
      <c r="X41" s="2"/>
      <c r="Y41" s="36">
        <v>45270</v>
      </c>
      <c r="Z41" s="24" t="s">
        <v>45</v>
      </c>
      <c r="AA41" s="133">
        <v>8</v>
      </c>
      <c r="AB41" s="163"/>
      <c r="AC41" s="2"/>
      <c r="AD41" s="13"/>
      <c r="AE41" s="1"/>
      <c r="AF41" s="277"/>
    </row>
    <row r="42" spans="2:32" ht="15" customHeight="1" x14ac:dyDescent="0.2">
      <c r="B42" s="13" t="s">
        <v>76</v>
      </c>
      <c r="C42" s="24" t="s">
        <v>97</v>
      </c>
      <c r="D42" s="386">
        <v>28</v>
      </c>
      <c r="E42" s="2" t="s">
        <v>42</v>
      </c>
      <c r="F42" s="13"/>
      <c r="G42" s="12">
        <v>3</v>
      </c>
      <c r="H42" s="12"/>
      <c r="I42" s="12"/>
      <c r="J42" s="12"/>
      <c r="K42" s="12"/>
      <c r="L42" s="12"/>
      <c r="M42" s="12"/>
      <c r="N42" s="12">
        <v>3</v>
      </c>
      <c r="O42" s="12"/>
      <c r="P42" s="12"/>
      <c r="Q42" s="12"/>
      <c r="R42" s="12"/>
      <c r="S42" s="314"/>
      <c r="T42" s="36"/>
      <c r="U42" s="1"/>
      <c r="V42" s="70"/>
      <c r="W42" s="129"/>
      <c r="X42" s="2"/>
      <c r="Y42" s="36">
        <v>45270</v>
      </c>
      <c r="Z42" s="24" t="s">
        <v>45</v>
      </c>
      <c r="AA42" s="133">
        <v>6</v>
      </c>
      <c r="AB42" s="163"/>
      <c r="AC42" s="2"/>
      <c r="AD42" s="13"/>
      <c r="AE42" s="1"/>
      <c r="AF42" s="277"/>
    </row>
    <row r="43" spans="2:32" ht="15" customHeight="1" x14ac:dyDescent="0.2">
      <c r="B43" s="13" t="s">
        <v>76</v>
      </c>
      <c r="C43" s="24" t="s">
        <v>97</v>
      </c>
      <c r="D43" s="386">
        <v>29</v>
      </c>
      <c r="E43" s="2" t="s">
        <v>42</v>
      </c>
      <c r="F43" s="13"/>
      <c r="G43" s="12">
        <v>3</v>
      </c>
      <c r="H43" s="12"/>
      <c r="I43" s="12"/>
      <c r="J43" s="12"/>
      <c r="K43" s="12"/>
      <c r="L43" s="12"/>
      <c r="M43" s="12"/>
      <c r="N43" s="12"/>
      <c r="O43" s="12"/>
      <c r="P43" s="12"/>
      <c r="Q43" s="12"/>
      <c r="R43" s="12"/>
      <c r="S43" s="314"/>
      <c r="T43" s="36"/>
      <c r="U43" s="1"/>
      <c r="V43" s="70"/>
      <c r="W43" s="129"/>
      <c r="X43" s="2"/>
      <c r="Y43" s="36">
        <v>45270</v>
      </c>
      <c r="Z43" s="24" t="s">
        <v>45</v>
      </c>
      <c r="AA43" s="133">
        <v>3</v>
      </c>
      <c r="AB43" s="163"/>
      <c r="AC43" s="2"/>
      <c r="AD43" s="13"/>
      <c r="AE43" s="1"/>
      <c r="AF43" s="277"/>
    </row>
    <row r="44" spans="2:32" ht="15" customHeight="1" x14ac:dyDescent="0.2">
      <c r="B44" s="13" t="s">
        <v>76</v>
      </c>
      <c r="C44" s="24" t="s">
        <v>97</v>
      </c>
      <c r="D44" s="386">
        <v>30</v>
      </c>
      <c r="E44" s="2" t="s">
        <v>172</v>
      </c>
      <c r="F44" s="13"/>
      <c r="G44" s="12"/>
      <c r="H44" s="12"/>
      <c r="I44" s="12">
        <v>6</v>
      </c>
      <c r="J44" s="12"/>
      <c r="K44" s="12"/>
      <c r="L44" s="12"/>
      <c r="M44" s="12"/>
      <c r="N44" s="12">
        <v>3</v>
      </c>
      <c r="O44" s="12">
        <v>2</v>
      </c>
      <c r="P44" s="12">
        <v>3</v>
      </c>
      <c r="Q44" s="12"/>
      <c r="R44" s="12"/>
      <c r="S44" s="314"/>
      <c r="T44" s="36">
        <v>45270</v>
      </c>
      <c r="U44" s="133" t="s">
        <v>45</v>
      </c>
      <c r="V44" s="133">
        <v>11</v>
      </c>
      <c r="W44" s="129"/>
      <c r="X44" s="2"/>
      <c r="Y44" s="36">
        <v>45270</v>
      </c>
      <c r="Z44" s="24" t="s">
        <v>45</v>
      </c>
      <c r="AA44" s="133">
        <v>15</v>
      </c>
      <c r="AB44" s="163"/>
      <c r="AC44" s="2"/>
      <c r="AD44" s="13"/>
      <c r="AE44" s="1"/>
      <c r="AF44" s="277"/>
    </row>
    <row r="45" spans="2:32" ht="15" customHeight="1" x14ac:dyDescent="0.2">
      <c r="B45" s="13" t="s">
        <v>76</v>
      </c>
      <c r="C45" s="24" t="s">
        <v>97</v>
      </c>
      <c r="D45" s="386">
        <v>31</v>
      </c>
      <c r="E45" s="2" t="s">
        <v>42</v>
      </c>
      <c r="F45" s="13"/>
      <c r="G45" s="12">
        <v>3</v>
      </c>
      <c r="H45" s="12"/>
      <c r="I45" s="12"/>
      <c r="J45" s="12"/>
      <c r="K45" s="12"/>
      <c r="L45" s="12"/>
      <c r="M45" s="12"/>
      <c r="N45" s="12"/>
      <c r="O45" s="12"/>
      <c r="P45" s="12"/>
      <c r="Q45" s="12"/>
      <c r="R45" s="12"/>
      <c r="S45" s="314"/>
      <c r="T45" s="36"/>
      <c r="U45" s="1"/>
      <c r="V45" s="70"/>
      <c r="W45" s="129"/>
      <c r="X45" s="2"/>
      <c r="Y45" s="36">
        <v>45270</v>
      </c>
      <c r="Z45" s="24" t="s">
        <v>45</v>
      </c>
      <c r="AA45" s="133">
        <v>3</v>
      </c>
      <c r="AB45" s="163"/>
      <c r="AC45" s="2"/>
      <c r="AD45" s="13"/>
      <c r="AE45" s="1"/>
      <c r="AF45" s="277"/>
    </row>
    <row r="46" spans="2:32" ht="15" customHeight="1" x14ac:dyDescent="0.2">
      <c r="B46" s="13" t="s">
        <v>76</v>
      </c>
      <c r="C46" s="24" t="s">
        <v>97</v>
      </c>
      <c r="D46" s="386">
        <v>32</v>
      </c>
      <c r="E46" s="2" t="s">
        <v>42</v>
      </c>
      <c r="F46" s="13"/>
      <c r="G46" s="12">
        <v>3</v>
      </c>
      <c r="H46" s="12"/>
      <c r="I46" s="12"/>
      <c r="J46" s="12"/>
      <c r="K46" s="12"/>
      <c r="L46" s="12"/>
      <c r="M46" s="12"/>
      <c r="N46" s="12">
        <v>3</v>
      </c>
      <c r="O46" s="12"/>
      <c r="P46" s="12"/>
      <c r="Q46" s="12"/>
      <c r="R46" s="12"/>
      <c r="S46" s="314"/>
      <c r="T46" s="36"/>
      <c r="U46" s="133"/>
      <c r="V46" s="70"/>
      <c r="W46" s="129"/>
      <c r="X46" s="2"/>
      <c r="Y46" s="36">
        <v>45270</v>
      </c>
      <c r="Z46" s="24" t="s">
        <v>45</v>
      </c>
      <c r="AA46" s="133">
        <v>6</v>
      </c>
      <c r="AB46" s="156" t="s">
        <v>519</v>
      </c>
      <c r="AC46" s="2"/>
      <c r="AD46" s="36">
        <v>45344</v>
      </c>
      <c r="AE46" s="1" t="s">
        <v>242</v>
      </c>
      <c r="AF46" s="277"/>
    </row>
    <row r="47" spans="2:32" ht="15" customHeight="1" x14ac:dyDescent="0.2">
      <c r="B47" s="13" t="s">
        <v>76</v>
      </c>
      <c r="C47" s="24" t="s">
        <v>97</v>
      </c>
      <c r="D47" s="386">
        <v>33</v>
      </c>
      <c r="E47" s="2" t="s">
        <v>42</v>
      </c>
      <c r="F47" s="13"/>
      <c r="G47" s="12">
        <v>3</v>
      </c>
      <c r="H47" s="12"/>
      <c r="I47" s="12"/>
      <c r="J47" s="12"/>
      <c r="K47" s="12"/>
      <c r="L47" s="12"/>
      <c r="M47" s="12"/>
      <c r="N47" s="12"/>
      <c r="O47" s="12"/>
      <c r="P47" s="12"/>
      <c r="Q47" s="12"/>
      <c r="R47" s="12"/>
      <c r="S47" s="314"/>
      <c r="T47" s="36"/>
      <c r="U47" s="1"/>
      <c r="V47" s="70"/>
      <c r="W47" s="129"/>
      <c r="X47" s="2"/>
      <c r="Y47" s="36">
        <v>45270</v>
      </c>
      <c r="Z47" s="24" t="s">
        <v>45</v>
      </c>
      <c r="AA47" s="133">
        <v>3</v>
      </c>
      <c r="AB47" s="156" t="s">
        <v>520</v>
      </c>
      <c r="AC47" s="2"/>
      <c r="AD47" s="36">
        <v>45344</v>
      </c>
      <c r="AE47" s="1" t="s">
        <v>242</v>
      </c>
      <c r="AF47" s="277"/>
    </row>
    <row r="48" spans="2:32" ht="15" customHeight="1" x14ac:dyDescent="0.2">
      <c r="B48" s="13" t="s">
        <v>76</v>
      </c>
      <c r="C48" s="24" t="s">
        <v>97</v>
      </c>
      <c r="D48" s="386">
        <v>34</v>
      </c>
      <c r="E48" s="2" t="s">
        <v>112</v>
      </c>
      <c r="F48" s="13"/>
      <c r="G48" s="12">
        <v>2</v>
      </c>
      <c r="H48" s="12"/>
      <c r="I48" s="12">
        <v>6</v>
      </c>
      <c r="J48" s="12"/>
      <c r="K48" s="12"/>
      <c r="L48" s="12"/>
      <c r="M48" s="12"/>
      <c r="N48" s="12">
        <v>3</v>
      </c>
      <c r="O48" s="12">
        <v>3</v>
      </c>
      <c r="P48" s="12"/>
      <c r="Q48" s="12"/>
      <c r="R48" s="12"/>
      <c r="S48" s="314"/>
      <c r="T48" s="36">
        <v>45270</v>
      </c>
      <c r="U48" s="133" t="s">
        <v>45</v>
      </c>
      <c r="V48" s="133">
        <v>3</v>
      </c>
      <c r="W48" s="129"/>
      <c r="X48" s="2"/>
      <c r="Y48" s="36">
        <v>45270</v>
      </c>
      <c r="Z48" s="24" t="s">
        <v>45</v>
      </c>
      <c r="AA48" s="133">
        <v>8</v>
      </c>
      <c r="AB48" s="163"/>
      <c r="AC48" s="2"/>
      <c r="AD48" s="13"/>
      <c r="AE48" s="1"/>
      <c r="AF48" s="277"/>
    </row>
    <row r="49" spans="2:32" ht="15" customHeight="1" x14ac:dyDescent="0.2">
      <c r="B49" s="13" t="s">
        <v>76</v>
      </c>
      <c r="C49" s="24" t="s">
        <v>97</v>
      </c>
      <c r="D49" s="386">
        <v>35</v>
      </c>
      <c r="E49" s="2" t="s">
        <v>42</v>
      </c>
      <c r="F49" s="13"/>
      <c r="G49" s="12">
        <v>3</v>
      </c>
      <c r="H49" s="12"/>
      <c r="I49" s="12"/>
      <c r="J49" s="12"/>
      <c r="K49" s="12"/>
      <c r="L49" s="12"/>
      <c r="M49" s="12"/>
      <c r="N49" s="12"/>
      <c r="O49" s="12"/>
      <c r="P49" s="12"/>
      <c r="Q49" s="12"/>
      <c r="R49" s="12"/>
      <c r="S49" s="360" t="s">
        <v>397</v>
      </c>
      <c r="T49" s="36"/>
      <c r="U49" s="1"/>
      <c r="V49" s="70"/>
      <c r="W49" s="129"/>
      <c r="X49" s="2"/>
      <c r="Y49" s="36">
        <v>45270</v>
      </c>
      <c r="Z49" s="24" t="s">
        <v>45</v>
      </c>
      <c r="AA49" s="133">
        <v>3</v>
      </c>
      <c r="AB49" s="163"/>
      <c r="AC49" s="2"/>
      <c r="AD49" s="36">
        <v>45337</v>
      </c>
      <c r="AE49" s="1" t="s">
        <v>242</v>
      </c>
      <c r="AF49" s="277"/>
    </row>
    <row r="50" spans="2:32" ht="15" customHeight="1" x14ac:dyDescent="0.2">
      <c r="B50" s="13" t="s">
        <v>76</v>
      </c>
      <c r="C50" s="24" t="s">
        <v>97</v>
      </c>
      <c r="D50" s="386">
        <v>36</v>
      </c>
      <c r="E50" s="2" t="s">
        <v>172</v>
      </c>
      <c r="F50" s="13"/>
      <c r="G50" s="12">
        <v>2</v>
      </c>
      <c r="H50" s="12"/>
      <c r="I50" s="12">
        <v>6</v>
      </c>
      <c r="J50" s="12"/>
      <c r="K50" s="12"/>
      <c r="L50" s="12"/>
      <c r="M50" s="12"/>
      <c r="N50" s="12">
        <v>3</v>
      </c>
      <c r="O50" s="12">
        <v>3</v>
      </c>
      <c r="P50" s="12"/>
      <c r="Q50" s="12"/>
      <c r="R50" s="12"/>
      <c r="S50" s="314"/>
      <c r="T50" s="36">
        <v>45270</v>
      </c>
      <c r="U50" s="133" t="s">
        <v>45</v>
      </c>
      <c r="V50" s="133">
        <v>3</v>
      </c>
      <c r="W50" s="129"/>
      <c r="X50" s="2"/>
      <c r="Y50" s="36">
        <v>45270</v>
      </c>
      <c r="Z50" s="24" t="s">
        <v>45</v>
      </c>
      <c r="AA50" s="133">
        <v>11</v>
      </c>
      <c r="AB50" s="163"/>
      <c r="AC50" s="2"/>
      <c r="AD50" s="13"/>
      <c r="AE50" s="1"/>
      <c r="AF50" s="277"/>
    </row>
    <row r="51" spans="2:32" ht="15" customHeight="1" x14ac:dyDescent="0.2">
      <c r="B51" s="13" t="s">
        <v>76</v>
      </c>
      <c r="C51" s="24" t="s">
        <v>97</v>
      </c>
      <c r="D51" s="386">
        <v>37</v>
      </c>
      <c r="E51" s="2" t="s">
        <v>44</v>
      </c>
      <c r="F51" s="13"/>
      <c r="G51" s="12">
        <v>3</v>
      </c>
      <c r="H51" s="12"/>
      <c r="I51" s="12">
        <v>6</v>
      </c>
      <c r="J51" s="12"/>
      <c r="K51" s="12"/>
      <c r="L51" s="12"/>
      <c r="M51" s="12"/>
      <c r="N51" s="12">
        <v>3</v>
      </c>
      <c r="O51" s="12">
        <v>3</v>
      </c>
      <c r="P51" s="12"/>
      <c r="Q51" s="12"/>
      <c r="R51" s="12"/>
      <c r="S51" s="314"/>
      <c r="T51" s="36">
        <v>45270</v>
      </c>
      <c r="U51" s="133" t="s">
        <v>45</v>
      </c>
      <c r="V51" s="133">
        <v>3</v>
      </c>
      <c r="W51" s="129"/>
      <c r="X51" s="2"/>
      <c r="Y51" s="36">
        <v>45270</v>
      </c>
      <c r="Z51" s="24" t="s">
        <v>45</v>
      </c>
      <c r="AA51" s="133">
        <v>12</v>
      </c>
      <c r="AB51" s="163"/>
      <c r="AC51" s="2"/>
      <c r="AD51" s="13"/>
      <c r="AE51" s="1"/>
      <c r="AF51" s="277"/>
    </row>
    <row r="52" spans="2:32" ht="15" customHeight="1" x14ac:dyDescent="0.2">
      <c r="B52" s="13" t="s">
        <v>76</v>
      </c>
      <c r="C52" s="24" t="s">
        <v>97</v>
      </c>
      <c r="D52" s="386">
        <v>38</v>
      </c>
      <c r="E52" s="2" t="s">
        <v>44</v>
      </c>
      <c r="F52" s="13"/>
      <c r="G52" s="12">
        <v>3</v>
      </c>
      <c r="H52" s="12"/>
      <c r="I52" s="12">
        <v>6</v>
      </c>
      <c r="J52" s="12"/>
      <c r="K52" s="12"/>
      <c r="L52" s="12"/>
      <c r="M52" s="12"/>
      <c r="N52" s="12"/>
      <c r="O52" s="12">
        <v>3</v>
      </c>
      <c r="P52" s="12"/>
      <c r="Q52" s="12"/>
      <c r="R52" s="12"/>
      <c r="S52" s="314"/>
      <c r="T52" s="36">
        <v>45270</v>
      </c>
      <c r="U52" s="133" t="s">
        <v>45</v>
      </c>
      <c r="V52" s="133">
        <v>3</v>
      </c>
      <c r="W52" s="129"/>
      <c r="X52" s="2"/>
      <c r="Y52" s="36">
        <v>45270</v>
      </c>
      <c r="Z52" s="24" t="s">
        <v>45</v>
      </c>
      <c r="AA52" s="133">
        <v>9</v>
      </c>
      <c r="AB52" s="163"/>
      <c r="AC52" s="2"/>
      <c r="AD52" s="13"/>
      <c r="AE52" s="1"/>
      <c r="AF52" s="277"/>
    </row>
    <row r="53" spans="2:32" s="21" customFormat="1" ht="15" customHeight="1" x14ac:dyDescent="0.2">
      <c r="B53" s="16" t="s">
        <v>76</v>
      </c>
      <c r="C53" s="24" t="s">
        <v>97</v>
      </c>
      <c r="D53" s="18">
        <v>39</v>
      </c>
      <c r="E53" s="20" t="s">
        <v>173</v>
      </c>
      <c r="F53" s="16"/>
      <c r="G53" s="19">
        <v>1</v>
      </c>
      <c r="H53" s="19"/>
      <c r="I53" s="19">
        <v>6</v>
      </c>
      <c r="J53" s="19"/>
      <c r="K53" s="19"/>
      <c r="L53" s="19"/>
      <c r="M53" s="19"/>
      <c r="N53" s="19"/>
      <c r="O53" s="19">
        <v>3</v>
      </c>
      <c r="P53" s="19"/>
      <c r="Q53" s="19"/>
      <c r="R53" s="19"/>
      <c r="S53" s="354"/>
      <c r="T53" s="36">
        <v>45270</v>
      </c>
      <c r="U53" s="133" t="s">
        <v>45</v>
      </c>
      <c r="V53" s="18">
        <v>3</v>
      </c>
      <c r="W53" s="159" t="s">
        <v>535</v>
      </c>
      <c r="X53" s="20"/>
      <c r="Y53" s="36">
        <v>45270</v>
      </c>
      <c r="Z53" s="24" t="s">
        <v>45</v>
      </c>
      <c r="AA53" s="18">
        <v>7</v>
      </c>
      <c r="AB53" s="163"/>
      <c r="AC53" s="20"/>
      <c r="AD53" s="16"/>
      <c r="AE53" s="17"/>
      <c r="AF53" s="277"/>
    </row>
    <row r="54" spans="2:32" ht="15" customHeight="1" x14ac:dyDescent="0.2">
      <c r="B54" s="13" t="s">
        <v>76</v>
      </c>
      <c r="C54" s="24" t="s">
        <v>97</v>
      </c>
      <c r="D54" s="386">
        <v>40</v>
      </c>
      <c r="E54" s="2" t="s">
        <v>117</v>
      </c>
      <c r="F54" s="13"/>
      <c r="G54" s="12">
        <v>1</v>
      </c>
      <c r="H54" s="12"/>
      <c r="I54" s="12">
        <v>6</v>
      </c>
      <c r="J54" s="12"/>
      <c r="K54" s="12"/>
      <c r="L54" s="12"/>
      <c r="M54" s="12"/>
      <c r="N54" s="12">
        <v>3</v>
      </c>
      <c r="O54" s="12">
        <v>3</v>
      </c>
      <c r="P54" s="12"/>
      <c r="Q54" s="12"/>
      <c r="R54" s="12"/>
      <c r="S54" s="314"/>
      <c r="T54" s="36">
        <v>45270</v>
      </c>
      <c r="U54" s="133" t="s">
        <v>45</v>
      </c>
      <c r="V54" s="133">
        <v>3</v>
      </c>
      <c r="W54" s="129"/>
      <c r="X54" s="2"/>
      <c r="Y54" s="36">
        <v>45270</v>
      </c>
      <c r="Z54" s="24" t="s">
        <v>45</v>
      </c>
      <c r="AA54" s="133">
        <v>10</v>
      </c>
      <c r="AB54" s="156" t="s">
        <v>521</v>
      </c>
      <c r="AC54" s="2"/>
      <c r="AD54" s="13"/>
      <c r="AE54" s="1"/>
      <c r="AF54" s="277"/>
    </row>
    <row r="55" spans="2:32" ht="15" customHeight="1" x14ac:dyDescent="0.2">
      <c r="B55" s="13" t="s">
        <v>76</v>
      </c>
      <c r="C55" s="24" t="s">
        <v>97</v>
      </c>
      <c r="D55" s="386">
        <v>41</v>
      </c>
      <c r="E55" s="2" t="s">
        <v>42</v>
      </c>
      <c r="F55" s="13"/>
      <c r="G55" s="12">
        <v>3</v>
      </c>
      <c r="H55" s="12"/>
      <c r="I55" s="12"/>
      <c r="J55" s="12"/>
      <c r="K55" s="12"/>
      <c r="L55" s="12"/>
      <c r="M55" s="12"/>
      <c r="N55" s="12"/>
      <c r="O55" s="12"/>
      <c r="P55" s="12"/>
      <c r="Q55" s="12"/>
      <c r="R55" s="12"/>
      <c r="S55" s="314"/>
      <c r="T55" s="36"/>
      <c r="U55" s="1"/>
      <c r="V55" s="70"/>
      <c r="W55" s="129"/>
      <c r="X55" s="2"/>
      <c r="Y55" s="36">
        <v>45270</v>
      </c>
      <c r="Z55" s="24" t="s">
        <v>45</v>
      </c>
      <c r="AA55" s="133">
        <v>3</v>
      </c>
      <c r="AB55" s="156" t="s">
        <v>518</v>
      </c>
      <c r="AC55" s="2"/>
      <c r="AD55" s="36">
        <v>45344</v>
      </c>
      <c r="AE55" s="1" t="s">
        <v>242</v>
      </c>
      <c r="AF55" s="277"/>
    </row>
    <row r="56" spans="2:32" ht="15" customHeight="1" x14ac:dyDescent="0.2">
      <c r="B56" s="13" t="s">
        <v>76</v>
      </c>
      <c r="C56" s="24" t="s">
        <v>97</v>
      </c>
      <c r="D56" s="386">
        <v>42</v>
      </c>
      <c r="E56" s="2" t="s">
        <v>42</v>
      </c>
      <c r="F56" s="13"/>
      <c r="G56" s="12">
        <v>3</v>
      </c>
      <c r="H56" s="12"/>
      <c r="I56" s="12"/>
      <c r="J56" s="12"/>
      <c r="K56" s="12"/>
      <c r="L56" s="12"/>
      <c r="M56" s="12"/>
      <c r="N56" s="12">
        <v>3</v>
      </c>
      <c r="O56" s="12"/>
      <c r="P56" s="12"/>
      <c r="Q56" s="12"/>
      <c r="R56" s="12"/>
      <c r="S56" s="314"/>
      <c r="T56" s="36"/>
      <c r="U56" s="1"/>
      <c r="V56" s="70"/>
      <c r="W56" s="129"/>
      <c r="X56" s="2"/>
      <c r="Y56" s="36">
        <v>45271</v>
      </c>
      <c r="Z56" s="24" t="s">
        <v>45</v>
      </c>
      <c r="AA56" s="133">
        <v>6</v>
      </c>
      <c r="AB56" s="163"/>
      <c r="AC56" s="2"/>
      <c r="AD56" s="13"/>
      <c r="AE56" s="1"/>
      <c r="AF56" s="277"/>
    </row>
    <row r="57" spans="2:32" ht="15" customHeight="1" x14ac:dyDescent="0.2">
      <c r="B57" s="13" t="s">
        <v>76</v>
      </c>
      <c r="C57" s="24" t="s">
        <v>97</v>
      </c>
      <c r="D57" s="386">
        <v>43</v>
      </c>
      <c r="E57" s="2" t="s">
        <v>42</v>
      </c>
      <c r="F57" s="13"/>
      <c r="G57" s="12">
        <v>6</v>
      </c>
      <c r="H57" s="12"/>
      <c r="I57" s="12"/>
      <c r="J57" s="12"/>
      <c r="K57" s="12"/>
      <c r="L57" s="12"/>
      <c r="M57" s="12"/>
      <c r="N57" s="12"/>
      <c r="O57" s="12"/>
      <c r="P57" s="12"/>
      <c r="Q57" s="12"/>
      <c r="R57" s="12"/>
      <c r="S57" s="314"/>
      <c r="T57" s="36"/>
      <c r="U57" s="133"/>
      <c r="V57" s="70"/>
      <c r="W57" s="129"/>
      <c r="X57" s="2"/>
      <c r="Y57" s="36">
        <v>45271</v>
      </c>
      <c r="Z57" s="24" t="s">
        <v>45</v>
      </c>
      <c r="AA57" s="133">
        <v>6</v>
      </c>
      <c r="AB57" s="163"/>
      <c r="AC57" s="2"/>
      <c r="AD57" s="13"/>
      <c r="AE57" s="1"/>
      <c r="AF57" s="277"/>
    </row>
    <row r="58" spans="2:32" ht="15" customHeight="1" x14ac:dyDescent="0.2">
      <c r="B58" s="13" t="s">
        <v>76</v>
      </c>
      <c r="C58" s="24" t="s">
        <v>97</v>
      </c>
      <c r="D58" s="386">
        <v>44</v>
      </c>
      <c r="E58" s="2" t="s">
        <v>44</v>
      </c>
      <c r="F58" s="13"/>
      <c r="G58" s="12">
        <v>1</v>
      </c>
      <c r="H58" s="12"/>
      <c r="I58" s="12">
        <v>6</v>
      </c>
      <c r="J58" s="12"/>
      <c r="K58" s="12"/>
      <c r="L58" s="12"/>
      <c r="M58" s="12"/>
      <c r="N58" s="12">
        <v>3</v>
      </c>
      <c r="O58" s="12">
        <v>3</v>
      </c>
      <c r="P58" s="12"/>
      <c r="Q58" s="12"/>
      <c r="R58" s="12"/>
      <c r="S58" s="314"/>
      <c r="T58" s="36">
        <v>45270</v>
      </c>
      <c r="U58" s="133" t="s">
        <v>45</v>
      </c>
      <c r="V58" s="133">
        <v>3</v>
      </c>
      <c r="W58" s="159" t="s">
        <v>536</v>
      </c>
      <c r="X58" s="2"/>
      <c r="Y58" s="36">
        <v>45271</v>
      </c>
      <c r="Z58" s="24" t="s">
        <v>45</v>
      </c>
      <c r="AA58" s="133">
        <v>10</v>
      </c>
      <c r="AB58" s="117"/>
      <c r="AC58" s="2"/>
      <c r="AD58" s="13"/>
      <c r="AE58" s="1" t="s">
        <v>242</v>
      </c>
      <c r="AF58" s="277"/>
    </row>
    <row r="59" spans="2:32" ht="15" customHeight="1" x14ac:dyDescent="0.2">
      <c r="B59" s="13" t="s">
        <v>76</v>
      </c>
      <c r="C59" s="24" t="s">
        <v>97</v>
      </c>
      <c r="D59" s="386">
        <v>45</v>
      </c>
      <c r="E59" s="2" t="s">
        <v>42</v>
      </c>
      <c r="F59" s="13"/>
      <c r="G59" s="12">
        <v>3</v>
      </c>
      <c r="H59" s="12"/>
      <c r="I59" s="12"/>
      <c r="J59" s="12"/>
      <c r="K59" s="12"/>
      <c r="L59" s="12"/>
      <c r="M59" s="12"/>
      <c r="N59" s="12"/>
      <c r="O59" s="12"/>
      <c r="P59" s="12"/>
      <c r="Q59" s="12"/>
      <c r="R59" s="12"/>
      <c r="S59" s="314"/>
      <c r="T59" s="36"/>
      <c r="U59" s="133"/>
      <c r="V59" s="70"/>
      <c r="W59" s="129"/>
      <c r="X59" s="2"/>
      <c r="Y59" s="36">
        <v>45271</v>
      </c>
      <c r="Z59" s="24" t="s">
        <v>45</v>
      </c>
      <c r="AA59" s="133">
        <v>3</v>
      </c>
      <c r="AB59" s="117"/>
      <c r="AC59" s="2"/>
      <c r="AD59" s="13"/>
      <c r="AE59" s="1"/>
      <c r="AF59" s="277"/>
    </row>
    <row r="60" spans="2:32" ht="15" customHeight="1" x14ac:dyDescent="0.2">
      <c r="B60" s="13" t="s">
        <v>76</v>
      </c>
      <c r="C60" s="24" t="s">
        <v>97</v>
      </c>
      <c r="D60" s="386">
        <v>46</v>
      </c>
      <c r="E60" s="2" t="s">
        <v>42</v>
      </c>
      <c r="F60" s="13"/>
      <c r="G60" s="12">
        <v>3</v>
      </c>
      <c r="H60" s="12"/>
      <c r="I60" s="12"/>
      <c r="J60" s="12"/>
      <c r="K60" s="12"/>
      <c r="L60" s="12"/>
      <c r="M60" s="12"/>
      <c r="N60" s="12">
        <v>3</v>
      </c>
      <c r="O60" s="12"/>
      <c r="P60" s="12"/>
      <c r="Q60" s="12"/>
      <c r="R60" s="12"/>
      <c r="S60" s="314"/>
      <c r="T60" s="36"/>
      <c r="U60" s="1"/>
      <c r="V60" s="70"/>
      <c r="W60" s="129"/>
      <c r="X60" s="2"/>
      <c r="Y60" s="36">
        <v>45271</v>
      </c>
      <c r="Z60" s="24" t="s">
        <v>45</v>
      </c>
      <c r="AA60" s="133">
        <v>6</v>
      </c>
      <c r="AB60" s="156" t="s">
        <v>517</v>
      </c>
      <c r="AC60" s="2"/>
      <c r="AD60" s="13"/>
      <c r="AE60" s="1"/>
      <c r="AF60" s="277"/>
    </row>
    <row r="61" spans="2:32" ht="15" customHeight="1" x14ac:dyDescent="0.2">
      <c r="B61" s="13" t="s">
        <v>76</v>
      </c>
      <c r="C61" s="24" t="s">
        <v>97</v>
      </c>
      <c r="D61" s="386">
        <v>47</v>
      </c>
      <c r="E61" s="2" t="s">
        <v>42</v>
      </c>
      <c r="F61" s="13"/>
      <c r="G61" s="12">
        <v>3</v>
      </c>
      <c r="H61" s="12"/>
      <c r="I61" s="12"/>
      <c r="J61" s="12"/>
      <c r="K61" s="12"/>
      <c r="L61" s="12"/>
      <c r="M61" s="12"/>
      <c r="N61" s="12"/>
      <c r="O61" s="12"/>
      <c r="P61" s="12"/>
      <c r="Q61" s="12"/>
      <c r="R61" s="12"/>
      <c r="S61" s="314"/>
      <c r="T61" s="36"/>
      <c r="U61" s="1"/>
      <c r="V61" s="70"/>
      <c r="W61" s="129"/>
      <c r="X61" s="2"/>
      <c r="Y61" s="36"/>
      <c r="Z61" s="133"/>
      <c r="AA61" s="133">
        <v>3</v>
      </c>
      <c r="AB61" s="117"/>
      <c r="AC61" s="2"/>
      <c r="AD61" s="13"/>
      <c r="AE61" s="1"/>
      <c r="AF61" s="277"/>
    </row>
    <row r="62" spans="2:32" ht="15" customHeight="1" x14ac:dyDescent="0.2">
      <c r="B62" s="13" t="s">
        <v>76</v>
      </c>
      <c r="C62" s="24" t="s">
        <v>97</v>
      </c>
      <c r="D62" s="386">
        <v>48</v>
      </c>
      <c r="E62" s="2" t="s">
        <v>42</v>
      </c>
      <c r="F62" s="13"/>
      <c r="G62" s="12">
        <v>3</v>
      </c>
      <c r="H62" s="12"/>
      <c r="I62" s="12"/>
      <c r="J62" s="12"/>
      <c r="K62" s="12"/>
      <c r="L62" s="12"/>
      <c r="M62" s="12"/>
      <c r="N62" s="12">
        <v>3</v>
      </c>
      <c r="O62" s="12"/>
      <c r="P62" s="12"/>
      <c r="Q62" s="12"/>
      <c r="R62" s="12"/>
      <c r="S62" s="314"/>
      <c r="T62" s="36"/>
      <c r="U62" s="133"/>
      <c r="V62" s="70"/>
      <c r="W62" s="129"/>
      <c r="X62" s="2"/>
      <c r="Y62" s="36">
        <v>45271</v>
      </c>
      <c r="Z62" s="24" t="s">
        <v>45</v>
      </c>
      <c r="AA62" s="133">
        <v>6</v>
      </c>
      <c r="AB62" s="117"/>
      <c r="AC62" s="2"/>
      <c r="AD62" s="13"/>
      <c r="AE62" s="1"/>
      <c r="AF62" s="277"/>
    </row>
    <row r="63" spans="2:32" ht="15" customHeight="1" x14ac:dyDescent="0.2">
      <c r="B63" s="13" t="s">
        <v>76</v>
      </c>
      <c r="C63" s="24" t="s">
        <v>97</v>
      </c>
      <c r="D63" s="386">
        <v>49</v>
      </c>
      <c r="E63" s="2" t="s">
        <v>44</v>
      </c>
      <c r="F63" s="13"/>
      <c r="G63" s="12">
        <v>1</v>
      </c>
      <c r="H63" s="12"/>
      <c r="I63" s="12">
        <v>6</v>
      </c>
      <c r="J63" s="12"/>
      <c r="K63" s="12"/>
      <c r="L63" s="12"/>
      <c r="M63" s="12"/>
      <c r="N63" s="12"/>
      <c r="O63" s="12">
        <v>3</v>
      </c>
      <c r="P63" s="12"/>
      <c r="Q63" s="12"/>
      <c r="R63" s="12"/>
      <c r="S63" s="314"/>
      <c r="T63" s="36">
        <v>45270</v>
      </c>
      <c r="U63" s="133" t="s">
        <v>45</v>
      </c>
      <c r="V63" s="133">
        <v>3</v>
      </c>
      <c r="W63" s="159" t="s">
        <v>537</v>
      </c>
      <c r="X63" s="2"/>
      <c r="Y63" s="36">
        <v>45271</v>
      </c>
      <c r="Z63" s="24" t="s">
        <v>45</v>
      </c>
      <c r="AA63" s="133">
        <v>7</v>
      </c>
      <c r="AB63" s="117"/>
      <c r="AC63" s="2"/>
      <c r="AD63" s="13"/>
      <c r="AE63" s="1" t="s">
        <v>242</v>
      </c>
      <c r="AF63" s="277"/>
    </row>
    <row r="64" spans="2:32" ht="15" customHeight="1" x14ac:dyDescent="0.2">
      <c r="B64" s="13" t="s">
        <v>76</v>
      </c>
      <c r="C64" s="24" t="s">
        <v>97</v>
      </c>
      <c r="D64" s="386">
        <v>50</v>
      </c>
      <c r="E64" s="2" t="s">
        <v>121</v>
      </c>
      <c r="F64" s="13"/>
      <c r="G64" s="12">
        <v>3</v>
      </c>
      <c r="H64" s="12">
        <v>3</v>
      </c>
      <c r="I64" s="12">
        <v>6</v>
      </c>
      <c r="J64" s="12"/>
      <c r="K64" s="12"/>
      <c r="L64" s="12"/>
      <c r="M64" s="12"/>
      <c r="N64" s="12"/>
      <c r="O64" s="12">
        <v>10</v>
      </c>
      <c r="P64" s="12"/>
      <c r="Q64" s="12"/>
      <c r="R64" s="12"/>
      <c r="S64" s="314"/>
      <c r="T64" s="36">
        <v>45270</v>
      </c>
      <c r="U64" s="133" t="s">
        <v>45</v>
      </c>
      <c r="V64" s="71">
        <v>10</v>
      </c>
      <c r="W64" s="159" t="s">
        <v>537</v>
      </c>
      <c r="X64" s="2"/>
      <c r="Y64" s="36">
        <v>45271</v>
      </c>
      <c r="Z64" s="24" t="s">
        <v>45</v>
      </c>
      <c r="AA64" s="133">
        <v>12</v>
      </c>
      <c r="AB64" s="117"/>
      <c r="AC64" s="2"/>
      <c r="AD64" s="13"/>
      <c r="AE64" s="1" t="s">
        <v>242</v>
      </c>
      <c r="AF64" s="277"/>
    </row>
    <row r="65" spans="2:32" ht="15" customHeight="1" x14ac:dyDescent="0.2">
      <c r="B65" s="13" t="s">
        <v>76</v>
      </c>
      <c r="C65" s="24" t="s">
        <v>97</v>
      </c>
      <c r="D65" s="386">
        <v>51</v>
      </c>
      <c r="E65" s="2" t="s">
        <v>42</v>
      </c>
      <c r="F65" s="13"/>
      <c r="G65" s="12">
        <v>3</v>
      </c>
      <c r="H65" s="12"/>
      <c r="I65" s="12"/>
      <c r="J65" s="12"/>
      <c r="K65" s="12"/>
      <c r="L65" s="12"/>
      <c r="M65" s="12"/>
      <c r="N65" s="12">
        <v>3</v>
      </c>
      <c r="O65" s="12"/>
      <c r="P65" s="12"/>
      <c r="Q65" s="12"/>
      <c r="R65" s="12"/>
      <c r="S65" s="314"/>
      <c r="T65" s="36"/>
      <c r="U65" s="1"/>
      <c r="V65" s="70"/>
      <c r="W65" s="129"/>
      <c r="X65" s="2"/>
      <c r="Y65" s="36">
        <v>45271</v>
      </c>
      <c r="Z65" s="24" t="s">
        <v>45</v>
      </c>
      <c r="AA65" s="133">
        <v>6</v>
      </c>
      <c r="AB65" s="156" t="s">
        <v>522</v>
      </c>
      <c r="AC65" s="2"/>
      <c r="AD65" s="36">
        <v>45356</v>
      </c>
      <c r="AE65" s="1" t="s">
        <v>242</v>
      </c>
      <c r="AF65" s="277"/>
    </row>
    <row r="66" spans="2:32" ht="15" customHeight="1" x14ac:dyDescent="0.2">
      <c r="B66" s="13" t="s">
        <v>76</v>
      </c>
      <c r="C66" s="24" t="s">
        <v>97</v>
      </c>
      <c r="D66" s="386">
        <v>52</v>
      </c>
      <c r="E66" s="2" t="s">
        <v>42</v>
      </c>
      <c r="F66" s="13"/>
      <c r="G66" s="12">
        <v>3</v>
      </c>
      <c r="H66" s="12"/>
      <c r="I66" s="12"/>
      <c r="J66" s="12"/>
      <c r="K66" s="12"/>
      <c r="L66" s="12"/>
      <c r="M66" s="12"/>
      <c r="N66" s="12"/>
      <c r="O66" s="12"/>
      <c r="P66" s="12"/>
      <c r="Q66" s="12"/>
      <c r="R66" s="12"/>
      <c r="S66" s="314"/>
      <c r="T66" s="36"/>
      <c r="U66" s="1"/>
      <c r="V66" s="70"/>
      <c r="W66" s="129"/>
      <c r="X66" s="2"/>
      <c r="Y66" s="36">
        <v>45271</v>
      </c>
      <c r="Z66" s="24" t="s">
        <v>45</v>
      </c>
      <c r="AA66" s="133">
        <v>3</v>
      </c>
      <c r="AB66" s="117"/>
      <c r="AC66" s="2"/>
      <c r="AD66" s="13"/>
      <c r="AE66" s="1"/>
      <c r="AF66" s="277"/>
    </row>
    <row r="67" spans="2:32" ht="15" customHeight="1" x14ac:dyDescent="0.2">
      <c r="B67" s="13" t="s">
        <v>76</v>
      </c>
      <c r="C67" s="24" t="s">
        <v>97</v>
      </c>
      <c r="D67" s="386">
        <v>53</v>
      </c>
      <c r="E67" s="2" t="s">
        <v>44</v>
      </c>
      <c r="F67" s="13"/>
      <c r="G67" s="12">
        <v>1</v>
      </c>
      <c r="H67" s="12"/>
      <c r="I67" s="12">
        <v>6</v>
      </c>
      <c r="J67" s="12"/>
      <c r="K67" s="12"/>
      <c r="L67" s="12"/>
      <c r="M67" s="12"/>
      <c r="N67" s="12">
        <v>3</v>
      </c>
      <c r="O67" s="12">
        <v>3</v>
      </c>
      <c r="P67" s="12"/>
      <c r="Q67" s="12"/>
      <c r="R67" s="12"/>
      <c r="S67" s="314"/>
      <c r="T67" s="36">
        <v>45270</v>
      </c>
      <c r="U67" s="133" t="s">
        <v>45</v>
      </c>
      <c r="V67" s="133">
        <v>3</v>
      </c>
      <c r="W67" s="129"/>
      <c r="X67" s="2"/>
      <c r="Y67" s="36">
        <v>45271</v>
      </c>
      <c r="Z67" s="24" t="s">
        <v>45</v>
      </c>
      <c r="AA67" s="133">
        <v>10</v>
      </c>
      <c r="AB67" s="117"/>
      <c r="AC67" s="2"/>
      <c r="AD67" s="13"/>
      <c r="AE67" s="1"/>
      <c r="AF67" s="277"/>
    </row>
    <row r="68" spans="2:32" ht="15" customHeight="1" x14ac:dyDescent="0.2">
      <c r="B68" s="13" t="s">
        <v>76</v>
      </c>
      <c r="C68" s="24" t="s">
        <v>97</v>
      </c>
      <c r="D68" s="386">
        <v>54</v>
      </c>
      <c r="E68" s="2" t="s">
        <v>111</v>
      </c>
      <c r="F68" s="13"/>
      <c r="G68" s="12"/>
      <c r="H68" s="12"/>
      <c r="I68" s="12">
        <v>3</v>
      </c>
      <c r="J68" s="12"/>
      <c r="K68" s="12">
        <v>3</v>
      </c>
      <c r="L68" s="12"/>
      <c r="M68" s="12"/>
      <c r="N68" s="12">
        <v>3</v>
      </c>
      <c r="O68" s="12">
        <v>9</v>
      </c>
      <c r="P68" s="12"/>
      <c r="Q68" s="12"/>
      <c r="R68" s="12"/>
      <c r="S68" s="315" t="s">
        <v>398</v>
      </c>
      <c r="T68" s="36">
        <v>45270</v>
      </c>
      <c r="U68" s="133" t="s">
        <v>45</v>
      </c>
      <c r="V68" s="133">
        <v>9</v>
      </c>
      <c r="W68" s="159" t="s">
        <v>538</v>
      </c>
      <c r="X68" s="2"/>
      <c r="Y68" s="36">
        <v>45271</v>
      </c>
      <c r="Z68" s="24" t="s">
        <v>45</v>
      </c>
      <c r="AA68" s="133">
        <v>9</v>
      </c>
      <c r="AB68" s="156" t="s">
        <v>523</v>
      </c>
      <c r="AC68" s="2"/>
      <c r="AD68" s="36">
        <v>45355</v>
      </c>
      <c r="AE68" s="1" t="s">
        <v>242</v>
      </c>
      <c r="AF68" s="277"/>
    </row>
    <row r="69" spans="2:32" ht="15" customHeight="1" x14ac:dyDescent="0.2">
      <c r="B69" s="13" t="s">
        <v>76</v>
      </c>
      <c r="C69" s="24" t="s">
        <v>97</v>
      </c>
      <c r="D69" s="386">
        <v>55</v>
      </c>
      <c r="E69" s="2" t="s">
        <v>111</v>
      </c>
      <c r="F69" s="13"/>
      <c r="G69" s="12"/>
      <c r="H69" s="12"/>
      <c r="I69" s="12">
        <v>3</v>
      </c>
      <c r="J69" s="12"/>
      <c r="K69" s="12"/>
      <c r="L69" s="12"/>
      <c r="M69" s="12"/>
      <c r="N69" s="12"/>
      <c r="O69" s="12"/>
      <c r="P69" s="12"/>
      <c r="Q69" s="12"/>
      <c r="R69" s="12"/>
      <c r="S69" s="314"/>
      <c r="T69" s="36"/>
      <c r="U69" s="1"/>
      <c r="V69" s="70"/>
      <c r="W69" s="129"/>
      <c r="X69" s="2"/>
      <c r="Y69" s="36">
        <v>45271</v>
      </c>
      <c r="Z69" s="24" t="s">
        <v>45</v>
      </c>
      <c r="AA69" s="133">
        <v>3</v>
      </c>
      <c r="AB69" s="117"/>
      <c r="AC69" s="2"/>
      <c r="AD69" s="13"/>
      <c r="AE69" s="1"/>
      <c r="AF69" s="277"/>
    </row>
    <row r="70" spans="2:32" ht="15" customHeight="1" x14ac:dyDescent="0.2">
      <c r="B70" s="13" t="s">
        <v>76</v>
      </c>
      <c r="C70" s="24" t="s">
        <v>97</v>
      </c>
      <c r="D70" s="386">
        <v>56</v>
      </c>
      <c r="E70" s="2" t="s">
        <v>114</v>
      </c>
      <c r="F70" s="13"/>
      <c r="G70" s="12">
        <v>4</v>
      </c>
      <c r="H70" s="12"/>
      <c r="I70" s="12">
        <v>3</v>
      </c>
      <c r="J70" s="12"/>
      <c r="K70" s="12"/>
      <c r="L70" s="12"/>
      <c r="M70" s="12"/>
      <c r="N70" s="12"/>
      <c r="O70" s="12">
        <v>3</v>
      </c>
      <c r="P70" s="12"/>
      <c r="Q70" s="12"/>
      <c r="R70" s="12"/>
      <c r="S70" s="314"/>
      <c r="T70" s="36">
        <v>45270</v>
      </c>
      <c r="U70" s="133" t="s">
        <v>45</v>
      </c>
      <c r="V70" s="133">
        <v>3</v>
      </c>
      <c r="W70" s="129"/>
      <c r="X70" s="2"/>
      <c r="Y70" s="36">
        <v>45271</v>
      </c>
      <c r="Z70" s="24" t="s">
        <v>45</v>
      </c>
      <c r="AA70" s="133">
        <v>7</v>
      </c>
      <c r="AB70" s="117"/>
      <c r="AC70" s="2"/>
      <c r="AD70" s="13"/>
      <c r="AE70" s="1"/>
      <c r="AF70" s="277"/>
    </row>
    <row r="71" spans="2:32" ht="15" customHeight="1" x14ac:dyDescent="0.2">
      <c r="B71" s="13" t="s">
        <v>76</v>
      </c>
      <c r="C71" s="24" t="s">
        <v>97</v>
      </c>
      <c r="D71" s="386">
        <v>57</v>
      </c>
      <c r="E71" s="2" t="s">
        <v>111</v>
      </c>
      <c r="F71" s="13"/>
      <c r="G71" s="12"/>
      <c r="H71" s="12"/>
      <c r="I71" s="12">
        <v>3</v>
      </c>
      <c r="J71" s="12"/>
      <c r="K71" s="12">
        <v>3</v>
      </c>
      <c r="L71" s="12"/>
      <c r="M71" s="12"/>
      <c r="N71" s="12">
        <v>3</v>
      </c>
      <c r="O71" s="12"/>
      <c r="P71" s="12"/>
      <c r="Q71" s="12"/>
      <c r="R71" s="12"/>
      <c r="S71" s="314"/>
      <c r="T71" s="36">
        <v>45270</v>
      </c>
      <c r="U71" s="133" t="s">
        <v>45</v>
      </c>
      <c r="V71" s="133">
        <v>3</v>
      </c>
      <c r="W71" s="129"/>
      <c r="X71" s="2"/>
      <c r="Y71" s="36">
        <v>45271</v>
      </c>
      <c r="Z71" s="24" t="s">
        <v>45</v>
      </c>
      <c r="AA71" s="133">
        <v>9</v>
      </c>
      <c r="AB71" s="117"/>
      <c r="AC71" s="2"/>
      <c r="AD71" s="13"/>
      <c r="AE71" s="1"/>
      <c r="AF71" s="277"/>
    </row>
    <row r="72" spans="2:32" ht="15" customHeight="1" x14ac:dyDescent="0.2">
      <c r="B72" s="13" t="s">
        <v>76</v>
      </c>
      <c r="C72" s="24" t="s">
        <v>97</v>
      </c>
      <c r="D72" s="386">
        <v>58</v>
      </c>
      <c r="E72" s="2" t="s">
        <v>172</v>
      </c>
      <c r="F72" s="13"/>
      <c r="G72" s="12">
        <v>2</v>
      </c>
      <c r="H72" s="12"/>
      <c r="I72" s="12">
        <v>6</v>
      </c>
      <c r="J72" s="12"/>
      <c r="K72" s="12"/>
      <c r="L72" s="12"/>
      <c r="M72" s="12"/>
      <c r="N72" s="12"/>
      <c r="O72" s="12"/>
      <c r="P72" s="12"/>
      <c r="Q72" s="12"/>
      <c r="R72" s="12"/>
      <c r="S72" s="314"/>
      <c r="T72" s="36">
        <v>45270</v>
      </c>
      <c r="U72" s="133" t="s">
        <v>45</v>
      </c>
      <c r="V72" s="133">
        <v>3</v>
      </c>
      <c r="W72" s="129"/>
      <c r="X72" s="2"/>
      <c r="Y72" s="36">
        <v>45271</v>
      </c>
      <c r="Z72" s="24" t="s">
        <v>45</v>
      </c>
      <c r="AA72" s="133">
        <v>8</v>
      </c>
      <c r="AB72" s="117"/>
      <c r="AC72" s="2"/>
      <c r="AD72" s="13"/>
      <c r="AE72" s="1"/>
      <c r="AF72" s="277"/>
    </row>
    <row r="73" spans="2:32" ht="15" customHeight="1" x14ac:dyDescent="0.2">
      <c r="B73" s="13" t="s">
        <v>76</v>
      </c>
      <c r="C73" s="24" t="s">
        <v>97</v>
      </c>
      <c r="D73" s="386">
        <v>59</v>
      </c>
      <c r="E73" s="2" t="s">
        <v>111</v>
      </c>
      <c r="F73" s="13"/>
      <c r="G73" s="12"/>
      <c r="H73" s="12"/>
      <c r="I73" s="12">
        <v>3</v>
      </c>
      <c r="J73" s="12"/>
      <c r="K73" s="12">
        <v>3</v>
      </c>
      <c r="L73" s="12"/>
      <c r="M73" s="12"/>
      <c r="N73" s="12">
        <v>3</v>
      </c>
      <c r="O73" s="12"/>
      <c r="P73" s="12"/>
      <c r="Q73" s="12"/>
      <c r="R73" s="12"/>
      <c r="S73" s="314"/>
      <c r="T73" s="36">
        <v>45270</v>
      </c>
      <c r="U73" s="133" t="s">
        <v>45</v>
      </c>
      <c r="V73" s="133">
        <v>3</v>
      </c>
      <c r="W73" s="129"/>
      <c r="X73" s="2"/>
      <c r="Y73" s="36">
        <v>45271</v>
      </c>
      <c r="Z73" s="24" t="s">
        <v>45</v>
      </c>
      <c r="AA73" s="133">
        <v>9</v>
      </c>
      <c r="AB73" s="156" t="s">
        <v>518</v>
      </c>
      <c r="AC73" s="2"/>
      <c r="AD73" s="36">
        <v>45355</v>
      </c>
      <c r="AE73" s="1" t="s">
        <v>242</v>
      </c>
      <c r="AF73" s="277"/>
    </row>
    <row r="74" spans="2:32" ht="15" customHeight="1" x14ac:dyDescent="0.2">
      <c r="B74" s="13" t="s">
        <v>76</v>
      </c>
      <c r="C74" s="24" t="s">
        <v>97</v>
      </c>
      <c r="D74" s="386">
        <v>60</v>
      </c>
      <c r="E74" s="2" t="s">
        <v>42</v>
      </c>
      <c r="F74" s="13"/>
      <c r="G74" s="12">
        <v>3</v>
      </c>
      <c r="H74" s="12"/>
      <c r="I74" s="12"/>
      <c r="J74" s="12"/>
      <c r="K74" s="12"/>
      <c r="L74" s="12"/>
      <c r="M74" s="12"/>
      <c r="N74" s="12">
        <v>3</v>
      </c>
      <c r="O74" s="12"/>
      <c r="P74" s="12"/>
      <c r="Q74" s="12"/>
      <c r="R74" s="12"/>
      <c r="S74" s="314"/>
      <c r="T74" s="36"/>
      <c r="U74" s="133"/>
      <c r="V74" s="70"/>
      <c r="W74" s="129"/>
      <c r="X74" s="2"/>
      <c r="Y74" s="36">
        <v>45271</v>
      </c>
      <c r="Z74" s="24" t="s">
        <v>45</v>
      </c>
      <c r="AA74" s="133">
        <v>9</v>
      </c>
      <c r="AB74" s="117"/>
      <c r="AC74" s="2"/>
      <c r="AD74" s="13"/>
      <c r="AE74" s="1"/>
      <c r="AF74" s="277"/>
    </row>
    <row r="75" spans="2:32" ht="15" customHeight="1" x14ac:dyDescent="0.2">
      <c r="B75" s="13" t="s">
        <v>76</v>
      </c>
      <c r="C75" s="24" t="s">
        <v>97</v>
      </c>
      <c r="D75" s="386">
        <v>61</v>
      </c>
      <c r="E75" s="2" t="s">
        <v>42</v>
      </c>
      <c r="F75" s="13"/>
      <c r="G75" s="12">
        <v>3</v>
      </c>
      <c r="H75" s="12"/>
      <c r="I75" s="12"/>
      <c r="J75" s="12"/>
      <c r="K75" s="12"/>
      <c r="L75" s="12"/>
      <c r="M75" s="12"/>
      <c r="N75" s="12"/>
      <c r="O75" s="12"/>
      <c r="P75" s="12"/>
      <c r="Q75" s="12"/>
      <c r="R75" s="12"/>
      <c r="S75" s="314"/>
      <c r="T75" s="36"/>
      <c r="U75" s="1"/>
      <c r="V75" s="70"/>
      <c r="W75" s="129"/>
      <c r="X75" s="2"/>
      <c r="Y75" s="36">
        <v>45271</v>
      </c>
      <c r="Z75" s="24" t="s">
        <v>45</v>
      </c>
      <c r="AA75" s="133">
        <v>3</v>
      </c>
      <c r="AB75" s="117"/>
      <c r="AC75" s="2"/>
      <c r="AD75" s="13"/>
      <c r="AE75" s="1"/>
      <c r="AF75" s="277"/>
    </row>
    <row r="76" spans="2:32" ht="15" customHeight="1" x14ac:dyDescent="0.2">
      <c r="B76" s="13" t="s">
        <v>76</v>
      </c>
      <c r="C76" s="24" t="s">
        <v>97</v>
      </c>
      <c r="D76" s="386">
        <v>62</v>
      </c>
      <c r="E76" s="2" t="s">
        <v>42</v>
      </c>
      <c r="F76" s="13"/>
      <c r="G76" s="12">
        <v>3</v>
      </c>
      <c r="H76" s="12"/>
      <c r="I76" s="12"/>
      <c r="J76" s="12"/>
      <c r="K76" s="12"/>
      <c r="L76" s="12"/>
      <c r="M76" s="12"/>
      <c r="N76" s="12">
        <v>3</v>
      </c>
      <c r="O76" s="12"/>
      <c r="P76" s="12"/>
      <c r="Q76" s="12"/>
      <c r="R76" s="12"/>
      <c r="S76" s="314"/>
      <c r="T76" s="36"/>
      <c r="U76" s="1"/>
      <c r="V76" s="70"/>
      <c r="W76" s="129"/>
      <c r="X76" s="2"/>
      <c r="Y76" s="36">
        <v>45271</v>
      </c>
      <c r="Z76" s="24" t="s">
        <v>45</v>
      </c>
      <c r="AA76" s="133">
        <v>6</v>
      </c>
      <c r="AB76" s="117"/>
      <c r="AC76" s="2"/>
      <c r="AD76" s="13"/>
      <c r="AE76" s="1"/>
      <c r="AF76" s="277"/>
    </row>
    <row r="77" spans="2:32" ht="15" customHeight="1" x14ac:dyDescent="0.2">
      <c r="B77" s="13" t="s">
        <v>76</v>
      </c>
      <c r="C77" s="24" t="s">
        <v>97</v>
      </c>
      <c r="D77" s="386">
        <v>63</v>
      </c>
      <c r="E77" s="2" t="s">
        <v>44</v>
      </c>
      <c r="F77" s="13"/>
      <c r="G77" s="12">
        <v>1</v>
      </c>
      <c r="H77" s="12"/>
      <c r="I77" s="12">
        <v>6</v>
      </c>
      <c r="J77" s="12"/>
      <c r="K77" s="12"/>
      <c r="L77" s="12"/>
      <c r="M77" s="12"/>
      <c r="N77" s="12"/>
      <c r="O77" s="12">
        <v>3</v>
      </c>
      <c r="P77" s="12"/>
      <c r="Q77" s="12"/>
      <c r="R77" s="12"/>
      <c r="S77" s="314"/>
      <c r="T77" s="36">
        <v>45270</v>
      </c>
      <c r="U77" s="133" t="s">
        <v>45</v>
      </c>
      <c r="V77" s="133">
        <v>3</v>
      </c>
      <c r="W77" s="159" t="s">
        <v>539</v>
      </c>
      <c r="X77" s="2"/>
      <c r="Y77" s="36">
        <v>45271</v>
      </c>
      <c r="Z77" s="24" t="s">
        <v>45</v>
      </c>
      <c r="AA77" s="133">
        <v>7</v>
      </c>
      <c r="AB77" s="117"/>
      <c r="AC77" s="2"/>
      <c r="AD77" s="13"/>
      <c r="AE77" s="1" t="s">
        <v>242</v>
      </c>
      <c r="AF77" s="277"/>
    </row>
    <row r="78" spans="2:32" ht="15" customHeight="1" x14ac:dyDescent="0.2">
      <c r="B78" s="13" t="s">
        <v>76</v>
      </c>
      <c r="C78" s="24" t="s">
        <v>97</v>
      </c>
      <c r="D78" s="386">
        <v>64</v>
      </c>
      <c r="E78" s="2" t="s">
        <v>42</v>
      </c>
      <c r="F78" s="13"/>
      <c r="G78" s="12">
        <v>3</v>
      </c>
      <c r="H78" s="12"/>
      <c r="I78" s="12"/>
      <c r="J78" s="12"/>
      <c r="K78" s="12"/>
      <c r="L78" s="12"/>
      <c r="M78" s="12"/>
      <c r="N78" s="12">
        <v>3</v>
      </c>
      <c r="O78" s="12"/>
      <c r="P78" s="12"/>
      <c r="Q78" s="12"/>
      <c r="R78" s="12"/>
      <c r="S78" s="314"/>
      <c r="T78" s="36"/>
      <c r="U78" s="133"/>
      <c r="V78" s="70"/>
      <c r="W78" s="129"/>
      <c r="X78" s="2"/>
      <c r="Y78" s="36">
        <v>45271</v>
      </c>
      <c r="Z78" s="24" t="s">
        <v>45</v>
      </c>
      <c r="AA78" s="133">
        <v>6</v>
      </c>
      <c r="AB78" s="117"/>
      <c r="AC78" s="2"/>
      <c r="AD78" s="13"/>
      <c r="AE78" s="1"/>
      <c r="AF78" s="277"/>
    </row>
    <row r="79" spans="2:32" ht="15" customHeight="1" x14ac:dyDescent="0.2">
      <c r="B79" s="13" t="s">
        <v>76</v>
      </c>
      <c r="C79" s="24" t="s">
        <v>97</v>
      </c>
      <c r="D79" s="386">
        <v>65</v>
      </c>
      <c r="E79" s="2" t="s">
        <v>42</v>
      </c>
      <c r="F79" s="13"/>
      <c r="G79" s="12">
        <v>3</v>
      </c>
      <c r="H79" s="12"/>
      <c r="I79" s="12"/>
      <c r="J79" s="12"/>
      <c r="K79" s="12"/>
      <c r="L79" s="12"/>
      <c r="M79" s="12"/>
      <c r="N79" s="12"/>
      <c r="O79" s="12"/>
      <c r="P79" s="12"/>
      <c r="Q79" s="12"/>
      <c r="R79" s="12"/>
      <c r="S79" s="314"/>
      <c r="T79" s="36"/>
      <c r="U79" s="1"/>
      <c r="V79" s="70"/>
      <c r="W79" s="129"/>
      <c r="X79" s="2"/>
      <c r="Y79" s="36">
        <v>45271</v>
      </c>
      <c r="Z79" s="24" t="s">
        <v>45</v>
      </c>
      <c r="AA79" s="133">
        <v>3</v>
      </c>
      <c r="AB79" s="117"/>
      <c r="AC79" s="2"/>
      <c r="AD79" s="13"/>
      <c r="AE79" s="1"/>
      <c r="AF79" s="277"/>
    </row>
    <row r="80" spans="2:32" ht="15" customHeight="1" x14ac:dyDescent="0.2">
      <c r="B80" s="13" t="s">
        <v>76</v>
      </c>
      <c r="C80" s="24" t="s">
        <v>97</v>
      </c>
      <c r="D80" s="386">
        <v>66</v>
      </c>
      <c r="E80" s="2" t="s">
        <v>44</v>
      </c>
      <c r="F80" s="13"/>
      <c r="G80" s="12"/>
      <c r="H80" s="12"/>
      <c r="I80" s="12">
        <v>6</v>
      </c>
      <c r="J80" s="12"/>
      <c r="K80" s="12"/>
      <c r="L80" s="12"/>
      <c r="M80" s="12"/>
      <c r="N80" s="12">
        <v>3</v>
      </c>
      <c r="O80" s="12"/>
      <c r="P80" s="12">
        <v>3</v>
      </c>
      <c r="Q80" s="12"/>
      <c r="R80" s="12"/>
      <c r="S80" s="314"/>
      <c r="T80" s="36">
        <v>45270</v>
      </c>
      <c r="U80" s="133" t="s">
        <v>45</v>
      </c>
      <c r="V80" s="133">
        <v>9</v>
      </c>
      <c r="W80" s="129"/>
      <c r="X80" s="2"/>
      <c r="Y80" s="36">
        <v>45271</v>
      </c>
      <c r="Z80" s="24" t="s">
        <v>45</v>
      </c>
      <c r="AA80" s="133">
        <v>15</v>
      </c>
      <c r="AB80" s="117"/>
      <c r="AC80" s="2"/>
      <c r="AD80" s="13"/>
      <c r="AE80" s="1"/>
      <c r="AF80" s="277"/>
    </row>
    <row r="81" spans="2:32" ht="15" customHeight="1" x14ac:dyDescent="0.2">
      <c r="B81" s="13" t="s">
        <v>76</v>
      </c>
      <c r="C81" s="24" t="s">
        <v>97</v>
      </c>
      <c r="D81" s="386">
        <v>67</v>
      </c>
      <c r="E81" s="2" t="s">
        <v>42</v>
      </c>
      <c r="F81" s="13"/>
      <c r="G81" s="12">
        <v>3</v>
      </c>
      <c r="H81" s="12"/>
      <c r="I81" s="12"/>
      <c r="J81" s="12"/>
      <c r="K81" s="12"/>
      <c r="L81" s="12"/>
      <c r="M81" s="12"/>
      <c r="N81" s="12"/>
      <c r="O81" s="12"/>
      <c r="P81" s="12"/>
      <c r="Q81" s="12"/>
      <c r="R81" s="12"/>
      <c r="S81" s="314"/>
      <c r="T81" s="36"/>
      <c r="U81" s="133"/>
      <c r="V81" s="70"/>
      <c r="W81" s="129"/>
      <c r="X81" s="2"/>
      <c r="Y81" s="36">
        <v>45271</v>
      </c>
      <c r="Z81" s="24" t="s">
        <v>45</v>
      </c>
      <c r="AA81" s="133">
        <v>3</v>
      </c>
      <c r="AB81" s="117"/>
      <c r="AC81" s="2"/>
      <c r="AD81" s="13"/>
      <c r="AE81" s="1"/>
      <c r="AF81" s="277"/>
    </row>
    <row r="82" spans="2:32" ht="15" customHeight="1" x14ac:dyDescent="0.2">
      <c r="B82" s="13" t="s">
        <v>76</v>
      </c>
      <c r="C82" s="24" t="s">
        <v>97</v>
      </c>
      <c r="D82" s="386">
        <v>68</v>
      </c>
      <c r="E82" s="2" t="s">
        <v>121</v>
      </c>
      <c r="F82" s="13"/>
      <c r="G82" s="12">
        <v>3</v>
      </c>
      <c r="H82" s="12"/>
      <c r="I82" s="12">
        <v>9</v>
      </c>
      <c r="J82" s="12"/>
      <c r="K82" s="12"/>
      <c r="L82" s="12"/>
      <c r="M82" s="12"/>
      <c r="N82" s="12"/>
      <c r="O82" s="12">
        <v>5</v>
      </c>
      <c r="P82" s="12">
        <v>3</v>
      </c>
      <c r="Q82" s="12"/>
      <c r="R82" s="12"/>
      <c r="S82" s="314"/>
      <c r="T82" s="36">
        <v>45270</v>
      </c>
      <c r="U82" s="133" t="s">
        <v>45</v>
      </c>
      <c r="V82" s="133">
        <v>14</v>
      </c>
      <c r="W82" s="159" t="s">
        <v>540</v>
      </c>
      <c r="X82" s="2"/>
      <c r="Y82" s="36">
        <v>45271</v>
      </c>
      <c r="Z82" s="24" t="s">
        <v>45</v>
      </c>
      <c r="AA82" s="133">
        <v>18</v>
      </c>
      <c r="AB82" s="117"/>
      <c r="AC82" s="2"/>
      <c r="AD82" s="13"/>
      <c r="AE82" s="1" t="s">
        <v>242</v>
      </c>
      <c r="AF82" s="277"/>
    </row>
    <row r="83" spans="2:32" ht="15" customHeight="1" x14ac:dyDescent="0.2">
      <c r="B83" s="13" t="s">
        <v>76</v>
      </c>
      <c r="C83" s="24" t="s">
        <v>97</v>
      </c>
      <c r="D83" s="386">
        <v>69</v>
      </c>
      <c r="E83" s="2" t="s">
        <v>42</v>
      </c>
      <c r="F83" s="13"/>
      <c r="G83" s="12">
        <v>6</v>
      </c>
      <c r="H83" s="12"/>
      <c r="I83" s="12"/>
      <c r="J83" s="12"/>
      <c r="K83" s="12"/>
      <c r="L83" s="12"/>
      <c r="M83" s="12"/>
      <c r="N83" s="12">
        <v>3</v>
      </c>
      <c r="O83" s="12"/>
      <c r="P83" s="12"/>
      <c r="Q83" s="12"/>
      <c r="R83" s="12"/>
      <c r="S83" s="314"/>
      <c r="T83" s="36"/>
      <c r="U83" s="1"/>
      <c r="V83" s="70"/>
      <c r="W83" s="129"/>
      <c r="X83" s="2"/>
      <c r="Y83" s="36">
        <v>45271</v>
      </c>
      <c r="Z83" s="24" t="s">
        <v>45</v>
      </c>
      <c r="AA83" s="133">
        <v>9</v>
      </c>
      <c r="AB83" s="156" t="s">
        <v>522</v>
      </c>
      <c r="AC83" s="2"/>
      <c r="AD83" s="36">
        <v>45357</v>
      </c>
      <c r="AE83" s="1" t="s">
        <v>242</v>
      </c>
      <c r="AF83" s="277"/>
    </row>
    <row r="84" spans="2:32" ht="15" customHeight="1" x14ac:dyDescent="0.2">
      <c r="B84" s="13" t="s">
        <v>76</v>
      </c>
      <c r="C84" s="24" t="s">
        <v>97</v>
      </c>
      <c r="D84" s="386">
        <v>70</v>
      </c>
      <c r="E84" s="2" t="s">
        <v>42</v>
      </c>
      <c r="F84" s="13"/>
      <c r="G84" s="12">
        <v>3</v>
      </c>
      <c r="H84" s="12"/>
      <c r="I84" s="12"/>
      <c r="J84" s="12"/>
      <c r="K84" s="12"/>
      <c r="L84" s="12"/>
      <c r="M84" s="12"/>
      <c r="N84" s="12"/>
      <c r="O84" s="12"/>
      <c r="P84" s="12"/>
      <c r="Q84" s="12"/>
      <c r="R84" s="12"/>
      <c r="S84" s="314"/>
      <c r="T84" s="36"/>
      <c r="U84" s="1"/>
      <c r="V84" s="70"/>
      <c r="W84" s="129"/>
      <c r="X84" s="2"/>
      <c r="Y84" s="36">
        <v>45271</v>
      </c>
      <c r="Z84" s="24" t="s">
        <v>45</v>
      </c>
      <c r="AA84" s="133">
        <v>3</v>
      </c>
      <c r="AB84" s="117"/>
      <c r="AC84" s="2"/>
      <c r="AD84" s="13"/>
      <c r="AE84" s="1"/>
      <c r="AF84" s="277"/>
    </row>
    <row r="85" spans="2:32" ht="15" customHeight="1" x14ac:dyDescent="0.2">
      <c r="B85" s="13" t="s">
        <v>76</v>
      </c>
      <c r="C85" s="24" t="s">
        <v>97</v>
      </c>
      <c r="D85" s="386">
        <v>71</v>
      </c>
      <c r="E85" s="2" t="s">
        <v>42</v>
      </c>
      <c r="F85" s="13"/>
      <c r="G85" s="12">
        <v>3</v>
      </c>
      <c r="H85" s="12"/>
      <c r="I85" s="12"/>
      <c r="J85" s="12"/>
      <c r="K85" s="12"/>
      <c r="L85" s="12"/>
      <c r="M85" s="12"/>
      <c r="N85" s="12">
        <v>3</v>
      </c>
      <c r="O85" s="12"/>
      <c r="P85" s="12"/>
      <c r="Q85" s="12"/>
      <c r="R85" s="12"/>
      <c r="S85" s="314"/>
      <c r="T85" s="36"/>
      <c r="U85" s="133"/>
      <c r="V85" s="70"/>
      <c r="W85" s="129"/>
      <c r="X85" s="2"/>
      <c r="Y85" s="36">
        <v>45271</v>
      </c>
      <c r="Z85" s="24" t="s">
        <v>45</v>
      </c>
      <c r="AA85" s="133">
        <v>6</v>
      </c>
      <c r="AB85" s="117"/>
      <c r="AC85" s="2"/>
      <c r="AD85" s="13"/>
      <c r="AE85" s="1"/>
      <c r="AF85" s="277"/>
    </row>
    <row r="86" spans="2:32" ht="15" customHeight="1" x14ac:dyDescent="0.2">
      <c r="B86" s="13" t="s">
        <v>76</v>
      </c>
      <c r="C86" s="24" t="s">
        <v>97</v>
      </c>
      <c r="D86" s="386">
        <v>72</v>
      </c>
      <c r="E86" s="2" t="s">
        <v>42</v>
      </c>
      <c r="F86" s="13"/>
      <c r="G86" s="12">
        <v>3</v>
      </c>
      <c r="H86" s="12"/>
      <c r="I86" s="12"/>
      <c r="J86" s="12"/>
      <c r="K86" s="12"/>
      <c r="L86" s="12"/>
      <c r="M86" s="12"/>
      <c r="N86" s="12"/>
      <c r="O86" s="12"/>
      <c r="P86" s="12"/>
      <c r="Q86" s="12"/>
      <c r="R86" s="12"/>
      <c r="S86" s="314"/>
      <c r="T86" s="36"/>
      <c r="U86" s="133"/>
      <c r="V86" s="70"/>
      <c r="W86" s="129"/>
      <c r="X86" s="2"/>
      <c r="Y86" s="36">
        <v>45271</v>
      </c>
      <c r="Z86" s="24" t="s">
        <v>45</v>
      </c>
      <c r="AA86" s="133">
        <v>3</v>
      </c>
      <c r="AB86" s="117"/>
      <c r="AC86" s="2"/>
      <c r="AD86" s="13"/>
      <c r="AE86" s="1"/>
      <c r="AF86" s="277"/>
    </row>
    <row r="87" spans="2:32" ht="15" customHeight="1" x14ac:dyDescent="0.2">
      <c r="B87" s="13" t="s">
        <v>76</v>
      </c>
      <c r="C87" s="24" t="s">
        <v>97</v>
      </c>
      <c r="D87" s="386">
        <v>73</v>
      </c>
      <c r="E87" s="2" t="s">
        <v>112</v>
      </c>
      <c r="F87" s="13"/>
      <c r="G87" s="12">
        <v>2</v>
      </c>
      <c r="H87" s="12"/>
      <c r="I87" s="12">
        <v>6</v>
      </c>
      <c r="J87" s="12"/>
      <c r="K87" s="12"/>
      <c r="L87" s="12"/>
      <c r="M87" s="12"/>
      <c r="N87" s="12">
        <v>3</v>
      </c>
      <c r="O87" s="12">
        <v>3</v>
      </c>
      <c r="P87" s="12"/>
      <c r="Q87" s="12"/>
      <c r="R87" s="12"/>
      <c r="S87" s="314"/>
      <c r="T87" s="36">
        <v>45270</v>
      </c>
      <c r="U87" s="133" t="s">
        <v>45</v>
      </c>
      <c r="V87" s="133">
        <v>3</v>
      </c>
      <c r="W87" s="129"/>
      <c r="X87" s="2"/>
      <c r="Y87" s="36">
        <v>45271</v>
      </c>
      <c r="Z87" s="24" t="s">
        <v>45</v>
      </c>
      <c r="AA87" s="133">
        <v>11</v>
      </c>
      <c r="AB87" s="117"/>
      <c r="AC87" s="2"/>
      <c r="AD87" s="13"/>
      <c r="AE87" s="1"/>
      <c r="AF87" s="277"/>
    </row>
    <row r="88" spans="2:32" ht="15" customHeight="1" x14ac:dyDescent="0.2">
      <c r="B88" s="13" t="s">
        <v>76</v>
      </c>
      <c r="C88" s="24" t="s">
        <v>97</v>
      </c>
      <c r="D88" s="386">
        <v>74</v>
      </c>
      <c r="E88" s="2" t="s">
        <v>114</v>
      </c>
      <c r="F88" s="13"/>
      <c r="G88" s="12">
        <v>4</v>
      </c>
      <c r="H88" s="12"/>
      <c r="I88" s="12">
        <v>3</v>
      </c>
      <c r="J88" s="12"/>
      <c r="K88" s="12"/>
      <c r="L88" s="12"/>
      <c r="M88" s="12"/>
      <c r="N88" s="12"/>
      <c r="O88" s="12">
        <v>3</v>
      </c>
      <c r="P88" s="12"/>
      <c r="Q88" s="12"/>
      <c r="R88" s="12"/>
      <c r="S88" s="314"/>
      <c r="T88" s="36">
        <v>45270</v>
      </c>
      <c r="U88" s="133" t="s">
        <v>45</v>
      </c>
      <c r="V88" s="133">
        <v>3</v>
      </c>
      <c r="W88" s="129"/>
      <c r="X88" s="2"/>
      <c r="Y88" s="36">
        <v>45271</v>
      </c>
      <c r="Z88" s="24" t="s">
        <v>45</v>
      </c>
      <c r="AA88" s="133">
        <v>7</v>
      </c>
      <c r="AB88" s="117"/>
      <c r="AC88" s="2"/>
      <c r="AD88" s="13"/>
      <c r="AE88" s="1"/>
      <c r="AF88" s="277"/>
    </row>
    <row r="89" spans="2:32" ht="15" customHeight="1" x14ac:dyDescent="0.2">
      <c r="B89" s="13" t="s">
        <v>76</v>
      </c>
      <c r="C89" s="24" t="s">
        <v>97</v>
      </c>
      <c r="D89" s="386">
        <v>75</v>
      </c>
      <c r="E89" s="2" t="s">
        <v>172</v>
      </c>
      <c r="F89" s="13"/>
      <c r="G89" s="12">
        <v>2</v>
      </c>
      <c r="H89" s="12"/>
      <c r="I89" s="12">
        <v>6</v>
      </c>
      <c r="J89" s="12"/>
      <c r="K89" s="12">
        <v>3</v>
      </c>
      <c r="L89" s="12"/>
      <c r="M89" s="12"/>
      <c r="N89" s="12">
        <v>3</v>
      </c>
      <c r="O89" s="12">
        <v>4</v>
      </c>
      <c r="P89" s="12"/>
      <c r="Q89" s="12"/>
      <c r="R89" s="12"/>
      <c r="S89" s="314"/>
      <c r="T89" s="36">
        <v>45270</v>
      </c>
      <c r="U89" s="133" t="s">
        <v>45</v>
      </c>
      <c r="V89" s="133">
        <v>7</v>
      </c>
      <c r="W89" s="129"/>
      <c r="X89" s="2"/>
      <c r="Y89" s="36">
        <v>45271</v>
      </c>
      <c r="Z89" s="24" t="s">
        <v>45</v>
      </c>
      <c r="AA89" s="133">
        <v>14</v>
      </c>
      <c r="AB89" s="117"/>
      <c r="AC89" s="2"/>
      <c r="AD89" s="13"/>
      <c r="AE89" s="1"/>
      <c r="AF89" s="277"/>
    </row>
    <row r="90" spans="2:32" ht="15" customHeight="1" x14ac:dyDescent="0.2">
      <c r="B90" s="13" t="s">
        <v>76</v>
      </c>
      <c r="C90" s="24" t="s">
        <v>97</v>
      </c>
      <c r="D90" s="386">
        <v>76</v>
      </c>
      <c r="E90" s="2" t="s">
        <v>111</v>
      </c>
      <c r="F90" s="13"/>
      <c r="G90" s="12"/>
      <c r="H90" s="12"/>
      <c r="I90" s="12">
        <v>3</v>
      </c>
      <c r="J90" s="12"/>
      <c r="K90" s="12">
        <v>3</v>
      </c>
      <c r="L90" s="12"/>
      <c r="M90" s="12"/>
      <c r="N90" s="12">
        <v>3</v>
      </c>
      <c r="O90" s="12"/>
      <c r="P90" s="12"/>
      <c r="Q90" s="12"/>
      <c r="R90" s="12"/>
      <c r="S90" s="314"/>
      <c r="T90" s="36">
        <v>45270</v>
      </c>
      <c r="U90" s="133" t="s">
        <v>45</v>
      </c>
      <c r="V90" s="133">
        <v>3</v>
      </c>
      <c r="W90" s="129"/>
      <c r="X90" s="2"/>
      <c r="Y90" s="36">
        <v>45271</v>
      </c>
      <c r="Z90" s="24" t="s">
        <v>45</v>
      </c>
      <c r="AA90" s="133">
        <v>9</v>
      </c>
      <c r="AB90" s="117"/>
      <c r="AC90" s="2"/>
      <c r="AD90" s="13"/>
      <c r="AE90" s="1"/>
      <c r="AF90" s="277"/>
    </row>
    <row r="91" spans="2:32" ht="15" customHeight="1" x14ac:dyDescent="0.2">
      <c r="B91" s="13" t="s">
        <v>76</v>
      </c>
      <c r="C91" s="24" t="s">
        <v>97</v>
      </c>
      <c r="D91" s="386">
        <v>77</v>
      </c>
      <c r="E91" s="2" t="s">
        <v>111</v>
      </c>
      <c r="F91" s="13"/>
      <c r="G91" s="12"/>
      <c r="H91" s="12"/>
      <c r="I91" s="12">
        <v>3</v>
      </c>
      <c r="J91" s="12"/>
      <c r="K91" s="12">
        <v>3</v>
      </c>
      <c r="L91" s="12"/>
      <c r="M91" s="12"/>
      <c r="N91" s="12"/>
      <c r="O91" s="12"/>
      <c r="P91" s="12"/>
      <c r="Q91" s="12"/>
      <c r="R91" s="12"/>
      <c r="S91" s="314"/>
      <c r="T91" s="36">
        <v>45270</v>
      </c>
      <c r="U91" s="133" t="s">
        <v>45</v>
      </c>
      <c r="V91" s="133">
        <v>3</v>
      </c>
      <c r="W91" s="129"/>
      <c r="X91" s="2"/>
      <c r="Y91" s="36">
        <v>45271</v>
      </c>
      <c r="Z91" s="24" t="s">
        <v>45</v>
      </c>
      <c r="AA91" s="133">
        <v>6</v>
      </c>
      <c r="AB91" s="117"/>
      <c r="AC91" s="2"/>
      <c r="AD91" s="13"/>
      <c r="AE91" s="1"/>
      <c r="AF91" s="277"/>
    </row>
    <row r="92" spans="2:32" ht="15" customHeight="1" x14ac:dyDescent="0.2">
      <c r="B92" s="13" t="s">
        <v>76</v>
      </c>
      <c r="C92" s="24" t="s">
        <v>97</v>
      </c>
      <c r="D92" s="386">
        <v>78</v>
      </c>
      <c r="E92" s="2" t="s">
        <v>44</v>
      </c>
      <c r="F92" s="13"/>
      <c r="G92" s="12">
        <v>1</v>
      </c>
      <c r="H92" s="12"/>
      <c r="I92" s="12">
        <v>6</v>
      </c>
      <c r="J92" s="12"/>
      <c r="K92" s="12"/>
      <c r="L92" s="12"/>
      <c r="M92" s="12"/>
      <c r="N92" s="12">
        <v>3</v>
      </c>
      <c r="O92" s="12">
        <v>3</v>
      </c>
      <c r="P92" s="12"/>
      <c r="Q92" s="12"/>
      <c r="R92" s="12"/>
      <c r="S92" s="314"/>
      <c r="T92" s="36">
        <v>45270</v>
      </c>
      <c r="U92" s="133" t="s">
        <v>45</v>
      </c>
      <c r="V92" s="133">
        <v>3</v>
      </c>
      <c r="W92" s="129"/>
      <c r="X92" s="2"/>
      <c r="Y92" s="36">
        <v>45271</v>
      </c>
      <c r="Z92" s="24" t="s">
        <v>45</v>
      </c>
      <c r="AA92" s="133">
        <v>10</v>
      </c>
      <c r="AB92" s="117"/>
      <c r="AC92" s="2"/>
      <c r="AD92" s="13"/>
      <c r="AE92" s="1"/>
      <c r="AF92" s="277"/>
    </row>
    <row r="93" spans="2:32" ht="15" customHeight="1" x14ac:dyDescent="0.2">
      <c r="B93" s="13" t="s">
        <v>76</v>
      </c>
      <c r="C93" s="24" t="s">
        <v>97</v>
      </c>
      <c r="D93" s="386">
        <v>79</v>
      </c>
      <c r="E93" s="2" t="s">
        <v>42</v>
      </c>
      <c r="F93" s="13"/>
      <c r="G93" s="12">
        <v>3</v>
      </c>
      <c r="H93" s="12"/>
      <c r="I93" s="12"/>
      <c r="J93" s="12"/>
      <c r="K93" s="12"/>
      <c r="L93" s="12"/>
      <c r="M93" s="12"/>
      <c r="N93" s="12"/>
      <c r="O93" s="12"/>
      <c r="P93" s="12"/>
      <c r="Q93" s="12"/>
      <c r="R93" s="12"/>
      <c r="S93" s="314"/>
      <c r="T93" s="36"/>
      <c r="U93" s="1"/>
      <c r="V93" s="70"/>
      <c r="W93" s="129"/>
      <c r="X93" s="2"/>
      <c r="Y93" s="36">
        <v>45271</v>
      </c>
      <c r="Z93" s="24" t="s">
        <v>45</v>
      </c>
      <c r="AA93" s="133">
        <v>3</v>
      </c>
      <c r="AB93" s="117"/>
      <c r="AC93" s="2"/>
      <c r="AD93" s="13"/>
      <c r="AE93" s="1"/>
      <c r="AF93" s="277"/>
    </row>
    <row r="94" spans="2:32" ht="15" customHeight="1" x14ac:dyDescent="0.2">
      <c r="B94" s="13" t="s">
        <v>76</v>
      </c>
      <c r="C94" s="24" t="s">
        <v>97</v>
      </c>
      <c r="D94" s="386">
        <v>80</v>
      </c>
      <c r="E94" s="2" t="s">
        <v>42</v>
      </c>
      <c r="F94" s="13"/>
      <c r="G94" s="12">
        <v>3</v>
      </c>
      <c r="H94" s="12"/>
      <c r="I94" s="12"/>
      <c r="J94" s="12"/>
      <c r="K94" s="12"/>
      <c r="L94" s="12"/>
      <c r="M94" s="12"/>
      <c r="N94" s="12">
        <v>3</v>
      </c>
      <c r="O94" s="12"/>
      <c r="P94" s="12"/>
      <c r="Q94" s="12"/>
      <c r="R94" s="12"/>
      <c r="S94" s="314"/>
      <c r="T94" s="36"/>
      <c r="U94" s="1"/>
      <c r="V94" s="70"/>
      <c r="W94" s="129"/>
      <c r="X94" s="2"/>
      <c r="Y94" s="36">
        <v>45271</v>
      </c>
      <c r="Z94" s="24" t="s">
        <v>45</v>
      </c>
      <c r="AA94" s="133">
        <v>6</v>
      </c>
      <c r="AB94" s="117"/>
      <c r="AC94" s="2"/>
      <c r="AD94" s="13"/>
      <c r="AE94" s="1"/>
      <c r="AF94" s="277"/>
    </row>
    <row r="95" spans="2:32" ht="15" customHeight="1" x14ac:dyDescent="0.2">
      <c r="B95" s="13" t="s">
        <v>76</v>
      </c>
      <c r="C95" s="24" t="s">
        <v>97</v>
      </c>
      <c r="D95" s="386">
        <v>81</v>
      </c>
      <c r="E95" s="2" t="s">
        <v>44</v>
      </c>
      <c r="F95" s="13"/>
      <c r="G95" s="12">
        <v>1</v>
      </c>
      <c r="H95" s="12"/>
      <c r="I95" s="12">
        <v>6</v>
      </c>
      <c r="J95" s="12"/>
      <c r="K95" s="12"/>
      <c r="L95" s="12"/>
      <c r="M95" s="12"/>
      <c r="N95" s="12"/>
      <c r="O95" s="12">
        <v>3</v>
      </c>
      <c r="P95" s="12"/>
      <c r="Q95" s="12"/>
      <c r="R95" s="12"/>
      <c r="S95" s="314"/>
      <c r="T95" s="36">
        <v>45270</v>
      </c>
      <c r="U95" s="133" t="s">
        <v>45</v>
      </c>
      <c r="V95" s="133">
        <v>3</v>
      </c>
      <c r="W95" s="159" t="s">
        <v>541</v>
      </c>
      <c r="X95" s="2"/>
      <c r="Y95" s="36">
        <v>45271</v>
      </c>
      <c r="Z95" s="24" t="s">
        <v>45</v>
      </c>
      <c r="AA95" s="133">
        <v>7</v>
      </c>
      <c r="AB95" s="117"/>
      <c r="AC95" s="2"/>
      <c r="AD95" s="13"/>
      <c r="AE95" s="1" t="s">
        <v>242</v>
      </c>
      <c r="AF95" s="277"/>
    </row>
    <row r="96" spans="2:32" ht="15" customHeight="1" x14ac:dyDescent="0.2">
      <c r="B96" s="13" t="s">
        <v>76</v>
      </c>
      <c r="C96" s="24" t="s">
        <v>97</v>
      </c>
      <c r="D96" s="386">
        <v>82</v>
      </c>
      <c r="E96" s="2" t="s">
        <v>42</v>
      </c>
      <c r="F96" s="13"/>
      <c r="G96" s="12">
        <v>3</v>
      </c>
      <c r="H96" s="12"/>
      <c r="I96" s="12"/>
      <c r="J96" s="12"/>
      <c r="K96" s="12"/>
      <c r="L96" s="12"/>
      <c r="M96" s="12"/>
      <c r="N96" s="12">
        <v>3</v>
      </c>
      <c r="O96" s="12"/>
      <c r="P96" s="12"/>
      <c r="Q96" s="12"/>
      <c r="R96" s="12"/>
      <c r="S96" s="314"/>
      <c r="T96" s="36"/>
      <c r="U96" s="1"/>
      <c r="V96" s="70"/>
      <c r="W96" s="129"/>
      <c r="X96" s="2"/>
      <c r="Y96" s="36">
        <v>45271</v>
      </c>
      <c r="Z96" s="24" t="s">
        <v>45</v>
      </c>
      <c r="AA96" s="133">
        <v>6</v>
      </c>
      <c r="AB96" s="117"/>
      <c r="AC96" s="2"/>
      <c r="AD96" s="13"/>
      <c r="AE96" s="1"/>
      <c r="AF96" s="277"/>
    </row>
    <row r="97" spans="2:32" ht="15" customHeight="1" x14ac:dyDescent="0.2">
      <c r="B97" s="13" t="s">
        <v>76</v>
      </c>
      <c r="C97" s="24" t="s">
        <v>97</v>
      </c>
      <c r="D97" s="386">
        <v>83</v>
      </c>
      <c r="E97" s="2" t="s">
        <v>42</v>
      </c>
      <c r="F97" s="13"/>
      <c r="G97" s="12">
        <v>3</v>
      </c>
      <c r="H97" s="12"/>
      <c r="I97" s="12"/>
      <c r="J97" s="12"/>
      <c r="K97" s="12"/>
      <c r="L97" s="12"/>
      <c r="M97" s="12"/>
      <c r="N97" s="12"/>
      <c r="O97" s="12"/>
      <c r="P97" s="12"/>
      <c r="Q97" s="12"/>
      <c r="R97" s="12"/>
      <c r="S97" s="314"/>
      <c r="T97" s="36"/>
      <c r="U97" s="1"/>
      <c r="V97" s="70"/>
      <c r="W97" s="129"/>
      <c r="X97" s="2"/>
      <c r="Y97" s="36">
        <v>45271</v>
      </c>
      <c r="Z97" s="24" t="s">
        <v>45</v>
      </c>
      <c r="AA97" s="133">
        <v>3</v>
      </c>
      <c r="AB97" s="117"/>
      <c r="AC97" s="2"/>
      <c r="AD97" s="13"/>
      <c r="AE97" s="1"/>
      <c r="AF97" s="277"/>
    </row>
    <row r="98" spans="2:32" ht="15" customHeight="1" x14ac:dyDescent="0.2">
      <c r="B98" s="13" t="s">
        <v>76</v>
      </c>
      <c r="C98" s="24" t="s">
        <v>97</v>
      </c>
      <c r="D98" s="386">
        <v>84</v>
      </c>
      <c r="E98" s="2" t="s">
        <v>42</v>
      </c>
      <c r="F98" s="13"/>
      <c r="G98" s="12">
        <v>3</v>
      </c>
      <c r="H98" s="12"/>
      <c r="I98" s="12"/>
      <c r="J98" s="12"/>
      <c r="K98" s="12"/>
      <c r="L98" s="12"/>
      <c r="M98" s="12"/>
      <c r="N98" s="12">
        <v>3</v>
      </c>
      <c r="O98" s="12"/>
      <c r="P98" s="12"/>
      <c r="Q98" s="12"/>
      <c r="R98" s="12"/>
      <c r="S98" s="314"/>
      <c r="T98" s="36"/>
      <c r="U98" s="1"/>
      <c r="V98" s="70"/>
      <c r="W98" s="129"/>
      <c r="X98" s="2"/>
      <c r="Y98" s="36">
        <v>45271</v>
      </c>
      <c r="Z98" s="24" t="s">
        <v>45</v>
      </c>
      <c r="AA98" s="133">
        <v>6</v>
      </c>
      <c r="AB98" s="117"/>
      <c r="AC98" s="2"/>
      <c r="AD98" s="13"/>
      <c r="AE98" s="1"/>
      <c r="AF98" s="277"/>
    </row>
    <row r="99" spans="2:32" ht="15" customHeight="1" x14ac:dyDescent="0.2">
      <c r="B99" s="13" t="s">
        <v>76</v>
      </c>
      <c r="C99" s="24" t="s">
        <v>97</v>
      </c>
      <c r="D99" s="386">
        <v>85</v>
      </c>
      <c r="E99" s="2" t="s">
        <v>42</v>
      </c>
      <c r="F99" s="13"/>
      <c r="G99" s="12">
        <v>3</v>
      </c>
      <c r="H99" s="12"/>
      <c r="I99" s="12"/>
      <c r="J99" s="12"/>
      <c r="K99" s="12"/>
      <c r="L99" s="12"/>
      <c r="M99" s="12"/>
      <c r="N99" s="12"/>
      <c r="O99" s="12"/>
      <c r="P99" s="12"/>
      <c r="Q99" s="12"/>
      <c r="R99" s="12"/>
      <c r="S99" s="314"/>
      <c r="T99" s="36"/>
      <c r="U99" s="1"/>
      <c r="V99" s="70"/>
      <c r="W99" s="129"/>
      <c r="X99" s="2"/>
      <c r="Y99" s="36">
        <v>45272</v>
      </c>
      <c r="Z99" s="24" t="s">
        <v>45</v>
      </c>
      <c r="AA99" s="133">
        <v>3</v>
      </c>
      <c r="AB99" s="117"/>
      <c r="AC99" s="2"/>
      <c r="AD99" s="13"/>
      <c r="AE99" s="1"/>
      <c r="AF99" s="277"/>
    </row>
    <row r="100" spans="2:32" ht="15" customHeight="1" x14ac:dyDescent="0.2">
      <c r="B100" s="13" t="s">
        <v>76</v>
      </c>
      <c r="C100" s="24" t="s">
        <v>97</v>
      </c>
      <c r="D100" s="386">
        <v>86</v>
      </c>
      <c r="E100" s="2" t="s">
        <v>44</v>
      </c>
      <c r="F100" s="13"/>
      <c r="G100" s="12">
        <v>1</v>
      </c>
      <c r="H100" s="12"/>
      <c r="I100" s="12">
        <v>6</v>
      </c>
      <c r="J100" s="12"/>
      <c r="K100" s="12"/>
      <c r="L100" s="12"/>
      <c r="M100" s="12"/>
      <c r="N100" s="12">
        <v>3</v>
      </c>
      <c r="O100" s="12">
        <v>3</v>
      </c>
      <c r="P100" s="12"/>
      <c r="Q100" s="12"/>
      <c r="R100" s="12"/>
      <c r="S100" s="314"/>
      <c r="T100" s="36">
        <v>45270</v>
      </c>
      <c r="U100" s="133" t="s">
        <v>45</v>
      </c>
      <c r="V100" s="133">
        <v>3</v>
      </c>
      <c r="W100" s="129"/>
      <c r="X100" s="2"/>
      <c r="Y100" s="36">
        <v>45272</v>
      </c>
      <c r="Z100" s="24" t="s">
        <v>45</v>
      </c>
      <c r="AA100" s="133">
        <v>10</v>
      </c>
      <c r="AB100" s="117"/>
      <c r="AC100" s="2"/>
      <c r="AD100" s="13"/>
      <c r="AE100" s="1"/>
      <c r="AF100" s="277"/>
    </row>
    <row r="101" spans="2:32" ht="15" customHeight="1" x14ac:dyDescent="0.2">
      <c r="B101" s="13" t="s">
        <v>76</v>
      </c>
      <c r="C101" s="24" t="s">
        <v>97</v>
      </c>
      <c r="D101" s="386">
        <v>87</v>
      </c>
      <c r="E101" s="2" t="s">
        <v>42</v>
      </c>
      <c r="F101" s="13"/>
      <c r="G101" s="12">
        <v>3</v>
      </c>
      <c r="H101" s="12"/>
      <c r="I101" s="12"/>
      <c r="J101" s="12"/>
      <c r="K101" s="12"/>
      <c r="L101" s="12"/>
      <c r="M101" s="12"/>
      <c r="N101" s="12"/>
      <c r="O101" s="12"/>
      <c r="P101" s="12"/>
      <c r="Q101" s="12"/>
      <c r="R101" s="12"/>
      <c r="S101" s="314"/>
      <c r="T101" s="36"/>
      <c r="U101" s="1"/>
      <c r="V101" s="70"/>
      <c r="W101" s="129"/>
      <c r="X101" s="2"/>
      <c r="Y101" s="36">
        <v>45272</v>
      </c>
      <c r="Z101" s="24" t="s">
        <v>45</v>
      </c>
      <c r="AA101" s="133">
        <v>3</v>
      </c>
      <c r="AB101" s="117"/>
      <c r="AC101" s="2"/>
      <c r="AD101" s="13"/>
      <c r="AE101" s="1"/>
      <c r="AF101" s="277"/>
    </row>
    <row r="102" spans="2:32" ht="15" customHeight="1" x14ac:dyDescent="0.2">
      <c r="B102" s="13" t="s">
        <v>76</v>
      </c>
      <c r="C102" s="24" t="s">
        <v>97</v>
      </c>
      <c r="D102" s="386">
        <v>88</v>
      </c>
      <c r="E102" s="2" t="s">
        <v>42</v>
      </c>
      <c r="F102" s="13"/>
      <c r="G102" s="12">
        <v>3</v>
      </c>
      <c r="H102" s="12"/>
      <c r="I102" s="12"/>
      <c r="J102" s="12"/>
      <c r="K102" s="12"/>
      <c r="L102" s="12"/>
      <c r="M102" s="12"/>
      <c r="N102" s="12">
        <v>3</v>
      </c>
      <c r="O102" s="12"/>
      <c r="P102" s="12"/>
      <c r="Q102" s="12"/>
      <c r="R102" s="12"/>
      <c r="S102" s="314"/>
      <c r="T102" s="36"/>
      <c r="U102" s="133"/>
      <c r="V102" s="70"/>
      <c r="W102" s="129"/>
      <c r="X102" s="2"/>
      <c r="Y102" s="36">
        <v>45272</v>
      </c>
      <c r="Z102" s="24" t="s">
        <v>45</v>
      </c>
      <c r="AA102" s="133">
        <v>6</v>
      </c>
      <c r="AB102" s="117"/>
      <c r="AC102" s="2"/>
      <c r="AD102" s="13"/>
      <c r="AE102" s="1"/>
      <c r="AF102" s="277"/>
    </row>
    <row r="103" spans="2:32" ht="15" customHeight="1" x14ac:dyDescent="0.2">
      <c r="B103" s="13" t="s">
        <v>76</v>
      </c>
      <c r="C103" s="24" t="s">
        <v>97</v>
      </c>
      <c r="D103" s="386">
        <v>89</v>
      </c>
      <c r="E103" s="2" t="s">
        <v>42</v>
      </c>
      <c r="F103" s="13"/>
      <c r="G103" s="12">
        <v>3</v>
      </c>
      <c r="H103" s="12"/>
      <c r="I103" s="12"/>
      <c r="J103" s="12"/>
      <c r="K103" s="12"/>
      <c r="L103" s="12"/>
      <c r="M103" s="12"/>
      <c r="N103" s="12"/>
      <c r="O103" s="12"/>
      <c r="P103" s="12"/>
      <c r="Q103" s="12"/>
      <c r="R103" s="12"/>
      <c r="S103" s="314"/>
      <c r="T103" s="36"/>
      <c r="U103" s="133"/>
      <c r="V103" s="70"/>
      <c r="W103" s="129"/>
      <c r="X103" s="2"/>
      <c r="Y103" s="36">
        <v>45272</v>
      </c>
      <c r="Z103" s="24" t="s">
        <v>45</v>
      </c>
      <c r="AA103" s="133">
        <v>3</v>
      </c>
      <c r="AB103" s="117"/>
      <c r="AC103" s="2"/>
      <c r="AD103" s="13"/>
      <c r="AE103" s="1"/>
      <c r="AF103" s="277"/>
    </row>
    <row r="104" spans="2:32" ht="15" customHeight="1" x14ac:dyDescent="0.2">
      <c r="B104" s="13" t="s">
        <v>76</v>
      </c>
      <c r="C104" s="24" t="s">
        <v>97</v>
      </c>
      <c r="D104" s="386">
        <v>90</v>
      </c>
      <c r="E104" s="2" t="s">
        <v>42</v>
      </c>
      <c r="F104" s="13"/>
      <c r="G104" s="12">
        <v>3</v>
      </c>
      <c r="H104" s="12"/>
      <c r="I104" s="12"/>
      <c r="J104" s="12"/>
      <c r="K104" s="12"/>
      <c r="L104" s="12"/>
      <c r="M104" s="12"/>
      <c r="N104" s="12">
        <v>3</v>
      </c>
      <c r="O104" s="12"/>
      <c r="P104" s="12"/>
      <c r="Q104" s="12"/>
      <c r="R104" s="12"/>
      <c r="S104" s="314"/>
      <c r="T104" s="36"/>
      <c r="U104" s="1"/>
      <c r="V104" s="70"/>
      <c r="W104" s="129"/>
      <c r="X104" s="2"/>
      <c r="Y104" s="36">
        <v>45272</v>
      </c>
      <c r="Z104" s="24" t="s">
        <v>45</v>
      </c>
      <c r="AA104" s="133">
        <v>6</v>
      </c>
      <c r="AB104" s="117"/>
      <c r="AC104" s="2"/>
      <c r="AD104" s="13"/>
      <c r="AE104" s="1"/>
      <c r="AF104" s="277"/>
    </row>
    <row r="105" spans="2:32" ht="15" customHeight="1" x14ac:dyDescent="0.2">
      <c r="B105" s="13" t="s">
        <v>76</v>
      </c>
      <c r="C105" s="24" t="s">
        <v>97</v>
      </c>
      <c r="D105" s="386">
        <v>91</v>
      </c>
      <c r="E105" s="2" t="s">
        <v>44</v>
      </c>
      <c r="F105" s="13"/>
      <c r="G105" s="12"/>
      <c r="H105" s="12"/>
      <c r="I105" s="12">
        <v>6</v>
      </c>
      <c r="J105" s="12"/>
      <c r="K105" s="12"/>
      <c r="L105" s="12"/>
      <c r="M105" s="12"/>
      <c r="N105" s="12"/>
      <c r="O105" s="12"/>
      <c r="P105" s="12">
        <v>3</v>
      </c>
      <c r="Q105" s="12"/>
      <c r="R105" s="12"/>
      <c r="S105" s="314"/>
      <c r="T105" s="36">
        <v>45270</v>
      </c>
      <c r="U105" s="133" t="s">
        <v>45</v>
      </c>
      <c r="V105" s="133">
        <v>9</v>
      </c>
      <c r="W105" s="159" t="s">
        <v>542</v>
      </c>
      <c r="X105" s="2"/>
      <c r="Y105" s="36">
        <v>45272</v>
      </c>
      <c r="Z105" s="24" t="s">
        <v>45</v>
      </c>
      <c r="AA105" s="133">
        <v>12</v>
      </c>
      <c r="AB105" s="117"/>
      <c r="AC105" s="2"/>
      <c r="AD105" s="13"/>
      <c r="AE105" s="1"/>
      <c r="AF105" s="277"/>
    </row>
    <row r="106" spans="2:32" ht="15" customHeight="1" x14ac:dyDescent="0.2">
      <c r="B106" s="13" t="s">
        <v>76</v>
      </c>
      <c r="C106" s="24" t="s">
        <v>97</v>
      </c>
      <c r="D106" s="386">
        <v>92</v>
      </c>
      <c r="E106" s="2" t="s">
        <v>114</v>
      </c>
      <c r="F106" s="13"/>
      <c r="G106" s="12">
        <v>7</v>
      </c>
      <c r="H106" s="12"/>
      <c r="I106" s="12">
        <v>6</v>
      </c>
      <c r="J106" s="12"/>
      <c r="K106" s="12"/>
      <c r="L106" s="12"/>
      <c r="M106" s="12"/>
      <c r="N106" s="12">
        <v>3</v>
      </c>
      <c r="O106" s="12">
        <v>6</v>
      </c>
      <c r="P106" s="12">
        <v>3</v>
      </c>
      <c r="Q106" s="12"/>
      <c r="R106" s="12"/>
      <c r="S106" s="314"/>
      <c r="T106" s="36">
        <v>45270</v>
      </c>
      <c r="U106" s="133" t="s">
        <v>45</v>
      </c>
      <c r="V106" s="133">
        <v>15</v>
      </c>
      <c r="W106" s="129"/>
      <c r="X106" s="2"/>
      <c r="Y106" s="36">
        <v>45272</v>
      </c>
      <c r="Z106" s="24" t="s">
        <v>45</v>
      </c>
      <c r="AA106" s="133">
        <v>22</v>
      </c>
      <c r="AB106" s="117"/>
      <c r="AC106" s="2"/>
      <c r="AD106" s="13"/>
      <c r="AE106" s="1"/>
      <c r="AF106" s="277"/>
    </row>
    <row r="107" spans="2:32" ht="15" customHeight="1" x14ac:dyDescent="0.2">
      <c r="B107" s="13" t="s">
        <v>76</v>
      </c>
      <c r="C107" s="24" t="s">
        <v>97</v>
      </c>
      <c r="D107" s="386">
        <v>93</v>
      </c>
      <c r="E107" s="2" t="s">
        <v>44</v>
      </c>
      <c r="F107" s="13"/>
      <c r="G107" s="12">
        <v>1</v>
      </c>
      <c r="H107" s="12"/>
      <c r="I107" s="12">
        <v>6</v>
      </c>
      <c r="J107" s="12"/>
      <c r="K107" s="12"/>
      <c r="L107" s="12"/>
      <c r="M107" s="12"/>
      <c r="N107" s="12"/>
      <c r="O107" s="12">
        <v>3</v>
      </c>
      <c r="P107" s="12"/>
      <c r="Q107" s="12"/>
      <c r="R107" s="12"/>
      <c r="S107" s="314"/>
      <c r="T107" s="36">
        <v>45270</v>
      </c>
      <c r="U107" s="133" t="s">
        <v>45</v>
      </c>
      <c r="V107" s="133">
        <v>3</v>
      </c>
      <c r="W107" s="129"/>
      <c r="X107" s="2"/>
      <c r="Y107" s="36">
        <v>45272</v>
      </c>
      <c r="Z107" s="24" t="s">
        <v>45</v>
      </c>
      <c r="AA107" s="133">
        <v>7</v>
      </c>
      <c r="AB107" s="117"/>
      <c r="AC107" s="2"/>
      <c r="AD107" s="13"/>
      <c r="AE107" s="1"/>
      <c r="AF107" s="277"/>
    </row>
    <row r="108" spans="2:32" ht="15" customHeight="1" x14ac:dyDescent="0.2">
      <c r="B108" s="13" t="s">
        <v>76</v>
      </c>
      <c r="C108" s="24" t="s">
        <v>97</v>
      </c>
      <c r="D108" s="386">
        <v>94</v>
      </c>
      <c r="E108" s="2" t="s">
        <v>42</v>
      </c>
      <c r="F108" s="13"/>
      <c r="G108" s="12">
        <v>3</v>
      </c>
      <c r="H108" s="12"/>
      <c r="I108" s="12"/>
      <c r="J108" s="12"/>
      <c r="K108" s="12"/>
      <c r="L108" s="12"/>
      <c r="M108" s="12"/>
      <c r="N108" s="12">
        <v>3</v>
      </c>
      <c r="O108" s="12"/>
      <c r="P108" s="12"/>
      <c r="Q108" s="12"/>
      <c r="R108" s="12"/>
      <c r="S108" s="314"/>
      <c r="T108" s="36"/>
      <c r="U108" s="1"/>
      <c r="V108" s="70"/>
      <c r="W108" s="129"/>
      <c r="X108" s="2"/>
      <c r="Y108" s="36">
        <v>45272</v>
      </c>
      <c r="Z108" s="24" t="s">
        <v>45</v>
      </c>
      <c r="AA108" s="133">
        <v>6</v>
      </c>
      <c r="AB108" s="117"/>
      <c r="AC108" s="2"/>
      <c r="AD108" s="13"/>
      <c r="AE108" s="1"/>
      <c r="AF108" s="277"/>
    </row>
    <row r="109" spans="2:32" ht="15" customHeight="1" x14ac:dyDescent="0.2">
      <c r="B109" s="13" t="s">
        <v>76</v>
      </c>
      <c r="C109" s="24" t="s">
        <v>97</v>
      </c>
      <c r="D109" s="386">
        <v>95</v>
      </c>
      <c r="E109" s="2" t="s">
        <v>42</v>
      </c>
      <c r="F109" s="13"/>
      <c r="G109" s="12">
        <v>3</v>
      </c>
      <c r="H109" s="12"/>
      <c r="I109" s="12"/>
      <c r="J109" s="12"/>
      <c r="K109" s="12"/>
      <c r="L109" s="12"/>
      <c r="M109" s="12"/>
      <c r="N109" s="12"/>
      <c r="O109" s="12"/>
      <c r="P109" s="12"/>
      <c r="Q109" s="12"/>
      <c r="R109" s="12"/>
      <c r="S109" s="314"/>
      <c r="T109" s="36"/>
      <c r="U109" s="1"/>
      <c r="V109" s="70"/>
      <c r="W109" s="129"/>
      <c r="X109" s="2"/>
      <c r="Y109" s="36">
        <v>45272</v>
      </c>
      <c r="Z109" s="24" t="s">
        <v>45</v>
      </c>
      <c r="AA109" s="133">
        <v>3</v>
      </c>
      <c r="AB109" s="117"/>
      <c r="AC109" s="2"/>
      <c r="AD109" s="13"/>
      <c r="AE109" s="1"/>
      <c r="AF109" s="277"/>
    </row>
    <row r="110" spans="2:32" ht="15" customHeight="1" x14ac:dyDescent="0.2">
      <c r="B110" s="13" t="s">
        <v>76</v>
      </c>
      <c r="C110" s="24" t="s">
        <v>97</v>
      </c>
      <c r="D110" s="386">
        <v>96</v>
      </c>
      <c r="E110" s="2" t="s">
        <v>42</v>
      </c>
      <c r="F110" s="13"/>
      <c r="G110" s="12">
        <v>3</v>
      </c>
      <c r="H110" s="12"/>
      <c r="I110" s="12"/>
      <c r="J110" s="12"/>
      <c r="K110" s="12"/>
      <c r="L110" s="12"/>
      <c r="M110" s="12"/>
      <c r="N110" s="12">
        <v>3</v>
      </c>
      <c r="O110" s="12"/>
      <c r="P110" s="12"/>
      <c r="Q110" s="12"/>
      <c r="R110" s="12"/>
      <c r="S110" s="314"/>
      <c r="T110" s="36"/>
      <c r="U110" s="133"/>
      <c r="V110" s="70"/>
      <c r="W110" s="129"/>
      <c r="X110" s="2"/>
      <c r="Y110" s="36">
        <v>45272</v>
      </c>
      <c r="Z110" s="24" t="s">
        <v>45</v>
      </c>
      <c r="AA110" s="133">
        <v>6</v>
      </c>
      <c r="AB110" s="156" t="s">
        <v>524</v>
      </c>
      <c r="AC110" s="2"/>
      <c r="AD110" s="13"/>
      <c r="AE110" s="1"/>
      <c r="AF110" s="277"/>
    </row>
    <row r="111" spans="2:32" ht="15" customHeight="1" x14ac:dyDescent="0.2">
      <c r="B111" s="13" t="s">
        <v>76</v>
      </c>
      <c r="C111" s="24" t="s">
        <v>97</v>
      </c>
      <c r="D111" s="386">
        <v>97</v>
      </c>
      <c r="E111" s="2" t="s">
        <v>42</v>
      </c>
      <c r="F111" s="13"/>
      <c r="G111" s="12">
        <v>3</v>
      </c>
      <c r="H111" s="12"/>
      <c r="I111" s="12"/>
      <c r="J111" s="12"/>
      <c r="K111" s="12"/>
      <c r="L111" s="12"/>
      <c r="M111" s="12"/>
      <c r="N111" s="12"/>
      <c r="O111" s="12"/>
      <c r="P111" s="12"/>
      <c r="Q111" s="12"/>
      <c r="R111" s="12"/>
      <c r="S111" s="314"/>
      <c r="T111" s="36"/>
      <c r="U111" s="1"/>
      <c r="V111" s="70"/>
      <c r="W111" s="129"/>
      <c r="X111" s="2"/>
      <c r="Y111" s="36">
        <v>45272</v>
      </c>
      <c r="Z111" s="24" t="s">
        <v>45</v>
      </c>
      <c r="AA111" s="133">
        <v>3</v>
      </c>
      <c r="AB111" s="117"/>
      <c r="AC111" s="2"/>
      <c r="AD111" s="13"/>
      <c r="AE111" s="1"/>
      <c r="AF111" s="277"/>
    </row>
    <row r="112" spans="2:32" ht="15" customHeight="1" x14ac:dyDescent="0.2">
      <c r="B112" s="13" t="s">
        <v>76</v>
      </c>
      <c r="C112" s="24" t="s">
        <v>97</v>
      </c>
      <c r="D112" s="386">
        <v>98</v>
      </c>
      <c r="E112" s="2" t="s">
        <v>172</v>
      </c>
      <c r="F112" s="13"/>
      <c r="G112" s="12">
        <v>2</v>
      </c>
      <c r="H112" s="12"/>
      <c r="I112" s="12">
        <v>6</v>
      </c>
      <c r="J112" s="12"/>
      <c r="K112" s="12"/>
      <c r="L112" s="12"/>
      <c r="M112" s="12"/>
      <c r="N112" s="12">
        <v>3</v>
      </c>
      <c r="O112" s="12">
        <v>3</v>
      </c>
      <c r="P112" s="12"/>
      <c r="Q112" s="12"/>
      <c r="R112" s="12"/>
      <c r="S112" s="314"/>
      <c r="T112" s="36">
        <v>45270</v>
      </c>
      <c r="U112" s="133" t="s">
        <v>45</v>
      </c>
      <c r="V112" s="133">
        <v>3</v>
      </c>
      <c r="W112" s="129"/>
      <c r="X112" s="2"/>
      <c r="Y112" s="36">
        <v>45272</v>
      </c>
      <c r="Z112" s="24" t="s">
        <v>45</v>
      </c>
      <c r="AA112" s="133">
        <v>11</v>
      </c>
      <c r="AB112" s="117"/>
      <c r="AC112" s="2"/>
      <c r="AD112" s="13"/>
      <c r="AE112" s="1"/>
      <c r="AF112" s="277"/>
    </row>
    <row r="113" spans="2:32" ht="15" customHeight="1" x14ac:dyDescent="0.2">
      <c r="B113" s="13" t="s">
        <v>76</v>
      </c>
      <c r="C113" s="24" t="s">
        <v>97</v>
      </c>
      <c r="D113" s="386">
        <v>99</v>
      </c>
      <c r="E113" s="2" t="s">
        <v>42</v>
      </c>
      <c r="F113" s="13"/>
      <c r="G113" s="12">
        <v>3</v>
      </c>
      <c r="H113" s="12"/>
      <c r="I113" s="12"/>
      <c r="J113" s="12"/>
      <c r="K113" s="12"/>
      <c r="L113" s="12"/>
      <c r="M113" s="12"/>
      <c r="N113" s="12"/>
      <c r="O113" s="12"/>
      <c r="P113" s="12"/>
      <c r="Q113" s="12"/>
      <c r="R113" s="12"/>
      <c r="S113" s="314"/>
      <c r="T113" s="36"/>
      <c r="U113" s="133"/>
      <c r="V113" s="70"/>
      <c r="W113" s="129"/>
      <c r="X113" s="2"/>
      <c r="Y113" s="36">
        <v>45272</v>
      </c>
      <c r="Z113" s="24" t="s">
        <v>45</v>
      </c>
      <c r="AA113" s="133">
        <v>3</v>
      </c>
      <c r="AB113" s="117"/>
      <c r="AC113" s="2"/>
      <c r="AD113" s="13"/>
      <c r="AE113" s="1"/>
      <c r="AF113" s="277"/>
    </row>
    <row r="114" spans="2:32" ht="15" customHeight="1" x14ac:dyDescent="0.2">
      <c r="B114" s="13" t="s">
        <v>76</v>
      </c>
      <c r="C114" s="24" t="s">
        <v>97</v>
      </c>
      <c r="D114" s="386">
        <v>100</v>
      </c>
      <c r="E114" s="2" t="s">
        <v>42</v>
      </c>
      <c r="F114" s="13"/>
      <c r="G114" s="12">
        <v>3</v>
      </c>
      <c r="H114" s="12"/>
      <c r="I114" s="12"/>
      <c r="J114" s="12"/>
      <c r="K114" s="12"/>
      <c r="L114" s="12"/>
      <c r="M114" s="12"/>
      <c r="N114" s="12">
        <v>3</v>
      </c>
      <c r="O114" s="12"/>
      <c r="P114" s="12"/>
      <c r="Q114" s="12"/>
      <c r="R114" s="12"/>
      <c r="S114" s="314"/>
      <c r="T114" s="36"/>
      <c r="U114" s="1"/>
      <c r="V114" s="70"/>
      <c r="W114" s="129"/>
      <c r="X114" s="2"/>
      <c r="Y114" s="36">
        <v>45272</v>
      </c>
      <c r="Z114" s="24" t="s">
        <v>45</v>
      </c>
      <c r="AA114" s="133">
        <v>6</v>
      </c>
      <c r="AB114" s="117"/>
      <c r="AC114" s="2"/>
      <c r="AD114" s="13"/>
      <c r="AE114" s="1"/>
      <c r="AF114" s="277"/>
    </row>
    <row r="115" spans="2:32" ht="15" customHeight="1" x14ac:dyDescent="0.2">
      <c r="B115" s="13" t="s">
        <v>76</v>
      </c>
      <c r="C115" s="24" t="s">
        <v>97</v>
      </c>
      <c r="D115" s="386">
        <v>101</v>
      </c>
      <c r="E115" s="2" t="s">
        <v>174</v>
      </c>
      <c r="F115" s="13"/>
      <c r="G115" s="12">
        <v>4</v>
      </c>
      <c r="H115" s="12"/>
      <c r="I115" s="12">
        <v>3</v>
      </c>
      <c r="J115" s="12"/>
      <c r="K115" s="12"/>
      <c r="L115" s="12"/>
      <c r="M115" s="12"/>
      <c r="N115" s="12"/>
      <c r="O115" s="12">
        <v>3</v>
      </c>
      <c r="P115" s="12"/>
      <c r="Q115" s="12"/>
      <c r="R115" s="12"/>
      <c r="S115" s="314"/>
      <c r="T115" s="36">
        <v>45270</v>
      </c>
      <c r="U115" s="133" t="s">
        <v>45</v>
      </c>
      <c r="V115" s="133">
        <v>3</v>
      </c>
      <c r="W115" s="129"/>
      <c r="X115" s="2"/>
      <c r="Y115" s="36">
        <v>45272</v>
      </c>
      <c r="Z115" s="24" t="s">
        <v>45</v>
      </c>
      <c r="AA115" s="133">
        <v>7</v>
      </c>
      <c r="AB115" s="117"/>
      <c r="AC115" s="2"/>
      <c r="AD115" s="13"/>
      <c r="AE115" s="1"/>
      <c r="AF115" s="277"/>
    </row>
    <row r="116" spans="2:32" ht="15" customHeight="1" x14ac:dyDescent="0.2">
      <c r="B116" s="13" t="s">
        <v>76</v>
      </c>
      <c r="C116" s="24" t="s">
        <v>97</v>
      </c>
      <c r="D116" s="386">
        <v>102</v>
      </c>
      <c r="E116" s="2" t="s">
        <v>172</v>
      </c>
      <c r="F116" s="13"/>
      <c r="G116" s="12">
        <v>2</v>
      </c>
      <c r="H116" s="12"/>
      <c r="I116" s="12">
        <v>6</v>
      </c>
      <c r="J116" s="12"/>
      <c r="K116" s="12"/>
      <c r="L116" s="12"/>
      <c r="M116" s="12"/>
      <c r="N116" s="12"/>
      <c r="O116" s="12">
        <v>3</v>
      </c>
      <c r="P116" s="12"/>
      <c r="Q116" s="12"/>
      <c r="R116" s="12"/>
      <c r="S116" s="314"/>
      <c r="T116" s="36">
        <v>45270</v>
      </c>
      <c r="U116" s="133" t="s">
        <v>45</v>
      </c>
      <c r="V116" s="133">
        <v>3</v>
      </c>
      <c r="W116" s="129"/>
      <c r="X116" s="2"/>
      <c r="Y116" s="36">
        <v>45272</v>
      </c>
      <c r="Z116" s="24" t="s">
        <v>45</v>
      </c>
      <c r="AA116" s="133">
        <v>11</v>
      </c>
      <c r="AB116" s="117"/>
      <c r="AC116" s="2"/>
      <c r="AD116" s="13"/>
      <c r="AE116" s="1"/>
      <c r="AF116" s="277"/>
    </row>
    <row r="117" spans="2:32" ht="15" customHeight="1" x14ac:dyDescent="0.2">
      <c r="B117" s="13" t="s">
        <v>76</v>
      </c>
      <c r="C117" s="24" t="s">
        <v>97</v>
      </c>
      <c r="D117" s="386">
        <v>103</v>
      </c>
      <c r="E117" s="2" t="s">
        <v>111</v>
      </c>
      <c r="F117" s="13"/>
      <c r="G117" s="12"/>
      <c r="H117" s="12"/>
      <c r="I117" s="12">
        <v>3</v>
      </c>
      <c r="J117" s="12"/>
      <c r="K117" s="12">
        <v>3</v>
      </c>
      <c r="L117" s="12"/>
      <c r="M117" s="12"/>
      <c r="N117" s="12">
        <v>3</v>
      </c>
      <c r="O117" s="12">
        <v>2</v>
      </c>
      <c r="P117" s="12"/>
      <c r="Q117" s="12"/>
      <c r="R117" s="12"/>
      <c r="S117" s="315" t="s">
        <v>399</v>
      </c>
      <c r="T117" s="36">
        <v>45270</v>
      </c>
      <c r="U117" s="133" t="s">
        <v>45</v>
      </c>
      <c r="V117" s="133">
        <v>11</v>
      </c>
      <c r="W117" s="129"/>
      <c r="X117" s="2"/>
      <c r="Y117" s="36">
        <v>45272</v>
      </c>
      <c r="Z117" s="24" t="s">
        <v>45</v>
      </c>
      <c r="AA117" s="133">
        <v>6</v>
      </c>
      <c r="AB117" s="156" t="s">
        <v>525</v>
      </c>
      <c r="AC117" s="2"/>
      <c r="AD117" s="36"/>
      <c r="AE117" s="1"/>
      <c r="AF117" s="277"/>
    </row>
    <row r="118" spans="2:32" ht="15" customHeight="1" x14ac:dyDescent="0.2">
      <c r="B118" s="13" t="s">
        <v>76</v>
      </c>
      <c r="C118" s="24" t="s">
        <v>97</v>
      </c>
      <c r="D118" s="386">
        <v>104</v>
      </c>
      <c r="E118" s="2" t="s">
        <v>111</v>
      </c>
      <c r="F118" s="13"/>
      <c r="G118" s="12"/>
      <c r="H118" s="12"/>
      <c r="I118" s="12">
        <v>3</v>
      </c>
      <c r="J118" s="12"/>
      <c r="K118" s="12">
        <v>3</v>
      </c>
      <c r="L118" s="12"/>
      <c r="M118" s="12"/>
      <c r="N118" s="12">
        <v>3</v>
      </c>
      <c r="O118" s="12"/>
      <c r="P118" s="12"/>
      <c r="Q118" s="12"/>
      <c r="R118" s="12"/>
      <c r="S118" s="314"/>
      <c r="T118" s="36">
        <v>45270</v>
      </c>
      <c r="U118" s="133" t="s">
        <v>45</v>
      </c>
      <c r="V118" s="133">
        <v>3</v>
      </c>
      <c r="W118" s="129"/>
      <c r="X118" s="2"/>
      <c r="Y118" s="36">
        <v>45272</v>
      </c>
      <c r="Z118" s="24" t="s">
        <v>45</v>
      </c>
      <c r="AA118" s="133">
        <v>9</v>
      </c>
      <c r="AB118" s="156" t="s">
        <v>526</v>
      </c>
      <c r="AC118" s="2"/>
      <c r="AD118" s="36">
        <v>45359</v>
      </c>
      <c r="AE118" s="1" t="s">
        <v>242</v>
      </c>
      <c r="AF118" s="277"/>
    </row>
    <row r="119" spans="2:32" ht="15" customHeight="1" x14ac:dyDescent="0.2">
      <c r="B119" s="13" t="s">
        <v>76</v>
      </c>
      <c r="C119" s="24" t="s">
        <v>97</v>
      </c>
      <c r="D119" s="386">
        <v>105</v>
      </c>
      <c r="E119" s="2" t="s">
        <v>42</v>
      </c>
      <c r="F119" s="13"/>
      <c r="G119" s="12">
        <v>3</v>
      </c>
      <c r="H119" s="12"/>
      <c r="I119" s="12"/>
      <c r="J119" s="12"/>
      <c r="K119" s="12"/>
      <c r="L119" s="12"/>
      <c r="M119" s="12"/>
      <c r="N119" s="12"/>
      <c r="O119" s="12"/>
      <c r="P119" s="12"/>
      <c r="Q119" s="12"/>
      <c r="R119" s="12"/>
      <c r="S119" s="314"/>
      <c r="T119" s="36"/>
      <c r="U119" s="1"/>
      <c r="V119" s="70"/>
      <c r="W119" s="129"/>
      <c r="X119" s="2"/>
      <c r="Y119" s="36">
        <v>45272</v>
      </c>
      <c r="Z119" s="24" t="s">
        <v>45</v>
      </c>
      <c r="AA119" s="133">
        <v>3</v>
      </c>
      <c r="AB119" s="156" t="s">
        <v>527</v>
      </c>
      <c r="AC119" s="2"/>
      <c r="AD119" s="36">
        <v>45340</v>
      </c>
      <c r="AE119" s="1" t="s">
        <v>242</v>
      </c>
      <c r="AF119" s="277"/>
    </row>
    <row r="120" spans="2:32" ht="15" customHeight="1" x14ac:dyDescent="0.2">
      <c r="B120" s="13" t="s">
        <v>76</v>
      </c>
      <c r="C120" s="24" t="s">
        <v>97</v>
      </c>
      <c r="D120" s="386">
        <v>106</v>
      </c>
      <c r="E120" s="2" t="s">
        <v>42</v>
      </c>
      <c r="F120" s="13"/>
      <c r="G120" s="12">
        <v>3</v>
      </c>
      <c r="H120" s="12"/>
      <c r="I120" s="12"/>
      <c r="J120" s="12"/>
      <c r="K120" s="12"/>
      <c r="L120" s="12"/>
      <c r="M120" s="12"/>
      <c r="N120" s="12">
        <v>3</v>
      </c>
      <c r="O120" s="12"/>
      <c r="P120" s="12"/>
      <c r="Q120" s="12"/>
      <c r="R120" s="12"/>
      <c r="S120" s="314"/>
      <c r="T120" s="36"/>
      <c r="U120" s="1"/>
      <c r="V120" s="70"/>
      <c r="W120" s="129"/>
      <c r="X120" s="2"/>
      <c r="Y120" s="36">
        <v>45272</v>
      </c>
      <c r="Z120" s="24" t="s">
        <v>45</v>
      </c>
      <c r="AA120" s="133">
        <v>6</v>
      </c>
      <c r="AB120" s="117"/>
      <c r="AC120" s="2"/>
      <c r="AD120" s="13"/>
      <c r="AE120" s="1"/>
      <c r="AF120" s="277"/>
    </row>
    <row r="121" spans="2:32" ht="15" customHeight="1" x14ac:dyDescent="0.2">
      <c r="B121" s="13" t="s">
        <v>76</v>
      </c>
      <c r="C121" s="24" t="s">
        <v>97</v>
      </c>
      <c r="D121" s="386">
        <v>107</v>
      </c>
      <c r="E121" s="2" t="s">
        <v>42</v>
      </c>
      <c r="F121" s="13"/>
      <c r="G121" s="12">
        <v>3</v>
      </c>
      <c r="H121" s="12"/>
      <c r="I121" s="12"/>
      <c r="J121" s="12"/>
      <c r="K121" s="12"/>
      <c r="L121" s="12"/>
      <c r="M121" s="12"/>
      <c r="N121" s="12"/>
      <c r="O121" s="12"/>
      <c r="P121" s="12"/>
      <c r="Q121" s="12"/>
      <c r="R121" s="12"/>
      <c r="S121" s="360" t="s">
        <v>400</v>
      </c>
      <c r="T121" s="36"/>
      <c r="U121" s="1"/>
      <c r="V121" s="70"/>
      <c r="W121" s="129"/>
      <c r="X121" s="2"/>
      <c r="Y121" s="36">
        <v>45272</v>
      </c>
      <c r="Z121" s="24" t="s">
        <v>45</v>
      </c>
      <c r="AA121" s="133">
        <v>3</v>
      </c>
      <c r="AB121" s="117"/>
      <c r="AC121" s="2"/>
      <c r="AD121" s="36">
        <v>45339</v>
      </c>
      <c r="AE121" s="1" t="s">
        <v>242</v>
      </c>
      <c r="AF121" s="277"/>
    </row>
    <row r="122" spans="2:32" ht="15" customHeight="1" x14ac:dyDescent="0.2">
      <c r="B122" s="13" t="s">
        <v>76</v>
      </c>
      <c r="C122" s="24" t="s">
        <v>97</v>
      </c>
      <c r="D122" s="386">
        <v>108</v>
      </c>
      <c r="E122" s="2" t="s">
        <v>175</v>
      </c>
      <c r="F122" s="13"/>
      <c r="G122" s="12">
        <v>3</v>
      </c>
      <c r="H122" s="12"/>
      <c r="I122" s="12">
        <v>3</v>
      </c>
      <c r="J122" s="12"/>
      <c r="K122" s="12"/>
      <c r="L122" s="12"/>
      <c r="M122" s="12"/>
      <c r="N122" s="12">
        <v>3</v>
      </c>
      <c r="O122" s="12">
        <v>3</v>
      </c>
      <c r="P122" s="12">
        <v>3</v>
      </c>
      <c r="Q122" s="12"/>
      <c r="R122" s="12"/>
      <c r="S122" s="356" t="s">
        <v>423</v>
      </c>
      <c r="T122" s="36">
        <v>45271</v>
      </c>
      <c r="U122" s="133" t="s">
        <v>45</v>
      </c>
      <c r="V122" s="133">
        <v>12</v>
      </c>
      <c r="W122" s="129"/>
      <c r="X122" s="2"/>
      <c r="Y122" s="36">
        <v>45272</v>
      </c>
      <c r="Z122" s="24" t="s">
        <v>45</v>
      </c>
      <c r="AA122" s="133">
        <v>15</v>
      </c>
      <c r="AB122" s="117"/>
      <c r="AC122" s="2"/>
      <c r="AD122" s="13"/>
      <c r="AE122" s="1"/>
      <c r="AF122" s="277"/>
    </row>
    <row r="123" spans="2:32" ht="15" customHeight="1" x14ac:dyDescent="0.2">
      <c r="B123" s="13" t="s">
        <v>76</v>
      </c>
      <c r="C123" s="24" t="s">
        <v>97</v>
      </c>
      <c r="D123" s="386">
        <v>109</v>
      </c>
      <c r="E123" s="2" t="s">
        <v>60</v>
      </c>
      <c r="F123" s="13"/>
      <c r="G123" s="12">
        <v>1</v>
      </c>
      <c r="H123" s="12"/>
      <c r="I123" s="12">
        <v>6</v>
      </c>
      <c r="J123" s="12"/>
      <c r="K123" s="12"/>
      <c r="L123" s="12"/>
      <c r="M123" s="12"/>
      <c r="N123" s="12"/>
      <c r="O123" s="12">
        <v>3</v>
      </c>
      <c r="P123" s="12"/>
      <c r="Q123" s="12"/>
      <c r="R123" s="12"/>
      <c r="S123" s="356" t="s">
        <v>424</v>
      </c>
      <c r="T123" s="36">
        <v>45271</v>
      </c>
      <c r="U123" s="133" t="s">
        <v>45</v>
      </c>
      <c r="V123" s="133">
        <v>3</v>
      </c>
      <c r="W123" s="129"/>
      <c r="X123" s="2"/>
      <c r="Y123" s="36">
        <v>45272</v>
      </c>
      <c r="Z123" s="24" t="s">
        <v>45</v>
      </c>
      <c r="AA123" s="133">
        <v>7</v>
      </c>
      <c r="AB123" s="117"/>
      <c r="AC123" s="2"/>
      <c r="AD123" s="13"/>
      <c r="AE123" s="1"/>
      <c r="AF123" s="277"/>
    </row>
    <row r="124" spans="2:32" ht="15" customHeight="1" x14ac:dyDescent="0.2">
      <c r="B124" s="13" t="s">
        <v>76</v>
      </c>
      <c r="C124" s="24" t="s">
        <v>97</v>
      </c>
      <c r="D124" s="386">
        <v>110</v>
      </c>
      <c r="E124" s="2" t="s">
        <v>173</v>
      </c>
      <c r="F124" s="13"/>
      <c r="G124" s="12">
        <v>3</v>
      </c>
      <c r="H124" s="12"/>
      <c r="I124" s="12">
        <v>6</v>
      </c>
      <c r="J124" s="12"/>
      <c r="K124" s="12"/>
      <c r="L124" s="12"/>
      <c r="M124" s="12"/>
      <c r="N124" s="12">
        <v>3</v>
      </c>
      <c r="O124" s="12">
        <v>3</v>
      </c>
      <c r="P124" s="12"/>
      <c r="Q124" s="12"/>
      <c r="R124" s="12"/>
      <c r="S124" s="356" t="s">
        <v>425</v>
      </c>
      <c r="T124" s="36">
        <v>45271</v>
      </c>
      <c r="U124" s="133" t="s">
        <v>45</v>
      </c>
      <c r="V124" s="133">
        <v>3</v>
      </c>
      <c r="W124" s="159" t="s">
        <v>537</v>
      </c>
      <c r="X124" s="2"/>
      <c r="Y124" s="36">
        <v>45272</v>
      </c>
      <c r="Z124" s="24" t="s">
        <v>45</v>
      </c>
      <c r="AA124" s="133">
        <v>12</v>
      </c>
      <c r="AB124" s="117"/>
      <c r="AC124" s="2"/>
      <c r="AD124" s="13"/>
      <c r="AE124" s="1"/>
      <c r="AF124" s="277"/>
    </row>
    <row r="125" spans="2:32" ht="15" customHeight="1" x14ac:dyDescent="0.2">
      <c r="B125" s="13" t="s">
        <v>76</v>
      </c>
      <c r="C125" s="24" t="s">
        <v>97</v>
      </c>
      <c r="D125" s="386">
        <v>111</v>
      </c>
      <c r="E125" s="2" t="s">
        <v>42</v>
      </c>
      <c r="F125" s="13"/>
      <c r="G125" s="12">
        <v>3</v>
      </c>
      <c r="H125" s="12"/>
      <c r="I125" s="12"/>
      <c r="J125" s="12"/>
      <c r="K125" s="12"/>
      <c r="L125" s="12"/>
      <c r="M125" s="12"/>
      <c r="N125" s="12"/>
      <c r="O125" s="12"/>
      <c r="P125" s="12"/>
      <c r="Q125" s="12"/>
      <c r="R125" s="12"/>
      <c r="S125" s="356" t="s">
        <v>424</v>
      </c>
      <c r="T125" s="36"/>
      <c r="U125" s="133"/>
      <c r="V125" s="70"/>
      <c r="W125" s="129"/>
      <c r="X125" s="2"/>
      <c r="Y125" s="36">
        <v>45272</v>
      </c>
      <c r="Z125" s="24" t="s">
        <v>45</v>
      </c>
      <c r="AA125" s="133">
        <v>3</v>
      </c>
      <c r="AB125" s="117"/>
      <c r="AC125" s="2"/>
      <c r="AD125" s="13"/>
      <c r="AE125" s="1"/>
      <c r="AF125" s="277"/>
    </row>
    <row r="126" spans="2:32" ht="15" customHeight="1" x14ac:dyDescent="0.2">
      <c r="B126" s="13" t="s">
        <v>76</v>
      </c>
      <c r="C126" s="24" t="s">
        <v>97</v>
      </c>
      <c r="D126" s="386">
        <v>112</v>
      </c>
      <c r="E126" s="2" t="s">
        <v>60</v>
      </c>
      <c r="F126" s="13"/>
      <c r="G126" s="12">
        <v>1</v>
      </c>
      <c r="H126" s="12"/>
      <c r="I126" s="12">
        <v>6</v>
      </c>
      <c r="J126" s="12"/>
      <c r="K126" s="12"/>
      <c r="L126" s="12"/>
      <c r="M126" s="12"/>
      <c r="N126" s="12">
        <v>3</v>
      </c>
      <c r="O126" s="12">
        <v>3</v>
      </c>
      <c r="P126" s="12"/>
      <c r="Q126" s="12"/>
      <c r="R126" s="12"/>
      <c r="S126" s="356" t="s">
        <v>426</v>
      </c>
      <c r="T126" s="36">
        <v>45271</v>
      </c>
      <c r="U126" s="133" t="s">
        <v>45</v>
      </c>
      <c r="V126" s="133">
        <v>3</v>
      </c>
      <c r="W126" s="129"/>
      <c r="X126" s="2"/>
      <c r="Y126" s="36">
        <v>45272</v>
      </c>
      <c r="Z126" s="24" t="s">
        <v>45</v>
      </c>
      <c r="AA126" s="133">
        <v>10</v>
      </c>
      <c r="AB126" s="117"/>
      <c r="AC126" s="2"/>
      <c r="AD126" s="13"/>
      <c r="AE126" s="1"/>
      <c r="AF126" s="277"/>
    </row>
    <row r="127" spans="2:32" ht="15" customHeight="1" x14ac:dyDescent="0.2">
      <c r="B127" s="13" t="s">
        <v>76</v>
      </c>
      <c r="C127" s="24" t="s">
        <v>97</v>
      </c>
      <c r="D127" s="386">
        <v>113</v>
      </c>
      <c r="E127" s="2" t="s">
        <v>42</v>
      </c>
      <c r="F127" s="13"/>
      <c r="G127" s="12">
        <v>3</v>
      </c>
      <c r="H127" s="12"/>
      <c r="I127" s="12"/>
      <c r="J127" s="12"/>
      <c r="K127" s="12"/>
      <c r="L127" s="12"/>
      <c r="M127" s="12"/>
      <c r="N127" s="12"/>
      <c r="O127" s="12"/>
      <c r="P127" s="12"/>
      <c r="Q127" s="12"/>
      <c r="R127" s="12"/>
      <c r="S127" s="356" t="s">
        <v>427</v>
      </c>
      <c r="T127" s="36"/>
      <c r="U127" s="133"/>
      <c r="V127" s="70"/>
      <c r="W127" s="129"/>
      <c r="X127" s="2"/>
      <c r="Y127" s="36">
        <v>45272</v>
      </c>
      <c r="Z127" s="24" t="s">
        <v>45</v>
      </c>
      <c r="AA127" s="133">
        <v>3</v>
      </c>
      <c r="AB127" s="117"/>
      <c r="AC127" s="2"/>
      <c r="AD127" s="13"/>
      <c r="AE127" s="1"/>
      <c r="AF127" s="277"/>
    </row>
    <row r="128" spans="2:32" ht="15" customHeight="1" x14ac:dyDescent="0.2">
      <c r="B128" s="13" t="s">
        <v>76</v>
      </c>
      <c r="C128" s="24" t="s">
        <v>97</v>
      </c>
      <c r="D128" s="386">
        <v>114</v>
      </c>
      <c r="E128" s="2" t="s">
        <v>42</v>
      </c>
      <c r="F128" s="13"/>
      <c r="G128" s="12">
        <v>3</v>
      </c>
      <c r="H128" s="12"/>
      <c r="I128" s="12"/>
      <c r="J128" s="12"/>
      <c r="K128" s="12"/>
      <c r="L128" s="12"/>
      <c r="M128" s="12"/>
      <c r="N128" s="12">
        <v>3</v>
      </c>
      <c r="O128" s="12"/>
      <c r="P128" s="12"/>
      <c r="Q128" s="12"/>
      <c r="R128" s="12"/>
      <c r="S128" s="356" t="s">
        <v>424</v>
      </c>
      <c r="T128" s="36"/>
      <c r="U128" s="1"/>
      <c r="V128" s="70"/>
      <c r="W128" s="129"/>
      <c r="X128" s="2"/>
      <c r="Y128" s="36">
        <v>45272</v>
      </c>
      <c r="Z128" s="24" t="s">
        <v>45</v>
      </c>
      <c r="AA128" s="133">
        <v>6</v>
      </c>
      <c r="AB128" s="117"/>
      <c r="AC128" s="2"/>
      <c r="AD128" s="13"/>
      <c r="AE128" s="1"/>
      <c r="AF128" s="277"/>
    </row>
    <row r="129" spans="2:32" ht="15" customHeight="1" x14ac:dyDescent="0.2">
      <c r="B129" s="13" t="s">
        <v>76</v>
      </c>
      <c r="C129" s="24" t="s">
        <v>97</v>
      </c>
      <c r="D129" s="386">
        <v>115</v>
      </c>
      <c r="E129" s="2" t="s">
        <v>42</v>
      </c>
      <c r="F129" s="13"/>
      <c r="G129" s="12">
        <v>3</v>
      </c>
      <c r="H129" s="12"/>
      <c r="I129" s="12"/>
      <c r="J129" s="12"/>
      <c r="K129" s="12"/>
      <c r="L129" s="12"/>
      <c r="M129" s="12"/>
      <c r="N129" s="12"/>
      <c r="O129" s="12"/>
      <c r="P129" s="12"/>
      <c r="Q129" s="12"/>
      <c r="R129" s="12"/>
      <c r="S129" s="360" t="s">
        <v>401</v>
      </c>
      <c r="T129" s="36"/>
      <c r="U129" s="133"/>
      <c r="V129" s="70"/>
      <c r="W129" s="129"/>
      <c r="X129" s="2"/>
      <c r="Y129" s="36">
        <v>45272</v>
      </c>
      <c r="Z129" s="24" t="s">
        <v>45</v>
      </c>
      <c r="AA129" s="133">
        <v>3</v>
      </c>
      <c r="AB129" s="117"/>
      <c r="AC129" s="2"/>
      <c r="AD129" s="13"/>
      <c r="AE129" s="1"/>
      <c r="AF129" s="277"/>
    </row>
    <row r="130" spans="2:32" ht="15" customHeight="1" x14ac:dyDescent="0.2">
      <c r="B130" s="13" t="s">
        <v>76</v>
      </c>
      <c r="C130" s="24" t="s">
        <v>97</v>
      </c>
      <c r="D130" s="386">
        <v>116</v>
      </c>
      <c r="E130" s="2" t="s">
        <v>60</v>
      </c>
      <c r="F130" s="13"/>
      <c r="G130" s="12">
        <v>1</v>
      </c>
      <c r="H130" s="12"/>
      <c r="I130" s="12">
        <v>6</v>
      </c>
      <c r="J130" s="12"/>
      <c r="K130" s="12"/>
      <c r="L130" s="12"/>
      <c r="M130" s="12"/>
      <c r="N130" s="12">
        <v>3</v>
      </c>
      <c r="O130" s="12">
        <v>3</v>
      </c>
      <c r="P130" s="12"/>
      <c r="Q130" s="12"/>
      <c r="R130" s="12"/>
      <c r="S130" s="356" t="s">
        <v>424</v>
      </c>
      <c r="T130" s="36">
        <v>45271</v>
      </c>
      <c r="U130" s="133" t="s">
        <v>45</v>
      </c>
      <c r="V130" s="133">
        <v>3</v>
      </c>
      <c r="W130" s="129"/>
      <c r="X130" s="2"/>
      <c r="Y130" s="36">
        <v>45272</v>
      </c>
      <c r="Z130" s="24" t="s">
        <v>45</v>
      </c>
      <c r="AA130" s="133">
        <v>10</v>
      </c>
      <c r="AB130" s="117"/>
      <c r="AC130" s="2"/>
      <c r="AD130" s="13"/>
      <c r="AE130" s="1"/>
      <c r="AF130" s="277"/>
    </row>
    <row r="131" spans="2:32" ht="15" customHeight="1" x14ac:dyDescent="0.2">
      <c r="B131" s="13" t="s">
        <v>76</v>
      </c>
      <c r="C131" s="24" t="s">
        <v>97</v>
      </c>
      <c r="D131" s="386">
        <v>117</v>
      </c>
      <c r="E131" s="2" t="s">
        <v>42</v>
      </c>
      <c r="F131" s="13"/>
      <c r="G131" s="12">
        <v>3</v>
      </c>
      <c r="H131" s="12"/>
      <c r="I131" s="12"/>
      <c r="J131" s="12"/>
      <c r="K131" s="12"/>
      <c r="L131" s="12"/>
      <c r="M131" s="12"/>
      <c r="N131" s="12"/>
      <c r="O131" s="12"/>
      <c r="P131" s="12"/>
      <c r="Q131" s="12"/>
      <c r="R131" s="12"/>
      <c r="S131" s="356" t="s">
        <v>424</v>
      </c>
      <c r="T131" s="36"/>
      <c r="U131" s="1"/>
      <c r="V131" s="70"/>
      <c r="W131" s="129"/>
      <c r="X131" s="2"/>
      <c r="Y131" s="36">
        <v>45272</v>
      </c>
      <c r="Z131" s="24" t="s">
        <v>45</v>
      </c>
      <c r="AA131" s="133">
        <v>3</v>
      </c>
      <c r="AB131" s="117"/>
      <c r="AC131" s="2"/>
      <c r="AD131" s="13"/>
      <c r="AE131" s="1"/>
      <c r="AF131" s="277"/>
    </row>
    <row r="132" spans="2:32" ht="15" customHeight="1" x14ac:dyDescent="0.2">
      <c r="B132" s="13" t="s">
        <v>76</v>
      </c>
      <c r="C132" s="24" t="s">
        <v>97</v>
      </c>
      <c r="D132" s="386">
        <v>118</v>
      </c>
      <c r="E132" s="2" t="s">
        <v>42</v>
      </c>
      <c r="F132" s="13"/>
      <c r="G132" s="12">
        <v>3</v>
      </c>
      <c r="H132" s="12"/>
      <c r="I132" s="12"/>
      <c r="J132" s="12"/>
      <c r="K132" s="12"/>
      <c r="L132" s="12"/>
      <c r="M132" s="12"/>
      <c r="N132" s="12">
        <v>3</v>
      </c>
      <c r="O132" s="12"/>
      <c r="P132" s="12"/>
      <c r="Q132" s="12"/>
      <c r="R132" s="12"/>
      <c r="S132" s="356" t="s">
        <v>424</v>
      </c>
      <c r="T132" s="36"/>
      <c r="U132" s="1"/>
      <c r="V132" s="70"/>
      <c r="W132" s="129"/>
      <c r="X132" s="2"/>
      <c r="Y132" s="36">
        <v>45272</v>
      </c>
      <c r="Z132" s="24" t="s">
        <v>45</v>
      </c>
      <c r="AA132" s="133">
        <v>6</v>
      </c>
      <c r="AB132" s="117"/>
      <c r="AC132" s="2"/>
      <c r="AD132" s="13"/>
      <c r="AE132" s="1"/>
      <c r="AF132" s="277"/>
    </row>
    <row r="133" spans="2:32" ht="15" customHeight="1" x14ac:dyDescent="0.2">
      <c r="B133" s="13" t="s">
        <v>76</v>
      </c>
      <c r="C133" s="24" t="s">
        <v>97</v>
      </c>
      <c r="D133" s="386">
        <v>119</v>
      </c>
      <c r="E133" s="2" t="s">
        <v>42</v>
      </c>
      <c r="F133" s="13"/>
      <c r="G133" s="12">
        <v>3</v>
      </c>
      <c r="H133" s="12"/>
      <c r="I133" s="12"/>
      <c r="J133" s="12"/>
      <c r="K133" s="12"/>
      <c r="L133" s="12"/>
      <c r="M133" s="12"/>
      <c r="N133" s="12"/>
      <c r="O133" s="12"/>
      <c r="P133" s="12"/>
      <c r="Q133" s="12"/>
      <c r="R133" s="12"/>
      <c r="S133" s="356" t="s">
        <v>424</v>
      </c>
      <c r="T133" s="36"/>
      <c r="U133" s="1"/>
      <c r="V133" s="70"/>
      <c r="W133" s="129"/>
      <c r="X133" s="2"/>
      <c r="Y133" s="36">
        <v>45272</v>
      </c>
      <c r="Z133" s="24" t="s">
        <v>45</v>
      </c>
      <c r="AA133" s="133">
        <v>3</v>
      </c>
      <c r="AB133" s="117"/>
      <c r="AC133" s="2"/>
      <c r="AD133" s="13"/>
      <c r="AE133" s="1"/>
      <c r="AF133" s="277"/>
    </row>
    <row r="134" spans="2:32" ht="15" customHeight="1" x14ac:dyDescent="0.2">
      <c r="B134" s="13" t="s">
        <v>76</v>
      </c>
      <c r="C134" s="24" t="s">
        <v>97</v>
      </c>
      <c r="D134" s="386">
        <v>120</v>
      </c>
      <c r="E134" s="2" t="s">
        <v>60</v>
      </c>
      <c r="F134" s="13"/>
      <c r="G134" s="12">
        <v>1</v>
      </c>
      <c r="H134" s="12"/>
      <c r="I134" s="12">
        <v>6</v>
      </c>
      <c r="J134" s="12"/>
      <c r="K134" s="12"/>
      <c r="L134" s="12"/>
      <c r="M134" s="12"/>
      <c r="N134" s="12">
        <v>3</v>
      </c>
      <c r="O134" s="12">
        <v>3</v>
      </c>
      <c r="P134" s="12"/>
      <c r="Q134" s="12"/>
      <c r="R134" s="12"/>
      <c r="S134" s="314"/>
      <c r="T134" s="36">
        <v>45271</v>
      </c>
      <c r="U134" s="133" t="s">
        <v>45</v>
      </c>
      <c r="V134" s="133">
        <v>3</v>
      </c>
      <c r="W134" s="129"/>
      <c r="X134" s="2"/>
      <c r="Y134" s="36">
        <v>45272</v>
      </c>
      <c r="Z134" s="24" t="s">
        <v>45</v>
      </c>
      <c r="AA134" s="133">
        <v>10</v>
      </c>
      <c r="AB134" s="117"/>
      <c r="AC134" s="2"/>
      <c r="AD134" s="13"/>
      <c r="AE134" s="1"/>
      <c r="AF134" s="277"/>
    </row>
    <row r="135" spans="2:32" ht="15" customHeight="1" x14ac:dyDescent="0.2">
      <c r="B135" s="13" t="s">
        <v>76</v>
      </c>
      <c r="C135" s="24" t="s">
        <v>97</v>
      </c>
      <c r="D135" s="386">
        <v>121</v>
      </c>
      <c r="E135" s="2" t="s">
        <v>42</v>
      </c>
      <c r="F135" s="13"/>
      <c r="G135" s="12">
        <v>3</v>
      </c>
      <c r="H135" s="12"/>
      <c r="I135" s="12"/>
      <c r="J135" s="12"/>
      <c r="K135" s="12"/>
      <c r="L135" s="12"/>
      <c r="M135" s="12"/>
      <c r="N135" s="12"/>
      <c r="O135" s="12"/>
      <c r="P135" s="12"/>
      <c r="Q135" s="12"/>
      <c r="R135" s="12"/>
      <c r="S135" s="314"/>
      <c r="T135" s="36"/>
      <c r="U135" s="1"/>
      <c r="V135" s="70"/>
      <c r="W135" s="129"/>
      <c r="X135" s="2"/>
      <c r="Y135" s="36">
        <v>45272</v>
      </c>
      <c r="Z135" s="24" t="s">
        <v>45</v>
      </c>
      <c r="AA135" s="133">
        <v>3</v>
      </c>
      <c r="AB135" s="117"/>
      <c r="AC135" s="2"/>
      <c r="AD135" s="13"/>
      <c r="AE135" s="1"/>
      <c r="AF135" s="277"/>
    </row>
    <row r="136" spans="2:32" ht="15" customHeight="1" x14ac:dyDescent="0.2">
      <c r="B136" s="13" t="s">
        <v>76</v>
      </c>
      <c r="C136" s="24" t="s">
        <v>97</v>
      </c>
      <c r="D136" s="386">
        <v>122</v>
      </c>
      <c r="E136" s="2" t="s">
        <v>42</v>
      </c>
      <c r="F136" s="13"/>
      <c r="G136" s="12">
        <v>3</v>
      </c>
      <c r="H136" s="12"/>
      <c r="I136" s="12"/>
      <c r="J136" s="12"/>
      <c r="K136" s="12"/>
      <c r="L136" s="12"/>
      <c r="M136" s="12"/>
      <c r="N136" s="12"/>
      <c r="O136" s="12"/>
      <c r="P136" s="12"/>
      <c r="Q136" s="12"/>
      <c r="R136" s="12"/>
      <c r="S136" s="356" t="s">
        <v>428</v>
      </c>
      <c r="T136" s="36"/>
      <c r="U136" s="1"/>
      <c r="V136" s="70"/>
      <c r="W136" s="129"/>
      <c r="X136" s="2"/>
      <c r="Y136" s="36">
        <v>45272</v>
      </c>
      <c r="Z136" s="24" t="s">
        <v>45</v>
      </c>
      <c r="AA136" s="133">
        <v>3</v>
      </c>
      <c r="AB136" s="117"/>
      <c r="AC136" s="2"/>
      <c r="AD136" s="13"/>
      <c r="AE136" s="1"/>
      <c r="AF136" s="277"/>
    </row>
    <row r="137" spans="2:32" ht="15" customHeight="1" x14ac:dyDescent="0.2">
      <c r="B137" s="13" t="s">
        <v>76</v>
      </c>
      <c r="C137" s="24" t="s">
        <v>97</v>
      </c>
      <c r="D137" s="386">
        <v>123</v>
      </c>
      <c r="E137" s="2" t="s">
        <v>42</v>
      </c>
      <c r="F137" s="13"/>
      <c r="G137" s="12">
        <v>3</v>
      </c>
      <c r="H137" s="12"/>
      <c r="I137" s="12"/>
      <c r="J137" s="12"/>
      <c r="K137" s="12"/>
      <c r="L137" s="12"/>
      <c r="M137" s="12"/>
      <c r="N137" s="12"/>
      <c r="O137" s="12"/>
      <c r="P137" s="12"/>
      <c r="Q137" s="12"/>
      <c r="R137" s="12"/>
      <c r="S137" s="314"/>
      <c r="T137" s="36"/>
      <c r="U137" s="133"/>
      <c r="V137" s="70"/>
      <c r="W137" s="129"/>
      <c r="X137" s="2"/>
      <c r="Y137" s="36">
        <v>45272</v>
      </c>
      <c r="Z137" s="24" t="s">
        <v>45</v>
      </c>
      <c r="AA137" s="133">
        <v>3</v>
      </c>
      <c r="AB137" s="117"/>
      <c r="AC137" s="2"/>
      <c r="AD137" s="13"/>
      <c r="AE137" s="1"/>
      <c r="AF137" s="277"/>
    </row>
    <row r="138" spans="2:32" ht="15" customHeight="1" x14ac:dyDescent="0.2">
      <c r="B138" s="13" t="s">
        <v>76</v>
      </c>
      <c r="C138" s="24" t="s">
        <v>97</v>
      </c>
      <c r="D138" s="386">
        <v>124</v>
      </c>
      <c r="E138" s="2" t="s">
        <v>60</v>
      </c>
      <c r="F138" s="13"/>
      <c r="G138" s="12">
        <v>1</v>
      </c>
      <c r="H138" s="12"/>
      <c r="I138" s="12">
        <v>6</v>
      </c>
      <c r="J138" s="12"/>
      <c r="K138" s="12"/>
      <c r="L138" s="12"/>
      <c r="M138" s="12"/>
      <c r="N138" s="12">
        <v>3</v>
      </c>
      <c r="O138" s="12">
        <v>3</v>
      </c>
      <c r="P138" s="12"/>
      <c r="Q138" s="12"/>
      <c r="R138" s="12"/>
      <c r="S138" s="314"/>
      <c r="T138" s="36">
        <v>45271</v>
      </c>
      <c r="U138" s="133" t="s">
        <v>45</v>
      </c>
      <c r="V138" s="133">
        <v>3</v>
      </c>
      <c r="W138" s="159" t="s">
        <v>543</v>
      </c>
      <c r="X138" s="2"/>
      <c r="Y138" s="36">
        <v>45302</v>
      </c>
      <c r="Z138" s="24" t="s">
        <v>45</v>
      </c>
      <c r="AA138" s="133">
        <v>10</v>
      </c>
      <c r="AB138" s="117"/>
      <c r="AC138" s="2"/>
      <c r="AD138" s="13"/>
      <c r="AE138" s="1"/>
      <c r="AF138" s="277"/>
    </row>
    <row r="139" spans="2:32" ht="15" customHeight="1" x14ac:dyDescent="0.2">
      <c r="B139" s="13" t="s">
        <v>76</v>
      </c>
      <c r="C139" s="24" t="s">
        <v>97</v>
      </c>
      <c r="D139" s="386">
        <v>125</v>
      </c>
      <c r="E139" s="2" t="s">
        <v>42</v>
      </c>
      <c r="F139" s="13"/>
      <c r="G139" s="12">
        <v>3</v>
      </c>
      <c r="H139" s="12"/>
      <c r="I139" s="12"/>
      <c r="J139" s="12"/>
      <c r="K139" s="12"/>
      <c r="L139" s="12"/>
      <c r="M139" s="12"/>
      <c r="N139" s="12"/>
      <c r="O139" s="12"/>
      <c r="P139" s="12"/>
      <c r="Q139" s="12"/>
      <c r="R139" s="12"/>
      <c r="S139" s="314"/>
      <c r="T139" s="36"/>
      <c r="U139" s="1"/>
      <c r="V139" s="70"/>
      <c r="W139" s="129"/>
      <c r="X139" s="2"/>
      <c r="Y139" s="36">
        <v>45302</v>
      </c>
      <c r="Z139" s="24" t="s">
        <v>45</v>
      </c>
      <c r="AA139" s="133">
        <v>3</v>
      </c>
      <c r="AB139" s="117"/>
      <c r="AC139" s="2"/>
      <c r="AD139" s="13"/>
      <c r="AE139" s="1"/>
      <c r="AF139" s="277"/>
    </row>
    <row r="140" spans="2:32" ht="15" customHeight="1" x14ac:dyDescent="0.2">
      <c r="B140" s="13" t="s">
        <v>76</v>
      </c>
      <c r="C140" s="24" t="s">
        <v>97</v>
      </c>
      <c r="D140" s="386">
        <v>126</v>
      </c>
      <c r="E140" s="2" t="s">
        <v>174</v>
      </c>
      <c r="F140" s="13"/>
      <c r="G140" s="12">
        <v>3</v>
      </c>
      <c r="H140" s="12"/>
      <c r="I140" s="12">
        <v>3</v>
      </c>
      <c r="J140" s="12"/>
      <c r="K140" s="12"/>
      <c r="L140" s="12"/>
      <c r="M140" s="12"/>
      <c r="N140" s="12">
        <v>1</v>
      </c>
      <c r="O140" s="12">
        <v>4</v>
      </c>
      <c r="P140" s="12">
        <v>1</v>
      </c>
      <c r="Q140" s="12"/>
      <c r="R140" s="12"/>
      <c r="S140" s="360" t="s">
        <v>402</v>
      </c>
      <c r="T140" s="36">
        <v>45271</v>
      </c>
      <c r="U140" s="133" t="s">
        <v>45</v>
      </c>
      <c r="V140" s="133">
        <v>7</v>
      </c>
      <c r="W140" s="129"/>
      <c r="X140" s="2"/>
      <c r="Y140" s="36">
        <v>45302</v>
      </c>
      <c r="Z140" s="24" t="s">
        <v>45</v>
      </c>
      <c r="AA140" s="133">
        <v>10</v>
      </c>
      <c r="AB140" s="117"/>
      <c r="AC140" s="2"/>
      <c r="AD140" s="36">
        <v>45373</v>
      </c>
      <c r="AE140" s="1" t="s">
        <v>242</v>
      </c>
      <c r="AF140" s="277"/>
    </row>
    <row r="141" spans="2:32" ht="15" customHeight="1" x14ac:dyDescent="0.2">
      <c r="B141" s="13" t="s">
        <v>76</v>
      </c>
      <c r="C141" s="24" t="s">
        <v>97</v>
      </c>
      <c r="D141" s="386">
        <v>127</v>
      </c>
      <c r="E141" s="2" t="s">
        <v>117</v>
      </c>
      <c r="F141" s="13"/>
      <c r="G141" s="12">
        <v>3</v>
      </c>
      <c r="H141" s="12"/>
      <c r="I141" s="12">
        <v>6</v>
      </c>
      <c r="J141" s="12"/>
      <c r="K141" s="12"/>
      <c r="L141" s="12"/>
      <c r="M141" s="12"/>
      <c r="N141" s="12"/>
      <c r="O141" s="12">
        <v>3</v>
      </c>
      <c r="P141" s="12"/>
      <c r="Q141" s="12"/>
      <c r="R141" s="12"/>
      <c r="S141" s="314"/>
      <c r="T141" s="36">
        <v>45271</v>
      </c>
      <c r="U141" s="133" t="s">
        <v>45</v>
      </c>
      <c r="V141" s="133">
        <v>3</v>
      </c>
      <c r="W141" s="159" t="s">
        <v>543</v>
      </c>
      <c r="X141" s="2"/>
      <c r="Y141" s="36">
        <v>45302</v>
      </c>
      <c r="Z141" s="24" t="s">
        <v>45</v>
      </c>
      <c r="AA141" s="133">
        <v>9</v>
      </c>
      <c r="AB141" s="117"/>
      <c r="AC141" s="2"/>
      <c r="AD141" s="13"/>
      <c r="AE141" s="1"/>
      <c r="AF141" s="277"/>
    </row>
    <row r="142" spans="2:32" ht="15" customHeight="1" x14ac:dyDescent="0.2">
      <c r="B142" s="13" t="s">
        <v>76</v>
      </c>
      <c r="C142" s="24" t="s">
        <v>97</v>
      </c>
      <c r="D142" s="386">
        <v>128</v>
      </c>
      <c r="E142" s="2" t="s">
        <v>42</v>
      </c>
      <c r="F142" s="13"/>
      <c r="G142" s="12">
        <v>3</v>
      </c>
      <c r="H142" s="12"/>
      <c r="I142" s="12"/>
      <c r="J142" s="12"/>
      <c r="K142" s="12"/>
      <c r="L142" s="12"/>
      <c r="M142" s="12"/>
      <c r="N142" s="12">
        <v>3</v>
      </c>
      <c r="O142" s="12"/>
      <c r="P142" s="12"/>
      <c r="Q142" s="12"/>
      <c r="R142" s="12"/>
      <c r="S142" s="314"/>
      <c r="T142" s="36"/>
      <c r="U142" s="133"/>
      <c r="V142" s="70"/>
      <c r="W142" s="129"/>
      <c r="X142" s="2"/>
      <c r="Y142" s="36">
        <v>45302</v>
      </c>
      <c r="Z142" s="24" t="s">
        <v>45</v>
      </c>
      <c r="AA142" s="133">
        <v>6</v>
      </c>
      <c r="AB142" s="117"/>
      <c r="AC142" s="2"/>
      <c r="AD142" s="13"/>
      <c r="AE142" s="1"/>
      <c r="AF142" s="277"/>
    </row>
    <row r="143" spans="2:32" ht="15" customHeight="1" x14ac:dyDescent="0.2">
      <c r="B143" s="13" t="s">
        <v>76</v>
      </c>
      <c r="C143" s="24" t="s">
        <v>97</v>
      </c>
      <c r="D143" s="386">
        <v>129</v>
      </c>
      <c r="E143" s="2" t="s">
        <v>42</v>
      </c>
      <c r="F143" s="13"/>
      <c r="G143" s="12">
        <v>3</v>
      </c>
      <c r="H143" s="12"/>
      <c r="I143" s="12"/>
      <c r="J143" s="12"/>
      <c r="K143" s="12"/>
      <c r="L143" s="12"/>
      <c r="M143" s="12"/>
      <c r="N143" s="12"/>
      <c r="O143" s="12"/>
      <c r="P143" s="12"/>
      <c r="Q143" s="12"/>
      <c r="R143" s="12"/>
      <c r="S143" s="314"/>
      <c r="T143" s="36"/>
      <c r="U143" s="133"/>
      <c r="V143" s="70"/>
      <c r="W143" s="129"/>
      <c r="X143" s="2"/>
      <c r="Y143" s="36">
        <v>45302</v>
      </c>
      <c r="Z143" s="24" t="s">
        <v>45</v>
      </c>
      <c r="AA143" s="133">
        <v>3</v>
      </c>
      <c r="AB143" s="117"/>
      <c r="AC143" s="2"/>
      <c r="AD143" s="13"/>
      <c r="AE143" s="1"/>
      <c r="AF143" s="277"/>
    </row>
    <row r="144" spans="2:32" ht="15" customHeight="1" x14ac:dyDescent="0.2">
      <c r="B144" s="13" t="s">
        <v>76</v>
      </c>
      <c r="C144" s="24" t="s">
        <v>97</v>
      </c>
      <c r="D144" s="386">
        <v>130</v>
      </c>
      <c r="E144" s="2" t="s">
        <v>42</v>
      </c>
      <c r="F144" s="13"/>
      <c r="G144" s="12">
        <v>3</v>
      </c>
      <c r="H144" s="12"/>
      <c r="I144" s="12"/>
      <c r="J144" s="12"/>
      <c r="K144" s="12"/>
      <c r="L144" s="12"/>
      <c r="M144" s="12"/>
      <c r="N144" s="12">
        <v>3</v>
      </c>
      <c r="O144" s="12"/>
      <c r="P144" s="12"/>
      <c r="Q144" s="12"/>
      <c r="R144" s="12"/>
      <c r="S144" s="360" t="s">
        <v>403</v>
      </c>
      <c r="T144" s="36"/>
      <c r="U144" s="133"/>
      <c r="V144" s="70"/>
      <c r="W144" s="129"/>
      <c r="X144" s="2"/>
      <c r="Y144" s="36">
        <v>45302</v>
      </c>
      <c r="Z144" s="24" t="s">
        <v>45</v>
      </c>
      <c r="AA144" s="133">
        <v>6</v>
      </c>
      <c r="AB144" s="117"/>
      <c r="AC144" s="2"/>
      <c r="AD144" s="13"/>
      <c r="AE144" s="1"/>
      <c r="AF144" s="277"/>
    </row>
    <row r="145" spans="2:32" ht="15" customHeight="1" x14ac:dyDescent="0.2">
      <c r="B145" s="13" t="s">
        <v>76</v>
      </c>
      <c r="C145" s="24" t="s">
        <v>97</v>
      </c>
      <c r="D145" s="386">
        <v>131</v>
      </c>
      <c r="E145" s="2" t="s">
        <v>42</v>
      </c>
      <c r="F145" s="13"/>
      <c r="G145" s="12">
        <v>3</v>
      </c>
      <c r="H145" s="12"/>
      <c r="I145" s="12"/>
      <c r="J145" s="12"/>
      <c r="K145" s="12"/>
      <c r="L145" s="12"/>
      <c r="M145" s="12"/>
      <c r="N145" s="12"/>
      <c r="O145" s="12"/>
      <c r="P145" s="12"/>
      <c r="Q145" s="12"/>
      <c r="R145" s="12"/>
      <c r="S145" s="314"/>
      <c r="T145" s="36"/>
      <c r="U145" s="1"/>
      <c r="V145" s="70"/>
      <c r="W145" s="129"/>
      <c r="X145" s="2"/>
      <c r="Y145" s="36">
        <v>45302</v>
      </c>
      <c r="Z145" s="24" t="s">
        <v>45</v>
      </c>
      <c r="AA145" s="133">
        <v>3</v>
      </c>
      <c r="AB145" s="117"/>
      <c r="AC145" s="2"/>
      <c r="AD145" s="13"/>
      <c r="AE145" s="1"/>
      <c r="AF145" s="277"/>
    </row>
    <row r="146" spans="2:32" ht="15" customHeight="1" x14ac:dyDescent="0.2">
      <c r="B146" s="13" t="s">
        <v>76</v>
      </c>
      <c r="C146" s="24" t="s">
        <v>97</v>
      </c>
      <c r="D146" s="386">
        <v>132</v>
      </c>
      <c r="E146" s="2" t="s">
        <v>42</v>
      </c>
      <c r="F146" s="13"/>
      <c r="G146" s="12">
        <v>3</v>
      </c>
      <c r="H146" s="12"/>
      <c r="I146" s="12"/>
      <c r="J146" s="12"/>
      <c r="K146" s="12"/>
      <c r="L146" s="12"/>
      <c r="M146" s="12"/>
      <c r="N146" s="12"/>
      <c r="O146" s="12"/>
      <c r="P146" s="12"/>
      <c r="Q146" s="12"/>
      <c r="R146" s="12"/>
      <c r="S146" s="356" t="s">
        <v>428</v>
      </c>
      <c r="T146" s="36"/>
      <c r="U146" s="1"/>
      <c r="V146" s="70"/>
      <c r="W146" s="129"/>
      <c r="X146" s="2"/>
      <c r="Y146" s="36">
        <v>45302</v>
      </c>
      <c r="Z146" s="24" t="s">
        <v>45</v>
      </c>
      <c r="AA146" s="133">
        <v>3</v>
      </c>
      <c r="AB146" s="117"/>
      <c r="AC146" s="2"/>
      <c r="AD146" s="13"/>
      <c r="AE146" s="1"/>
      <c r="AF146" s="277"/>
    </row>
    <row r="147" spans="2:32" ht="15" customHeight="1" x14ac:dyDescent="0.2">
      <c r="B147" s="13" t="s">
        <v>76</v>
      </c>
      <c r="C147" s="24" t="s">
        <v>97</v>
      </c>
      <c r="D147" s="386">
        <v>133</v>
      </c>
      <c r="E147" s="2" t="s">
        <v>172</v>
      </c>
      <c r="F147" s="13"/>
      <c r="G147" s="12">
        <v>2</v>
      </c>
      <c r="H147" s="12"/>
      <c r="I147" s="12">
        <v>6</v>
      </c>
      <c r="J147" s="12"/>
      <c r="K147" s="12"/>
      <c r="L147" s="12"/>
      <c r="M147" s="12"/>
      <c r="N147" s="12"/>
      <c r="O147" s="12">
        <v>3</v>
      </c>
      <c r="P147" s="12"/>
      <c r="Q147" s="12"/>
      <c r="R147" s="12"/>
      <c r="S147" s="314"/>
      <c r="T147" s="36">
        <v>45271</v>
      </c>
      <c r="U147" s="133" t="s">
        <v>45</v>
      </c>
      <c r="V147" s="133">
        <v>3</v>
      </c>
      <c r="W147" s="159" t="s">
        <v>535</v>
      </c>
      <c r="X147" s="2"/>
      <c r="Y147" s="36">
        <v>45302</v>
      </c>
      <c r="Z147" s="24" t="s">
        <v>45</v>
      </c>
      <c r="AA147" s="133">
        <v>8</v>
      </c>
      <c r="AB147" s="117"/>
      <c r="AC147" s="2"/>
      <c r="AD147" s="13"/>
      <c r="AE147" s="1"/>
      <c r="AF147" s="277"/>
    </row>
    <row r="148" spans="2:32" ht="15" customHeight="1" x14ac:dyDescent="0.2">
      <c r="B148" s="13" t="s">
        <v>76</v>
      </c>
      <c r="C148" s="24" t="s">
        <v>97</v>
      </c>
      <c r="D148" s="386">
        <v>134</v>
      </c>
      <c r="E148" s="2" t="s">
        <v>42</v>
      </c>
      <c r="F148" s="13"/>
      <c r="G148" s="12">
        <v>3</v>
      </c>
      <c r="H148" s="12"/>
      <c r="I148" s="12"/>
      <c r="J148" s="12"/>
      <c r="K148" s="12"/>
      <c r="L148" s="12"/>
      <c r="M148" s="12"/>
      <c r="N148" s="12">
        <v>3</v>
      </c>
      <c r="O148" s="12"/>
      <c r="P148" s="12"/>
      <c r="Q148" s="12"/>
      <c r="R148" s="12"/>
      <c r="S148" s="314"/>
      <c r="T148" s="36"/>
      <c r="U148" s="133"/>
      <c r="V148" s="70"/>
      <c r="W148" s="129"/>
      <c r="X148" s="2"/>
      <c r="Y148" s="36">
        <v>45302</v>
      </c>
      <c r="Z148" s="24" t="s">
        <v>45</v>
      </c>
      <c r="AA148" s="133">
        <v>6</v>
      </c>
      <c r="AB148" s="117"/>
      <c r="AC148" s="2"/>
      <c r="AD148" s="13"/>
      <c r="AE148" s="1"/>
      <c r="AF148" s="277"/>
    </row>
    <row r="149" spans="2:32" ht="15" customHeight="1" x14ac:dyDescent="0.2">
      <c r="B149" s="13" t="s">
        <v>76</v>
      </c>
      <c r="C149" s="24" t="s">
        <v>97</v>
      </c>
      <c r="D149" s="386">
        <v>135</v>
      </c>
      <c r="E149" s="2" t="s">
        <v>42</v>
      </c>
      <c r="F149" s="13"/>
      <c r="G149" s="12">
        <v>3</v>
      </c>
      <c r="H149" s="12"/>
      <c r="I149" s="12"/>
      <c r="J149" s="12"/>
      <c r="K149" s="12"/>
      <c r="L149" s="12"/>
      <c r="M149" s="12"/>
      <c r="N149" s="12"/>
      <c r="O149" s="12"/>
      <c r="P149" s="12"/>
      <c r="Q149" s="12"/>
      <c r="R149" s="12"/>
      <c r="S149" s="314"/>
      <c r="T149" s="36"/>
      <c r="U149" s="1"/>
      <c r="V149" s="70"/>
      <c r="W149" s="129"/>
      <c r="X149" s="2"/>
      <c r="Y149" s="36">
        <v>45302</v>
      </c>
      <c r="Z149" s="24" t="s">
        <v>45</v>
      </c>
      <c r="AA149" s="133">
        <v>3</v>
      </c>
      <c r="AB149" s="117"/>
      <c r="AC149" s="2"/>
      <c r="AD149" s="13"/>
      <c r="AE149" s="1"/>
      <c r="AF149" s="277"/>
    </row>
    <row r="150" spans="2:32" ht="15" customHeight="1" x14ac:dyDescent="0.2">
      <c r="B150" s="13" t="s">
        <v>76</v>
      </c>
      <c r="C150" s="24" t="s">
        <v>97</v>
      </c>
      <c r="D150" s="386">
        <v>136</v>
      </c>
      <c r="E150" s="2" t="s">
        <v>42</v>
      </c>
      <c r="F150" s="13"/>
      <c r="G150" s="12">
        <v>3</v>
      </c>
      <c r="H150" s="12"/>
      <c r="I150" s="12"/>
      <c r="J150" s="12"/>
      <c r="K150" s="12"/>
      <c r="L150" s="12"/>
      <c r="M150" s="12"/>
      <c r="N150" s="12">
        <v>3</v>
      </c>
      <c r="O150" s="12"/>
      <c r="P150" s="12"/>
      <c r="Q150" s="12"/>
      <c r="R150" s="12"/>
      <c r="S150" s="314"/>
      <c r="T150" s="36"/>
      <c r="U150" s="133"/>
      <c r="V150" s="70"/>
      <c r="W150" s="129"/>
      <c r="X150" s="2"/>
      <c r="Y150" s="36">
        <v>45302</v>
      </c>
      <c r="Z150" s="24" t="s">
        <v>45</v>
      </c>
      <c r="AA150" s="133">
        <v>6</v>
      </c>
      <c r="AB150" s="117"/>
      <c r="AC150" s="2"/>
      <c r="AD150" s="13"/>
      <c r="AE150" s="1"/>
      <c r="AF150" s="277"/>
    </row>
    <row r="151" spans="2:32" ht="15" customHeight="1" x14ac:dyDescent="0.2">
      <c r="B151" s="13" t="s">
        <v>76</v>
      </c>
      <c r="C151" s="24" t="s">
        <v>97</v>
      </c>
      <c r="D151" s="386">
        <v>137</v>
      </c>
      <c r="E151" s="2" t="s">
        <v>42</v>
      </c>
      <c r="F151" s="13"/>
      <c r="G151" s="12">
        <v>3</v>
      </c>
      <c r="H151" s="12"/>
      <c r="I151" s="12"/>
      <c r="J151" s="12"/>
      <c r="K151" s="12"/>
      <c r="L151" s="12"/>
      <c r="M151" s="12"/>
      <c r="N151" s="12"/>
      <c r="O151" s="12"/>
      <c r="P151" s="12"/>
      <c r="Q151" s="12"/>
      <c r="R151" s="12"/>
      <c r="S151" s="314"/>
      <c r="T151" s="36"/>
      <c r="U151" s="1"/>
      <c r="V151" s="70"/>
      <c r="W151" s="129"/>
      <c r="X151" s="2"/>
      <c r="Y151" s="36">
        <v>45302</v>
      </c>
      <c r="Z151" s="24" t="s">
        <v>45</v>
      </c>
      <c r="AA151" s="133">
        <v>3</v>
      </c>
      <c r="AB151" s="117"/>
      <c r="AC151" s="2"/>
      <c r="AD151" s="13"/>
      <c r="AE151" s="1"/>
      <c r="AF151" s="277"/>
    </row>
    <row r="152" spans="2:32" ht="15" customHeight="1" x14ac:dyDescent="0.2">
      <c r="B152" s="13" t="s">
        <v>76</v>
      </c>
      <c r="C152" s="24" t="s">
        <v>97</v>
      </c>
      <c r="D152" s="386">
        <v>138</v>
      </c>
      <c r="E152" s="2" t="s">
        <v>42</v>
      </c>
      <c r="F152" s="13"/>
      <c r="G152" s="12">
        <v>3</v>
      </c>
      <c r="H152" s="12"/>
      <c r="I152" s="12"/>
      <c r="J152" s="12"/>
      <c r="K152" s="12"/>
      <c r="L152" s="12"/>
      <c r="M152" s="12"/>
      <c r="N152" s="12">
        <v>3</v>
      </c>
      <c r="O152" s="12"/>
      <c r="P152" s="12"/>
      <c r="Q152" s="12"/>
      <c r="R152" s="12"/>
      <c r="S152" s="314"/>
      <c r="T152" s="36"/>
      <c r="U152" s="1"/>
      <c r="V152" s="70"/>
      <c r="W152" s="129"/>
      <c r="X152" s="2"/>
      <c r="Y152" s="36">
        <v>45302</v>
      </c>
      <c r="Z152" s="24" t="s">
        <v>45</v>
      </c>
      <c r="AA152" s="133">
        <v>6</v>
      </c>
      <c r="AB152" s="117"/>
      <c r="AC152" s="2"/>
      <c r="AD152" s="13"/>
      <c r="AE152" s="1"/>
      <c r="AF152" s="277"/>
    </row>
    <row r="153" spans="2:32" ht="15" customHeight="1" x14ac:dyDescent="0.2">
      <c r="B153" s="13" t="s">
        <v>76</v>
      </c>
      <c r="C153" s="24" t="s">
        <v>97</v>
      </c>
      <c r="D153" s="386">
        <v>139</v>
      </c>
      <c r="E153" s="2" t="s">
        <v>121</v>
      </c>
      <c r="F153" s="13"/>
      <c r="G153" s="12">
        <v>2</v>
      </c>
      <c r="H153" s="12"/>
      <c r="I153" s="12">
        <v>9</v>
      </c>
      <c r="J153" s="12"/>
      <c r="K153" s="12"/>
      <c r="L153" s="12"/>
      <c r="M153" s="12"/>
      <c r="N153" s="12"/>
      <c r="O153" s="12">
        <v>7</v>
      </c>
      <c r="P153" s="12"/>
      <c r="Q153" s="12"/>
      <c r="R153" s="12"/>
      <c r="S153" s="314"/>
      <c r="T153" s="36">
        <v>45271</v>
      </c>
      <c r="U153" s="133" t="s">
        <v>45</v>
      </c>
      <c r="V153" s="133">
        <v>7</v>
      </c>
      <c r="W153" s="159" t="s">
        <v>535</v>
      </c>
      <c r="X153" s="2"/>
      <c r="Y153" s="36">
        <v>45302</v>
      </c>
      <c r="Z153" s="24" t="s">
        <v>45</v>
      </c>
      <c r="AA153" s="133">
        <v>11</v>
      </c>
      <c r="AB153" s="117"/>
      <c r="AC153" s="2"/>
      <c r="AD153" s="13"/>
      <c r="AE153" s="1"/>
      <c r="AF153" s="277"/>
    </row>
    <row r="154" spans="2:32" ht="15" customHeight="1" x14ac:dyDescent="0.2">
      <c r="B154" s="13" t="s">
        <v>76</v>
      </c>
      <c r="C154" s="24" t="s">
        <v>97</v>
      </c>
      <c r="D154" s="386">
        <v>140</v>
      </c>
      <c r="E154" s="2" t="s">
        <v>173</v>
      </c>
      <c r="F154" s="13"/>
      <c r="G154" s="12">
        <v>2</v>
      </c>
      <c r="H154" s="12"/>
      <c r="I154" s="12">
        <v>6</v>
      </c>
      <c r="J154" s="12"/>
      <c r="K154" s="12"/>
      <c r="L154" s="12"/>
      <c r="M154" s="12"/>
      <c r="N154" s="12"/>
      <c r="O154" s="12">
        <v>3</v>
      </c>
      <c r="P154" s="12"/>
      <c r="Q154" s="12"/>
      <c r="R154" s="12"/>
      <c r="S154" s="314"/>
      <c r="T154" s="36">
        <v>45271</v>
      </c>
      <c r="U154" s="133" t="s">
        <v>45</v>
      </c>
      <c r="V154" s="133">
        <v>3</v>
      </c>
      <c r="W154" s="129"/>
      <c r="X154" s="2"/>
      <c r="Y154" s="36">
        <v>45302</v>
      </c>
      <c r="Z154" s="24" t="s">
        <v>45</v>
      </c>
      <c r="AA154" s="133">
        <v>8</v>
      </c>
      <c r="AB154" s="117"/>
      <c r="AC154" s="2"/>
      <c r="AD154" s="13"/>
      <c r="AE154" s="1"/>
      <c r="AF154" s="277"/>
    </row>
    <row r="155" spans="2:32" ht="15" customHeight="1" x14ac:dyDescent="0.2">
      <c r="B155" s="13" t="s">
        <v>76</v>
      </c>
      <c r="C155" s="24" t="s">
        <v>97</v>
      </c>
      <c r="D155" s="386">
        <v>141</v>
      </c>
      <c r="E155" s="2" t="s">
        <v>115</v>
      </c>
      <c r="F155" s="13"/>
      <c r="G155" s="12"/>
      <c r="H155" s="12"/>
      <c r="I155" s="12">
        <v>3</v>
      </c>
      <c r="J155" s="12"/>
      <c r="K155" s="12"/>
      <c r="L155" s="12"/>
      <c r="M155" s="12"/>
      <c r="N155" s="12">
        <v>3</v>
      </c>
      <c r="O155" s="12"/>
      <c r="P155" s="12"/>
      <c r="Q155" s="12"/>
      <c r="R155" s="12"/>
      <c r="S155" s="314"/>
      <c r="T155" s="36"/>
      <c r="U155" s="133"/>
      <c r="V155" s="70"/>
      <c r="W155" s="129"/>
      <c r="X155" s="2"/>
      <c r="Y155" s="36">
        <v>45302</v>
      </c>
      <c r="Z155" s="24" t="s">
        <v>45</v>
      </c>
      <c r="AA155" s="133">
        <v>6</v>
      </c>
      <c r="AB155" s="117"/>
      <c r="AC155" s="2"/>
      <c r="AD155" s="13"/>
      <c r="AE155" s="1"/>
      <c r="AF155" s="277"/>
    </row>
    <row r="156" spans="2:32" ht="15" customHeight="1" x14ac:dyDescent="0.2">
      <c r="B156" s="13" t="s">
        <v>76</v>
      </c>
      <c r="C156" s="24" t="s">
        <v>97</v>
      </c>
      <c r="D156" s="386">
        <v>142</v>
      </c>
      <c r="E156" s="2" t="s">
        <v>112</v>
      </c>
      <c r="F156" s="13"/>
      <c r="G156" s="12">
        <v>2</v>
      </c>
      <c r="H156" s="12"/>
      <c r="I156" s="12">
        <v>6</v>
      </c>
      <c r="J156" s="12"/>
      <c r="K156" s="12"/>
      <c r="L156" s="12"/>
      <c r="M156" s="12"/>
      <c r="N156" s="12">
        <v>3</v>
      </c>
      <c r="O156" s="12">
        <v>3</v>
      </c>
      <c r="P156" s="12"/>
      <c r="Q156" s="12"/>
      <c r="R156" s="12"/>
      <c r="S156" s="314"/>
      <c r="T156" s="36">
        <v>45271</v>
      </c>
      <c r="U156" s="133" t="s">
        <v>45</v>
      </c>
      <c r="V156" s="133">
        <v>3</v>
      </c>
      <c r="W156" s="129"/>
      <c r="X156" s="2"/>
      <c r="Y156" s="36">
        <v>45302</v>
      </c>
      <c r="Z156" s="24" t="s">
        <v>45</v>
      </c>
      <c r="AA156" s="133">
        <v>11</v>
      </c>
      <c r="AB156" s="117"/>
      <c r="AC156" s="2"/>
      <c r="AD156" s="13"/>
      <c r="AE156" s="1"/>
      <c r="AF156" s="277"/>
    </row>
    <row r="157" spans="2:32" ht="15" customHeight="1" x14ac:dyDescent="0.2">
      <c r="B157" s="13" t="s">
        <v>76</v>
      </c>
      <c r="C157" s="24" t="s">
        <v>97</v>
      </c>
      <c r="D157" s="386">
        <v>143</v>
      </c>
      <c r="E157" s="2" t="s">
        <v>42</v>
      </c>
      <c r="F157" s="13"/>
      <c r="G157" s="12">
        <v>3</v>
      </c>
      <c r="H157" s="12"/>
      <c r="I157" s="12"/>
      <c r="J157" s="12"/>
      <c r="K157" s="12"/>
      <c r="L157" s="12"/>
      <c r="M157" s="12"/>
      <c r="N157" s="12"/>
      <c r="O157" s="12"/>
      <c r="P157" s="12"/>
      <c r="Q157" s="12"/>
      <c r="R157" s="12"/>
      <c r="S157" s="314"/>
      <c r="T157" s="36"/>
      <c r="U157" s="1"/>
      <c r="V157" s="70"/>
      <c r="W157" s="129"/>
      <c r="X157" s="2"/>
      <c r="Y157" s="36">
        <v>45302</v>
      </c>
      <c r="Z157" s="24" t="s">
        <v>45</v>
      </c>
      <c r="AA157" s="133">
        <v>3</v>
      </c>
      <c r="AB157" s="117"/>
      <c r="AC157" s="2"/>
      <c r="AD157" s="13"/>
      <c r="AE157" s="1"/>
      <c r="AF157" s="277"/>
    </row>
    <row r="158" spans="2:32" ht="15" customHeight="1" x14ac:dyDescent="0.2">
      <c r="B158" s="13" t="s">
        <v>76</v>
      </c>
      <c r="C158" s="24" t="s">
        <v>97</v>
      </c>
      <c r="D158" s="386">
        <v>144</v>
      </c>
      <c r="E158" s="2" t="s">
        <v>117</v>
      </c>
      <c r="F158" s="13"/>
      <c r="G158" s="12">
        <v>1</v>
      </c>
      <c r="H158" s="12"/>
      <c r="I158" s="12">
        <v>6</v>
      </c>
      <c r="J158" s="12"/>
      <c r="K158" s="12"/>
      <c r="L158" s="12"/>
      <c r="M158" s="12"/>
      <c r="N158" s="12">
        <v>3</v>
      </c>
      <c r="O158" s="12">
        <v>3</v>
      </c>
      <c r="P158" s="12"/>
      <c r="Q158" s="12"/>
      <c r="R158" s="12"/>
      <c r="S158" s="314"/>
      <c r="T158" s="36">
        <v>45271</v>
      </c>
      <c r="U158" s="133" t="s">
        <v>45</v>
      </c>
      <c r="V158" s="133">
        <v>3</v>
      </c>
      <c r="W158" s="129"/>
      <c r="X158" s="2"/>
      <c r="Y158" s="36">
        <v>45303</v>
      </c>
      <c r="Z158" s="24" t="s">
        <v>45</v>
      </c>
      <c r="AA158" s="133">
        <v>10</v>
      </c>
      <c r="AB158" s="117"/>
      <c r="AC158" s="2"/>
      <c r="AD158" s="13"/>
      <c r="AE158" s="1"/>
      <c r="AF158" s="277"/>
    </row>
    <row r="159" spans="2:32" ht="15" customHeight="1" x14ac:dyDescent="0.2">
      <c r="B159" s="13" t="s">
        <v>76</v>
      </c>
      <c r="C159" s="24" t="s">
        <v>97</v>
      </c>
      <c r="D159" s="386">
        <v>145</v>
      </c>
      <c r="E159" s="2" t="s">
        <v>121</v>
      </c>
      <c r="F159" s="13"/>
      <c r="G159" s="12">
        <v>1</v>
      </c>
      <c r="H159" s="12"/>
      <c r="I159" s="12">
        <v>11</v>
      </c>
      <c r="J159" s="12"/>
      <c r="K159" s="12"/>
      <c r="L159" s="12"/>
      <c r="M159" s="12"/>
      <c r="N159" s="12"/>
      <c r="O159" s="12">
        <v>12</v>
      </c>
      <c r="P159" s="12"/>
      <c r="Q159" s="12"/>
      <c r="R159" s="12"/>
      <c r="S159" s="314"/>
      <c r="T159" s="36">
        <v>45271</v>
      </c>
      <c r="U159" s="133" t="s">
        <v>45</v>
      </c>
      <c r="V159" s="133">
        <v>12</v>
      </c>
      <c r="W159" s="159" t="s">
        <v>544</v>
      </c>
      <c r="X159" s="2"/>
      <c r="Y159" s="36">
        <v>45303</v>
      </c>
      <c r="Z159" s="24" t="s">
        <v>45</v>
      </c>
      <c r="AA159" s="133">
        <v>12</v>
      </c>
      <c r="AB159" s="117"/>
      <c r="AC159" s="2"/>
      <c r="AD159" s="13"/>
      <c r="AE159" s="1"/>
      <c r="AF159" s="277"/>
    </row>
    <row r="160" spans="2:32" ht="15" customHeight="1" x14ac:dyDescent="0.2">
      <c r="B160" s="13" t="s">
        <v>76</v>
      </c>
      <c r="C160" s="24" t="s">
        <v>97</v>
      </c>
      <c r="D160" s="386">
        <v>146</v>
      </c>
      <c r="E160" s="2" t="s">
        <v>121</v>
      </c>
      <c r="F160" s="13"/>
      <c r="G160" s="12">
        <v>2</v>
      </c>
      <c r="H160" s="12"/>
      <c r="I160" s="12">
        <v>6</v>
      </c>
      <c r="J160" s="12"/>
      <c r="K160" s="12">
        <v>3</v>
      </c>
      <c r="L160" s="12"/>
      <c r="M160" s="12"/>
      <c r="N160" s="12"/>
      <c r="O160" s="12"/>
      <c r="P160" s="12"/>
      <c r="Q160" s="12"/>
      <c r="R160" s="12"/>
      <c r="S160" s="314"/>
      <c r="T160" s="36">
        <v>45271</v>
      </c>
      <c r="U160" s="133" t="s">
        <v>45</v>
      </c>
      <c r="V160" s="133">
        <v>3</v>
      </c>
      <c r="W160" s="129"/>
      <c r="X160" s="2"/>
      <c r="Y160" s="36">
        <v>45303</v>
      </c>
      <c r="Z160" s="24" t="s">
        <v>45</v>
      </c>
      <c r="AA160" s="133">
        <v>8</v>
      </c>
      <c r="AB160" s="117"/>
      <c r="AC160" s="2"/>
      <c r="AD160" s="13"/>
      <c r="AE160" s="1"/>
      <c r="AF160" s="277"/>
    </row>
    <row r="161" spans="2:32" ht="15" customHeight="1" x14ac:dyDescent="0.2">
      <c r="B161" s="13" t="s">
        <v>76</v>
      </c>
      <c r="C161" s="24" t="s">
        <v>97</v>
      </c>
      <c r="D161" s="386">
        <v>147</v>
      </c>
      <c r="E161" s="2" t="s">
        <v>172</v>
      </c>
      <c r="F161" s="13"/>
      <c r="G161" s="12">
        <v>2</v>
      </c>
      <c r="H161" s="12"/>
      <c r="I161" s="12">
        <v>6</v>
      </c>
      <c r="J161" s="12"/>
      <c r="K161" s="12"/>
      <c r="L161" s="12"/>
      <c r="M161" s="12"/>
      <c r="N161" s="12"/>
      <c r="O161" s="12">
        <v>3</v>
      </c>
      <c r="P161" s="12"/>
      <c r="Q161" s="12"/>
      <c r="R161" s="12"/>
      <c r="S161" s="314"/>
      <c r="T161" s="36">
        <v>45271</v>
      </c>
      <c r="U161" s="133" t="s">
        <v>45</v>
      </c>
      <c r="V161" s="133">
        <v>3</v>
      </c>
      <c r="W161" s="129"/>
      <c r="X161" s="2"/>
      <c r="Y161" s="36">
        <v>45303</v>
      </c>
      <c r="Z161" s="24" t="s">
        <v>45</v>
      </c>
      <c r="AA161" s="133">
        <v>8</v>
      </c>
      <c r="AB161" s="117"/>
      <c r="AC161" s="2"/>
      <c r="AD161" s="13"/>
      <c r="AE161" s="1"/>
      <c r="AF161" s="277"/>
    </row>
    <row r="162" spans="2:32" ht="15" customHeight="1" x14ac:dyDescent="0.2">
      <c r="B162" s="13" t="s">
        <v>76</v>
      </c>
      <c r="C162" s="24" t="s">
        <v>97</v>
      </c>
      <c r="D162" s="386">
        <v>148</v>
      </c>
      <c r="E162" s="2" t="s">
        <v>42</v>
      </c>
      <c r="F162" s="13"/>
      <c r="G162" s="12">
        <v>3</v>
      </c>
      <c r="H162" s="12"/>
      <c r="I162" s="12"/>
      <c r="J162" s="12"/>
      <c r="K162" s="12">
        <v>3</v>
      </c>
      <c r="L162" s="12"/>
      <c r="M162" s="12"/>
      <c r="N162" s="12">
        <v>3</v>
      </c>
      <c r="O162" s="12">
        <v>3</v>
      </c>
      <c r="P162" s="12"/>
      <c r="Q162" s="12"/>
      <c r="R162" s="12"/>
      <c r="S162" s="361" t="s">
        <v>429</v>
      </c>
      <c r="T162" s="36">
        <v>45271</v>
      </c>
      <c r="U162" s="133" t="s">
        <v>45</v>
      </c>
      <c r="V162" s="133">
        <v>6</v>
      </c>
      <c r="W162" s="129"/>
      <c r="X162" s="2"/>
      <c r="Y162" s="36">
        <v>45303</v>
      </c>
      <c r="Z162" s="24" t="s">
        <v>45</v>
      </c>
      <c r="AA162" s="133">
        <v>9</v>
      </c>
      <c r="AB162" s="117"/>
      <c r="AC162" s="2"/>
      <c r="AD162" s="13"/>
      <c r="AE162" s="1"/>
      <c r="AF162" s="277"/>
    </row>
    <row r="163" spans="2:32" ht="15" customHeight="1" x14ac:dyDescent="0.2">
      <c r="B163" s="13" t="s">
        <v>76</v>
      </c>
      <c r="C163" s="24" t="s">
        <v>97</v>
      </c>
      <c r="D163" s="386">
        <v>149</v>
      </c>
      <c r="E163" s="2" t="s">
        <v>42</v>
      </c>
      <c r="F163" s="13"/>
      <c r="G163" s="12">
        <v>3</v>
      </c>
      <c r="H163" s="12"/>
      <c r="I163" s="12"/>
      <c r="J163" s="12"/>
      <c r="K163" s="12"/>
      <c r="L163" s="12"/>
      <c r="M163" s="12"/>
      <c r="N163" s="12">
        <v>3</v>
      </c>
      <c r="O163" s="12">
        <v>3</v>
      </c>
      <c r="P163" s="12"/>
      <c r="Q163" s="12"/>
      <c r="R163" s="12"/>
      <c r="S163" s="356" t="s">
        <v>430</v>
      </c>
      <c r="T163" s="36">
        <v>45271</v>
      </c>
      <c r="U163" s="133" t="s">
        <v>45</v>
      </c>
      <c r="V163" s="133">
        <v>3</v>
      </c>
      <c r="W163" s="159" t="s">
        <v>545</v>
      </c>
      <c r="X163" s="2"/>
      <c r="Y163" s="36">
        <v>45303</v>
      </c>
      <c r="Z163" s="24" t="s">
        <v>45</v>
      </c>
      <c r="AA163" s="133">
        <v>6</v>
      </c>
      <c r="AB163" s="117"/>
      <c r="AC163" s="2"/>
      <c r="AD163" s="36">
        <v>45373</v>
      </c>
      <c r="AE163" s="1" t="s">
        <v>242</v>
      </c>
      <c r="AF163" s="277"/>
    </row>
    <row r="164" spans="2:32" ht="15" customHeight="1" x14ac:dyDescent="0.2">
      <c r="B164" s="13" t="s">
        <v>76</v>
      </c>
      <c r="C164" s="24" t="s">
        <v>97</v>
      </c>
      <c r="D164" s="386">
        <v>150</v>
      </c>
      <c r="E164" s="2" t="s">
        <v>44</v>
      </c>
      <c r="F164" s="13"/>
      <c r="G164" s="12">
        <v>1</v>
      </c>
      <c r="H164" s="12">
        <v>3</v>
      </c>
      <c r="I164" s="12">
        <v>3</v>
      </c>
      <c r="J164" s="12"/>
      <c r="K164" s="12"/>
      <c r="L164" s="12"/>
      <c r="M164" s="12"/>
      <c r="N164" s="12"/>
      <c r="O164" s="12">
        <v>7</v>
      </c>
      <c r="P164" s="12"/>
      <c r="Q164" s="12"/>
      <c r="R164" s="12"/>
      <c r="S164" s="314"/>
      <c r="T164" s="36"/>
      <c r="U164" s="133" t="s">
        <v>45</v>
      </c>
      <c r="V164" s="133">
        <v>7</v>
      </c>
      <c r="W164" s="129"/>
      <c r="X164" s="2"/>
      <c r="Y164" s="36">
        <v>45303</v>
      </c>
      <c r="Z164" s="24" t="s">
        <v>45</v>
      </c>
      <c r="AA164" s="133">
        <v>7</v>
      </c>
      <c r="AB164" s="117"/>
      <c r="AC164" s="2"/>
      <c r="AD164" s="13"/>
      <c r="AE164" s="1"/>
      <c r="AF164" s="277"/>
    </row>
    <row r="165" spans="2:32" ht="15" customHeight="1" x14ac:dyDescent="0.2">
      <c r="B165" s="13" t="s">
        <v>76</v>
      </c>
      <c r="C165" s="24" t="s">
        <v>97</v>
      </c>
      <c r="D165" s="386">
        <v>151</v>
      </c>
      <c r="E165" s="2" t="s">
        <v>44</v>
      </c>
      <c r="F165" s="13"/>
      <c r="G165" s="12">
        <v>1</v>
      </c>
      <c r="H165" s="12">
        <v>6</v>
      </c>
      <c r="I165" s="12"/>
      <c r="J165" s="12"/>
      <c r="K165" s="12">
        <v>3</v>
      </c>
      <c r="L165" s="12"/>
      <c r="M165" s="12"/>
      <c r="N165" s="12"/>
      <c r="O165" s="12">
        <v>9</v>
      </c>
      <c r="P165" s="12"/>
      <c r="Q165" s="12"/>
      <c r="R165" s="12"/>
      <c r="S165" s="314"/>
      <c r="T165" s="36">
        <v>45271</v>
      </c>
      <c r="U165" s="133" t="s">
        <v>45</v>
      </c>
      <c r="V165" s="133">
        <v>9</v>
      </c>
      <c r="W165" s="159" t="s">
        <v>546</v>
      </c>
      <c r="X165" s="2"/>
      <c r="Y165" s="36">
        <v>45303</v>
      </c>
      <c r="Z165" s="24" t="s">
        <v>45</v>
      </c>
      <c r="AA165" s="133">
        <v>10</v>
      </c>
      <c r="AB165" s="117"/>
      <c r="AC165" s="2"/>
      <c r="AD165" s="13"/>
      <c r="AE165" s="1"/>
      <c r="AF165" s="277"/>
    </row>
    <row r="166" spans="2:32" ht="15" customHeight="1" x14ac:dyDescent="0.2">
      <c r="B166" s="13" t="s">
        <v>76</v>
      </c>
      <c r="C166" s="24" t="s">
        <v>97</v>
      </c>
      <c r="D166" s="386">
        <v>152</v>
      </c>
      <c r="E166" s="2" t="s">
        <v>42</v>
      </c>
      <c r="F166" s="13"/>
      <c r="G166" s="12">
        <v>3</v>
      </c>
      <c r="H166" s="12"/>
      <c r="I166" s="12"/>
      <c r="J166" s="12"/>
      <c r="K166" s="12"/>
      <c r="L166" s="12"/>
      <c r="M166" s="12"/>
      <c r="N166" s="12"/>
      <c r="O166" s="12"/>
      <c r="P166" s="12"/>
      <c r="Q166" s="12"/>
      <c r="R166" s="12"/>
      <c r="S166" s="314"/>
      <c r="T166" s="36"/>
      <c r="U166" s="1"/>
      <c r="V166" s="70"/>
      <c r="W166" s="129"/>
      <c r="X166" s="2"/>
      <c r="Y166" s="36">
        <v>45303</v>
      </c>
      <c r="Z166" s="24" t="s">
        <v>45</v>
      </c>
      <c r="AA166" s="133">
        <v>3</v>
      </c>
      <c r="AB166" s="117"/>
      <c r="AC166" s="2"/>
      <c r="AD166" s="13"/>
      <c r="AE166" s="1"/>
      <c r="AF166" s="277"/>
    </row>
    <row r="167" spans="2:32" ht="15" customHeight="1" x14ac:dyDescent="0.2">
      <c r="B167" s="13" t="s">
        <v>76</v>
      </c>
      <c r="C167" s="24" t="s">
        <v>97</v>
      </c>
      <c r="D167" s="386">
        <v>153</v>
      </c>
      <c r="E167" s="2" t="s">
        <v>115</v>
      </c>
      <c r="F167" s="13"/>
      <c r="G167" s="12"/>
      <c r="H167" s="12"/>
      <c r="I167" s="12">
        <v>3</v>
      </c>
      <c r="J167" s="12"/>
      <c r="K167" s="12">
        <v>3</v>
      </c>
      <c r="L167" s="12"/>
      <c r="M167" s="12"/>
      <c r="N167" s="12"/>
      <c r="O167" s="12"/>
      <c r="P167" s="12"/>
      <c r="Q167" s="12"/>
      <c r="R167" s="12"/>
      <c r="S167" s="314"/>
      <c r="T167" s="36">
        <v>45271</v>
      </c>
      <c r="U167" s="133" t="s">
        <v>45</v>
      </c>
      <c r="V167" s="133">
        <v>9</v>
      </c>
      <c r="W167" s="129"/>
      <c r="X167" s="2"/>
      <c r="Y167" s="36">
        <v>45303</v>
      </c>
      <c r="Z167" s="24" t="s">
        <v>45</v>
      </c>
      <c r="AA167" s="133">
        <v>6</v>
      </c>
      <c r="AB167" s="117"/>
      <c r="AC167" s="2"/>
      <c r="AD167" s="13"/>
      <c r="AE167" s="1"/>
      <c r="AF167" s="277"/>
    </row>
    <row r="168" spans="2:32" ht="15" customHeight="1" x14ac:dyDescent="0.2">
      <c r="B168" s="13" t="s">
        <v>76</v>
      </c>
      <c r="C168" s="24" t="s">
        <v>97</v>
      </c>
      <c r="D168" s="386">
        <v>154</v>
      </c>
      <c r="E168" s="2" t="s">
        <v>115</v>
      </c>
      <c r="F168" s="13"/>
      <c r="G168" s="12"/>
      <c r="H168" s="12"/>
      <c r="I168" s="12">
        <v>3</v>
      </c>
      <c r="J168" s="12"/>
      <c r="K168" s="12">
        <v>3</v>
      </c>
      <c r="L168" s="12"/>
      <c r="M168" s="12"/>
      <c r="N168" s="12"/>
      <c r="O168" s="12">
        <v>3</v>
      </c>
      <c r="P168" s="12"/>
      <c r="Q168" s="12"/>
      <c r="R168" s="12"/>
      <c r="S168" s="356" t="s">
        <v>428</v>
      </c>
      <c r="T168" s="36">
        <v>45271</v>
      </c>
      <c r="U168" s="133" t="s">
        <v>45</v>
      </c>
      <c r="V168" s="133">
        <v>9</v>
      </c>
      <c r="W168" s="159" t="s">
        <v>547</v>
      </c>
      <c r="X168" s="2"/>
      <c r="Y168" s="36">
        <v>45303</v>
      </c>
      <c r="Z168" s="24" t="s">
        <v>45</v>
      </c>
      <c r="AA168" s="133">
        <v>6</v>
      </c>
      <c r="AB168" s="117"/>
      <c r="AC168" s="2"/>
      <c r="AD168" s="13"/>
      <c r="AE168" s="1"/>
      <c r="AF168" s="277"/>
    </row>
    <row r="169" spans="2:32" ht="15" customHeight="1" x14ac:dyDescent="0.2">
      <c r="B169" s="13" t="s">
        <v>76</v>
      </c>
      <c r="C169" s="24" t="s">
        <v>97</v>
      </c>
      <c r="D169" s="386">
        <v>155</v>
      </c>
      <c r="E169" s="2" t="s">
        <v>42</v>
      </c>
      <c r="F169" s="13"/>
      <c r="G169" s="12">
        <v>3</v>
      </c>
      <c r="H169" s="12"/>
      <c r="I169" s="12"/>
      <c r="J169" s="12"/>
      <c r="K169" s="12"/>
      <c r="L169" s="12"/>
      <c r="M169" s="12"/>
      <c r="N169" s="12"/>
      <c r="O169" s="12"/>
      <c r="P169" s="12"/>
      <c r="Q169" s="12"/>
      <c r="R169" s="12"/>
      <c r="S169" s="314"/>
      <c r="T169" s="36"/>
      <c r="U169" s="1"/>
      <c r="V169" s="70"/>
      <c r="W169" s="129"/>
      <c r="X169" s="2"/>
      <c r="Y169" s="36">
        <v>45303</v>
      </c>
      <c r="Z169" s="24" t="s">
        <v>45</v>
      </c>
      <c r="AA169" s="133">
        <v>3</v>
      </c>
      <c r="AB169" s="117"/>
      <c r="AC169" s="2"/>
      <c r="AD169" s="13"/>
      <c r="AE169" s="1"/>
      <c r="AF169" s="277"/>
    </row>
    <row r="170" spans="2:32" ht="15" customHeight="1" x14ac:dyDescent="0.2">
      <c r="B170" s="13" t="s">
        <v>76</v>
      </c>
      <c r="C170" s="24" t="s">
        <v>97</v>
      </c>
      <c r="D170" s="386">
        <v>156</v>
      </c>
      <c r="E170" s="2" t="s">
        <v>42</v>
      </c>
      <c r="F170" s="13"/>
      <c r="G170" s="12">
        <v>3</v>
      </c>
      <c r="H170" s="12"/>
      <c r="I170" s="12"/>
      <c r="J170" s="12"/>
      <c r="K170" s="12"/>
      <c r="L170" s="12"/>
      <c r="M170" s="12"/>
      <c r="N170" s="12">
        <v>3</v>
      </c>
      <c r="O170" s="12"/>
      <c r="P170" s="12"/>
      <c r="Q170" s="12"/>
      <c r="R170" s="12"/>
      <c r="S170" s="314"/>
      <c r="T170" s="36"/>
      <c r="U170" s="133"/>
      <c r="V170" s="70"/>
      <c r="W170" s="129"/>
      <c r="X170" s="2"/>
      <c r="Y170" s="36">
        <v>45303</v>
      </c>
      <c r="Z170" s="24" t="s">
        <v>45</v>
      </c>
      <c r="AA170" s="133">
        <v>6</v>
      </c>
      <c r="AB170" s="117"/>
      <c r="AC170" s="2"/>
      <c r="AD170" s="13"/>
      <c r="AE170" s="1"/>
      <c r="AF170" s="277"/>
    </row>
    <row r="171" spans="2:32" ht="15" customHeight="1" x14ac:dyDescent="0.2">
      <c r="B171" s="13" t="s">
        <v>76</v>
      </c>
      <c r="C171" s="24" t="s">
        <v>97</v>
      </c>
      <c r="D171" s="386">
        <v>157</v>
      </c>
      <c r="E171" s="2" t="s">
        <v>172</v>
      </c>
      <c r="F171" s="13"/>
      <c r="G171" s="12">
        <v>2</v>
      </c>
      <c r="H171" s="12"/>
      <c r="I171" s="12">
        <v>6</v>
      </c>
      <c r="J171" s="12"/>
      <c r="K171" s="12"/>
      <c r="L171" s="12"/>
      <c r="M171" s="12"/>
      <c r="N171" s="12"/>
      <c r="O171" s="12">
        <v>3</v>
      </c>
      <c r="P171" s="12"/>
      <c r="Q171" s="12"/>
      <c r="R171" s="12"/>
      <c r="S171" s="314"/>
      <c r="T171" s="36">
        <v>45271</v>
      </c>
      <c r="U171" s="133" t="s">
        <v>45</v>
      </c>
      <c r="V171" s="133">
        <v>3</v>
      </c>
      <c r="W171" s="129"/>
      <c r="X171" s="2"/>
      <c r="Y171" s="36">
        <v>45303</v>
      </c>
      <c r="Z171" s="24" t="s">
        <v>45</v>
      </c>
      <c r="AA171" s="133">
        <v>8</v>
      </c>
      <c r="AB171" s="117"/>
      <c r="AC171" s="2"/>
      <c r="AD171" s="13"/>
      <c r="AE171" s="1"/>
      <c r="AF171" s="277"/>
    </row>
    <row r="172" spans="2:32" ht="15" customHeight="1" x14ac:dyDescent="0.2">
      <c r="B172" s="13" t="s">
        <v>76</v>
      </c>
      <c r="C172" s="24" t="s">
        <v>97</v>
      </c>
      <c r="D172" s="386">
        <v>158</v>
      </c>
      <c r="E172" s="2" t="s">
        <v>42</v>
      </c>
      <c r="F172" s="13"/>
      <c r="G172" s="12">
        <v>3</v>
      </c>
      <c r="H172" s="12"/>
      <c r="I172" s="12"/>
      <c r="J172" s="12"/>
      <c r="K172" s="12">
        <v>3</v>
      </c>
      <c r="L172" s="12"/>
      <c r="M172" s="12"/>
      <c r="N172" s="12">
        <v>3</v>
      </c>
      <c r="O172" s="12">
        <v>3</v>
      </c>
      <c r="P172" s="12"/>
      <c r="Q172" s="12"/>
      <c r="R172" s="12"/>
      <c r="S172" s="361" t="s">
        <v>429</v>
      </c>
      <c r="T172" s="36">
        <v>45271</v>
      </c>
      <c r="U172" s="133" t="s">
        <v>45</v>
      </c>
      <c r="V172" s="133">
        <v>12</v>
      </c>
      <c r="W172" s="129"/>
      <c r="X172" s="2"/>
      <c r="Y172" s="36">
        <v>45303</v>
      </c>
      <c r="Z172" s="24" t="s">
        <v>45</v>
      </c>
      <c r="AA172" s="133">
        <v>9</v>
      </c>
      <c r="AB172" s="117"/>
      <c r="AC172" s="2"/>
      <c r="AD172" s="13"/>
      <c r="AE172" s="1"/>
      <c r="AF172" s="277"/>
    </row>
    <row r="173" spans="2:32" ht="15" customHeight="1" x14ac:dyDescent="0.2">
      <c r="B173" s="13" t="s">
        <v>76</v>
      </c>
      <c r="C173" s="24" t="s">
        <v>97</v>
      </c>
      <c r="D173" s="386">
        <v>159</v>
      </c>
      <c r="E173" s="2" t="s">
        <v>42</v>
      </c>
      <c r="F173" s="13"/>
      <c r="G173" s="12">
        <v>3</v>
      </c>
      <c r="H173" s="12"/>
      <c r="I173" s="12"/>
      <c r="J173" s="12"/>
      <c r="K173" s="12">
        <v>3</v>
      </c>
      <c r="L173" s="12"/>
      <c r="M173" s="12"/>
      <c r="N173" s="12">
        <v>3</v>
      </c>
      <c r="O173" s="12">
        <v>3</v>
      </c>
      <c r="P173" s="12"/>
      <c r="Q173" s="12"/>
      <c r="R173" s="12"/>
      <c r="S173" s="356" t="s">
        <v>429</v>
      </c>
      <c r="T173" s="36">
        <v>45271</v>
      </c>
      <c r="U173" s="133" t="s">
        <v>45</v>
      </c>
      <c r="V173" s="133">
        <v>6</v>
      </c>
      <c r="W173" s="159" t="s">
        <v>548</v>
      </c>
      <c r="X173" s="2"/>
      <c r="Y173" s="36">
        <v>45303</v>
      </c>
      <c r="Z173" s="24" t="s">
        <v>45</v>
      </c>
      <c r="AA173" s="133">
        <v>9</v>
      </c>
      <c r="AB173" s="117"/>
      <c r="AC173" s="2"/>
      <c r="AD173" s="13"/>
      <c r="AE173" s="1"/>
      <c r="AF173" s="277"/>
    </row>
    <row r="174" spans="2:32" ht="15" customHeight="1" x14ac:dyDescent="0.2">
      <c r="B174" s="13" t="s">
        <v>76</v>
      </c>
      <c r="C174" s="24" t="s">
        <v>97</v>
      </c>
      <c r="D174" s="386">
        <v>160</v>
      </c>
      <c r="E174" s="2" t="s">
        <v>42</v>
      </c>
      <c r="F174" s="13"/>
      <c r="G174" s="12">
        <v>3</v>
      </c>
      <c r="H174" s="12"/>
      <c r="I174" s="12"/>
      <c r="J174" s="12"/>
      <c r="K174" s="12">
        <v>3</v>
      </c>
      <c r="L174" s="12"/>
      <c r="M174" s="12"/>
      <c r="N174" s="12">
        <v>3</v>
      </c>
      <c r="O174" s="12">
        <v>3</v>
      </c>
      <c r="P174" s="12"/>
      <c r="Q174" s="12"/>
      <c r="R174" s="12"/>
      <c r="S174" s="356" t="s">
        <v>429</v>
      </c>
      <c r="T174" s="36">
        <v>45271</v>
      </c>
      <c r="U174" s="133" t="s">
        <v>45</v>
      </c>
      <c r="V174" s="133">
        <v>6</v>
      </c>
      <c r="W174" s="159" t="s">
        <v>549</v>
      </c>
      <c r="X174" s="2"/>
      <c r="Y174" s="36">
        <v>45303</v>
      </c>
      <c r="Z174" s="24" t="s">
        <v>45</v>
      </c>
      <c r="AA174" s="133">
        <v>9</v>
      </c>
      <c r="AB174" s="117"/>
      <c r="AC174" s="2"/>
      <c r="AD174" s="13"/>
      <c r="AE174" s="1"/>
      <c r="AF174" s="277"/>
    </row>
    <row r="175" spans="2:32" ht="15" customHeight="1" x14ac:dyDescent="0.2">
      <c r="B175" s="13" t="s">
        <v>76</v>
      </c>
      <c r="C175" s="24" t="s">
        <v>97</v>
      </c>
      <c r="D175" s="386">
        <v>161</v>
      </c>
      <c r="E175" s="2" t="s">
        <v>42</v>
      </c>
      <c r="F175" s="13"/>
      <c r="G175" s="12">
        <v>3</v>
      </c>
      <c r="H175" s="12"/>
      <c r="I175" s="12"/>
      <c r="J175" s="12"/>
      <c r="K175" s="12">
        <v>3</v>
      </c>
      <c r="L175" s="12"/>
      <c r="M175" s="12"/>
      <c r="N175" s="12">
        <v>3</v>
      </c>
      <c r="O175" s="12">
        <v>3</v>
      </c>
      <c r="P175" s="12"/>
      <c r="Q175" s="12"/>
      <c r="R175" s="12"/>
      <c r="S175" s="356" t="s">
        <v>429</v>
      </c>
      <c r="T175" s="36">
        <v>45271</v>
      </c>
      <c r="U175" s="133" t="s">
        <v>45</v>
      </c>
      <c r="V175" s="133">
        <v>6</v>
      </c>
      <c r="W175" s="159" t="s">
        <v>535</v>
      </c>
      <c r="X175" s="2"/>
      <c r="Y175" s="36">
        <v>45303</v>
      </c>
      <c r="Z175" s="24" t="s">
        <v>45</v>
      </c>
      <c r="AA175" s="133">
        <v>9</v>
      </c>
      <c r="AB175" s="117"/>
      <c r="AC175" s="2"/>
      <c r="AD175" s="13"/>
      <c r="AE175" s="1"/>
      <c r="AF175" s="277"/>
    </row>
    <row r="176" spans="2:32" ht="15" customHeight="1" x14ac:dyDescent="0.2">
      <c r="B176" s="13" t="s">
        <v>76</v>
      </c>
      <c r="C176" s="24" t="s">
        <v>97</v>
      </c>
      <c r="D176" s="386">
        <v>162</v>
      </c>
      <c r="E176" s="2" t="s">
        <v>115</v>
      </c>
      <c r="F176" s="13"/>
      <c r="G176" s="12"/>
      <c r="H176" s="12"/>
      <c r="I176" s="12">
        <v>3</v>
      </c>
      <c r="J176" s="12"/>
      <c r="K176" s="12">
        <v>6</v>
      </c>
      <c r="L176" s="12"/>
      <c r="M176" s="12"/>
      <c r="N176" s="12"/>
      <c r="O176" s="12">
        <v>6</v>
      </c>
      <c r="P176" s="12"/>
      <c r="Q176" s="12"/>
      <c r="R176" s="12"/>
      <c r="S176" s="356" t="s">
        <v>429</v>
      </c>
      <c r="T176" s="36">
        <v>45271</v>
      </c>
      <c r="U176" s="133" t="s">
        <v>45</v>
      </c>
      <c r="V176" s="133">
        <v>12</v>
      </c>
      <c r="W176" s="159" t="s">
        <v>548</v>
      </c>
      <c r="X176" s="2"/>
      <c r="Y176" s="36">
        <v>45303</v>
      </c>
      <c r="Z176" s="24" t="s">
        <v>45</v>
      </c>
      <c r="AA176" s="133">
        <v>9</v>
      </c>
      <c r="AB176" s="117"/>
      <c r="AC176" s="2"/>
      <c r="AD176" s="13"/>
      <c r="AE176" s="1"/>
      <c r="AF176" s="277"/>
    </row>
    <row r="177" spans="2:32" ht="15" customHeight="1" x14ac:dyDescent="0.2">
      <c r="B177" s="13" t="s">
        <v>76</v>
      </c>
      <c r="C177" s="24" t="s">
        <v>97</v>
      </c>
      <c r="D177" s="386">
        <v>163</v>
      </c>
      <c r="E177" s="2" t="s">
        <v>42</v>
      </c>
      <c r="F177" s="13"/>
      <c r="G177" s="12">
        <v>3</v>
      </c>
      <c r="H177" s="12"/>
      <c r="I177" s="12"/>
      <c r="J177" s="12"/>
      <c r="K177" s="12"/>
      <c r="L177" s="12"/>
      <c r="M177" s="12"/>
      <c r="N177" s="12"/>
      <c r="O177" s="12"/>
      <c r="P177" s="12"/>
      <c r="Q177" s="12"/>
      <c r="R177" s="12"/>
      <c r="S177" s="314"/>
      <c r="T177" s="36"/>
      <c r="U177" s="133"/>
      <c r="V177" s="70"/>
      <c r="W177" s="129"/>
      <c r="X177" s="2"/>
      <c r="Y177" s="36">
        <v>45304</v>
      </c>
      <c r="Z177" s="24" t="s">
        <v>45</v>
      </c>
      <c r="AA177" s="133">
        <v>3</v>
      </c>
      <c r="AB177" s="117"/>
      <c r="AC177" s="2"/>
      <c r="AD177" s="13"/>
      <c r="AE177" s="1"/>
      <c r="AF177" s="277"/>
    </row>
    <row r="178" spans="2:32" ht="15" customHeight="1" x14ac:dyDescent="0.2">
      <c r="B178" s="13" t="s">
        <v>76</v>
      </c>
      <c r="C178" s="24" t="s">
        <v>97</v>
      </c>
      <c r="D178" s="386">
        <v>164</v>
      </c>
      <c r="E178" s="2" t="s">
        <v>42</v>
      </c>
      <c r="F178" s="13"/>
      <c r="G178" s="12">
        <v>3</v>
      </c>
      <c r="H178" s="12"/>
      <c r="I178" s="12"/>
      <c r="J178" s="12"/>
      <c r="K178" s="12"/>
      <c r="L178" s="12"/>
      <c r="M178" s="12"/>
      <c r="N178" s="12">
        <v>3</v>
      </c>
      <c r="O178" s="12"/>
      <c r="P178" s="12"/>
      <c r="Q178" s="12"/>
      <c r="R178" s="12"/>
      <c r="S178" s="356" t="s">
        <v>431</v>
      </c>
      <c r="T178" s="36"/>
      <c r="U178" s="1"/>
      <c r="V178" s="70"/>
      <c r="W178" s="129"/>
      <c r="X178" s="2"/>
      <c r="Y178" s="36">
        <v>45304</v>
      </c>
      <c r="Z178" s="24" t="s">
        <v>45</v>
      </c>
      <c r="AA178" s="133">
        <v>6</v>
      </c>
      <c r="AB178" s="117"/>
      <c r="AC178" s="2"/>
      <c r="AD178" s="13"/>
      <c r="AE178" s="1"/>
      <c r="AF178" s="277"/>
    </row>
    <row r="179" spans="2:32" ht="15" customHeight="1" x14ac:dyDescent="0.2">
      <c r="B179" s="13" t="s">
        <v>76</v>
      </c>
      <c r="C179" s="24" t="s">
        <v>97</v>
      </c>
      <c r="D179" s="386">
        <v>165</v>
      </c>
      <c r="E179" s="2" t="s">
        <v>44</v>
      </c>
      <c r="F179" s="13"/>
      <c r="G179" s="12">
        <v>1</v>
      </c>
      <c r="H179" s="12"/>
      <c r="I179" s="12">
        <v>6</v>
      </c>
      <c r="J179" s="12"/>
      <c r="K179" s="12"/>
      <c r="L179" s="12"/>
      <c r="M179" s="12"/>
      <c r="N179" s="12"/>
      <c r="O179" s="12">
        <v>3</v>
      </c>
      <c r="P179" s="12"/>
      <c r="Q179" s="12"/>
      <c r="R179" s="12"/>
      <c r="S179" s="314"/>
      <c r="T179" s="36">
        <v>45271</v>
      </c>
      <c r="U179" s="133" t="s">
        <v>45</v>
      </c>
      <c r="V179" s="133">
        <v>3</v>
      </c>
      <c r="W179" s="159" t="s">
        <v>550</v>
      </c>
      <c r="X179" s="2"/>
      <c r="Y179" s="36">
        <v>45304</v>
      </c>
      <c r="Z179" s="24" t="s">
        <v>45</v>
      </c>
      <c r="AA179" s="133">
        <v>7</v>
      </c>
      <c r="AB179" s="117"/>
      <c r="AC179" s="2"/>
      <c r="AD179" s="13"/>
      <c r="AE179" s="1"/>
      <c r="AF179" s="277"/>
    </row>
    <row r="180" spans="2:32" ht="15" customHeight="1" x14ac:dyDescent="0.2">
      <c r="B180" s="13" t="s">
        <v>76</v>
      </c>
      <c r="C180" s="24" t="s">
        <v>97</v>
      </c>
      <c r="D180" s="386">
        <v>166</v>
      </c>
      <c r="E180" s="2" t="s">
        <v>42</v>
      </c>
      <c r="F180" s="13"/>
      <c r="G180" s="12">
        <v>3</v>
      </c>
      <c r="H180" s="12"/>
      <c r="I180" s="12"/>
      <c r="J180" s="12"/>
      <c r="K180" s="12"/>
      <c r="L180" s="12"/>
      <c r="M180" s="12"/>
      <c r="N180" s="12">
        <v>3</v>
      </c>
      <c r="O180" s="12"/>
      <c r="P180" s="12"/>
      <c r="Q180" s="12"/>
      <c r="R180" s="12"/>
      <c r="S180" s="356" t="s">
        <v>431</v>
      </c>
      <c r="T180" s="36"/>
      <c r="U180" s="133"/>
      <c r="V180" s="70"/>
      <c r="W180" s="129"/>
      <c r="X180" s="2"/>
      <c r="Y180" s="36">
        <v>45304</v>
      </c>
      <c r="Z180" s="24" t="s">
        <v>45</v>
      </c>
      <c r="AA180" s="133">
        <v>6</v>
      </c>
      <c r="AB180" s="117"/>
      <c r="AC180" s="2"/>
      <c r="AD180" s="13"/>
      <c r="AE180" s="1"/>
      <c r="AF180" s="277"/>
    </row>
    <row r="181" spans="2:32" ht="15" customHeight="1" x14ac:dyDescent="0.2">
      <c r="B181" s="13" t="s">
        <v>76</v>
      </c>
      <c r="C181" s="24" t="s">
        <v>97</v>
      </c>
      <c r="D181" s="386">
        <v>167</v>
      </c>
      <c r="E181" s="2" t="s">
        <v>42</v>
      </c>
      <c r="F181" s="13"/>
      <c r="G181" s="12">
        <v>3</v>
      </c>
      <c r="H181" s="12"/>
      <c r="I181" s="12"/>
      <c r="J181" s="12"/>
      <c r="K181" s="12"/>
      <c r="L181" s="12"/>
      <c r="M181" s="12"/>
      <c r="N181" s="12"/>
      <c r="O181" s="12"/>
      <c r="P181" s="12"/>
      <c r="Q181" s="12"/>
      <c r="R181" s="12"/>
      <c r="S181" s="314"/>
      <c r="T181" s="36"/>
      <c r="U181" s="1"/>
      <c r="V181" s="70"/>
      <c r="W181" s="129"/>
      <c r="X181" s="2"/>
      <c r="Y181" s="36">
        <v>45304</v>
      </c>
      <c r="Z181" s="24" t="s">
        <v>45</v>
      </c>
      <c r="AA181" s="133">
        <v>3</v>
      </c>
      <c r="AB181" s="117"/>
      <c r="AC181" s="2"/>
      <c r="AD181" s="13"/>
      <c r="AE181" s="1"/>
      <c r="AF181" s="277"/>
    </row>
    <row r="182" spans="2:32" ht="15" customHeight="1" x14ac:dyDescent="0.2">
      <c r="B182" s="13" t="s">
        <v>76</v>
      </c>
      <c r="C182" s="24" t="s">
        <v>97</v>
      </c>
      <c r="D182" s="386">
        <v>168</v>
      </c>
      <c r="E182" s="2" t="s">
        <v>42</v>
      </c>
      <c r="F182" s="13"/>
      <c r="G182" s="12">
        <v>6</v>
      </c>
      <c r="H182" s="12"/>
      <c r="I182" s="12"/>
      <c r="J182" s="12"/>
      <c r="K182" s="12"/>
      <c r="L182" s="12"/>
      <c r="M182" s="12"/>
      <c r="N182" s="12">
        <v>3</v>
      </c>
      <c r="O182" s="12"/>
      <c r="P182" s="12"/>
      <c r="Q182" s="12"/>
      <c r="R182" s="12"/>
      <c r="S182" s="356" t="s">
        <v>431</v>
      </c>
      <c r="T182" s="36"/>
      <c r="U182" s="133"/>
      <c r="V182" s="70"/>
      <c r="W182" s="129"/>
      <c r="X182" s="2"/>
      <c r="Y182" s="36">
        <v>45304</v>
      </c>
      <c r="Z182" s="24" t="s">
        <v>45</v>
      </c>
      <c r="AA182" s="133">
        <v>9</v>
      </c>
      <c r="AB182" s="117"/>
      <c r="AC182" s="2"/>
      <c r="AD182" s="13"/>
      <c r="AE182" s="1"/>
      <c r="AF182" s="277"/>
    </row>
    <row r="183" spans="2:32" ht="15" customHeight="1" x14ac:dyDescent="0.2">
      <c r="B183" s="13" t="s">
        <v>76</v>
      </c>
      <c r="C183" s="24" t="s">
        <v>97</v>
      </c>
      <c r="D183" s="386">
        <v>169</v>
      </c>
      <c r="E183" s="2" t="s">
        <v>42</v>
      </c>
      <c r="F183" s="13"/>
      <c r="G183" s="12">
        <v>3</v>
      </c>
      <c r="H183" s="12"/>
      <c r="I183" s="12"/>
      <c r="J183" s="12"/>
      <c r="K183" s="12"/>
      <c r="L183" s="12"/>
      <c r="M183" s="12"/>
      <c r="N183" s="12"/>
      <c r="O183" s="12"/>
      <c r="P183" s="12"/>
      <c r="Q183" s="12"/>
      <c r="R183" s="12"/>
      <c r="S183" s="361" t="s">
        <v>432</v>
      </c>
      <c r="T183" s="36"/>
      <c r="U183" s="1"/>
      <c r="V183" s="70"/>
      <c r="W183" s="129"/>
      <c r="X183" s="2"/>
      <c r="Y183" s="36">
        <v>45304</v>
      </c>
      <c r="Z183" s="24" t="s">
        <v>45</v>
      </c>
      <c r="AA183" s="133">
        <v>3</v>
      </c>
      <c r="AB183" s="117"/>
      <c r="AC183" s="2"/>
      <c r="AD183" s="13"/>
      <c r="AE183" s="1"/>
      <c r="AF183" s="277"/>
    </row>
    <row r="184" spans="2:32" ht="15" customHeight="1" x14ac:dyDescent="0.2">
      <c r="B184" s="13" t="s">
        <v>76</v>
      </c>
      <c r="C184" s="24" t="s">
        <v>97</v>
      </c>
      <c r="D184" s="386">
        <v>170</v>
      </c>
      <c r="E184" s="2" t="s">
        <v>42</v>
      </c>
      <c r="F184" s="13"/>
      <c r="G184" s="12">
        <v>3</v>
      </c>
      <c r="H184" s="12"/>
      <c r="I184" s="12"/>
      <c r="J184" s="12"/>
      <c r="K184" s="12"/>
      <c r="L184" s="12"/>
      <c r="M184" s="12"/>
      <c r="N184" s="12">
        <v>3</v>
      </c>
      <c r="O184" s="12"/>
      <c r="P184" s="12"/>
      <c r="Q184" s="12"/>
      <c r="R184" s="12"/>
      <c r="S184" s="356" t="s">
        <v>431</v>
      </c>
      <c r="T184" s="36"/>
      <c r="U184" s="1"/>
      <c r="V184" s="70"/>
      <c r="W184" s="129"/>
      <c r="X184" s="2"/>
      <c r="Y184" s="36">
        <v>45304</v>
      </c>
      <c r="Z184" s="24" t="s">
        <v>45</v>
      </c>
      <c r="AA184" s="133">
        <v>6</v>
      </c>
      <c r="AB184" s="117"/>
      <c r="AC184" s="2"/>
      <c r="AD184" s="13"/>
      <c r="AE184" s="1"/>
      <c r="AF184" s="277"/>
    </row>
    <row r="185" spans="2:32" ht="15" customHeight="1" x14ac:dyDescent="0.2">
      <c r="B185" s="13" t="s">
        <v>76</v>
      </c>
      <c r="C185" s="24" t="s">
        <v>97</v>
      </c>
      <c r="D185" s="386">
        <v>171</v>
      </c>
      <c r="E185" s="2" t="s">
        <v>44</v>
      </c>
      <c r="F185" s="13"/>
      <c r="G185" s="12"/>
      <c r="H185" s="12"/>
      <c r="I185" s="12">
        <v>6</v>
      </c>
      <c r="J185" s="12"/>
      <c r="K185" s="12"/>
      <c r="L185" s="12"/>
      <c r="M185" s="12"/>
      <c r="N185" s="12"/>
      <c r="O185" s="12">
        <v>6</v>
      </c>
      <c r="P185" s="12">
        <v>3</v>
      </c>
      <c r="Q185" s="12"/>
      <c r="R185" s="12"/>
      <c r="S185" s="314"/>
      <c r="T185" s="36">
        <v>45271</v>
      </c>
      <c r="U185" s="133" t="s">
        <v>45</v>
      </c>
      <c r="V185" s="133">
        <v>15</v>
      </c>
      <c r="W185" s="159" t="s">
        <v>551</v>
      </c>
      <c r="X185" s="2"/>
      <c r="Y185" s="36">
        <v>45304</v>
      </c>
      <c r="Z185" s="24" t="s">
        <v>45</v>
      </c>
      <c r="AA185" s="133">
        <v>12</v>
      </c>
      <c r="AB185" s="117"/>
      <c r="AC185" s="2"/>
      <c r="AD185" s="13"/>
      <c r="AE185" s="1"/>
      <c r="AF185" s="277"/>
    </row>
    <row r="186" spans="2:32" ht="15" customHeight="1" x14ac:dyDescent="0.2">
      <c r="B186" s="13" t="s">
        <v>76</v>
      </c>
      <c r="C186" s="24" t="s">
        <v>97</v>
      </c>
      <c r="D186" s="386">
        <v>172</v>
      </c>
      <c r="E186" s="2" t="s">
        <v>174</v>
      </c>
      <c r="F186" s="13"/>
      <c r="G186" s="12">
        <v>3</v>
      </c>
      <c r="H186" s="12"/>
      <c r="I186" s="12">
        <v>3</v>
      </c>
      <c r="J186" s="12"/>
      <c r="K186" s="12"/>
      <c r="L186" s="12"/>
      <c r="M186" s="12"/>
      <c r="N186" s="12">
        <v>3</v>
      </c>
      <c r="O186" s="12">
        <v>3</v>
      </c>
      <c r="P186" s="12"/>
      <c r="Q186" s="12"/>
      <c r="R186" s="12"/>
      <c r="S186" s="356" t="s">
        <v>431</v>
      </c>
      <c r="T186" s="36">
        <v>45271</v>
      </c>
      <c r="U186" s="133" t="s">
        <v>45</v>
      </c>
      <c r="V186" s="133">
        <v>3</v>
      </c>
      <c r="W186" s="129"/>
      <c r="X186" s="2"/>
      <c r="Y186" s="36">
        <v>45304</v>
      </c>
      <c r="Z186" s="24" t="s">
        <v>45</v>
      </c>
      <c r="AA186" s="133">
        <v>9</v>
      </c>
      <c r="AB186" s="117"/>
      <c r="AC186" s="2"/>
      <c r="AD186" s="13"/>
      <c r="AE186" s="1"/>
      <c r="AF186" s="277"/>
    </row>
    <row r="187" spans="2:32" ht="15" customHeight="1" x14ac:dyDescent="0.2">
      <c r="B187" s="13" t="s">
        <v>76</v>
      </c>
      <c r="C187" s="24" t="s">
        <v>97</v>
      </c>
      <c r="D187" s="386">
        <v>173</v>
      </c>
      <c r="E187" s="2" t="s">
        <v>44</v>
      </c>
      <c r="F187" s="13"/>
      <c r="G187" s="12">
        <v>1</v>
      </c>
      <c r="H187" s="12"/>
      <c r="I187" s="12">
        <v>6</v>
      </c>
      <c r="J187" s="12"/>
      <c r="K187" s="12"/>
      <c r="L187" s="12"/>
      <c r="M187" s="12"/>
      <c r="N187" s="12"/>
      <c r="O187" s="12">
        <v>6</v>
      </c>
      <c r="P187" s="12">
        <v>3</v>
      </c>
      <c r="Q187" s="12"/>
      <c r="R187" s="12"/>
      <c r="S187" s="314"/>
      <c r="T187" s="36">
        <v>45271</v>
      </c>
      <c r="U187" s="133" t="s">
        <v>45</v>
      </c>
      <c r="V187" s="133">
        <v>15</v>
      </c>
      <c r="W187" s="129"/>
      <c r="X187" s="2"/>
      <c r="Y187" s="36">
        <v>45304</v>
      </c>
      <c r="Z187" s="24" t="s">
        <v>45</v>
      </c>
      <c r="AA187" s="133">
        <v>13</v>
      </c>
      <c r="AB187" s="117"/>
      <c r="AC187" s="2"/>
      <c r="AD187" s="13"/>
      <c r="AE187" s="1"/>
      <c r="AF187" s="277"/>
    </row>
    <row r="188" spans="2:32" ht="15" customHeight="1" x14ac:dyDescent="0.2">
      <c r="B188" s="13" t="s">
        <v>76</v>
      </c>
      <c r="C188" s="24" t="s">
        <v>97</v>
      </c>
      <c r="D188" s="386">
        <v>174</v>
      </c>
      <c r="E188" s="2" t="s">
        <v>42</v>
      </c>
      <c r="F188" s="13"/>
      <c r="G188" s="12">
        <v>3</v>
      </c>
      <c r="H188" s="12"/>
      <c r="I188" s="12"/>
      <c r="J188" s="12"/>
      <c r="K188" s="12"/>
      <c r="L188" s="12"/>
      <c r="M188" s="12"/>
      <c r="N188" s="12">
        <v>3</v>
      </c>
      <c r="O188" s="12"/>
      <c r="P188" s="12"/>
      <c r="Q188" s="12"/>
      <c r="R188" s="12"/>
      <c r="S188" s="356" t="s">
        <v>431</v>
      </c>
      <c r="T188" s="36"/>
      <c r="U188" s="1"/>
      <c r="V188" s="70"/>
      <c r="W188" s="129"/>
      <c r="X188" s="2"/>
      <c r="Y188" s="36">
        <v>45304</v>
      </c>
      <c r="Z188" s="24" t="s">
        <v>45</v>
      </c>
      <c r="AA188" s="133">
        <v>6</v>
      </c>
      <c r="AB188" s="117"/>
      <c r="AC188" s="2"/>
      <c r="AD188" s="13"/>
      <c r="AE188" s="1"/>
      <c r="AF188" s="277"/>
    </row>
    <row r="189" spans="2:32" ht="15" customHeight="1" x14ac:dyDescent="0.2">
      <c r="B189" s="13" t="s">
        <v>76</v>
      </c>
      <c r="C189" s="24" t="s">
        <v>97</v>
      </c>
      <c r="D189" s="386">
        <v>175</v>
      </c>
      <c r="E189" s="2" t="s">
        <v>42</v>
      </c>
      <c r="F189" s="13"/>
      <c r="G189" s="12">
        <v>3</v>
      </c>
      <c r="H189" s="12"/>
      <c r="I189" s="12"/>
      <c r="J189" s="12"/>
      <c r="K189" s="12"/>
      <c r="L189" s="12"/>
      <c r="M189" s="12"/>
      <c r="N189" s="12"/>
      <c r="O189" s="12"/>
      <c r="P189" s="12"/>
      <c r="Q189" s="12"/>
      <c r="R189" s="12"/>
      <c r="S189" s="314"/>
      <c r="T189" s="36"/>
      <c r="U189" s="1"/>
      <c r="V189" s="70"/>
      <c r="W189" s="129"/>
      <c r="X189" s="2"/>
      <c r="Y189" s="36">
        <v>45304</v>
      </c>
      <c r="Z189" s="24" t="s">
        <v>45</v>
      </c>
      <c r="AA189" s="133">
        <v>3</v>
      </c>
      <c r="AB189" s="117"/>
      <c r="AC189" s="2"/>
      <c r="AD189" s="13"/>
      <c r="AE189" s="1"/>
      <c r="AF189" s="277"/>
    </row>
    <row r="190" spans="2:32" ht="15" customHeight="1" x14ac:dyDescent="0.2">
      <c r="B190" s="13" t="s">
        <v>76</v>
      </c>
      <c r="C190" s="24" t="s">
        <v>97</v>
      </c>
      <c r="D190" s="386">
        <v>176</v>
      </c>
      <c r="E190" s="2" t="s">
        <v>42</v>
      </c>
      <c r="F190" s="13"/>
      <c r="G190" s="12">
        <v>3</v>
      </c>
      <c r="H190" s="12"/>
      <c r="I190" s="12"/>
      <c r="J190" s="12"/>
      <c r="K190" s="12"/>
      <c r="L190" s="12"/>
      <c r="M190" s="12"/>
      <c r="N190" s="12">
        <v>3</v>
      </c>
      <c r="O190" s="12"/>
      <c r="P190" s="12"/>
      <c r="Q190" s="12"/>
      <c r="R190" s="12"/>
      <c r="S190" s="356" t="s">
        <v>431</v>
      </c>
      <c r="T190" s="36"/>
      <c r="U190" s="133"/>
      <c r="V190" s="70"/>
      <c r="W190" s="129"/>
      <c r="X190" s="2"/>
      <c r="Y190" s="36">
        <v>45304</v>
      </c>
      <c r="Z190" s="24" t="s">
        <v>45</v>
      </c>
      <c r="AA190" s="133">
        <v>6</v>
      </c>
      <c r="AB190" s="117"/>
      <c r="AC190" s="2"/>
      <c r="AD190" s="13"/>
      <c r="AE190" s="1"/>
      <c r="AF190" s="277"/>
    </row>
    <row r="191" spans="2:32" ht="15" customHeight="1" x14ac:dyDescent="0.2">
      <c r="B191" s="13" t="s">
        <v>76</v>
      </c>
      <c r="C191" s="24" t="s">
        <v>97</v>
      </c>
      <c r="D191" s="386">
        <v>177</v>
      </c>
      <c r="E191" s="2" t="s">
        <v>121</v>
      </c>
      <c r="F191" s="13"/>
      <c r="G191" s="12">
        <v>2</v>
      </c>
      <c r="H191" s="12"/>
      <c r="I191" s="12">
        <v>9</v>
      </c>
      <c r="J191" s="12"/>
      <c r="K191" s="12"/>
      <c r="L191" s="12"/>
      <c r="M191" s="12"/>
      <c r="N191" s="12"/>
      <c r="O191" s="12">
        <v>5</v>
      </c>
      <c r="P191" s="12"/>
      <c r="Q191" s="12"/>
      <c r="R191" s="12"/>
      <c r="S191" s="356" t="s">
        <v>433</v>
      </c>
      <c r="T191" s="36">
        <v>45271</v>
      </c>
      <c r="U191" s="133" t="s">
        <v>45</v>
      </c>
      <c r="V191" s="133">
        <v>5</v>
      </c>
      <c r="W191" s="129"/>
      <c r="X191" s="2"/>
      <c r="Y191" s="36">
        <v>45304</v>
      </c>
      <c r="Z191" s="24" t="s">
        <v>45</v>
      </c>
      <c r="AA191" s="133">
        <v>11</v>
      </c>
      <c r="AB191" s="117"/>
      <c r="AC191" s="2"/>
      <c r="AD191" s="13"/>
      <c r="AE191" s="1"/>
      <c r="AF191" s="277"/>
    </row>
    <row r="192" spans="2:32" ht="15" customHeight="1" x14ac:dyDescent="0.2">
      <c r="B192" s="13" t="s">
        <v>76</v>
      </c>
      <c r="C192" s="24" t="s">
        <v>97</v>
      </c>
      <c r="D192" s="386">
        <v>178</v>
      </c>
      <c r="E192" s="2" t="s">
        <v>42</v>
      </c>
      <c r="F192" s="13"/>
      <c r="G192" s="12">
        <v>3</v>
      </c>
      <c r="H192" s="12"/>
      <c r="I192" s="12"/>
      <c r="J192" s="12"/>
      <c r="K192" s="12"/>
      <c r="L192" s="12"/>
      <c r="M192" s="12"/>
      <c r="N192" s="12"/>
      <c r="O192" s="12"/>
      <c r="P192" s="12"/>
      <c r="Q192" s="12"/>
      <c r="R192" s="12"/>
      <c r="S192" s="356" t="s">
        <v>433</v>
      </c>
      <c r="T192" s="36"/>
      <c r="U192" s="1"/>
      <c r="V192" s="70"/>
      <c r="W192" s="129"/>
      <c r="X192" s="2"/>
      <c r="Y192" s="36">
        <v>45304</v>
      </c>
      <c r="Z192" s="24" t="s">
        <v>45</v>
      </c>
      <c r="AA192" s="133">
        <v>3</v>
      </c>
      <c r="AB192" s="117"/>
      <c r="AC192" s="2"/>
      <c r="AD192" s="13"/>
      <c r="AE192" s="1"/>
      <c r="AF192" s="277"/>
    </row>
    <row r="193" spans="2:32" ht="15" customHeight="1" x14ac:dyDescent="0.2">
      <c r="B193" s="13" t="s">
        <v>76</v>
      </c>
      <c r="C193" s="24" t="s">
        <v>97</v>
      </c>
      <c r="D193" s="386">
        <v>179</v>
      </c>
      <c r="E193" s="2" t="s">
        <v>115</v>
      </c>
      <c r="F193" s="13"/>
      <c r="G193" s="12"/>
      <c r="H193" s="12"/>
      <c r="I193" s="12">
        <v>3</v>
      </c>
      <c r="J193" s="12"/>
      <c r="K193" s="12">
        <v>3</v>
      </c>
      <c r="L193" s="12"/>
      <c r="M193" s="12"/>
      <c r="N193" s="12">
        <v>3</v>
      </c>
      <c r="O193" s="12">
        <v>3</v>
      </c>
      <c r="P193" s="12"/>
      <c r="Q193" s="12"/>
      <c r="R193" s="12"/>
      <c r="S193" s="356" t="s">
        <v>434</v>
      </c>
      <c r="T193" s="36"/>
      <c r="U193" s="133" t="s">
        <v>45</v>
      </c>
      <c r="V193" s="133">
        <v>12</v>
      </c>
      <c r="W193" s="159" t="s">
        <v>552</v>
      </c>
      <c r="X193" s="2"/>
      <c r="Y193" s="36">
        <v>45304</v>
      </c>
      <c r="Z193" s="24" t="s">
        <v>45</v>
      </c>
      <c r="AA193" s="133">
        <v>9</v>
      </c>
      <c r="AB193" s="117"/>
      <c r="AC193" s="2"/>
      <c r="AD193" s="13"/>
      <c r="AE193" s="1"/>
      <c r="AF193" s="277"/>
    </row>
    <row r="194" spans="2:32" ht="15" customHeight="1" x14ac:dyDescent="0.2">
      <c r="B194" s="13" t="s">
        <v>76</v>
      </c>
      <c r="C194" s="24" t="s">
        <v>97</v>
      </c>
      <c r="D194" s="386">
        <v>180</v>
      </c>
      <c r="E194" s="2" t="s">
        <v>42</v>
      </c>
      <c r="F194" s="13"/>
      <c r="G194" s="12">
        <v>3</v>
      </c>
      <c r="H194" s="12"/>
      <c r="I194" s="12"/>
      <c r="J194" s="12"/>
      <c r="K194" s="12"/>
      <c r="L194" s="12"/>
      <c r="M194" s="12"/>
      <c r="N194" s="12">
        <v>3</v>
      </c>
      <c r="O194" s="12"/>
      <c r="P194" s="12"/>
      <c r="Q194" s="12"/>
      <c r="R194" s="12"/>
      <c r="S194" s="356" t="s">
        <v>435</v>
      </c>
      <c r="T194" s="36"/>
      <c r="U194" s="133"/>
      <c r="V194" s="70"/>
      <c r="W194" s="129"/>
      <c r="X194" s="2"/>
      <c r="Y194" s="36">
        <v>45304</v>
      </c>
      <c r="Z194" s="24" t="s">
        <v>45</v>
      </c>
      <c r="AA194" s="133">
        <v>6</v>
      </c>
      <c r="AB194" s="117"/>
      <c r="AC194" s="2"/>
      <c r="AD194" s="13"/>
      <c r="AE194" s="1"/>
      <c r="AF194" s="277"/>
    </row>
    <row r="195" spans="2:32" ht="15" customHeight="1" x14ac:dyDescent="0.2">
      <c r="B195" s="13" t="s">
        <v>76</v>
      </c>
      <c r="C195" s="24" t="s">
        <v>97</v>
      </c>
      <c r="D195" s="386">
        <v>181</v>
      </c>
      <c r="E195" s="2" t="s">
        <v>42</v>
      </c>
      <c r="F195" s="13"/>
      <c r="G195" s="12">
        <v>3</v>
      </c>
      <c r="H195" s="12"/>
      <c r="I195" s="12"/>
      <c r="J195" s="12"/>
      <c r="K195" s="12"/>
      <c r="L195" s="12"/>
      <c r="M195" s="12"/>
      <c r="N195" s="12"/>
      <c r="O195" s="12"/>
      <c r="P195" s="12"/>
      <c r="Q195" s="12"/>
      <c r="R195" s="12"/>
      <c r="S195" s="314"/>
      <c r="T195" s="36"/>
      <c r="U195" s="133"/>
      <c r="V195" s="70"/>
      <c r="W195" s="129"/>
      <c r="X195" s="2"/>
      <c r="Y195" s="36">
        <v>45304</v>
      </c>
      <c r="Z195" s="24" t="s">
        <v>45</v>
      </c>
      <c r="AA195" s="133">
        <v>3</v>
      </c>
      <c r="AB195" s="117"/>
      <c r="AC195" s="2"/>
      <c r="AD195" s="13"/>
      <c r="AE195" s="1"/>
      <c r="AF195" s="277"/>
    </row>
    <row r="196" spans="2:32" ht="15" customHeight="1" x14ac:dyDescent="0.2">
      <c r="B196" s="13" t="s">
        <v>76</v>
      </c>
      <c r="C196" s="24" t="s">
        <v>97</v>
      </c>
      <c r="D196" s="386">
        <v>182</v>
      </c>
      <c r="E196" s="2" t="s">
        <v>42</v>
      </c>
      <c r="F196" s="13"/>
      <c r="G196" s="12">
        <v>3</v>
      </c>
      <c r="H196" s="12"/>
      <c r="I196" s="12"/>
      <c r="J196" s="12"/>
      <c r="K196" s="12"/>
      <c r="L196" s="12"/>
      <c r="M196" s="12"/>
      <c r="N196" s="12">
        <v>3</v>
      </c>
      <c r="O196" s="12"/>
      <c r="P196" s="12"/>
      <c r="Q196" s="12"/>
      <c r="R196" s="12"/>
      <c r="S196" s="356" t="s">
        <v>435</v>
      </c>
      <c r="T196" s="36"/>
      <c r="U196" s="1"/>
      <c r="V196" s="70"/>
      <c r="W196" s="129"/>
      <c r="X196" s="2"/>
      <c r="Y196" s="36">
        <v>45304</v>
      </c>
      <c r="Z196" s="24" t="s">
        <v>45</v>
      </c>
      <c r="AA196" s="133">
        <v>6</v>
      </c>
      <c r="AB196" s="117"/>
      <c r="AC196" s="2"/>
      <c r="AD196" s="13"/>
      <c r="AE196" s="1"/>
      <c r="AF196" s="277"/>
    </row>
    <row r="197" spans="2:32" ht="15" customHeight="1" x14ac:dyDescent="0.2">
      <c r="B197" s="13" t="s">
        <v>76</v>
      </c>
      <c r="C197" s="24" t="s">
        <v>97</v>
      </c>
      <c r="D197" s="386">
        <v>183</v>
      </c>
      <c r="E197" s="2" t="s">
        <v>117</v>
      </c>
      <c r="F197" s="13"/>
      <c r="G197" s="12">
        <v>1</v>
      </c>
      <c r="H197" s="12"/>
      <c r="I197" s="12">
        <v>6</v>
      </c>
      <c r="J197" s="12"/>
      <c r="K197" s="12"/>
      <c r="L197" s="12"/>
      <c r="M197" s="12"/>
      <c r="N197" s="12"/>
      <c r="O197" s="12">
        <v>3</v>
      </c>
      <c r="P197" s="12"/>
      <c r="Q197" s="12"/>
      <c r="R197" s="12"/>
      <c r="S197" s="314"/>
      <c r="T197" s="36">
        <v>45271</v>
      </c>
      <c r="U197" s="133" t="s">
        <v>45</v>
      </c>
      <c r="V197" s="133">
        <v>3</v>
      </c>
      <c r="W197" s="129"/>
      <c r="X197" s="2"/>
      <c r="Y197" s="36">
        <v>45304</v>
      </c>
      <c r="Z197" s="24" t="s">
        <v>45</v>
      </c>
      <c r="AA197" s="133">
        <v>7</v>
      </c>
      <c r="AB197" s="117"/>
      <c r="AC197" s="2"/>
      <c r="AD197" s="13"/>
      <c r="AE197" s="1"/>
      <c r="AF197" s="277"/>
    </row>
    <row r="198" spans="2:32" ht="15" customHeight="1" x14ac:dyDescent="0.2">
      <c r="B198" s="13" t="s">
        <v>76</v>
      </c>
      <c r="C198" s="24" t="s">
        <v>97</v>
      </c>
      <c r="D198" s="386">
        <v>184</v>
      </c>
      <c r="E198" s="2" t="s">
        <v>114</v>
      </c>
      <c r="F198" s="13"/>
      <c r="G198" s="12">
        <v>4</v>
      </c>
      <c r="H198" s="12"/>
      <c r="I198" s="12">
        <v>6</v>
      </c>
      <c r="J198" s="12"/>
      <c r="K198" s="12"/>
      <c r="L198" s="12"/>
      <c r="M198" s="12"/>
      <c r="N198" s="12">
        <v>3</v>
      </c>
      <c r="O198" s="12">
        <v>6</v>
      </c>
      <c r="P198" s="12"/>
      <c r="Q198" s="12"/>
      <c r="R198" s="12"/>
      <c r="S198" s="356" t="s">
        <v>435</v>
      </c>
      <c r="T198" s="36">
        <v>45271</v>
      </c>
      <c r="U198" s="133" t="s">
        <v>45</v>
      </c>
      <c r="V198" s="133">
        <v>6</v>
      </c>
      <c r="W198" s="129"/>
      <c r="X198" s="2"/>
      <c r="Y198" s="36">
        <v>45304</v>
      </c>
      <c r="Z198" s="24" t="s">
        <v>45</v>
      </c>
      <c r="AA198" s="133">
        <v>13</v>
      </c>
      <c r="AB198" s="117"/>
      <c r="AC198" s="2"/>
      <c r="AD198" s="13"/>
      <c r="AE198" s="1"/>
      <c r="AF198" s="277"/>
    </row>
    <row r="199" spans="2:32" ht="15" customHeight="1" x14ac:dyDescent="0.2">
      <c r="B199" s="13" t="s">
        <v>76</v>
      </c>
      <c r="C199" s="24" t="s">
        <v>97</v>
      </c>
      <c r="D199" s="386">
        <v>185</v>
      </c>
      <c r="E199" s="2" t="s">
        <v>115</v>
      </c>
      <c r="F199" s="13"/>
      <c r="G199" s="12"/>
      <c r="H199" s="12"/>
      <c r="I199" s="12">
        <v>3</v>
      </c>
      <c r="J199" s="12"/>
      <c r="K199" s="12">
        <v>3</v>
      </c>
      <c r="L199" s="12"/>
      <c r="M199" s="12"/>
      <c r="N199" s="12">
        <v>3</v>
      </c>
      <c r="O199" s="12"/>
      <c r="P199" s="12"/>
      <c r="Q199" s="12"/>
      <c r="R199" s="12"/>
      <c r="S199" s="356" t="s">
        <v>435</v>
      </c>
      <c r="T199" s="36">
        <v>45271</v>
      </c>
      <c r="U199" s="133" t="s">
        <v>45</v>
      </c>
      <c r="V199" s="133">
        <v>3</v>
      </c>
      <c r="W199" s="129"/>
      <c r="X199" s="2"/>
      <c r="Y199" s="36">
        <v>45304</v>
      </c>
      <c r="Z199" s="24" t="s">
        <v>45</v>
      </c>
      <c r="AA199" s="133">
        <v>9</v>
      </c>
      <c r="AB199" s="117"/>
      <c r="AC199" s="2"/>
      <c r="AD199" s="13"/>
      <c r="AE199" s="1"/>
      <c r="AF199" s="277"/>
    </row>
    <row r="200" spans="2:32" ht="15" customHeight="1" x14ac:dyDescent="0.2">
      <c r="B200" s="13" t="s">
        <v>76</v>
      </c>
      <c r="C200" s="24" t="s">
        <v>97</v>
      </c>
      <c r="D200" s="386">
        <v>186</v>
      </c>
      <c r="E200" s="2" t="s">
        <v>173</v>
      </c>
      <c r="F200" s="13"/>
      <c r="G200" s="12"/>
      <c r="H200" s="12"/>
      <c r="I200" s="12">
        <v>6</v>
      </c>
      <c r="J200" s="12"/>
      <c r="K200" s="12"/>
      <c r="L200" s="12"/>
      <c r="M200" s="12"/>
      <c r="N200" s="12">
        <v>3</v>
      </c>
      <c r="O200" s="12"/>
      <c r="P200" s="12">
        <v>3</v>
      </c>
      <c r="Q200" s="12"/>
      <c r="R200" s="12"/>
      <c r="S200" s="314"/>
      <c r="T200" s="36">
        <v>45271</v>
      </c>
      <c r="U200" s="133" t="s">
        <v>45</v>
      </c>
      <c r="V200" s="133">
        <v>9</v>
      </c>
      <c r="W200" s="129"/>
      <c r="X200" s="2"/>
      <c r="Y200" s="36">
        <v>45304</v>
      </c>
      <c r="Z200" s="24" t="s">
        <v>45</v>
      </c>
      <c r="AA200" s="133">
        <v>15</v>
      </c>
      <c r="AB200" s="117"/>
      <c r="AC200" s="2"/>
      <c r="AD200" s="13"/>
      <c r="AE200" s="1"/>
      <c r="AF200" s="277"/>
    </row>
    <row r="201" spans="2:32" ht="15" customHeight="1" x14ac:dyDescent="0.2">
      <c r="B201" s="13" t="s">
        <v>76</v>
      </c>
      <c r="C201" s="24" t="s">
        <v>97</v>
      </c>
      <c r="D201" s="386">
        <v>187</v>
      </c>
      <c r="E201" s="2" t="s">
        <v>117</v>
      </c>
      <c r="F201" s="13"/>
      <c r="G201" s="12">
        <v>2</v>
      </c>
      <c r="H201" s="12"/>
      <c r="I201" s="12">
        <v>6</v>
      </c>
      <c r="J201" s="12"/>
      <c r="K201" s="12"/>
      <c r="L201" s="12"/>
      <c r="M201" s="12"/>
      <c r="N201" s="12"/>
      <c r="O201" s="12">
        <v>3</v>
      </c>
      <c r="P201" s="12"/>
      <c r="Q201" s="12"/>
      <c r="R201" s="12"/>
      <c r="S201" s="314"/>
      <c r="T201" s="36">
        <v>45271</v>
      </c>
      <c r="U201" s="133" t="s">
        <v>45</v>
      </c>
      <c r="V201" s="133">
        <v>3</v>
      </c>
      <c r="W201" s="159" t="s">
        <v>553</v>
      </c>
      <c r="X201" s="2"/>
      <c r="Y201" s="36">
        <v>45305</v>
      </c>
      <c r="Z201" s="24" t="s">
        <v>45</v>
      </c>
      <c r="AA201" s="133">
        <v>8</v>
      </c>
      <c r="AB201" s="117"/>
      <c r="AC201" s="2"/>
      <c r="AD201" s="13"/>
      <c r="AE201" s="1"/>
      <c r="AF201" s="277"/>
    </row>
    <row r="202" spans="2:32" ht="15" customHeight="1" x14ac:dyDescent="0.2">
      <c r="B202" s="13" t="s">
        <v>76</v>
      </c>
      <c r="C202" s="24" t="s">
        <v>97</v>
      </c>
      <c r="D202" s="386">
        <v>188</v>
      </c>
      <c r="E202" s="2" t="s">
        <v>114</v>
      </c>
      <c r="F202" s="13"/>
      <c r="G202" s="12">
        <v>4</v>
      </c>
      <c r="H202" s="12"/>
      <c r="I202" s="12">
        <v>3</v>
      </c>
      <c r="J202" s="12"/>
      <c r="K202" s="12"/>
      <c r="L202" s="12"/>
      <c r="M202" s="12"/>
      <c r="N202" s="12"/>
      <c r="O202" s="12">
        <v>3</v>
      </c>
      <c r="P202" s="12">
        <v>3</v>
      </c>
      <c r="Q202" s="12"/>
      <c r="R202" s="12"/>
      <c r="S202" s="360" t="s">
        <v>404</v>
      </c>
      <c r="T202" s="36">
        <v>45271</v>
      </c>
      <c r="U202" s="133" t="s">
        <v>45</v>
      </c>
      <c r="V202" s="133">
        <v>6</v>
      </c>
      <c r="W202" s="129"/>
      <c r="X202" s="2"/>
      <c r="Y202" s="36">
        <v>45305</v>
      </c>
      <c r="Z202" s="24" t="s">
        <v>45</v>
      </c>
      <c r="AA202" s="133">
        <v>10</v>
      </c>
      <c r="AB202" s="117"/>
      <c r="AC202" s="2"/>
      <c r="AD202" s="13"/>
      <c r="AE202" s="1"/>
      <c r="AF202" s="277"/>
    </row>
    <row r="203" spans="2:32" ht="15" customHeight="1" x14ac:dyDescent="0.2">
      <c r="B203" s="13" t="s">
        <v>76</v>
      </c>
      <c r="C203" s="24" t="s">
        <v>97</v>
      </c>
      <c r="D203" s="386">
        <v>189</v>
      </c>
      <c r="E203" s="2" t="s">
        <v>115</v>
      </c>
      <c r="F203" s="13"/>
      <c r="G203" s="12"/>
      <c r="H203" s="12"/>
      <c r="I203" s="12">
        <v>3</v>
      </c>
      <c r="J203" s="12"/>
      <c r="K203" s="12"/>
      <c r="L203" s="12"/>
      <c r="M203" s="12"/>
      <c r="N203" s="12"/>
      <c r="O203" s="12"/>
      <c r="P203" s="12"/>
      <c r="Q203" s="12"/>
      <c r="R203" s="12"/>
      <c r="S203" s="314"/>
      <c r="T203" s="36"/>
      <c r="U203" s="1"/>
      <c r="V203" s="70"/>
      <c r="W203" s="129"/>
      <c r="X203" s="2"/>
      <c r="Y203" s="36">
        <v>45305</v>
      </c>
      <c r="Z203" s="24" t="s">
        <v>45</v>
      </c>
      <c r="AA203" s="133">
        <v>3</v>
      </c>
      <c r="AB203" s="117"/>
      <c r="AC203" s="2"/>
      <c r="AD203" s="13"/>
      <c r="AE203" s="1"/>
      <c r="AF203" s="277"/>
    </row>
    <row r="204" spans="2:32" ht="15" customHeight="1" x14ac:dyDescent="0.2">
      <c r="B204" s="13" t="s">
        <v>76</v>
      </c>
      <c r="C204" s="24" t="s">
        <v>97</v>
      </c>
      <c r="D204" s="386">
        <v>190</v>
      </c>
      <c r="E204" s="2" t="s">
        <v>42</v>
      </c>
      <c r="F204" s="13"/>
      <c r="G204" s="12">
        <v>3</v>
      </c>
      <c r="H204" s="12"/>
      <c r="I204" s="12"/>
      <c r="J204" s="12"/>
      <c r="K204" s="12">
        <v>3</v>
      </c>
      <c r="L204" s="12"/>
      <c r="M204" s="12"/>
      <c r="N204" s="12">
        <v>3</v>
      </c>
      <c r="O204" s="12">
        <v>3</v>
      </c>
      <c r="P204" s="12"/>
      <c r="Q204" s="12"/>
      <c r="R204" s="12"/>
      <c r="S204" s="360" t="s">
        <v>405</v>
      </c>
      <c r="T204" s="36">
        <v>45271</v>
      </c>
      <c r="U204" s="133" t="s">
        <v>45</v>
      </c>
      <c r="V204" s="133">
        <v>6</v>
      </c>
      <c r="W204" s="129"/>
      <c r="X204" s="2"/>
      <c r="Y204" s="36">
        <v>45305</v>
      </c>
      <c r="Z204" s="24" t="s">
        <v>45</v>
      </c>
      <c r="AA204" s="133">
        <v>9</v>
      </c>
      <c r="AB204" s="117"/>
      <c r="AC204" s="2"/>
      <c r="AD204" s="13"/>
      <c r="AE204" s="1" t="s">
        <v>242</v>
      </c>
      <c r="AF204" s="277"/>
    </row>
    <row r="205" spans="2:32" ht="15" customHeight="1" x14ac:dyDescent="0.2">
      <c r="B205" s="13" t="s">
        <v>76</v>
      </c>
      <c r="C205" s="24" t="s">
        <v>97</v>
      </c>
      <c r="D205" s="386">
        <v>191</v>
      </c>
      <c r="E205" s="2" t="s">
        <v>42</v>
      </c>
      <c r="F205" s="13"/>
      <c r="G205" s="12">
        <v>3</v>
      </c>
      <c r="H205" s="12"/>
      <c r="I205" s="12"/>
      <c r="J205" s="12"/>
      <c r="K205" s="12">
        <v>3</v>
      </c>
      <c r="L205" s="12"/>
      <c r="M205" s="12"/>
      <c r="N205" s="12">
        <v>3</v>
      </c>
      <c r="O205" s="12">
        <v>3</v>
      </c>
      <c r="P205" s="12"/>
      <c r="Q205" s="12"/>
      <c r="R205" s="12"/>
      <c r="S205" s="314"/>
      <c r="T205" s="36">
        <v>45271</v>
      </c>
      <c r="U205" s="133" t="s">
        <v>45</v>
      </c>
      <c r="V205" s="133">
        <v>6</v>
      </c>
      <c r="W205" s="129"/>
      <c r="X205" s="2"/>
      <c r="Y205" s="36">
        <v>45305</v>
      </c>
      <c r="Z205" s="24" t="s">
        <v>45</v>
      </c>
      <c r="AA205" s="133">
        <v>9</v>
      </c>
      <c r="AB205" s="117"/>
      <c r="AC205" s="2"/>
      <c r="AD205" s="13"/>
      <c r="AE205" s="1"/>
      <c r="AF205" s="277"/>
    </row>
    <row r="206" spans="2:32" ht="15" customHeight="1" x14ac:dyDescent="0.2">
      <c r="B206" s="13" t="s">
        <v>76</v>
      </c>
      <c r="C206" s="24" t="s">
        <v>97</v>
      </c>
      <c r="D206" s="386">
        <v>192</v>
      </c>
      <c r="E206" s="2" t="s">
        <v>42</v>
      </c>
      <c r="F206" s="13"/>
      <c r="G206" s="12">
        <v>3</v>
      </c>
      <c r="H206" s="12"/>
      <c r="I206" s="12"/>
      <c r="J206" s="12"/>
      <c r="K206" s="12">
        <v>3</v>
      </c>
      <c r="L206" s="12"/>
      <c r="M206" s="12"/>
      <c r="N206" s="12">
        <v>3</v>
      </c>
      <c r="O206" s="12">
        <v>3</v>
      </c>
      <c r="P206" s="12"/>
      <c r="Q206" s="12"/>
      <c r="R206" s="12"/>
      <c r="S206" s="315" t="s">
        <v>406</v>
      </c>
      <c r="T206" s="36">
        <v>45271</v>
      </c>
      <c r="U206" s="133" t="s">
        <v>45</v>
      </c>
      <c r="V206" s="133">
        <v>6</v>
      </c>
      <c r="W206" s="159" t="s">
        <v>535</v>
      </c>
      <c r="X206" s="2"/>
      <c r="Y206" s="36">
        <v>45305</v>
      </c>
      <c r="Z206" s="24" t="s">
        <v>45</v>
      </c>
      <c r="AA206" s="133">
        <v>9</v>
      </c>
      <c r="AB206" s="117"/>
      <c r="AC206" s="2"/>
      <c r="AD206" s="13"/>
      <c r="AE206" s="1" t="s">
        <v>242</v>
      </c>
      <c r="AF206" s="277"/>
    </row>
    <row r="207" spans="2:32" ht="15" customHeight="1" x14ac:dyDescent="0.2">
      <c r="B207" s="13" t="s">
        <v>76</v>
      </c>
      <c r="C207" s="24" t="s">
        <v>97</v>
      </c>
      <c r="D207" s="386">
        <v>193</v>
      </c>
      <c r="E207" s="2" t="s">
        <v>42</v>
      </c>
      <c r="F207" s="13"/>
      <c r="G207" s="12">
        <v>3</v>
      </c>
      <c r="H207" s="12"/>
      <c r="I207" s="12"/>
      <c r="J207" s="12"/>
      <c r="K207" s="12">
        <v>3</v>
      </c>
      <c r="L207" s="12"/>
      <c r="M207" s="12"/>
      <c r="N207" s="12">
        <v>3</v>
      </c>
      <c r="O207" s="12">
        <v>3</v>
      </c>
      <c r="P207" s="12"/>
      <c r="Q207" s="12"/>
      <c r="R207" s="12"/>
      <c r="S207" s="315" t="s">
        <v>406</v>
      </c>
      <c r="T207" s="36">
        <v>45271</v>
      </c>
      <c r="U207" s="133" t="s">
        <v>45</v>
      </c>
      <c r="V207" s="133">
        <v>12</v>
      </c>
      <c r="W207" s="129"/>
      <c r="X207" s="2"/>
      <c r="Y207" s="36">
        <v>45305</v>
      </c>
      <c r="Z207" s="24" t="s">
        <v>45</v>
      </c>
      <c r="AA207" s="133">
        <v>9</v>
      </c>
      <c r="AB207" s="117"/>
      <c r="AC207" s="2"/>
      <c r="AD207" s="13"/>
      <c r="AE207" s="1"/>
      <c r="AF207" s="277"/>
    </row>
    <row r="208" spans="2:32" ht="15" customHeight="1" x14ac:dyDescent="0.2">
      <c r="B208" s="13" t="s">
        <v>76</v>
      </c>
      <c r="C208" s="24" t="s">
        <v>97</v>
      </c>
      <c r="D208" s="386">
        <v>194</v>
      </c>
      <c r="E208" s="2" t="s">
        <v>42</v>
      </c>
      <c r="F208" s="13"/>
      <c r="G208" s="12">
        <v>3</v>
      </c>
      <c r="H208" s="12"/>
      <c r="I208" s="12"/>
      <c r="J208" s="12"/>
      <c r="K208" s="12">
        <v>3</v>
      </c>
      <c r="L208" s="12"/>
      <c r="M208" s="12"/>
      <c r="N208" s="12">
        <v>3</v>
      </c>
      <c r="O208" s="12">
        <v>3</v>
      </c>
      <c r="P208" s="12"/>
      <c r="Q208" s="12"/>
      <c r="R208" s="12"/>
      <c r="S208" s="315" t="s">
        <v>407</v>
      </c>
      <c r="T208" s="36">
        <v>45271</v>
      </c>
      <c r="U208" s="133" t="s">
        <v>45</v>
      </c>
      <c r="V208" s="133">
        <v>12</v>
      </c>
      <c r="W208" s="129"/>
      <c r="X208" s="2"/>
      <c r="Y208" s="36">
        <v>45305</v>
      </c>
      <c r="Z208" s="24" t="s">
        <v>45</v>
      </c>
      <c r="AA208" s="133">
        <v>9</v>
      </c>
      <c r="AB208" s="117"/>
      <c r="AC208" s="2"/>
      <c r="AD208" s="13"/>
      <c r="AE208" s="1" t="s">
        <v>242</v>
      </c>
      <c r="AF208" s="277"/>
    </row>
    <row r="209" spans="2:32" ht="15" customHeight="1" x14ac:dyDescent="0.2">
      <c r="B209" s="13" t="s">
        <v>76</v>
      </c>
      <c r="C209" s="24" t="s">
        <v>97</v>
      </c>
      <c r="D209" s="386">
        <v>195</v>
      </c>
      <c r="E209" s="2" t="s">
        <v>42</v>
      </c>
      <c r="F209" s="13"/>
      <c r="G209" s="12">
        <v>3</v>
      </c>
      <c r="H209" s="12"/>
      <c r="I209" s="12"/>
      <c r="J209" s="12"/>
      <c r="K209" s="12">
        <v>3</v>
      </c>
      <c r="L209" s="12"/>
      <c r="M209" s="12"/>
      <c r="N209" s="12"/>
      <c r="O209" s="12">
        <v>3</v>
      </c>
      <c r="P209" s="12"/>
      <c r="Q209" s="12"/>
      <c r="R209" s="12"/>
      <c r="S209" s="315" t="s">
        <v>408</v>
      </c>
      <c r="T209" s="36">
        <v>45271</v>
      </c>
      <c r="U209" s="133" t="s">
        <v>45</v>
      </c>
      <c r="V209" s="133">
        <v>12</v>
      </c>
      <c r="W209" s="129"/>
      <c r="X209" s="2"/>
      <c r="Y209" s="36">
        <v>45305</v>
      </c>
      <c r="Z209" s="24" t="s">
        <v>45</v>
      </c>
      <c r="AA209" s="133">
        <v>6</v>
      </c>
      <c r="AB209" s="117"/>
      <c r="AC209" s="2"/>
      <c r="AD209" s="13"/>
      <c r="AE209" s="1" t="s">
        <v>242</v>
      </c>
      <c r="AF209" s="277"/>
    </row>
    <row r="210" spans="2:32" ht="15" customHeight="1" x14ac:dyDescent="0.2">
      <c r="B210" s="13" t="s">
        <v>76</v>
      </c>
      <c r="C210" s="24" t="s">
        <v>97</v>
      </c>
      <c r="D210" s="386">
        <v>196</v>
      </c>
      <c r="E210" s="2" t="s">
        <v>44</v>
      </c>
      <c r="F210" s="13"/>
      <c r="G210" s="12"/>
      <c r="H210" s="12"/>
      <c r="I210" s="12">
        <v>6</v>
      </c>
      <c r="J210" s="12"/>
      <c r="K210" s="12"/>
      <c r="L210" s="12"/>
      <c r="M210" s="12"/>
      <c r="N210" s="12"/>
      <c r="O210" s="12"/>
      <c r="P210" s="12">
        <v>3</v>
      </c>
      <c r="Q210" s="12"/>
      <c r="R210" s="12"/>
      <c r="S210" s="315" t="s">
        <v>409</v>
      </c>
      <c r="T210" s="36">
        <v>45271</v>
      </c>
      <c r="U210" s="133" t="s">
        <v>45</v>
      </c>
      <c r="V210" s="133">
        <v>9</v>
      </c>
      <c r="W210" s="159" t="s">
        <v>554</v>
      </c>
      <c r="X210" s="2"/>
      <c r="Y210" s="36">
        <v>45305</v>
      </c>
      <c r="Z210" s="24" t="s">
        <v>45</v>
      </c>
      <c r="AA210" s="133">
        <v>12</v>
      </c>
      <c r="AB210" s="117"/>
      <c r="AC210" s="2"/>
      <c r="AD210" s="36">
        <v>45306</v>
      </c>
      <c r="AE210" s="1" t="s">
        <v>242</v>
      </c>
      <c r="AF210" s="277"/>
    </row>
    <row r="211" spans="2:32" ht="15" customHeight="1" x14ac:dyDescent="0.2">
      <c r="B211" s="13" t="s">
        <v>76</v>
      </c>
      <c r="C211" s="24" t="s">
        <v>97</v>
      </c>
      <c r="D211" s="386">
        <v>197</v>
      </c>
      <c r="E211" s="2" t="s">
        <v>42</v>
      </c>
      <c r="F211" s="13"/>
      <c r="G211" s="12">
        <v>3</v>
      </c>
      <c r="H211" s="12"/>
      <c r="I211" s="12"/>
      <c r="J211" s="12"/>
      <c r="K211" s="12">
        <v>3</v>
      </c>
      <c r="L211" s="12"/>
      <c r="M211" s="12"/>
      <c r="N211" s="12"/>
      <c r="O211" s="12">
        <v>3</v>
      </c>
      <c r="P211" s="12"/>
      <c r="Q211" s="12"/>
      <c r="R211" s="12"/>
      <c r="S211" s="315" t="s">
        <v>406</v>
      </c>
      <c r="T211" s="36">
        <v>45271</v>
      </c>
      <c r="U211" s="133" t="s">
        <v>45</v>
      </c>
      <c r="V211" s="133">
        <v>6</v>
      </c>
      <c r="W211" s="159" t="s">
        <v>555</v>
      </c>
      <c r="X211" s="2"/>
      <c r="Y211" s="36">
        <v>45305</v>
      </c>
      <c r="Z211" s="24" t="s">
        <v>45</v>
      </c>
      <c r="AA211" s="133">
        <v>6</v>
      </c>
      <c r="AB211" s="117"/>
      <c r="AC211" s="2"/>
      <c r="AD211" s="13"/>
      <c r="AE211" s="1" t="s">
        <v>242</v>
      </c>
      <c r="AF211" s="277"/>
    </row>
    <row r="212" spans="2:32" ht="15" customHeight="1" x14ac:dyDescent="0.2">
      <c r="B212" s="13" t="s">
        <v>76</v>
      </c>
      <c r="C212" s="24" t="s">
        <v>97</v>
      </c>
      <c r="D212" s="386">
        <v>198</v>
      </c>
      <c r="E212" s="2" t="s">
        <v>115</v>
      </c>
      <c r="F212" s="13"/>
      <c r="G212" s="12"/>
      <c r="H212" s="12"/>
      <c r="I212" s="12">
        <v>3</v>
      </c>
      <c r="J212" s="12"/>
      <c r="K212" s="12"/>
      <c r="L212" s="12"/>
      <c r="M212" s="12"/>
      <c r="N212" s="12"/>
      <c r="O212" s="12"/>
      <c r="P212" s="12"/>
      <c r="Q212" s="12"/>
      <c r="R212" s="12"/>
      <c r="S212" s="314"/>
      <c r="T212" s="36"/>
      <c r="U212" s="133"/>
      <c r="V212" s="70"/>
      <c r="W212" s="129"/>
      <c r="X212" s="2"/>
      <c r="Y212" s="36">
        <v>45305</v>
      </c>
      <c r="Z212" s="24" t="s">
        <v>45</v>
      </c>
      <c r="AA212" s="133">
        <v>3</v>
      </c>
      <c r="AB212" s="117"/>
      <c r="AC212" s="2"/>
      <c r="AD212" s="13"/>
      <c r="AE212" s="1"/>
      <c r="AF212" s="277"/>
    </row>
    <row r="213" spans="2:32" ht="15" customHeight="1" x14ac:dyDescent="0.2">
      <c r="B213" s="13" t="s">
        <v>76</v>
      </c>
      <c r="C213" s="24" t="s">
        <v>97</v>
      </c>
      <c r="D213" s="386">
        <v>199</v>
      </c>
      <c r="E213" s="2" t="s">
        <v>117</v>
      </c>
      <c r="F213" s="13"/>
      <c r="G213" s="12">
        <v>1</v>
      </c>
      <c r="H213" s="12"/>
      <c r="I213" s="12">
        <v>6</v>
      </c>
      <c r="J213" s="12"/>
      <c r="K213" s="12"/>
      <c r="L213" s="12"/>
      <c r="M213" s="12"/>
      <c r="N213" s="12"/>
      <c r="O213" s="12">
        <v>3</v>
      </c>
      <c r="P213" s="12"/>
      <c r="Q213" s="12"/>
      <c r="R213" s="12"/>
      <c r="S213" s="314"/>
      <c r="T213" s="36">
        <v>45271</v>
      </c>
      <c r="U213" s="133" t="s">
        <v>45</v>
      </c>
      <c r="V213" s="133">
        <v>3</v>
      </c>
      <c r="W213" s="159" t="s">
        <v>535</v>
      </c>
      <c r="X213" s="2"/>
      <c r="Y213" s="36">
        <v>45305</v>
      </c>
      <c r="Z213" s="24" t="s">
        <v>45</v>
      </c>
      <c r="AA213" s="133">
        <v>7</v>
      </c>
      <c r="AB213" s="117"/>
      <c r="AC213" s="2"/>
      <c r="AD213" s="13"/>
      <c r="AE213" s="1"/>
      <c r="AF213" s="277"/>
    </row>
    <row r="214" spans="2:32" ht="15" customHeight="1" x14ac:dyDescent="0.2">
      <c r="B214" s="13" t="s">
        <v>76</v>
      </c>
      <c r="C214" s="24" t="s">
        <v>97</v>
      </c>
      <c r="D214" s="386">
        <v>200</v>
      </c>
      <c r="E214" s="2" t="s">
        <v>42</v>
      </c>
      <c r="F214" s="13"/>
      <c r="G214" s="12">
        <v>3</v>
      </c>
      <c r="H214" s="12"/>
      <c r="I214" s="12"/>
      <c r="J214" s="12"/>
      <c r="K214" s="12"/>
      <c r="L214" s="12"/>
      <c r="M214" s="12"/>
      <c r="N214" s="12">
        <v>3</v>
      </c>
      <c r="O214" s="12"/>
      <c r="P214" s="12"/>
      <c r="Q214" s="12"/>
      <c r="R214" s="12"/>
      <c r="S214" s="356" t="s">
        <v>435</v>
      </c>
      <c r="T214" s="36"/>
      <c r="U214" s="1"/>
      <c r="V214" s="70"/>
      <c r="W214" s="129"/>
      <c r="X214" s="2"/>
      <c r="Y214" s="36">
        <v>45305</v>
      </c>
      <c r="Z214" s="24" t="s">
        <v>45</v>
      </c>
      <c r="AA214" s="133">
        <v>6</v>
      </c>
      <c r="AB214" s="117"/>
      <c r="AC214" s="2"/>
      <c r="AD214" s="13"/>
      <c r="AE214" s="1"/>
      <c r="AF214" s="277"/>
    </row>
    <row r="215" spans="2:32" ht="15" customHeight="1" x14ac:dyDescent="0.2">
      <c r="B215" s="13" t="s">
        <v>76</v>
      </c>
      <c r="C215" s="24" t="s">
        <v>97</v>
      </c>
      <c r="D215" s="386">
        <v>201</v>
      </c>
      <c r="E215" s="2" t="s">
        <v>42</v>
      </c>
      <c r="F215" s="13"/>
      <c r="G215" s="12">
        <v>3</v>
      </c>
      <c r="H215" s="12"/>
      <c r="I215" s="12"/>
      <c r="J215" s="12"/>
      <c r="K215" s="12"/>
      <c r="L215" s="12"/>
      <c r="M215" s="12"/>
      <c r="N215" s="12"/>
      <c r="O215" s="12"/>
      <c r="P215" s="12"/>
      <c r="Q215" s="12"/>
      <c r="R215" s="12"/>
      <c r="S215" s="314"/>
      <c r="T215" s="36"/>
      <c r="U215" s="1"/>
      <c r="V215" s="70"/>
      <c r="W215" s="129"/>
      <c r="X215" s="2"/>
      <c r="Y215" s="36">
        <v>45305</v>
      </c>
      <c r="Z215" s="24" t="s">
        <v>45</v>
      </c>
      <c r="AA215" s="133">
        <v>3</v>
      </c>
      <c r="AB215" s="117"/>
      <c r="AC215" s="2"/>
      <c r="AD215" s="13"/>
      <c r="AE215" s="1"/>
      <c r="AF215" s="277"/>
    </row>
    <row r="216" spans="2:32" ht="15" customHeight="1" x14ac:dyDescent="0.2">
      <c r="B216" s="13" t="s">
        <v>76</v>
      </c>
      <c r="C216" s="24" t="s">
        <v>97</v>
      </c>
      <c r="D216" s="386">
        <v>202</v>
      </c>
      <c r="E216" s="2" t="s">
        <v>42</v>
      </c>
      <c r="F216" s="13"/>
      <c r="G216" s="12">
        <v>3</v>
      </c>
      <c r="H216" s="12"/>
      <c r="I216" s="12"/>
      <c r="J216" s="12"/>
      <c r="K216" s="12"/>
      <c r="L216" s="12"/>
      <c r="M216" s="12"/>
      <c r="N216" s="12">
        <v>3</v>
      </c>
      <c r="O216" s="12"/>
      <c r="P216" s="12"/>
      <c r="Q216" s="12"/>
      <c r="R216" s="12"/>
      <c r="S216" s="356" t="s">
        <v>435</v>
      </c>
      <c r="T216" s="36"/>
      <c r="U216" s="1"/>
      <c r="V216" s="70"/>
      <c r="W216" s="129"/>
      <c r="X216" s="2"/>
      <c r="Y216" s="36">
        <v>45305</v>
      </c>
      <c r="Z216" s="24" t="s">
        <v>45</v>
      </c>
      <c r="AA216" s="133">
        <v>6</v>
      </c>
      <c r="AB216" s="117"/>
      <c r="AC216" s="2"/>
      <c r="AD216" s="13"/>
      <c r="AE216" s="1"/>
      <c r="AF216" s="277"/>
    </row>
    <row r="217" spans="2:32" ht="15" customHeight="1" x14ac:dyDescent="0.2">
      <c r="B217" s="13" t="s">
        <v>76</v>
      </c>
      <c r="C217" s="24" t="s">
        <v>97</v>
      </c>
      <c r="D217" s="386">
        <v>203</v>
      </c>
      <c r="E217" s="2" t="s">
        <v>42</v>
      </c>
      <c r="F217" s="13"/>
      <c r="G217" s="12">
        <v>3</v>
      </c>
      <c r="H217" s="12"/>
      <c r="I217" s="12"/>
      <c r="J217" s="12"/>
      <c r="K217" s="12"/>
      <c r="L217" s="12"/>
      <c r="M217" s="12"/>
      <c r="N217" s="12"/>
      <c r="O217" s="12"/>
      <c r="P217" s="12"/>
      <c r="Q217" s="12"/>
      <c r="R217" s="12"/>
      <c r="S217" s="315" t="s">
        <v>410</v>
      </c>
      <c r="T217" s="36"/>
      <c r="U217" s="1"/>
      <c r="V217" s="70"/>
      <c r="W217" s="129"/>
      <c r="X217" s="2"/>
      <c r="Y217" s="36">
        <v>45305</v>
      </c>
      <c r="Z217" s="24" t="s">
        <v>45</v>
      </c>
      <c r="AA217" s="133">
        <v>3</v>
      </c>
      <c r="AB217" s="117"/>
      <c r="AC217" s="2"/>
      <c r="AD217" s="36">
        <v>45392</v>
      </c>
      <c r="AE217" s="1" t="s">
        <v>242</v>
      </c>
      <c r="AF217" s="277"/>
    </row>
    <row r="218" spans="2:32" ht="15" customHeight="1" x14ac:dyDescent="0.2">
      <c r="B218" s="13" t="s">
        <v>76</v>
      </c>
      <c r="C218" s="24" t="s">
        <v>97</v>
      </c>
      <c r="D218" s="386">
        <v>204</v>
      </c>
      <c r="E218" s="2" t="s">
        <v>42</v>
      </c>
      <c r="F218" s="13"/>
      <c r="G218" s="12">
        <v>3</v>
      </c>
      <c r="H218" s="12"/>
      <c r="I218" s="12"/>
      <c r="J218" s="12"/>
      <c r="K218" s="12"/>
      <c r="L218" s="12"/>
      <c r="M218" s="12"/>
      <c r="N218" s="12">
        <v>3</v>
      </c>
      <c r="O218" s="12"/>
      <c r="P218" s="12"/>
      <c r="Q218" s="12"/>
      <c r="R218" s="12"/>
      <c r="S218" s="356" t="s">
        <v>435</v>
      </c>
      <c r="T218" s="36"/>
      <c r="U218" s="133"/>
      <c r="V218" s="70"/>
      <c r="W218" s="129"/>
      <c r="X218" s="2"/>
      <c r="Y218" s="36">
        <v>45305</v>
      </c>
      <c r="Z218" s="24" t="s">
        <v>45</v>
      </c>
      <c r="AA218" s="133">
        <v>6</v>
      </c>
      <c r="AB218" s="117"/>
      <c r="AC218" s="2"/>
      <c r="AD218" s="13"/>
      <c r="AE218" s="1"/>
      <c r="AF218" s="277"/>
    </row>
    <row r="219" spans="2:32" ht="15" customHeight="1" x14ac:dyDescent="0.2">
      <c r="B219" s="13" t="s">
        <v>76</v>
      </c>
      <c r="C219" s="24" t="s">
        <v>97</v>
      </c>
      <c r="D219" s="386">
        <v>205</v>
      </c>
      <c r="E219" s="2" t="s">
        <v>42</v>
      </c>
      <c r="F219" s="13"/>
      <c r="G219" s="12">
        <v>3</v>
      </c>
      <c r="H219" s="12"/>
      <c r="I219" s="12"/>
      <c r="J219" s="12"/>
      <c r="K219" s="12"/>
      <c r="L219" s="12"/>
      <c r="M219" s="12"/>
      <c r="N219" s="12"/>
      <c r="O219" s="12"/>
      <c r="P219" s="12"/>
      <c r="Q219" s="12"/>
      <c r="R219" s="12"/>
      <c r="S219" s="314"/>
      <c r="T219" s="36"/>
      <c r="U219" s="133"/>
      <c r="V219" s="70"/>
      <c r="W219" s="129"/>
      <c r="X219" s="2"/>
      <c r="Y219" s="36">
        <v>45305</v>
      </c>
      <c r="Z219" s="24" t="s">
        <v>45</v>
      </c>
      <c r="AA219" s="133">
        <v>3</v>
      </c>
      <c r="AB219" s="117"/>
      <c r="AC219" s="2"/>
      <c r="AD219" s="13"/>
      <c r="AE219" s="1"/>
      <c r="AF219" s="277"/>
    </row>
    <row r="220" spans="2:32" ht="15" customHeight="1" x14ac:dyDescent="0.2">
      <c r="B220" s="13" t="s">
        <v>76</v>
      </c>
      <c r="C220" s="24" t="s">
        <v>97</v>
      </c>
      <c r="D220" s="386">
        <v>206</v>
      </c>
      <c r="E220" s="2" t="s">
        <v>117</v>
      </c>
      <c r="F220" s="13"/>
      <c r="G220" s="12">
        <v>1</v>
      </c>
      <c r="H220" s="12"/>
      <c r="I220" s="12">
        <v>6</v>
      </c>
      <c r="J220" s="12"/>
      <c r="K220" s="12"/>
      <c r="L220" s="12"/>
      <c r="M220" s="12"/>
      <c r="N220" s="12">
        <v>3</v>
      </c>
      <c r="O220" s="12">
        <v>4</v>
      </c>
      <c r="P220" s="12"/>
      <c r="Q220" s="12"/>
      <c r="R220" s="12"/>
      <c r="S220" s="356" t="s">
        <v>435</v>
      </c>
      <c r="T220" s="36">
        <v>45271</v>
      </c>
      <c r="U220" s="133" t="s">
        <v>45</v>
      </c>
      <c r="V220" s="133">
        <v>4</v>
      </c>
      <c r="W220" s="159" t="s">
        <v>535</v>
      </c>
      <c r="X220" s="2"/>
      <c r="Y220" s="36">
        <v>45305</v>
      </c>
      <c r="Z220" s="24" t="s">
        <v>45</v>
      </c>
      <c r="AA220" s="133">
        <v>10</v>
      </c>
      <c r="AB220" s="117"/>
      <c r="AC220" s="2"/>
      <c r="AD220" s="13"/>
      <c r="AE220" s="1"/>
      <c r="AF220" s="277"/>
    </row>
    <row r="221" spans="2:32" ht="15" customHeight="1" x14ac:dyDescent="0.2">
      <c r="B221" s="13" t="s">
        <v>76</v>
      </c>
      <c r="C221" s="24" t="s">
        <v>97</v>
      </c>
      <c r="D221" s="386">
        <v>207</v>
      </c>
      <c r="E221" s="2" t="s">
        <v>42</v>
      </c>
      <c r="F221" s="13"/>
      <c r="G221" s="12">
        <v>3</v>
      </c>
      <c r="H221" s="12"/>
      <c r="I221" s="12"/>
      <c r="J221" s="12"/>
      <c r="K221" s="12"/>
      <c r="L221" s="12"/>
      <c r="M221" s="12"/>
      <c r="N221" s="12"/>
      <c r="O221" s="12"/>
      <c r="P221" s="12"/>
      <c r="Q221" s="12"/>
      <c r="R221" s="12"/>
      <c r="S221" s="314"/>
      <c r="T221" s="36"/>
      <c r="U221" s="1"/>
      <c r="V221" s="70"/>
      <c r="W221" s="129"/>
      <c r="X221" s="2"/>
      <c r="Y221" s="36">
        <v>45305</v>
      </c>
      <c r="Z221" s="24" t="s">
        <v>45</v>
      </c>
      <c r="AA221" s="133">
        <v>3</v>
      </c>
      <c r="AB221" s="117"/>
      <c r="AC221" s="2"/>
      <c r="AD221" s="13"/>
      <c r="AE221" s="1"/>
      <c r="AF221" s="277"/>
    </row>
    <row r="222" spans="2:32" ht="15" customHeight="1" x14ac:dyDescent="0.2">
      <c r="B222" s="13" t="s">
        <v>76</v>
      </c>
      <c r="C222" s="24" t="s">
        <v>97</v>
      </c>
      <c r="D222" s="386">
        <v>208</v>
      </c>
      <c r="E222" s="2" t="s">
        <v>42</v>
      </c>
      <c r="F222" s="13"/>
      <c r="G222" s="12">
        <v>3</v>
      </c>
      <c r="H222" s="12"/>
      <c r="I222" s="12"/>
      <c r="J222" s="12"/>
      <c r="K222" s="12"/>
      <c r="L222" s="12"/>
      <c r="M222" s="12"/>
      <c r="N222" s="12">
        <v>3</v>
      </c>
      <c r="O222" s="12"/>
      <c r="P222" s="12"/>
      <c r="Q222" s="12"/>
      <c r="R222" s="12"/>
      <c r="S222" s="314"/>
      <c r="T222" s="36"/>
      <c r="U222" s="133"/>
      <c r="V222" s="70"/>
      <c r="W222" s="129"/>
      <c r="X222" s="2"/>
      <c r="Y222" s="36">
        <v>45305</v>
      </c>
      <c r="Z222" s="24" t="s">
        <v>45</v>
      </c>
      <c r="AA222" s="133">
        <v>6</v>
      </c>
      <c r="AB222" s="117"/>
      <c r="AC222" s="2"/>
      <c r="AD222" s="13"/>
      <c r="AE222" s="1"/>
      <c r="AF222" s="277"/>
    </row>
    <row r="223" spans="2:32" ht="15" customHeight="1" x14ac:dyDescent="0.2">
      <c r="B223" s="13" t="s">
        <v>76</v>
      </c>
      <c r="C223" s="24" t="s">
        <v>97</v>
      </c>
      <c r="D223" s="386">
        <v>209</v>
      </c>
      <c r="E223" s="2" t="s">
        <v>42</v>
      </c>
      <c r="F223" s="13"/>
      <c r="G223" s="12">
        <v>3</v>
      </c>
      <c r="H223" s="12"/>
      <c r="I223" s="12"/>
      <c r="J223" s="12"/>
      <c r="K223" s="12"/>
      <c r="L223" s="12"/>
      <c r="M223" s="12"/>
      <c r="N223" s="12"/>
      <c r="O223" s="12"/>
      <c r="P223" s="12"/>
      <c r="Q223" s="12"/>
      <c r="R223" s="12"/>
      <c r="S223" s="314"/>
      <c r="T223" s="36"/>
      <c r="U223" s="133"/>
      <c r="V223" s="70"/>
      <c r="W223" s="129"/>
      <c r="X223" s="2"/>
      <c r="Y223" s="36">
        <v>45305</v>
      </c>
      <c r="Z223" s="24" t="s">
        <v>45</v>
      </c>
      <c r="AA223" s="133">
        <v>3</v>
      </c>
      <c r="AB223" s="117"/>
      <c r="AC223" s="2"/>
      <c r="AD223" s="13"/>
      <c r="AE223" s="1"/>
      <c r="AF223" s="277"/>
    </row>
    <row r="224" spans="2:32" ht="15" customHeight="1" x14ac:dyDescent="0.2">
      <c r="B224" s="13" t="s">
        <v>76</v>
      </c>
      <c r="C224" s="24" t="s">
        <v>97</v>
      </c>
      <c r="D224" s="386">
        <v>210</v>
      </c>
      <c r="E224" s="2" t="s">
        <v>42</v>
      </c>
      <c r="F224" s="13"/>
      <c r="G224" s="12">
        <v>3</v>
      </c>
      <c r="H224" s="12"/>
      <c r="I224" s="12"/>
      <c r="J224" s="12"/>
      <c r="K224" s="12"/>
      <c r="L224" s="12"/>
      <c r="M224" s="12"/>
      <c r="N224" s="12">
        <v>3</v>
      </c>
      <c r="O224" s="12"/>
      <c r="P224" s="12"/>
      <c r="Q224" s="12"/>
      <c r="R224" s="12"/>
      <c r="S224" s="356" t="s">
        <v>435</v>
      </c>
      <c r="T224" s="36"/>
      <c r="U224" s="1"/>
      <c r="V224" s="70"/>
      <c r="W224" s="129"/>
      <c r="X224" s="2"/>
      <c r="Y224" s="36">
        <v>45305</v>
      </c>
      <c r="Z224" s="24" t="s">
        <v>45</v>
      </c>
      <c r="AA224" s="133">
        <v>6</v>
      </c>
      <c r="AB224" s="117"/>
      <c r="AC224" s="2"/>
      <c r="AD224" s="13"/>
      <c r="AE224" s="1"/>
      <c r="AF224" s="277"/>
    </row>
    <row r="225" spans="2:32" ht="15" customHeight="1" x14ac:dyDescent="0.2">
      <c r="B225" s="13" t="s">
        <v>76</v>
      </c>
      <c r="C225" s="24" t="s">
        <v>97</v>
      </c>
      <c r="D225" s="386">
        <v>211</v>
      </c>
      <c r="E225" s="2" t="s">
        <v>117</v>
      </c>
      <c r="F225" s="13"/>
      <c r="G225" s="12">
        <v>1</v>
      </c>
      <c r="H225" s="12"/>
      <c r="I225" s="12">
        <v>6</v>
      </c>
      <c r="J225" s="12"/>
      <c r="K225" s="12"/>
      <c r="L225" s="12"/>
      <c r="M225" s="12"/>
      <c r="N225" s="12"/>
      <c r="O225" s="12">
        <v>3</v>
      </c>
      <c r="P225" s="12"/>
      <c r="Q225" s="12"/>
      <c r="R225" s="12"/>
      <c r="S225" s="356" t="s">
        <v>436</v>
      </c>
      <c r="T225" s="36">
        <v>45271</v>
      </c>
      <c r="U225" s="133" t="s">
        <v>45</v>
      </c>
      <c r="V225" s="133">
        <v>3</v>
      </c>
      <c r="W225" s="129"/>
      <c r="X225" s="2"/>
      <c r="Y225" s="36">
        <v>45305</v>
      </c>
      <c r="Z225" s="24" t="s">
        <v>45</v>
      </c>
      <c r="AA225" s="133">
        <v>7</v>
      </c>
      <c r="AB225" s="117"/>
      <c r="AC225" s="2"/>
      <c r="AD225" s="13"/>
      <c r="AE225" s="1"/>
      <c r="AF225" s="277"/>
    </row>
    <row r="226" spans="2:32" ht="15" customHeight="1" x14ac:dyDescent="0.2">
      <c r="B226" s="13" t="s">
        <v>76</v>
      </c>
      <c r="C226" s="24" t="s">
        <v>97</v>
      </c>
      <c r="D226" s="386">
        <v>212</v>
      </c>
      <c r="E226" s="2" t="s">
        <v>121</v>
      </c>
      <c r="F226" s="13"/>
      <c r="G226" s="12">
        <v>2</v>
      </c>
      <c r="H226" s="12"/>
      <c r="I226" s="12">
        <v>9</v>
      </c>
      <c r="J226" s="12"/>
      <c r="K226" s="12"/>
      <c r="L226" s="12"/>
      <c r="M226" s="12"/>
      <c r="N226" s="12">
        <v>3</v>
      </c>
      <c r="O226" s="12">
        <v>3</v>
      </c>
      <c r="P226" s="12"/>
      <c r="Q226" s="12"/>
      <c r="R226" s="12"/>
      <c r="S226" s="356" t="s">
        <v>435</v>
      </c>
      <c r="T226" s="36">
        <v>45271</v>
      </c>
      <c r="U226" s="133" t="s">
        <v>45</v>
      </c>
      <c r="V226" s="133">
        <v>3</v>
      </c>
      <c r="W226" s="129"/>
      <c r="X226" s="2"/>
      <c r="Y226" s="36">
        <v>45305</v>
      </c>
      <c r="Z226" s="24" t="s">
        <v>45</v>
      </c>
      <c r="AA226" s="133">
        <v>14</v>
      </c>
      <c r="AB226" s="117"/>
      <c r="AC226" s="2"/>
      <c r="AD226" s="13"/>
      <c r="AE226" s="1"/>
      <c r="AF226" s="277"/>
    </row>
    <row r="227" spans="2:32" ht="15" customHeight="1" x14ac:dyDescent="0.2">
      <c r="B227" s="13" t="s">
        <v>76</v>
      </c>
      <c r="C227" s="24" t="s">
        <v>97</v>
      </c>
      <c r="D227" s="386">
        <v>213</v>
      </c>
      <c r="E227" s="2" t="s">
        <v>115</v>
      </c>
      <c r="F227" s="13"/>
      <c r="G227" s="12"/>
      <c r="H227" s="12"/>
      <c r="I227" s="12">
        <v>3</v>
      </c>
      <c r="J227" s="12"/>
      <c r="K227" s="12">
        <v>3</v>
      </c>
      <c r="L227" s="12"/>
      <c r="M227" s="12"/>
      <c r="N227" s="12">
        <v>3</v>
      </c>
      <c r="O227" s="12"/>
      <c r="P227" s="12"/>
      <c r="Q227" s="12"/>
      <c r="R227" s="12"/>
      <c r="S227" s="356" t="s">
        <v>437</v>
      </c>
      <c r="T227" s="36">
        <v>45271</v>
      </c>
      <c r="U227" s="133" t="s">
        <v>45</v>
      </c>
      <c r="V227" s="133">
        <v>3</v>
      </c>
      <c r="W227" s="129"/>
      <c r="X227" s="2"/>
      <c r="Y227" s="36">
        <v>45305</v>
      </c>
      <c r="Z227" s="24" t="s">
        <v>45</v>
      </c>
      <c r="AA227" s="133">
        <v>9</v>
      </c>
      <c r="AB227" s="117"/>
      <c r="AC227" s="2"/>
      <c r="AD227" s="13"/>
      <c r="AE227" s="1"/>
      <c r="AF227" s="277"/>
    </row>
    <row r="228" spans="2:32" ht="15" customHeight="1" x14ac:dyDescent="0.2">
      <c r="B228" s="13" t="s">
        <v>76</v>
      </c>
      <c r="C228" s="24" t="s">
        <v>97</v>
      </c>
      <c r="D228" s="386">
        <v>214</v>
      </c>
      <c r="E228" s="2" t="s">
        <v>42</v>
      </c>
      <c r="F228" s="13"/>
      <c r="G228" s="12">
        <v>3</v>
      </c>
      <c r="H228" s="12"/>
      <c r="I228" s="12"/>
      <c r="J228" s="12"/>
      <c r="K228" s="12"/>
      <c r="L228" s="12"/>
      <c r="M228" s="12"/>
      <c r="N228" s="12"/>
      <c r="O228" s="12"/>
      <c r="P228" s="12"/>
      <c r="Q228" s="12"/>
      <c r="R228" s="12"/>
      <c r="S228" s="314"/>
      <c r="T228" s="36"/>
      <c r="U228" s="1"/>
      <c r="V228" s="70"/>
      <c r="W228" s="129"/>
      <c r="X228" s="2"/>
      <c r="Y228" s="36">
        <v>45305</v>
      </c>
      <c r="Z228" s="24" t="s">
        <v>45</v>
      </c>
      <c r="AA228" s="133">
        <v>3</v>
      </c>
      <c r="AB228" s="117"/>
      <c r="AC228" s="2"/>
      <c r="AD228" s="13"/>
      <c r="AE228" s="1"/>
      <c r="AF228" s="277"/>
    </row>
    <row r="229" spans="2:32" ht="15" customHeight="1" x14ac:dyDescent="0.2">
      <c r="B229" s="13" t="s">
        <v>76</v>
      </c>
      <c r="C229" s="24" t="s">
        <v>97</v>
      </c>
      <c r="D229" s="386">
        <v>215</v>
      </c>
      <c r="E229" s="2" t="s">
        <v>42</v>
      </c>
      <c r="F229" s="13"/>
      <c r="G229" s="12">
        <v>3</v>
      </c>
      <c r="H229" s="12"/>
      <c r="I229" s="12"/>
      <c r="J229" s="12"/>
      <c r="K229" s="12"/>
      <c r="L229" s="12"/>
      <c r="M229" s="12"/>
      <c r="N229" s="12">
        <v>3</v>
      </c>
      <c r="O229" s="12"/>
      <c r="P229" s="12"/>
      <c r="Q229" s="12"/>
      <c r="R229" s="12"/>
      <c r="S229" s="356" t="s">
        <v>435</v>
      </c>
      <c r="T229" s="36"/>
      <c r="U229" s="1"/>
      <c r="V229" s="70"/>
      <c r="W229" s="129"/>
      <c r="X229" s="2"/>
      <c r="Y229" s="36">
        <v>45305</v>
      </c>
      <c r="Z229" s="24" t="s">
        <v>45</v>
      </c>
      <c r="AA229" s="133">
        <v>6</v>
      </c>
      <c r="AB229" s="117"/>
      <c r="AC229" s="2"/>
      <c r="AD229" s="13"/>
      <c r="AE229" s="1"/>
      <c r="AF229" s="277"/>
    </row>
    <row r="230" spans="2:32" ht="15" customHeight="1" x14ac:dyDescent="0.2">
      <c r="B230" s="13" t="s">
        <v>76</v>
      </c>
      <c r="C230" s="24" t="s">
        <v>97</v>
      </c>
      <c r="D230" s="386">
        <v>216</v>
      </c>
      <c r="E230" s="2" t="s">
        <v>42</v>
      </c>
      <c r="F230" s="13"/>
      <c r="G230" s="12">
        <v>3</v>
      </c>
      <c r="H230" s="12"/>
      <c r="I230" s="12"/>
      <c r="J230" s="12"/>
      <c r="K230" s="12"/>
      <c r="L230" s="12"/>
      <c r="M230" s="12"/>
      <c r="N230" s="12"/>
      <c r="O230" s="12"/>
      <c r="P230" s="12"/>
      <c r="Q230" s="12"/>
      <c r="R230" s="12"/>
      <c r="S230" s="314"/>
      <c r="T230" s="36"/>
      <c r="U230" s="1"/>
      <c r="V230" s="70"/>
      <c r="W230" s="129"/>
      <c r="X230" s="2"/>
      <c r="Y230" s="36">
        <v>45305</v>
      </c>
      <c r="Z230" s="24" t="s">
        <v>45</v>
      </c>
      <c r="AA230" s="133">
        <v>3</v>
      </c>
      <c r="AB230" s="117"/>
      <c r="AC230" s="2"/>
      <c r="AD230" s="13"/>
      <c r="AE230" s="1"/>
      <c r="AF230" s="277"/>
    </row>
    <row r="231" spans="2:32" ht="15" customHeight="1" x14ac:dyDescent="0.2">
      <c r="B231" s="13" t="s">
        <v>76</v>
      </c>
      <c r="C231" s="24" t="s">
        <v>97</v>
      </c>
      <c r="D231" s="386">
        <v>217</v>
      </c>
      <c r="E231" s="2" t="s">
        <v>42</v>
      </c>
      <c r="F231" s="13"/>
      <c r="G231" s="12">
        <v>3</v>
      </c>
      <c r="H231" s="12"/>
      <c r="I231" s="12"/>
      <c r="J231" s="12"/>
      <c r="K231" s="12"/>
      <c r="L231" s="12"/>
      <c r="M231" s="12"/>
      <c r="N231" s="12">
        <v>3</v>
      </c>
      <c r="O231" s="12"/>
      <c r="P231" s="12"/>
      <c r="Q231" s="12"/>
      <c r="R231" s="12"/>
      <c r="S231" s="356" t="s">
        <v>435</v>
      </c>
      <c r="T231" s="36"/>
      <c r="U231" s="1"/>
      <c r="V231" s="70"/>
      <c r="W231" s="129"/>
      <c r="X231" s="2"/>
      <c r="Y231" s="36">
        <v>45305</v>
      </c>
      <c r="Z231" s="24" t="s">
        <v>45</v>
      </c>
      <c r="AA231" s="133">
        <v>6</v>
      </c>
      <c r="AB231" s="117"/>
      <c r="AC231" s="2"/>
      <c r="AD231" s="13"/>
      <c r="AE231" s="1"/>
      <c r="AF231" s="277"/>
    </row>
    <row r="232" spans="2:32" ht="15" customHeight="1" x14ac:dyDescent="0.2">
      <c r="B232" s="13" t="s">
        <v>76</v>
      </c>
      <c r="C232" s="24" t="s">
        <v>97</v>
      </c>
      <c r="D232" s="386">
        <v>218</v>
      </c>
      <c r="E232" s="2" t="s">
        <v>44</v>
      </c>
      <c r="F232" s="13"/>
      <c r="G232" s="12">
        <v>1</v>
      </c>
      <c r="H232" s="12"/>
      <c r="I232" s="12">
        <v>6</v>
      </c>
      <c r="J232" s="12"/>
      <c r="K232" s="12"/>
      <c r="L232" s="12"/>
      <c r="M232" s="12"/>
      <c r="N232" s="12"/>
      <c r="O232" s="12"/>
      <c r="P232" s="12"/>
      <c r="Q232" s="12"/>
      <c r="R232" s="12"/>
      <c r="S232" s="314"/>
      <c r="T232" s="36">
        <v>45271</v>
      </c>
      <c r="U232" s="133" t="s">
        <v>45</v>
      </c>
      <c r="V232" s="133">
        <v>3</v>
      </c>
      <c r="W232" s="129"/>
      <c r="X232" s="2"/>
      <c r="Y232" s="36">
        <v>45305</v>
      </c>
      <c r="Z232" s="24" t="s">
        <v>45</v>
      </c>
      <c r="AA232" s="133">
        <v>7</v>
      </c>
      <c r="AB232" s="117"/>
      <c r="AC232" s="2"/>
      <c r="AD232" s="13"/>
      <c r="AE232" s="1"/>
      <c r="AF232" s="277"/>
    </row>
    <row r="233" spans="2:32" ht="15" customHeight="1" x14ac:dyDescent="0.2">
      <c r="B233" s="13" t="s">
        <v>76</v>
      </c>
      <c r="C233" s="24" t="s">
        <v>97</v>
      </c>
      <c r="D233" s="386">
        <v>219</v>
      </c>
      <c r="E233" s="2" t="s">
        <v>42</v>
      </c>
      <c r="F233" s="13"/>
      <c r="G233" s="12">
        <v>3</v>
      </c>
      <c r="H233" s="12"/>
      <c r="I233" s="12"/>
      <c r="J233" s="12"/>
      <c r="K233" s="12"/>
      <c r="L233" s="12"/>
      <c r="M233" s="12"/>
      <c r="N233" s="12">
        <v>3</v>
      </c>
      <c r="O233" s="12"/>
      <c r="P233" s="12"/>
      <c r="Q233" s="12"/>
      <c r="R233" s="12"/>
      <c r="S233" s="356" t="s">
        <v>435</v>
      </c>
      <c r="T233" s="36"/>
      <c r="U233" s="1"/>
      <c r="V233" s="70"/>
      <c r="W233" s="129"/>
      <c r="X233" s="2"/>
      <c r="Y233" s="36">
        <v>45305</v>
      </c>
      <c r="Z233" s="24" t="s">
        <v>45</v>
      </c>
      <c r="AA233" s="133">
        <v>6</v>
      </c>
      <c r="AB233" s="117"/>
      <c r="AC233" s="2"/>
      <c r="AD233" s="13"/>
      <c r="AE233" s="1"/>
      <c r="AF233" s="277"/>
    </row>
    <row r="234" spans="2:32" ht="15" customHeight="1" x14ac:dyDescent="0.2">
      <c r="B234" s="13" t="s">
        <v>76</v>
      </c>
      <c r="C234" s="24" t="s">
        <v>97</v>
      </c>
      <c r="D234" s="386">
        <v>220</v>
      </c>
      <c r="E234" s="2" t="s">
        <v>42</v>
      </c>
      <c r="F234" s="13"/>
      <c r="G234" s="12">
        <v>6</v>
      </c>
      <c r="H234" s="12"/>
      <c r="I234" s="12"/>
      <c r="J234" s="12"/>
      <c r="K234" s="12"/>
      <c r="L234" s="12"/>
      <c r="M234" s="12"/>
      <c r="N234" s="12"/>
      <c r="O234" s="12"/>
      <c r="P234" s="12"/>
      <c r="Q234" s="12"/>
      <c r="R234" s="12"/>
      <c r="S234" s="314"/>
      <c r="T234" s="36"/>
      <c r="U234" s="1"/>
      <c r="V234" s="70"/>
      <c r="W234" s="129"/>
      <c r="X234" s="2"/>
      <c r="Y234" s="36">
        <v>45305</v>
      </c>
      <c r="Z234" s="24" t="s">
        <v>45</v>
      </c>
      <c r="AA234" s="133">
        <v>6</v>
      </c>
      <c r="AB234" s="117"/>
      <c r="AC234" s="2"/>
      <c r="AD234" s="13"/>
      <c r="AE234" s="1"/>
      <c r="AF234" s="277"/>
    </row>
    <row r="235" spans="2:32" ht="15" customHeight="1" x14ac:dyDescent="0.2">
      <c r="B235" s="13" t="s">
        <v>76</v>
      </c>
      <c r="C235" s="24" t="s">
        <v>97</v>
      </c>
      <c r="D235" s="386">
        <v>221</v>
      </c>
      <c r="E235" s="2" t="s">
        <v>42</v>
      </c>
      <c r="F235" s="13"/>
      <c r="G235" s="12">
        <v>3</v>
      </c>
      <c r="H235" s="12"/>
      <c r="I235" s="12"/>
      <c r="J235" s="12"/>
      <c r="K235" s="12"/>
      <c r="L235" s="12"/>
      <c r="M235" s="12"/>
      <c r="N235" s="12">
        <v>3</v>
      </c>
      <c r="O235" s="12"/>
      <c r="P235" s="12"/>
      <c r="Q235" s="12"/>
      <c r="R235" s="12"/>
      <c r="S235" s="356" t="s">
        <v>435</v>
      </c>
      <c r="T235" s="36"/>
      <c r="U235" s="1"/>
      <c r="V235" s="70"/>
      <c r="W235" s="129"/>
      <c r="X235" s="2"/>
      <c r="Y235" s="36">
        <v>45305</v>
      </c>
      <c r="Z235" s="24" t="s">
        <v>45</v>
      </c>
      <c r="AA235" s="133">
        <v>6</v>
      </c>
      <c r="AB235" s="117"/>
      <c r="AC235" s="2"/>
      <c r="AD235" s="13"/>
      <c r="AE235" s="1"/>
      <c r="AF235" s="277"/>
    </row>
    <row r="236" spans="2:32" ht="15" customHeight="1" x14ac:dyDescent="0.2">
      <c r="B236" s="13" t="s">
        <v>76</v>
      </c>
      <c r="C236" s="24" t="s">
        <v>97</v>
      </c>
      <c r="D236" s="386">
        <v>222</v>
      </c>
      <c r="E236" s="2" t="s">
        <v>42</v>
      </c>
      <c r="F236" s="13"/>
      <c r="G236" s="12">
        <v>3</v>
      </c>
      <c r="H236" s="12"/>
      <c r="I236" s="12"/>
      <c r="J236" s="12"/>
      <c r="K236" s="12"/>
      <c r="L236" s="12"/>
      <c r="M236" s="12"/>
      <c r="N236" s="12"/>
      <c r="O236" s="12"/>
      <c r="P236" s="12"/>
      <c r="Q236" s="12"/>
      <c r="R236" s="12"/>
      <c r="S236" s="314"/>
      <c r="T236" s="36"/>
      <c r="U236" s="1"/>
      <c r="V236" s="70"/>
      <c r="W236" s="129"/>
      <c r="X236" s="2"/>
      <c r="Y236" s="36">
        <v>45305</v>
      </c>
      <c r="Z236" s="24" t="s">
        <v>45</v>
      </c>
      <c r="AA236" s="133">
        <v>3</v>
      </c>
      <c r="AB236" s="117"/>
      <c r="AC236" s="2"/>
      <c r="AD236" s="13"/>
      <c r="AE236" s="1"/>
      <c r="AF236" s="277"/>
    </row>
    <row r="237" spans="2:32" ht="15" customHeight="1" x14ac:dyDescent="0.2">
      <c r="B237" s="13" t="s">
        <v>76</v>
      </c>
      <c r="C237" s="24" t="s">
        <v>97</v>
      </c>
      <c r="D237" s="386">
        <v>223</v>
      </c>
      <c r="E237" s="2" t="s">
        <v>60</v>
      </c>
      <c r="F237" s="13"/>
      <c r="G237" s="12"/>
      <c r="H237" s="12"/>
      <c r="I237" s="12">
        <v>6</v>
      </c>
      <c r="J237" s="12"/>
      <c r="K237" s="12"/>
      <c r="L237" s="12"/>
      <c r="M237" s="12"/>
      <c r="N237" s="12">
        <v>3</v>
      </c>
      <c r="O237" s="12">
        <v>2</v>
      </c>
      <c r="P237" s="12">
        <v>3</v>
      </c>
      <c r="Q237" s="12"/>
      <c r="R237" s="12"/>
      <c r="S237" s="356" t="s">
        <v>435</v>
      </c>
      <c r="T237" s="36">
        <v>45271</v>
      </c>
      <c r="U237" s="133" t="s">
        <v>45</v>
      </c>
      <c r="V237" s="133">
        <v>11</v>
      </c>
      <c r="W237" s="159" t="s">
        <v>554</v>
      </c>
      <c r="X237" s="2"/>
      <c r="Y237" s="36">
        <v>45305</v>
      </c>
      <c r="Z237" s="24" t="s">
        <v>45</v>
      </c>
      <c r="AA237" s="133">
        <v>15</v>
      </c>
      <c r="AB237" s="117"/>
      <c r="AC237" s="2"/>
      <c r="AD237" s="13"/>
      <c r="AE237" s="1"/>
      <c r="AF237" s="277"/>
    </row>
    <row r="238" spans="2:32" ht="15" customHeight="1" x14ac:dyDescent="0.2">
      <c r="B238" s="13" t="s">
        <v>76</v>
      </c>
      <c r="C238" s="24" t="s">
        <v>97</v>
      </c>
      <c r="D238" s="386">
        <v>224</v>
      </c>
      <c r="E238" s="2" t="s">
        <v>42</v>
      </c>
      <c r="F238" s="13"/>
      <c r="G238" s="12">
        <v>6</v>
      </c>
      <c r="H238" s="12"/>
      <c r="I238" s="12"/>
      <c r="J238" s="12"/>
      <c r="K238" s="12"/>
      <c r="L238" s="12"/>
      <c r="M238" s="12"/>
      <c r="N238" s="12"/>
      <c r="O238" s="12"/>
      <c r="P238" s="12"/>
      <c r="Q238" s="12"/>
      <c r="R238" s="12"/>
      <c r="S238" s="362"/>
      <c r="T238" s="36"/>
      <c r="U238" s="1"/>
      <c r="V238" s="70"/>
      <c r="W238" s="129"/>
      <c r="X238" s="2"/>
      <c r="Y238" s="36">
        <v>45306</v>
      </c>
      <c r="Z238" s="24" t="s">
        <v>45</v>
      </c>
      <c r="AA238" s="133">
        <v>6</v>
      </c>
      <c r="AB238" s="117"/>
      <c r="AC238" s="2"/>
      <c r="AD238" s="13"/>
      <c r="AE238" s="1"/>
      <c r="AF238" s="277"/>
    </row>
    <row r="239" spans="2:32" ht="15" customHeight="1" x14ac:dyDescent="0.2">
      <c r="B239" s="13" t="s">
        <v>76</v>
      </c>
      <c r="C239" s="24" t="s">
        <v>97</v>
      </c>
      <c r="D239" s="386">
        <v>225</v>
      </c>
      <c r="E239" s="2" t="s">
        <v>42</v>
      </c>
      <c r="F239" s="13"/>
      <c r="G239" s="12">
        <v>3</v>
      </c>
      <c r="H239" s="12"/>
      <c r="I239" s="12"/>
      <c r="J239" s="12"/>
      <c r="K239" s="12"/>
      <c r="L239" s="12"/>
      <c r="M239" s="12"/>
      <c r="N239" s="12">
        <v>3</v>
      </c>
      <c r="O239" s="12"/>
      <c r="P239" s="12"/>
      <c r="Q239" s="12"/>
      <c r="R239" s="12"/>
      <c r="S239" s="356" t="s">
        <v>435</v>
      </c>
      <c r="T239" s="36"/>
      <c r="U239" s="1"/>
      <c r="V239" s="70"/>
      <c r="W239" s="129"/>
      <c r="X239" s="2"/>
      <c r="Y239" s="36">
        <v>45306</v>
      </c>
      <c r="Z239" s="24" t="s">
        <v>45</v>
      </c>
      <c r="AA239" s="133">
        <v>6</v>
      </c>
      <c r="AB239" s="117"/>
      <c r="AC239" s="2"/>
      <c r="AD239" s="13"/>
      <c r="AE239" s="1"/>
      <c r="AF239" s="277"/>
    </row>
    <row r="240" spans="2:32" ht="15" customHeight="1" x14ac:dyDescent="0.2">
      <c r="B240" s="13" t="s">
        <v>76</v>
      </c>
      <c r="C240" s="24" t="s">
        <v>97</v>
      </c>
      <c r="D240" s="386">
        <v>226</v>
      </c>
      <c r="E240" s="2" t="s">
        <v>42</v>
      </c>
      <c r="F240" s="13"/>
      <c r="G240" s="12">
        <v>3</v>
      </c>
      <c r="H240" s="12"/>
      <c r="I240" s="12"/>
      <c r="J240" s="12"/>
      <c r="K240" s="12"/>
      <c r="L240" s="12"/>
      <c r="M240" s="12"/>
      <c r="N240" s="12"/>
      <c r="O240" s="12"/>
      <c r="P240" s="12"/>
      <c r="Q240" s="12"/>
      <c r="R240" s="12"/>
      <c r="S240" s="314"/>
      <c r="T240" s="36"/>
      <c r="U240" s="1"/>
      <c r="V240" s="70"/>
      <c r="W240" s="129"/>
      <c r="X240" s="2"/>
      <c r="Y240" s="36">
        <v>45306</v>
      </c>
      <c r="Z240" s="24" t="s">
        <v>45</v>
      </c>
      <c r="AA240" s="133">
        <v>3</v>
      </c>
      <c r="AB240" s="156" t="s">
        <v>528</v>
      </c>
      <c r="AC240" s="2"/>
      <c r="AD240" s="36">
        <v>45392</v>
      </c>
      <c r="AE240" s="1" t="s">
        <v>242</v>
      </c>
      <c r="AF240" s="277"/>
    </row>
    <row r="241" spans="2:32" ht="15" customHeight="1" x14ac:dyDescent="0.2">
      <c r="B241" s="13" t="s">
        <v>76</v>
      </c>
      <c r="C241" s="24" t="s">
        <v>97</v>
      </c>
      <c r="D241" s="386">
        <v>227</v>
      </c>
      <c r="E241" s="2" t="s">
        <v>42</v>
      </c>
      <c r="F241" s="13"/>
      <c r="G241" s="12">
        <v>3</v>
      </c>
      <c r="H241" s="12"/>
      <c r="I241" s="12"/>
      <c r="J241" s="12"/>
      <c r="K241" s="12"/>
      <c r="L241" s="12"/>
      <c r="M241" s="12"/>
      <c r="N241" s="12">
        <v>3</v>
      </c>
      <c r="O241" s="12"/>
      <c r="P241" s="12"/>
      <c r="Q241" s="12"/>
      <c r="R241" s="12"/>
      <c r="S241" s="356" t="s">
        <v>435</v>
      </c>
      <c r="T241" s="36"/>
      <c r="U241" s="1"/>
      <c r="V241" s="70"/>
      <c r="W241" s="129"/>
      <c r="X241" s="2"/>
      <c r="Y241" s="36">
        <v>45306</v>
      </c>
      <c r="Z241" s="24" t="s">
        <v>45</v>
      </c>
      <c r="AA241" s="133">
        <v>6</v>
      </c>
      <c r="AB241" s="117"/>
      <c r="AC241" s="2"/>
      <c r="AD241" s="13"/>
      <c r="AE241" s="1"/>
      <c r="AF241" s="277"/>
    </row>
    <row r="242" spans="2:32" ht="15" customHeight="1" x14ac:dyDescent="0.2">
      <c r="B242" s="13" t="s">
        <v>76</v>
      </c>
      <c r="C242" s="24" t="s">
        <v>97</v>
      </c>
      <c r="D242" s="386">
        <v>228</v>
      </c>
      <c r="E242" s="2" t="s">
        <v>44</v>
      </c>
      <c r="F242" s="13"/>
      <c r="G242" s="12">
        <v>1</v>
      </c>
      <c r="H242" s="12"/>
      <c r="I242" s="12">
        <v>6</v>
      </c>
      <c r="J242" s="12"/>
      <c r="K242" s="12"/>
      <c r="L242" s="12"/>
      <c r="M242" s="12"/>
      <c r="N242" s="12"/>
      <c r="O242" s="12">
        <v>3</v>
      </c>
      <c r="P242" s="12"/>
      <c r="Q242" s="12"/>
      <c r="R242" s="12"/>
      <c r="S242" s="314"/>
      <c r="T242" s="36">
        <v>45306</v>
      </c>
      <c r="U242" s="133" t="s">
        <v>45</v>
      </c>
      <c r="V242" s="133">
        <v>3</v>
      </c>
      <c r="W242" s="129"/>
      <c r="X242" s="2"/>
      <c r="Y242" s="36">
        <v>45306</v>
      </c>
      <c r="Z242" s="24" t="s">
        <v>45</v>
      </c>
      <c r="AA242" s="133">
        <v>7</v>
      </c>
      <c r="AB242" s="117"/>
      <c r="AC242" s="2"/>
      <c r="AD242" s="13"/>
      <c r="AE242" s="1"/>
      <c r="AF242" s="277"/>
    </row>
    <row r="243" spans="2:32" ht="15" customHeight="1" x14ac:dyDescent="0.2">
      <c r="B243" s="13" t="s">
        <v>76</v>
      </c>
      <c r="C243" s="24" t="s">
        <v>97</v>
      </c>
      <c r="D243" s="386">
        <v>229</v>
      </c>
      <c r="E243" s="2" t="s">
        <v>141</v>
      </c>
      <c r="F243" s="13"/>
      <c r="G243" s="12">
        <v>7</v>
      </c>
      <c r="H243" s="12">
        <v>3</v>
      </c>
      <c r="I243" s="12"/>
      <c r="J243" s="12"/>
      <c r="K243" s="12"/>
      <c r="L243" s="12"/>
      <c r="M243" s="12"/>
      <c r="N243" s="12">
        <v>3</v>
      </c>
      <c r="O243" s="12">
        <v>6</v>
      </c>
      <c r="P243" s="12">
        <v>3</v>
      </c>
      <c r="Q243" s="12"/>
      <c r="R243" s="12"/>
      <c r="S243" s="356" t="s">
        <v>435</v>
      </c>
      <c r="T243" s="36">
        <v>45306</v>
      </c>
      <c r="U243" s="133" t="s">
        <v>45</v>
      </c>
      <c r="V243" s="133">
        <v>15</v>
      </c>
      <c r="W243" s="129"/>
      <c r="X243" s="2"/>
      <c r="Y243" s="36">
        <v>45306</v>
      </c>
      <c r="Z243" s="24" t="s">
        <v>45</v>
      </c>
      <c r="AA243" s="133">
        <v>19</v>
      </c>
      <c r="AB243" s="117"/>
      <c r="AC243" s="2"/>
      <c r="AD243" s="13"/>
      <c r="AE243" s="1"/>
      <c r="AF243" s="277"/>
    </row>
    <row r="244" spans="2:32" ht="15" customHeight="1" x14ac:dyDescent="0.2">
      <c r="B244" s="13" t="s">
        <v>76</v>
      </c>
      <c r="C244" s="24" t="s">
        <v>97</v>
      </c>
      <c r="D244" s="386">
        <v>230</v>
      </c>
      <c r="E244" s="2" t="s">
        <v>117</v>
      </c>
      <c r="F244" s="13"/>
      <c r="G244" s="12">
        <v>1</v>
      </c>
      <c r="H244" s="12">
        <v>6</v>
      </c>
      <c r="I244" s="12"/>
      <c r="J244" s="12"/>
      <c r="K244" s="12"/>
      <c r="L244" s="12"/>
      <c r="M244" s="12"/>
      <c r="N244" s="12"/>
      <c r="O244" s="12">
        <v>3</v>
      </c>
      <c r="P244" s="12"/>
      <c r="Q244" s="12"/>
      <c r="R244" s="12"/>
      <c r="S244" s="314"/>
      <c r="T244" s="36">
        <v>45306</v>
      </c>
      <c r="U244" s="133" t="s">
        <v>45</v>
      </c>
      <c r="V244" s="133">
        <v>3</v>
      </c>
      <c r="W244" s="129"/>
      <c r="X244" s="2"/>
      <c r="Y244" s="36">
        <v>45306</v>
      </c>
      <c r="Z244" s="24" t="s">
        <v>45</v>
      </c>
      <c r="AA244" s="133">
        <v>7</v>
      </c>
      <c r="AB244" s="117"/>
      <c r="AC244" s="2"/>
      <c r="AD244" s="13"/>
      <c r="AE244" s="1"/>
      <c r="AF244" s="277"/>
    </row>
    <row r="245" spans="2:32" ht="15" customHeight="1" x14ac:dyDescent="0.2">
      <c r="B245" s="13" t="s">
        <v>76</v>
      </c>
      <c r="C245" s="24" t="s">
        <v>97</v>
      </c>
      <c r="D245" s="386">
        <v>231</v>
      </c>
      <c r="E245" s="2" t="s">
        <v>42</v>
      </c>
      <c r="F245" s="13"/>
      <c r="G245" s="12">
        <v>3</v>
      </c>
      <c r="H245" s="12"/>
      <c r="I245" s="12"/>
      <c r="J245" s="12"/>
      <c r="K245" s="12"/>
      <c r="L245" s="12"/>
      <c r="M245" s="12"/>
      <c r="N245" s="12"/>
      <c r="O245" s="12"/>
      <c r="P245" s="12"/>
      <c r="Q245" s="12"/>
      <c r="R245" s="12"/>
      <c r="S245" s="356" t="s">
        <v>438</v>
      </c>
      <c r="T245" s="36"/>
      <c r="U245" s="1"/>
      <c r="V245" s="70"/>
      <c r="W245" s="129"/>
      <c r="X245" s="2"/>
      <c r="Y245" s="36">
        <v>45306</v>
      </c>
      <c r="Z245" s="24" t="s">
        <v>45</v>
      </c>
      <c r="AA245" s="133">
        <v>3</v>
      </c>
      <c r="AB245" s="117"/>
      <c r="AC245" s="2"/>
      <c r="AD245" s="13"/>
      <c r="AE245" s="1"/>
      <c r="AF245" s="277"/>
    </row>
    <row r="246" spans="2:32" ht="15" customHeight="1" x14ac:dyDescent="0.2">
      <c r="B246" s="13" t="s">
        <v>76</v>
      </c>
      <c r="C246" s="24" t="s">
        <v>97</v>
      </c>
      <c r="D246" s="386">
        <v>232</v>
      </c>
      <c r="E246" s="2" t="s">
        <v>42</v>
      </c>
      <c r="F246" s="13"/>
      <c r="G246" s="12">
        <v>3</v>
      </c>
      <c r="H246" s="12"/>
      <c r="I246" s="12"/>
      <c r="J246" s="12"/>
      <c r="K246" s="12"/>
      <c r="L246" s="12"/>
      <c r="M246" s="12"/>
      <c r="N246" s="12"/>
      <c r="O246" s="12"/>
      <c r="P246" s="12"/>
      <c r="Q246" s="12"/>
      <c r="R246" s="12"/>
      <c r="S246" s="315" t="s">
        <v>411</v>
      </c>
      <c r="T246" s="36"/>
      <c r="U246" s="1"/>
      <c r="V246" s="70"/>
      <c r="W246" s="129"/>
      <c r="X246" s="2"/>
      <c r="Y246" s="36">
        <v>45306</v>
      </c>
      <c r="Z246" s="24" t="s">
        <v>45</v>
      </c>
      <c r="AA246" s="133">
        <v>3</v>
      </c>
      <c r="AB246" s="117"/>
      <c r="AC246" s="2"/>
      <c r="AD246" s="36">
        <v>45392</v>
      </c>
      <c r="AE246" s="1" t="s">
        <v>242</v>
      </c>
      <c r="AF246" s="277"/>
    </row>
    <row r="247" spans="2:32" ht="15" customHeight="1" x14ac:dyDescent="0.2">
      <c r="B247" s="13" t="s">
        <v>76</v>
      </c>
      <c r="C247" s="24" t="s">
        <v>97</v>
      </c>
      <c r="D247" s="386">
        <v>233</v>
      </c>
      <c r="E247" s="2" t="s">
        <v>42</v>
      </c>
      <c r="F247" s="13"/>
      <c r="G247" s="12">
        <v>3</v>
      </c>
      <c r="H247" s="12"/>
      <c r="I247" s="12"/>
      <c r="J247" s="12"/>
      <c r="K247" s="12"/>
      <c r="L247" s="12"/>
      <c r="M247" s="12"/>
      <c r="N247" s="12"/>
      <c r="O247" s="12"/>
      <c r="P247" s="12"/>
      <c r="Q247" s="12"/>
      <c r="R247" s="12"/>
      <c r="S247" s="362"/>
      <c r="T247" s="36"/>
      <c r="U247" s="1"/>
      <c r="V247" s="70"/>
      <c r="W247" s="129"/>
      <c r="X247" s="2"/>
      <c r="Y247" s="36">
        <v>45306</v>
      </c>
      <c r="Z247" s="24" t="s">
        <v>45</v>
      </c>
      <c r="AA247" s="133">
        <v>3</v>
      </c>
      <c r="AB247" s="117"/>
      <c r="AC247" s="2"/>
      <c r="AD247" s="13"/>
      <c r="AE247" s="1"/>
      <c r="AF247" s="277"/>
    </row>
    <row r="248" spans="2:32" ht="15" customHeight="1" x14ac:dyDescent="0.2">
      <c r="B248" s="13" t="s">
        <v>76</v>
      </c>
      <c r="C248" s="24" t="s">
        <v>97</v>
      </c>
      <c r="D248" s="386">
        <v>234</v>
      </c>
      <c r="E248" s="2" t="s">
        <v>44</v>
      </c>
      <c r="F248" s="13"/>
      <c r="G248" s="12">
        <v>1</v>
      </c>
      <c r="H248" s="12"/>
      <c r="I248" s="12"/>
      <c r="J248" s="12">
        <v>6</v>
      </c>
      <c r="K248" s="12"/>
      <c r="L248" s="12"/>
      <c r="M248" s="12"/>
      <c r="N248" s="12"/>
      <c r="O248" s="12">
        <v>3</v>
      </c>
      <c r="P248" s="12"/>
      <c r="Q248" s="12"/>
      <c r="R248" s="12"/>
      <c r="S248" s="314"/>
      <c r="T248" s="36">
        <v>45306</v>
      </c>
      <c r="U248" s="133" t="s">
        <v>45</v>
      </c>
      <c r="V248" s="133">
        <v>3</v>
      </c>
      <c r="W248" s="129"/>
      <c r="X248" s="2"/>
      <c r="Y248" s="36">
        <v>45306</v>
      </c>
      <c r="Z248" s="24" t="s">
        <v>45</v>
      </c>
      <c r="AA248" s="133">
        <v>7</v>
      </c>
      <c r="AB248" s="117"/>
      <c r="AC248" s="2"/>
      <c r="AD248" s="13"/>
      <c r="AE248" s="1"/>
      <c r="AF248" s="277"/>
    </row>
    <row r="249" spans="2:32" ht="15" customHeight="1" x14ac:dyDescent="0.2">
      <c r="B249" s="13" t="s">
        <v>76</v>
      </c>
      <c r="C249" s="24" t="s">
        <v>97</v>
      </c>
      <c r="D249" s="386">
        <v>235</v>
      </c>
      <c r="E249" s="2" t="s">
        <v>42</v>
      </c>
      <c r="F249" s="13"/>
      <c r="G249" s="12">
        <v>3</v>
      </c>
      <c r="H249" s="12"/>
      <c r="I249" s="12"/>
      <c r="J249" s="12"/>
      <c r="K249" s="12"/>
      <c r="L249" s="12"/>
      <c r="M249" s="12"/>
      <c r="N249" s="12"/>
      <c r="O249" s="12"/>
      <c r="P249" s="12"/>
      <c r="Q249" s="12"/>
      <c r="R249" s="12"/>
      <c r="S249" s="315" t="s">
        <v>1098</v>
      </c>
      <c r="T249" s="36"/>
      <c r="U249" s="1"/>
      <c r="V249" s="70"/>
      <c r="W249" s="129"/>
      <c r="X249" s="2"/>
      <c r="Y249" s="36">
        <v>45306</v>
      </c>
      <c r="Z249" s="24" t="s">
        <v>45</v>
      </c>
      <c r="AA249" s="133">
        <v>3</v>
      </c>
      <c r="AB249" s="117"/>
      <c r="AC249" s="2"/>
      <c r="AD249" s="36">
        <v>45392</v>
      </c>
      <c r="AE249" s="1" t="s">
        <v>242</v>
      </c>
      <c r="AF249" s="277"/>
    </row>
    <row r="250" spans="2:32" ht="15" customHeight="1" x14ac:dyDescent="0.2">
      <c r="B250" s="13" t="s">
        <v>76</v>
      </c>
      <c r="C250" s="24" t="s">
        <v>97</v>
      </c>
      <c r="D250" s="386">
        <v>236</v>
      </c>
      <c r="E250" s="2" t="s">
        <v>42</v>
      </c>
      <c r="F250" s="13"/>
      <c r="G250" s="12">
        <v>3</v>
      </c>
      <c r="H250" s="12"/>
      <c r="I250" s="12"/>
      <c r="J250" s="12"/>
      <c r="K250" s="12"/>
      <c r="L250" s="12"/>
      <c r="M250" s="12"/>
      <c r="N250" s="12"/>
      <c r="O250" s="12"/>
      <c r="P250" s="12"/>
      <c r="Q250" s="12"/>
      <c r="R250" s="12"/>
      <c r="S250" s="315" t="s">
        <v>412</v>
      </c>
      <c r="T250" s="36"/>
      <c r="U250" s="1"/>
      <c r="V250" s="70"/>
      <c r="W250" s="129"/>
      <c r="X250" s="2"/>
      <c r="Y250" s="36">
        <v>45306</v>
      </c>
      <c r="Z250" s="24" t="s">
        <v>45</v>
      </c>
      <c r="AA250" s="133">
        <v>3</v>
      </c>
      <c r="AB250" s="117"/>
      <c r="AC250" s="2"/>
      <c r="AD250" s="13"/>
      <c r="AE250" s="1"/>
      <c r="AF250" s="277"/>
    </row>
    <row r="251" spans="2:32" ht="15" customHeight="1" x14ac:dyDescent="0.2">
      <c r="B251" s="13" t="s">
        <v>76</v>
      </c>
      <c r="C251" s="24" t="s">
        <v>97</v>
      </c>
      <c r="D251" s="386">
        <v>237</v>
      </c>
      <c r="E251" s="2" t="s">
        <v>112</v>
      </c>
      <c r="F251" s="13"/>
      <c r="G251" s="12">
        <v>2</v>
      </c>
      <c r="H251" s="12"/>
      <c r="I251" s="12"/>
      <c r="J251" s="12">
        <v>6</v>
      </c>
      <c r="K251" s="12">
        <v>3</v>
      </c>
      <c r="L251" s="12"/>
      <c r="M251" s="12"/>
      <c r="N251" s="12"/>
      <c r="O251" s="12">
        <v>6</v>
      </c>
      <c r="P251" s="12"/>
      <c r="Q251" s="12"/>
      <c r="R251" s="12"/>
      <c r="S251" s="356" t="s">
        <v>439</v>
      </c>
      <c r="T251" s="36">
        <v>45306</v>
      </c>
      <c r="U251" s="133" t="s">
        <v>45</v>
      </c>
      <c r="V251" s="133">
        <v>9</v>
      </c>
      <c r="W251" s="129"/>
      <c r="X251" s="2"/>
      <c r="Y251" s="36">
        <v>45306</v>
      </c>
      <c r="Z251" s="24" t="s">
        <v>45</v>
      </c>
      <c r="AA251" s="133">
        <v>11</v>
      </c>
      <c r="AB251" s="117"/>
      <c r="AC251" s="2"/>
      <c r="AD251" s="13"/>
      <c r="AE251" s="1"/>
      <c r="AF251" s="277"/>
    </row>
    <row r="252" spans="2:32" ht="15" customHeight="1" x14ac:dyDescent="0.2">
      <c r="B252" s="13" t="s">
        <v>76</v>
      </c>
      <c r="C252" s="24" t="s">
        <v>97</v>
      </c>
      <c r="D252" s="386">
        <v>238</v>
      </c>
      <c r="E252" s="2" t="s">
        <v>112</v>
      </c>
      <c r="F252" s="13"/>
      <c r="G252" s="12">
        <v>2</v>
      </c>
      <c r="H252" s="12"/>
      <c r="I252" s="12"/>
      <c r="J252" s="12">
        <v>6</v>
      </c>
      <c r="K252" s="12"/>
      <c r="L252" s="12"/>
      <c r="M252" s="12"/>
      <c r="N252" s="12"/>
      <c r="O252" s="12"/>
      <c r="P252" s="12"/>
      <c r="Q252" s="12"/>
      <c r="R252" s="12"/>
      <c r="S252" s="314"/>
      <c r="T252" s="36">
        <v>45306</v>
      </c>
      <c r="U252" s="133" t="s">
        <v>45</v>
      </c>
      <c r="V252" s="133">
        <v>3</v>
      </c>
      <c r="W252" s="129"/>
      <c r="X252" s="2"/>
      <c r="Y252" s="36">
        <v>45306</v>
      </c>
      <c r="Z252" s="24" t="s">
        <v>45</v>
      </c>
      <c r="AA252" s="133">
        <v>8</v>
      </c>
      <c r="AB252" s="117"/>
      <c r="AC252" s="2"/>
      <c r="AD252" s="13"/>
      <c r="AE252" s="1"/>
      <c r="AF252" s="277"/>
    </row>
    <row r="253" spans="2:32" ht="15" customHeight="1" x14ac:dyDescent="0.2">
      <c r="B253" s="13" t="s">
        <v>76</v>
      </c>
      <c r="C253" s="24" t="s">
        <v>97</v>
      </c>
      <c r="D253" s="386">
        <v>239</v>
      </c>
      <c r="E253" s="2" t="s">
        <v>42</v>
      </c>
      <c r="F253" s="13"/>
      <c r="G253" s="12">
        <v>3</v>
      </c>
      <c r="H253" s="12"/>
      <c r="I253" s="12"/>
      <c r="J253" s="12"/>
      <c r="K253" s="12"/>
      <c r="L253" s="12"/>
      <c r="M253" s="12"/>
      <c r="N253" s="12"/>
      <c r="O253" s="12"/>
      <c r="P253" s="12"/>
      <c r="Q253" s="12"/>
      <c r="R253" s="12"/>
      <c r="S253" s="356" t="s">
        <v>439</v>
      </c>
      <c r="T253" s="36"/>
      <c r="U253" s="1"/>
      <c r="V253" s="70"/>
      <c r="W253" s="129"/>
      <c r="X253" s="2"/>
      <c r="Y253" s="36">
        <v>45306</v>
      </c>
      <c r="Z253" s="24" t="s">
        <v>45</v>
      </c>
      <c r="AA253" s="133">
        <v>3</v>
      </c>
      <c r="AB253" s="117"/>
      <c r="AC253" s="2"/>
      <c r="AD253" s="13"/>
      <c r="AE253" s="1"/>
      <c r="AF253" s="277"/>
    </row>
    <row r="254" spans="2:32" ht="15" customHeight="1" x14ac:dyDescent="0.2">
      <c r="B254" s="13" t="s">
        <v>76</v>
      </c>
      <c r="C254" s="24" t="s">
        <v>97</v>
      </c>
      <c r="D254" s="386">
        <v>240</v>
      </c>
      <c r="E254" s="2" t="s">
        <v>42</v>
      </c>
      <c r="F254" s="13"/>
      <c r="G254" s="12">
        <v>3</v>
      </c>
      <c r="H254" s="12"/>
      <c r="I254" s="12"/>
      <c r="J254" s="12"/>
      <c r="K254" s="12">
        <v>3</v>
      </c>
      <c r="L254" s="12"/>
      <c r="M254" s="12"/>
      <c r="N254" s="12">
        <v>3</v>
      </c>
      <c r="O254" s="12">
        <v>5</v>
      </c>
      <c r="P254" s="12"/>
      <c r="Q254" s="12"/>
      <c r="R254" s="12"/>
      <c r="S254" s="360" t="s">
        <v>413</v>
      </c>
      <c r="T254" s="36">
        <v>45306</v>
      </c>
      <c r="U254" s="133" t="s">
        <v>45</v>
      </c>
      <c r="V254" s="133">
        <v>8</v>
      </c>
      <c r="W254" s="129"/>
      <c r="X254" s="2"/>
      <c r="Y254" s="36">
        <v>45306</v>
      </c>
      <c r="Z254" s="24" t="s">
        <v>45</v>
      </c>
      <c r="AA254" s="133">
        <v>9</v>
      </c>
      <c r="AB254" s="117"/>
      <c r="AC254" s="2"/>
      <c r="AD254" s="13"/>
      <c r="AE254" s="1"/>
      <c r="AF254" s="277"/>
    </row>
    <row r="255" spans="2:32" ht="15" customHeight="1" x14ac:dyDescent="0.2">
      <c r="B255" s="13" t="s">
        <v>76</v>
      </c>
      <c r="C255" s="24" t="s">
        <v>97</v>
      </c>
      <c r="D255" s="386">
        <v>241</v>
      </c>
      <c r="E255" s="2" t="s">
        <v>44</v>
      </c>
      <c r="F255" s="13"/>
      <c r="G255" s="12">
        <v>1</v>
      </c>
      <c r="H255" s="12">
        <v>3</v>
      </c>
      <c r="I255" s="12">
        <v>3</v>
      </c>
      <c r="J255" s="12"/>
      <c r="K255" s="12"/>
      <c r="L255" s="12"/>
      <c r="M255" s="12"/>
      <c r="N255" s="12">
        <v>2</v>
      </c>
      <c r="O255" s="12">
        <v>3</v>
      </c>
      <c r="P255" s="12"/>
      <c r="Q255" s="12"/>
      <c r="R255" s="12"/>
      <c r="S255" s="356" t="s">
        <v>440</v>
      </c>
      <c r="T255" s="36">
        <v>45306</v>
      </c>
      <c r="U255" s="133" t="s">
        <v>45</v>
      </c>
      <c r="V255" s="133">
        <v>3</v>
      </c>
      <c r="W255" s="129"/>
      <c r="X255" s="2"/>
      <c r="Y255" s="36">
        <v>45306</v>
      </c>
      <c r="Z255" s="24" t="s">
        <v>45</v>
      </c>
      <c r="AA255" s="133">
        <v>9</v>
      </c>
      <c r="AB255" s="117"/>
      <c r="AC255" s="2"/>
      <c r="AD255" s="13"/>
      <c r="AE255" s="1"/>
      <c r="AF255" s="277"/>
    </row>
    <row r="256" spans="2:32" ht="15" customHeight="1" x14ac:dyDescent="0.2">
      <c r="B256" s="13" t="s">
        <v>76</v>
      </c>
      <c r="C256" s="24" t="s">
        <v>97</v>
      </c>
      <c r="D256" s="386">
        <v>242</v>
      </c>
      <c r="E256" s="2" t="s">
        <v>115</v>
      </c>
      <c r="F256" s="13"/>
      <c r="G256" s="12"/>
      <c r="H256" s="12"/>
      <c r="I256" s="12">
        <v>3</v>
      </c>
      <c r="J256" s="12"/>
      <c r="K256" s="12">
        <v>3</v>
      </c>
      <c r="L256" s="12"/>
      <c r="M256" s="12"/>
      <c r="N256" s="12"/>
      <c r="O256" s="12"/>
      <c r="P256" s="12"/>
      <c r="Q256" s="12"/>
      <c r="R256" s="12"/>
      <c r="S256" s="314"/>
      <c r="T256" s="36">
        <v>45306</v>
      </c>
      <c r="U256" s="133" t="s">
        <v>45</v>
      </c>
      <c r="V256" s="133">
        <v>3</v>
      </c>
      <c r="W256" s="129"/>
      <c r="X256" s="2"/>
      <c r="Y256" s="36">
        <v>45306</v>
      </c>
      <c r="Z256" s="24" t="s">
        <v>45</v>
      </c>
      <c r="AA256" s="133">
        <v>6</v>
      </c>
      <c r="AB256" s="117"/>
      <c r="AC256" s="2"/>
      <c r="AD256" s="13"/>
      <c r="AE256" s="1"/>
      <c r="AF256" s="277"/>
    </row>
    <row r="257" spans="2:32" ht="15" customHeight="1" x14ac:dyDescent="0.2">
      <c r="B257" s="13" t="s">
        <v>76</v>
      </c>
      <c r="C257" s="24" t="s">
        <v>97</v>
      </c>
      <c r="D257" s="386">
        <v>243</v>
      </c>
      <c r="E257" s="2" t="s">
        <v>114</v>
      </c>
      <c r="F257" s="13"/>
      <c r="G257" s="12">
        <v>3</v>
      </c>
      <c r="H257" s="12">
        <v>3</v>
      </c>
      <c r="I257" s="12"/>
      <c r="J257" s="12"/>
      <c r="K257" s="12">
        <v>2</v>
      </c>
      <c r="L257" s="12"/>
      <c r="M257" s="12"/>
      <c r="N257" s="12"/>
      <c r="O257" s="12">
        <v>2</v>
      </c>
      <c r="P257" s="12"/>
      <c r="Q257" s="12"/>
      <c r="R257" s="12"/>
      <c r="S257" s="360" t="s">
        <v>414</v>
      </c>
      <c r="T257" s="36">
        <v>45306</v>
      </c>
      <c r="U257" s="133" t="s">
        <v>45</v>
      </c>
      <c r="V257" s="133">
        <v>4</v>
      </c>
      <c r="W257" s="129"/>
      <c r="X257" s="2"/>
      <c r="Y257" s="36">
        <v>45306</v>
      </c>
      <c r="Z257" s="24" t="s">
        <v>45</v>
      </c>
      <c r="AA257" s="133">
        <v>8</v>
      </c>
      <c r="AB257" s="117"/>
      <c r="AC257" s="2"/>
      <c r="AD257" s="36">
        <v>45393</v>
      </c>
      <c r="AE257" s="1" t="s">
        <v>242</v>
      </c>
      <c r="AF257" s="277"/>
    </row>
    <row r="258" spans="2:32" ht="15" customHeight="1" x14ac:dyDescent="0.2">
      <c r="B258" s="13" t="s">
        <v>76</v>
      </c>
      <c r="C258" s="24" t="s">
        <v>97</v>
      </c>
      <c r="D258" s="386">
        <v>244</v>
      </c>
      <c r="E258" s="2" t="s">
        <v>42</v>
      </c>
      <c r="F258" s="13"/>
      <c r="G258" s="12">
        <v>3</v>
      </c>
      <c r="H258" s="12"/>
      <c r="I258" s="12"/>
      <c r="J258" s="12"/>
      <c r="K258" s="12"/>
      <c r="L258" s="12"/>
      <c r="M258" s="12"/>
      <c r="N258" s="12">
        <v>3</v>
      </c>
      <c r="O258" s="12"/>
      <c r="P258" s="12"/>
      <c r="Q258" s="12"/>
      <c r="R258" s="12"/>
      <c r="S258" s="356" t="s">
        <v>435</v>
      </c>
      <c r="T258" s="36"/>
      <c r="U258" s="1"/>
      <c r="V258" s="70"/>
      <c r="W258" s="129"/>
      <c r="X258" s="2"/>
      <c r="Y258" s="36">
        <v>45306</v>
      </c>
      <c r="Z258" s="24" t="s">
        <v>45</v>
      </c>
      <c r="AA258" s="133">
        <v>6</v>
      </c>
      <c r="AB258" s="117"/>
      <c r="AC258" s="2"/>
      <c r="AD258" s="13"/>
      <c r="AE258" s="1"/>
      <c r="AF258" s="277"/>
    </row>
    <row r="259" spans="2:32" ht="15" customHeight="1" x14ac:dyDescent="0.2">
      <c r="B259" s="13" t="s">
        <v>76</v>
      </c>
      <c r="C259" s="24" t="s">
        <v>97</v>
      </c>
      <c r="D259" s="386">
        <v>245</v>
      </c>
      <c r="E259" s="2" t="s">
        <v>44</v>
      </c>
      <c r="F259" s="13"/>
      <c r="G259" s="12">
        <v>1</v>
      </c>
      <c r="H259" s="12"/>
      <c r="I259" s="12">
        <v>6</v>
      </c>
      <c r="J259" s="12"/>
      <c r="K259" s="12"/>
      <c r="L259" s="12"/>
      <c r="M259" s="12"/>
      <c r="N259" s="12"/>
      <c r="O259" s="12">
        <v>3</v>
      </c>
      <c r="P259" s="12"/>
      <c r="Q259" s="12"/>
      <c r="R259" s="12"/>
      <c r="S259" s="314"/>
      <c r="T259" s="36">
        <v>45306</v>
      </c>
      <c r="U259" s="133" t="s">
        <v>45</v>
      </c>
      <c r="V259" s="133">
        <v>3</v>
      </c>
      <c r="W259" s="129"/>
      <c r="X259" s="2"/>
      <c r="Y259" s="36">
        <v>45306</v>
      </c>
      <c r="Z259" s="24" t="s">
        <v>45</v>
      </c>
      <c r="AA259" s="133">
        <v>7</v>
      </c>
      <c r="AB259" s="117"/>
      <c r="AC259" s="2"/>
      <c r="AD259" s="13"/>
      <c r="AE259" s="1"/>
      <c r="AF259" s="277"/>
    </row>
    <row r="260" spans="2:32" ht="15" customHeight="1" x14ac:dyDescent="0.2">
      <c r="B260" s="13" t="s">
        <v>76</v>
      </c>
      <c r="C260" s="24" t="s">
        <v>97</v>
      </c>
      <c r="D260" s="386">
        <v>246</v>
      </c>
      <c r="E260" s="2" t="s">
        <v>42</v>
      </c>
      <c r="F260" s="13"/>
      <c r="G260" s="12">
        <v>3</v>
      </c>
      <c r="H260" s="12"/>
      <c r="I260" s="12"/>
      <c r="J260" s="12"/>
      <c r="K260" s="12"/>
      <c r="L260" s="12"/>
      <c r="M260" s="12"/>
      <c r="N260" s="12">
        <v>3</v>
      </c>
      <c r="O260" s="12"/>
      <c r="P260" s="12"/>
      <c r="Q260" s="12"/>
      <c r="R260" s="12"/>
      <c r="S260" s="356" t="s">
        <v>435</v>
      </c>
      <c r="T260" s="36"/>
      <c r="U260" s="1"/>
      <c r="V260" s="70"/>
      <c r="W260" s="129"/>
      <c r="X260" s="2"/>
      <c r="Y260" s="36">
        <v>45306</v>
      </c>
      <c r="Z260" s="24" t="s">
        <v>45</v>
      </c>
      <c r="AA260" s="133">
        <v>6</v>
      </c>
      <c r="AB260" s="117"/>
      <c r="AC260" s="2"/>
      <c r="AD260" s="13"/>
      <c r="AE260" s="1"/>
      <c r="AF260" s="277"/>
    </row>
    <row r="261" spans="2:32" ht="15" customHeight="1" x14ac:dyDescent="0.2">
      <c r="B261" s="13" t="s">
        <v>76</v>
      </c>
      <c r="C261" s="24" t="s">
        <v>97</v>
      </c>
      <c r="D261" s="386">
        <v>247</v>
      </c>
      <c r="E261" s="2" t="s">
        <v>114</v>
      </c>
      <c r="F261" s="13"/>
      <c r="G261" s="12">
        <v>4</v>
      </c>
      <c r="H261" s="12"/>
      <c r="I261" s="12">
        <v>3</v>
      </c>
      <c r="J261" s="12"/>
      <c r="K261" s="12"/>
      <c r="L261" s="12"/>
      <c r="M261" s="12"/>
      <c r="N261" s="12"/>
      <c r="O261" s="12">
        <v>6</v>
      </c>
      <c r="P261" s="12">
        <v>3</v>
      </c>
      <c r="Q261" s="12"/>
      <c r="R261" s="12"/>
      <c r="S261" s="314"/>
      <c r="T261" s="36">
        <v>45306</v>
      </c>
      <c r="U261" s="133" t="s">
        <v>45</v>
      </c>
      <c r="V261" s="133">
        <v>15</v>
      </c>
      <c r="W261" s="129"/>
      <c r="X261" s="2"/>
      <c r="Y261" s="36">
        <v>45306</v>
      </c>
      <c r="Z261" s="24" t="s">
        <v>45</v>
      </c>
      <c r="AA261" s="133">
        <v>13</v>
      </c>
      <c r="AB261" s="117"/>
      <c r="AC261" s="2"/>
      <c r="AD261" s="13"/>
      <c r="AE261" s="1"/>
      <c r="AF261" s="277"/>
    </row>
    <row r="262" spans="2:32" ht="15" customHeight="1" x14ac:dyDescent="0.2">
      <c r="B262" s="13" t="s">
        <v>76</v>
      </c>
      <c r="C262" s="24" t="s">
        <v>97</v>
      </c>
      <c r="D262" s="386">
        <v>248</v>
      </c>
      <c r="E262" s="2" t="s">
        <v>44</v>
      </c>
      <c r="F262" s="13"/>
      <c r="G262" s="12">
        <v>1</v>
      </c>
      <c r="H262" s="12"/>
      <c r="I262" s="12">
        <v>6</v>
      </c>
      <c r="J262" s="12"/>
      <c r="K262" s="12"/>
      <c r="L262" s="12"/>
      <c r="M262" s="12"/>
      <c r="N262" s="12">
        <v>3</v>
      </c>
      <c r="O262" s="12">
        <v>6</v>
      </c>
      <c r="P262" s="12"/>
      <c r="Q262" s="12"/>
      <c r="R262" s="12"/>
      <c r="S262" s="314"/>
      <c r="T262" s="36">
        <v>45306</v>
      </c>
      <c r="U262" s="133" t="s">
        <v>45</v>
      </c>
      <c r="V262" s="133">
        <v>6</v>
      </c>
      <c r="W262" s="129"/>
      <c r="X262" s="2"/>
      <c r="Y262" s="36">
        <v>45306</v>
      </c>
      <c r="Z262" s="24" t="s">
        <v>45</v>
      </c>
      <c r="AA262" s="133">
        <v>10</v>
      </c>
      <c r="AB262" s="117"/>
      <c r="AC262" s="2"/>
      <c r="AD262" s="13"/>
      <c r="AE262" s="1"/>
      <c r="AF262" s="277"/>
    </row>
    <row r="263" spans="2:32" ht="15" customHeight="1" x14ac:dyDescent="0.2">
      <c r="B263" s="13" t="s">
        <v>76</v>
      </c>
      <c r="C263" s="24" t="s">
        <v>97</v>
      </c>
      <c r="D263" s="386">
        <v>249</v>
      </c>
      <c r="E263" s="2" t="s">
        <v>42</v>
      </c>
      <c r="F263" s="13"/>
      <c r="G263" s="12">
        <v>3</v>
      </c>
      <c r="H263" s="12"/>
      <c r="I263" s="12"/>
      <c r="J263" s="12"/>
      <c r="K263" s="12"/>
      <c r="L263" s="12"/>
      <c r="M263" s="12"/>
      <c r="N263" s="12"/>
      <c r="O263" s="12"/>
      <c r="P263" s="12"/>
      <c r="Q263" s="12"/>
      <c r="R263" s="12"/>
      <c r="S263" s="314"/>
      <c r="T263" s="36"/>
      <c r="U263" s="1"/>
      <c r="V263" s="70"/>
      <c r="W263" s="129"/>
      <c r="X263" s="2"/>
      <c r="Y263" s="36">
        <v>45306</v>
      </c>
      <c r="Z263" s="24" t="s">
        <v>45</v>
      </c>
      <c r="AA263" s="133">
        <v>3</v>
      </c>
      <c r="AB263" s="117"/>
      <c r="AC263" s="2"/>
      <c r="AD263" s="13"/>
      <c r="AE263" s="1"/>
      <c r="AF263" s="277"/>
    </row>
    <row r="264" spans="2:32" ht="15" customHeight="1" x14ac:dyDescent="0.2">
      <c r="B264" s="13" t="s">
        <v>76</v>
      </c>
      <c r="C264" s="24" t="s">
        <v>97</v>
      </c>
      <c r="D264" s="386">
        <v>250</v>
      </c>
      <c r="E264" s="2" t="s">
        <v>42</v>
      </c>
      <c r="F264" s="13"/>
      <c r="G264" s="12">
        <v>3</v>
      </c>
      <c r="H264" s="12"/>
      <c r="I264" s="12"/>
      <c r="J264" s="12"/>
      <c r="K264" s="12"/>
      <c r="L264" s="12"/>
      <c r="M264" s="12"/>
      <c r="N264" s="12">
        <v>3</v>
      </c>
      <c r="O264" s="12"/>
      <c r="P264" s="12"/>
      <c r="Q264" s="12"/>
      <c r="R264" s="12"/>
      <c r="S264" s="361" t="s">
        <v>441</v>
      </c>
      <c r="T264" s="36"/>
      <c r="U264" s="1"/>
      <c r="V264" s="70"/>
      <c r="W264" s="129"/>
      <c r="X264" s="2"/>
      <c r="Y264" s="36">
        <v>45306</v>
      </c>
      <c r="Z264" s="24" t="s">
        <v>45</v>
      </c>
      <c r="AA264" s="133">
        <v>6</v>
      </c>
      <c r="AB264" s="117"/>
      <c r="AC264" s="2"/>
      <c r="AD264" s="13"/>
      <c r="AE264" s="1"/>
      <c r="AF264" s="277"/>
    </row>
    <row r="265" spans="2:32" ht="15" customHeight="1" x14ac:dyDescent="0.2">
      <c r="B265" s="13" t="s">
        <v>76</v>
      </c>
      <c r="C265" s="24" t="s">
        <v>97</v>
      </c>
      <c r="D265" s="386">
        <v>251</v>
      </c>
      <c r="E265" s="2" t="s">
        <v>42</v>
      </c>
      <c r="F265" s="13"/>
      <c r="G265" s="12">
        <v>3</v>
      </c>
      <c r="H265" s="12"/>
      <c r="I265" s="12"/>
      <c r="J265" s="12"/>
      <c r="K265" s="12"/>
      <c r="L265" s="12"/>
      <c r="M265" s="12"/>
      <c r="N265" s="12"/>
      <c r="O265" s="12"/>
      <c r="P265" s="12"/>
      <c r="Q265" s="12"/>
      <c r="R265" s="12"/>
      <c r="S265" s="314"/>
      <c r="T265" s="36"/>
      <c r="U265" s="1"/>
      <c r="V265" s="70"/>
      <c r="W265" s="129"/>
      <c r="X265" s="2"/>
      <c r="Y265" s="36">
        <v>45306</v>
      </c>
      <c r="Z265" s="24" t="s">
        <v>45</v>
      </c>
      <c r="AA265" s="133">
        <v>3</v>
      </c>
      <c r="AB265" s="117"/>
      <c r="AC265" s="2"/>
      <c r="AD265" s="13"/>
      <c r="AE265" s="1"/>
      <c r="AF265" s="277"/>
    </row>
    <row r="266" spans="2:32" ht="15" customHeight="1" x14ac:dyDescent="0.2">
      <c r="B266" s="13" t="s">
        <v>76</v>
      </c>
      <c r="C266" s="24" t="s">
        <v>97</v>
      </c>
      <c r="D266" s="386">
        <v>252</v>
      </c>
      <c r="E266" s="2" t="s">
        <v>117</v>
      </c>
      <c r="F266" s="13"/>
      <c r="G266" s="12">
        <v>2</v>
      </c>
      <c r="H266" s="12"/>
      <c r="I266" s="12">
        <v>6</v>
      </c>
      <c r="J266" s="12"/>
      <c r="K266" s="12"/>
      <c r="L266" s="276"/>
      <c r="M266" s="276"/>
      <c r="N266" s="12">
        <v>3</v>
      </c>
      <c r="O266" s="12">
        <v>5</v>
      </c>
      <c r="P266" s="12"/>
      <c r="Q266" s="276"/>
      <c r="R266" s="276"/>
      <c r="S266" s="314"/>
      <c r="T266" s="36">
        <v>45306</v>
      </c>
      <c r="U266" s="133" t="s">
        <v>45</v>
      </c>
      <c r="V266" s="133">
        <v>5</v>
      </c>
      <c r="W266" s="129"/>
      <c r="X266" s="2"/>
      <c r="Y266" s="36">
        <v>45306</v>
      </c>
      <c r="Z266" s="24" t="s">
        <v>45</v>
      </c>
      <c r="AA266" s="133">
        <v>11</v>
      </c>
      <c r="AB266" s="117"/>
      <c r="AC266" s="2"/>
      <c r="AD266" s="13"/>
      <c r="AE266" s="1"/>
      <c r="AF266" s="277"/>
    </row>
    <row r="267" spans="2:32" ht="15" customHeight="1" x14ac:dyDescent="0.2">
      <c r="B267" s="13" t="s">
        <v>76</v>
      </c>
      <c r="C267" s="24" t="s">
        <v>97</v>
      </c>
      <c r="D267" s="386">
        <v>253</v>
      </c>
      <c r="E267" s="2" t="s">
        <v>121</v>
      </c>
      <c r="F267" s="13"/>
      <c r="G267" s="12">
        <v>1</v>
      </c>
      <c r="H267" s="12">
        <v>3</v>
      </c>
      <c r="I267" s="12">
        <v>6</v>
      </c>
      <c r="J267" s="12"/>
      <c r="K267" s="12"/>
      <c r="L267" s="12"/>
      <c r="M267" s="12"/>
      <c r="N267" s="12"/>
      <c r="O267" s="12">
        <v>9</v>
      </c>
      <c r="P267" s="12"/>
      <c r="Q267" s="12"/>
      <c r="R267" s="12"/>
      <c r="S267" s="361" t="s">
        <v>442</v>
      </c>
      <c r="T267" s="36">
        <v>45306</v>
      </c>
      <c r="U267" s="133" t="s">
        <v>45</v>
      </c>
      <c r="V267" s="133">
        <v>9</v>
      </c>
      <c r="W267" s="129"/>
      <c r="X267" s="2"/>
      <c r="Y267" s="36">
        <v>45306</v>
      </c>
      <c r="Z267" s="24" t="s">
        <v>45</v>
      </c>
      <c r="AA267" s="133">
        <v>10</v>
      </c>
      <c r="AB267" s="117"/>
      <c r="AC267" s="2"/>
      <c r="AD267" s="13"/>
      <c r="AE267" s="1"/>
      <c r="AF267" s="277"/>
    </row>
    <row r="268" spans="2:32" ht="15" customHeight="1" x14ac:dyDescent="0.2">
      <c r="B268" s="13" t="s">
        <v>76</v>
      </c>
      <c r="C268" s="24" t="s">
        <v>97</v>
      </c>
      <c r="D268" s="386">
        <v>254</v>
      </c>
      <c r="E268" s="2" t="s">
        <v>114</v>
      </c>
      <c r="F268" s="13"/>
      <c r="G268" s="12">
        <v>4</v>
      </c>
      <c r="H268" s="12"/>
      <c r="I268" s="12">
        <v>3</v>
      </c>
      <c r="J268" s="12"/>
      <c r="K268" s="12"/>
      <c r="L268" s="276"/>
      <c r="M268" s="276"/>
      <c r="N268" s="12">
        <v>3</v>
      </c>
      <c r="O268" s="12">
        <v>6</v>
      </c>
      <c r="P268" s="12">
        <v>3</v>
      </c>
      <c r="Q268" s="276"/>
      <c r="R268" s="276"/>
      <c r="S268" s="361" t="s">
        <v>443</v>
      </c>
      <c r="T268" s="36">
        <v>45306</v>
      </c>
      <c r="U268" s="133" t="s">
        <v>45</v>
      </c>
      <c r="V268" s="133">
        <v>15</v>
      </c>
      <c r="W268" s="129"/>
      <c r="X268" s="2"/>
      <c r="Y268" s="36">
        <v>45306</v>
      </c>
      <c r="Z268" s="24" t="s">
        <v>45</v>
      </c>
      <c r="AA268" s="133">
        <v>16</v>
      </c>
      <c r="AB268" s="117"/>
      <c r="AC268" s="2"/>
      <c r="AD268" s="13"/>
      <c r="AE268" s="1"/>
      <c r="AF268" s="277"/>
    </row>
    <row r="269" spans="2:32" ht="15" customHeight="1" x14ac:dyDescent="0.2">
      <c r="B269" s="13" t="s">
        <v>76</v>
      </c>
      <c r="C269" s="24" t="s">
        <v>97</v>
      </c>
      <c r="D269" s="386">
        <v>255</v>
      </c>
      <c r="E269" s="2" t="s">
        <v>115</v>
      </c>
      <c r="F269" s="13"/>
      <c r="G269" s="12"/>
      <c r="H269" s="12"/>
      <c r="I269" s="12">
        <v>3</v>
      </c>
      <c r="J269" s="12"/>
      <c r="K269" s="12">
        <v>3</v>
      </c>
      <c r="L269" s="12"/>
      <c r="M269" s="12"/>
      <c r="N269" s="12">
        <v>3</v>
      </c>
      <c r="O269" s="12"/>
      <c r="P269" s="12"/>
      <c r="Q269" s="12"/>
      <c r="R269" s="12"/>
      <c r="S269" s="314"/>
      <c r="T269" s="36">
        <v>45306</v>
      </c>
      <c r="U269" s="133" t="s">
        <v>45</v>
      </c>
      <c r="V269" s="133">
        <v>9</v>
      </c>
      <c r="W269" s="129"/>
      <c r="X269" s="2"/>
      <c r="Y269" s="36">
        <v>45306</v>
      </c>
      <c r="Z269" s="24" t="s">
        <v>45</v>
      </c>
      <c r="AA269" s="133">
        <v>9</v>
      </c>
      <c r="AB269" s="117"/>
      <c r="AC269" s="2"/>
      <c r="AD269" s="13"/>
      <c r="AE269" s="1"/>
      <c r="AF269" s="277"/>
    </row>
    <row r="270" spans="2:32" ht="15" customHeight="1" x14ac:dyDescent="0.2">
      <c r="B270" s="13" t="s">
        <v>76</v>
      </c>
      <c r="C270" s="24" t="s">
        <v>97</v>
      </c>
      <c r="D270" s="386">
        <v>256</v>
      </c>
      <c r="E270" s="2" t="s">
        <v>112</v>
      </c>
      <c r="F270" s="13"/>
      <c r="G270" s="12">
        <v>2</v>
      </c>
      <c r="H270" s="12"/>
      <c r="I270" s="12">
        <v>6</v>
      </c>
      <c r="J270" s="12"/>
      <c r="K270" s="12"/>
      <c r="L270" s="12"/>
      <c r="M270" s="12"/>
      <c r="N270" s="12"/>
      <c r="O270" s="12">
        <v>6</v>
      </c>
      <c r="P270" s="12"/>
      <c r="Q270" s="12"/>
      <c r="R270" s="12"/>
      <c r="S270" s="314"/>
      <c r="T270" s="36">
        <v>45306</v>
      </c>
      <c r="U270" s="133" t="s">
        <v>45</v>
      </c>
      <c r="V270" s="133">
        <v>6</v>
      </c>
      <c r="W270" s="129"/>
      <c r="X270" s="2"/>
      <c r="Y270" s="36">
        <v>45306</v>
      </c>
      <c r="Z270" s="24" t="s">
        <v>45</v>
      </c>
      <c r="AA270" s="133">
        <v>8</v>
      </c>
      <c r="AB270" s="117"/>
      <c r="AC270" s="2"/>
      <c r="AD270" s="13"/>
      <c r="AE270" s="1"/>
      <c r="AF270" s="277"/>
    </row>
    <row r="271" spans="2:32" ht="15" customHeight="1" x14ac:dyDescent="0.2">
      <c r="B271" s="13" t="s">
        <v>76</v>
      </c>
      <c r="C271" s="24" t="s">
        <v>97</v>
      </c>
      <c r="D271" s="386">
        <v>257</v>
      </c>
      <c r="E271" s="2" t="s">
        <v>1737</v>
      </c>
      <c r="F271" s="13"/>
      <c r="G271" s="12">
        <v>9</v>
      </c>
      <c r="H271" s="12"/>
      <c r="I271" s="12">
        <v>3</v>
      </c>
      <c r="J271" s="12"/>
      <c r="K271" s="12">
        <v>6</v>
      </c>
      <c r="L271" s="12"/>
      <c r="M271" s="12"/>
      <c r="N271" s="12">
        <v>6</v>
      </c>
      <c r="O271" s="12">
        <v>6</v>
      </c>
      <c r="P271" s="12"/>
      <c r="Q271" s="12"/>
      <c r="R271" s="12"/>
      <c r="S271" s="314"/>
      <c r="T271" s="36">
        <v>45306</v>
      </c>
      <c r="U271" s="133" t="s">
        <v>45</v>
      </c>
      <c r="V271" s="133">
        <v>12</v>
      </c>
      <c r="W271" s="129"/>
      <c r="X271" s="2"/>
      <c r="Y271" s="36">
        <v>45306</v>
      </c>
      <c r="Z271" s="24" t="s">
        <v>45</v>
      </c>
      <c r="AA271" s="133">
        <v>18</v>
      </c>
      <c r="AB271" s="117"/>
      <c r="AC271" s="2"/>
      <c r="AD271" s="13"/>
      <c r="AE271" s="1"/>
      <c r="AF271" s="277"/>
    </row>
    <row r="272" spans="2:32" ht="15" customHeight="1" x14ac:dyDescent="0.2">
      <c r="B272" s="13" t="s">
        <v>76</v>
      </c>
      <c r="C272" s="24" t="s">
        <v>97</v>
      </c>
      <c r="D272" s="386">
        <v>258</v>
      </c>
      <c r="E272" s="2" t="s">
        <v>42</v>
      </c>
      <c r="F272" s="13"/>
      <c r="G272" s="12">
        <v>3</v>
      </c>
      <c r="H272" s="12"/>
      <c r="I272" s="12"/>
      <c r="J272" s="12"/>
      <c r="K272" s="12"/>
      <c r="L272" s="12"/>
      <c r="M272" s="12"/>
      <c r="N272" s="12">
        <v>3</v>
      </c>
      <c r="O272" s="12"/>
      <c r="P272" s="12"/>
      <c r="Q272" s="12"/>
      <c r="R272" s="12"/>
      <c r="S272" s="356" t="s">
        <v>435</v>
      </c>
      <c r="T272" s="36"/>
      <c r="U272" s="1"/>
      <c r="V272" s="70"/>
      <c r="W272" s="129"/>
      <c r="X272" s="2"/>
      <c r="Y272" s="36">
        <v>45306</v>
      </c>
      <c r="Z272" s="24" t="s">
        <v>45</v>
      </c>
      <c r="AA272" s="133">
        <v>6</v>
      </c>
      <c r="AB272" s="117"/>
      <c r="AC272" s="2"/>
      <c r="AD272" s="13"/>
      <c r="AE272" s="1"/>
      <c r="AF272" s="277"/>
    </row>
    <row r="273" spans="2:32" ht="15" customHeight="1" x14ac:dyDescent="0.2">
      <c r="B273" s="13" t="s">
        <v>76</v>
      </c>
      <c r="C273" s="24" t="s">
        <v>97</v>
      </c>
      <c r="D273" s="386">
        <v>259</v>
      </c>
      <c r="E273" s="2" t="s">
        <v>42</v>
      </c>
      <c r="F273" s="13"/>
      <c r="G273" s="12">
        <v>3</v>
      </c>
      <c r="H273" s="12"/>
      <c r="I273" s="12"/>
      <c r="J273" s="12"/>
      <c r="K273" s="12"/>
      <c r="L273" s="276"/>
      <c r="M273" s="276"/>
      <c r="N273" s="12"/>
      <c r="O273" s="12"/>
      <c r="P273" s="12"/>
      <c r="Q273" s="276"/>
      <c r="R273" s="276"/>
      <c r="S273" s="314"/>
      <c r="T273" s="36"/>
      <c r="U273" s="133"/>
      <c r="V273" s="70"/>
      <c r="W273" s="129"/>
      <c r="X273" s="2"/>
      <c r="Y273" s="36">
        <v>45306</v>
      </c>
      <c r="Z273" s="24" t="s">
        <v>45</v>
      </c>
      <c r="AA273" s="133">
        <v>3</v>
      </c>
      <c r="AB273" s="117"/>
      <c r="AC273" s="2"/>
      <c r="AD273" s="13"/>
      <c r="AE273" s="1"/>
      <c r="AF273" s="277"/>
    </row>
    <row r="274" spans="2:32" ht="15" customHeight="1" x14ac:dyDescent="0.2">
      <c r="B274" s="13" t="s">
        <v>76</v>
      </c>
      <c r="C274" s="24" t="s">
        <v>97</v>
      </c>
      <c r="D274" s="386">
        <v>260</v>
      </c>
      <c r="E274" s="2" t="s">
        <v>44</v>
      </c>
      <c r="F274" s="13"/>
      <c r="G274" s="12">
        <v>1</v>
      </c>
      <c r="H274" s="12"/>
      <c r="I274" s="12"/>
      <c r="J274" s="12">
        <v>6</v>
      </c>
      <c r="K274" s="12"/>
      <c r="L274" s="12"/>
      <c r="M274" s="12"/>
      <c r="N274" s="12">
        <v>3</v>
      </c>
      <c r="O274" s="12">
        <v>3</v>
      </c>
      <c r="P274" s="12"/>
      <c r="Q274" s="12"/>
      <c r="R274" s="12"/>
      <c r="S274" s="356" t="s">
        <v>444</v>
      </c>
      <c r="T274" s="36">
        <v>45306</v>
      </c>
      <c r="U274" s="133" t="s">
        <v>45</v>
      </c>
      <c r="V274" s="133">
        <v>3</v>
      </c>
      <c r="W274" s="129"/>
      <c r="X274" s="2"/>
      <c r="Y274" s="36">
        <v>45306</v>
      </c>
      <c r="Z274" s="24" t="s">
        <v>45</v>
      </c>
      <c r="AA274" s="133">
        <v>10</v>
      </c>
      <c r="AB274" s="117"/>
      <c r="AC274" s="2"/>
      <c r="AD274" s="13"/>
      <c r="AE274" s="1"/>
      <c r="AF274" s="277"/>
    </row>
    <row r="275" spans="2:32" ht="15" customHeight="1" x14ac:dyDescent="0.2">
      <c r="B275" s="13" t="s">
        <v>76</v>
      </c>
      <c r="C275" s="24" t="s">
        <v>97</v>
      </c>
      <c r="D275" s="386">
        <v>261</v>
      </c>
      <c r="E275" s="2" t="s">
        <v>114</v>
      </c>
      <c r="F275" s="13"/>
      <c r="G275" s="12">
        <v>6</v>
      </c>
      <c r="H275" s="12"/>
      <c r="I275" s="12">
        <v>3</v>
      </c>
      <c r="J275" s="12"/>
      <c r="K275" s="12"/>
      <c r="L275" s="276"/>
      <c r="M275" s="276"/>
      <c r="N275" s="12"/>
      <c r="O275" s="12">
        <v>3</v>
      </c>
      <c r="P275" s="12"/>
      <c r="Q275" s="276"/>
      <c r="R275" s="276"/>
      <c r="S275" s="314"/>
      <c r="T275" s="36">
        <v>45306</v>
      </c>
      <c r="U275" s="133" t="s">
        <v>45</v>
      </c>
      <c r="V275" s="133">
        <v>3</v>
      </c>
      <c r="W275" s="129"/>
      <c r="X275" s="2"/>
      <c r="Y275" s="36">
        <v>45306</v>
      </c>
      <c r="Z275" s="24" t="s">
        <v>45</v>
      </c>
      <c r="AA275" s="133">
        <v>9</v>
      </c>
      <c r="AB275" s="117"/>
      <c r="AC275" s="2"/>
      <c r="AD275" s="13"/>
      <c r="AE275" s="1"/>
      <c r="AF275" s="277"/>
    </row>
    <row r="276" spans="2:32" ht="15" customHeight="1" x14ac:dyDescent="0.2">
      <c r="B276" s="13" t="s">
        <v>76</v>
      </c>
      <c r="C276" s="24" t="s">
        <v>97</v>
      </c>
      <c r="D276" s="386">
        <v>262</v>
      </c>
      <c r="E276" s="2" t="s">
        <v>42</v>
      </c>
      <c r="F276" s="13"/>
      <c r="G276" s="12">
        <v>3</v>
      </c>
      <c r="H276" s="12"/>
      <c r="I276" s="12"/>
      <c r="J276" s="12"/>
      <c r="K276" s="12"/>
      <c r="L276" s="12"/>
      <c r="M276" s="12"/>
      <c r="N276" s="12">
        <v>3</v>
      </c>
      <c r="O276" s="12"/>
      <c r="P276" s="12"/>
      <c r="Q276" s="12"/>
      <c r="R276" s="12"/>
      <c r="S276" s="356" t="s">
        <v>435</v>
      </c>
      <c r="T276" s="36"/>
      <c r="U276" s="1"/>
      <c r="V276" s="70"/>
      <c r="W276" s="129"/>
      <c r="X276" s="2"/>
      <c r="Y276" s="36">
        <v>45307</v>
      </c>
      <c r="Z276" s="24" t="s">
        <v>45</v>
      </c>
      <c r="AA276" s="133">
        <v>6</v>
      </c>
      <c r="AB276" s="156" t="s">
        <v>529</v>
      </c>
      <c r="AC276" s="2"/>
      <c r="AD276" s="13"/>
      <c r="AE276" s="1"/>
      <c r="AF276" s="277"/>
    </row>
    <row r="277" spans="2:32" ht="15" customHeight="1" x14ac:dyDescent="0.2">
      <c r="B277" s="13" t="s">
        <v>76</v>
      </c>
      <c r="C277" s="24" t="s">
        <v>97</v>
      </c>
      <c r="D277" s="386">
        <v>263</v>
      </c>
      <c r="E277" s="2" t="s">
        <v>42</v>
      </c>
      <c r="F277" s="13"/>
      <c r="G277" s="12">
        <v>3</v>
      </c>
      <c r="H277" s="12"/>
      <c r="I277" s="12"/>
      <c r="J277" s="12"/>
      <c r="K277" s="12"/>
      <c r="L277" s="12"/>
      <c r="M277" s="12"/>
      <c r="N277" s="12"/>
      <c r="O277" s="12"/>
      <c r="P277" s="12"/>
      <c r="Q277" s="12"/>
      <c r="R277" s="12"/>
      <c r="S277" s="314"/>
      <c r="T277" s="36"/>
      <c r="U277" s="1"/>
      <c r="V277" s="70"/>
      <c r="W277" s="129"/>
      <c r="X277" s="2"/>
      <c r="Y277" s="36">
        <v>45307</v>
      </c>
      <c r="Z277" s="24" t="s">
        <v>45</v>
      </c>
      <c r="AA277" s="133">
        <v>3</v>
      </c>
      <c r="AB277" s="156" t="s">
        <v>530</v>
      </c>
      <c r="AC277" s="2"/>
      <c r="AD277" s="13"/>
      <c r="AE277" s="1"/>
      <c r="AF277" s="277"/>
    </row>
    <row r="278" spans="2:32" ht="15" customHeight="1" x14ac:dyDescent="0.2">
      <c r="B278" s="13" t="s">
        <v>76</v>
      </c>
      <c r="C278" s="24" t="s">
        <v>97</v>
      </c>
      <c r="D278" s="386">
        <v>264</v>
      </c>
      <c r="E278" s="2" t="s">
        <v>42</v>
      </c>
      <c r="F278" s="13"/>
      <c r="G278" s="12">
        <v>3</v>
      </c>
      <c r="H278" s="12"/>
      <c r="I278" s="12"/>
      <c r="J278" s="12"/>
      <c r="K278" s="12"/>
      <c r="L278" s="12"/>
      <c r="M278" s="12"/>
      <c r="N278" s="12">
        <v>3</v>
      </c>
      <c r="O278" s="12"/>
      <c r="P278" s="12"/>
      <c r="Q278" s="12"/>
      <c r="R278" s="12"/>
      <c r="S278" s="356" t="s">
        <v>435</v>
      </c>
      <c r="T278" s="36"/>
      <c r="U278" s="1"/>
      <c r="V278" s="70"/>
      <c r="W278" s="129"/>
      <c r="X278" s="2"/>
      <c r="Y278" s="36">
        <v>45307</v>
      </c>
      <c r="Z278" s="24" t="s">
        <v>45</v>
      </c>
      <c r="AA278" s="133">
        <v>6</v>
      </c>
      <c r="AB278" s="117"/>
      <c r="AC278" s="2"/>
      <c r="AD278" s="13"/>
      <c r="AE278" s="1"/>
      <c r="AF278" s="277"/>
    </row>
    <row r="279" spans="2:32" ht="15" customHeight="1" x14ac:dyDescent="0.2">
      <c r="B279" s="13" t="s">
        <v>76</v>
      </c>
      <c r="C279" s="24" t="s">
        <v>97</v>
      </c>
      <c r="D279" s="386">
        <v>265</v>
      </c>
      <c r="E279" s="2" t="s">
        <v>42</v>
      </c>
      <c r="F279" s="13"/>
      <c r="G279" s="12">
        <v>3</v>
      </c>
      <c r="H279" s="12"/>
      <c r="I279" s="12"/>
      <c r="J279" s="12"/>
      <c r="K279" s="12"/>
      <c r="L279" s="276"/>
      <c r="M279" s="276"/>
      <c r="N279" s="12"/>
      <c r="O279" s="12"/>
      <c r="P279" s="12"/>
      <c r="Q279" s="276"/>
      <c r="R279" s="276"/>
      <c r="S279" s="314"/>
      <c r="T279" s="36"/>
      <c r="U279" s="133"/>
      <c r="V279" s="70"/>
      <c r="W279" s="129"/>
      <c r="X279" s="2"/>
      <c r="Y279" s="36">
        <v>45307</v>
      </c>
      <c r="Z279" s="24" t="s">
        <v>45</v>
      </c>
      <c r="AA279" s="133">
        <v>3</v>
      </c>
      <c r="AB279" s="117"/>
      <c r="AC279" s="2"/>
      <c r="AD279" s="13"/>
      <c r="AE279" s="1"/>
      <c r="AF279" s="277"/>
    </row>
    <row r="280" spans="2:32" ht="15" customHeight="1" x14ac:dyDescent="0.2">
      <c r="B280" s="13" t="s">
        <v>76</v>
      </c>
      <c r="C280" s="24" t="s">
        <v>97</v>
      </c>
      <c r="D280" s="386">
        <v>266</v>
      </c>
      <c r="E280" s="2" t="s">
        <v>42</v>
      </c>
      <c r="F280" s="13"/>
      <c r="G280" s="12">
        <v>3</v>
      </c>
      <c r="H280" s="12"/>
      <c r="I280" s="12"/>
      <c r="J280" s="12"/>
      <c r="K280" s="12"/>
      <c r="L280" s="12"/>
      <c r="M280" s="12"/>
      <c r="N280" s="12">
        <v>3</v>
      </c>
      <c r="O280" s="12"/>
      <c r="P280" s="12"/>
      <c r="Q280" s="12"/>
      <c r="R280" s="12"/>
      <c r="S280" s="356" t="s">
        <v>435</v>
      </c>
      <c r="T280" s="36"/>
      <c r="U280" s="1"/>
      <c r="V280" s="70"/>
      <c r="W280" s="129"/>
      <c r="X280" s="2"/>
      <c r="Y280" s="36">
        <v>45307</v>
      </c>
      <c r="Z280" s="24" t="s">
        <v>45</v>
      </c>
      <c r="AA280" s="133">
        <v>6</v>
      </c>
      <c r="AB280" s="117"/>
      <c r="AC280" s="2"/>
      <c r="AD280" s="13"/>
      <c r="AE280" s="1"/>
      <c r="AF280" s="277"/>
    </row>
    <row r="281" spans="2:32" ht="15" customHeight="1" x14ac:dyDescent="0.2">
      <c r="B281" s="13" t="s">
        <v>76</v>
      </c>
      <c r="C281" s="24" t="s">
        <v>97</v>
      </c>
      <c r="D281" s="386">
        <v>267</v>
      </c>
      <c r="E281" s="2" t="s">
        <v>117</v>
      </c>
      <c r="F281" s="13"/>
      <c r="G281" s="12">
        <v>1</v>
      </c>
      <c r="H281" s="12"/>
      <c r="I281" s="12"/>
      <c r="J281" s="12">
        <v>6</v>
      </c>
      <c r="K281" s="12"/>
      <c r="L281" s="12"/>
      <c r="M281" s="12"/>
      <c r="N281" s="12"/>
      <c r="O281" s="12">
        <v>3</v>
      </c>
      <c r="P281" s="12"/>
      <c r="Q281" s="12"/>
      <c r="R281" s="12"/>
      <c r="S281" s="314"/>
      <c r="T281" s="36">
        <v>45306</v>
      </c>
      <c r="U281" s="133" t="s">
        <v>45</v>
      </c>
      <c r="V281" s="133">
        <v>3</v>
      </c>
      <c r="W281" s="129"/>
      <c r="X281" s="2"/>
      <c r="Y281" s="36">
        <v>45307</v>
      </c>
      <c r="Z281" s="24" t="s">
        <v>45</v>
      </c>
      <c r="AA281" s="133">
        <v>7</v>
      </c>
      <c r="AB281" s="117"/>
      <c r="AC281" s="2"/>
      <c r="AD281" s="13"/>
      <c r="AE281" s="1"/>
      <c r="AF281" s="277"/>
    </row>
    <row r="282" spans="2:32" ht="15" customHeight="1" x14ac:dyDescent="0.2">
      <c r="B282" s="13" t="s">
        <v>76</v>
      </c>
      <c r="C282" s="24" t="s">
        <v>97</v>
      </c>
      <c r="D282" s="386">
        <v>268</v>
      </c>
      <c r="E282" s="2" t="s">
        <v>141</v>
      </c>
      <c r="F282" s="13"/>
      <c r="G282" s="12">
        <v>3</v>
      </c>
      <c r="H282" s="12"/>
      <c r="I282" s="12">
        <v>3</v>
      </c>
      <c r="J282" s="12"/>
      <c r="K282" s="12"/>
      <c r="L282" s="12"/>
      <c r="M282" s="12"/>
      <c r="N282" s="12">
        <v>3</v>
      </c>
      <c r="O282" s="12">
        <v>3</v>
      </c>
      <c r="P282" s="12">
        <v>3</v>
      </c>
      <c r="Q282" s="12"/>
      <c r="R282" s="12"/>
      <c r="S282" s="356" t="s">
        <v>435</v>
      </c>
      <c r="T282" s="36">
        <v>45306</v>
      </c>
      <c r="U282" s="133" t="s">
        <v>45</v>
      </c>
      <c r="V282" s="133">
        <v>12</v>
      </c>
      <c r="W282" s="129"/>
      <c r="X282" s="2"/>
      <c r="Y282" s="36">
        <v>45307</v>
      </c>
      <c r="Z282" s="24" t="s">
        <v>45</v>
      </c>
      <c r="AA282" s="133">
        <v>15</v>
      </c>
      <c r="AB282" s="117"/>
      <c r="AC282" s="2"/>
      <c r="AD282" s="13"/>
      <c r="AE282" s="1"/>
      <c r="AF282" s="277"/>
    </row>
    <row r="283" spans="2:32" ht="15" customHeight="1" x14ac:dyDescent="0.2">
      <c r="B283" s="13" t="s">
        <v>76</v>
      </c>
      <c r="C283" s="24" t="s">
        <v>97</v>
      </c>
      <c r="D283" s="386">
        <v>269</v>
      </c>
      <c r="E283" s="2" t="s">
        <v>115</v>
      </c>
      <c r="F283" s="13"/>
      <c r="G283" s="12"/>
      <c r="H283" s="12"/>
      <c r="I283" s="12">
        <v>3</v>
      </c>
      <c r="J283" s="12"/>
      <c r="K283" s="12">
        <v>3</v>
      </c>
      <c r="L283" s="276"/>
      <c r="M283" s="276"/>
      <c r="N283" s="12">
        <v>3</v>
      </c>
      <c r="O283" s="12">
        <v>3</v>
      </c>
      <c r="P283" s="12"/>
      <c r="Q283" s="276"/>
      <c r="R283" s="276"/>
      <c r="S283" s="314"/>
      <c r="T283" s="36">
        <v>45306</v>
      </c>
      <c r="U283" s="133" t="s">
        <v>45</v>
      </c>
      <c r="V283" s="133">
        <v>6</v>
      </c>
      <c r="W283" s="93"/>
      <c r="X283" s="2"/>
      <c r="Y283" s="36">
        <v>45307</v>
      </c>
      <c r="Z283" s="24" t="s">
        <v>45</v>
      </c>
      <c r="AA283" s="133">
        <v>9</v>
      </c>
      <c r="AB283" s="117"/>
      <c r="AC283" s="2"/>
      <c r="AD283" s="13"/>
      <c r="AE283" s="1"/>
      <c r="AF283" s="277"/>
    </row>
    <row r="284" spans="2:32" ht="15" customHeight="1" x14ac:dyDescent="0.2">
      <c r="B284" s="13" t="s">
        <v>76</v>
      </c>
      <c r="C284" s="24" t="s">
        <v>97</v>
      </c>
      <c r="D284" s="386">
        <v>270</v>
      </c>
      <c r="E284" s="2" t="s">
        <v>176</v>
      </c>
      <c r="F284" s="13"/>
      <c r="G284" s="12">
        <v>1</v>
      </c>
      <c r="H284" s="12"/>
      <c r="I284" s="12">
        <v>6</v>
      </c>
      <c r="J284" s="12"/>
      <c r="K284" s="12"/>
      <c r="L284" s="276"/>
      <c r="M284" s="276"/>
      <c r="N284" s="12"/>
      <c r="O284" s="12">
        <v>3</v>
      </c>
      <c r="P284" s="12"/>
      <c r="Q284" s="276"/>
      <c r="R284" s="276"/>
      <c r="S284" s="314"/>
      <c r="T284" s="36">
        <v>45306</v>
      </c>
      <c r="U284" s="133" t="s">
        <v>45</v>
      </c>
      <c r="V284" s="133">
        <v>3</v>
      </c>
      <c r="W284" s="129"/>
      <c r="X284" s="2"/>
      <c r="Y284" s="36">
        <v>45307</v>
      </c>
      <c r="Z284" s="24" t="s">
        <v>45</v>
      </c>
      <c r="AA284" s="133">
        <v>7</v>
      </c>
      <c r="AB284" s="117"/>
      <c r="AC284" s="2"/>
      <c r="AD284" s="13"/>
      <c r="AE284" s="1"/>
      <c r="AF284" s="277"/>
    </row>
    <row r="285" spans="2:32" ht="15" customHeight="1" x14ac:dyDescent="0.2">
      <c r="B285" s="13" t="s">
        <v>76</v>
      </c>
      <c r="C285" s="24" t="s">
        <v>97</v>
      </c>
      <c r="D285" s="386">
        <v>271</v>
      </c>
      <c r="E285" s="2" t="s">
        <v>112</v>
      </c>
      <c r="F285" s="13"/>
      <c r="G285" s="12">
        <v>2</v>
      </c>
      <c r="H285" s="12"/>
      <c r="I285" s="12">
        <v>6</v>
      </c>
      <c r="J285" s="12"/>
      <c r="K285" s="12"/>
      <c r="L285" s="12"/>
      <c r="M285" s="12"/>
      <c r="N285" s="12">
        <v>3</v>
      </c>
      <c r="O285" s="12">
        <v>3</v>
      </c>
      <c r="P285" s="12"/>
      <c r="Q285" s="12"/>
      <c r="R285" s="12"/>
      <c r="S285" s="361" t="s">
        <v>445</v>
      </c>
      <c r="T285" s="36">
        <v>45306</v>
      </c>
      <c r="U285" s="133" t="s">
        <v>45</v>
      </c>
      <c r="V285" s="133">
        <v>3</v>
      </c>
      <c r="W285" s="129"/>
      <c r="X285" s="2"/>
      <c r="Y285" s="36">
        <v>45307</v>
      </c>
      <c r="Z285" s="24" t="s">
        <v>45</v>
      </c>
      <c r="AA285" s="133">
        <v>11</v>
      </c>
      <c r="AB285" s="117"/>
      <c r="AC285" s="2"/>
      <c r="AD285" s="13"/>
      <c r="AE285" s="1"/>
      <c r="AF285" s="277"/>
    </row>
    <row r="286" spans="2:32" ht="15" customHeight="1" x14ac:dyDescent="0.2">
      <c r="B286" s="13" t="s">
        <v>76</v>
      </c>
      <c r="C286" s="24" t="s">
        <v>97</v>
      </c>
      <c r="D286" s="386">
        <v>272</v>
      </c>
      <c r="E286" s="2" t="s">
        <v>112</v>
      </c>
      <c r="F286" s="13"/>
      <c r="G286" s="12">
        <v>2</v>
      </c>
      <c r="H286" s="12"/>
      <c r="I286" s="12">
        <v>6</v>
      </c>
      <c r="J286" s="12"/>
      <c r="K286" s="12"/>
      <c r="L286" s="12"/>
      <c r="M286" s="12"/>
      <c r="N286" s="12"/>
      <c r="O286" s="12">
        <v>3</v>
      </c>
      <c r="P286" s="12"/>
      <c r="Q286" s="12"/>
      <c r="R286" s="12"/>
      <c r="S286" s="363"/>
      <c r="T286" s="36">
        <v>45306</v>
      </c>
      <c r="U286" s="133" t="s">
        <v>45</v>
      </c>
      <c r="V286" s="133">
        <v>3</v>
      </c>
      <c r="W286" s="129"/>
      <c r="X286" s="2"/>
      <c r="Y286" s="36">
        <v>45307</v>
      </c>
      <c r="Z286" s="24" t="s">
        <v>45</v>
      </c>
      <c r="AA286" s="133">
        <v>8</v>
      </c>
      <c r="AB286" s="117"/>
      <c r="AC286" s="2"/>
      <c r="AD286" s="13"/>
      <c r="AE286" s="1"/>
      <c r="AF286" s="277"/>
    </row>
    <row r="287" spans="2:32" ht="15" customHeight="1" x14ac:dyDescent="0.2">
      <c r="B287" s="13" t="s">
        <v>76</v>
      </c>
      <c r="C287" s="24" t="s">
        <v>97</v>
      </c>
      <c r="D287" s="386">
        <v>273</v>
      </c>
      <c r="E287" s="2" t="s">
        <v>112</v>
      </c>
      <c r="F287" s="13"/>
      <c r="G287" s="12">
        <v>2</v>
      </c>
      <c r="H287" s="12"/>
      <c r="I287" s="12">
        <v>6</v>
      </c>
      <c r="J287" s="12"/>
      <c r="K287" s="12">
        <v>3</v>
      </c>
      <c r="L287" s="276"/>
      <c r="M287" s="276"/>
      <c r="N287" s="12">
        <v>3</v>
      </c>
      <c r="O287" s="12">
        <v>6</v>
      </c>
      <c r="P287" s="12"/>
      <c r="Q287" s="276"/>
      <c r="R287" s="276"/>
      <c r="S287" s="361" t="s">
        <v>445</v>
      </c>
      <c r="T287" s="36">
        <v>45306</v>
      </c>
      <c r="U287" s="133" t="s">
        <v>45</v>
      </c>
      <c r="V287" s="133">
        <v>15</v>
      </c>
      <c r="W287" s="129"/>
      <c r="X287" s="2"/>
      <c r="Y287" s="36">
        <v>45307</v>
      </c>
      <c r="Z287" s="24" t="s">
        <v>45</v>
      </c>
      <c r="AA287" s="133">
        <v>14</v>
      </c>
      <c r="AB287" s="117"/>
      <c r="AC287" s="2"/>
      <c r="AD287" s="13"/>
      <c r="AE287" s="1"/>
      <c r="AF287" s="277"/>
    </row>
    <row r="288" spans="2:32" ht="15" customHeight="1" x14ac:dyDescent="0.2">
      <c r="B288" s="13" t="s">
        <v>76</v>
      </c>
      <c r="C288" s="24" t="s">
        <v>97</v>
      </c>
      <c r="D288" s="386">
        <v>274</v>
      </c>
      <c r="E288" s="2" t="s">
        <v>115</v>
      </c>
      <c r="F288" s="13"/>
      <c r="G288" s="12"/>
      <c r="H288" s="12"/>
      <c r="I288" s="12">
        <v>3</v>
      </c>
      <c r="J288" s="12"/>
      <c r="K288" s="12">
        <v>3</v>
      </c>
      <c r="L288" s="276"/>
      <c r="M288" s="276"/>
      <c r="N288" s="12">
        <v>3</v>
      </c>
      <c r="O288" s="12"/>
      <c r="P288" s="12"/>
      <c r="Q288" s="276"/>
      <c r="R288" s="276"/>
      <c r="S288" s="361" t="s">
        <v>445</v>
      </c>
      <c r="T288" s="36">
        <v>45306</v>
      </c>
      <c r="U288" s="133" t="s">
        <v>45</v>
      </c>
      <c r="V288" s="133">
        <v>9</v>
      </c>
      <c r="W288" s="129"/>
      <c r="X288" s="2"/>
      <c r="Y288" s="36">
        <v>45307</v>
      </c>
      <c r="Z288" s="24" t="s">
        <v>45</v>
      </c>
      <c r="AA288" s="133">
        <v>9</v>
      </c>
      <c r="AB288" s="117"/>
      <c r="AC288" s="2"/>
      <c r="AD288" s="13"/>
      <c r="AE288" s="1"/>
      <c r="AF288" s="277"/>
    </row>
    <row r="289" spans="2:32" ht="15" customHeight="1" x14ac:dyDescent="0.2">
      <c r="B289" s="13" t="s">
        <v>76</v>
      </c>
      <c r="C289" s="24" t="s">
        <v>97</v>
      </c>
      <c r="D289" s="386">
        <v>275</v>
      </c>
      <c r="E289" s="2" t="s">
        <v>44</v>
      </c>
      <c r="F289" s="13"/>
      <c r="G289" s="12">
        <v>1</v>
      </c>
      <c r="H289" s="12"/>
      <c r="I289" s="12">
        <v>6</v>
      </c>
      <c r="J289" s="12"/>
      <c r="K289" s="12"/>
      <c r="L289" s="276"/>
      <c r="M289" s="276"/>
      <c r="N289" s="12">
        <v>3</v>
      </c>
      <c r="O289" s="12">
        <v>3</v>
      </c>
      <c r="P289" s="12"/>
      <c r="Q289" s="276"/>
      <c r="R289" s="276"/>
      <c r="S289" s="356" t="s">
        <v>435</v>
      </c>
      <c r="T289" s="36">
        <v>45306</v>
      </c>
      <c r="U289" s="133" t="s">
        <v>45</v>
      </c>
      <c r="V289" s="133">
        <v>3</v>
      </c>
      <c r="W289" s="129"/>
      <c r="X289" s="2"/>
      <c r="Y289" s="36">
        <v>45307</v>
      </c>
      <c r="Z289" s="24" t="s">
        <v>45</v>
      </c>
      <c r="AA289" s="133">
        <v>10</v>
      </c>
      <c r="AB289" s="117"/>
      <c r="AC289" s="2"/>
      <c r="AD289" s="13"/>
      <c r="AE289" s="1"/>
      <c r="AF289" s="277"/>
    </row>
    <row r="290" spans="2:32" ht="15" customHeight="1" x14ac:dyDescent="0.2">
      <c r="B290" s="13" t="s">
        <v>76</v>
      </c>
      <c r="C290" s="24" t="s">
        <v>97</v>
      </c>
      <c r="D290" s="386">
        <v>276</v>
      </c>
      <c r="E290" s="2" t="s">
        <v>141</v>
      </c>
      <c r="F290" s="13"/>
      <c r="G290" s="12">
        <v>4</v>
      </c>
      <c r="H290" s="12"/>
      <c r="I290" s="12">
        <v>3</v>
      </c>
      <c r="J290" s="12"/>
      <c r="K290" s="12"/>
      <c r="L290" s="276"/>
      <c r="M290" s="276"/>
      <c r="N290" s="12"/>
      <c r="O290" s="12">
        <v>3</v>
      </c>
      <c r="P290" s="12"/>
      <c r="Q290" s="276"/>
      <c r="R290" s="276"/>
      <c r="S290" s="363"/>
      <c r="T290" s="36">
        <v>45306</v>
      </c>
      <c r="U290" s="133" t="s">
        <v>45</v>
      </c>
      <c r="V290" s="133">
        <v>3</v>
      </c>
      <c r="W290" s="129"/>
      <c r="X290" s="2"/>
      <c r="Y290" s="36">
        <v>45307</v>
      </c>
      <c r="Z290" s="24" t="s">
        <v>45</v>
      </c>
      <c r="AA290" s="133">
        <v>7</v>
      </c>
      <c r="AB290" s="117"/>
      <c r="AC290" s="2"/>
      <c r="AD290" s="13"/>
      <c r="AE290" s="1"/>
      <c r="AF290" s="277"/>
    </row>
    <row r="291" spans="2:32" ht="15" customHeight="1" x14ac:dyDescent="0.2">
      <c r="B291" s="13" t="s">
        <v>76</v>
      </c>
      <c r="C291" s="24" t="s">
        <v>97</v>
      </c>
      <c r="D291" s="386">
        <v>277</v>
      </c>
      <c r="E291" s="2" t="s">
        <v>60</v>
      </c>
      <c r="F291" s="13"/>
      <c r="G291" s="12"/>
      <c r="H291" s="12"/>
      <c r="I291" s="12">
        <v>6</v>
      </c>
      <c r="J291" s="12"/>
      <c r="K291" s="12"/>
      <c r="L291" s="12"/>
      <c r="M291" s="12"/>
      <c r="N291" s="12"/>
      <c r="O291" s="12"/>
      <c r="P291" s="12">
        <v>3</v>
      </c>
      <c r="Q291" s="12"/>
      <c r="R291" s="12"/>
      <c r="S291" s="363"/>
      <c r="T291" s="36">
        <v>45306</v>
      </c>
      <c r="U291" s="133" t="s">
        <v>45</v>
      </c>
      <c r="V291" s="133">
        <v>9</v>
      </c>
      <c r="W291" s="129"/>
      <c r="X291" s="2"/>
      <c r="Y291" s="36">
        <v>45307</v>
      </c>
      <c r="Z291" s="24" t="s">
        <v>45</v>
      </c>
      <c r="AA291" s="133">
        <v>12</v>
      </c>
      <c r="AB291" s="117"/>
      <c r="AC291" s="2"/>
      <c r="AD291" s="13"/>
      <c r="AE291" s="1"/>
      <c r="AF291" s="277"/>
    </row>
    <row r="292" spans="2:32" ht="15" customHeight="1" x14ac:dyDescent="0.2">
      <c r="B292" s="13" t="s">
        <v>76</v>
      </c>
      <c r="C292" s="24" t="s">
        <v>97</v>
      </c>
      <c r="D292" s="386">
        <v>278</v>
      </c>
      <c r="E292" s="2" t="s">
        <v>112</v>
      </c>
      <c r="F292" s="13"/>
      <c r="G292" s="12">
        <v>2</v>
      </c>
      <c r="H292" s="12"/>
      <c r="I292" s="12">
        <v>6</v>
      </c>
      <c r="J292" s="12"/>
      <c r="K292" s="12"/>
      <c r="L292" s="276"/>
      <c r="M292" s="276"/>
      <c r="N292" s="12">
        <v>3</v>
      </c>
      <c r="O292" s="12">
        <v>3</v>
      </c>
      <c r="P292" s="12"/>
      <c r="Q292" s="276"/>
      <c r="R292" s="276"/>
      <c r="S292" s="363"/>
      <c r="T292" s="36">
        <v>45306</v>
      </c>
      <c r="U292" s="133" t="s">
        <v>45</v>
      </c>
      <c r="V292" s="133">
        <v>3</v>
      </c>
      <c r="W292" s="129"/>
      <c r="X292" s="2"/>
      <c r="Y292" s="36">
        <v>45308</v>
      </c>
      <c r="Z292" s="24" t="s">
        <v>45</v>
      </c>
      <c r="AA292" s="133">
        <v>11</v>
      </c>
      <c r="AB292" s="117"/>
      <c r="AC292" s="2"/>
      <c r="AD292" s="13"/>
      <c r="AE292" s="1"/>
      <c r="AF292" s="277"/>
    </row>
    <row r="293" spans="2:32" ht="15" customHeight="1" x14ac:dyDescent="0.2">
      <c r="B293" s="13" t="s">
        <v>76</v>
      </c>
      <c r="C293" s="24" t="s">
        <v>97</v>
      </c>
      <c r="D293" s="386">
        <v>279</v>
      </c>
      <c r="E293" s="2" t="s">
        <v>42</v>
      </c>
      <c r="F293" s="13"/>
      <c r="G293" s="12">
        <v>3</v>
      </c>
      <c r="H293" s="12"/>
      <c r="I293" s="12"/>
      <c r="J293" s="12"/>
      <c r="K293" s="12"/>
      <c r="L293" s="12"/>
      <c r="M293" s="12"/>
      <c r="N293" s="12"/>
      <c r="O293" s="12"/>
      <c r="P293" s="12"/>
      <c r="Q293" s="12"/>
      <c r="R293" s="12"/>
      <c r="S293" s="363"/>
      <c r="T293" s="36"/>
      <c r="U293" s="1"/>
      <c r="V293" s="70"/>
      <c r="W293" s="129"/>
      <c r="X293" s="2"/>
      <c r="Y293" s="36">
        <v>45308</v>
      </c>
      <c r="Z293" s="24" t="s">
        <v>45</v>
      </c>
      <c r="AA293" s="133">
        <v>3</v>
      </c>
      <c r="AB293" s="117"/>
      <c r="AC293" s="2"/>
      <c r="AD293" s="13"/>
      <c r="AE293" s="1"/>
      <c r="AF293" s="277"/>
    </row>
    <row r="294" spans="2:32" ht="15" customHeight="1" x14ac:dyDescent="0.2">
      <c r="B294" s="13" t="s">
        <v>76</v>
      </c>
      <c r="C294" s="24" t="s">
        <v>97</v>
      </c>
      <c r="D294" s="386">
        <v>280</v>
      </c>
      <c r="E294" s="2" t="s">
        <v>42</v>
      </c>
      <c r="F294" s="13"/>
      <c r="G294" s="12">
        <v>3</v>
      </c>
      <c r="H294" s="12"/>
      <c r="I294" s="12"/>
      <c r="J294" s="12"/>
      <c r="K294" s="12"/>
      <c r="L294" s="12"/>
      <c r="M294" s="12"/>
      <c r="N294" s="12">
        <v>3</v>
      </c>
      <c r="O294" s="12"/>
      <c r="P294" s="12"/>
      <c r="Q294" s="12"/>
      <c r="R294" s="12"/>
      <c r="S294" s="363"/>
      <c r="T294" s="36"/>
      <c r="U294" s="1"/>
      <c r="V294" s="70"/>
      <c r="W294" s="129"/>
      <c r="X294" s="2"/>
      <c r="Y294" s="36">
        <v>45308</v>
      </c>
      <c r="Z294" s="24" t="s">
        <v>45</v>
      </c>
      <c r="AA294" s="133">
        <v>6</v>
      </c>
      <c r="AB294" s="117"/>
      <c r="AC294" s="2"/>
      <c r="AD294" s="13"/>
      <c r="AE294" s="1"/>
      <c r="AF294" s="277"/>
    </row>
    <row r="295" spans="2:32" ht="15" customHeight="1" x14ac:dyDescent="0.2">
      <c r="B295" s="13" t="s">
        <v>76</v>
      </c>
      <c r="C295" s="24" t="s">
        <v>97</v>
      </c>
      <c r="D295" s="386">
        <v>281</v>
      </c>
      <c r="E295" s="2" t="s">
        <v>42</v>
      </c>
      <c r="F295" s="13"/>
      <c r="G295" s="12">
        <v>3</v>
      </c>
      <c r="H295" s="12"/>
      <c r="I295" s="12"/>
      <c r="J295" s="12"/>
      <c r="K295" s="12"/>
      <c r="L295" s="276"/>
      <c r="M295" s="276"/>
      <c r="N295" s="12"/>
      <c r="O295" s="12"/>
      <c r="P295" s="12"/>
      <c r="Q295" s="276"/>
      <c r="R295" s="276"/>
      <c r="S295" s="363"/>
      <c r="T295" s="36"/>
      <c r="U295" s="133"/>
      <c r="V295" s="70"/>
      <c r="W295" s="129"/>
      <c r="X295" s="2"/>
      <c r="Y295" s="36">
        <v>45308</v>
      </c>
      <c r="Z295" s="24" t="s">
        <v>45</v>
      </c>
      <c r="AA295" s="133">
        <v>3</v>
      </c>
      <c r="AB295" s="117"/>
      <c r="AC295" s="2"/>
      <c r="AD295" s="13"/>
      <c r="AE295" s="1"/>
      <c r="AF295" s="277"/>
    </row>
    <row r="296" spans="2:32" ht="15" customHeight="1" x14ac:dyDescent="0.2">
      <c r="B296" s="13" t="s">
        <v>76</v>
      </c>
      <c r="C296" s="24" t="s">
        <v>97</v>
      </c>
      <c r="D296" s="386">
        <v>282</v>
      </c>
      <c r="E296" s="2" t="s">
        <v>44</v>
      </c>
      <c r="F296" s="13"/>
      <c r="G296" s="12">
        <v>1</v>
      </c>
      <c r="H296" s="12"/>
      <c r="I296" s="12">
        <v>6</v>
      </c>
      <c r="J296" s="12"/>
      <c r="K296" s="12"/>
      <c r="L296" s="276"/>
      <c r="M296" s="276"/>
      <c r="N296" s="12">
        <v>3</v>
      </c>
      <c r="O296" s="12">
        <v>3</v>
      </c>
      <c r="P296" s="12"/>
      <c r="Q296" s="276"/>
      <c r="R296" s="276"/>
      <c r="S296" s="363"/>
      <c r="T296" s="36">
        <v>45306</v>
      </c>
      <c r="U296" s="133" t="s">
        <v>45</v>
      </c>
      <c r="V296" s="133">
        <v>3</v>
      </c>
      <c r="W296" s="129"/>
      <c r="X296" s="2"/>
      <c r="Y296" s="36">
        <v>45308</v>
      </c>
      <c r="Z296" s="24" t="s">
        <v>45</v>
      </c>
      <c r="AA296" s="133">
        <v>10</v>
      </c>
      <c r="AB296" s="117"/>
      <c r="AC296" s="2"/>
      <c r="AD296" s="13"/>
      <c r="AE296" s="1"/>
      <c r="AF296" s="277"/>
    </row>
    <row r="297" spans="2:32" ht="15" customHeight="1" x14ac:dyDescent="0.2">
      <c r="B297" s="13" t="s">
        <v>76</v>
      </c>
      <c r="C297" s="24" t="s">
        <v>97</v>
      </c>
      <c r="D297" s="386">
        <v>283</v>
      </c>
      <c r="E297" s="2" t="s">
        <v>42</v>
      </c>
      <c r="F297" s="13"/>
      <c r="G297" s="12">
        <v>3</v>
      </c>
      <c r="H297" s="12"/>
      <c r="I297" s="12"/>
      <c r="J297" s="12"/>
      <c r="K297" s="12"/>
      <c r="L297" s="12"/>
      <c r="M297" s="12"/>
      <c r="N297" s="12"/>
      <c r="O297" s="12"/>
      <c r="P297" s="12"/>
      <c r="Q297" s="12"/>
      <c r="R297" s="12"/>
      <c r="S297" s="363"/>
      <c r="T297" s="36"/>
      <c r="U297" s="1"/>
      <c r="V297" s="70"/>
      <c r="W297" s="129"/>
      <c r="X297" s="2"/>
      <c r="Y297" s="36">
        <v>45308</v>
      </c>
      <c r="Z297" s="24" t="s">
        <v>45</v>
      </c>
      <c r="AA297" s="133">
        <v>3</v>
      </c>
      <c r="AB297" s="117"/>
      <c r="AC297" s="2"/>
      <c r="AD297" s="13"/>
      <c r="AE297" s="1"/>
      <c r="AF297" s="277"/>
    </row>
    <row r="298" spans="2:32" ht="15" customHeight="1" x14ac:dyDescent="0.2">
      <c r="B298" s="13" t="s">
        <v>76</v>
      </c>
      <c r="C298" s="24" t="s">
        <v>97</v>
      </c>
      <c r="D298" s="386">
        <v>284</v>
      </c>
      <c r="E298" s="2" t="s">
        <v>42</v>
      </c>
      <c r="F298" s="13"/>
      <c r="G298" s="12">
        <v>3</v>
      </c>
      <c r="H298" s="12"/>
      <c r="I298" s="12"/>
      <c r="J298" s="12"/>
      <c r="K298" s="12"/>
      <c r="L298" s="276"/>
      <c r="M298" s="276"/>
      <c r="N298" s="12"/>
      <c r="O298" s="12"/>
      <c r="P298" s="12"/>
      <c r="Q298" s="276"/>
      <c r="R298" s="276"/>
      <c r="S298" s="356" t="s">
        <v>435</v>
      </c>
      <c r="T298" s="36"/>
      <c r="U298" s="133"/>
      <c r="V298" s="70"/>
      <c r="W298" s="129"/>
      <c r="X298" s="2"/>
      <c r="Y298" s="36">
        <v>45308</v>
      </c>
      <c r="Z298" s="24" t="s">
        <v>45</v>
      </c>
      <c r="AA298" s="133">
        <v>3</v>
      </c>
      <c r="AB298" s="117"/>
      <c r="AC298" s="2"/>
      <c r="AD298" s="13"/>
      <c r="AE298" s="1"/>
      <c r="AF298" s="277"/>
    </row>
    <row r="299" spans="2:32" ht="15" customHeight="1" x14ac:dyDescent="0.2">
      <c r="B299" s="13" t="s">
        <v>76</v>
      </c>
      <c r="C299" s="24" t="s">
        <v>97</v>
      </c>
      <c r="D299" s="386">
        <v>285</v>
      </c>
      <c r="E299" s="2" t="s">
        <v>42</v>
      </c>
      <c r="F299" s="13"/>
      <c r="G299" s="12">
        <v>3</v>
      </c>
      <c r="H299" s="12"/>
      <c r="I299" s="12"/>
      <c r="J299" s="12"/>
      <c r="K299" s="12"/>
      <c r="L299" s="276"/>
      <c r="M299" s="276"/>
      <c r="N299" s="12"/>
      <c r="O299" s="12"/>
      <c r="P299" s="12"/>
      <c r="Q299" s="276"/>
      <c r="R299" s="276"/>
      <c r="S299" s="363"/>
      <c r="T299" s="36"/>
      <c r="U299" s="133"/>
      <c r="V299" s="70"/>
      <c r="W299" s="129"/>
      <c r="X299" s="2"/>
      <c r="Y299" s="36">
        <v>45308</v>
      </c>
      <c r="Z299" s="24" t="s">
        <v>45</v>
      </c>
      <c r="AA299" s="133">
        <v>3</v>
      </c>
      <c r="AB299" s="117"/>
      <c r="AC299" s="2"/>
      <c r="AD299" s="13"/>
      <c r="AE299" s="1"/>
      <c r="AF299" s="277"/>
    </row>
    <row r="300" spans="2:32" ht="15" customHeight="1" x14ac:dyDescent="0.2">
      <c r="B300" s="13" t="s">
        <v>76</v>
      </c>
      <c r="C300" s="24" t="s">
        <v>97</v>
      </c>
      <c r="D300" s="386">
        <v>286</v>
      </c>
      <c r="E300" s="2" t="s">
        <v>44</v>
      </c>
      <c r="F300" s="13"/>
      <c r="G300" s="12">
        <v>1</v>
      </c>
      <c r="H300" s="12"/>
      <c r="I300" s="12">
        <v>6</v>
      </c>
      <c r="J300" s="12"/>
      <c r="K300" s="12"/>
      <c r="L300" s="276"/>
      <c r="M300" s="276"/>
      <c r="N300" s="12">
        <v>3</v>
      </c>
      <c r="O300" s="12">
        <v>4</v>
      </c>
      <c r="P300" s="12"/>
      <c r="Q300" s="276"/>
      <c r="R300" s="276"/>
      <c r="S300" s="361" t="s">
        <v>446</v>
      </c>
      <c r="T300" s="36">
        <v>45306</v>
      </c>
      <c r="U300" s="133" t="s">
        <v>45</v>
      </c>
      <c r="V300" s="133">
        <v>4</v>
      </c>
      <c r="W300" s="129"/>
      <c r="X300" s="2"/>
      <c r="Y300" s="36">
        <v>45308</v>
      </c>
      <c r="Z300" s="24" t="s">
        <v>45</v>
      </c>
      <c r="AA300" s="133">
        <v>10</v>
      </c>
      <c r="AB300" s="117"/>
      <c r="AC300" s="2"/>
      <c r="AD300" s="13"/>
      <c r="AE300" s="1"/>
      <c r="AF300" s="277"/>
    </row>
    <row r="301" spans="2:32" ht="15" customHeight="1" x14ac:dyDescent="0.2">
      <c r="B301" s="13" t="s">
        <v>76</v>
      </c>
      <c r="C301" s="24" t="s">
        <v>97</v>
      </c>
      <c r="D301" s="386">
        <v>287</v>
      </c>
      <c r="E301" s="2" t="s">
        <v>114</v>
      </c>
      <c r="F301" s="13"/>
      <c r="G301" s="12">
        <v>4</v>
      </c>
      <c r="H301" s="12">
        <v>3</v>
      </c>
      <c r="I301" s="12"/>
      <c r="J301" s="12"/>
      <c r="K301" s="12"/>
      <c r="L301" s="12"/>
      <c r="M301" s="12"/>
      <c r="N301" s="12"/>
      <c r="O301" s="12">
        <v>3</v>
      </c>
      <c r="P301" s="12"/>
      <c r="Q301" s="12"/>
      <c r="R301" s="12"/>
      <c r="S301" s="363"/>
      <c r="T301" s="36">
        <v>45306</v>
      </c>
      <c r="U301" s="133" t="s">
        <v>45</v>
      </c>
      <c r="V301" s="133">
        <v>3</v>
      </c>
      <c r="W301" s="129"/>
      <c r="X301" s="2"/>
      <c r="Y301" s="36">
        <v>45308</v>
      </c>
      <c r="Z301" s="24" t="s">
        <v>45</v>
      </c>
      <c r="AA301" s="133">
        <v>7</v>
      </c>
      <c r="AB301" s="117"/>
      <c r="AC301" s="2"/>
      <c r="AD301" s="13"/>
      <c r="AE301" s="1"/>
      <c r="AF301" s="277"/>
    </row>
    <row r="302" spans="2:32" ht="15" customHeight="1" x14ac:dyDescent="0.2">
      <c r="B302" s="13" t="s">
        <v>76</v>
      </c>
      <c r="C302" s="24" t="s">
        <v>97</v>
      </c>
      <c r="D302" s="386">
        <v>288</v>
      </c>
      <c r="E302" s="2" t="s">
        <v>112</v>
      </c>
      <c r="F302" s="13"/>
      <c r="G302" s="12">
        <v>2</v>
      </c>
      <c r="H302" s="12">
        <v>6</v>
      </c>
      <c r="I302" s="12"/>
      <c r="J302" s="12"/>
      <c r="K302" s="12"/>
      <c r="L302" s="12"/>
      <c r="M302" s="12"/>
      <c r="N302" s="12"/>
      <c r="O302" s="12"/>
      <c r="P302" s="12">
        <v>3</v>
      </c>
      <c r="Q302" s="12"/>
      <c r="R302" s="12"/>
      <c r="S302" s="363"/>
      <c r="T302" s="36">
        <v>45306</v>
      </c>
      <c r="U302" s="133" t="s">
        <v>45</v>
      </c>
      <c r="V302" s="133">
        <v>3</v>
      </c>
      <c r="W302" s="129"/>
      <c r="X302" s="2"/>
      <c r="Y302" s="36">
        <v>45308</v>
      </c>
      <c r="Z302" s="24" t="s">
        <v>45</v>
      </c>
      <c r="AA302" s="133">
        <v>8</v>
      </c>
      <c r="AB302" s="117"/>
      <c r="AC302" s="2"/>
      <c r="AD302" s="13"/>
      <c r="AE302" s="1"/>
      <c r="AF302" s="277"/>
    </row>
    <row r="303" spans="2:32" ht="15" customHeight="1" x14ac:dyDescent="0.2">
      <c r="B303" s="13" t="s">
        <v>76</v>
      </c>
      <c r="C303" s="24" t="s">
        <v>97</v>
      </c>
      <c r="D303" s="386">
        <v>289</v>
      </c>
      <c r="E303" s="2" t="s">
        <v>42</v>
      </c>
      <c r="F303" s="13"/>
      <c r="G303" s="12">
        <v>3</v>
      </c>
      <c r="H303" s="12"/>
      <c r="I303" s="12"/>
      <c r="J303" s="12"/>
      <c r="K303" s="12"/>
      <c r="L303" s="276"/>
      <c r="M303" s="276"/>
      <c r="N303" s="12">
        <v>3</v>
      </c>
      <c r="O303" s="12"/>
      <c r="P303" s="12"/>
      <c r="Q303" s="276"/>
      <c r="R303" s="276"/>
      <c r="S303" s="360" t="s">
        <v>415</v>
      </c>
      <c r="T303" s="36"/>
      <c r="U303" s="133"/>
      <c r="V303" s="70"/>
      <c r="W303" s="129"/>
      <c r="X303" s="2"/>
      <c r="Y303" s="36">
        <v>45308</v>
      </c>
      <c r="Z303" s="24" t="s">
        <v>45</v>
      </c>
      <c r="AA303" s="133">
        <v>0</v>
      </c>
      <c r="AB303" s="117"/>
      <c r="AC303" s="2"/>
      <c r="AD303" s="13"/>
      <c r="AE303" s="1"/>
      <c r="AF303" s="277"/>
    </row>
    <row r="304" spans="2:32" ht="15" customHeight="1" x14ac:dyDescent="0.2">
      <c r="B304" s="13" t="s">
        <v>76</v>
      </c>
      <c r="C304" s="24" t="s">
        <v>97</v>
      </c>
      <c r="D304" s="386">
        <v>290</v>
      </c>
      <c r="E304" s="2" t="s">
        <v>121</v>
      </c>
      <c r="F304" s="13"/>
      <c r="G304" s="12">
        <v>2</v>
      </c>
      <c r="H304" s="12">
        <v>6</v>
      </c>
      <c r="I304" s="12"/>
      <c r="J304" s="12"/>
      <c r="K304" s="12"/>
      <c r="L304" s="12"/>
      <c r="M304" s="12"/>
      <c r="N304" s="12"/>
      <c r="O304" s="12"/>
      <c r="P304" s="12"/>
      <c r="Q304" s="12"/>
      <c r="R304" s="12"/>
      <c r="S304" s="314"/>
      <c r="T304" s="36"/>
      <c r="U304" s="1"/>
      <c r="V304" s="70"/>
      <c r="W304" s="129"/>
      <c r="X304" s="2"/>
      <c r="Y304" s="36">
        <v>45308</v>
      </c>
      <c r="Z304" s="24" t="s">
        <v>45</v>
      </c>
      <c r="AA304" s="133">
        <v>0</v>
      </c>
      <c r="AB304" s="117"/>
      <c r="AC304" s="2"/>
      <c r="AD304" s="13"/>
      <c r="AE304" s="1"/>
      <c r="AF304" s="277"/>
    </row>
    <row r="305" spans="2:32" ht="15" customHeight="1" x14ac:dyDescent="0.2">
      <c r="B305" s="13" t="s">
        <v>76</v>
      </c>
      <c r="C305" s="24" t="s">
        <v>97</v>
      </c>
      <c r="D305" s="386">
        <v>291</v>
      </c>
      <c r="E305" s="2" t="s">
        <v>42</v>
      </c>
      <c r="F305" s="13"/>
      <c r="G305" s="12">
        <v>3</v>
      </c>
      <c r="H305" s="12"/>
      <c r="I305" s="12"/>
      <c r="J305" s="12"/>
      <c r="K305" s="12"/>
      <c r="L305" s="276"/>
      <c r="M305" s="276"/>
      <c r="N305" s="12">
        <v>3</v>
      </c>
      <c r="O305" s="12"/>
      <c r="P305" s="12"/>
      <c r="Q305" s="276"/>
      <c r="R305" s="276"/>
      <c r="S305" s="356" t="s">
        <v>447</v>
      </c>
      <c r="T305" s="36"/>
      <c r="U305" s="133"/>
      <c r="V305" s="70"/>
      <c r="W305" s="129"/>
      <c r="X305" s="2"/>
      <c r="Y305" s="36">
        <v>45308</v>
      </c>
      <c r="Z305" s="24" t="s">
        <v>45</v>
      </c>
      <c r="AA305" s="133">
        <v>0</v>
      </c>
      <c r="AB305" s="117"/>
      <c r="AC305" s="2"/>
      <c r="AD305" s="13"/>
      <c r="AE305" s="1"/>
      <c r="AF305" s="277"/>
    </row>
    <row r="306" spans="2:32" ht="15" customHeight="1" x14ac:dyDescent="0.2">
      <c r="B306" s="13" t="s">
        <v>76</v>
      </c>
      <c r="C306" s="24" t="s">
        <v>97</v>
      </c>
      <c r="D306" s="386">
        <v>292</v>
      </c>
      <c r="E306" s="2" t="s">
        <v>42</v>
      </c>
      <c r="F306" s="13"/>
      <c r="G306" s="12">
        <v>3</v>
      </c>
      <c r="H306" s="12"/>
      <c r="I306" s="12"/>
      <c r="J306" s="12"/>
      <c r="K306" s="12"/>
      <c r="L306" s="12"/>
      <c r="M306" s="12"/>
      <c r="N306" s="12"/>
      <c r="O306" s="12"/>
      <c r="P306" s="12"/>
      <c r="Q306" s="12"/>
      <c r="R306" s="12"/>
      <c r="S306" s="314"/>
      <c r="T306" s="36"/>
      <c r="U306" s="1"/>
      <c r="V306" s="70"/>
      <c r="W306" s="129"/>
      <c r="X306" s="2"/>
      <c r="Y306" s="36">
        <v>45308</v>
      </c>
      <c r="Z306" s="24" t="s">
        <v>45</v>
      </c>
      <c r="AA306" s="133">
        <v>0</v>
      </c>
      <c r="AB306" s="117"/>
      <c r="AC306" s="2"/>
      <c r="AD306" s="13"/>
      <c r="AE306" s="1"/>
      <c r="AF306" s="277"/>
    </row>
    <row r="307" spans="2:32" ht="15" customHeight="1" x14ac:dyDescent="0.2">
      <c r="B307" s="13" t="s">
        <v>76</v>
      </c>
      <c r="C307" s="24" t="s">
        <v>97</v>
      </c>
      <c r="D307" s="386">
        <v>293</v>
      </c>
      <c r="E307" s="2" t="s">
        <v>42</v>
      </c>
      <c r="F307" s="13"/>
      <c r="G307" s="12">
        <v>3</v>
      </c>
      <c r="H307" s="12"/>
      <c r="I307" s="12"/>
      <c r="J307" s="12"/>
      <c r="K307" s="12"/>
      <c r="L307" s="12"/>
      <c r="M307" s="12"/>
      <c r="N307" s="12">
        <v>3</v>
      </c>
      <c r="O307" s="12"/>
      <c r="P307" s="12"/>
      <c r="Q307" s="12"/>
      <c r="R307" s="12"/>
      <c r="S307" s="314"/>
      <c r="T307" s="36"/>
      <c r="U307" s="1"/>
      <c r="V307" s="70"/>
      <c r="W307" s="129"/>
      <c r="X307" s="2"/>
      <c r="Y307" s="36">
        <v>45308</v>
      </c>
      <c r="Z307" s="24" t="s">
        <v>45</v>
      </c>
      <c r="AA307" s="133">
        <v>0</v>
      </c>
      <c r="AB307" s="117"/>
      <c r="AC307" s="2"/>
      <c r="AD307" s="13"/>
      <c r="AE307" s="1"/>
      <c r="AF307" s="277"/>
    </row>
    <row r="308" spans="2:32" ht="15" customHeight="1" x14ac:dyDescent="0.2">
      <c r="B308" s="13" t="s">
        <v>76</v>
      </c>
      <c r="C308" s="24" t="s">
        <v>97</v>
      </c>
      <c r="D308" s="386">
        <v>294</v>
      </c>
      <c r="E308" s="2" t="s">
        <v>117</v>
      </c>
      <c r="F308" s="13"/>
      <c r="G308" s="12">
        <v>2</v>
      </c>
      <c r="H308" s="12">
        <v>6</v>
      </c>
      <c r="I308" s="12"/>
      <c r="J308" s="12"/>
      <c r="K308" s="12"/>
      <c r="L308" s="12"/>
      <c r="M308" s="12"/>
      <c r="N308" s="12"/>
      <c r="O308" s="12"/>
      <c r="P308" s="12"/>
      <c r="Q308" s="12"/>
      <c r="R308" s="12"/>
      <c r="S308" s="314"/>
      <c r="T308" s="36"/>
      <c r="U308" s="1"/>
      <c r="V308" s="70"/>
      <c r="W308" s="129"/>
      <c r="X308" s="2"/>
      <c r="Y308" s="36">
        <v>45308</v>
      </c>
      <c r="Z308" s="24" t="s">
        <v>45</v>
      </c>
      <c r="AA308" s="133">
        <v>0</v>
      </c>
      <c r="AB308" s="117"/>
      <c r="AC308" s="2"/>
      <c r="AD308" s="13"/>
      <c r="AE308" s="1"/>
      <c r="AF308" s="277"/>
    </row>
    <row r="309" spans="2:32" ht="15" customHeight="1" x14ac:dyDescent="0.2">
      <c r="B309" s="13" t="s">
        <v>76</v>
      </c>
      <c r="C309" s="24" t="s">
        <v>97</v>
      </c>
      <c r="D309" s="386">
        <v>295</v>
      </c>
      <c r="E309" s="2" t="s">
        <v>42</v>
      </c>
      <c r="F309" s="13"/>
      <c r="G309" s="12">
        <v>3</v>
      </c>
      <c r="H309" s="12"/>
      <c r="I309" s="12"/>
      <c r="J309" s="12"/>
      <c r="K309" s="12"/>
      <c r="L309" s="276"/>
      <c r="M309" s="276"/>
      <c r="N309" s="12">
        <v>3</v>
      </c>
      <c r="O309" s="12"/>
      <c r="P309" s="12"/>
      <c r="Q309" s="276"/>
      <c r="R309" s="276"/>
      <c r="S309" s="314"/>
      <c r="T309" s="36"/>
      <c r="U309" s="133"/>
      <c r="V309" s="70"/>
      <c r="W309" s="129"/>
      <c r="X309" s="2"/>
      <c r="Y309" s="36">
        <v>45308</v>
      </c>
      <c r="Z309" s="24" t="s">
        <v>45</v>
      </c>
      <c r="AA309" s="133">
        <v>0</v>
      </c>
      <c r="AB309" s="117"/>
      <c r="AC309" s="2"/>
      <c r="AD309" s="13"/>
      <c r="AE309" s="1"/>
      <c r="AF309" s="277"/>
    </row>
    <row r="310" spans="2:32" ht="15" customHeight="1" x14ac:dyDescent="0.2">
      <c r="B310" s="13" t="s">
        <v>76</v>
      </c>
      <c r="C310" s="24" t="s">
        <v>97</v>
      </c>
      <c r="D310" s="386">
        <v>296</v>
      </c>
      <c r="E310" s="2" t="s">
        <v>117</v>
      </c>
      <c r="F310" s="13"/>
      <c r="G310" s="12">
        <v>2</v>
      </c>
      <c r="H310" s="12">
        <v>6</v>
      </c>
      <c r="I310" s="12"/>
      <c r="J310" s="12"/>
      <c r="K310" s="12"/>
      <c r="L310" s="12"/>
      <c r="M310" s="12"/>
      <c r="N310" s="12"/>
      <c r="O310" s="12"/>
      <c r="P310" s="12"/>
      <c r="Q310" s="12"/>
      <c r="R310" s="12"/>
      <c r="S310" s="314"/>
      <c r="T310" s="36"/>
      <c r="U310" s="1"/>
      <c r="V310" s="70"/>
      <c r="W310" s="129"/>
      <c r="X310" s="2"/>
      <c r="Y310" s="36">
        <v>45308</v>
      </c>
      <c r="Z310" s="24" t="s">
        <v>45</v>
      </c>
      <c r="AA310" s="133">
        <v>0</v>
      </c>
      <c r="AB310" s="117"/>
      <c r="AC310" s="2"/>
      <c r="AD310" s="13"/>
      <c r="AE310" s="1"/>
      <c r="AF310" s="277"/>
    </row>
    <row r="311" spans="2:32" ht="15" customHeight="1" x14ac:dyDescent="0.2">
      <c r="B311" s="13" t="s">
        <v>76</v>
      </c>
      <c r="C311" s="24" t="s">
        <v>97</v>
      </c>
      <c r="D311" s="386">
        <v>297</v>
      </c>
      <c r="E311" s="2" t="s">
        <v>44</v>
      </c>
      <c r="F311" s="13"/>
      <c r="G311" s="12"/>
      <c r="H311" s="12">
        <v>6</v>
      </c>
      <c r="I311" s="12"/>
      <c r="J311" s="12"/>
      <c r="K311" s="12">
        <v>3</v>
      </c>
      <c r="L311" s="12"/>
      <c r="M311" s="12"/>
      <c r="N311" s="12">
        <v>3</v>
      </c>
      <c r="O311" s="12"/>
      <c r="P311" s="12"/>
      <c r="Q311" s="12"/>
      <c r="R311" s="12"/>
      <c r="S311" s="314"/>
      <c r="T311" s="36"/>
      <c r="U311" s="1"/>
      <c r="V311" s="70"/>
      <c r="W311" s="129"/>
      <c r="X311" s="2"/>
      <c r="Y311" s="36">
        <v>45308</v>
      </c>
      <c r="Z311" s="24" t="s">
        <v>45</v>
      </c>
      <c r="AA311" s="133">
        <v>0</v>
      </c>
      <c r="AB311" s="117"/>
      <c r="AC311" s="2"/>
      <c r="AD311" s="13"/>
      <c r="AE311" s="1"/>
      <c r="AF311" s="277"/>
    </row>
    <row r="312" spans="2:32" ht="15" customHeight="1" x14ac:dyDescent="0.2">
      <c r="B312" s="13" t="s">
        <v>76</v>
      </c>
      <c r="C312" s="24" t="s">
        <v>97</v>
      </c>
      <c r="D312" s="386">
        <v>298</v>
      </c>
      <c r="E312" s="2" t="s">
        <v>42</v>
      </c>
      <c r="F312" s="13"/>
      <c r="G312" s="12">
        <v>3</v>
      </c>
      <c r="H312" s="12"/>
      <c r="I312" s="12"/>
      <c r="J312" s="12"/>
      <c r="K312" s="12">
        <v>3</v>
      </c>
      <c r="L312" s="12"/>
      <c r="M312" s="12"/>
      <c r="N312" s="12">
        <v>3</v>
      </c>
      <c r="O312" s="12"/>
      <c r="P312" s="12"/>
      <c r="Q312" s="12"/>
      <c r="R312" s="12"/>
      <c r="S312" s="314"/>
      <c r="T312" s="36"/>
      <c r="U312" s="1"/>
      <c r="V312" s="70"/>
      <c r="W312" s="129"/>
      <c r="X312" s="2"/>
      <c r="Y312" s="36">
        <v>45308</v>
      </c>
      <c r="Z312" s="24" t="s">
        <v>45</v>
      </c>
      <c r="AA312" s="133">
        <v>0</v>
      </c>
      <c r="AB312" s="117"/>
      <c r="AC312" s="2"/>
      <c r="AD312" s="13"/>
      <c r="AE312" s="1"/>
      <c r="AF312" s="277"/>
    </row>
    <row r="313" spans="2:32" ht="15" customHeight="1" x14ac:dyDescent="0.2">
      <c r="B313" s="13" t="s">
        <v>76</v>
      </c>
      <c r="C313" s="24" t="s">
        <v>97</v>
      </c>
      <c r="D313" s="386">
        <v>299</v>
      </c>
      <c r="E313" s="2" t="s">
        <v>42</v>
      </c>
      <c r="F313" s="13"/>
      <c r="G313" s="12">
        <v>3</v>
      </c>
      <c r="H313" s="12"/>
      <c r="I313" s="12"/>
      <c r="J313" s="12"/>
      <c r="K313" s="12">
        <v>3</v>
      </c>
      <c r="L313" s="276"/>
      <c r="M313" s="276"/>
      <c r="N313" s="12">
        <v>3</v>
      </c>
      <c r="O313" s="12"/>
      <c r="P313" s="12"/>
      <c r="Q313" s="276"/>
      <c r="R313" s="276"/>
      <c r="S313" s="314"/>
      <c r="T313" s="36"/>
      <c r="U313" s="133"/>
      <c r="V313" s="70"/>
      <c r="W313" s="129"/>
      <c r="X313" s="2"/>
      <c r="Y313" s="36">
        <v>45308</v>
      </c>
      <c r="Z313" s="24" t="s">
        <v>45</v>
      </c>
      <c r="AA313" s="133">
        <v>0</v>
      </c>
      <c r="AB313" s="117"/>
      <c r="AC313" s="2"/>
      <c r="AD313" s="13"/>
      <c r="AE313" s="1"/>
      <c r="AF313" s="277"/>
    </row>
    <row r="314" spans="2:32" ht="15" customHeight="1" x14ac:dyDescent="0.2">
      <c r="B314" s="13" t="s">
        <v>76</v>
      </c>
      <c r="C314" s="24" t="s">
        <v>97</v>
      </c>
      <c r="D314" s="386">
        <v>300</v>
      </c>
      <c r="E314" s="2" t="s">
        <v>115</v>
      </c>
      <c r="F314" s="13"/>
      <c r="G314" s="12"/>
      <c r="H314" s="12">
        <v>3</v>
      </c>
      <c r="I314" s="12"/>
      <c r="J314" s="12"/>
      <c r="K314" s="12">
        <v>3</v>
      </c>
      <c r="L314" s="12"/>
      <c r="M314" s="12"/>
      <c r="N314" s="12">
        <v>3</v>
      </c>
      <c r="O314" s="12"/>
      <c r="P314" s="12"/>
      <c r="Q314" s="12"/>
      <c r="R314" s="12"/>
      <c r="S314" s="314"/>
      <c r="T314" s="36"/>
      <c r="U314" s="1"/>
      <c r="V314" s="70"/>
      <c r="W314" s="129"/>
      <c r="X314" s="2"/>
      <c r="Y314" s="36">
        <v>45308</v>
      </c>
      <c r="Z314" s="24" t="s">
        <v>45</v>
      </c>
      <c r="AA314" s="133">
        <v>0</v>
      </c>
      <c r="AB314" s="117"/>
      <c r="AC314" s="2"/>
      <c r="AD314" s="13"/>
      <c r="AE314" s="1"/>
      <c r="AF314" s="277"/>
    </row>
    <row r="315" spans="2:32" ht="15" customHeight="1" x14ac:dyDescent="0.2">
      <c r="B315" s="13" t="s">
        <v>76</v>
      </c>
      <c r="C315" s="24" t="s">
        <v>97</v>
      </c>
      <c r="D315" s="386">
        <v>301</v>
      </c>
      <c r="E315" s="2" t="s">
        <v>42</v>
      </c>
      <c r="F315" s="13"/>
      <c r="G315" s="12">
        <v>3</v>
      </c>
      <c r="H315" s="12"/>
      <c r="I315" s="12"/>
      <c r="J315" s="12"/>
      <c r="K315" s="12"/>
      <c r="L315" s="12"/>
      <c r="M315" s="12"/>
      <c r="N315" s="12">
        <v>3</v>
      </c>
      <c r="O315" s="12"/>
      <c r="P315" s="12"/>
      <c r="Q315" s="12"/>
      <c r="R315" s="12"/>
      <c r="S315" s="314"/>
      <c r="T315" s="36"/>
      <c r="U315" s="1"/>
      <c r="V315" s="70"/>
      <c r="W315" s="129"/>
      <c r="X315" s="2"/>
      <c r="Y315" s="36">
        <v>45308</v>
      </c>
      <c r="Z315" s="24" t="s">
        <v>45</v>
      </c>
      <c r="AA315" s="133">
        <v>6</v>
      </c>
      <c r="AB315" s="117"/>
      <c r="AC315" s="2"/>
      <c r="AD315" s="13"/>
      <c r="AE315" s="1"/>
      <c r="AF315" s="277"/>
    </row>
    <row r="316" spans="2:32" ht="15" customHeight="1" x14ac:dyDescent="0.2">
      <c r="B316" s="13" t="s">
        <v>76</v>
      </c>
      <c r="C316" s="24" t="s">
        <v>97</v>
      </c>
      <c r="D316" s="386">
        <v>302</v>
      </c>
      <c r="E316" s="2" t="s">
        <v>42</v>
      </c>
      <c r="F316" s="13"/>
      <c r="G316" s="12">
        <v>3</v>
      </c>
      <c r="H316" s="12"/>
      <c r="I316" s="12"/>
      <c r="J316" s="12"/>
      <c r="K316" s="12"/>
      <c r="L316" s="12"/>
      <c r="M316" s="12"/>
      <c r="N316" s="12"/>
      <c r="O316" s="12"/>
      <c r="P316" s="12"/>
      <c r="Q316" s="12"/>
      <c r="R316" s="12"/>
      <c r="S316" s="314"/>
      <c r="T316" s="36"/>
      <c r="U316" s="1"/>
      <c r="V316" s="70"/>
      <c r="W316" s="129"/>
      <c r="X316" s="2"/>
      <c r="Y316" s="36">
        <v>45308</v>
      </c>
      <c r="Z316" s="24" t="s">
        <v>45</v>
      </c>
      <c r="AA316" s="133">
        <v>3</v>
      </c>
      <c r="AB316" s="117"/>
      <c r="AC316" s="2"/>
      <c r="AD316" s="13"/>
      <c r="AE316" s="1"/>
      <c r="AF316" s="277"/>
    </row>
    <row r="317" spans="2:32" ht="15" customHeight="1" x14ac:dyDescent="0.2">
      <c r="B317" s="13" t="s">
        <v>76</v>
      </c>
      <c r="C317" s="24" t="s">
        <v>97</v>
      </c>
      <c r="D317" s="386">
        <v>303</v>
      </c>
      <c r="E317" s="2" t="s">
        <v>44</v>
      </c>
      <c r="F317" s="13"/>
      <c r="G317" s="12">
        <v>1</v>
      </c>
      <c r="H317" s="12"/>
      <c r="I317" s="12">
        <v>6</v>
      </c>
      <c r="J317" s="12"/>
      <c r="K317" s="12"/>
      <c r="L317" s="12"/>
      <c r="M317" s="12"/>
      <c r="N317" s="12">
        <v>3</v>
      </c>
      <c r="O317" s="12">
        <v>3</v>
      </c>
      <c r="P317" s="12"/>
      <c r="Q317" s="12"/>
      <c r="R317" s="12"/>
      <c r="S317" s="314"/>
      <c r="T317" s="36">
        <v>45306</v>
      </c>
      <c r="U317" s="133" t="s">
        <v>45</v>
      </c>
      <c r="V317" s="133">
        <v>3</v>
      </c>
      <c r="W317" s="129"/>
      <c r="X317" s="2"/>
      <c r="Y317" s="36">
        <v>45308</v>
      </c>
      <c r="Z317" s="24" t="s">
        <v>45</v>
      </c>
      <c r="AA317" s="133">
        <v>10</v>
      </c>
      <c r="AB317" s="117"/>
      <c r="AC317" s="2"/>
      <c r="AD317" s="13"/>
      <c r="AE317" s="1"/>
      <c r="AF317" s="277"/>
    </row>
    <row r="318" spans="2:32" ht="15" customHeight="1" x14ac:dyDescent="0.2">
      <c r="B318" s="13" t="s">
        <v>76</v>
      </c>
      <c r="C318" s="24" t="s">
        <v>97</v>
      </c>
      <c r="D318" s="386">
        <v>304</v>
      </c>
      <c r="E318" s="2" t="s">
        <v>42</v>
      </c>
      <c r="F318" s="13"/>
      <c r="G318" s="12">
        <v>3</v>
      </c>
      <c r="H318" s="12"/>
      <c r="I318" s="12"/>
      <c r="J318" s="12"/>
      <c r="K318" s="12"/>
      <c r="L318" s="276"/>
      <c r="M318" s="276"/>
      <c r="N318" s="12"/>
      <c r="O318" s="12"/>
      <c r="P318" s="12"/>
      <c r="Q318" s="276"/>
      <c r="R318" s="276"/>
      <c r="S318" s="314"/>
      <c r="T318" s="36"/>
      <c r="U318" s="133"/>
      <c r="V318" s="70"/>
      <c r="W318" s="129"/>
      <c r="X318" s="2"/>
      <c r="Y318" s="36">
        <v>45308</v>
      </c>
      <c r="Z318" s="24" t="s">
        <v>45</v>
      </c>
      <c r="AA318" s="133">
        <v>3</v>
      </c>
      <c r="AB318" s="117"/>
      <c r="AC318" s="2"/>
      <c r="AD318" s="13"/>
      <c r="AE318" s="1"/>
      <c r="AF318" s="277"/>
    </row>
    <row r="319" spans="2:32" ht="15" customHeight="1" x14ac:dyDescent="0.2">
      <c r="B319" s="13" t="s">
        <v>76</v>
      </c>
      <c r="C319" s="24" t="s">
        <v>97</v>
      </c>
      <c r="D319" s="386">
        <v>305</v>
      </c>
      <c r="E319" s="2" t="s">
        <v>42</v>
      </c>
      <c r="F319" s="13"/>
      <c r="G319" s="12">
        <v>6</v>
      </c>
      <c r="H319" s="12"/>
      <c r="I319" s="12"/>
      <c r="J319" s="12"/>
      <c r="K319" s="12"/>
      <c r="L319" s="12"/>
      <c r="M319" s="12"/>
      <c r="N319" s="12">
        <v>3</v>
      </c>
      <c r="O319" s="12"/>
      <c r="P319" s="12"/>
      <c r="Q319" s="12"/>
      <c r="R319" s="12"/>
      <c r="S319" s="314"/>
      <c r="T319" s="36"/>
      <c r="U319" s="1"/>
      <c r="V319" s="70"/>
      <c r="W319" s="129"/>
      <c r="X319" s="2"/>
      <c r="Y319" s="36">
        <v>45308</v>
      </c>
      <c r="Z319" s="24" t="s">
        <v>45</v>
      </c>
      <c r="AA319" s="133">
        <v>9</v>
      </c>
      <c r="AB319" s="117"/>
      <c r="AC319" s="2"/>
      <c r="AD319" s="13"/>
      <c r="AE319" s="1"/>
      <c r="AF319" s="277"/>
    </row>
    <row r="320" spans="2:32" ht="15" customHeight="1" x14ac:dyDescent="0.2">
      <c r="B320" s="13" t="s">
        <v>76</v>
      </c>
      <c r="C320" s="24" t="s">
        <v>97</v>
      </c>
      <c r="D320" s="386">
        <v>306</v>
      </c>
      <c r="E320" s="2" t="s">
        <v>141</v>
      </c>
      <c r="F320" s="13"/>
      <c r="G320" s="12">
        <v>3</v>
      </c>
      <c r="H320" s="12"/>
      <c r="I320" s="12">
        <v>3</v>
      </c>
      <c r="J320" s="12"/>
      <c r="K320" s="12"/>
      <c r="L320" s="276"/>
      <c r="M320" s="276"/>
      <c r="N320" s="12"/>
      <c r="O320" s="12">
        <v>3</v>
      </c>
      <c r="P320" s="12">
        <v>3</v>
      </c>
      <c r="Q320" s="276"/>
      <c r="R320" s="276"/>
      <c r="S320" s="314"/>
      <c r="T320" s="36">
        <v>45306</v>
      </c>
      <c r="U320" s="133" t="s">
        <v>45</v>
      </c>
      <c r="V320" s="133">
        <v>6</v>
      </c>
      <c r="W320" s="129"/>
      <c r="X320" s="2"/>
      <c r="Y320" s="36">
        <v>45308</v>
      </c>
      <c r="Z320" s="24" t="s">
        <v>45</v>
      </c>
      <c r="AA320" s="133">
        <v>9</v>
      </c>
      <c r="AB320" s="117"/>
      <c r="AC320" s="2"/>
      <c r="AD320" s="13"/>
      <c r="AE320" s="1"/>
      <c r="AF320" s="277"/>
    </row>
    <row r="321" spans="2:32" ht="15" customHeight="1" x14ac:dyDescent="0.2">
      <c r="B321" s="13" t="s">
        <v>76</v>
      </c>
      <c r="C321" s="24" t="s">
        <v>97</v>
      </c>
      <c r="D321" s="386">
        <v>307</v>
      </c>
      <c r="E321" s="2" t="s">
        <v>44</v>
      </c>
      <c r="F321" s="13"/>
      <c r="G321" s="12">
        <v>1</v>
      </c>
      <c r="H321" s="12"/>
      <c r="I321" s="12">
        <v>6</v>
      </c>
      <c r="J321" s="12"/>
      <c r="K321" s="12"/>
      <c r="L321" s="12"/>
      <c r="M321" s="12"/>
      <c r="N321" s="12">
        <v>3</v>
      </c>
      <c r="O321" s="12">
        <v>3</v>
      </c>
      <c r="P321" s="12"/>
      <c r="Q321" s="12"/>
      <c r="R321" s="12"/>
      <c r="S321" s="314"/>
      <c r="T321" s="36">
        <v>45306</v>
      </c>
      <c r="U321" s="133" t="s">
        <v>45</v>
      </c>
      <c r="V321" s="133">
        <v>3</v>
      </c>
      <c r="W321" s="129"/>
      <c r="X321" s="2"/>
      <c r="Y321" s="36">
        <v>45308</v>
      </c>
      <c r="Z321" s="24" t="s">
        <v>45</v>
      </c>
      <c r="AA321" s="133">
        <v>10</v>
      </c>
      <c r="AB321" s="117"/>
      <c r="AC321" s="2"/>
      <c r="AD321" s="13"/>
      <c r="AE321" s="1"/>
      <c r="AF321" s="277"/>
    </row>
    <row r="322" spans="2:32" ht="15" customHeight="1" x14ac:dyDescent="0.2">
      <c r="B322" s="13" t="s">
        <v>76</v>
      </c>
      <c r="C322" s="24" t="s">
        <v>97</v>
      </c>
      <c r="D322" s="386">
        <v>308</v>
      </c>
      <c r="E322" s="2" t="s">
        <v>112</v>
      </c>
      <c r="F322" s="13"/>
      <c r="G322" s="12">
        <v>1</v>
      </c>
      <c r="H322" s="12"/>
      <c r="I322" s="12">
        <v>6</v>
      </c>
      <c r="J322" s="12"/>
      <c r="K322" s="12"/>
      <c r="L322" s="12"/>
      <c r="M322" s="12"/>
      <c r="N322" s="12"/>
      <c r="O322" s="12">
        <v>3</v>
      </c>
      <c r="P322" s="12"/>
      <c r="Q322" s="12"/>
      <c r="R322" s="12"/>
      <c r="S322" s="314"/>
      <c r="T322" s="36">
        <v>45306</v>
      </c>
      <c r="U322" s="133" t="s">
        <v>45</v>
      </c>
      <c r="V322" s="133">
        <v>3</v>
      </c>
      <c r="W322" s="129"/>
      <c r="X322" s="2"/>
      <c r="Y322" s="36">
        <v>45308</v>
      </c>
      <c r="Z322" s="24" t="s">
        <v>45</v>
      </c>
      <c r="AA322" s="133">
        <v>7</v>
      </c>
      <c r="AB322" s="117"/>
      <c r="AC322" s="2"/>
      <c r="AD322" s="13"/>
      <c r="AE322" s="1"/>
      <c r="AF322" s="277"/>
    </row>
    <row r="323" spans="2:32" ht="15" customHeight="1" x14ac:dyDescent="0.2">
      <c r="B323" s="13" t="s">
        <v>76</v>
      </c>
      <c r="C323" s="24" t="s">
        <v>97</v>
      </c>
      <c r="D323" s="386">
        <v>309</v>
      </c>
      <c r="E323" s="2" t="s">
        <v>42</v>
      </c>
      <c r="F323" s="13"/>
      <c r="G323" s="12">
        <v>3</v>
      </c>
      <c r="H323" s="12"/>
      <c r="I323" s="12"/>
      <c r="J323" s="12"/>
      <c r="K323" s="12"/>
      <c r="L323" s="276"/>
      <c r="M323" s="276"/>
      <c r="N323" s="12">
        <v>2</v>
      </c>
      <c r="O323" s="12"/>
      <c r="P323" s="12"/>
      <c r="Q323" s="276"/>
      <c r="R323" s="276"/>
      <c r="S323" s="361" t="s">
        <v>448</v>
      </c>
      <c r="T323" s="36"/>
      <c r="U323" s="133"/>
      <c r="V323" s="70"/>
      <c r="W323" s="129"/>
      <c r="X323" s="2"/>
      <c r="Y323" s="36">
        <v>45308</v>
      </c>
      <c r="Z323" s="24" t="s">
        <v>45</v>
      </c>
      <c r="AA323" s="133">
        <v>5</v>
      </c>
      <c r="AB323" s="117"/>
      <c r="AC323" s="2"/>
      <c r="AD323" s="13"/>
      <c r="AE323" s="1"/>
      <c r="AF323" s="277"/>
    </row>
    <row r="324" spans="2:32" ht="15" customHeight="1" x14ac:dyDescent="0.2">
      <c r="B324" s="13" t="s">
        <v>76</v>
      </c>
      <c r="C324" s="24" t="s">
        <v>97</v>
      </c>
      <c r="D324" s="386">
        <v>310</v>
      </c>
      <c r="E324" s="2" t="s">
        <v>114</v>
      </c>
      <c r="F324" s="13"/>
      <c r="G324" s="12">
        <v>4</v>
      </c>
      <c r="H324" s="12"/>
      <c r="I324" s="12">
        <v>3</v>
      </c>
      <c r="J324" s="12"/>
      <c r="K324" s="12"/>
      <c r="L324" s="12"/>
      <c r="M324" s="12"/>
      <c r="N324" s="12"/>
      <c r="O324" s="12">
        <v>3</v>
      </c>
      <c r="P324" s="12"/>
      <c r="Q324" s="12"/>
      <c r="R324" s="12"/>
      <c r="S324" s="314"/>
      <c r="T324" s="36">
        <v>45306</v>
      </c>
      <c r="U324" s="133" t="s">
        <v>45</v>
      </c>
      <c r="V324" s="133">
        <v>3</v>
      </c>
      <c r="W324" s="129"/>
      <c r="X324" s="2"/>
      <c r="Y324" s="36">
        <v>45308</v>
      </c>
      <c r="Z324" s="24" t="s">
        <v>45</v>
      </c>
      <c r="AA324" s="133">
        <v>7</v>
      </c>
      <c r="AB324" s="117"/>
      <c r="AC324" s="2"/>
      <c r="AD324" s="13"/>
      <c r="AE324" s="1"/>
      <c r="AF324" s="277"/>
    </row>
    <row r="325" spans="2:32" ht="15" customHeight="1" x14ac:dyDescent="0.2">
      <c r="B325" s="13" t="s">
        <v>76</v>
      </c>
      <c r="C325" s="24" t="s">
        <v>97</v>
      </c>
      <c r="D325" s="386">
        <v>311</v>
      </c>
      <c r="E325" s="2" t="s">
        <v>115</v>
      </c>
      <c r="F325" s="13"/>
      <c r="G325" s="12"/>
      <c r="H325" s="12"/>
      <c r="I325" s="12">
        <v>3</v>
      </c>
      <c r="J325" s="12"/>
      <c r="K325" s="12"/>
      <c r="L325" s="276"/>
      <c r="M325" s="276"/>
      <c r="N325" s="12">
        <v>3</v>
      </c>
      <c r="O325" s="12"/>
      <c r="P325" s="12"/>
      <c r="Q325" s="276"/>
      <c r="R325" s="276"/>
      <c r="S325" s="314"/>
      <c r="T325" s="36"/>
      <c r="U325" s="133"/>
      <c r="V325" s="70"/>
      <c r="W325" s="129"/>
      <c r="X325" s="2"/>
      <c r="Y325" s="36">
        <v>45308</v>
      </c>
      <c r="Z325" s="24" t="s">
        <v>45</v>
      </c>
      <c r="AA325" s="133">
        <v>6</v>
      </c>
      <c r="AB325" s="117"/>
      <c r="AC325" s="2"/>
      <c r="AD325" s="13"/>
      <c r="AE325" s="1"/>
      <c r="AF325" s="277"/>
    </row>
    <row r="326" spans="2:32" ht="15" customHeight="1" x14ac:dyDescent="0.2">
      <c r="B326" s="13" t="s">
        <v>76</v>
      </c>
      <c r="C326" s="24" t="s">
        <v>97</v>
      </c>
      <c r="D326" s="386">
        <v>312</v>
      </c>
      <c r="E326" s="2" t="s">
        <v>114</v>
      </c>
      <c r="F326" s="13"/>
      <c r="G326" s="12">
        <v>4</v>
      </c>
      <c r="H326" s="12"/>
      <c r="I326" s="12">
        <v>3</v>
      </c>
      <c r="J326" s="12"/>
      <c r="K326" s="12"/>
      <c r="L326" s="12"/>
      <c r="M326" s="12"/>
      <c r="N326" s="12">
        <v>3</v>
      </c>
      <c r="O326" s="12">
        <v>3</v>
      </c>
      <c r="P326" s="12"/>
      <c r="Q326" s="12"/>
      <c r="R326" s="12"/>
      <c r="S326" s="314"/>
      <c r="T326" s="36">
        <v>45306</v>
      </c>
      <c r="U326" s="133" t="s">
        <v>45</v>
      </c>
      <c r="V326" s="133">
        <v>3</v>
      </c>
      <c r="W326" s="129"/>
      <c r="X326" s="2"/>
      <c r="Y326" s="36">
        <v>45308</v>
      </c>
      <c r="Z326" s="24" t="s">
        <v>45</v>
      </c>
      <c r="AA326" s="133">
        <v>10</v>
      </c>
      <c r="AB326" s="117"/>
      <c r="AC326" s="2"/>
      <c r="AD326" s="13"/>
      <c r="AE326" s="1"/>
      <c r="AF326" s="277"/>
    </row>
    <row r="327" spans="2:32" ht="15" customHeight="1" x14ac:dyDescent="0.2">
      <c r="B327" s="13" t="s">
        <v>76</v>
      </c>
      <c r="C327" s="24" t="s">
        <v>97</v>
      </c>
      <c r="D327" s="386">
        <v>313</v>
      </c>
      <c r="E327" s="2" t="s">
        <v>115</v>
      </c>
      <c r="F327" s="13"/>
      <c r="G327" s="12"/>
      <c r="H327" s="12"/>
      <c r="I327" s="12">
        <v>3</v>
      </c>
      <c r="J327" s="12"/>
      <c r="K327" s="12"/>
      <c r="L327" s="12"/>
      <c r="M327" s="12"/>
      <c r="N327" s="12">
        <v>3</v>
      </c>
      <c r="O327" s="12"/>
      <c r="P327" s="12"/>
      <c r="Q327" s="12"/>
      <c r="R327" s="12"/>
      <c r="S327" s="314"/>
      <c r="T327" s="36"/>
      <c r="U327" s="1"/>
      <c r="V327" s="70"/>
      <c r="W327" s="129"/>
      <c r="X327" s="2"/>
      <c r="Y327" s="36">
        <v>45308</v>
      </c>
      <c r="Z327" s="24" t="s">
        <v>45</v>
      </c>
      <c r="AA327" s="133">
        <v>6</v>
      </c>
      <c r="AB327" s="117"/>
      <c r="AC327" s="2"/>
      <c r="AD327" s="13"/>
      <c r="AE327" s="1"/>
      <c r="AF327" s="277"/>
    </row>
    <row r="328" spans="2:32" ht="15" customHeight="1" x14ac:dyDescent="0.2">
      <c r="B328" s="13" t="s">
        <v>76</v>
      </c>
      <c r="C328" s="24" t="s">
        <v>97</v>
      </c>
      <c r="D328" s="386">
        <v>314</v>
      </c>
      <c r="E328" s="2" t="s">
        <v>115</v>
      </c>
      <c r="F328" s="13"/>
      <c r="G328" s="12"/>
      <c r="H328" s="12"/>
      <c r="I328" s="12">
        <v>3</v>
      </c>
      <c r="J328" s="12"/>
      <c r="K328" s="12"/>
      <c r="L328" s="12"/>
      <c r="M328" s="12"/>
      <c r="N328" s="12"/>
      <c r="O328" s="12"/>
      <c r="P328" s="12"/>
      <c r="Q328" s="12"/>
      <c r="R328" s="12"/>
      <c r="S328" s="314"/>
      <c r="T328" s="36"/>
      <c r="U328" s="1"/>
      <c r="V328" s="70"/>
      <c r="W328" s="129"/>
      <c r="X328" s="2"/>
      <c r="Y328" s="36">
        <v>45308</v>
      </c>
      <c r="Z328" s="24" t="s">
        <v>45</v>
      </c>
      <c r="AA328" s="133">
        <v>3</v>
      </c>
      <c r="AB328" s="117"/>
      <c r="AC328" s="2"/>
      <c r="AD328" s="13"/>
      <c r="AE328" s="1"/>
      <c r="AF328" s="277"/>
    </row>
    <row r="329" spans="2:32" ht="15" customHeight="1" x14ac:dyDescent="0.2">
      <c r="B329" s="13" t="s">
        <v>76</v>
      </c>
      <c r="C329" s="24" t="s">
        <v>97</v>
      </c>
      <c r="D329" s="386">
        <v>315</v>
      </c>
      <c r="E329" s="2" t="s">
        <v>117</v>
      </c>
      <c r="F329" s="13"/>
      <c r="G329" s="12">
        <v>1</v>
      </c>
      <c r="H329" s="12"/>
      <c r="I329" s="12">
        <v>6</v>
      </c>
      <c r="J329" s="12"/>
      <c r="K329" s="12"/>
      <c r="L329" s="12"/>
      <c r="M329" s="12"/>
      <c r="N329" s="12"/>
      <c r="O329" s="12"/>
      <c r="P329" s="12"/>
      <c r="Q329" s="12"/>
      <c r="R329" s="12"/>
      <c r="S329" s="314"/>
      <c r="T329" s="36"/>
      <c r="U329" s="1"/>
      <c r="V329" s="70"/>
      <c r="W329" s="129"/>
      <c r="X329" s="2"/>
      <c r="Y329" s="36">
        <v>45308</v>
      </c>
      <c r="Z329" s="24" t="s">
        <v>45</v>
      </c>
      <c r="AA329" s="133">
        <v>0</v>
      </c>
      <c r="AB329" s="117"/>
      <c r="AC329" s="2"/>
      <c r="AD329" s="13"/>
      <c r="AE329" s="1"/>
      <c r="AF329" s="277"/>
    </row>
    <row r="330" spans="2:32" ht="15" customHeight="1" x14ac:dyDescent="0.2">
      <c r="B330" s="13" t="s">
        <v>76</v>
      </c>
      <c r="C330" s="24" t="s">
        <v>97</v>
      </c>
      <c r="D330" s="386">
        <v>316</v>
      </c>
      <c r="E330" s="2" t="s">
        <v>42</v>
      </c>
      <c r="F330" s="13"/>
      <c r="G330" s="12">
        <v>3</v>
      </c>
      <c r="H330" s="12"/>
      <c r="I330" s="12"/>
      <c r="J330" s="12"/>
      <c r="K330" s="12"/>
      <c r="L330" s="12"/>
      <c r="M330" s="12"/>
      <c r="N330" s="12"/>
      <c r="O330" s="12"/>
      <c r="P330" s="12"/>
      <c r="Q330" s="12"/>
      <c r="R330" s="12"/>
      <c r="S330" s="356" t="s">
        <v>439</v>
      </c>
      <c r="T330" s="36"/>
      <c r="U330" s="1"/>
      <c r="V330" s="70"/>
      <c r="W330" s="129"/>
      <c r="X330" s="2"/>
      <c r="Y330" s="36">
        <v>45308</v>
      </c>
      <c r="Z330" s="24" t="s">
        <v>45</v>
      </c>
      <c r="AA330" s="133">
        <v>0</v>
      </c>
      <c r="AB330" s="117"/>
      <c r="AC330" s="2"/>
      <c r="AD330" s="13"/>
      <c r="AE330" s="1"/>
      <c r="AF330" s="277"/>
    </row>
    <row r="331" spans="2:32" ht="15" customHeight="1" x14ac:dyDescent="0.2">
      <c r="B331" s="13" t="s">
        <v>76</v>
      </c>
      <c r="C331" s="24" t="s">
        <v>97</v>
      </c>
      <c r="D331" s="386">
        <v>317</v>
      </c>
      <c r="E331" s="2" t="s">
        <v>42</v>
      </c>
      <c r="F331" s="13"/>
      <c r="G331" s="12">
        <v>3</v>
      </c>
      <c r="H331" s="12"/>
      <c r="I331" s="12"/>
      <c r="J331" s="12"/>
      <c r="K331" s="12"/>
      <c r="L331" s="276"/>
      <c r="M331" s="276"/>
      <c r="N331" s="12"/>
      <c r="O331" s="12"/>
      <c r="P331" s="12"/>
      <c r="Q331" s="276"/>
      <c r="R331" s="276"/>
      <c r="S331" s="314"/>
      <c r="T331" s="36"/>
      <c r="U331" s="133"/>
      <c r="V331" s="70"/>
      <c r="W331" s="129"/>
      <c r="X331" s="2"/>
      <c r="Y331" s="36">
        <v>45308</v>
      </c>
      <c r="Z331" s="24" t="s">
        <v>45</v>
      </c>
      <c r="AA331" s="133">
        <v>0</v>
      </c>
      <c r="AB331" s="117"/>
      <c r="AC331" s="2"/>
      <c r="AD331" s="13"/>
      <c r="AE331" s="1"/>
      <c r="AF331" s="277"/>
    </row>
    <row r="332" spans="2:32" ht="15" customHeight="1" x14ac:dyDescent="0.2">
      <c r="B332" s="13" t="s">
        <v>76</v>
      </c>
      <c r="C332" s="24" t="s">
        <v>97</v>
      </c>
      <c r="D332" s="386">
        <v>318</v>
      </c>
      <c r="E332" s="2" t="s">
        <v>42</v>
      </c>
      <c r="F332" s="13"/>
      <c r="G332" s="12">
        <v>3</v>
      </c>
      <c r="H332" s="12"/>
      <c r="I332" s="12"/>
      <c r="J332" s="12"/>
      <c r="K332" s="12"/>
      <c r="L332" s="12"/>
      <c r="M332" s="12"/>
      <c r="N332" s="12"/>
      <c r="O332" s="12"/>
      <c r="P332" s="12"/>
      <c r="Q332" s="12"/>
      <c r="R332" s="12"/>
      <c r="S332" s="356" t="s">
        <v>439</v>
      </c>
      <c r="T332" s="36"/>
      <c r="U332" s="1"/>
      <c r="V332" s="70"/>
      <c r="W332" s="129"/>
      <c r="X332" s="2"/>
      <c r="Y332" s="36">
        <v>45308</v>
      </c>
      <c r="Z332" s="24" t="s">
        <v>45</v>
      </c>
      <c r="AA332" s="133">
        <v>0</v>
      </c>
      <c r="AB332" s="117"/>
      <c r="AC332" s="2"/>
      <c r="AD332" s="13"/>
      <c r="AE332" s="1"/>
      <c r="AF332" s="277"/>
    </row>
    <row r="333" spans="2:32" ht="15" customHeight="1" x14ac:dyDescent="0.2">
      <c r="B333" s="13" t="s">
        <v>76</v>
      </c>
      <c r="C333" s="24" t="s">
        <v>97</v>
      </c>
      <c r="D333" s="386">
        <v>319</v>
      </c>
      <c r="E333" s="2" t="s">
        <v>42</v>
      </c>
      <c r="F333" s="13"/>
      <c r="G333" s="12">
        <v>3</v>
      </c>
      <c r="H333" s="12"/>
      <c r="I333" s="12"/>
      <c r="J333" s="12"/>
      <c r="K333" s="12"/>
      <c r="L333" s="276"/>
      <c r="M333" s="276"/>
      <c r="N333" s="12"/>
      <c r="O333" s="12"/>
      <c r="P333" s="49"/>
      <c r="Q333" s="276"/>
      <c r="R333" s="276"/>
      <c r="S333" s="314"/>
      <c r="T333" s="36"/>
      <c r="U333" s="133"/>
      <c r="V333" s="70"/>
      <c r="W333" s="129"/>
      <c r="X333" s="2"/>
      <c r="Y333" s="36">
        <v>45308</v>
      </c>
      <c r="Z333" s="24" t="s">
        <v>45</v>
      </c>
      <c r="AA333" s="133">
        <v>0</v>
      </c>
      <c r="AB333" s="117"/>
      <c r="AC333" s="2"/>
      <c r="AD333" s="13"/>
      <c r="AE333" s="1"/>
      <c r="AF333" s="277"/>
    </row>
    <row r="334" spans="2:32" ht="15" customHeight="1" x14ac:dyDescent="0.2">
      <c r="B334" s="13" t="s">
        <v>76</v>
      </c>
      <c r="C334" s="24" t="s">
        <v>97</v>
      </c>
      <c r="D334" s="386">
        <v>320</v>
      </c>
      <c r="E334" s="2" t="s">
        <v>44</v>
      </c>
      <c r="F334" s="13"/>
      <c r="G334" s="12">
        <v>1</v>
      </c>
      <c r="H334" s="12"/>
      <c r="I334" s="12">
        <v>6</v>
      </c>
      <c r="J334" s="12"/>
      <c r="K334" s="12"/>
      <c r="L334" s="12"/>
      <c r="M334" s="12"/>
      <c r="N334" s="12"/>
      <c r="O334" s="12"/>
      <c r="P334" s="12"/>
      <c r="Q334" s="12"/>
      <c r="R334" s="12"/>
      <c r="S334" s="356" t="s">
        <v>439</v>
      </c>
      <c r="T334" s="36"/>
      <c r="U334" s="1"/>
      <c r="V334" s="70"/>
      <c r="W334" s="129"/>
      <c r="X334" s="2"/>
      <c r="Y334" s="36">
        <v>45308</v>
      </c>
      <c r="Z334" s="24" t="s">
        <v>45</v>
      </c>
      <c r="AA334" s="133">
        <v>0</v>
      </c>
      <c r="AB334" s="117"/>
      <c r="AC334" s="2"/>
      <c r="AD334" s="13"/>
      <c r="AE334" s="1"/>
      <c r="AF334" s="277"/>
    </row>
    <row r="335" spans="2:32" ht="15" customHeight="1" x14ac:dyDescent="0.2">
      <c r="B335" s="13" t="s">
        <v>76</v>
      </c>
      <c r="C335" s="24" t="s">
        <v>97</v>
      </c>
      <c r="D335" s="386">
        <v>321</v>
      </c>
      <c r="E335" s="2" t="s">
        <v>42</v>
      </c>
      <c r="F335" s="13"/>
      <c r="G335" s="12">
        <v>3</v>
      </c>
      <c r="H335" s="12"/>
      <c r="I335" s="12"/>
      <c r="J335" s="12"/>
      <c r="K335" s="12"/>
      <c r="L335" s="276"/>
      <c r="M335" s="276"/>
      <c r="N335" s="12"/>
      <c r="O335" s="12"/>
      <c r="P335" s="12"/>
      <c r="Q335" s="276"/>
      <c r="R335" s="276"/>
      <c r="S335" s="314"/>
      <c r="T335" s="36"/>
      <c r="U335" s="133"/>
      <c r="V335" s="70"/>
      <c r="W335" s="129"/>
      <c r="X335" s="2"/>
      <c r="Y335" s="36">
        <v>45308</v>
      </c>
      <c r="Z335" s="24" t="s">
        <v>45</v>
      </c>
      <c r="AA335" s="133">
        <v>0</v>
      </c>
      <c r="AB335" s="117"/>
      <c r="AC335" s="2"/>
      <c r="AD335" s="13"/>
      <c r="AE335" s="1"/>
      <c r="AF335" s="277"/>
    </row>
    <row r="336" spans="2:32" ht="15" customHeight="1" x14ac:dyDescent="0.2">
      <c r="B336" s="13" t="s">
        <v>76</v>
      </c>
      <c r="C336" s="24" t="s">
        <v>97</v>
      </c>
      <c r="D336" s="386">
        <v>322</v>
      </c>
      <c r="E336" s="2" t="s">
        <v>42</v>
      </c>
      <c r="F336" s="13"/>
      <c r="G336" s="12">
        <v>3</v>
      </c>
      <c r="H336" s="12"/>
      <c r="I336" s="12"/>
      <c r="J336" s="12"/>
      <c r="K336" s="12"/>
      <c r="L336" s="12"/>
      <c r="M336" s="12"/>
      <c r="N336" s="12"/>
      <c r="O336" s="12"/>
      <c r="P336" s="12"/>
      <c r="Q336" s="12"/>
      <c r="R336" s="12"/>
      <c r="S336" s="356" t="s">
        <v>439</v>
      </c>
      <c r="T336" s="36"/>
      <c r="U336" s="1"/>
      <c r="V336" s="70"/>
      <c r="W336" s="129"/>
      <c r="X336" s="2"/>
      <c r="Y336" s="36">
        <v>45308</v>
      </c>
      <c r="Z336" s="24" t="s">
        <v>45</v>
      </c>
      <c r="AA336" s="133">
        <v>0</v>
      </c>
      <c r="AB336" s="117"/>
      <c r="AC336" s="2"/>
      <c r="AD336" s="13"/>
      <c r="AE336" s="1"/>
      <c r="AF336" s="277"/>
    </row>
    <row r="337" spans="2:32" ht="15" customHeight="1" x14ac:dyDescent="0.2">
      <c r="B337" s="13" t="s">
        <v>76</v>
      </c>
      <c r="C337" s="24" t="s">
        <v>97</v>
      </c>
      <c r="D337" s="386">
        <v>323</v>
      </c>
      <c r="E337" s="2" t="s">
        <v>42</v>
      </c>
      <c r="F337" s="13"/>
      <c r="G337" s="12">
        <v>3</v>
      </c>
      <c r="H337" s="12"/>
      <c r="I337" s="12"/>
      <c r="J337" s="12"/>
      <c r="K337" s="12"/>
      <c r="L337" s="276"/>
      <c r="M337" s="276"/>
      <c r="N337" s="12"/>
      <c r="O337" s="12"/>
      <c r="P337" s="12"/>
      <c r="Q337" s="276"/>
      <c r="R337" s="276"/>
      <c r="S337" s="314"/>
      <c r="T337" s="36"/>
      <c r="U337" s="133"/>
      <c r="V337" s="70"/>
      <c r="W337" s="129"/>
      <c r="X337" s="2"/>
      <c r="Y337" s="36">
        <v>45308</v>
      </c>
      <c r="Z337" s="24" t="s">
        <v>45</v>
      </c>
      <c r="AA337" s="133">
        <v>0</v>
      </c>
      <c r="AB337" s="117"/>
      <c r="AC337" s="2"/>
      <c r="AD337" s="13"/>
      <c r="AE337" s="1"/>
      <c r="AF337" s="277"/>
    </row>
    <row r="338" spans="2:32" ht="15" customHeight="1" x14ac:dyDescent="0.2">
      <c r="B338" s="13" t="s">
        <v>76</v>
      </c>
      <c r="C338" s="24" t="s">
        <v>97</v>
      </c>
      <c r="D338" s="386">
        <v>324</v>
      </c>
      <c r="E338" s="2" t="s">
        <v>42</v>
      </c>
      <c r="F338" s="13"/>
      <c r="G338" s="12">
        <v>3</v>
      </c>
      <c r="H338" s="12"/>
      <c r="I338" s="12"/>
      <c r="J338" s="12"/>
      <c r="K338" s="12"/>
      <c r="L338" s="276"/>
      <c r="M338" s="276"/>
      <c r="N338" s="12"/>
      <c r="O338" s="12"/>
      <c r="P338" s="12"/>
      <c r="Q338" s="276"/>
      <c r="R338" s="276"/>
      <c r="S338" s="356" t="s">
        <v>439</v>
      </c>
      <c r="T338" s="36"/>
      <c r="U338" s="133"/>
      <c r="V338" s="70"/>
      <c r="W338" s="129"/>
      <c r="X338" s="2"/>
      <c r="Y338" s="36">
        <v>45308</v>
      </c>
      <c r="Z338" s="24" t="s">
        <v>45</v>
      </c>
      <c r="AA338" s="133">
        <v>0</v>
      </c>
      <c r="AB338" s="117"/>
      <c r="AC338" s="2"/>
      <c r="AD338" s="13"/>
      <c r="AE338" s="1"/>
      <c r="AF338" s="277"/>
    </row>
    <row r="339" spans="2:32" ht="15" customHeight="1" x14ac:dyDescent="0.2">
      <c r="B339" s="13" t="s">
        <v>76</v>
      </c>
      <c r="C339" s="24" t="s">
        <v>97</v>
      </c>
      <c r="D339" s="386">
        <v>325</v>
      </c>
      <c r="E339" s="2" t="s">
        <v>42</v>
      </c>
      <c r="F339" s="13"/>
      <c r="G339" s="12">
        <v>3</v>
      </c>
      <c r="H339" s="12"/>
      <c r="I339" s="12"/>
      <c r="J339" s="12"/>
      <c r="K339" s="12"/>
      <c r="L339" s="12"/>
      <c r="M339" s="12"/>
      <c r="N339" s="12"/>
      <c r="O339" s="12"/>
      <c r="P339" s="12"/>
      <c r="Q339" s="12"/>
      <c r="R339" s="12"/>
      <c r="S339" s="314"/>
      <c r="T339" s="36"/>
      <c r="U339" s="1"/>
      <c r="V339" s="70"/>
      <c r="W339" s="129"/>
      <c r="X339" s="2"/>
      <c r="Y339" s="36">
        <v>45308</v>
      </c>
      <c r="Z339" s="24" t="s">
        <v>45</v>
      </c>
      <c r="AA339" s="133">
        <v>0</v>
      </c>
      <c r="AB339" s="117"/>
      <c r="AC339" s="2"/>
      <c r="AD339" s="13"/>
      <c r="AE339" s="1"/>
      <c r="AF339" s="277"/>
    </row>
    <row r="340" spans="2:32" ht="15" customHeight="1" x14ac:dyDescent="0.2">
      <c r="B340" s="13" t="s">
        <v>76</v>
      </c>
      <c r="C340" s="24" t="s">
        <v>97</v>
      </c>
      <c r="D340" s="386">
        <v>326</v>
      </c>
      <c r="E340" s="2" t="s">
        <v>173</v>
      </c>
      <c r="F340" s="13"/>
      <c r="G340" s="12">
        <v>2</v>
      </c>
      <c r="H340" s="12"/>
      <c r="I340" s="12">
        <v>6</v>
      </c>
      <c r="J340" s="12"/>
      <c r="K340" s="12"/>
      <c r="L340" s="12"/>
      <c r="M340" s="12"/>
      <c r="N340" s="12"/>
      <c r="O340" s="12"/>
      <c r="P340" s="12"/>
      <c r="Q340" s="12"/>
      <c r="R340" s="12"/>
      <c r="S340" s="356" t="s">
        <v>439</v>
      </c>
      <c r="T340" s="36"/>
      <c r="U340" s="1"/>
      <c r="V340" s="70"/>
      <c r="W340" s="129"/>
      <c r="X340" s="2"/>
      <c r="Y340" s="36">
        <v>45308</v>
      </c>
      <c r="Z340" s="24" t="s">
        <v>45</v>
      </c>
      <c r="AA340" s="133">
        <v>0</v>
      </c>
      <c r="AB340" s="117"/>
      <c r="AC340" s="2"/>
      <c r="AD340" s="13"/>
      <c r="AE340" s="1"/>
      <c r="AF340" s="277"/>
    </row>
    <row r="341" spans="2:32" ht="15" customHeight="1" x14ac:dyDescent="0.2">
      <c r="B341" s="13" t="s">
        <v>76</v>
      </c>
      <c r="C341" s="24" t="s">
        <v>97</v>
      </c>
      <c r="D341" s="386">
        <v>327</v>
      </c>
      <c r="E341" s="2" t="s">
        <v>42</v>
      </c>
      <c r="F341" s="13"/>
      <c r="G341" s="12">
        <v>3</v>
      </c>
      <c r="H341" s="12"/>
      <c r="I341" s="12"/>
      <c r="J341" s="12"/>
      <c r="K341" s="12"/>
      <c r="L341" s="12"/>
      <c r="M341" s="12"/>
      <c r="N341" s="12"/>
      <c r="O341" s="12"/>
      <c r="P341" s="12"/>
      <c r="Q341" s="12"/>
      <c r="R341" s="12"/>
      <c r="S341" s="314"/>
      <c r="T341" s="36"/>
      <c r="U341" s="1"/>
      <c r="V341" s="70"/>
      <c r="W341" s="129"/>
      <c r="X341" s="2"/>
      <c r="Y341" s="36">
        <v>45308</v>
      </c>
      <c r="Z341" s="24" t="s">
        <v>45</v>
      </c>
      <c r="AA341" s="133">
        <v>0</v>
      </c>
      <c r="AB341" s="117"/>
      <c r="AC341" s="2"/>
      <c r="AD341" s="13"/>
      <c r="AE341" s="1"/>
      <c r="AF341" s="277"/>
    </row>
    <row r="342" spans="2:32" ht="15" customHeight="1" x14ac:dyDescent="0.2">
      <c r="B342" s="13" t="s">
        <v>76</v>
      </c>
      <c r="C342" s="24" t="s">
        <v>97</v>
      </c>
      <c r="D342" s="386">
        <v>328</v>
      </c>
      <c r="E342" s="2" t="s">
        <v>112</v>
      </c>
      <c r="F342" s="13"/>
      <c r="G342" s="12">
        <v>2</v>
      </c>
      <c r="H342" s="12"/>
      <c r="I342" s="12">
        <v>6</v>
      </c>
      <c r="J342" s="12"/>
      <c r="K342" s="12"/>
      <c r="L342" s="12"/>
      <c r="M342" s="12"/>
      <c r="N342" s="12"/>
      <c r="O342" s="12"/>
      <c r="P342" s="12"/>
      <c r="Q342" s="12"/>
      <c r="R342" s="12"/>
      <c r="S342" s="356" t="s">
        <v>439</v>
      </c>
      <c r="T342" s="36"/>
      <c r="U342" s="1"/>
      <c r="V342" s="70"/>
      <c r="W342" s="129"/>
      <c r="X342" s="2"/>
      <c r="Y342" s="36">
        <v>45308</v>
      </c>
      <c r="Z342" s="24" t="s">
        <v>45</v>
      </c>
      <c r="AA342" s="133">
        <v>0</v>
      </c>
      <c r="AB342" s="117"/>
      <c r="AC342" s="2"/>
      <c r="AD342" s="13"/>
      <c r="AE342" s="1"/>
      <c r="AF342" s="277"/>
    </row>
    <row r="343" spans="2:32" ht="15" customHeight="1" x14ac:dyDescent="0.2">
      <c r="B343" s="13" t="s">
        <v>76</v>
      </c>
      <c r="C343" s="24" t="s">
        <v>97</v>
      </c>
      <c r="D343" s="386">
        <v>329</v>
      </c>
      <c r="E343" s="2" t="s">
        <v>42</v>
      </c>
      <c r="F343" s="13"/>
      <c r="G343" s="12">
        <v>3</v>
      </c>
      <c r="H343" s="12"/>
      <c r="I343" s="12"/>
      <c r="J343" s="12"/>
      <c r="K343" s="12">
        <v>3</v>
      </c>
      <c r="L343" s="276"/>
      <c r="M343" s="276"/>
      <c r="N343" s="12">
        <v>3</v>
      </c>
      <c r="O343" s="12"/>
      <c r="P343" s="12"/>
      <c r="Q343" s="276"/>
      <c r="R343" s="276"/>
      <c r="S343" s="361" t="s">
        <v>449</v>
      </c>
      <c r="T343" s="36"/>
      <c r="U343" s="133"/>
      <c r="V343" s="70"/>
      <c r="W343" s="129"/>
      <c r="X343" s="2"/>
      <c r="Y343" s="36">
        <v>45308</v>
      </c>
      <c r="Z343" s="24" t="s">
        <v>45</v>
      </c>
      <c r="AA343" s="133">
        <v>0</v>
      </c>
      <c r="AB343" s="117"/>
      <c r="AC343" s="2"/>
      <c r="AD343" s="13"/>
      <c r="AE343" s="1"/>
      <c r="AF343" s="277"/>
    </row>
    <row r="344" spans="2:32" ht="15" customHeight="1" x14ac:dyDescent="0.2">
      <c r="B344" s="13" t="s">
        <v>76</v>
      </c>
      <c r="C344" s="24" t="s">
        <v>97</v>
      </c>
      <c r="D344" s="386">
        <v>330</v>
      </c>
      <c r="E344" s="2" t="s">
        <v>42</v>
      </c>
      <c r="F344" s="13"/>
      <c r="G344" s="12">
        <v>3</v>
      </c>
      <c r="H344" s="12"/>
      <c r="I344" s="12"/>
      <c r="J344" s="12"/>
      <c r="K344" s="12">
        <v>5</v>
      </c>
      <c r="L344" s="276"/>
      <c r="M344" s="276"/>
      <c r="N344" s="12">
        <v>3</v>
      </c>
      <c r="O344" s="12"/>
      <c r="P344" s="12"/>
      <c r="Q344" s="276"/>
      <c r="R344" s="276"/>
      <c r="S344" s="361" t="s">
        <v>449</v>
      </c>
      <c r="T344" s="36"/>
      <c r="U344" s="133"/>
      <c r="V344" s="70"/>
      <c r="W344" s="129"/>
      <c r="X344" s="2"/>
      <c r="Y344" s="36">
        <v>45308</v>
      </c>
      <c r="Z344" s="24" t="s">
        <v>45</v>
      </c>
      <c r="AA344" s="133">
        <v>0</v>
      </c>
      <c r="AB344" s="117"/>
      <c r="AC344" s="2"/>
      <c r="AD344" s="13"/>
      <c r="AE344" s="1"/>
      <c r="AF344" s="277"/>
    </row>
    <row r="345" spans="2:32" ht="15" customHeight="1" x14ac:dyDescent="0.2">
      <c r="B345" s="13" t="s">
        <v>76</v>
      </c>
      <c r="C345" s="24" t="s">
        <v>97</v>
      </c>
      <c r="D345" s="386">
        <v>331</v>
      </c>
      <c r="E345" s="2" t="s">
        <v>115</v>
      </c>
      <c r="F345" s="13"/>
      <c r="G345" s="12"/>
      <c r="H345" s="12"/>
      <c r="I345" s="12">
        <v>3</v>
      </c>
      <c r="J345" s="12"/>
      <c r="K345" s="12">
        <v>3</v>
      </c>
      <c r="L345" s="12"/>
      <c r="M345" s="12"/>
      <c r="N345" s="12">
        <v>3</v>
      </c>
      <c r="O345" s="12"/>
      <c r="P345" s="12"/>
      <c r="Q345" s="12"/>
      <c r="R345" s="12"/>
      <c r="S345" s="361" t="s">
        <v>449</v>
      </c>
      <c r="T345" s="36"/>
      <c r="U345" s="1"/>
      <c r="V345" s="70"/>
      <c r="W345" s="129"/>
      <c r="X345" s="2"/>
      <c r="Y345" s="36">
        <v>45308</v>
      </c>
      <c r="Z345" s="24" t="s">
        <v>45</v>
      </c>
      <c r="AA345" s="133">
        <v>0</v>
      </c>
      <c r="AB345" s="117"/>
      <c r="AC345" s="2"/>
      <c r="AD345" s="13"/>
      <c r="AE345" s="1"/>
      <c r="AF345" s="277"/>
    </row>
    <row r="346" spans="2:32" ht="15" customHeight="1" x14ac:dyDescent="0.2">
      <c r="B346" s="13" t="s">
        <v>76</v>
      </c>
      <c r="C346" s="24" t="s">
        <v>97</v>
      </c>
      <c r="D346" s="386">
        <v>332</v>
      </c>
      <c r="E346" s="2" t="s">
        <v>42</v>
      </c>
      <c r="F346" s="13"/>
      <c r="G346" s="12">
        <v>3</v>
      </c>
      <c r="H346" s="12"/>
      <c r="I346" s="12"/>
      <c r="J346" s="12"/>
      <c r="K346" s="12"/>
      <c r="L346" s="12"/>
      <c r="M346" s="12"/>
      <c r="N346" s="12">
        <v>3</v>
      </c>
      <c r="O346" s="12"/>
      <c r="P346" s="12"/>
      <c r="Q346" s="12"/>
      <c r="R346" s="12"/>
      <c r="S346" s="314"/>
      <c r="T346" s="36"/>
      <c r="U346" s="1"/>
      <c r="V346" s="70"/>
      <c r="W346" s="129"/>
      <c r="X346" s="2"/>
      <c r="Y346" s="36">
        <v>45308</v>
      </c>
      <c r="Z346" s="24" t="s">
        <v>45</v>
      </c>
      <c r="AA346" s="133">
        <v>6</v>
      </c>
      <c r="AB346" s="117"/>
      <c r="AC346" s="2"/>
      <c r="AD346" s="13"/>
      <c r="AE346" s="1"/>
      <c r="AF346" s="277"/>
    </row>
    <row r="347" spans="2:32" ht="15" customHeight="1" x14ac:dyDescent="0.2">
      <c r="B347" s="13" t="s">
        <v>76</v>
      </c>
      <c r="C347" s="24" t="s">
        <v>97</v>
      </c>
      <c r="D347" s="386">
        <v>333</v>
      </c>
      <c r="E347" s="2" t="s">
        <v>42</v>
      </c>
      <c r="F347" s="13"/>
      <c r="G347" s="12">
        <v>3</v>
      </c>
      <c r="H347" s="12"/>
      <c r="I347" s="12"/>
      <c r="J347" s="12"/>
      <c r="K347" s="12"/>
      <c r="L347" s="12"/>
      <c r="M347" s="12"/>
      <c r="N347" s="12"/>
      <c r="O347" s="12"/>
      <c r="P347" s="12"/>
      <c r="Q347" s="12"/>
      <c r="R347" s="12"/>
      <c r="S347" s="314"/>
      <c r="T347" s="36"/>
      <c r="U347" s="1"/>
      <c r="V347" s="70"/>
      <c r="W347" s="129"/>
      <c r="X347" s="2"/>
      <c r="Y347" s="36">
        <v>45308</v>
      </c>
      <c r="Z347" s="24" t="s">
        <v>45</v>
      </c>
      <c r="AA347" s="133">
        <v>3</v>
      </c>
      <c r="AB347" s="117"/>
      <c r="AC347" s="2"/>
      <c r="AD347" s="13"/>
      <c r="AE347" s="1"/>
      <c r="AF347" s="277"/>
    </row>
    <row r="348" spans="2:32" ht="15" customHeight="1" x14ac:dyDescent="0.2">
      <c r="B348" s="13" t="s">
        <v>76</v>
      </c>
      <c r="C348" s="24" t="s">
        <v>97</v>
      </c>
      <c r="D348" s="386">
        <v>334</v>
      </c>
      <c r="E348" s="2" t="s">
        <v>42</v>
      </c>
      <c r="F348" s="13"/>
      <c r="G348" s="12">
        <v>3</v>
      </c>
      <c r="H348" s="12"/>
      <c r="I348" s="12"/>
      <c r="J348" s="12"/>
      <c r="K348" s="12"/>
      <c r="L348" s="276"/>
      <c r="M348" s="276"/>
      <c r="N348" s="12">
        <v>3</v>
      </c>
      <c r="O348" s="12"/>
      <c r="P348" s="12"/>
      <c r="Q348" s="276"/>
      <c r="R348" s="276"/>
      <c r="S348" s="314"/>
      <c r="T348" s="36"/>
      <c r="U348" s="133"/>
      <c r="V348" s="70"/>
      <c r="W348" s="129"/>
      <c r="X348" s="2"/>
      <c r="Y348" s="36">
        <v>45308</v>
      </c>
      <c r="Z348" s="24" t="s">
        <v>45</v>
      </c>
      <c r="AA348" s="133">
        <v>6</v>
      </c>
      <c r="AB348" s="117"/>
      <c r="AC348" s="2"/>
      <c r="AD348" s="13"/>
      <c r="AE348" s="1"/>
      <c r="AF348" s="277"/>
    </row>
    <row r="349" spans="2:32" ht="15" customHeight="1" x14ac:dyDescent="0.2">
      <c r="B349" s="13" t="s">
        <v>76</v>
      </c>
      <c r="C349" s="24" t="s">
        <v>97</v>
      </c>
      <c r="D349" s="386">
        <v>335</v>
      </c>
      <c r="E349" s="2" t="s">
        <v>117</v>
      </c>
      <c r="F349" s="13"/>
      <c r="G349" s="12">
        <v>1</v>
      </c>
      <c r="H349" s="12"/>
      <c r="I349" s="12">
        <v>6</v>
      </c>
      <c r="J349" s="12"/>
      <c r="K349" s="12"/>
      <c r="L349" s="276"/>
      <c r="M349" s="276"/>
      <c r="N349" s="12"/>
      <c r="O349" s="12">
        <v>3</v>
      </c>
      <c r="P349" s="12"/>
      <c r="Q349" s="276"/>
      <c r="R349" s="276"/>
      <c r="S349" s="314"/>
      <c r="T349" s="36">
        <v>45307</v>
      </c>
      <c r="U349" s="133" t="s">
        <v>45</v>
      </c>
      <c r="V349" s="133">
        <v>3</v>
      </c>
      <c r="W349" s="129"/>
      <c r="X349" s="2"/>
      <c r="Y349" s="36">
        <v>45308</v>
      </c>
      <c r="Z349" s="24" t="s">
        <v>45</v>
      </c>
      <c r="AA349" s="133">
        <v>7</v>
      </c>
      <c r="AB349" s="117"/>
      <c r="AC349" s="2"/>
      <c r="AD349" s="13"/>
      <c r="AE349" s="1"/>
      <c r="AF349" s="277"/>
    </row>
    <row r="350" spans="2:32" ht="15" customHeight="1" x14ac:dyDescent="0.2">
      <c r="B350" s="13" t="s">
        <v>76</v>
      </c>
      <c r="C350" s="24" t="s">
        <v>97</v>
      </c>
      <c r="D350" s="386">
        <v>336</v>
      </c>
      <c r="E350" s="2" t="s">
        <v>121</v>
      </c>
      <c r="F350" s="13"/>
      <c r="G350" s="12">
        <v>2</v>
      </c>
      <c r="H350" s="12"/>
      <c r="I350" s="12">
        <v>9</v>
      </c>
      <c r="J350" s="12"/>
      <c r="K350" s="12"/>
      <c r="L350" s="12"/>
      <c r="M350" s="12"/>
      <c r="N350" s="12">
        <v>3</v>
      </c>
      <c r="O350" s="12">
        <v>7</v>
      </c>
      <c r="P350" s="12"/>
      <c r="Q350" s="12"/>
      <c r="R350" s="12"/>
      <c r="S350" s="314"/>
      <c r="T350" s="36">
        <v>45307</v>
      </c>
      <c r="U350" s="133" t="s">
        <v>45</v>
      </c>
      <c r="V350" s="133">
        <v>7</v>
      </c>
      <c r="W350" s="129"/>
      <c r="X350" s="2"/>
      <c r="Y350" s="36">
        <v>45308</v>
      </c>
      <c r="Z350" s="24" t="s">
        <v>45</v>
      </c>
      <c r="AA350" s="133">
        <v>14</v>
      </c>
      <c r="AB350" s="117"/>
      <c r="AC350" s="2"/>
      <c r="AD350" s="13"/>
      <c r="AE350" s="1"/>
      <c r="AF350" s="277"/>
    </row>
    <row r="351" spans="2:32" ht="15" customHeight="1" x14ac:dyDescent="0.2">
      <c r="B351" s="13" t="s">
        <v>76</v>
      </c>
      <c r="C351" s="24" t="s">
        <v>97</v>
      </c>
      <c r="D351" s="386">
        <v>337</v>
      </c>
      <c r="E351" s="2" t="s">
        <v>115</v>
      </c>
      <c r="F351" s="13"/>
      <c r="G351" s="12"/>
      <c r="H351" s="12"/>
      <c r="I351" s="12">
        <v>3</v>
      </c>
      <c r="J351" s="12"/>
      <c r="K351" s="12">
        <v>3</v>
      </c>
      <c r="L351" s="12"/>
      <c r="M351" s="12"/>
      <c r="N351" s="12">
        <v>3</v>
      </c>
      <c r="O351" s="12"/>
      <c r="P351" s="12"/>
      <c r="Q351" s="12"/>
      <c r="R351" s="12"/>
      <c r="S351" s="356" t="s">
        <v>435</v>
      </c>
      <c r="T351" s="36">
        <v>45307</v>
      </c>
      <c r="U351" s="133" t="s">
        <v>45</v>
      </c>
      <c r="V351" s="133">
        <v>3</v>
      </c>
      <c r="W351" s="129"/>
      <c r="X351" s="2"/>
      <c r="Y351" s="36">
        <v>45308</v>
      </c>
      <c r="Z351" s="24" t="s">
        <v>45</v>
      </c>
      <c r="AA351" s="133">
        <v>9</v>
      </c>
      <c r="AB351" s="117"/>
      <c r="AC351" s="2"/>
      <c r="AD351" s="13"/>
      <c r="AE351" s="1"/>
      <c r="AF351" s="277"/>
    </row>
    <row r="352" spans="2:32" ht="15" customHeight="1" x14ac:dyDescent="0.2">
      <c r="B352" s="13" t="s">
        <v>76</v>
      </c>
      <c r="C352" s="24" t="s">
        <v>97</v>
      </c>
      <c r="D352" s="386">
        <v>338</v>
      </c>
      <c r="E352" s="2" t="s">
        <v>42</v>
      </c>
      <c r="F352" s="13"/>
      <c r="G352" s="12">
        <v>3</v>
      </c>
      <c r="H352" s="12"/>
      <c r="I352" s="12"/>
      <c r="J352" s="12"/>
      <c r="K352" s="12"/>
      <c r="L352" s="12"/>
      <c r="M352" s="12"/>
      <c r="N352" s="12"/>
      <c r="O352" s="12"/>
      <c r="P352" s="12"/>
      <c r="Q352" s="12"/>
      <c r="R352" s="12"/>
      <c r="S352" s="360" t="s">
        <v>416</v>
      </c>
      <c r="T352" s="36"/>
      <c r="U352" s="1"/>
      <c r="V352" s="70"/>
      <c r="W352" s="129"/>
      <c r="X352" s="2"/>
      <c r="Y352" s="36">
        <v>45309</v>
      </c>
      <c r="Z352" s="24" t="s">
        <v>45</v>
      </c>
      <c r="AA352" s="133">
        <v>3</v>
      </c>
      <c r="AB352" s="117"/>
      <c r="AC352" s="2"/>
      <c r="AD352" s="13"/>
      <c r="AE352" s="1"/>
      <c r="AF352" s="277"/>
    </row>
    <row r="353" spans="2:32" ht="15" customHeight="1" x14ac:dyDescent="0.2">
      <c r="B353" s="13" t="s">
        <v>76</v>
      </c>
      <c r="C353" s="24" t="s">
        <v>97</v>
      </c>
      <c r="D353" s="386">
        <v>339</v>
      </c>
      <c r="E353" s="2" t="s">
        <v>121</v>
      </c>
      <c r="F353" s="13"/>
      <c r="G353" s="12">
        <v>3</v>
      </c>
      <c r="H353" s="12"/>
      <c r="I353" s="12">
        <v>9</v>
      </c>
      <c r="J353" s="12"/>
      <c r="K353" s="12"/>
      <c r="L353" s="12"/>
      <c r="M353" s="12"/>
      <c r="N353" s="12">
        <v>3</v>
      </c>
      <c r="O353" s="12">
        <v>6</v>
      </c>
      <c r="P353" s="12">
        <v>3</v>
      </c>
      <c r="Q353" s="12"/>
      <c r="R353" s="12"/>
      <c r="S353" s="361" t="s">
        <v>450</v>
      </c>
      <c r="T353" s="36">
        <v>45307</v>
      </c>
      <c r="U353" s="133" t="s">
        <v>45</v>
      </c>
      <c r="V353" s="133">
        <v>15</v>
      </c>
      <c r="W353" s="129"/>
      <c r="X353" s="2"/>
      <c r="Y353" s="36">
        <v>45309</v>
      </c>
      <c r="Z353" s="24" t="s">
        <v>45</v>
      </c>
      <c r="AA353" s="133">
        <v>21</v>
      </c>
      <c r="AB353" s="117"/>
      <c r="AC353" s="2"/>
      <c r="AD353" s="13"/>
      <c r="AE353" s="1"/>
      <c r="AF353" s="277"/>
    </row>
    <row r="354" spans="2:32" ht="15" customHeight="1" x14ac:dyDescent="0.2">
      <c r="B354" s="13" t="s">
        <v>76</v>
      </c>
      <c r="C354" s="24" t="s">
        <v>97</v>
      </c>
      <c r="D354" s="386">
        <v>340</v>
      </c>
      <c r="E354" s="2" t="s">
        <v>42</v>
      </c>
      <c r="F354" s="13"/>
      <c r="G354" s="12">
        <v>3</v>
      </c>
      <c r="H354" s="12"/>
      <c r="I354" s="12"/>
      <c r="J354" s="12"/>
      <c r="K354" s="12"/>
      <c r="L354" s="12"/>
      <c r="M354" s="12"/>
      <c r="N354" s="12"/>
      <c r="O354" s="12"/>
      <c r="P354" s="12"/>
      <c r="Q354" s="12"/>
      <c r="R354" s="12"/>
      <c r="S354" s="314"/>
      <c r="T354" s="36"/>
      <c r="U354" s="1"/>
      <c r="V354" s="70"/>
      <c r="W354" s="129"/>
      <c r="X354" s="2"/>
      <c r="Y354" s="36">
        <v>45309</v>
      </c>
      <c r="Z354" s="24" t="s">
        <v>45</v>
      </c>
      <c r="AA354" s="133">
        <v>3</v>
      </c>
      <c r="AB354" s="156" t="s">
        <v>531</v>
      </c>
      <c r="AC354" s="2"/>
      <c r="AD354" s="13"/>
      <c r="AE354" s="1"/>
      <c r="AF354" s="277"/>
    </row>
    <row r="355" spans="2:32" ht="15" customHeight="1" x14ac:dyDescent="0.2">
      <c r="B355" s="13" t="s">
        <v>76</v>
      </c>
      <c r="C355" s="24" t="s">
        <v>97</v>
      </c>
      <c r="D355" s="386">
        <v>341</v>
      </c>
      <c r="E355" s="2" t="s">
        <v>141</v>
      </c>
      <c r="F355" s="13"/>
      <c r="G355" s="12">
        <v>3</v>
      </c>
      <c r="H355" s="12"/>
      <c r="I355" s="12">
        <v>3</v>
      </c>
      <c r="J355" s="12"/>
      <c r="K355" s="12"/>
      <c r="L355" s="276"/>
      <c r="M355" s="276"/>
      <c r="N355" s="12">
        <v>3</v>
      </c>
      <c r="O355" s="12">
        <v>3</v>
      </c>
      <c r="P355" s="12">
        <v>3</v>
      </c>
      <c r="Q355" s="276"/>
      <c r="R355" s="276"/>
      <c r="S355" s="314"/>
      <c r="T355" s="36">
        <v>45307</v>
      </c>
      <c r="U355" s="133" t="s">
        <v>45</v>
      </c>
      <c r="V355" s="133">
        <v>12</v>
      </c>
      <c r="W355" s="129"/>
      <c r="X355" s="2"/>
      <c r="Y355" s="36">
        <v>45309</v>
      </c>
      <c r="Z355" s="24" t="s">
        <v>45</v>
      </c>
      <c r="AA355" s="133">
        <v>15</v>
      </c>
      <c r="AB355" s="117"/>
      <c r="AC355" s="2"/>
      <c r="AD355" s="13"/>
      <c r="AE355" s="1"/>
      <c r="AF355" s="277"/>
    </row>
    <row r="356" spans="2:32" ht="15" customHeight="1" x14ac:dyDescent="0.2">
      <c r="B356" s="13" t="s">
        <v>76</v>
      </c>
      <c r="C356" s="24" t="s">
        <v>97</v>
      </c>
      <c r="D356" s="386">
        <v>342</v>
      </c>
      <c r="E356" s="2" t="s">
        <v>114</v>
      </c>
      <c r="F356" s="13"/>
      <c r="G356" s="12">
        <v>4</v>
      </c>
      <c r="H356" s="12"/>
      <c r="I356" s="12">
        <v>3</v>
      </c>
      <c r="J356" s="12"/>
      <c r="K356" s="12"/>
      <c r="L356" s="276"/>
      <c r="M356" s="276"/>
      <c r="N356" s="12"/>
      <c r="O356" s="12">
        <v>3</v>
      </c>
      <c r="P356" s="12"/>
      <c r="Q356" s="276"/>
      <c r="R356" s="276"/>
      <c r="S356" s="314"/>
      <c r="T356" s="36">
        <v>45307</v>
      </c>
      <c r="U356" s="133" t="s">
        <v>45</v>
      </c>
      <c r="V356" s="133">
        <v>3</v>
      </c>
      <c r="W356" s="129"/>
      <c r="X356" s="2"/>
      <c r="Y356" s="36">
        <v>45309</v>
      </c>
      <c r="Z356" s="24" t="s">
        <v>45</v>
      </c>
      <c r="AA356" s="133">
        <v>7</v>
      </c>
      <c r="AB356" s="117"/>
      <c r="AC356" s="2"/>
      <c r="AD356" s="13"/>
      <c r="AE356" s="1"/>
      <c r="AF356" s="277"/>
    </row>
    <row r="357" spans="2:32" ht="15.75" customHeight="1" x14ac:dyDescent="0.2">
      <c r="B357" s="13" t="s">
        <v>76</v>
      </c>
      <c r="C357" s="24" t="s">
        <v>97</v>
      </c>
      <c r="D357" s="386">
        <v>343</v>
      </c>
      <c r="E357" s="2" t="s">
        <v>115</v>
      </c>
      <c r="F357" s="13"/>
      <c r="G357" s="12"/>
      <c r="H357" s="12"/>
      <c r="I357" s="12">
        <v>3</v>
      </c>
      <c r="J357" s="12"/>
      <c r="K357" s="12">
        <v>3</v>
      </c>
      <c r="L357" s="276"/>
      <c r="M357" s="276"/>
      <c r="N357" s="12">
        <v>3</v>
      </c>
      <c r="O357" s="12"/>
      <c r="P357" s="12"/>
      <c r="Q357" s="276"/>
      <c r="R357" s="276"/>
      <c r="S357" s="356" t="s">
        <v>451</v>
      </c>
      <c r="T357" s="36">
        <v>45307</v>
      </c>
      <c r="U357" s="133" t="s">
        <v>45</v>
      </c>
      <c r="V357" s="133">
        <v>3</v>
      </c>
      <c r="W357" s="129"/>
      <c r="X357" s="2"/>
      <c r="Y357" s="36">
        <v>45309</v>
      </c>
      <c r="Z357" s="24" t="s">
        <v>45</v>
      </c>
      <c r="AA357" s="133">
        <v>9</v>
      </c>
      <c r="AB357" s="117"/>
      <c r="AC357" s="2"/>
      <c r="AD357" s="13"/>
      <c r="AE357" s="1"/>
      <c r="AF357" s="277"/>
    </row>
    <row r="358" spans="2:32" ht="15" customHeight="1" x14ac:dyDescent="0.2">
      <c r="B358" s="13" t="s">
        <v>76</v>
      </c>
      <c r="C358" s="24" t="s">
        <v>97</v>
      </c>
      <c r="D358" s="386">
        <v>344</v>
      </c>
      <c r="E358" s="2" t="s">
        <v>114</v>
      </c>
      <c r="F358" s="13"/>
      <c r="G358" s="12">
        <v>4</v>
      </c>
      <c r="H358" s="12">
        <v>3</v>
      </c>
      <c r="I358" s="12"/>
      <c r="J358" s="12"/>
      <c r="K358" s="12">
        <v>3</v>
      </c>
      <c r="L358" s="12"/>
      <c r="M358" s="12"/>
      <c r="N358" s="12">
        <v>3</v>
      </c>
      <c r="O358" s="12">
        <v>6</v>
      </c>
      <c r="P358" s="12"/>
      <c r="Q358" s="12"/>
      <c r="R358" s="12"/>
      <c r="S358" s="356" t="s">
        <v>452</v>
      </c>
      <c r="T358" s="36">
        <v>45307</v>
      </c>
      <c r="U358" s="133" t="s">
        <v>45</v>
      </c>
      <c r="V358" s="133">
        <v>9</v>
      </c>
      <c r="W358" s="117"/>
      <c r="X358" s="2"/>
      <c r="Y358" s="36">
        <v>45309</v>
      </c>
      <c r="Z358" s="24" t="s">
        <v>45</v>
      </c>
      <c r="AA358" s="133">
        <v>13</v>
      </c>
      <c r="AB358" s="117"/>
      <c r="AC358" s="2"/>
      <c r="AD358" s="13"/>
      <c r="AE358" s="1"/>
      <c r="AF358" s="277"/>
    </row>
    <row r="359" spans="2:32" ht="15" customHeight="1" x14ac:dyDescent="0.2">
      <c r="B359" s="13" t="s">
        <v>76</v>
      </c>
      <c r="C359" s="24" t="s">
        <v>97</v>
      </c>
      <c r="D359" s="386">
        <v>345</v>
      </c>
      <c r="E359" s="2" t="s">
        <v>115</v>
      </c>
      <c r="F359" s="13"/>
      <c r="G359" s="12"/>
      <c r="H359" s="12">
        <v>3</v>
      </c>
      <c r="I359" s="12"/>
      <c r="J359" s="12"/>
      <c r="K359" s="12">
        <v>3</v>
      </c>
      <c r="L359" s="12"/>
      <c r="M359" s="12"/>
      <c r="N359" s="12">
        <v>3</v>
      </c>
      <c r="O359" s="12"/>
      <c r="P359" s="12"/>
      <c r="Q359" s="12"/>
      <c r="R359" s="12"/>
      <c r="S359" s="356" t="s">
        <v>453</v>
      </c>
      <c r="T359" s="36">
        <v>45307</v>
      </c>
      <c r="U359" s="133" t="s">
        <v>45</v>
      </c>
      <c r="V359" s="133">
        <v>3</v>
      </c>
      <c r="W359" s="117"/>
      <c r="X359" s="2"/>
      <c r="Y359" s="36">
        <v>45309</v>
      </c>
      <c r="Z359" s="24" t="s">
        <v>45</v>
      </c>
      <c r="AA359" s="133">
        <v>9</v>
      </c>
      <c r="AB359" s="117"/>
      <c r="AC359" s="2"/>
      <c r="AD359" s="13"/>
      <c r="AE359" s="1"/>
      <c r="AF359" s="277"/>
    </row>
    <row r="360" spans="2:32" ht="15" customHeight="1" x14ac:dyDescent="0.2">
      <c r="B360" s="13" t="s">
        <v>76</v>
      </c>
      <c r="C360" s="24" t="s">
        <v>97</v>
      </c>
      <c r="D360" s="386">
        <v>346</v>
      </c>
      <c r="E360" s="2" t="s">
        <v>112</v>
      </c>
      <c r="F360" s="13"/>
      <c r="G360" s="12">
        <v>1</v>
      </c>
      <c r="H360" s="12"/>
      <c r="I360" s="12">
        <v>6</v>
      </c>
      <c r="J360" s="12"/>
      <c r="K360" s="12"/>
      <c r="L360" s="12"/>
      <c r="M360" s="12"/>
      <c r="N360" s="12"/>
      <c r="O360" s="12">
        <v>3</v>
      </c>
      <c r="P360" s="12"/>
      <c r="Q360" s="12"/>
      <c r="R360" s="12"/>
      <c r="S360" s="314"/>
      <c r="T360" s="36">
        <v>45307</v>
      </c>
      <c r="U360" s="133" t="s">
        <v>45</v>
      </c>
      <c r="V360" s="133">
        <v>3</v>
      </c>
      <c r="W360" s="117"/>
      <c r="X360" s="2"/>
      <c r="Y360" s="36">
        <v>45309</v>
      </c>
      <c r="Z360" s="24" t="s">
        <v>45</v>
      </c>
      <c r="AA360" s="133">
        <v>7</v>
      </c>
      <c r="AB360" s="117"/>
      <c r="AC360" s="2"/>
      <c r="AD360" s="13"/>
      <c r="AE360" s="1"/>
      <c r="AF360" s="277"/>
    </row>
    <row r="361" spans="2:32" ht="15" customHeight="1" x14ac:dyDescent="0.2">
      <c r="B361" s="13" t="s">
        <v>76</v>
      </c>
      <c r="C361" s="24" t="s">
        <v>97</v>
      </c>
      <c r="D361" s="386">
        <v>347</v>
      </c>
      <c r="E361" s="2" t="s">
        <v>115</v>
      </c>
      <c r="F361" s="13"/>
      <c r="G361" s="12"/>
      <c r="H361" s="12"/>
      <c r="I361" s="12">
        <v>3</v>
      </c>
      <c r="J361" s="12"/>
      <c r="K361" s="12">
        <v>3</v>
      </c>
      <c r="L361" s="12"/>
      <c r="M361" s="12"/>
      <c r="N361" s="12">
        <v>3</v>
      </c>
      <c r="O361" s="12"/>
      <c r="P361" s="12"/>
      <c r="Q361" s="12"/>
      <c r="R361" s="12"/>
      <c r="S361" s="314"/>
      <c r="T361" s="36">
        <v>45307</v>
      </c>
      <c r="U361" s="133" t="s">
        <v>45</v>
      </c>
      <c r="V361" s="133">
        <v>9</v>
      </c>
      <c r="W361" s="117"/>
      <c r="X361" s="2"/>
      <c r="Y361" s="36">
        <v>45309</v>
      </c>
      <c r="Z361" s="24" t="s">
        <v>45</v>
      </c>
      <c r="AA361" s="133">
        <v>9</v>
      </c>
      <c r="AB361" s="117"/>
      <c r="AC361" s="2"/>
      <c r="AD361" s="13"/>
      <c r="AE361" s="1"/>
      <c r="AF361" s="277"/>
    </row>
    <row r="362" spans="2:32" ht="15" customHeight="1" x14ac:dyDescent="0.2">
      <c r="B362" s="13" t="s">
        <v>76</v>
      </c>
      <c r="C362" s="24" t="s">
        <v>97</v>
      </c>
      <c r="D362" s="386">
        <v>348</v>
      </c>
      <c r="E362" s="2" t="s">
        <v>42</v>
      </c>
      <c r="F362" s="13"/>
      <c r="G362" s="12">
        <v>3</v>
      </c>
      <c r="H362" s="12"/>
      <c r="I362" s="12"/>
      <c r="J362" s="12"/>
      <c r="K362" s="12"/>
      <c r="L362" s="12"/>
      <c r="M362" s="12"/>
      <c r="N362" s="12"/>
      <c r="O362" s="12"/>
      <c r="P362" s="12"/>
      <c r="Q362" s="12"/>
      <c r="R362" s="12"/>
      <c r="S362" s="314"/>
      <c r="T362" s="36"/>
      <c r="U362" s="133"/>
      <c r="V362" s="70"/>
      <c r="W362" s="117"/>
      <c r="X362" s="2"/>
      <c r="Y362" s="36">
        <v>45309</v>
      </c>
      <c r="Z362" s="24" t="s">
        <v>45</v>
      </c>
      <c r="AA362" s="133">
        <v>3</v>
      </c>
      <c r="AB362" s="117"/>
      <c r="AC362" s="2"/>
      <c r="AD362" s="13"/>
      <c r="AE362" s="1"/>
      <c r="AF362" s="277"/>
    </row>
    <row r="363" spans="2:32" ht="15" customHeight="1" x14ac:dyDescent="0.2">
      <c r="B363" s="13" t="s">
        <v>76</v>
      </c>
      <c r="C363" s="24" t="s">
        <v>97</v>
      </c>
      <c r="D363" s="386">
        <v>349</v>
      </c>
      <c r="E363" s="2" t="s">
        <v>60</v>
      </c>
      <c r="F363" s="13"/>
      <c r="G363" s="12">
        <v>1</v>
      </c>
      <c r="H363" s="12"/>
      <c r="I363" s="12">
        <v>6</v>
      </c>
      <c r="J363" s="12"/>
      <c r="K363" s="12"/>
      <c r="L363" s="276"/>
      <c r="M363" s="276"/>
      <c r="N363" s="12">
        <v>3</v>
      </c>
      <c r="O363" s="12">
        <v>3</v>
      </c>
      <c r="P363" s="12"/>
      <c r="Q363" s="276"/>
      <c r="R363" s="276"/>
      <c r="S363" s="314"/>
      <c r="T363" s="36"/>
      <c r="U363" s="133" t="s">
        <v>45</v>
      </c>
      <c r="V363" s="133">
        <v>3</v>
      </c>
      <c r="W363" s="129"/>
      <c r="X363" s="2"/>
      <c r="Y363" s="36">
        <v>45309</v>
      </c>
      <c r="Z363" s="24" t="s">
        <v>45</v>
      </c>
      <c r="AA363" s="133">
        <v>10</v>
      </c>
      <c r="AB363" s="117"/>
      <c r="AC363" s="2"/>
      <c r="AD363" s="13"/>
      <c r="AE363" s="1"/>
      <c r="AF363" s="277"/>
    </row>
    <row r="364" spans="2:32" ht="15" customHeight="1" x14ac:dyDescent="0.2">
      <c r="B364" s="13" t="s">
        <v>76</v>
      </c>
      <c r="C364" s="24" t="s">
        <v>97</v>
      </c>
      <c r="D364" s="386">
        <v>350</v>
      </c>
      <c r="E364" s="2" t="s">
        <v>42</v>
      </c>
      <c r="F364" s="13"/>
      <c r="G364" s="12">
        <v>3</v>
      </c>
      <c r="H364" s="12"/>
      <c r="I364" s="12"/>
      <c r="J364" s="12"/>
      <c r="K364" s="12"/>
      <c r="L364" s="12"/>
      <c r="M364" s="12"/>
      <c r="N364" s="12"/>
      <c r="O364" s="12"/>
      <c r="P364" s="12"/>
      <c r="Q364" s="12"/>
      <c r="R364" s="12"/>
      <c r="S364" s="314"/>
      <c r="T364" s="36"/>
      <c r="U364" s="133"/>
      <c r="V364" s="70"/>
      <c r="W364" s="117"/>
      <c r="X364" s="2"/>
      <c r="Y364" s="36">
        <v>45309</v>
      </c>
      <c r="Z364" s="24" t="s">
        <v>45</v>
      </c>
      <c r="AA364" s="133">
        <v>3</v>
      </c>
      <c r="AB364" s="117"/>
      <c r="AC364" s="2"/>
      <c r="AD364" s="13"/>
      <c r="AE364" s="1"/>
      <c r="AF364" s="277"/>
    </row>
    <row r="365" spans="2:32" ht="15" customHeight="1" x14ac:dyDescent="0.2">
      <c r="B365" s="13" t="s">
        <v>76</v>
      </c>
      <c r="C365" s="24" t="s">
        <v>97</v>
      </c>
      <c r="D365" s="386">
        <v>351</v>
      </c>
      <c r="E365" s="2" t="s">
        <v>42</v>
      </c>
      <c r="F365" s="13"/>
      <c r="G365" s="12">
        <v>3</v>
      </c>
      <c r="H365" s="12"/>
      <c r="I365" s="12"/>
      <c r="J365" s="12"/>
      <c r="K365" s="12"/>
      <c r="L365" s="12"/>
      <c r="M365" s="12"/>
      <c r="N365" s="12">
        <v>3</v>
      </c>
      <c r="O365" s="12"/>
      <c r="P365" s="12"/>
      <c r="Q365" s="12"/>
      <c r="R365" s="12"/>
      <c r="S365" s="314"/>
      <c r="T365" s="36"/>
      <c r="U365" s="133"/>
      <c r="V365" s="70"/>
      <c r="W365" s="117"/>
      <c r="X365" s="2"/>
      <c r="Y365" s="36">
        <v>45309</v>
      </c>
      <c r="Z365" s="24" t="s">
        <v>45</v>
      </c>
      <c r="AA365" s="133">
        <v>6</v>
      </c>
      <c r="AB365" s="117"/>
      <c r="AC365" s="2"/>
      <c r="AD365" s="13"/>
      <c r="AE365" s="1"/>
      <c r="AF365" s="277"/>
    </row>
    <row r="366" spans="2:32" ht="15" customHeight="1" x14ac:dyDescent="0.2">
      <c r="B366" s="13" t="s">
        <v>76</v>
      </c>
      <c r="C366" s="24" t="s">
        <v>97</v>
      </c>
      <c r="D366" s="386">
        <v>352</v>
      </c>
      <c r="E366" s="2" t="s">
        <v>112</v>
      </c>
      <c r="F366" s="13"/>
      <c r="G366" s="12">
        <v>2</v>
      </c>
      <c r="H366" s="12"/>
      <c r="I366" s="12">
        <v>6</v>
      </c>
      <c r="J366" s="12"/>
      <c r="K366" s="12"/>
      <c r="L366" s="12"/>
      <c r="M366" s="12"/>
      <c r="N366" s="12"/>
      <c r="O366" s="12">
        <v>3</v>
      </c>
      <c r="P366" s="12"/>
      <c r="Q366" s="12"/>
      <c r="R366" s="12"/>
      <c r="S366" s="314"/>
      <c r="T366" s="36">
        <v>45307</v>
      </c>
      <c r="U366" s="133" t="s">
        <v>45</v>
      </c>
      <c r="V366" s="133">
        <v>3</v>
      </c>
      <c r="W366" s="117"/>
      <c r="X366" s="2"/>
      <c r="Y366" s="36">
        <v>45309</v>
      </c>
      <c r="Z366" s="24" t="s">
        <v>45</v>
      </c>
      <c r="AA366" s="133">
        <v>8</v>
      </c>
      <c r="AB366" s="117"/>
      <c r="AC366" s="2"/>
      <c r="AD366" s="13"/>
      <c r="AE366" s="1"/>
      <c r="AF366" s="277"/>
    </row>
    <row r="367" spans="2:32" ht="15" customHeight="1" x14ac:dyDescent="0.2">
      <c r="B367" s="13" t="s">
        <v>76</v>
      </c>
      <c r="C367" s="24" t="s">
        <v>97</v>
      </c>
      <c r="D367" s="386">
        <v>353</v>
      </c>
      <c r="E367" s="2" t="s">
        <v>42</v>
      </c>
      <c r="F367" s="13"/>
      <c r="G367" s="12">
        <v>3</v>
      </c>
      <c r="H367" s="12"/>
      <c r="I367" s="12"/>
      <c r="J367" s="12"/>
      <c r="K367" s="12"/>
      <c r="L367" s="12"/>
      <c r="M367" s="12"/>
      <c r="N367" s="12">
        <v>3</v>
      </c>
      <c r="O367" s="12"/>
      <c r="P367" s="12"/>
      <c r="Q367" s="12"/>
      <c r="R367" s="12"/>
      <c r="S367" s="314"/>
      <c r="T367" s="36"/>
      <c r="U367" s="133"/>
      <c r="V367" s="70"/>
      <c r="W367" s="117"/>
      <c r="X367" s="2"/>
      <c r="Y367" s="36">
        <v>45309</v>
      </c>
      <c r="Z367" s="24" t="s">
        <v>45</v>
      </c>
      <c r="AA367" s="133">
        <v>6</v>
      </c>
      <c r="AB367" s="117"/>
      <c r="AC367" s="2"/>
      <c r="AD367" s="13"/>
      <c r="AE367" s="1"/>
      <c r="AF367" s="277"/>
    </row>
    <row r="368" spans="2:32" ht="15" customHeight="1" x14ac:dyDescent="0.2">
      <c r="B368" s="13" t="s">
        <v>76</v>
      </c>
      <c r="C368" s="24" t="s">
        <v>97</v>
      </c>
      <c r="D368" s="386">
        <v>354</v>
      </c>
      <c r="E368" s="2" t="s">
        <v>42</v>
      </c>
      <c r="F368" s="13"/>
      <c r="G368" s="12">
        <v>3</v>
      </c>
      <c r="H368" s="12"/>
      <c r="I368" s="12"/>
      <c r="J368" s="12"/>
      <c r="K368" s="12"/>
      <c r="L368" s="12"/>
      <c r="M368" s="12"/>
      <c r="N368" s="12"/>
      <c r="O368" s="12"/>
      <c r="P368" s="12"/>
      <c r="Q368" s="12"/>
      <c r="R368" s="12"/>
      <c r="S368" s="314"/>
      <c r="T368" s="36"/>
      <c r="U368" s="133"/>
      <c r="V368" s="70"/>
      <c r="W368" s="117"/>
      <c r="X368" s="2"/>
      <c r="Y368" s="36">
        <v>45309</v>
      </c>
      <c r="Z368" s="24" t="s">
        <v>45</v>
      </c>
      <c r="AA368" s="133">
        <v>3</v>
      </c>
      <c r="AB368" s="117"/>
      <c r="AC368" s="2"/>
      <c r="AD368" s="13"/>
      <c r="AE368" s="1"/>
      <c r="AF368" s="277"/>
    </row>
    <row r="369" spans="2:32" ht="15" customHeight="1" x14ac:dyDescent="0.2">
      <c r="B369" s="13" t="s">
        <v>76</v>
      </c>
      <c r="C369" s="24" t="s">
        <v>97</v>
      </c>
      <c r="D369" s="386">
        <v>355</v>
      </c>
      <c r="E369" s="2" t="s">
        <v>42</v>
      </c>
      <c r="F369" s="13"/>
      <c r="G369" s="12">
        <v>3</v>
      </c>
      <c r="H369" s="12"/>
      <c r="I369" s="12"/>
      <c r="J369" s="12"/>
      <c r="K369" s="12"/>
      <c r="L369" s="276"/>
      <c r="M369" s="276"/>
      <c r="N369" s="12">
        <v>3</v>
      </c>
      <c r="O369" s="12"/>
      <c r="P369" s="12"/>
      <c r="Q369" s="276"/>
      <c r="R369" s="276"/>
      <c r="S369" s="314"/>
      <c r="T369" s="36"/>
      <c r="U369" s="133"/>
      <c r="V369" s="70"/>
      <c r="W369" s="129"/>
      <c r="X369" s="2"/>
      <c r="Y369" s="36">
        <v>45309</v>
      </c>
      <c r="Z369" s="24" t="s">
        <v>45</v>
      </c>
      <c r="AA369" s="133">
        <v>6</v>
      </c>
      <c r="AB369" s="117"/>
      <c r="AC369" s="2"/>
      <c r="AD369" s="13"/>
      <c r="AE369" s="1"/>
      <c r="AF369" s="277"/>
    </row>
    <row r="370" spans="2:32" ht="15" customHeight="1" x14ac:dyDescent="0.2">
      <c r="B370" s="13" t="s">
        <v>76</v>
      </c>
      <c r="C370" s="24" t="s">
        <v>97</v>
      </c>
      <c r="D370" s="386">
        <v>356</v>
      </c>
      <c r="E370" s="2" t="s">
        <v>42</v>
      </c>
      <c r="F370" s="13"/>
      <c r="G370" s="12">
        <v>3</v>
      </c>
      <c r="H370" s="12"/>
      <c r="I370" s="12"/>
      <c r="J370" s="12"/>
      <c r="K370" s="12"/>
      <c r="L370" s="276"/>
      <c r="M370" s="276"/>
      <c r="N370" s="12"/>
      <c r="O370" s="12"/>
      <c r="P370" s="12"/>
      <c r="Q370" s="276"/>
      <c r="R370" s="276"/>
      <c r="S370" s="314"/>
      <c r="T370" s="36"/>
      <c r="U370" s="133"/>
      <c r="V370" s="70"/>
      <c r="W370" s="129"/>
      <c r="X370" s="2"/>
      <c r="Y370" s="36">
        <v>45309</v>
      </c>
      <c r="Z370" s="24" t="s">
        <v>45</v>
      </c>
      <c r="AA370" s="133">
        <v>3</v>
      </c>
      <c r="AB370" s="156" t="s">
        <v>531</v>
      </c>
      <c r="AC370" s="2"/>
      <c r="AD370" s="13"/>
      <c r="AE370" s="1"/>
      <c r="AF370" s="277"/>
    </row>
    <row r="371" spans="2:32" ht="15" customHeight="1" x14ac:dyDescent="0.2">
      <c r="B371" s="13" t="s">
        <v>76</v>
      </c>
      <c r="C371" s="24" t="s">
        <v>97</v>
      </c>
      <c r="D371" s="386">
        <v>357</v>
      </c>
      <c r="E371" s="2" t="s">
        <v>60</v>
      </c>
      <c r="F371" s="13"/>
      <c r="G371" s="12"/>
      <c r="H371" s="12"/>
      <c r="I371" s="12">
        <v>6</v>
      </c>
      <c r="J371" s="12"/>
      <c r="K371" s="12"/>
      <c r="L371" s="276"/>
      <c r="M371" s="276"/>
      <c r="N371" s="12">
        <v>3</v>
      </c>
      <c r="O371" s="12"/>
      <c r="P371" s="12">
        <v>3</v>
      </c>
      <c r="Q371" s="276"/>
      <c r="R371" s="276"/>
      <c r="S371" s="356" t="s">
        <v>453</v>
      </c>
      <c r="T371" s="36">
        <v>45307</v>
      </c>
      <c r="U371" s="133" t="s">
        <v>45</v>
      </c>
      <c r="V371" s="133">
        <v>9</v>
      </c>
      <c r="W371" s="129"/>
      <c r="X371" s="2"/>
      <c r="Y371" s="36">
        <v>45309</v>
      </c>
      <c r="Z371" s="24" t="s">
        <v>45</v>
      </c>
      <c r="AA371" s="133">
        <v>15</v>
      </c>
      <c r="AB371" s="117"/>
      <c r="AC371" s="2"/>
      <c r="AD371" s="13"/>
      <c r="AE371" s="1"/>
      <c r="AF371" s="277"/>
    </row>
    <row r="372" spans="2:32" ht="15" customHeight="1" x14ac:dyDescent="0.2">
      <c r="B372" s="13" t="s">
        <v>76</v>
      </c>
      <c r="C372" s="24" t="s">
        <v>97</v>
      </c>
      <c r="D372" s="386">
        <v>358</v>
      </c>
      <c r="E372" s="2" t="s">
        <v>42</v>
      </c>
      <c r="F372" s="13"/>
      <c r="G372" s="12">
        <v>3</v>
      </c>
      <c r="H372" s="12"/>
      <c r="I372" s="12"/>
      <c r="J372" s="12"/>
      <c r="K372" s="12"/>
      <c r="L372" s="276"/>
      <c r="M372" s="276"/>
      <c r="N372" s="12"/>
      <c r="O372" s="12"/>
      <c r="P372" s="12"/>
      <c r="Q372" s="276"/>
      <c r="R372" s="276"/>
      <c r="S372" s="356" t="s">
        <v>454</v>
      </c>
      <c r="T372" s="36"/>
      <c r="U372" s="133"/>
      <c r="V372" s="70"/>
      <c r="W372" s="129"/>
      <c r="X372" s="2"/>
      <c r="Y372" s="36">
        <v>45309</v>
      </c>
      <c r="Z372" s="24" t="s">
        <v>45</v>
      </c>
      <c r="AA372" s="133">
        <v>3</v>
      </c>
      <c r="AB372" s="117"/>
      <c r="AC372" s="2"/>
      <c r="AD372" s="13"/>
      <c r="AE372" s="1"/>
      <c r="AF372" s="277"/>
    </row>
    <row r="373" spans="2:32" ht="15" customHeight="1" x14ac:dyDescent="0.2">
      <c r="B373" s="13" t="s">
        <v>76</v>
      </c>
      <c r="C373" s="24" t="s">
        <v>97</v>
      </c>
      <c r="D373" s="386">
        <v>359</v>
      </c>
      <c r="E373" s="2" t="s">
        <v>42</v>
      </c>
      <c r="F373" s="13"/>
      <c r="G373" s="12">
        <v>3</v>
      </c>
      <c r="H373" s="12"/>
      <c r="I373" s="12"/>
      <c r="J373" s="12"/>
      <c r="K373" s="12"/>
      <c r="L373" s="12"/>
      <c r="M373" s="12"/>
      <c r="N373" s="12">
        <v>3</v>
      </c>
      <c r="O373" s="12"/>
      <c r="P373" s="12"/>
      <c r="Q373" s="12"/>
      <c r="R373" s="12"/>
      <c r="S373" s="356" t="s">
        <v>453</v>
      </c>
      <c r="T373" s="36"/>
      <c r="U373" s="133"/>
      <c r="V373" s="70"/>
      <c r="W373" s="117"/>
      <c r="X373" s="2"/>
      <c r="Y373" s="36">
        <v>45309</v>
      </c>
      <c r="Z373" s="24" t="s">
        <v>45</v>
      </c>
      <c r="AA373" s="133">
        <v>6</v>
      </c>
      <c r="AB373" s="117"/>
      <c r="AC373" s="2"/>
      <c r="AD373" s="13"/>
      <c r="AE373" s="1"/>
      <c r="AF373" s="277"/>
    </row>
    <row r="374" spans="2:32" ht="15" customHeight="1" x14ac:dyDescent="0.2">
      <c r="B374" s="13" t="s">
        <v>76</v>
      </c>
      <c r="C374" s="24" t="s">
        <v>97</v>
      </c>
      <c r="D374" s="386">
        <v>360</v>
      </c>
      <c r="E374" s="2" t="s">
        <v>42</v>
      </c>
      <c r="F374" s="13"/>
      <c r="G374" s="12">
        <v>3</v>
      </c>
      <c r="H374" s="12"/>
      <c r="I374" s="12"/>
      <c r="J374" s="12"/>
      <c r="K374" s="12"/>
      <c r="L374" s="12"/>
      <c r="M374" s="12"/>
      <c r="N374" s="12"/>
      <c r="O374" s="12"/>
      <c r="P374" s="12"/>
      <c r="Q374" s="12"/>
      <c r="R374" s="12"/>
      <c r="S374" s="356" t="s">
        <v>455</v>
      </c>
      <c r="T374" s="36"/>
      <c r="U374" s="133"/>
      <c r="V374" s="70"/>
      <c r="W374" s="117"/>
      <c r="X374" s="2"/>
      <c r="Y374" s="36">
        <v>45309</v>
      </c>
      <c r="Z374" s="24" t="s">
        <v>45</v>
      </c>
      <c r="AA374" s="133">
        <v>3</v>
      </c>
      <c r="AB374" s="117"/>
      <c r="AC374" s="2"/>
      <c r="AD374" s="13"/>
      <c r="AE374" s="1"/>
      <c r="AF374" s="277"/>
    </row>
    <row r="375" spans="2:32" ht="15" customHeight="1" x14ac:dyDescent="0.2">
      <c r="B375" s="13" t="s">
        <v>76</v>
      </c>
      <c r="C375" s="24" t="s">
        <v>97</v>
      </c>
      <c r="D375" s="386">
        <v>361</v>
      </c>
      <c r="E375" s="2" t="s">
        <v>60</v>
      </c>
      <c r="F375" s="13"/>
      <c r="G375" s="12">
        <v>1</v>
      </c>
      <c r="H375" s="12"/>
      <c r="I375" s="12">
        <v>6</v>
      </c>
      <c r="J375" s="12"/>
      <c r="K375" s="12"/>
      <c r="L375" s="12"/>
      <c r="M375" s="12"/>
      <c r="N375" s="12">
        <v>3</v>
      </c>
      <c r="O375" s="12">
        <v>3</v>
      </c>
      <c r="P375" s="12"/>
      <c r="Q375" s="12"/>
      <c r="R375" s="12"/>
      <c r="S375" s="356" t="s">
        <v>456</v>
      </c>
      <c r="T375" s="36">
        <v>45307</v>
      </c>
      <c r="U375" s="133" t="s">
        <v>45</v>
      </c>
      <c r="V375" s="133">
        <v>3</v>
      </c>
      <c r="W375" s="117"/>
      <c r="X375" s="2"/>
      <c r="Y375" s="36">
        <v>45309</v>
      </c>
      <c r="Z375" s="24" t="s">
        <v>45</v>
      </c>
      <c r="AA375" s="133">
        <v>10</v>
      </c>
      <c r="AB375" s="117"/>
      <c r="AC375" s="2"/>
      <c r="AD375" s="13"/>
      <c r="AE375" s="1"/>
      <c r="AF375" s="277"/>
    </row>
    <row r="376" spans="2:32" ht="15" customHeight="1" x14ac:dyDescent="0.2">
      <c r="B376" s="13" t="s">
        <v>76</v>
      </c>
      <c r="C376" s="24" t="s">
        <v>97</v>
      </c>
      <c r="D376" s="386">
        <v>362</v>
      </c>
      <c r="E376" s="2" t="s">
        <v>115</v>
      </c>
      <c r="F376" s="13"/>
      <c r="G376" s="12"/>
      <c r="H376" s="12"/>
      <c r="I376" s="12">
        <v>3</v>
      </c>
      <c r="J376" s="12"/>
      <c r="K376" s="12"/>
      <c r="L376" s="12"/>
      <c r="M376" s="12"/>
      <c r="N376" s="12"/>
      <c r="O376" s="12">
        <v>6</v>
      </c>
      <c r="P376" s="12"/>
      <c r="Q376" s="12"/>
      <c r="R376" s="12"/>
      <c r="S376" s="314"/>
      <c r="T376" s="36">
        <v>45307</v>
      </c>
      <c r="U376" s="133" t="s">
        <v>45</v>
      </c>
      <c r="V376" s="133">
        <v>6</v>
      </c>
      <c r="W376" s="117"/>
      <c r="X376" s="2"/>
      <c r="Y376" s="36">
        <v>45309</v>
      </c>
      <c r="Z376" s="24" t="s">
        <v>45</v>
      </c>
      <c r="AA376" s="133">
        <v>3</v>
      </c>
      <c r="AB376" s="117"/>
      <c r="AC376" s="2"/>
      <c r="AD376" s="13"/>
      <c r="AE376" s="1"/>
      <c r="AF376" s="277"/>
    </row>
    <row r="377" spans="2:32" ht="15" customHeight="1" x14ac:dyDescent="0.2">
      <c r="B377" s="13" t="s">
        <v>76</v>
      </c>
      <c r="C377" s="24" t="s">
        <v>97</v>
      </c>
      <c r="D377" s="386">
        <v>363</v>
      </c>
      <c r="E377" s="2" t="s">
        <v>115</v>
      </c>
      <c r="F377" s="13"/>
      <c r="G377" s="12"/>
      <c r="H377" s="12"/>
      <c r="I377" s="12">
        <v>3</v>
      </c>
      <c r="J377" s="12"/>
      <c r="K377" s="12">
        <v>3</v>
      </c>
      <c r="L377" s="276"/>
      <c r="M377" s="276"/>
      <c r="N377" s="12">
        <v>2</v>
      </c>
      <c r="O377" s="12"/>
      <c r="P377" s="12"/>
      <c r="Q377" s="276"/>
      <c r="R377" s="276"/>
      <c r="S377" s="356" t="s">
        <v>457</v>
      </c>
      <c r="T377" s="36">
        <v>45307</v>
      </c>
      <c r="U377" s="133" t="s">
        <v>45</v>
      </c>
      <c r="V377" s="133">
        <v>3</v>
      </c>
      <c r="W377" s="129"/>
      <c r="X377" s="2"/>
      <c r="Y377" s="36">
        <v>45309</v>
      </c>
      <c r="Z377" s="24" t="s">
        <v>45</v>
      </c>
      <c r="AA377" s="133">
        <v>8</v>
      </c>
      <c r="AB377" s="117"/>
      <c r="AC377" s="2"/>
      <c r="AD377" s="13"/>
      <c r="AE377" s="1"/>
      <c r="AF377" s="277"/>
    </row>
    <row r="378" spans="2:32" ht="15" customHeight="1" x14ac:dyDescent="0.2">
      <c r="B378" s="13" t="s">
        <v>76</v>
      </c>
      <c r="C378" s="24" t="s">
        <v>97</v>
      </c>
      <c r="D378" s="386">
        <v>364</v>
      </c>
      <c r="E378" s="2" t="s">
        <v>115</v>
      </c>
      <c r="F378" s="13"/>
      <c r="G378" s="12"/>
      <c r="H378" s="12"/>
      <c r="I378" s="12">
        <v>3</v>
      </c>
      <c r="J378" s="12"/>
      <c r="K378" s="12">
        <v>3</v>
      </c>
      <c r="L378" s="12"/>
      <c r="M378" s="12"/>
      <c r="N378" s="12"/>
      <c r="O378" s="12">
        <v>9</v>
      </c>
      <c r="P378" s="12"/>
      <c r="Q378" s="12"/>
      <c r="R378" s="12"/>
      <c r="S378" s="314"/>
      <c r="T378" s="36">
        <v>45307</v>
      </c>
      <c r="U378" s="133" t="s">
        <v>45</v>
      </c>
      <c r="V378" s="133">
        <v>12</v>
      </c>
      <c r="W378" s="117"/>
      <c r="X378" s="2"/>
      <c r="Y378" s="36">
        <v>45309</v>
      </c>
      <c r="Z378" s="24" t="s">
        <v>45</v>
      </c>
      <c r="AA378" s="133">
        <v>6</v>
      </c>
      <c r="AB378" s="117"/>
      <c r="AC378" s="2"/>
      <c r="AD378" s="13"/>
      <c r="AE378" s="1"/>
      <c r="AF378" s="277"/>
    </row>
    <row r="379" spans="2:32" ht="15" customHeight="1" x14ac:dyDescent="0.2">
      <c r="B379" s="13" t="s">
        <v>76</v>
      </c>
      <c r="C379" s="24" t="s">
        <v>97</v>
      </c>
      <c r="D379" s="386">
        <v>365</v>
      </c>
      <c r="E379" s="2" t="s">
        <v>115</v>
      </c>
      <c r="F379" s="13"/>
      <c r="G379" s="12"/>
      <c r="H379" s="12"/>
      <c r="I379" s="12">
        <v>3</v>
      </c>
      <c r="J379" s="12"/>
      <c r="K379" s="12">
        <v>6</v>
      </c>
      <c r="L379" s="12"/>
      <c r="M379" s="12"/>
      <c r="N379" s="12">
        <v>3</v>
      </c>
      <c r="O379" s="12">
        <v>3</v>
      </c>
      <c r="P379" s="12"/>
      <c r="Q379" s="12"/>
      <c r="R379" s="12"/>
      <c r="S379" s="356" t="s">
        <v>458</v>
      </c>
      <c r="T379" s="36">
        <v>45307</v>
      </c>
      <c r="U379" s="133" t="s">
        <v>45</v>
      </c>
      <c r="V379" s="133">
        <v>9</v>
      </c>
      <c r="W379" s="117"/>
      <c r="X379" s="2"/>
      <c r="Y379" s="36">
        <v>45309</v>
      </c>
      <c r="Z379" s="24" t="s">
        <v>45</v>
      </c>
      <c r="AA379" s="133">
        <v>12</v>
      </c>
      <c r="AB379" s="117"/>
      <c r="AC379" s="2"/>
      <c r="AD379" s="13"/>
      <c r="AE379" s="1"/>
      <c r="AF379" s="277"/>
    </row>
    <row r="380" spans="2:32" ht="15" customHeight="1" x14ac:dyDescent="0.2">
      <c r="B380" s="13" t="s">
        <v>76</v>
      </c>
      <c r="C380" s="24" t="s">
        <v>97</v>
      </c>
      <c r="D380" s="386">
        <v>366</v>
      </c>
      <c r="E380" s="2" t="s">
        <v>115</v>
      </c>
      <c r="F380" s="13"/>
      <c r="G380" s="12"/>
      <c r="H380" s="12"/>
      <c r="I380" s="12">
        <v>3</v>
      </c>
      <c r="J380" s="12"/>
      <c r="K380" s="12"/>
      <c r="L380" s="276"/>
      <c r="M380" s="276"/>
      <c r="N380" s="12"/>
      <c r="O380" s="12">
        <v>6</v>
      </c>
      <c r="P380" s="12"/>
      <c r="Q380" s="276"/>
      <c r="R380" s="276"/>
      <c r="S380" s="314"/>
      <c r="T380" s="36">
        <v>45307</v>
      </c>
      <c r="U380" s="133" t="s">
        <v>45</v>
      </c>
      <c r="V380" s="133">
        <v>6</v>
      </c>
      <c r="W380" s="129"/>
      <c r="X380" s="2"/>
      <c r="Y380" s="36">
        <v>45309</v>
      </c>
      <c r="Z380" s="24" t="s">
        <v>45</v>
      </c>
      <c r="AA380" s="133">
        <v>3</v>
      </c>
      <c r="AB380" s="117"/>
      <c r="AC380" s="2"/>
      <c r="AD380" s="13"/>
      <c r="AE380" s="1"/>
      <c r="AF380" s="277"/>
    </row>
    <row r="381" spans="2:32" ht="15" customHeight="1" x14ac:dyDescent="0.2">
      <c r="B381" s="13" t="s">
        <v>76</v>
      </c>
      <c r="C381" s="24" t="s">
        <v>97</v>
      </c>
      <c r="D381" s="386">
        <v>367</v>
      </c>
      <c r="E381" s="2" t="s">
        <v>115</v>
      </c>
      <c r="F381" s="13"/>
      <c r="G381" s="12"/>
      <c r="H381" s="12"/>
      <c r="I381" s="12">
        <v>3</v>
      </c>
      <c r="J381" s="12"/>
      <c r="K381" s="12">
        <v>3</v>
      </c>
      <c r="L381" s="12"/>
      <c r="M381" s="12"/>
      <c r="N381" s="12"/>
      <c r="O381" s="12"/>
      <c r="P381" s="12"/>
      <c r="Q381" s="12"/>
      <c r="R381" s="12"/>
      <c r="S381" s="314"/>
      <c r="T381" s="36">
        <v>45307</v>
      </c>
      <c r="U381" s="133" t="s">
        <v>45</v>
      </c>
      <c r="V381" s="133">
        <v>3</v>
      </c>
      <c r="W381" s="117"/>
      <c r="X381" s="2"/>
      <c r="Y381" s="36">
        <v>45309</v>
      </c>
      <c r="Z381" s="24" t="s">
        <v>45</v>
      </c>
      <c r="AA381" s="133">
        <v>6</v>
      </c>
      <c r="AB381" s="117"/>
      <c r="AC381" s="2"/>
      <c r="AD381" s="13"/>
      <c r="AE381" s="1"/>
      <c r="AF381" s="277"/>
    </row>
    <row r="382" spans="2:32" ht="15" customHeight="1" x14ac:dyDescent="0.2">
      <c r="B382" s="13" t="s">
        <v>76</v>
      </c>
      <c r="C382" s="24" t="s">
        <v>97</v>
      </c>
      <c r="D382" s="386">
        <v>368</v>
      </c>
      <c r="E382" s="2" t="s">
        <v>114</v>
      </c>
      <c r="F382" s="13"/>
      <c r="G382" s="12">
        <v>4</v>
      </c>
      <c r="H382" s="12"/>
      <c r="I382" s="12">
        <v>3</v>
      </c>
      <c r="J382" s="12"/>
      <c r="K382" s="12">
        <v>3</v>
      </c>
      <c r="L382" s="12"/>
      <c r="M382" s="12"/>
      <c r="N382" s="12">
        <v>3</v>
      </c>
      <c r="O382" s="12">
        <v>6</v>
      </c>
      <c r="P382" s="12"/>
      <c r="Q382" s="12"/>
      <c r="R382" s="12"/>
      <c r="S382" s="314"/>
      <c r="T382" s="36">
        <v>45307</v>
      </c>
      <c r="U382" s="133" t="s">
        <v>45</v>
      </c>
      <c r="V382" s="133">
        <v>9</v>
      </c>
      <c r="W382" s="117"/>
      <c r="X382" s="2"/>
      <c r="Y382" s="36">
        <v>45309</v>
      </c>
      <c r="Z382" s="24" t="s">
        <v>45</v>
      </c>
      <c r="AA382" s="133">
        <v>13</v>
      </c>
      <c r="AB382" s="117"/>
      <c r="AC382" s="2"/>
      <c r="AD382" s="13"/>
      <c r="AE382" s="1"/>
      <c r="AF382" s="277"/>
    </row>
    <row r="383" spans="2:32" ht="15" customHeight="1" x14ac:dyDescent="0.2">
      <c r="B383" s="13" t="s">
        <v>76</v>
      </c>
      <c r="C383" s="24" t="s">
        <v>97</v>
      </c>
      <c r="D383" s="386">
        <v>369</v>
      </c>
      <c r="E383" s="2" t="s">
        <v>115</v>
      </c>
      <c r="F383" s="13"/>
      <c r="G383" s="12"/>
      <c r="H383" s="12"/>
      <c r="I383" s="12">
        <v>3</v>
      </c>
      <c r="J383" s="12"/>
      <c r="K383" s="12">
        <v>3</v>
      </c>
      <c r="L383" s="12"/>
      <c r="M383" s="12"/>
      <c r="N383" s="12">
        <v>3</v>
      </c>
      <c r="O383" s="12"/>
      <c r="P383" s="12"/>
      <c r="Q383" s="12"/>
      <c r="R383" s="12"/>
      <c r="S383" s="315" t="s">
        <v>417</v>
      </c>
      <c r="T383" s="36">
        <v>45307</v>
      </c>
      <c r="U383" s="133" t="s">
        <v>45</v>
      </c>
      <c r="V383" s="133">
        <v>3</v>
      </c>
      <c r="W383" s="117"/>
      <c r="X383" s="2"/>
      <c r="Y383" s="36">
        <v>45309</v>
      </c>
      <c r="Z383" s="24" t="s">
        <v>45</v>
      </c>
      <c r="AA383" s="133">
        <v>9</v>
      </c>
      <c r="AB383" s="117"/>
      <c r="AC383" s="2"/>
      <c r="AD383" s="13"/>
      <c r="AE383" s="1"/>
      <c r="AF383" s="277"/>
    </row>
    <row r="384" spans="2:32" ht="15" customHeight="1" x14ac:dyDescent="0.2">
      <c r="B384" s="13" t="s">
        <v>76</v>
      </c>
      <c r="C384" s="24" t="s">
        <v>97</v>
      </c>
      <c r="D384" s="386">
        <v>370</v>
      </c>
      <c r="E384" s="2" t="s">
        <v>115</v>
      </c>
      <c r="F384" s="13"/>
      <c r="G384" s="12"/>
      <c r="H384" s="12"/>
      <c r="I384" s="12">
        <v>3</v>
      </c>
      <c r="J384" s="12"/>
      <c r="K384" s="12"/>
      <c r="L384" s="12"/>
      <c r="M384" s="12"/>
      <c r="N384" s="12"/>
      <c r="O384" s="12">
        <v>6</v>
      </c>
      <c r="P384" s="12"/>
      <c r="Q384" s="12"/>
      <c r="R384" s="12"/>
      <c r="S384" s="314"/>
      <c r="T384" s="36">
        <v>45307</v>
      </c>
      <c r="U384" s="133" t="s">
        <v>45</v>
      </c>
      <c r="V384" s="133">
        <v>6</v>
      </c>
      <c r="W384" s="117"/>
      <c r="X384" s="2"/>
      <c r="Y384" s="36">
        <v>45309</v>
      </c>
      <c r="Z384" s="24" t="s">
        <v>45</v>
      </c>
      <c r="AA384" s="133">
        <v>3</v>
      </c>
      <c r="AB384" s="117"/>
      <c r="AC384" s="2"/>
      <c r="AD384" s="13"/>
      <c r="AE384" s="1"/>
      <c r="AF384" s="277"/>
    </row>
    <row r="385" spans="2:32" ht="15" customHeight="1" x14ac:dyDescent="0.2">
      <c r="B385" s="13" t="s">
        <v>76</v>
      </c>
      <c r="C385" s="24" t="s">
        <v>97</v>
      </c>
      <c r="D385" s="386">
        <v>371</v>
      </c>
      <c r="E385" s="2" t="s">
        <v>115</v>
      </c>
      <c r="F385" s="13"/>
      <c r="G385" s="12"/>
      <c r="H385" s="12"/>
      <c r="I385" s="12">
        <v>3</v>
      </c>
      <c r="J385" s="12"/>
      <c r="K385" s="12">
        <v>3</v>
      </c>
      <c r="L385" s="12"/>
      <c r="M385" s="12"/>
      <c r="N385" s="12">
        <v>3</v>
      </c>
      <c r="O385" s="12"/>
      <c r="P385" s="12"/>
      <c r="Q385" s="12"/>
      <c r="R385" s="12"/>
      <c r="S385" s="314"/>
      <c r="T385" s="36">
        <v>45307</v>
      </c>
      <c r="U385" s="133" t="s">
        <v>45</v>
      </c>
      <c r="V385" s="133">
        <v>3</v>
      </c>
      <c r="W385" s="117"/>
      <c r="X385" s="2"/>
      <c r="Y385" s="36">
        <v>45309</v>
      </c>
      <c r="Z385" s="24" t="s">
        <v>45</v>
      </c>
      <c r="AA385" s="133">
        <v>9</v>
      </c>
      <c r="AB385" s="117"/>
      <c r="AC385" s="2"/>
      <c r="AD385" s="13"/>
      <c r="AE385" s="1"/>
      <c r="AF385" s="277"/>
    </row>
    <row r="386" spans="2:32" ht="15" customHeight="1" x14ac:dyDescent="0.2">
      <c r="B386" s="13" t="s">
        <v>76</v>
      </c>
      <c r="C386" s="24" t="s">
        <v>97</v>
      </c>
      <c r="D386" s="386">
        <v>372</v>
      </c>
      <c r="E386" s="2" t="s">
        <v>114</v>
      </c>
      <c r="F386" s="13"/>
      <c r="G386" s="12">
        <v>4</v>
      </c>
      <c r="H386" s="12">
        <v>1</v>
      </c>
      <c r="I386" s="12">
        <v>2</v>
      </c>
      <c r="J386" s="12"/>
      <c r="K386" s="12">
        <v>2</v>
      </c>
      <c r="L386" s="12"/>
      <c r="M386" s="12"/>
      <c r="N386" s="12"/>
      <c r="O386" s="12">
        <v>7</v>
      </c>
      <c r="P386" s="12"/>
      <c r="Q386" s="12"/>
      <c r="R386" s="12"/>
      <c r="S386" s="314" t="s">
        <v>43</v>
      </c>
      <c r="T386" s="36">
        <v>45307</v>
      </c>
      <c r="U386" s="133" t="s">
        <v>45</v>
      </c>
      <c r="V386" s="133">
        <v>13</v>
      </c>
      <c r="W386" s="117" t="s">
        <v>43</v>
      </c>
      <c r="X386" s="2"/>
      <c r="Y386" s="36">
        <v>45309</v>
      </c>
      <c r="Z386" s="24" t="s">
        <v>45</v>
      </c>
      <c r="AA386" s="133">
        <v>7</v>
      </c>
      <c r="AB386" s="117"/>
      <c r="AC386" s="2"/>
      <c r="AD386" s="13"/>
      <c r="AE386" s="1"/>
      <c r="AF386" s="277"/>
    </row>
    <row r="387" spans="2:32" ht="15" customHeight="1" x14ac:dyDescent="0.2">
      <c r="B387" s="13" t="s">
        <v>76</v>
      </c>
      <c r="C387" s="24" t="s">
        <v>97</v>
      </c>
      <c r="D387" s="386">
        <v>373</v>
      </c>
      <c r="E387" s="2" t="s">
        <v>115</v>
      </c>
      <c r="F387" s="13"/>
      <c r="G387" s="12"/>
      <c r="H387" s="12"/>
      <c r="I387" s="12">
        <v>3</v>
      </c>
      <c r="J387" s="12"/>
      <c r="K387" s="12">
        <v>3</v>
      </c>
      <c r="L387" s="12"/>
      <c r="M387" s="12"/>
      <c r="N387" s="12">
        <v>3</v>
      </c>
      <c r="O387" s="12"/>
      <c r="P387" s="12"/>
      <c r="Q387" s="12"/>
      <c r="R387" s="12"/>
      <c r="S387" s="314"/>
      <c r="T387" s="36">
        <v>45307</v>
      </c>
      <c r="U387" s="133" t="s">
        <v>45</v>
      </c>
      <c r="V387" s="133">
        <v>9</v>
      </c>
      <c r="W387" s="117"/>
      <c r="X387" s="2"/>
      <c r="Y387" s="36">
        <v>45309</v>
      </c>
      <c r="Z387" s="24" t="s">
        <v>45</v>
      </c>
      <c r="AA387" s="133">
        <v>9</v>
      </c>
      <c r="AB387" s="117"/>
      <c r="AC387" s="2"/>
      <c r="AD387" s="13"/>
      <c r="AE387" s="1"/>
      <c r="AF387" s="277"/>
    </row>
    <row r="388" spans="2:32" ht="15" customHeight="1" x14ac:dyDescent="0.2">
      <c r="B388" s="13" t="s">
        <v>76</v>
      </c>
      <c r="C388" s="24" t="s">
        <v>97</v>
      </c>
      <c r="D388" s="386">
        <v>374</v>
      </c>
      <c r="E388" s="2" t="s">
        <v>115</v>
      </c>
      <c r="F388" s="13"/>
      <c r="G388" s="12"/>
      <c r="H388" s="12"/>
      <c r="I388" s="12">
        <v>3</v>
      </c>
      <c r="J388" s="12"/>
      <c r="K388" s="12"/>
      <c r="L388" s="12"/>
      <c r="M388" s="12"/>
      <c r="N388" s="12"/>
      <c r="O388" s="12">
        <v>6</v>
      </c>
      <c r="P388" s="12"/>
      <c r="Q388" s="12"/>
      <c r="R388" s="12"/>
      <c r="S388" s="314"/>
      <c r="T388" s="36">
        <v>45307</v>
      </c>
      <c r="U388" s="133" t="s">
        <v>45</v>
      </c>
      <c r="V388" s="133">
        <v>6</v>
      </c>
      <c r="W388" s="117"/>
      <c r="X388" s="2"/>
      <c r="Y388" s="36">
        <v>45309</v>
      </c>
      <c r="Z388" s="24" t="s">
        <v>45</v>
      </c>
      <c r="AA388" s="133">
        <v>3</v>
      </c>
      <c r="AB388" s="117"/>
      <c r="AC388" s="2"/>
      <c r="AD388" s="13"/>
      <c r="AE388" s="1"/>
      <c r="AF388" s="277"/>
    </row>
    <row r="389" spans="2:32" ht="15" customHeight="1" x14ac:dyDescent="0.2">
      <c r="B389" s="13" t="s">
        <v>76</v>
      </c>
      <c r="C389" s="24" t="s">
        <v>97</v>
      </c>
      <c r="D389" s="386">
        <v>375</v>
      </c>
      <c r="E389" s="2" t="s">
        <v>115</v>
      </c>
      <c r="F389" s="13"/>
      <c r="G389" s="12"/>
      <c r="H389" s="12"/>
      <c r="I389" s="12">
        <v>3</v>
      </c>
      <c r="J389" s="12"/>
      <c r="K389" s="12">
        <v>3</v>
      </c>
      <c r="L389" s="276"/>
      <c r="M389" s="276"/>
      <c r="N389" s="12">
        <v>3</v>
      </c>
      <c r="O389" s="12"/>
      <c r="P389" s="12"/>
      <c r="Q389" s="276"/>
      <c r="R389" s="276"/>
      <c r="S389" s="314"/>
      <c r="T389" s="36">
        <v>45307</v>
      </c>
      <c r="U389" s="133" t="s">
        <v>45</v>
      </c>
      <c r="V389" s="133">
        <v>3</v>
      </c>
      <c r="W389" s="129"/>
      <c r="X389" s="2"/>
      <c r="Y389" s="36">
        <v>45309</v>
      </c>
      <c r="Z389" s="24" t="s">
        <v>45</v>
      </c>
      <c r="AA389" s="133">
        <v>9</v>
      </c>
      <c r="AB389" s="117"/>
      <c r="AC389" s="2"/>
      <c r="AD389" s="13"/>
      <c r="AE389" s="1"/>
      <c r="AF389" s="277"/>
    </row>
    <row r="390" spans="2:32" ht="15" customHeight="1" x14ac:dyDescent="0.2">
      <c r="B390" s="13" t="s">
        <v>76</v>
      </c>
      <c r="C390" s="24" t="s">
        <v>97</v>
      </c>
      <c r="D390" s="386">
        <v>376</v>
      </c>
      <c r="E390" s="2" t="s">
        <v>114</v>
      </c>
      <c r="F390" s="13"/>
      <c r="G390" s="12">
        <v>4</v>
      </c>
      <c r="H390" s="12"/>
      <c r="I390" s="12">
        <v>3</v>
      </c>
      <c r="J390" s="12"/>
      <c r="K390" s="12"/>
      <c r="L390" s="276"/>
      <c r="M390" s="276"/>
      <c r="N390" s="12"/>
      <c r="O390" s="12">
        <v>3</v>
      </c>
      <c r="P390" s="12"/>
      <c r="Q390" s="276"/>
      <c r="R390" s="276"/>
      <c r="S390" s="314"/>
      <c r="T390" s="36">
        <v>45307</v>
      </c>
      <c r="U390" s="133" t="s">
        <v>45</v>
      </c>
      <c r="V390" s="133">
        <v>3</v>
      </c>
      <c r="W390" s="129"/>
      <c r="X390" s="2"/>
      <c r="Y390" s="36">
        <v>45309</v>
      </c>
      <c r="Z390" s="24" t="s">
        <v>45</v>
      </c>
      <c r="AA390" s="133">
        <v>7</v>
      </c>
      <c r="AB390" s="117"/>
      <c r="AC390" s="2"/>
      <c r="AD390" s="13"/>
      <c r="AE390" s="1"/>
      <c r="AF390" s="277"/>
    </row>
    <row r="391" spans="2:32" ht="15" customHeight="1" x14ac:dyDescent="0.2">
      <c r="B391" s="13" t="s">
        <v>76</v>
      </c>
      <c r="C391" s="24" t="s">
        <v>97</v>
      </c>
      <c r="D391" s="386">
        <v>377</v>
      </c>
      <c r="E391" s="2" t="s">
        <v>115</v>
      </c>
      <c r="F391" s="13"/>
      <c r="G391" s="12"/>
      <c r="H391" s="12"/>
      <c r="I391" s="12">
        <v>3</v>
      </c>
      <c r="J391" s="12"/>
      <c r="K391" s="12">
        <v>3</v>
      </c>
      <c r="L391" s="12"/>
      <c r="M391" s="12"/>
      <c r="N391" s="12">
        <v>3</v>
      </c>
      <c r="O391" s="12"/>
      <c r="P391" s="12"/>
      <c r="Q391" s="12"/>
      <c r="R391" s="12"/>
      <c r="S391" s="314"/>
      <c r="T391" s="36">
        <v>45307</v>
      </c>
      <c r="U391" s="133" t="s">
        <v>45</v>
      </c>
      <c r="V391" s="133">
        <v>3</v>
      </c>
      <c r="W391" s="117"/>
      <c r="X391" s="2"/>
      <c r="Y391" s="36">
        <v>45309</v>
      </c>
      <c r="Z391" s="24" t="s">
        <v>45</v>
      </c>
      <c r="AA391" s="133">
        <v>9</v>
      </c>
      <c r="AB391" s="117"/>
      <c r="AC391" s="2"/>
      <c r="AD391" s="13"/>
      <c r="AE391" s="1"/>
      <c r="AF391" s="277"/>
    </row>
    <row r="392" spans="2:32" ht="15" customHeight="1" x14ac:dyDescent="0.2">
      <c r="B392" s="13" t="s">
        <v>76</v>
      </c>
      <c r="C392" s="24" t="s">
        <v>97</v>
      </c>
      <c r="D392" s="386">
        <v>378</v>
      </c>
      <c r="E392" s="2" t="s">
        <v>115</v>
      </c>
      <c r="F392" s="13"/>
      <c r="G392" s="12"/>
      <c r="H392" s="12"/>
      <c r="I392" s="12">
        <v>3</v>
      </c>
      <c r="J392" s="12"/>
      <c r="K392" s="12"/>
      <c r="L392" s="12"/>
      <c r="M392" s="12"/>
      <c r="N392" s="12"/>
      <c r="O392" s="12">
        <v>6</v>
      </c>
      <c r="P392" s="12"/>
      <c r="Q392" s="12"/>
      <c r="R392" s="12"/>
      <c r="S392" s="314"/>
      <c r="T392" s="36">
        <v>45307</v>
      </c>
      <c r="U392" s="133" t="s">
        <v>45</v>
      </c>
      <c r="V392" s="133">
        <v>6</v>
      </c>
      <c r="W392" s="117"/>
      <c r="X392" s="2"/>
      <c r="Y392" s="36">
        <v>45309</v>
      </c>
      <c r="Z392" s="24" t="s">
        <v>45</v>
      </c>
      <c r="AA392" s="133">
        <v>3</v>
      </c>
      <c r="AB392" s="117"/>
      <c r="AC392" s="2"/>
      <c r="AD392" s="13"/>
      <c r="AE392" s="1"/>
      <c r="AF392" s="277"/>
    </row>
    <row r="393" spans="2:32" ht="15" customHeight="1" x14ac:dyDescent="0.2">
      <c r="B393" s="13" t="s">
        <v>76</v>
      </c>
      <c r="C393" s="24" t="s">
        <v>97</v>
      </c>
      <c r="D393" s="386">
        <v>379</v>
      </c>
      <c r="E393" s="2" t="s">
        <v>115</v>
      </c>
      <c r="F393" s="13"/>
      <c r="G393" s="12"/>
      <c r="H393" s="12"/>
      <c r="I393" s="12">
        <v>3</v>
      </c>
      <c r="J393" s="12"/>
      <c r="K393" s="12">
        <v>3</v>
      </c>
      <c r="L393" s="12"/>
      <c r="M393" s="12"/>
      <c r="N393" s="12">
        <v>3</v>
      </c>
      <c r="O393" s="12"/>
      <c r="P393" s="12"/>
      <c r="Q393" s="12"/>
      <c r="R393" s="12"/>
      <c r="S393" s="314"/>
      <c r="T393" s="36">
        <v>45307</v>
      </c>
      <c r="U393" s="133" t="s">
        <v>45</v>
      </c>
      <c r="V393" s="133">
        <v>3</v>
      </c>
      <c r="W393" s="117"/>
      <c r="X393" s="2"/>
      <c r="Y393" s="36">
        <v>45309</v>
      </c>
      <c r="Z393" s="24" t="s">
        <v>45</v>
      </c>
      <c r="AA393" s="133">
        <v>9</v>
      </c>
      <c r="AB393" s="117"/>
      <c r="AC393" s="2"/>
      <c r="AD393" s="13"/>
      <c r="AE393" s="1"/>
      <c r="AF393" s="277"/>
    </row>
    <row r="394" spans="2:32" ht="15" customHeight="1" x14ac:dyDescent="0.2">
      <c r="B394" s="13" t="s">
        <v>76</v>
      </c>
      <c r="C394" s="24" t="s">
        <v>97</v>
      </c>
      <c r="D394" s="386">
        <v>380</v>
      </c>
      <c r="E394" s="2" t="s">
        <v>121</v>
      </c>
      <c r="F394" s="13"/>
      <c r="G394" s="12">
        <v>3</v>
      </c>
      <c r="H394" s="12">
        <v>3</v>
      </c>
      <c r="I394" s="12">
        <v>6</v>
      </c>
      <c r="J394" s="12"/>
      <c r="K394" s="12"/>
      <c r="L394" s="12"/>
      <c r="M394" s="12"/>
      <c r="N394" s="12"/>
      <c r="O394" s="12">
        <v>6</v>
      </c>
      <c r="P394" s="12"/>
      <c r="Q394" s="12"/>
      <c r="R394" s="12"/>
      <c r="S394" s="314"/>
      <c r="T394" s="36">
        <v>45307</v>
      </c>
      <c r="U394" s="133" t="s">
        <v>45</v>
      </c>
      <c r="V394" s="133">
        <v>6</v>
      </c>
      <c r="W394" s="117"/>
      <c r="X394" s="2"/>
      <c r="Y394" s="36">
        <v>45309</v>
      </c>
      <c r="Z394" s="24" t="s">
        <v>45</v>
      </c>
      <c r="AA394" s="133">
        <v>12</v>
      </c>
      <c r="AB394" s="117"/>
      <c r="AC394" s="2"/>
      <c r="AD394" s="13"/>
      <c r="AE394" s="1"/>
      <c r="AF394" s="277"/>
    </row>
    <row r="395" spans="2:32" ht="15" customHeight="1" x14ac:dyDescent="0.2">
      <c r="B395" s="13" t="s">
        <v>76</v>
      </c>
      <c r="C395" s="24" t="s">
        <v>97</v>
      </c>
      <c r="D395" s="386">
        <v>381</v>
      </c>
      <c r="E395" s="2" t="s">
        <v>115</v>
      </c>
      <c r="F395" s="13"/>
      <c r="G395" s="12"/>
      <c r="H395" s="12"/>
      <c r="I395" s="12">
        <v>3</v>
      </c>
      <c r="J395" s="12"/>
      <c r="K395" s="12">
        <v>3</v>
      </c>
      <c r="L395" s="12"/>
      <c r="M395" s="12"/>
      <c r="N395" s="12">
        <v>3</v>
      </c>
      <c r="O395" s="12"/>
      <c r="P395" s="12"/>
      <c r="Q395" s="12"/>
      <c r="R395" s="12"/>
      <c r="S395" s="356" t="s">
        <v>459</v>
      </c>
      <c r="T395" s="36">
        <v>45307</v>
      </c>
      <c r="U395" s="133" t="s">
        <v>45</v>
      </c>
      <c r="V395" s="133">
        <v>3</v>
      </c>
      <c r="W395" s="117"/>
      <c r="X395" s="2"/>
      <c r="Y395" s="36">
        <v>45309</v>
      </c>
      <c r="Z395" s="24" t="s">
        <v>45</v>
      </c>
      <c r="AA395" s="133">
        <v>9</v>
      </c>
      <c r="AB395" s="117"/>
      <c r="AC395" s="2"/>
      <c r="AD395" s="13"/>
      <c r="AE395" s="1"/>
      <c r="AF395" s="277"/>
    </row>
    <row r="396" spans="2:32" ht="15" customHeight="1" x14ac:dyDescent="0.2">
      <c r="B396" s="13" t="s">
        <v>76</v>
      </c>
      <c r="C396" s="24" t="s">
        <v>97</v>
      </c>
      <c r="D396" s="386">
        <v>382</v>
      </c>
      <c r="E396" s="2" t="s">
        <v>112</v>
      </c>
      <c r="F396" s="13"/>
      <c r="G396" s="12">
        <v>2</v>
      </c>
      <c r="H396" s="12">
        <v>3</v>
      </c>
      <c r="I396" s="12">
        <v>3</v>
      </c>
      <c r="J396" s="12"/>
      <c r="K396" s="12"/>
      <c r="L396" s="12"/>
      <c r="M396" s="12"/>
      <c r="N396" s="12"/>
      <c r="O396" s="12">
        <v>3</v>
      </c>
      <c r="P396" s="12"/>
      <c r="Q396" s="12"/>
      <c r="R396" s="12"/>
      <c r="S396" s="314"/>
      <c r="T396" s="36">
        <v>45307</v>
      </c>
      <c r="U396" s="133" t="s">
        <v>45</v>
      </c>
      <c r="V396" s="133">
        <v>3</v>
      </c>
      <c r="W396" s="117"/>
      <c r="X396" s="2"/>
      <c r="Y396" s="36">
        <v>45309</v>
      </c>
      <c r="Z396" s="24" t="s">
        <v>45</v>
      </c>
      <c r="AA396" s="133">
        <v>8</v>
      </c>
      <c r="AB396" s="117"/>
      <c r="AC396" s="2"/>
      <c r="AD396" s="13"/>
      <c r="AE396" s="1"/>
      <c r="AF396" s="277"/>
    </row>
    <row r="397" spans="2:32" ht="15" customHeight="1" x14ac:dyDescent="0.2">
      <c r="B397" s="13" t="s">
        <v>76</v>
      </c>
      <c r="C397" s="24" t="s">
        <v>97</v>
      </c>
      <c r="D397" s="386">
        <v>383</v>
      </c>
      <c r="E397" s="2" t="s">
        <v>115</v>
      </c>
      <c r="F397" s="13"/>
      <c r="G397" s="12"/>
      <c r="H397" s="12"/>
      <c r="I397" s="12">
        <v>3</v>
      </c>
      <c r="J397" s="12"/>
      <c r="K397" s="12">
        <v>3</v>
      </c>
      <c r="L397" s="12"/>
      <c r="M397" s="12"/>
      <c r="N397" s="12">
        <v>3</v>
      </c>
      <c r="O397" s="12"/>
      <c r="P397" s="12"/>
      <c r="Q397" s="12"/>
      <c r="R397" s="12"/>
      <c r="S397" s="314"/>
      <c r="T397" s="36">
        <v>45307</v>
      </c>
      <c r="U397" s="133" t="s">
        <v>45</v>
      </c>
      <c r="V397" s="133">
        <v>3</v>
      </c>
      <c r="W397" s="117"/>
      <c r="X397" s="2"/>
      <c r="Y397" s="36">
        <v>45309</v>
      </c>
      <c r="Z397" s="24" t="s">
        <v>45</v>
      </c>
      <c r="AA397" s="133">
        <v>9</v>
      </c>
      <c r="AB397" s="117"/>
      <c r="AC397" s="2"/>
      <c r="AD397" s="13"/>
      <c r="AE397" s="1"/>
      <c r="AF397" s="277"/>
    </row>
    <row r="398" spans="2:32" ht="15" customHeight="1" x14ac:dyDescent="0.2">
      <c r="B398" s="13" t="s">
        <v>76</v>
      </c>
      <c r="C398" s="24" t="s">
        <v>97</v>
      </c>
      <c r="D398" s="386">
        <v>384</v>
      </c>
      <c r="E398" s="2" t="s">
        <v>172</v>
      </c>
      <c r="F398" s="13"/>
      <c r="G398" s="12">
        <v>2</v>
      </c>
      <c r="H398" s="12"/>
      <c r="I398" s="12">
        <v>6</v>
      </c>
      <c r="J398" s="12"/>
      <c r="K398" s="12"/>
      <c r="L398" s="12"/>
      <c r="M398" s="12"/>
      <c r="N398" s="12"/>
      <c r="O398" s="12">
        <v>4</v>
      </c>
      <c r="P398" s="12"/>
      <c r="Q398" s="12"/>
      <c r="R398" s="12"/>
      <c r="S398" s="314"/>
      <c r="T398" s="36">
        <v>45307</v>
      </c>
      <c r="U398" s="133" t="s">
        <v>45</v>
      </c>
      <c r="V398" s="133">
        <v>4</v>
      </c>
      <c r="W398" s="117"/>
      <c r="X398" s="2"/>
      <c r="Y398" s="36">
        <v>45310</v>
      </c>
      <c r="Z398" s="24" t="s">
        <v>45</v>
      </c>
      <c r="AA398" s="133">
        <v>8</v>
      </c>
      <c r="AB398" s="117"/>
      <c r="AC398" s="2"/>
      <c r="AD398" s="13"/>
      <c r="AE398" s="1"/>
      <c r="AF398" s="277"/>
    </row>
    <row r="399" spans="2:32" ht="15" customHeight="1" x14ac:dyDescent="0.2">
      <c r="B399" s="13" t="s">
        <v>76</v>
      </c>
      <c r="C399" s="24" t="s">
        <v>97</v>
      </c>
      <c r="D399" s="386">
        <v>385</v>
      </c>
      <c r="E399" s="2" t="s">
        <v>42</v>
      </c>
      <c r="F399" s="13"/>
      <c r="G399" s="12">
        <v>3</v>
      </c>
      <c r="H399" s="12"/>
      <c r="I399" s="12"/>
      <c r="J399" s="12"/>
      <c r="K399" s="12"/>
      <c r="L399" s="12"/>
      <c r="M399" s="12"/>
      <c r="N399" s="12">
        <v>3</v>
      </c>
      <c r="O399" s="12"/>
      <c r="P399" s="12"/>
      <c r="Q399" s="12"/>
      <c r="R399" s="12"/>
      <c r="S399" s="356" t="s">
        <v>430</v>
      </c>
      <c r="T399" s="36"/>
      <c r="U399" s="133"/>
      <c r="V399" s="70"/>
      <c r="W399" s="117"/>
      <c r="X399" s="2"/>
      <c r="Y399" s="36">
        <v>45310</v>
      </c>
      <c r="Z399" s="24" t="s">
        <v>45</v>
      </c>
      <c r="AA399" s="133">
        <v>6</v>
      </c>
      <c r="AB399" s="117"/>
      <c r="AC399" s="2"/>
      <c r="AD399" s="13"/>
      <c r="AE399" s="1"/>
      <c r="AF399" s="277"/>
    </row>
    <row r="400" spans="2:32" ht="15" customHeight="1" x14ac:dyDescent="0.2">
      <c r="B400" s="13" t="s">
        <v>76</v>
      </c>
      <c r="C400" s="24" t="s">
        <v>97</v>
      </c>
      <c r="D400" s="386">
        <v>386</v>
      </c>
      <c r="E400" s="2" t="s">
        <v>42</v>
      </c>
      <c r="F400" s="13"/>
      <c r="G400" s="12">
        <v>3</v>
      </c>
      <c r="H400" s="12"/>
      <c r="I400" s="12"/>
      <c r="J400" s="12"/>
      <c r="K400" s="12"/>
      <c r="L400" s="12"/>
      <c r="M400" s="12"/>
      <c r="N400" s="12"/>
      <c r="O400" s="12"/>
      <c r="P400" s="12"/>
      <c r="Q400" s="12"/>
      <c r="R400" s="12"/>
      <c r="S400" s="314"/>
      <c r="T400" s="36"/>
      <c r="U400" s="133"/>
      <c r="V400" s="70"/>
      <c r="W400" s="117"/>
      <c r="X400" s="2"/>
      <c r="Y400" s="36">
        <v>45310</v>
      </c>
      <c r="Z400" s="24" t="s">
        <v>45</v>
      </c>
      <c r="AA400" s="133">
        <v>3</v>
      </c>
      <c r="AB400" s="117"/>
      <c r="AC400" s="2"/>
      <c r="AD400" s="13"/>
      <c r="AE400" s="1"/>
      <c r="AF400" s="277"/>
    </row>
    <row r="401" spans="2:32" ht="15" customHeight="1" x14ac:dyDescent="0.2">
      <c r="B401" s="13" t="s">
        <v>76</v>
      </c>
      <c r="C401" s="24" t="s">
        <v>97</v>
      </c>
      <c r="D401" s="386">
        <v>387</v>
      </c>
      <c r="E401" s="2" t="s">
        <v>42</v>
      </c>
      <c r="F401" s="13"/>
      <c r="G401" s="12">
        <v>3</v>
      </c>
      <c r="H401" s="12"/>
      <c r="I401" s="12"/>
      <c r="J401" s="12"/>
      <c r="K401" s="12"/>
      <c r="L401" s="12"/>
      <c r="M401" s="12"/>
      <c r="N401" s="12">
        <v>3</v>
      </c>
      <c r="O401" s="12"/>
      <c r="P401" s="12"/>
      <c r="Q401" s="12"/>
      <c r="R401" s="12"/>
      <c r="S401" s="356" t="s">
        <v>460</v>
      </c>
      <c r="T401" s="36"/>
      <c r="U401" s="133"/>
      <c r="V401" s="70"/>
      <c r="W401" s="117"/>
      <c r="X401" s="2"/>
      <c r="Y401" s="36">
        <v>45310</v>
      </c>
      <c r="Z401" s="24" t="s">
        <v>45</v>
      </c>
      <c r="AA401" s="133">
        <v>6</v>
      </c>
      <c r="AB401" s="117"/>
      <c r="AC401" s="2"/>
      <c r="AD401" s="13"/>
      <c r="AE401" s="1"/>
      <c r="AF401" s="277"/>
    </row>
    <row r="402" spans="2:32" ht="15" customHeight="1" x14ac:dyDescent="0.2">
      <c r="B402" s="13" t="s">
        <v>76</v>
      </c>
      <c r="C402" s="24" t="s">
        <v>97</v>
      </c>
      <c r="D402" s="386">
        <v>388</v>
      </c>
      <c r="E402" s="2" t="s">
        <v>42</v>
      </c>
      <c r="F402" s="13"/>
      <c r="G402" s="12">
        <v>3</v>
      </c>
      <c r="H402" s="12"/>
      <c r="I402" s="12"/>
      <c r="J402" s="12"/>
      <c r="K402" s="12"/>
      <c r="L402" s="276"/>
      <c r="M402" s="276"/>
      <c r="N402" s="12"/>
      <c r="O402" s="12"/>
      <c r="P402" s="12"/>
      <c r="Q402" s="276"/>
      <c r="R402" s="276"/>
      <c r="S402" s="314"/>
      <c r="T402" s="36"/>
      <c r="U402" s="133"/>
      <c r="V402" s="70"/>
      <c r="W402" s="129"/>
      <c r="X402" s="2"/>
      <c r="Y402" s="36">
        <v>45310</v>
      </c>
      <c r="Z402" s="24" t="s">
        <v>45</v>
      </c>
      <c r="AA402" s="133">
        <v>3</v>
      </c>
      <c r="AB402" s="117"/>
      <c r="AC402" s="2"/>
      <c r="AD402" s="13"/>
      <c r="AE402" s="1"/>
      <c r="AF402" s="277"/>
    </row>
    <row r="403" spans="2:32" ht="15" customHeight="1" x14ac:dyDescent="0.2">
      <c r="B403" s="13" t="s">
        <v>76</v>
      </c>
      <c r="C403" s="24" t="s">
        <v>97</v>
      </c>
      <c r="D403" s="386">
        <v>389</v>
      </c>
      <c r="E403" s="2" t="s">
        <v>60</v>
      </c>
      <c r="F403" s="13"/>
      <c r="G403" s="12">
        <v>1</v>
      </c>
      <c r="H403" s="12"/>
      <c r="I403" s="12">
        <v>6</v>
      </c>
      <c r="J403" s="12"/>
      <c r="K403" s="12"/>
      <c r="L403" s="276"/>
      <c r="M403" s="276"/>
      <c r="N403" s="12">
        <v>3</v>
      </c>
      <c r="O403" s="12">
        <v>2</v>
      </c>
      <c r="P403" s="12">
        <v>3</v>
      </c>
      <c r="Q403" s="276"/>
      <c r="R403" s="276"/>
      <c r="S403" s="356" t="s">
        <v>461</v>
      </c>
      <c r="T403" s="36">
        <v>45307</v>
      </c>
      <c r="U403" s="133" t="s">
        <v>45</v>
      </c>
      <c r="V403" s="133">
        <v>11</v>
      </c>
      <c r="W403" s="129"/>
      <c r="X403" s="2"/>
      <c r="Y403" s="36">
        <v>45310</v>
      </c>
      <c r="Z403" s="24" t="s">
        <v>45</v>
      </c>
      <c r="AA403" s="133">
        <v>15</v>
      </c>
      <c r="AB403" s="117"/>
      <c r="AC403" s="2"/>
      <c r="AD403" s="13"/>
      <c r="AE403" s="1"/>
      <c r="AF403" s="277"/>
    </row>
    <row r="404" spans="2:32" ht="15" customHeight="1" x14ac:dyDescent="0.2">
      <c r="B404" s="13" t="s">
        <v>76</v>
      </c>
      <c r="C404" s="24" t="s">
        <v>97</v>
      </c>
      <c r="D404" s="386">
        <v>390</v>
      </c>
      <c r="E404" s="2" t="s">
        <v>42</v>
      </c>
      <c r="F404" s="13"/>
      <c r="G404" s="12">
        <v>3</v>
      </c>
      <c r="H404" s="12"/>
      <c r="I404" s="12"/>
      <c r="J404" s="12"/>
      <c r="K404" s="12"/>
      <c r="L404" s="276"/>
      <c r="M404" s="276"/>
      <c r="N404" s="12"/>
      <c r="O404" s="12"/>
      <c r="P404" s="12"/>
      <c r="Q404" s="276"/>
      <c r="R404" s="276"/>
      <c r="S404" s="314"/>
      <c r="T404" s="36"/>
      <c r="U404" s="133"/>
      <c r="V404" s="70"/>
      <c r="W404" s="129"/>
      <c r="X404" s="2"/>
      <c r="Y404" s="36">
        <v>45310</v>
      </c>
      <c r="Z404" s="24" t="s">
        <v>45</v>
      </c>
      <c r="AA404" s="133">
        <v>3</v>
      </c>
      <c r="AB404" s="117"/>
      <c r="AC404" s="2"/>
      <c r="AD404" s="13"/>
      <c r="AE404" s="1"/>
      <c r="AF404" s="277"/>
    </row>
    <row r="405" spans="2:32" ht="15" customHeight="1" x14ac:dyDescent="0.2">
      <c r="B405" s="13" t="s">
        <v>76</v>
      </c>
      <c r="C405" s="24" t="s">
        <v>97</v>
      </c>
      <c r="D405" s="386">
        <v>391</v>
      </c>
      <c r="E405" s="2" t="s">
        <v>42</v>
      </c>
      <c r="F405" s="13"/>
      <c r="G405" s="12">
        <v>3</v>
      </c>
      <c r="H405" s="12"/>
      <c r="I405" s="12"/>
      <c r="J405" s="12"/>
      <c r="K405" s="12"/>
      <c r="L405" s="12"/>
      <c r="M405" s="12"/>
      <c r="N405" s="12">
        <v>3</v>
      </c>
      <c r="O405" s="12"/>
      <c r="P405" s="12"/>
      <c r="Q405" s="12"/>
      <c r="R405" s="12"/>
      <c r="S405" s="356" t="s">
        <v>462</v>
      </c>
      <c r="T405" s="36"/>
      <c r="U405" s="133"/>
      <c r="V405" s="70"/>
      <c r="W405" s="117"/>
      <c r="X405" s="2"/>
      <c r="Y405" s="36">
        <v>45310</v>
      </c>
      <c r="Z405" s="24" t="s">
        <v>45</v>
      </c>
      <c r="AA405" s="133">
        <v>6</v>
      </c>
      <c r="AB405" s="117"/>
      <c r="AC405" s="2"/>
      <c r="AD405" s="13"/>
      <c r="AE405" s="1"/>
      <c r="AF405" s="277"/>
    </row>
    <row r="406" spans="2:32" ht="15" customHeight="1" x14ac:dyDescent="0.2">
      <c r="B406" s="13" t="s">
        <v>76</v>
      </c>
      <c r="C406" s="24" t="s">
        <v>97</v>
      </c>
      <c r="D406" s="386">
        <v>392</v>
      </c>
      <c r="E406" s="2" t="s">
        <v>42</v>
      </c>
      <c r="F406" s="13"/>
      <c r="G406" s="12">
        <v>3</v>
      </c>
      <c r="H406" s="12"/>
      <c r="I406" s="12"/>
      <c r="J406" s="12"/>
      <c r="K406" s="12"/>
      <c r="L406" s="12"/>
      <c r="M406" s="12"/>
      <c r="N406" s="12"/>
      <c r="O406" s="12"/>
      <c r="P406" s="12"/>
      <c r="Q406" s="12"/>
      <c r="R406" s="12"/>
      <c r="S406" s="314"/>
      <c r="T406" s="36"/>
      <c r="U406" s="133"/>
      <c r="V406" s="70"/>
      <c r="W406" s="117"/>
      <c r="X406" s="2"/>
      <c r="Y406" s="36">
        <v>45310</v>
      </c>
      <c r="Z406" s="24" t="s">
        <v>45</v>
      </c>
      <c r="AA406" s="133">
        <v>3</v>
      </c>
      <c r="AB406" s="117"/>
      <c r="AC406" s="2"/>
      <c r="AD406" s="13"/>
      <c r="AE406" s="1"/>
      <c r="AF406" s="277"/>
    </row>
    <row r="407" spans="2:32" ht="15" customHeight="1" x14ac:dyDescent="0.2">
      <c r="B407" s="13" t="s">
        <v>76</v>
      </c>
      <c r="C407" s="24" t="s">
        <v>97</v>
      </c>
      <c r="D407" s="386">
        <v>393</v>
      </c>
      <c r="E407" s="2" t="s">
        <v>42</v>
      </c>
      <c r="F407" s="13"/>
      <c r="G407" s="12">
        <v>3</v>
      </c>
      <c r="H407" s="12"/>
      <c r="I407" s="12"/>
      <c r="J407" s="12"/>
      <c r="K407" s="12"/>
      <c r="L407" s="276"/>
      <c r="M407" s="276"/>
      <c r="N407" s="12">
        <v>3</v>
      </c>
      <c r="O407" s="12"/>
      <c r="P407" s="12"/>
      <c r="Q407" s="276"/>
      <c r="R407" s="276"/>
      <c r="S407" s="356" t="s">
        <v>463</v>
      </c>
      <c r="T407" s="36"/>
      <c r="U407" s="133"/>
      <c r="V407" s="70"/>
      <c r="W407" s="129"/>
      <c r="X407" s="2"/>
      <c r="Y407" s="36">
        <v>45310</v>
      </c>
      <c r="Z407" s="24" t="s">
        <v>45</v>
      </c>
      <c r="AA407" s="133">
        <v>6</v>
      </c>
      <c r="AB407" s="117"/>
      <c r="AC407" s="2"/>
      <c r="AD407" s="13"/>
      <c r="AE407" s="1"/>
      <c r="AF407" s="277"/>
    </row>
    <row r="408" spans="2:32" ht="15" customHeight="1" x14ac:dyDescent="0.2">
      <c r="B408" s="13" t="s">
        <v>76</v>
      </c>
      <c r="C408" s="24" t="s">
        <v>97</v>
      </c>
      <c r="D408" s="386">
        <v>394</v>
      </c>
      <c r="E408" s="2" t="s">
        <v>60</v>
      </c>
      <c r="F408" s="13"/>
      <c r="G408" s="12">
        <v>1</v>
      </c>
      <c r="H408" s="12"/>
      <c r="I408" s="12">
        <v>6</v>
      </c>
      <c r="J408" s="12"/>
      <c r="K408" s="12"/>
      <c r="L408" s="12"/>
      <c r="M408" s="12"/>
      <c r="N408" s="12"/>
      <c r="O408" s="12">
        <v>3</v>
      </c>
      <c r="P408" s="12"/>
      <c r="Q408" s="12"/>
      <c r="R408" s="12"/>
      <c r="S408" s="314"/>
      <c r="T408" s="36">
        <v>45307</v>
      </c>
      <c r="U408" s="133" t="s">
        <v>45</v>
      </c>
      <c r="V408" s="133">
        <v>3</v>
      </c>
      <c r="W408" s="117"/>
      <c r="X408" s="2"/>
      <c r="Y408" s="36">
        <v>45310</v>
      </c>
      <c r="Z408" s="24" t="s">
        <v>45</v>
      </c>
      <c r="AA408" s="133">
        <v>7</v>
      </c>
      <c r="AB408" s="117"/>
      <c r="AC408" s="2"/>
      <c r="AD408" s="13"/>
      <c r="AE408" s="1"/>
      <c r="AF408" s="277"/>
    </row>
    <row r="409" spans="2:32" ht="15" customHeight="1" x14ac:dyDescent="0.2">
      <c r="B409" s="13" t="s">
        <v>76</v>
      </c>
      <c r="C409" s="24" t="s">
        <v>97</v>
      </c>
      <c r="D409" s="386">
        <v>395</v>
      </c>
      <c r="E409" s="2" t="s">
        <v>42</v>
      </c>
      <c r="F409" s="13"/>
      <c r="G409" s="12">
        <v>3</v>
      </c>
      <c r="H409" s="12"/>
      <c r="I409" s="12"/>
      <c r="J409" s="12"/>
      <c r="K409" s="12"/>
      <c r="L409" s="12"/>
      <c r="M409" s="12"/>
      <c r="N409" s="12">
        <v>3</v>
      </c>
      <c r="O409" s="12"/>
      <c r="P409" s="12"/>
      <c r="Q409" s="12"/>
      <c r="R409" s="12"/>
      <c r="S409" s="356" t="s">
        <v>464</v>
      </c>
      <c r="T409" s="36"/>
      <c r="U409" s="133"/>
      <c r="V409" s="70"/>
      <c r="W409" s="117"/>
      <c r="X409" s="2"/>
      <c r="Y409" s="36">
        <v>45310</v>
      </c>
      <c r="Z409" s="24" t="s">
        <v>45</v>
      </c>
      <c r="AA409" s="133">
        <v>6</v>
      </c>
      <c r="AB409" s="117"/>
      <c r="AC409" s="2"/>
      <c r="AD409" s="13"/>
      <c r="AE409" s="1"/>
      <c r="AF409" s="277"/>
    </row>
    <row r="410" spans="2:32" ht="15" customHeight="1" x14ac:dyDescent="0.2">
      <c r="B410" s="13" t="s">
        <v>76</v>
      </c>
      <c r="C410" s="24" t="s">
        <v>97</v>
      </c>
      <c r="D410" s="386">
        <v>396</v>
      </c>
      <c r="E410" s="2" t="s">
        <v>42</v>
      </c>
      <c r="F410" s="13"/>
      <c r="G410" s="12">
        <v>3</v>
      </c>
      <c r="H410" s="12"/>
      <c r="I410" s="12"/>
      <c r="J410" s="12"/>
      <c r="K410" s="12"/>
      <c r="L410" s="12"/>
      <c r="M410" s="12"/>
      <c r="N410" s="12"/>
      <c r="O410" s="12"/>
      <c r="P410" s="12"/>
      <c r="Q410" s="12"/>
      <c r="R410" s="12"/>
      <c r="S410" s="314"/>
      <c r="T410" s="36"/>
      <c r="U410" s="133"/>
      <c r="V410" s="70"/>
      <c r="W410" s="117"/>
      <c r="X410" s="2"/>
      <c r="Y410" s="36">
        <v>45310</v>
      </c>
      <c r="Z410" s="24" t="s">
        <v>45</v>
      </c>
      <c r="AA410" s="133">
        <v>3</v>
      </c>
      <c r="AB410" s="117"/>
      <c r="AC410" s="2"/>
      <c r="AD410" s="13"/>
      <c r="AE410" s="1"/>
      <c r="AF410" s="277"/>
    </row>
    <row r="411" spans="2:32" ht="15" customHeight="1" x14ac:dyDescent="0.2">
      <c r="B411" s="13" t="s">
        <v>76</v>
      </c>
      <c r="C411" s="24" t="s">
        <v>97</v>
      </c>
      <c r="D411" s="386">
        <v>397</v>
      </c>
      <c r="E411" s="2" t="s">
        <v>42</v>
      </c>
      <c r="F411" s="13"/>
      <c r="G411" s="12">
        <v>3</v>
      </c>
      <c r="H411" s="12"/>
      <c r="I411" s="12"/>
      <c r="J411" s="12"/>
      <c r="K411" s="12"/>
      <c r="L411" s="276"/>
      <c r="M411" s="276"/>
      <c r="N411" s="12">
        <v>3</v>
      </c>
      <c r="O411" s="12"/>
      <c r="P411" s="12"/>
      <c r="Q411" s="276"/>
      <c r="R411" s="276"/>
      <c r="S411" s="356" t="s">
        <v>464</v>
      </c>
      <c r="T411" s="36"/>
      <c r="U411" s="133"/>
      <c r="V411" s="70"/>
      <c r="W411" s="129"/>
      <c r="X411" s="2"/>
      <c r="Y411" s="36">
        <v>45310</v>
      </c>
      <c r="Z411" s="24" t="s">
        <v>45</v>
      </c>
      <c r="AA411" s="133">
        <v>6</v>
      </c>
      <c r="AB411" s="117"/>
      <c r="AC411" s="2"/>
      <c r="AD411" s="13"/>
      <c r="AE411" s="1"/>
      <c r="AF411" s="277"/>
    </row>
    <row r="412" spans="2:32" ht="15" customHeight="1" x14ac:dyDescent="0.2">
      <c r="B412" s="13" t="s">
        <v>76</v>
      </c>
      <c r="C412" s="24" t="s">
        <v>97</v>
      </c>
      <c r="D412" s="386">
        <v>398</v>
      </c>
      <c r="E412" s="2" t="s">
        <v>42</v>
      </c>
      <c r="F412" s="13"/>
      <c r="G412" s="12">
        <v>3</v>
      </c>
      <c r="H412" s="12"/>
      <c r="I412" s="12"/>
      <c r="J412" s="12"/>
      <c r="K412" s="12"/>
      <c r="L412" s="276"/>
      <c r="M412" s="276"/>
      <c r="N412" s="12"/>
      <c r="O412" s="12"/>
      <c r="P412" s="12"/>
      <c r="Q412" s="276"/>
      <c r="R412" s="276"/>
      <c r="S412" s="314"/>
      <c r="T412" s="36"/>
      <c r="U412" s="133"/>
      <c r="V412" s="70"/>
      <c r="W412" s="129"/>
      <c r="X412" s="2"/>
      <c r="Y412" s="36">
        <v>45310</v>
      </c>
      <c r="Z412" s="24" t="s">
        <v>45</v>
      </c>
      <c r="AA412" s="133">
        <v>3</v>
      </c>
      <c r="AB412" s="117"/>
      <c r="AC412" s="2"/>
      <c r="AD412" s="13"/>
      <c r="AE412" s="1"/>
      <c r="AF412" s="277"/>
    </row>
    <row r="413" spans="2:32" ht="15" customHeight="1" x14ac:dyDescent="0.2">
      <c r="B413" s="13" t="s">
        <v>76</v>
      </c>
      <c r="C413" s="24" t="s">
        <v>97</v>
      </c>
      <c r="D413" s="386">
        <v>399</v>
      </c>
      <c r="E413" s="2" t="s">
        <v>60</v>
      </c>
      <c r="F413" s="13"/>
      <c r="G413" s="12">
        <v>1</v>
      </c>
      <c r="H413" s="12"/>
      <c r="I413" s="12">
        <v>6</v>
      </c>
      <c r="J413" s="12"/>
      <c r="K413" s="12"/>
      <c r="L413" s="12"/>
      <c r="M413" s="12"/>
      <c r="N413" s="12">
        <v>3</v>
      </c>
      <c r="O413" s="12">
        <v>3</v>
      </c>
      <c r="P413" s="12"/>
      <c r="Q413" s="12"/>
      <c r="R413" s="12"/>
      <c r="S413" s="356" t="s">
        <v>464</v>
      </c>
      <c r="T413" s="36">
        <v>45307</v>
      </c>
      <c r="U413" s="133" t="s">
        <v>45</v>
      </c>
      <c r="V413" s="133">
        <v>3</v>
      </c>
      <c r="W413" s="117"/>
      <c r="X413" s="2"/>
      <c r="Y413" s="36">
        <v>45310</v>
      </c>
      <c r="Z413" s="24" t="s">
        <v>45</v>
      </c>
      <c r="AA413" s="133">
        <v>10</v>
      </c>
      <c r="AB413" s="117"/>
      <c r="AC413" s="2"/>
      <c r="AD413" s="13"/>
      <c r="AE413" s="1"/>
      <c r="AF413" s="277"/>
    </row>
    <row r="414" spans="2:32" ht="15" customHeight="1" x14ac:dyDescent="0.2">
      <c r="B414" s="13" t="s">
        <v>76</v>
      </c>
      <c r="C414" s="24" t="s">
        <v>97</v>
      </c>
      <c r="D414" s="386">
        <v>400</v>
      </c>
      <c r="E414" s="2" t="s">
        <v>42</v>
      </c>
      <c r="F414" s="13"/>
      <c r="G414" s="12">
        <v>3</v>
      </c>
      <c r="H414" s="12"/>
      <c r="I414" s="12"/>
      <c r="J414" s="12"/>
      <c r="K414" s="12"/>
      <c r="L414" s="276"/>
      <c r="M414" s="276"/>
      <c r="N414" s="12"/>
      <c r="O414" s="12"/>
      <c r="P414" s="12"/>
      <c r="Q414" s="276"/>
      <c r="R414" s="276"/>
      <c r="S414" s="314"/>
      <c r="T414" s="36"/>
      <c r="U414" s="133"/>
      <c r="V414" s="70"/>
      <c r="W414" s="129"/>
      <c r="X414" s="2"/>
      <c r="Y414" s="36">
        <v>45310</v>
      </c>
      <c r="Z414" s="24" t="s">
        <v>45</v>
      </c>
      <c r="AA414" s="133">
        <v>3</v>
      </c>
      <c r="AB414" s="117"/>
      <c r="AC414" s="2"/>
      <c r="AD414" s="13"/>
      <c r="AE414" s="1"/>
      <c r="AF414" s="277"/>
    </row>
    <row r="415" spans="2:32" ht="15" customHeight="1" x14ac:dyDescent="0.2">
      <c r="B415" s="13" t="s">
        <v>76</v>
      </c>
      <c r="C415" s="24" t="s">
        <v>97</v>
      </c>
      <c r="D415" s="386">
        <v>401</v>
      </c>
      <c r="E415" s="2" t="s">
        <v>42</v>
      </c>
      <c r="F415" s="13"/>
      <c r="G415" s="12">
        <v>3</v>
      </c>
      <c r="H415" s="12"/>
      <c r="I415" s="12"/>
      <c r="J415" s="12"/>
      <c r="K415" s="12"/>
      <c r="L415" s="12"/>
      <c r="M415" s="12"/>
      <c r="N415" s="12">
        <v>3</v>
      </c>
      <c r="O415" s="12"/>
      <c r="P415" s="12"/>
      <c r="Q415" s="12"/>
      <c r="R415" s="12"/>
      <c r="S415" s="356" t="s">
        <v>464</v>
      </c>
      <c r="T415" s="36"/>
      <c r="U415" s="133"/>
      <c r="V415" s="70"/>
      <c r="W415" s="117"/>
      <c r="X415" s="2"/>
      <c r="Y415" s="36">
        <v>45310</v>
      </c>
      <c r="Z415" s="24" t="s">
        <v>45</v>
      </c>
      <c r="AA415" s="133">
        <v>6</v>
      </c>
      <c r="AB415" s="117"/>
      <c r="AC415" s="2"/>
      <c r="AD415" s="13"/>
      <c r="AE415" s="1"/>
      <c r="AF415" s="277"/>
    </row>
    <row r="416" spans="2:32" ht="15" customHeight="1" x14ac:dyDescent="0.2">
      <c r="B416" s="13" t="s">
        <v>76</v>
      </c>
      <c r="C416" s="24" t="s">
        <v>97</v>
      </c>
      <c r="D416" s="386">
        <v>402</v>
      </c>
      <c r="E416" s="2" t="s">
        <v>42</v>
      </c>
      <c r="F416" s="13"/>
      <c r="G416" s="12">
        <v>3</v>
      </c>
      <c r="H416" s="12"/>
      <c r="I416" s="12"/>
      <c r="J416" s="12"/>
      <c r="K416" s="12"/>
      <c r="L416" s="12"/>
      <c r="M416" s="12"/>
      <c r="N416" s="12"/>
      <c r="O416" s="12"/>
      <c r="P416" s="12"/>
      <c r="Q416" s="12"/>
      <c r="R416" s="12"/>
      <c r="S416" s="356" t="s">
        <v>465</v>
      </c>
      <c r="T416" s="36"/>
      <c r="U416" s="133"/>
      <c r="V416" s="70"/>
      <c r="W416" s="117"/>
      <c r="X416" s="2"/>
      <c r="Y416" s="36">
        <v>45310</v>
      </c>
      <c r="Z416" s="24" t="s">
        <v>45</v>
      </c>
      <c r="AA416" s="133">
        <v>3</v>
      </c>
      <c r="AB416" s="117"/>
      <c r="AC416" s="2"/>
      <c r="AD416" s="13"/>
      <c r="AE416" s="1"/>
      <c r="AF416" s="277"/>
    </row>
    <row r="417" spans="2:32" ht="15" customHeight="1" x14ac:dyDescent="0.2">
      <c r="B417" s="13" t="s">
        <v>76</v>
      </c>
      <c r="C417" s="24" t="s">
        <v>97</v>
      </c>
      <c r="D417" s="386">
        <v>403</v>
      </c>
      <c r="E417" s="2" t="s">
        <v>173</v>
      </c>
      <c r="F417" s="13"/>
      <c r="G417" s="12">
        <v>2</v>
      </c>
      <c r="H417" s="12"/>
      <c r="I417" s="12">
        <v>6</v>
      </c>
      <c r="J417" s="12"/>
      <c r="K417" s="12"/>
      <c r="L417" s="12"/>
      <c r="M417" s="12"/>
      <c r="N417" s="12">
        <v>3</v>
      </c>
      <c r="O417" s="12">
        <v>3</v>
      </c>
      <c r="P417" s="12"/>
      <c r="Q417" s="12"/>
      <c r="R417" s="12"/>
      <c r="S417" s="314"/>
      <c r="T417" s="36">
        <v>45307</v>
      </c>
      <c r="U417" s="133" t="s">
        <v>45</v>
      </c>
      <c r="V417" s="133">
        <v>3</v>
      </c>
      <c r="W417" s="117"/>
      <c r="X417" s="2"/>
      <c r="Y417" s="36">
        <v>45310</v>
      </c>
      <c r="Z417" s="24" t="s">
        <v>45</v>
      </c>
      <c r="AA417" s="133">
        <v>11</v>
      </c>
      <c r="AB417" s="117"/>
      <c r="AC417" s="2"/>
      <c r="AD417" s="13"/>
      <c r="AE417" s="1"/>
      <c r="AF417" s="277"/>
    </row>
    <row r="418" spans="2:32" ht="15" customHeight="1" x14ac:dyDescent="0.2">
      <c r="B418" s="13" t="s">
        <v>76</v>
      </c>
      <c r="C418" s="24" t="s">
        <v>97</v>
      </c>
      <c r="D418" s="386">
        <v>404</v>
      </c>
      <c r="E418" s="2" t="s">
        <v>42</v>
      </c>
      <c r="F418" s="13"/>
      <c r="G418" s="12">
        <v>3</v>
      </c>
      <c r="H418" s="12"/>
      <c r="I418" s="12"/>
      <c r="J418" s="12"/>
      <c r="K418" s="12"/>
      <c r="L418" s="276"/>
      <c r="M418" s="276"/>
      <c r="N418" s="12"/>
      <c r="O418" s="12"/>
      <c r="P418" s="12"/>
      <c r="Q418" s="276"/>
      <c r="R418" s="276"/>
      <c r="S418" s="314"/>
      <c r="T418" s="36"/>
      <c r="U418" s="133"/>
      <c r="V418" s="70"/>
      <c r="W418" s="129"/>
      <c r="X418" s="2"/>
      <c r="Y418" s="36">
        <v>45310</v>
      </c>
      <c r="Z418" s="24" t="s">
        <v>45</v>
      </c>
      <c r="AA418" s="133">
        <v>3</v>
      </c>
      <c r="AB418" s="117"/>
      <c r="AC418" s="2"/>
      <c r="AD418" s="13"/>
      <c r="AE418" s="1"/>
      <c r="AF418" s="277"/>
    </row>
    <row r="419" spans="2:32" ht="15" customHeight="1" x14ac:dyDescent="0.2">
      <c r="B419" s="13" t="s">
        <v>76</v>
      </c>
      <c r="C419" s="24" t="s">
        <v>97</v>
      </c>
      <c r="D419" s="386">
        <v>405</v>
      </c>
      <c r="E419" s="2" t="s">
        <v>42</v>
      </c>
      <c r="F419" s="13"/>
      <c r="G419" s="12">
        <v>3</v>
      </c>
      <c r="H419" s="12"/>
      <c r="I419" s="12"/>
      <c r="J419" s="12"/>
      <c r="K419" s="12"/>
      <c r="L419" s="276"/>
      <c r="M419" s="276"/>
      <c r="N419" s="12">
        <v>3</v>
      </c>
      <c r="O419" s="12"/>
      <c r="P419" s="12"/>
      <c r="Q419" s="276"/>
      <c r="R419" s="276"/>
      <c r="S419" s="314"/>
      <c r="T419" s="36"/>
      <c r="U419" s="133"/>
      <c r="V419" s="70"/>
      <c r="W419" s="129"/>
      <c r="X419" s="2"/>
      <c r="Y419" s="36">
        <v>45310</v>
      </c>
      <c r="Z419" s="24" t="s">
        <v>45</v>
      </c>
      <c r="AA419" s="133">
        <v>6</v>
      </c>
      <c r="AB419" s="117"/>
      <c r="AC419" s="2"/>
      <c r="AD419" s="13"/>
      <c r="AE419" s="1"/>
      <c r="AF419" s="277"/>
    </row>
    <row r="420" spans="2:32" ht="15" customHeight="1" x14ac:dyDescent="0.2">
      <c r="B420" s="13" t="s">
        <v>76</v>
      </c>
      <c r="C420" s="24" t="s">
        <v>97</v>
      </c>
      <c r="D420" s="386">
        <v>406</v>
      </c>
      <c r="E420" s="2" t="s">
        <v>42</v>
      </c>
      <c r="F420" s="13"/>
      <c r="G420" s="12">
        <v>3</v>
      </c>
      <c r="H420" s="12"/>
      <c r="I420" s="12"/>
      <c r="J420" s="12"/>
      <c r="K420" s="12"/>
      <c r="L420" s="12"/>
      <c r="M420" s="12"/>
      <c r="N420" s="12"/>
      <c r="O420" s="12"/>
      <c r="P420" s="12"/>
      <c r="Q420" s="12"/>
      <c r="R420" s="12"/>
      <c r="S420" s="314"/>
      <c r="T420" s="36"/>
      <c r="U420" s="133"/>
      <c r="V420" s="70"/>
      <c r="W420" s="117"/>
      <c r="X420" s="2"/>
      <c r="Y420" s="36">
        <v>45310</v>
      </c>
      <c r="Z420" s="24" t="s">
        <v>45</v>
      </c>
      <c r="AA420" s="133">
        <v>3</v>
      </c>
      <c r="AB420" s="117"/>
      <c r="AC420" s="2"/>
      <c r="AD420" s="13"/>
      <c r="AE420" s="1"/>
      <c r="AF420" s="277"/>
    </row>
    <row r="421" spans="2:32" ht="15" customHeight="1" x14ac:dyDescent="0.2">
      <c r="B421" s="13" t="s">
        <v>76</v>
      </c>
      <c r="C421" s="24" t="s">
        <v>97</v>
      </c>
      <c r="D421" s="386">
        <v>407</v>
      </c>
      <c r="E421" s="2" t="s">
        <v>42</v>
      </c>
      <c r="F421" s="13"/>
      <c r="G421" s="12">
        <v>3</v>
      </c>
      <c r="H421" s="12"/>
      <c r="I421" s="12"/>
      <c r="J421" s="12"/>
      <c r="K421" s="12"/>
      <c r="L421" s="12"/>
      <c r="M421" s="12"/>
      <c r="N421" s="12">
        <v>3</v>
      </c>
      <c r="O421" s="12"/>
      <c r="P421" s="12"/>
      <c r="Q421" s="12"/>
      <c r="R421" s="12"/>
      <c r="S421" s="314"/>
      <c r="T421" s="36"/>
      <c r="U421" s="133"/>
      <c r="V421" s="70"/>
      <c r="W421" s="117"/>
      <c r="X421" s="2"/>
      <c r="Y421" s="36">
        <v>45310</v>
      </c>
      <c r="Z421" s="24" t="s">
        <v>45</v>
      </c>
      <c r="AA421" s="133">
        <v>6</v>
      </c>
      <c r="AB421" s="117"/>
      <c r="AC421" s="2"/>
      <c r="AD421" s="13"/>
      <c r="AE421" s="1"/>
      <c r="AF421" s="277"/>
    </row>
    <row r="422" spans="2:32" ht="15" customHeight="1" x14ac:dyDescent="0.2">
      <c r="B422" s="13" t="s">
        <v>76</v>
      </c>
      <c r="C422" s="24" t="s">
        <v>97</v>
      </c>
      <c r="D422" s="386">
        <v>408</v>
      </c>
      <c r="E422" s="2" t="s">
        <v>117</v>
      </c>
      <c r="F422" s="13"/>
      <c r="G422" s="12">
        <v>2</v>
      </c>
      <c r="H422" s="12"/>
      <c r="I422" s="12">
        <v>6</v>
      </c>
      <c r="J422" s="12"/>
      <c r="K422" s="12"/>
      <c r="L422" s="12"/>
      <c r="M422" s="12"/>
      <c r="N422" s="12"/>
      <c r="O422" s="12">
        <v>3</v>
      </c>
      <c r="P422" s="12"/>
      <c r="Q422" s="12"/>
      <c r="R422" s="12"/>
      <c r="S422" s="314"/>
      <c r="T422" s="36">
        <v>45307</v>
      </c>
      <c r="U422" s="133" t="s">
        <v>45</v>
      </c>
      <c r="V422" s="133">
        <v>3</v>
      </c>
      <c r="W422" s="117"/>
      <c r="X422" s="2"/>
      <c r="Y422" s="36">
        <v>45310</v>
      </c>
      <c r="Z422" s="24" t="s">
        <v>45</v>
      </c>
      <c r="AA422" s="133">
        <v>8</v>
      </c>
      <c r="AB422" s="117"/>
      <c r="AC422" s="2"/>
      <c r="AD422" s="13"/>
      <c r="AE422" s="1"/>
      <c r="AF422" s="277"/>
    </row>
    <row r="423" spans="2:32" ht="15" customHeight="1" x14ac:dyDescent="0.2">
      <c r="B423" s="13" t="s">
        <v>76</v>
      </c>
      <c r="C423" s="24" t="s">
        <v>97</v>
      </c>
      <c r="D423" s="386">
        <v>409</v>
      </c>
      <c r="E423" s="2" t="s">
        <v>60</v>
      </c>
      <c r="F423" s="13"/>
      <c r="G423" s="12">
        <v>1</v>
      </c>
      <c r="H423" s="12"/>
      <c r="I423" s="12">
        <v>6</v>
      </c>
      <c r="J423" s="12"/>
      <c r="K423" s="12"/>
      <c r="L423" s="276"/>
      <c r="M423" s="276"/>
      <c r="N423" s="12">
        <v>3</v>
      </c>
      <c r="O423" s="12">
        <v>3</v>
      </c>
      <c r="P423" s="12"/>
      <c r="Q423" s="276"/>
      <c r="R423" s="276"/>
      <c r="S423" s="314"/>
      <c r="T423" s="36">
        <v>45307</v>
      </c>
      <c r="U423" s="133" t="s">
        <v>45</v>
      </c>
      <c r="V423" s="133">
        <v>3</v>
      </c>
      <c r="W423" s="129"/>
      <c r="X423" s="2"/>
      <c r="Y423" s="36">
        <v>45310</v>
      </c>
      <c r="Z423" s="24" t="s">
        <v>45</v>
      </c>
      <c r="AA423" s="133">
        <v>10</v>
      </c>
      <c r="AB423" s="117"/>
      <c r="AC423" s="2"/>
      <c r="AD423" s="13"/>
      <c r="AE423" s="1"/>
      <c r="AF423" s="277"/>
    </row>
    <row r="424" spans="2:32" ht="15" customHeight="1" x14ac:dyDescent="0.2">
      <c r="B424" s="13" t="s">
        <v>76</v>
      </c>
      <c r="C424" s="24" t="s">
        <v>97</v>
      </c>
      <c r="D424" s="386">
        <v>410</v>
      </c>
      <c r="E424" s="2" t="s">
        <v>141</v>
      </c>
      <c r="F424" s="13"/>
      <c r="G424" s="12">
        <v>3</v>
      </c>
      <c r="H424" s="12"/>
      <c r="I424" s="12">
        <v>3</v>
      </c>
      <c r="J424" s="12"/>
      <c r="K424" s="12"/>
      <c r="L424" s="276"/>
      <c r="M424" s="276"/>
      <c r="N424" s="12"/>
      <c r="O424" s="12">
        <v>3</v>
      </c>
      <c r="P424" s="12">
        <v>3</v>
      </c>
      <c r="Q424" s="276"/>
      <c r="R424" s="276"/>
      <c r="S424" s="314"/>
      <c r="T424" s="36">
        <v>45307</v>
      </c>
      <c r="U424" s="133" t="s">
        <v>45</v>
      </c>
      <c r="V424" s="133">
        <v>12</v>
      </c>
      <c r="W424" s="117"/>
      <c r="X424" s="2"/>
      <c r="Y424" s="36">
        <v>45310</v>
      </c>
      <c r="Z424" s="24" t="s">
        <v>45</v>
      </c>
      <c r="AA424" s="133">
        <v>12</v>
      </c>
      <c r="AB424" s="117"/>
      <c r="AC424" s="2"/>
      <c r="AD424" s="13"/>
      <c r="AE424" s="1"/>
      <c r="AF424" s="277"/>
    </row>
    <row r="425" spans="2:32" ht="15" customHeight="1" x14ac:dyDescent="0.2">
      <c r="B425" s="13" t="s">
        <v>76</v>
      </c>
      <c r="C425" s="24" t="s">
        <v>97</v>
      </c>
      <c r="D425" s="386">
        <v>411</v>
      </c>
      <c r="E425" s="2" t="s">
        <v>60</v>
      </c>
      <c r="F425" s="13"/>
      <c r="G425" s="12">
        <v>1</v>
      </c>
      <c r="H425" s="12"/>
      <c r="I425" s="12">
        <v>6</v>
      </c>
      <c r="J425" s="12"/>
      <c r="K425" s="12"/>
      <c r="L425" s="276"/>
      <c r="M425" s="276"/>
      <c r="N425" s="12">
        <v>3</v>
      </c>
      <c r="O425" s="12">
        <v>3</v>
      </c>
      <c r="P425" s="12"/>
      <c r="Q425" s="276"/>
      <c r="R425" s="276"/>
      <c r="S425" s="314"/>
      <c r="T425" s="36">
        <v>45307</v>
      </c>
      <c r="U425" s="133" t="s">
        <v>45</v>
      </c>
      <c r="V425" s="133">
        <v>3</v>
      </c>
      <c r="W425" s="129"/>
      <c r="X425" s="2"/>
      <c r="Y425" s="36">
        <v>45311</v>
      </c>
      <c r="Z425" s="24" t="s">
        <v>45</v>
      </c>
      <c r="AA425" s="133">
        <v>10</v>
      </c>
      <c r="AB425" s="117"/>
      <c r="AC425" s="2"/>
      <c r="AD425" s="13"/>
      <c r="AE425" s="1"/>
      <c r="AF425" s="277"/>
    </row>
    <row r="426" spans="2:32" ht="15" customHeight="1" x14ac:dyDescent="0.2">
      <c r="B426" s="13" t="s">
        <v>76</v>
      </c>
      <c r="C426" s="24" t="s">
        <v>97</v>
      </c>
      <c r="D426" s="386">
        <v>412</v>
      </c>
      <c r="E426" s="2" t="s">
        <v>172</v>
      </c>
      <c r="F426" s="13"/>
      <c r="G426" s="12">
        <v>2</v>
      </c>
      <c r="H426" s="12"/>
      <c r="I426" s="12">
        <v>6</v>
      </c>
      <c r="J426" s="12"/>
      <c r="K426" s="12"/>
      <c r="L426" s="12"/>
      <c r="M426" s="12"/>
      <c r="N426" s="12"/>
      <c r="O426" s="12">
        <v>3</v>
      </c>
      <c r="P426" s="12"/>
      <c r="Q426" s="12"/>
      <c r="R426" s="12"/>
      <c r="S426" s="314"/>
      <c r="T426" s="36">
        <v>45307</v>
      </c>
      <c r="U426" s="133" t="s">
        <v>45</v>
      </c>
      <c r="V426" s="133">
        <v>3</v>
      </c>
      <c r="W426" s="117"/>
      <c r="X426" s="2"/>
      <c r="Y426" s="36">
        <v>45311</v>
      </c>
      <c r="Z426" s="24" t="s">
        <v>45</v>
      </c>
      <c r="AA426" s="133">
        <v>8</v>
      </c>
      <c r="AB426" s="117"/>
      <c r="AC426" s="2"/>
      <c r="AD426" s="13"/>
      <c r="AE426" s="1"/>
      <c r="AF426" s="277"/>
    </row>
    <row r="427" spans="2:32" ht="15" customHeight="1" x14ac:dyDescent="0.2">
      <c r="B427" s="13" t="s">
        <v>76</v>
      </c>
      <c r="C427" s="24" t="s">
        <v>97</v>
      </c>
      <c r="D427" s="386">
        <v>413</v>
      </c>
      <c r="E427" s="2" t="s">
        <v>42</v>
      </c>
      <c r="F427" s="13"/>
      <c r="G427" s="12">
        <v>3</v>
      </c>
      <c r="H427" s="12"/>
      <c r="I427" s="12"/>
      <c r="J427" s="12"/>
      <c r="K427" s="12"/>
      <c r="L427" s="276"/>
      <c r="M427" s="276"/>
      <c r="N427" s="12">
        <v>3</v>
      </c>
      <c r="O427" s="12"/>
      <c r="P427" s="12"/>
      <c r="Q427" s="276"/>
      <c r="R427" s="276"/>
      <c r="S427" s="314"/>
      <c r="T427" s="36"/>
      <c r="U427" s="133"/>
      <c r="V427" s="70"/>
      <c r="W427" s="129"/>
      <c r="X427" s="2"/>
      <c r="Y427" s="36">
        <v>45311</v>
      </c>
      <c r="Z427" s="24" t="s">
        <v>45</v>
      </c>
      <c r="AA427" s="133">
        <v>6</v>
      </c>
      <c r="AB427" s="117"/>
      <c r="AC427" s="2"/>
      <c r="AD427" s="13"/>
      <c r="AE427" s="1"/>
      <c r="AF427" s="277"/>
    </row>
    <row r="428" spans="2:32" ht="15" customHeight="1" x14ac:dyDescent="0.2">
      <c r="B428" s="13" t="s">
        <v>76</v>
      </c>
      <c r="C428" s="24" t="s">
        <v>97</v>
      </c>
      <c r="D428" s="386">
        <v>414</v>
      </c>
      <c r="E428" s="2" t="s">
        <v>42</v>
      </c>
      <c r="F428" s="13"/>
      <c r="G428" s="12">
        <v>3</v>
      </c>
      <c r="H428" s="12"/>
      <c r="I428" s="12"/>
      <c r="J428" s="12"/>
      <c r="K428" s="12"/>
      <c r="L428" s="276"/>
      <c r="M428" s="276"/>
      <c r="N428" s="12"/>
      <c r="O428" s="12"/>
      <c r="P428" s="12"/>
      <c r="Q428" s="276"/>
      <c r="R428" s="276"/>
      <c r="S428" s="314"/>
      <c r="T428" s="36"/>
      <c r="U428" s="133"/>
      <c r="V428" s="70"/>
      <c r="W428" s="129"/>
      <c r="X428" s="2"/>
      <c r="Y428" s="36">
        <v>45311</v>
      </c>
      <c r="Z428" s="24" t="s">
        <v>45</v>
      </c>
      <c r="AA428" s="133">
        <v>3</v>
      </c>
      <c r="AB428" s="117"/>
      <c r="AC428" s="2"/>
      <c r="AD428" s="13"/>
      <c r="AE428" s="1"/>
      <c r="AF428" s="277"/>
    </row>
    <row r="429" spans="2:32" ht="15" customHeight="1" x14ac:dyDescent="0.2">
      <c r="B429" s="13" t="s">
        <v>76</v>
      </c>
      <c r="C429" s="24" t="s">
        <v>97</v>
      </c>
      <c r="D429" s="386">
        <v>415</v>
      </c>
      <c r="E429" s="2" t="s">
        <v>60</v>
      </c>
      <c r="F429" s="13"/>
      <c r="G429" s="12">
        <v>1</v>
      </c>
      <c r="H429" s="12"/>
      <c r="I429" s="12">
        <v>6</v>
      </c>
      <c r="J429" s="12"/>
      <c r="K429" s="12"/>
      <c r="L429" s="276"/>
      <c r="M429" s="276"/>
      <c r="N429" s="12">
        <v>3</v>
      </c>
      <c r="O429" s="12">
        <v>3</v>
      </c>
      <c r="P429" s="12"/>
      <c r="Q429" s="276"/>
      <c r="R429" s="276"/>
      <c r="S429" s="314"/>
      <c r="T429" s="36">
        <v>45307</v>
      </c>
      <c r="U429" s="133" t="s">
        <v>45</v>
      </c>
      <c r="V429" s="133">
        <v>3</v>
      </c>
      <c r="W429" s="117"/>
      <c r="X429" s="2"/>
      <c r="Y429" s="36">
        <v>45311</v>
      </c>
      <c r="Z429" s="24" t="s">
        <v>45</v>
      </c>
      <c r="AA429" s="133">
        <v>10</v>
      </c>
      <c r="AB429" s="117"/>
      <c r="AC429" s="2"/>
      <c r="AD429" s="13"/>
      <c r="AE429" s="1"/>
      <c r="AF429" s="277"/>
    </row>
    <row r="430" spans="2:32" ht="15" customHeight="1" x14ac:dyDescent="0.2">
      <c r="B430" s="13" t="s">
        <v>76</v>
      </c>
      <c r="C430" s="24" t="s">
        <v>97</v>
      </c>
      <c r="D430" s="386">
        <v>416</v>
      </c>
      <c r="E430" s="2" t="s">
        <v>60</v>
      </c>
      <c r="F430" s="13"/>
      <c r="G430" s="12">
        <v>1</v>
      </c>
      <c r="H430" s="12"/>
      <c r="I430" s="12">
        <v>6</v>
      </c>
      <c r="J430" s="12"/>
      <c r="K430" s="12"/>
      <c r="L430" s="276"/>
      <c r="M430" s="276"/>
      <c r="N430" s="12"/>
      <c r="O430" s="12">
        <v>3</v>
      </c>
      <c r="P430" s="12"/>
      <c r="Q430" s="276"/>
      <c r="R430" s="276"/>
      <c r="S430" s="314"/>
      <c r="T430" s="36">
        <v>45307</v>
      </c>
      <c r="U430" s="133" t="s">
        <v>45</v>
      </c>
      <c r="V430" s="133">
        <v>3</v>
      </c>
      <c r="W430" s="117"/>
      <c r="X430" s="2"/>
      <c r="Y430" s="36">
        <v>45311</v>
      </c>
      <c r="Z430" s="24" t="s">
        <v>45</v>
      </c>
      <c r="AA430" s="133">
        <v>7</v>
      </c>
      <c r="AB430" s="117"/>
      <c r="AC430" s="2"/>
      <c r="AD430" s="13"/>
      <c r="AE430" s="1"/>
      <c r="AF430" s="277"/>
    </row>
    <row r="431" spans="2:32" ht="15" customHeight="1" x14ac:dyDescent="0.2">
      <c r="B431" s="13" t="s">
        <v>76</v>
      </c>
      <c r="C431" s="24" t="s">
        <v>97</v>
      </c>
      <c r="D431" s="386">
        <v>417</v>
      </c>
      <c r="E431" s="2" t="s">
        <v>115</v>
      </c>
      <c r="F431" s="13"/>
      <c r="G431" s="12">
        <v>3</v>
      </c>
      <c r="H431" s="12"/>
      <c r="I431" s="12">
        <v>3</v>
      </c>
      <c r="J431" s="12"/>
      <c r="K431" s="12">
        <v>6</v>
      </c>
      <c r="L431" s="276"/>
      <c r="M431" s="276"/>
      <c r="N431" s="12">
        <v>3</v>
      </c>
      <c r="O431" s="12">
        <v>3</v>
      </c>
      <c r="P431" s="12"/>
      <c r="Q431" s="276"/>
      <c r="R431" s="276"/>
      <c r="S431" s="356" t="s">
        <v>466</v>
      </c>
      <c r="T431" s="36">
        <v>45307</v>
      </c>
      <c r="U431" s="133" t="s">
        <v>45</v>
      </c>
      <c r="V431" s="133">
        <v>15</v>
      </c>
      <c r="W431" s="117"/>
      <c r="X431" s="2"/>
      <c r="Y431" s="36">
        <v>45311</v>
      </c>
      <c r="Z431" s="24" t="s">
        <v>45</v>
      </c>
      <c r="AA431" s="133">
        <v>15</v>
      </c>
      <c r="AB431" s="117"/>
      <c r="AC431" s="2"/>
      <c r="AD431" s="13"/>
      <c r="AE431" s="1"/>
      <c r="AF431" s="277"/>
    </row>
    <row r="432" spans="2:32" ht="15" customHeight="1" x14ac:dyDescent="0.2">
      <c r="B432" s="13" t="s">
        <v>76</v>
      </c>
      <c r="C432" s="24" t="s">
        <v>97</v>
      </c>
      <c r="D432" s="386">
        <v>418</v>
      </c>
      <c r="E432" s="2" t="s">
        <v>42</v>
      </c>
      <c r="F432" s="13"/>
      <c r="G432" s="12">
        <v>3</v>
      </c>
      <c r="H432" s="12"/>
      <c r="I432" s="12"/>
      <c r="J432" s="12"/>
      <c r="K432" s="12"/>
      <c r="L432" s="276"/>
      <c r="M432" s="276"/>
      <c r="N432" s="12">
        <v>3</v>
      </c>
      <c r="O432" s="12"/>
      <c r="P432" s="12"/>
      <c r="Q432" s="276"/>
      <c r="R432" s="276"/>
      <c r="S432" s="314"/>
      <c r="T432" s="36"/>
      <c r="U432" s="133"/>
      <c r="V432" s="70"/>
      <c r="W432" s="117"/>
      <c r="X432" s="2"/>
      <c r="Y432" s="36">
        <v>45311</v>
      </c>
      <c r="Z432" s="24" t="s">
        <v>45</v>
      </c>
      <c r="AA432" s="133">
        <v>6</v>
      </c>
      <c r="AB432" s="117"/>
      <c r="AC432" s="2"/>
      <c r="AD432" s="13"/>
      <c r="AE432" s="1"/>
      <c r="AF432" s="277"/>
    </row>
    <row r="433" spans="2:32" ht="15" customHeight="1" x14ac:dyDescent="0.2">
      <c r="B433" s="13" t="s">
        <v>76</v>
      </c>
      <c r="C433" s="24" t="s">
        <v>97</v>
      </c>
      <c r="D433" s="386">
        <v>419</v>
      </c>
      <c r="E433" s="2" t="s">
        <v>42</v>
      </c>
      <c r="F433" s="13"/>
      <c r="G433" s="12">
        <v>3</v>
      </c>
      <c r="H433" s="12"/>
      <c r="I433" s="12"/>
      <c r="J433" s="12"/>
      <c r="K433" s="12"/>
      <c r="L433" s="276"/>
      <c r="M433" s="276"/>
      <c r="N433" s="12"/>
      <c r="O433" s="12"/>
      <c r="P433" s="12"/>
      <c r="Q433" s="276"/>
      <c r="R433" s="276"/>
      <c r="S433" s="314"/>
      <c r="T433" s="36"/>
      <c r="U433" s="133"/>
      <c r="V433" s="70"/>
      <c r="W433" s="117"/>
      <c r="X433" s="2"/>
      <c r="Y433" s="36">
        <v>45311</v>
      </c>
      <c r="Z433" s="24" t="s">
        <v>45</v>
      </c>
      <c r="AA433" s="133">
        <v>3</v>
      </c>
      <c r="AB433" s="117"/>
      <c r="AC433" s="2"/>
      <c r="AD433" s="13"/>
      <c r="AE433" s="1"/>
      <c r="AF433" s="277"/>
    </row>
    <row r="434" spans="2:32" ht="15" customHeight="1" x14ac:dyDescent="0.2">
      <c r="B434" s="13" t="s">
        <v>76</v>
      </c>
      <c r="C434" s="24" t="s">
        <v>97</v>
      </c>
      <c r="D434" s="386">
        <v>420</v>
      </c>
      <c r="E434" s="2" t="s">
        <v>60</v>
      </c>
      <c r="F434" s="13"/>
      <c r="G434" s="12"/>
      <c r="H434" s="12"/>
      <c r="I434" s="12">
        <v>6</v>
      </c>
      <c r="J434" s="12"/>
      <c r="K434" s="12"/>
      <c r="L434" s="276"/>
      <c r="M434" s="276"/>
      <c r="N434" s="12">
        <v>3</v>
      </c>
      <c r="O434" s="12"/>
      <c r="P434" s="12">
        <v>3</v>
      </c>
      <c r="Q434" s="276"/>
      <c r="R434" s="276"/>
      <c r="S434" s="314"/>
      <c r="T434" s="36">
        <v>45308</v>
      </c>
      <c r="U434" s="133" t="s">
        <v>45</v>
      </c>
      <c r="V434" s="133">
        <v>9</v>
      </c>
      <c r="W434" s="117"/>
      <c r="X434" s="2"/>
      <c r="Y434" s="36">
        <v>45311</v>
      </c>
      <c r="Z434" s="24" t="s">
        <v>45</v>
      </c>
      <c r="AA434" s="133">
        <v>15</v>
      </c>
      <c r="AB434" s="117"/>
      <c r="AC434" s="2"/>
      <c r="AD434" s="13"/>
      <c r="AE434" s="1"/>
      <c r="AF434" s="277"/>
    </row>
    <row r="435" spans="2:32" ht="15" customHeight="1" x14ac:dyDescent="0.2">
      <c r="B435" s="13" t="s">
        <v>76</v>
      </c>
      <c r="C435" s="24" t="s">
        <v>97</v>
      </c>
      <c r="D435" s="386">
        <v>421</v>
      </c>
      <c r="E435" s="2" t="s">
        <v>42</v>
      </c>
      <c r="F435" s="13"/>
      <c r="G435" s="12">
        <v>3</v>
      </c>
      <c r="H435" s="12"/>
      <c r="I435" s="12"/>
      <c r="J435" s="12"/>
      <c r="K435" s="12"/>
      <c r="L435" s="276"/>
      <c r="M435" s="276"/>
      <c r="N435" s="12"/>
      <c r="O435" s="12"/>
      <c r="P435" s="12"/>
      <c r="Q435" s="276"/>
      <c r="R435" s="276"/>
      <c r="S435" s="314"/>
      <c r="T435" s="36"/>
      <c r="U435" s="133"/>
      <c r="V435" s="70"/>
      <c r="W435" s="117"/>
      <c r="X435" s="2"/>
      <c r="Y435" s="36">
        <v>45311</v>
      </c>
      <c r="Z435" s="24" t="s">
        <v>45</v>
      </c>
      <c r="AA435" s="133">
        <v>3</v>
      </c>
      <c r="AB435" s="117"/>
      <c r="AC435" s="2"/>
      <c r="AD435" s="13"/>
      <c r="AE435" s="1"/>
      <c r="AF435" s="277"/>
    </row>
    <row r="436" spans="2:32" ht="15" customHeight="1" x14ac:dyDescent="0.2">
      <c r="B436" s="13" t="s">
        <v>76</v>
      </c>
      <c r="C436" s="24" t="s">
        <v>97</v>
      </c>
      <c r="D436" s="386">
        <v>422</v>
      </c>
      <c r="E436" s="2" t="s">
        <v>42</v>
      </c>
      <c r="F436" s="13"/>
      <c r="G436" s="12">
        <v>3</v>
      </c>
      <c r="H436" s="12"/>
      <c r="I436" s="12"/>
      <c r="J436" s="12"/>
      <c r="K436" s="12"/>
      <c r="L436" s="276"/>
      <c r="M436" s="276"/>
      <c r="N436" s="12">
        <v>3</v>
      </c>
      <c r="O436" s="12"/>
      <c r="P436" s="12"/>
      <c r="Q436" s="276"/>
      <c r="R436" s="276"/>
      <c r="S436" s="314"/>
      <c r="T436" s="36"/>
      <c r="U436" s="133"/>
      <c r="V436" s="70"/>
      <c r="W436" s="117"/>
      <c r="X436" s="2"/>
      <c r="Y436" s="36">
        <v>45311</v>
      </c>
      <c r="Z436" s="24" t="s">
        <v>45</v>
      </c>
      <c r="AA436" s="133">
        <v>6</v>
      </c>
      <c r="AB436" s="117"/>
      <c r="AC436" s="2"/>
      <c r="AD436" s="13"/>
      <c r="AE436" s="1"/>
      <c r="AF436" s="277"/>
    </row>
    <row r="437" spans="2:32" ht="15" customHeight="1" x14ac:dyDescent="0.2">
      <c r="B437" s="13" t="s">
        <v>76</v>
      </c>
      <c r="C437" s="24" t="s">
        <v>97</v>
      </c>
      <c r="D437" s="386">
        <v>423</v>
      </c>
      <c r="E437" s="2" t="s">
        <v>42</v>
      </c>
      <c r="F437" s="13"/>
      <c r="G437" s="12">
        <v>3</v>
      </c>
      <c r="H437" s="12"/>
      <c r="I437" s="12"/>
      <c r="J437" s="12"/>
      <c r="K437" s="12"/>
      <c r="L437" s="276"/>
      <c r="M437" s="276"/>
      <c r="N437" s="12"/>
      <c r="O437" s="12"/>
      <c r="P437" s="12"/>
      <c r="Q437" s="276"/>
      <c r="R437" s="276"/>
      <c r="S437" s="314"/>
      <c r="T437" s="36"/>
      <c r="U437" s="133"/>
      <c r="V437" s="70"/>
      <c r="W437" s="117"/>
      <c r="X437" s="2"/>
      <c r="Y437" s="36">
        <v>45311</v>
      </c>
      <c r="Z437" s="24" t="s">
        <v>45</v>
      </c>
      <c r="AA437" s="133">
        <v>3</v>
      </c>
      <c r="AB437" s="117"/>
      <c r="AC437" s="2"/>
      <c r="AD437" s="13"/>
      <c r="AE437" s="1"/>
      <c r="AF437" s="277"/>
    </row>
    <row r="438" spans="2:32" ht="15" customHeight="1" x14ac:dyDescent="0.2">
      <c r="B438" s="13" t="s">
        <v>76</v>
      </c>
      <c r="C438" s="24" t="s">
        <v>97</v>
      </c>
      <c r="D438" s="386">
        <v>424</v>
      </c>
      <c r="E438" s="2" t="s">
        <v>121</v>
      </c>
      <c r="F438" s="13"/>
      <c r="G438" s="12">
        <v>2</v>
      </c>
      <c r="H438" s="12">
        <v>3</v>
      </c>
      <c r="I438" s="12">
        <v>6</v>
      </c>
      <c r="J438" s="12"/>
      <c r="K438" s="12"/>
      <c r="L438" s="276"/>
      <c r="M438" s="276"/>
      <c r="N438" s="12">
        <v>3</v>
      </c>
      <c r="O438" s="12">
        <v>5</v>
      </c>
      <c r="P438" s="12"/>
      <c r="Q438" s="276"/>
      <c r="R438" s="276"/>
      <c r="S438" s="356" t="s">
        <v>467</v>
      </c>
      <c r="T438" s="36">
        <v>45308</v>
      </c>
      <c r="U438" s="133" t="s">
        <v>45</v>
      </c>
      <c r="V438" s="133">
        <v>5</v>
      </c>
      <c r="W438" s="117"/>
      <c r="X438" s="2"/>
      <c r="Y438" s="36">
        <v>45311</v>
      </c>
      <c r="Z438" s="24" t="s">
        <v>45</v>
      </c>
      <c r="AA438" s="133">
        <v>14</v>
      </c>
      <c r="AB438" s="117"/>
      <c r="AC438" s="2"/>
      <c r="AD438" s="13"/>
      <c r="AE438" s="1"/>
      <c r="AF438" s="277"/>
    </row>
    <row r="439" spans="2:32" ht="15" customHeight="1" x14ac:dyDescent="0.2">
      <c r="B439" s="13" t="s">
        <v>76</v>
      </c>
      <c r="C439" s="24" t="s">
        <v>97</v>
      </c>
      <c r="D439" s="386">
        <v>425</v>
      </c>
      <c r="E439" s="2" t="s">
        <v>42</v>
      </c>
      <c r="F439" s="13"/>
      <c r="G439" s="12">
        <v>3</v>
      </c>
      <c r="H439" s="12"/>
      <c r="I439" s="12"/>
      <c r="J439" s="12"/>
      <c r="K439" s="12"/>
      <c r="L439" s="276"/>
      <c r="M439" s="276"/>
      <c r="N439" s="12"/>
      <c r="O439" s="12"/>
      <c r="P439" s="12"/>
      <c r="Q439" s="276"/>
      <c r="R439" s="276"/>
      <c r="S439" s="314"/>
      <c r="T439" s="36"/>
      <c r="U439" s="133"/>
      <c r="V439" s="70"/>
      <c r="W439" s="117"/>
      <c r="X439" s="2"/>
      <c r="Y439" s="36">
        <v>45311</v>
      </c>
      <c r="Z439" s="24" t="s">
        <v>45</v>
      </c>
      <c r="AA439" s="133">
        <v>3</v>
      </c>
      <c r="AB439" s="117"/>
      <c r="AC439" s="2"/>
      <c r="AD439" s="13"/>
      <c r="AE439" s="1"/>
      <c r="AF439" s="277"/>
    </row>
    <row r="440" spans="2:32" ht="15" customHeight="1" x14ac:dyDescent="0.2">
      <c r="B440" s="13" t="s">
        <v>76</v>
      </c>
      <c r="C440" s="24" t="s">
        <v>97</v>
      </c>
      <c r="D440" s="386">
        <v>426</v>
      </c>
      <c r="E440" s="2" t="s">
        <v>115</v>
      </c>
      <c r="F440" s="13"/>
      <c r="G440" s="12"/>
      <c r="H440" s="12"/>
      <c r="I440" s="12">
        <v>3</v>
      </c>
      <c r="J440" s="12"/>
      <c r="K440" s="12">
        <v>3</v>
      </c>
      <c r="L440" s="276"/>
      <c r="M440" s="276"/>
      <c r="N440" s="12">
        <v>3</v>
      </c>
      <c r="O440" s="12"/>
      <c r="P440" s="12"/>
      <c r="Q440" s="276"/>
      <c r="R440" s="276"/>
      <c r="S440" s="356" t="s">
        <v>468</v>
      </c>
      <c r="T440" s="36">
        <v>45308</v>
      </c>
      <c r="U440" s="133" t="s">
        <v>45</v>
      </c>
      <c r="V440" s="133">
        <v>9</v>
      </c>
      <c r="W440" s="117"/>
      <c r="X440" s="2"/>
      <c r="Y440" s="36">
        <v>45311</v>
      </c>
      <c r="Z440" s="24" t="s">
        <v>45</v>
      </c>
      <c r="AA440" s="133">
        <v>9</v>
      </c>
      <c r="AB440" s="117"/>
      <c r="AC440" s="2"/>
      <c r="AD440" s="13"/>
      <c r="AE440" s="1"/>
      <c r="AF440" s="277"/>
    </row>
    <row r="441" spans="2:32" ht="15" customHeight="1" x14ac:dyDescent="0.2">
      <c r="B441" s="13" t="s">
        <v>76</v>
      </c>
      <c r="C441" s="24" t="s">
        <v>97</v>
      </c>
      <c r="D441" s="386">
        <v>427</v>
      </c>
      <c r="E441" s="2" t="s">
        <v>115</v>
      </c>
      <c r="F441" s="13"/>
      <c r="G441" s="12"/>
      <c r="H441" s="12"/>
      <c r="I441" s="12">
        <v>3</v>
      </c>
      <c r="J441" s="12"/>
      <c r="K441" s="12"/>
      <c r="L441" s="276"/>
      <c r="M441" s="276"/>
      <c r="N441" s="12"/>
      <c r="O441" s="12">
        <v>6</v>
      </c>
      <c r="P441" s="12"/>
      <c r="Q441" s="276"/>
      <c r="R441" s="276"/>
      <c r="S441" s="314"/>
      <c r="T441" s="36">
        <v>45308</v>
      </c>
      <c r="U441" s="133" t="s">
        <v>45</v>
      </c>
      <c r="V441" s="133">
        <v>6</v>
      </c>
      <c r="W441" s="117"/>
      <c r="X441" s="2"/>
      <c r="Y441" s="36">
        <v>45311</v>
      </c>
      <c r="Z441" s="24" t="s">
        <v>45</v>
      </c>
      <c r="AA441" s="133">
        <v>3</v>
      </c>
      <c r="AB441" s="117"/>
      <c r="AC441" s="2"/>
      <c r="AD441" s="13"/>
      <c r="AE441" s="1"/>
      <c r="AF441" s="277"/>
    </row>
    <row r="442" spans="2:32" ht="15" customHeight="1" x14ac:dyDescent="0.2">
      <c r="B442" s="13" t="s">
        <v>76</v>
      </c>
      <c r="C442" s="24" t="s">
        <v>97</v>
      </c>
      <c r="D442" s="386">
        <v>428</v>
      </c>
      <c r="E442" s="2" t="s">
        <v>114</v>
      </c>
      <c r="F442" s="13"/>
      <c r="G442" s="12">
        <v>4</v>
      </c>
      <c r="H442" s="12"/>
      <c r="I442" s="12">
        <v>3</v>
      </c>
      <c r="J442" s="12"/>
      <c r="K442" s="12"/>
      <c r="L442" s="276"/>
      <c r="M442" s="276"/>
      <c r="N442" s="12"/>
      <c r="O442" s="12">
        <v>4</v>
      </c>
      <c r="P442" s="12"/>
      <c r="Q442" s="276"/>
      <c r="R442" s="276"/>
      <c r="S442" s="314"/>
      <c r="T442" s="36">
        <v>45308</v>
      </c>
      <c r="U442" s="133" t="s">
        <v>45</v>
      </c>
      <c r="V442" s="133">
        <v>4</v>
      </c>
      <c r="W442" s="117"/>
      <c r="X442" s="2"/>
      <c r="Y442" s="36">
        <v>45311</v>
      </c>
      <c r="Z442" s="24" t="s">
        <v>45</v>
      </c>
      <c r="AA442" s="133">
        <v>7</v>
      </c>
      <c r="AB442" s="117"/>
      <c r="AC442" s="2"/>
      <c r="AD442" s="13"/>
      <c r="AE442" s="1"/>
      <c r="AF442" s="277"/>
    </row>
    <row r="443" spans="2:32" ht="15" customHeight="1" x14ac:dyDescent="0.2">
      <c r="B443" s="13" t="s">
        <v>76</v>
      </c>
      <c r="C443" s="24" t="s">
        <v>97</v>
      </c>
      <c r="D443" s="386">
        <v>429</v>
      </c>
      <c r="E443" s="2" t="s">
        <v>115</v>
      </c>
      <c r="F443" s="13"/>
      <c r="G443" s="12"/>
      <c r="H443" s="12"/>
      <c r="I443" s="12">
        <v>3</v>
      </c>
      <c r="J443" s="12"/>
      <c r="K443" s="12">
        <v>3</v>
      </c>
      <c r="L443" s="276"/>
      <c r="M443" s="276"/>
      <c r="N443" s="12">
        <v>3</v>
      </c>
      <c r="O443" s="12"/>
      <c r="P443" s="12"/>
      <c r="Q443" s="276"/>
      <c r="R443" s="276"/>
      <c r="S443" s="314"/>
      <c r="T443" s="36">
        <v>45308</v>
      </c>
      <c r="U443" s="133" t="s">
        <v>45</v>
      </c>
      <c r="V443" s="133">
        <v>3</v>
      </c>
      <c r="W443" s="117"/>
      <c r="X443" s="2"/>
      <c r="Y443" s="36">
        <v>45311</v>
      </c>
      <c r="Z443" s="24" t="s">
        <v>45</v>
      </c>
      <c r="AA443" s="133">
        <v>9</v>
      </c>
      <c r="AB443" s="117"/>
      <c r="AC443" s="2"/>
      <c r="AD443" s="13"/>
      <c r="AE443" s="1"/>
      <c r="AF443" s="277"/>
    </row>
    <row r="444" spans="2:32" ht="15" customHeight="1" x14ac:dyDescent="0.2">
      <c r="B444" s="13" t="s">
        <v>76</v>
      </c>
      <c r="C444" s="24" t="s">
        <v>97</v>
      </c>
      <c r="D444" s="386">
        <v>430</v>
      </c>
      <c r="E444" s="2" t="s">
        <v>56</v>
      </c>
      <c r="F444" s="13"/>
      <c r="G444" s="12">
        <v>4</v>
      </c>
      <c r="H444" s="12"/>
      <c r="I444" s="12">
        <v>3</v>
      </c>
      <c r="J444" s="12"/>
      <c r="K444" s="12"/>
      <c r="L444" s="276"/>
      <c r="M444" s="276"/>
      <c r="N444" s="12"/>
      <c r="O444" s="12">
        <v>3</v>
      </c>
      <c r="P444" s="12"/>
      <c r="Q444" s="276"/>
      <c r="R444" s="276"/>
      <c r="S444" s="314"/>
      <c r="T444" s="36">
        <v>45308</v>
      </c>
      <c r="U444" s="133" t="s">
        <v>45</v>
      </c>
      <c r="V444" s="133">
        <v>3</v>
      </c>
      <c r="W444" s="117"/>
      <c r="X444" s="2"/>
      <c r="Y444" s="36">
        <v>45311</v>
      </c>
      <c r="Z444" s="24" t="s">
        <v>45</v>
      </c>
      <c r="AA444" s="133">
        <v>7</v>
      </c>
      <c r="AB444" s="117"/>
      <c r="AC444" s="2"/>
      <c r="AD444" s="13"/>
      <c r="AE444" s="1"/>
      <c r="AF444" s="277"/>
    </row>
    <row r="445" spans="2:32" ht="15" customHeight="1" x14ac:dyDescent="0.2">
      <c r="B445" s="13" t="s">
        <v>76</v>
      </c>
      <c r="C445" s="24" t="s">
        <v>97</v>
      </c>
      <c r="D445" s="386">
        <v>431</v>
      </c>
      <c r="E445" s="2" t="s">
        <v>115</v>
      </c>
      <c r="F445" s="13"/>
      <c r="G445" s="12"/>
      <c r="H445" s="12"/>
      <c r="I445" s="12">
        <v>3</v>
      </c>
      <c r="J445" s="12"/>
      <c r="K445" s="12">
        <v>3</v>
      </c>
      <c r="L445" s="276"/>
      <c r="M445" s="276"/>
      <c r="N445" s="12">
        <v>3</v>
      </c>
      <c r="O445" s="12">
        <v>3</v>
      </c>
      <c r="P445" s="12"/>
      <c r="Q445" s="276"/>
      <c r="R445" s="276"/>
      <c r="S445" s="314"/>
      <c r="T445" s="36">
        <v>45308</v>
      </c>
      <c r="U445" s="133" t="s">
        <v>45</v>
      </c>
      <c r="V445" s="133">
        <v>3</v>
      </c>
      <c r="W445" s="117"/>
      <c r="X445" s="2"/>
      <c r="Y445" s="36">
        <v>45311</v>
      </c>
      <c r="Z445" s="24" t="s">
        <v>45</v>
      </c>
      <c r="AA445" s="133">
        <v>9</v>
      </c>
      <c r="AB445" s="117"/>
      <c r="AC445" s="2"/>
      <c r="AD445" s="13"/>
      <c r="AE445" s="1"/>
      <c r="AF445" s="277"/>
    </row>
    <row r="446" spans="2:32" ht="15" customHeight="1" x14ac:dyDescent="0.2">
      <c r="B446" s="13" t="s">
        <v>76</v>
      </c>
      <c r="C446" s="24" t="s">
        <v>97</v>
      </c>
      <c r="D446" s="386">
        <v>432</v>
      </c>
      <c r="E446" s="2" t="s">
        <v>121</v>
      </c>
      <c r="F446" s="13"/>
      <c r="G446" s="12">
        <v>3</v>
      </c>
      <c r="H446" s="12">
        <v>3</v>
      </c>
      <c r="I446" s="12">
        <v>6</v>
      </c>
      <c r="J446" s="12"/>
      <c r="K446" s="12"/>
      <c r="L446" s="276"/>
      <c r="M446" s="276"/>
      <c r="N446" s="12"/>
      <c r="O446" s="12">
        <v>6</v>
      </c>
      <c r="P446" s="12"/>
      <c r="Q446" s="276"/>
      <c r="R446" s="276"/>
      <c r="S446" s="314"/>
      <c r="T446" s="36">
        <v>45308</v>
      </c>
      <c r="U446" s="133" t="s">
        <v>45</v>
      </c>
      <c r="V446" s="133">
        <v>6</v>
      </c>
      <c r="W446" s="117"/>
      <c r="X446" s="2"/>
      <c r="Y446" s="36">
        <v>45311</v>
      </c>
      <c r="Z446" s="24" t="s">
        <v>45</v>
      </c>
      <c r="AA446" s="133">
        <v>12</v>
      </c>
      <c r="AB446" s="117"/>
      <c r="AC446" s="2"/>
      <c r="AD446" s="13"/>
      <c r="AE446" s="1"/>
      <c r="AF446" s="277"/>
    </row>
    <row r="447" spans="2:32" ht="15" customHeight="1" x14ac:dyDescent="0.2">
      <c r="B447" s="13" t="s">
        <v>76</v>
      </c>
      <c r="C447" s="24" t="s">
        <v>97</v>
      </c>
      <c r="D447" s="386">
        <v>433</v>
      </c>
      <c r="E447" s="2" t="s">
        <v>115</v>
      </c>
      <c r="F447" s="13"/>
      <c r="G447" s="12"/>
      <c r="H447" s="12"/>
      <c r="I447" s="12">
        <v>3</v>
      </c>
      <c r="J447" s="12"/>
      <c r="K447" s="12">
        <v>1</v>
      </c>
      <c r="L447" s="276"/>
      <c r="M447" s="276"/>
      <c r="N447" s="12">
        <v>3</v>
      </c>
      <c r="O447" s="12"/>
      <c r="P447" s="12"/>
      <c r="Q447" s="276"/>
      <c r="R447" s="276"/>
      <c r="S447" s="356" t="s">
        <v>469</v>
      </c>
      <c r="T447" s="36">
        <v>45308</v>
      </c>
      <c r="U447" s="133" t="s">
        <v>45</v>
      </c>
      <c r="V447" s="133">
        <v>1</v>
      </c>
      <c r="W447" s="117"/>
      <c r="X447" s="2"/>
      <c r="Y447" s="36">
        <v>45311</v>
      </c>
      <c r="Z447" s="24" t="s">
        <v>45</v>
      </c>
      <c r="AA447" s="133">
        <v>7</v>
      </c>
      <c r="AB447" s="117"/>
      <c r="AC447" s="2"/>
      <c r="AD447" s="13"/>
      <c r="AE447" s="1"/>
      <c r="AF447" s="277"/>
    </row>
    <row r="448" spans="2:32" ht="15" customHeight="1" x14ac:dyDescent="0.2">
      <c r="B448" s="13" t="s">
        <v>76</v>
      </c>
      <c r="C448" s="24" t="s">
        <v>97</v>
      </c>
      <c r="D448" s="386">
        <v>434</v>
      </c>
      <c r="E448" s="2" t="s">
        <v>60</v>
      </c>
      <c r="F448" s="13"/>
      <c r="G448" s="12"/>
      <c r="H448" s="12"/>
      <c r="I448" s="12">
        <v>6</v>
      </c>
      <c r="J448" s="12"/>
      <c r="K448" s="12"/>
      <c r="L448" s="276"/>
      <c r="M448" s="276"/>
      <c r="N448" s="12"/>
      <c r="O448" s="12"/>
      <c r="P448" s="12">
        <v>6</v>
      </c>
      <c r="Q448" s="276"/>
      <c r="R448" s="276"/>
      <c r="S448" s="314"/>
      <c r="T448" s="36">
        <v>45308</v>
      </c>
      <c r="U448" s="133" t="s">
        <v>45</v>
      </c>
      <c r="V448" s="133">
        <v>9</v>
      </c>
      <c r="W448" s="117"/>
      <c r="X448" s="2"/>
      <c r="Y448" s="36">
        <v>45311</v>
      </c>
      <c r="Z448" s="24" t="s">
        <v>45</v>
      </c>
      <c r="AA448" s="133">
        <v>12</v>
      </c>
      <c r="AB448" s="117"/>
      <c r="AC448" s="2"/>
      <c r="AD448" s="13"/>
      <c r="AE448" s="1"/>
      <c r="AF448" s="277"/>
    </row>
    <row r="449" spans="2:32" ht="15" customHeight="1" x14ac:dyDescent="0.2">
      <c r="B449" s="13" t="s">
        <v>76</v>
      </c>
      <c r="C449" s="24" t="s">
        <v>97</v>
      </c>
      <c r="D449" s="386">
        <v>435</v>
      </c>
      <c r="E449" s="2" t="s">
        <v>114</v>
      </c>
      <c r="F449" s="13"/>
      <c r="G449" s="12">
        <v>4</v>
      </c>
      <c r="H449" s="12"/>
      <c r="I449" s="12">
        <v>3</v>
      </c>
      <c r="J449" s="12"/>
      <c r="K449" s="12"/>
      <c r="L449" s="276"/>
      <c r="M449" s="276"/>
      <c r="N449" s="12"/>
      <c r="O449" s="12">
        <v>3</v>
      </c>
      <c r="P449" s="12"/>
      <c r="Q449" s="276"/>
      <c r="R449" s="276"/>
      <c r="S449" s="314"/>
      <c r="T449" s="36">
        <v>45308</v>
      </c>
      <c r="U449" s="133" t="s">
        <v>45</v>
      </c>
      <c r="V449" s="133">
        <v>3</v>
      </c>
      <c r="W449" s="117"/>
      <c r="X449" s="2"/>
      <c r="Y449" s="36">
        <v>45311</v>
      </c>
      <c r="Z449" s="24" t="s">
        <v>45</v>
      </c>
      <c r="AA449" s="133">
        <v>7</v>
      </c>
      <c r="AB449" s="117"/>
      <c r="AC449" s="2"/>
      <c r="AD449" s="13"/>
      <c r="AE449" s="1"/>
      <c r="AF449" s="277"/>
    </row>
    <row r="450" spans="2:32" ht="15" customHeight="1" x14ac:dyDescent="0.2">
      <c r="B450" s="13" t="s">
        <v>76</v>
      </c>
      <c r="C450" s="24" t="s">
        <v>97</v>
      </c>
      <c r="D450" s="386">
        <v>436</v>
      </c>
      <c r="E450" s="2" t="s">
        <v>115</v>
      </c>
      <c r="F450" s="13"/>
      <c r="G450" s="12"/>
      <c r="H450" s="12"/>
      <c r="I450" s="12">
        <v>3</v>
      </c>
      <c r="J450" s="12"/>
      <c r="K450" s="12">
        <v>3</v>
      </c>
      <c r="L450" s="276"/>
      <c r="M450" s="276"/>
      <c r="N450" s="12">
        <v>3</v>
      </c>
      <c r="O450" s="12"/>
      <c r="P450" s="12"/>
      <c r="Q450" s="276"/>
      <c r="R450" s="276"/>
      <c r="S450" s="356" t="s">
        <v>470</v>
      </c>
      <c r="T450" s="36">
        <v>45308</v>
      </c>
      <c r="U450" s="133" t="s">
        <v>45</v>
      </c>
      <c r="V450" s="133">
        <v>3</v>
      </c>
      <c r="W450" s="117"/>
      <c r="X450" s="2"/>
      <c r="Y450" s="36">
        <v>45311</v>
      </c>
      <c r="Z450" s="24" t="s">
        <v>45</v>
      </c>
      <c r="AA450" s="133">
        <v>9</v>
      </c>
      <c r="AB450" s="117"/>
      <c r="AC450" s="2"/>
      <c r="AD450" s="13"/>
      <c r="AE450" s="1"/>
      <c r="AF450" s="277"/>
    </row>
    <row r="451" spans="2:32" ht="15" customHeight="1" x14ac:dyDescent="0.2">
      <c r="B451" s="13" t="s">
        <v>76</v>
      </c>
      <c r="C451" s="24" t="s">
        <v>97</v>
      </c>
      <c r="D451" s="386">
        <v>437</v>
      </c>
      <c r="E451" s="2" t="s">
        <v>114</v>
      </c>
      <c r="F451" s="13"/>
      <c r="G451" s="12">
        <v>4</v>
      </c>
      <c r="H451" s="12"/>
      <c r="I451" s="12">
        <v>3</v>
      </c>
      <c r="J451" s="12"/>
      <c r="K451" s="12"/>
      <c r="L451" s="276"/>
      <c r="M451" s="276"/>
      <c r="N451" s="12"/>
      <c r="O451" s="12">
        <v>3</v>
      </c>
      <c r="P451" s="12"/>
      <c r="Q451" s="276"/>
      <c r="R451" s="276"/>
      <c r="S451" s="314"/>
      <c r="T451" s="36">
        <v>45308</v>
      </c>
      <c r="U451" s="133" t="s">
        <v>45</v>
      </c>
      <c r="V451" s="133">
        <v>3</v>
      </c>
      <c r="W451" s="117"/>
      <c r="X451" s="2"/>
      <c r="Y451" s="36">
        <v>45311</v>
      </c>
      <c r="Z451" s="24" t="s">
        <v>45</v>
      </c>
      <c r="AA451" s="133">
        <v>7</v>
      </c>
      <c r="AB451" s="117"/>
      <c r="AC451" s="2"/>
      <c r="AD451" s="13"/>
      <c r="AE451" s="1"/>
      <c r="AF451" s="277"/>
    </row>
    <row r="452" spans="2:32" ht="15" customHeight="1" x14ac:dyDescent="0.2">
      <c r="B452" s="13" t="s">
        <v>76</v>
      </c>
      <c r="C452" s="24" t="s">
        <v>97</v>
      </c>
      <c r="D452" s="386">
        <v>438</v>
      </c>
      <c r="E452" s="2" t="s">
        <v>115</v>
      </c>
      <c r="F452" s="13"/>
      <c r="G452" s="12"/>
      <c r="H452" s="12"/>
      <c r="I452" s="12">
        <v>3</v>
      </c>
      <c r="J452" s="12"/>
      <c r="K452" s="12">
        <v>3</v>
      </c>
      <c r="L452" s="276"/>
      <c r="M452" s="276"/>
      <c r="N452" s="12">
        <v>3</v>
      </c>
      <c r="O452" s="12"/>
      <c r="P452" s="12"/>
      <c r="Q452" s="276"/>
      <c r="R452" s="276"/>
      <c r="S452" s="356" t="s">
        <v>469</v>
      </c>
      <c r="T452" s="36">
        <v>45308</v>
      </c>
      <c r="U452" s="133" t="s">
        <v>45</v>
      </c>
      <c r="V452" s="133">
        <v>3</v>
      </c>
      <c r="W452" s="117"/>
      <c r="X452" s="2"/>
      <c r="Y452" s="36">
        <v>45311</v>
      </c>
      <c r="Z452" s="24" t="s">
        <v>45</v>
      </c>
      <c r="AA452" s="133">
        <v>9</v>
      </c>
      <c r="AB452" s="117"/>
      <c r="AC452" s="2"/>
      <c r="AD452" s="13"/>
      <c r="AE452" s="1"/>
      <c r="AF452" s="277"/>
    </row>
    <row r="453" spans="2:32" ht="15" customHeight="1" x14ac:dyDescent="0.2">
      <c r="B453" s="13" t="s">
        <v>76</v>
      </c>
      <c r="C453" s="24" t="s">
        <v>97</v>
      </c>
      <c r="D453" s="386">
        <v>439</v>
      </c>
      <c r="E453" s="2" t="s">
        <v>114</v>
      </c>
      <c r="F453" s="13"/>
      <c r="G453" s="12">
        <v>4</v>
      </c>
      <c r="H453" s="12"/>
      <c r="I453" s="12">
        <v>3</v>
      </c>
      <c r="J453" s="12"/>
      <c r="K453" s="12"/>
      <c r="L453" s="276"/>
      <c r="M453" s="276"/>
      <c r="N453" s="12"/>
      <c r="O453" s="12">
        <v>3</v>
      </c>
      <c r="P453" s="12"/>
      <c r="Q453" s="276"/>
      <c r="R453" s="276"/>
      <c r="S453" s="314"/>
      <c r="T453" s="36">
        <v>45308</v>
      </c>
      <c r="U453" s="133" t="s">
        <v>45</v>
      </c>
      <c r="V453" s="133">
        <v>3</v>
      </c>
      <c r="W453" s="117"/>
      <c r="X453" s="2"/>
      <c r="Y453" s="36">
        <v>45311</v>
      </c>
      <c r="Z453" s="24" t="s">
        <v>45</v>
      </c>
      <c r="AA453" s="133">
        <v>7</v>
      </c>
      <c r="AB453" s="117"/>
      <c r="AC453" s="2"/>
      <c r="AD453" s="13"/>
      <c r="AE453" s="1"/>
      <c r="AF453" s="277"/>
    </row>
    <row r="454" spans="2:32" ht="15" customHeight="1" x14ac:dyDescent="0.2">
      <c r="B454" s="13" t="s">
        <v>76</v>
      </c>
      <c r="C454" s="24" t="s">
        <v>97</v>
      </c>
      <c r="D454" s="386">
        <v>440</v>
      </c>
      <c r="E454" s="2" t="s">
        <v>115</v>
      </c>
      <c r="F454" s="13"/>
      <c r="G454" s="12"/>
      <c r="H454" s="12"/>
      <c r="I454" s="12">
        <v>3</v>
      </c>
      <c r="J454" s="12"/>
      <c r="K454" s="12">
        <v>3</v>
      </c>
      <c r="L454" s="276"/>
      <c r="M454" s="276"/>
      <c r="N454" s="12">
        <v>3</v>
      </c>
      <c r="O454" s="12"/>
      <c r="P454" s="12"/>
      <c r="Q454" s="276"/>
      <c r="R454" s="276"/>
      <c r="S454" s="314"/>
      <c r="T454" s="36">
        <v>45308</v>
      </c>
      <c r="U454" s="133" t="s">
        <v>45</v>
      </c>
      <c r="V454" s="133">
        <v>3</v>
      </c>
      <c r="W454" s="117"/>
      <c r="X454" s="2"/>
      <c r="Y454" s="36">
        <v>45311</v>
      </c>
      <c r="Z454" s="24" t="s">
        <v>45</v>
      </c>
      <c r="AA454" s="133">
        <v>9</v>
      </c>
      <c r="AB454" s="117"/>
      <c r="AC454" s="2"/>
      <c r="AD454" s="13"/>
      <c r="AE454" s="1"/>
      <c r="AF454" s="277"/>
    </row>
    <row r="455" spans="2:32" ht="15" customHeight="1" x14ac:dyDescent="0.2">
      <c r="B455" s="13" t="s">
        <v>76</v>
      </c>
      <c r="C455" s="24" t="s">
        <v>97</v>
      </c>
      <c r="D455" s="386">
        <v>441</v>
      </c>
      <c r="E455" s="2" t="s">
        <v>172</v>
      </c>
      <c r="F455" s="13"/>
      <c r="G455" s="12">
        <v>2</v>
      </c>
      <c r="H455" s="12"/>
      <c r="I455" s="12">
        <v>6</v>
      </c>
      <c r="J455" s="12"/>
      <c r="K455" s="12"/>
      <c r="L455" s="276"/>
      <c r="M455" s="276"/>
      <c r="N455" s="12"/>
      <c r="O455" s="12">
        <v>3</v>
      </c>
      <c r="P455" s="12"/>
      <c r="Q455" s="276"/>
      <c r="R455" s="276"/>
      <c r="S455" s="314"/>
      <c r="T455" s="36">
        <v>45308</v>
      </c>
      <c r="U455" s="133" t="s">
        <v>45</v>
      </c>
      <c r="V455" s="133">
        <v>3</v>
      </c>
      <c r="W455" s="117"/>
      <c r="X455" s="2"/>
      <c r="Y455" s="36">
        <v>45311</v>
      </c>
      <c r="Z455" s="24" t="s">
        <v>45</v>
      </c>
      <c r="AA455" s="133">
        <v>8</v>
      </c>
      <c r="AB455" s="117"/>
      <c r="AC455" s="2"/>
      <c r="AD455" s="13"/>
      <c r="AE455" s="1"/>
      <c r="AF455" s="277"/>
    </row>
    <row r="456" spans="2:32" ht="15" customHeight="1" x14ac:dyDescent="0.2">
      <c r="B456" s="13" t="s">
        <v>76</v>
      </c>
      <c r="C456" s="24" t="s">
        <v>97</v>
      </c>
      <c r="D456" s="386">
        <v>442</v>
      </c>
      <c r="E456" s="2" t="s">
        <v>115</v>
      </c>
      <c r="F456" s="13"/>
      <c r="G456" s="12"/>
      <c r="H456" s="12"/>
      <c r="I456" s="12">
        <v>3</v>
      </c>
      <c r="J456" s="12"/>
      <c r="K456" s="12">
        <v>3</v>
      </c>
      <c r="L456" s="276"/>
      <c r="M456" s="276"/>
      <c r="N456" s="12">
        <v>2</v>
      </c>
      <c r="O456" s="12"/>
      <c r="P456" s="12"/>
      <c r="Q456" s="276"/>
      <c r="R456" s="276"/>
      <c r="S456" s="356" t="s">
        <v>471</v>
      </c>
      <c r="T456" s="36">
        <v>45308</v>
      </c>
      <c r="U456" s="133" t="s">
        <v>45</v>
      </c>
      <c r="V456" s="133">
        <v>3</v>
      </c>
      <c r="W456" s="117"/>
      <c r="X456" s="2"/>
      <c r="Y456" s="36">
        <v>45311</v>
      </c>
      <c r="Z456" s="24" t="s">
        <v>45</v>
      </c>
      <c r="AA456" s="133">
        <v>8</v>
      </c>
      <c r="AB456" s="117"/>
      <c r="AC456" s="2"/>
      <c r="AD456" s="13"/>
      <c r="AE456" s="1"/>
      <c r="AF456" s="277"/>
    </row>
    <row r="457" spans="2:32" ht="15" customHeight="1" x14ac:dyDescent="0.2">
      <c r="B457" s="13" t="s">
        <v>76</v>
      </c>
      <c r="C457" s="24" t="s">
        <v>97</v>
      </c>
      <c r="D457" s="386">
        <v>443</v>
      </c>
      <c r="E457" s="2" t="s">
        <v>117</v>
      </c>
      <c r="F457" s="13"/>
      <c r="G457" s="12"/>
      <c r="H457" s="12">
        <v>6</v>
      </c>
      <c r="I457" s="12"/>
      <c r="J457" s="12"/>
      <c r="K457" s="12"/>
      <c r="L457" s="276"/>
      <c r="M457" s="276"/>
      <c r="N457" s="12"/>
      <c r="O457" s="12">
        <v>3</v>
      </c>
      <c r="P457" s="12">
        <v>3</v>
      </c>
      <c r="Q457" s="276"/>
      <c r="R457" s="276"/>
      <c r="S457" s="314"/>
      <c r="T457" s="36">
        <v>45308</v>
      </c>
      <c r="U457" s="133" t="s">
        <v>45</v>
      </c>
      <c r="V457" s="133">
        <v>6</v>
      </c>
      <c r="W457" s="117"/>
      <c r="X457" s="2"/>
      <c r="Y457" s="36">
        <v>45311</v>
      </c>
      <c r="Z457" s="24" t="s">
        <v>45</v>
      </c>
      <c r="AA457" s="133">
        <v>9</v>
      </c>
      <c r="AB457" s="117"/>
      <c r="AC457" s="2"/>
      <c r="AD457" s="13"/>
      <c r="AE457" s="1"/>
      <c r="AF457" s="277"/>
    </row>
    <row r="458" spans="2:32" ht="15" customHeight="1" x14ac:dyDescent="0.2">
      <c r="B458" s="13" t="s">
        <v>76</v>
      </c>
      <c r="C458" s="24" t="s">
        <v>97</v>
      </c>
      <c r="D458" s="386">
        <v>444</v>
      </c>
      <c r="E458" s="2"/>
      <c r="F458" s="13"/>
      <c r="G458" s="12"/>
      <c r="H458" s="12"/>
      <c r="I458" s="12"/>
      <c r="J458" s="12"/>
      <c r="K458" s="12"/>
      <c r="L458" s="276"/>
      <c r="M458" s="276"/>
      <c r="N458" s="12"/>
      <c r="O458" s="12"/>
      <c r="P458" s="12"/>
      <c r="Q458" s="276"/>
      <c r="R458" s="276"/>
      <c r="S458" s="314"/>
      <c r="T458" s="36"/>
      <c r="U458" s="133"/>
      <c r="V458" s="70"/>
      <c r="W458" s="117" t="s">
        <v>177</v>
      </c>
      <c r="X458" s="2"/>
      <c r="Y458" s="36"/>
      <c r="Z458" s="133"/>
      <c r="AA458" s="133">
        <v>0</v>
      </c>
      <c r="AB458" s="117"/>
      <c r="AC458" s="2"/>
      <c r="AD458" s="13"/>
      <c r="AE458" s="1"/>
      <c r="AF458" s="277"/>
    </row>
    <row r="459" spans="2:32" ht="15" customHeight="1" x14ac:dyDescent="0.2">
      <c r="B459" s="13" t="s">
        <v>76</v>
      </c>
      <c r="C459" s="24" t="s">
        <v>97</v>
      </c>
      <c r="D459" s="386">
        <v>445</v>
      </c>
      <c r="E459" s="2"/>
      <c r="F459" s="13"/>
      <c r="G459" s="12"/>
      <c r="H459" s="12"/>
      <c r="I459" s="12"/>
      <c r="J459" s="12"/>
      <c r="K459" s="12"/>
      <c r="L459" s="276"/>
      <c r="M459" s="276"/>
      <c r="N459" s="12"/>
      <c r="O459" s="12"/>
      <c r="P459" s="12"/>
      <c r="Q459" s="276"/>
      <c r="R459" s="276"/>
      <c r="S459" s="314"/>
      <c r="T459" s="36"/>
      <c r="U459" s="133"/>
      <c r="V459" s="70"/>
      <c r="W459" s="117" t="s">
        <v>177</v>
      </c>
      <c r="X459" s="2"/>
      <c r="Y459" s="36"/>
      <c r="Z459" s="133"/>
      <c r="AA459" s="133">
        <v>0</v>
      </c>
      <c r="AB459" s="117"/>
      <c r="AC459" s="2"/>
      <c r="AD459" s="13"/>
      <c r="AE459" s="1"/>
      <c r="AF459" s="277"/>
    </row>
    <row r="460" spans="2:32" ht="15" customHeight="1" x14ac:dyDescent="0.2">
      <c r="B460" s="13" t="s">
        <v>76</v>
      </c>
      <c r="C460" s="24" t="s">
        <v>97</v>
      </c>
      <c r="D460" s="386">
        <v>446</v>
      </c>
      <c r="E460" s="2"/>
      <c r="F460" s="13"/>
      <c r="G460" s="12"/>
      <c r="H460" s="12"/>
      <c r="I460" s="12"/>
      <c r="J460" s="12"/>
      <c r="K460" s="12"/>
      <c r="L460" s="276"/>
      <c r="M460" s="276"/>
      <c r="N460" s="12"/>
      <c r="O460" s="12"/>
      <c r="P460" s="12"/>
      <c r="Q460" s="276"/>
      <c r="R460" s="276"/>
      <c r="S460" s="314"/>
      <c r="T460" s="36"/>
      <c r="U460" s="133"/>
      <c r="V460" s="70"/>
      <c r="W460" s="117" t="s">
        <v>177</v>
      </c>
      <c r="X460" s="2"/>
      <c r="Y460" s="36"/>
      <c r="Z460" s="133"/>
      <c r="AA460" s="133">
        <v>0</v>
      </c>
      <c r="AB460" s="117"/>
      <c r="AC460" s="2"/>
      <c r="AD460" s="13"/>
      <c r="AE460" s="1"/>
      <c r="AF460" s="277"/>
    </row>
    <row r="461" spans="2:32" ht="15" customHeight="1" x14ac:dyDescent="0.2">
      <c r="B461" s="13" t="s">
        <v>76</v>
      </c>
      <c r="C461" s="24" t="s">
        <v>97</v>
      </c>
      <c r="D461" s="386">
        <v>447</v>
      </c>
      <c r="E461" s="2"/>
      <c r="F461" s="13"/>
      <c r="G461" s="12"/>
      <c r="H461" s="12"/>
      <c r="I461" s="12"/>
      <c r="J461" s="12"/>
      <c r="K461" s="12"/>
      <c r="L461" s="276"/>
      <c r="M461" s="276"/>
      <c r="N461" s="12"/>
      <c r="O461" s="12"/>
      <c r="P461" s="12"/>
      <c r="Q461" s="276"/>
      <c r="R461" s="276"/>
      <c r="S461" s="314"/>
      <c r="T461" s="36"/>
      <c r="U461" s="133"/>
      <c r="V461" s="70"/>
      <c r="W461" s="117" t="s">
        <v>177</v>
      </c>
      <c r="X461" s="2"/>
      <c r="Y461" s="36"/>
      <c r="Z461" s="133"/>
      <c r="AA461" s="133">
        <v>0</v>
      </c>
      <c r="AB461" s="117"/>
      <c r="AC461" s="2"/>
      <c r="AD461" s="13"/>
      <c r="AE461" s="1"/>
      <c r="AF461" s="277"/>
    </row>
    <row r="462" spans="2:32" ht="15" customHeight="1" x14ac:dyDescent="0.2">
      <c r="B462" s="13" t="s">
        <v>76</v>
      </c>
      <c r="C462" s="24" t="s">
        <v>97</v>
      </c>
      <c r="D462" s="386">
        <v>448</v>
      </c>
      <c r="E462" s="2"/>
      <c r="F462" s="13"/>
      <c r="G462" s="12"/>
      <c r="H462" s="12"/>
      <c r="I462" s="12"/>
      <c r="J462" s="12"/>
      <c r="K462" s="12"/>
      <c r="L462" s="276"/>
      <c r="M462" s="276"/>
      <c r="N462" s="12"/>
      <c r="O462" s="12"/>
      <c r="P462" s="12"/>
      <c r="Q462" s="276"/>
      <c r="R462" s="276"/>
      <c r="S462" s="314"/>
      <c r="T462" s="36"/>
      <c r="U462" s="133"/>
      <c r="V462" s="70"/>
      <c r="W462" s="117" t="s">
        <v>177</v>
      </c>
      <c r="X462" s="2"/>
      <c r="Y462" s="36"/>
      <c r="Z462" s="133"/>
      <c r="AA462" s="133">
        <v>0</v>
      </c>
      <c r="AB462" s="117"/>
      <c r="AC462" s="2"/>
      <c r="AD462" s="13"/>
      <c r="AE462" s="1"/>
      <c r="AF462" s="277"/>
    </row>
    <row r="463" spans="2:32" ht="15" customHeight="1" x14ac:dyDescent="0.2">
      <c r="B463" s="13" t="s">
        <v>76</v>
      </c>
      <c r="C463" s="24" t="s">
        <v>97</v>
      </c>
      <c r="D463" s="386">
        <v>451</v>
      </c>
      <c r="E463" s="2"/>
      <c r="F463" s="13"/>
      <c r="G463" s="12"/>
      <c r="H463" s="12"/>
      <c r="I463" s="12"/>
      <c r="J463" s="12"/>
      <c r="K463" s="12"/>
      <c r="L463" s="276"/>
      <c r="M463" s="276"/>
      <c r="N463" s="12"/>
      <c r="O463" s="12"/>
      <c r="P463" s="12"/>
      <c r="Q463" s="276"/>
      <c r="R463" s="276"/>
      <c r="S463" s="314"/>
      <c r="T463" s="36"/>
      <c r="U463" s="133"/>
      <c r="V463" s="70"/>
      <c r="W463" s="117" t="s">
        <v>177</v>
      </c>
      <c r="X463" s="2"/>
      <c r="Y463" s="36"/>
      <c r="Z463" s="133"/>
      <c r="AA463" s="133">
        <v>0</v>
      </c>
      <c r="AB463" s="117"/>
      <c r="AC463" s="2"/>
      <c r="AD463" s="13"/>
      <c r="AE463" s="1"/>
      <c r="AF463" s="277"/>
    </row>
    <row r="464" spans="2:32" ht="15" customHeight="1" x14ac:dyDescent="0.2">
      <c r="B464" s="13" t="s">
        <v>76</v>
      </c>
      <c r="C464" s="24" t="s">
        <v>97</v>
      </c>
      <c r="D464" s="386">
        <v>452</v>
      </c>
      <c r="E464" s="2"/>
      <c r="F464" s="13"/>
      <c r="G464" s="12"/>
      <c r="H464" s="12"/>
      <c r="I464" s="12"/>
      <c r="J464" s="12"/>
      <c r="K464" s="12"/>
      <c r="L464" s="276"/>
      <c r="M464" s="276"/>
      <c r="N464" s="12"/>
      <c r="O464" s="12"/>
      <c r="P464" s="12"/>
      <c r="Q464" s="276"/>
      <c r="R464" s="276"/>
      <c r="S464" s="314"/>
      <c r="T464" s="36"/>
      <c r="U464" s="133"/>
      <c r="V464" s="70"/>
      <c r="W464" s="117" t="s">
        <v>177</v>
      </c>
      <c r="X464" s="2"/>
      <c r="Y464" s="36"/>
      <c r="Z464" s="133"/>
      <c r="AA464" s="133">
        <v>0</v>
      </c>
      <c r="AB464" s="117"/>
      <c r="AC464" s="2"/>
      <c r="AD464" s="13"/>
      <c r="AE464" s="1"/>
      <c r="AF464" s="277"/>
    </row>
    <row r="465" spans="2:32" ht="15" customHeight="1" x14ac:dyDescent="0.2">
      <c r="B465" s="13" t="s">
        <v>76</v>
      </c>
      <c r="C465" s="24" t="s">
        <v>97</v>
      </c>
      <c r="D465" s="386">
        <v>453</v>
      </c>
      <c r="E465" s="2"/>
      <c r="F465" s="13"/>
      <c r="G465" s="12"/>
      <c r="H465" s="12"/>
      <c r="I465" s="12"/>
      <c r="J465" s="12"/>
      <c r="K465" s="12"/>
      <c r="L465" s="276"/>
      <c r="M465" s="276"/>
      <c r="N465" s="12"/>
      <c r="O465" s="12"/>
      <c r="P465" s="12"/>
      <c r="Q465" s="276"/>
      <c r="R465" s="276"/>
      <c r="S465" s="314"/>
      <c r="T465" s="36"/>
      <c r="U465" s="133"/>
      <c r="V465" s="70"/>
      <c r="W465" s="117" t="s">
        <v>177</v>
      </c>
      <c r="X465" s="2"/>
      <c r="Y465" s="36"/>
      <c r="Z465" s="133"/>
      <c r="AA465" s="133">
        <v>0</v>
      </c>
      <c r="AB465" s="117"/>
      <c r="AC465" s="2"/>
      <c r="AD465" s="13"/>
      <c r="AE465" s="1"/>
      <c r="AF465" s="277"/>
    </row>
    <row r="466" spans="2:32" ht="15" customHeight="1" x14ac:dyDescent="0.2">
      <c r="B466" s="13" t="s">
        <v>76</v>
      </c>
      <c r="C466" s="24" t="s">
        <v>97</v>
      </c>
      <c r="D466" s="386">
        <v>454</v>
      </c>
      <c r="E466" s="2"/>
      <c r="F466" s="13"/>
      <c r="G466" s="12"/>
      <c r="H466" s="12"/>
      <c r="I466" s="12"/>
      <c r="J466" s="12"/>
      <c r="K466" s="12"/>
      <c r="L466" s="276"/>
      <c r="M466" s="276"/>
      <c r="N466" s="12"/>
      <c r="O466" s="12"/>
      <c r="P466" s="12"/>
      <c r="Q466" s="276"/>
      <c r="R466" s="276"/>
      <c r="S466" s="314"/>
      <c r="T466" s="36"/>
      <c r="U466" s="133"/>
      <c r="V466" s="70"/>
      <c r="W466" s="117" t="s">
        <v>177</v>
      </c>
      <c r="X466" s="2"/>
      <c r="Y466" s="36"/>
      <c r="Z466" s="133"/>
      <c r="AA466" s="133">
        <v>0</v>
      </c>
      <c r="AB466" s="117"/>
      <c r="AC466" s="2"/>
      <c r="AD466" s="13"/>
      <c r="AE466" s="1"/>
      <c r="AF466" s="277"/>
    </row>
    <row r="467" spans="2:32" ht="15" customHeight="1" x14ac:dyDescent="0.2">
      <c r="B467" s="13" t="s">
        <v>76</v>
      </c>
      <c r="C467" s="24" t="s">
        <v>97</v>
      </c>
      <c r="D467" s="386">
        <v>455</v>
      </c>
      <c r="E467" s="2"/>
      <c r="F467" s="13"/>
      <c r="G467" s="12"/>
      <c r="H467" s="12"/>
      <c r="I467" s="12"/>
      <c r="J467" s="12"/>
      <c r="K467" s="12"/>
      <c r="L467" s="276"/>
      <c r="M467" s="276"/>
      <c r="N467" s="12"/>
      <c r="O467" s="12"/>
      <c r="P467" s="12"/>
      <c r="Q467" s="276"/>
      <c r="R467" s="276"/>
      <c r="S467" s="314"/>
      <c r="T467" s="36"/>
      <c r="U467" s="133"/>
      <c r="V467" s="70"/>
      <c r="W467" s="117" t="s">
        <v>177</v>
      </c>
      <c r="X467" s="2"/>
      <c r="Y467" s="36"/>
      <c r="Z467" s="133"/>
      <c r="AA467" s="133">
        <v>0</v>
      </c>
      <c r="AB467" s="117"/>
      <c r="AC467" s="2"/>
      <c r="AD467" s="13"/>
      <c r="AE467" s="1"/>
      <c r="AF467" s="277"/>
    </row>
    <row r="468" spans="2:32" ht="15" customHeight="1" x14ac:dyDescent="0.2">
      <c r="B468" s="13" t="s">
        <v>76</v>
      </c>
      <c r="C468" s="24" t="s">
        <v>97</v>
      </c>
      <c r="D468" s="386">
        <v>456</v>
      </c>
      <c r="E468" s="2"/>
      <c r="F468" s="13"/>
      <c r="G468" s="12"/>
      <c r="H468" s="12"/>
      <c r="I468" s="12"/>
      <c r="J468" s="12"/>
      <c r="K468" s="12"/>
      <c r="L468" s="276"/>
      <c r="M468" s="276"/>
      <c r="N468" s="12"/>
      <c r="O468" s="12"/>
      <c r="P468" s="12"/>
      <c r="Q468" s="276"/>
      <c r="R468" s="276"/>
      <c r="S468" s="314"/>
      <c r="T468" s="36"/>
      <c r="U468" s="133"/>
      <c r="V468" s="70"/>
      <c r="W468" s="117" t="s">
        <v>177</v>
      </c>
      <c r="X468" s="2"/>
      <c r="Y468" s="36"/>
      <c r="Z468" s="133"/>
      <c r="AA468" s="133">
        <v>0</v>
      </c>
      <c r="AB468" s="117"/>
      <c r="AC468" s="2"/>
      <c r="AD468" s="13"/>
      <c r="AE468" s="1"/>
      <c r="AF468" s="277"/>
    </row>
    <row r="469" spans="2:32" ht="15" customHeight="1" x14ac:dyDescent="0.2">
      <c r="B469" s="13" t="s">
        <v>76</v>
      </c>
      <c r="C469" s="24" t="s">
        <v>97</v>
      </c>
      <c r="D469" s="386">
        <v>457</v>
      </c>
      <c r="E469" s="2"/>
      <c r="F469" s="13"/>
      <c r="G469" s="12"/>
      <c r="H469" s="12"/>
      <c r="I469" s="12"/>
      <c r="J469" s="12"/>
      <c r="K469" s="12"/>
      <c r="L469" s="276"/>
      <c r="M469" s="276"/>
      <c r="N469" s="12"/>
      <c r="O469" s="12"/>
      <c r="P469" s="12"/>
      <c r="Q469" s="276"/>
      <c r="R469" s="276"/>
      <c r="S469" s="314"/>
      <c r="T469" s="36"/>
      <c r="U469" s="133"/>
      <c r="V469" s="70"/>
      <c r="W469" s="117" t="s">
        <v>177</v>
      </c>
      <c r="X469" s="2"/>
      <c r="Y469" s="36"/>
      <c r="Z469" s="133"/>
      <c r="AA469" s="133">
        <v>0</v>
      </c>
      <c r="AB469" s="117"/>
      <c r="AC469" s="2"/>
      <c r="AD469" s="13"/>
      <c r="AE469" s="1"/>
      <c r="AF469" s="277"/>
    </row>
    <row r="470" spans="2:32" ht="15" customHeight="1" x14ac:dyDescent="0.2">
      <c r="B470" s="13" t="s">
        <v>76</v>
      </c>
      <c r="C470" s="24" t="s">
        <v>97</v>
      </c>
      <c r="D470" s="386">
        <v>458</v>
      </c>
      <c r="E470" s="2"/>
      <c r="F470" s="13"/>
      <c r="G470" s="12"/>
      <c r="H470" s="12"/>
      <c r="I470" s="12"/>
      <c r="J470" s="12"/>
      <c r="K470" s="12"/>
      <c r="L470" s="276"/>
      <c r="M470" s="276"/>
      <c r="N470" s="12"/>
      <c r="O470" s="12"/>
      <c r="P470" s="12"/>
      <c r="Q470" s="276"/>
      <c r="R470" s="276"/>
      <c r="S470" s="315" t="s">
        <v>418</v>
      </c>
      <c r="T470" s="36"/>
      <c r="U470" s="133"/>
      <c r="V470" s="70"/>
      <c r="W470" s="117" t="s">
        <v>177</v>
      </c>
      <c r="X470" s="2"/>
      <c r="Y470" s="36"/>
      <c r="Z470" s="133"/>
      <c r="AA470" s="133">
        <v>0</v>
      </c>
      <c r="AB470" s="117"/>
      <c r="AC470" s="2"/>
      <c r="AD470" s="13"/>
      <c r="AE470" s="1"/>
      <c r="AF470" s="277"/>
    </row>
    <row r="471" spans="2:32" ht="15" customHeight="1" x14ac:dyDescent="0.2">
      <c r="B471" s="13" t="s">
        <v>76</v>
      </c>
      <c r="C471" s="24" t="s">
        <v>97</v>
      </c>
      <c r="D471" s="386">
        <v>459</v>
      </c>
      <c r="E471" s="2"/>
      <c r="F471" s="13"/>
      <c r="G471" s="12"/>
      <c r="H471" s="12"/>
      <c r="I471" s="12"/>
      <c r="J471" s="12"/>
      <c r="K471" s="12"/>
      <c r="L471" s="276"/>
      <c r="M471" s="276"/>
      <c r="N471" s="12"/>
      <c r="O471" s="12"/>
      <c r="P471" s="12"/>
      <c r="Q471" s="276"/>
      <c r="R471" s="276"/>
      <c r="S471" s="315" t="s">
        <v>418</v>
      </c>
      <c r="T471" s="36"/>
      <c r="U471" s="133"/>
      <c r="V471" s="70"/>
      <c r="W471" s="117" t="s">
        <v>177</v>
      </c>
      <c r="X471" s="2"/>
      <c r="Y471" s="36"/>
      <c r="Z471" s="133"/>
      <c r="AA471" s="133">
        <v>0</v>
      </c>
      <c r="AB471" s="117"/>
      <c r="AC471" s="2"/>
      <c r="AD471" s="13"/>
      <c r="AE471" s="1"/>
      <c r="AF471" s="277"/>
    </row>
    <row r="472" spans="2:32" ht="15" customHeight="1" x14ac:dyDescent="0.2">
      <c r="B472" s="13" t="s">
        <v>76</v>
      </c>
      <c r="C472" s="24" t="s">
        <v>97</v>
      </c>
      <c r="D472" s="386">
        <v>460</v>
      </c>
      <c r="E472" s="2"/>
      <c r="F472" s="13"/>
      <c r="G472" s="12"/>
      <c r="H472" s="12"/>
      <c r="I472" s="12"/>
      <c r="J472" s="12"/>
      <c r="K472" s="12"/>
      <c r="L472" s="276"/>
      <c r="M472" s="276"/>
      <c r="N472" s="12"/>
      <c r="O472" s="12"/>
      <c r="P472" s="12"/>
      <c r="Q472" s="276"/>
      <c r="R472" s="276"/>
      <c r="S472" s="314"/>
      <c r="T472" s="36"/>
      <c r="U472" s="133"/>
      <c r="V472" s="70"/>
      <c r="W472" s="117" t="s">
        <v>177</v>
      </c>
      <c r="X472" s="2"/>
      <c r="Y472" s="36"/>
      <c r="Z472" s="133"/>
      <c r="AA472" s="133">
        <v>0</v>
      </c>
      <c r="AB472" s="117"/>
      <c r="AC472" s="2"/>
      <c r="AD472" s="13"/>
      <c r="AE472" s="1"/>
      <c r="AF472" s="277"/>
    </row>
    <row r="473" spans="2:32" ht="15" customHeight="1" x14ac:dyDescent="0.2">
      <c r="B473" s="13" t="s">
        <v>76</v>
      </c>
      <c r="C473" s="24" t="s">
        <v>97</v>
      </c>
      <c r="D473" s="386">
        <v>461</v>
      </c>
      <c r="E473" s="2"/>
      <c r="F473" s="13"/>
      <c r="G473" s="12"/>
      <c r="H473" s="12"/>
      <c r="I473" s="12"/>
      <c r="J473" s="12"/>
      <c r="K473" s="12"/>
      <c r="L473" s="276"/>
      <c r="M473" s="276"/>
      <c r="N473" s="12"/>
      <c r="O473" s="12"/>
      <c r="P473" s="12"/>
      <c r="Q473" s="276"/>
      <c r="R473" s="276"/>
      <c r="S473" s="314"/>
      <c r="T473" s="36"/>
      <c r="U473" s="133"/>
      <c r="V473" s="70"/>
      <c r="W473" s="117" t="s">
        <v>177</v>
      </c>
      <c r="X473" s="2"/>
      <c r="Y473" s="36"/>
      <c r="Z473" s="133"/>
      <c r="AA473" s="133">
        <v>0</v>
      </c>
      <c r="AB473" s="117"/>
      <c r="AC473" s="2"/>
      <c r="AD473" s="13"/>
      <c r="AE473" s="1"/>
      <c r="AF473" s="277"/>
    </row>
    <row r="474" spans="2:32" ht="15" customHeight="1" x14ac:dyDescent="0.2">
      <c r="B474" s="13" t="s">
        <v>76</v>
      </c>
      <c r="C474" s="24" t="s">
        <v>97</v>
      </c>
      <c r="D474" s="386">
        <v>462</v>
      </c>
      <c r="E474" s="2"/>
      <c r="F474" s="13"/>
      <c r="G474" s="12"/>
      <c r="H474" s="12"/>
      <c r="I474" s="12"/>
      <c r="J474" s="12"/>
      <c r="K474" s="12"/>
      <c r="L474" s="276"/>
      <c r="M474" s="276"/>
      <c r="N474" s="12"/>
      <c r="O474" s="12"/>
      <c r="P474" s="12"/>
      <c r="Q474" s="276"/>
      <c r="R474" s="276"/>
      <c r="S474" s="314"/>
      <c r="T474" s="36"/>
      <c r="U474" s="133"/>
      <c r="V474" s="70"/>
      <c r="W474" s="117" t="s">
        <v>177</v>
      </c>
      <c r="X474" s="2"/>
      <c r="Y474" s="36"/>
      <c r="Z474" s="133"/>
      <c r="AA474" s="133">
        <v>0</v>
      </c>
      <c r="AB474" s="117"/>
      <c r="AC474" s="2"/>
      <c r="AD474" s="13"/>
      <c r="AE474" s="1"/>
      <c r="AF474" s="277"/>
    </row>
    <row r="475" spans="2:32" ht="15" customHeight="1" x14ac:dyDescent="0.2">
      <c r="B475" s="13" t="s">
        <v>76</v>
      </c>
      <c r="C475" s="24" t="s">
        <v>97</v>
      </c>
      <c r="D475" s="386">
        <v>463</v>
      </c>
      <c r="E475" s="2"/>
      <c r="F475" s="13"/>
      <c r="G475" s="12"/>
      <c r="H475" s="12"/>
      <c r="I475" s="12"/>
      <c r="J475" s="12"/>
      <c r="K475" s="12"/>
      <c r="L475" s="276"/>
      <c r="M475" s="276"/>
      <c r="N475" s="12"/>
      <c r="O475" s="12"/>
      <c r="P475" s="12"/>
      <c r="Q475" s="276"/>
      <c r="R475" s="276"/>
      <c r="S475" s="314"/>
      <c r="T475" s="36"/>
      <c r="U475" s="133"/>
      <c r="V475" s="70"/>
      <c r="W475" s="117" t="s">
        <v>177</v>
      </c>
      <c r="X475" s="2"/>
      <c r="Y475" s="36"/>
      <c r="Z475" s="133"/>
      <c r="AA475" s="133">
        <v>0</v>
      </c>
      <c r="AB475" s="117"/>
      <c r="AC475" s="2"/>
      <c r="AD475" s="13"/>
      <c r="AE475" s="1"/>
      <c r="AF475" s="277"/>
    </row>
    <row r="476" spans="2:32" ht="15" customHeight="1" x14ac:dyDescent="0.2">
      <c r="B476" s="13" t="s">
        <v>76</v>
      </c>
      <c r="C476" s="24" t="s">
        <v>97</v>
      </c>
      <c r="D476" s="386">
        <v>464</v>
      </c>
      <c r="E476" s="2"/>
      <c r="F476" s="13"/>
      <c r="G476" s="12"/>
      <c r="H476" s="12"/>
      <c r="I476" s="12"/>
      <c r="J476" s="12"/>
      <c r="K476" s="12"/>
      <c r="L476" s="276"/>
      <c r="M476" s="276"/>
      <c r="N476" s="12"/>
      <c r="O476" s="12"/>
      <c r="P476" s="12"/>
      <c r="Q476" s="276"/>
      <c r="R476" s="276"/>
      <c r="S476" s="314"/>
      <c r="T476" s="36"/>
      <c r="U476" s="133"/>
      <c r="V476" s="70"/>
      <c r="W476" s="117" t="s">
        <v>177</v>
      </c>
      <c r="X476" s="2"/>
      <c r="Y476" s="36"/>
      <c r="Z476" s="133"/>
      <c r="AA476" s="133">
        <v>0</v>
      </c>
      <c r="AB476" s="117"/>
      <c r="AC476" s="2"/>
      <c r="AD476" s="13"/>
      <c r="AE476" s="1"/>
      <c r="AF476" s="277"/>
    </row>
    <row r="477" spans="2:32" ht="15" customHeight="1" x14ac:dyDescent="0.2">
      <c r="B477" s="13" t="s">
        <v>76</v>
      </c>
      <c r="C477" s="24" t="s">
        <v>97</v>
      </c>
      <c r="D477" s="386">
        <v>465</v>
      </c>
      <c r="E477" s="2"/>
      <c r="F477" s="13"/>
      <c r="G477" s="12"/>
      <c r="H477" s="12"/>
      <c r="I477" s="12"/>
      <c r="J477" s="12"/>
      <c r="K477" s="12"/>
      <c r="L477" s="276"/>
      <c r="M477" s="276"/>
      <c r="N477" s="12"/>
      <c r="O477" s="12"/>
      <c r="P477" s="12"/>
      <c r="Q477" s="276"/>
      <c r="R477" s="276"/>
      <c r="S477" s="314"/>
      <c r="T477" s="36"/>
      <c r="U477" s="133"/>
      <c r="V477" s="70"/>
      <c r="W477" s="117" t="s">
        <v>177</v>
      </c>
      <c r="X477" s="2"/>
      <c r="Y477" s="36"/>
      <c r="Z477" s="133"/>
      <c r="AA477" s="133">
        <v>0</v>
      </c>
      <c r="AB477" s="117"/>
      <c r="AC477" s="2"/>
      <c r="AD477" s="13"/>
      <c r="AE477" s="1"/>
      <c r="AF477" s="277"/>
    </row>
    <row r="478" spans="2:32" ht="15" customHeight="1" x14ac:dyDescent="0.2">
      <c r="B478" s="13" t="s">
        <v>76</v>
      </c>
      <c r="C478" s="24" t="s">
        <v>97</v>
      </c>
      <c r="D478" s="386">
        <v>466</v>
      </c>
      <c r="E478" s="2"/>
      <c r="F478" s="13"/>
      <c r="G478" s="12"/>
      <c r="H478" s="12"/>
      <c r="I478" s="12"/>
      <c r="J478" s="12"/>
      <c r="K478" s="12"/>
      <c r="L478" s="276"/>
      <c r="M478" s="276"/>
      <c r="N478" s="12"/>
      <c r="O478" s="12"/>
      <c r="P478" s="12"/>
      <c r="Q478" s="276"/>
      <c r="R478" s="276"/>
      <c r="S478" s="314"/>
      <c r="T478" s="36"/>
      <c r="U478" s="133"/>
      <c r="V478" s="70"/>
      <c r="W478" s="117" t="s">
        <v>177</v>
      </c>
      <c r="X478" s="2"/>
      <c r="Y478" s="36"/>
      <c r="Z478" s="133"/>
      <c r="AA478" s="133">
        <v>0</v>
      </c>
      <c r="AB478" s="117"/>
      <c r="AC478" s="2"/>
      <c r="AD478" s="13"/>
      <c r="AE478" s="1"/>
      <c r="AF478" s="277"/>
    </row>
    <row r="479" spans="2:32" ht="15" customHeight="1" x14ac:dyDescent="0.2">
      <c r="B479" s="13" t="s">
        <v>76</v>
      </c>
      <c r="C479" s="24" t="s">
        <v>97</v>
      </c>
      <c r="D479" s="386">
        <v>467</v>
      </c>
      <c r="E479" s="2"/>
      <c r="F479" s="13"/>
      <c r="G479" s="12"/>
      <c r="H479" s="12"/>
      <c r="I479" s="12"/>
      <c r="J479" s="12"/>
      <c r="K479" s="12"/>
      <c r="L479" s="276"/>
      <c r="M479" s="276"/>
      <c r="N479" s="12"/>
      <c r="O479" s="12"/>
      <c r="P479" s="12"/>
      <c r="Q479" s="276"/>
      <c r="R479" s="276"/>
      <c r="S479" s="314"/>
      <c r="T479" s="36"/>
      <c r="U479" s="133"/>
      <c r="V479" s="70"/>
      <c r="W479" s="117" t="s">
        <v>177</v>
      </c>
      <c r="X479" s="2"/>
      <c r="Y479" s="36"/>
      <c r="Z479" s="133"/>
      <c r="AA479" s="133">
        <v>0</v>
      </c>
      <c r="AB479" s="117"/>
      <c r="AC479" s="2"/>
      <c r="AD479" s="13"/>
      <c r="AE479" s="1"/>
      <c r="AF479" s="277"/>
    </row>
    <row r="480" spans="2:32" ht="15" customHeight="1" x14ac:dyDescent="0.2">
      <c r="B480" s="13" t="s">
        <v>76</v>
      </c>
      <c r="C480" s="24" t="s">
        <v>97</v>
      </c>
      <c r="D480" s="386">
        <v>468</v>
      </c>
      <c r="E480" s="2"/>
      <c r="F480" s="13"/>
      <c r="G480" s="12"/>
      <c r="H480" s="12"/>
      <c r="I480" s="12"/>
      <c r="J480" s="12"/>
      <c r="K480" s="12"/>
      <c r="L480" s="276"/>
      <c r="M480" s="276"/>
      <c r="N480" s="12"/>
      <c r="O480" s="12"/>
      <c r="P480" s="12"/>
      <c r="Q480" s="276"/>
      <c r="R480" s="276"/>
      <c r="S480" s="314"/>
      <c r="T480" s="36"/>
      <c r="U480" s="133"/>
      <c r="V480" s="70"/>
      <c r="W480" s="117" t="s">
        <v>177</v>
      </c>
      <c r="X480" s="2"/>
      <c r="Y480" s="36"/>
      <c r="Z480" s="133"/>
      <c r="AA480" s="133">
        <v>0</v>
      </c>
      <c r="AB480" s="117"/>
      <c r="AC480" s="2"/>
      <c r="AD480" s="13"/>
      <c r="AE480" s="1"/>
      <c r="AF480" s="277"/>
    </row>
    <row r="481" spans="2:32" ht="15" customHeight="1" x14ac:dyDescent="0.2">
      <c r="B481" s="13" t="s">
        <v>76</v>
      </c>
      <c r="C481" s="24" t="s">
        <v>97</v>
      </c>
      <c r="D481" s="386">
        <v>469</v>
      </c>
      <c r="E481" s="2"/>
      <c r="F481" s="13"/>
      <c r="G481" s="12"/>
      <c r="H481" s="12"/>
      <c r="I481" s="12"/>
      <c r="J481" s="12"/>
      <c r="K481" s="12"/>
      <c r="L481" s="276"/>
      <c r="M481" s="276"/>
      <c r="N481" s="12"/>
      <c r="O481" s="12"/>
      <c r="P481" s="12"/>
      <c r="Q481" s="276"/>
      <c r="R481" s="276"/>
      <c r="S481" s="314"/>
      <c r="T481" s="36"/>
      <c r="U481" s="133"/>
      <c r="V481" s="70"/>
      <c r="W481" s="117" t="s">
        <v>177</v>
      </c>
      <c r="X481" s="2"/>
      <c r="Y481" s="36"/>
      <c r="Z481" s="133"/>
      <c r="AA481" s="133">
        <v>0</v>
      </c>
      <c r="AB481" s="117"/>
      <c r="AC481" s="2"/>
      <c r="AD481" s="13"/>
      <c r="AE481" s="1"/>
      <c r="AF481" s="277"/>
    </row>
    <row r="482" spans="2:32" ht="15" customHeight="1" x14ac:dyDescent="0.2">
      <c r="B482" s="13" t="s">
        <v>76</v>
      </c>
      <c r="C482" s="24" t="s">
        <v>97</v>
      </c>
      <c r="D482" s="386">
        <v>470</v>
      </c>
      <c r="E482" s="2"/>
      <c r="F482" s="13"/>
      <c r="G482" s="12"/>
      <c r="H482" s="12"/>
      <c r="I482" s="12"/>
      <c r="J482" s="12"/>
      <c r="K482" s="12"/>
      <c r="L482" s="276"/>
      <c r="M482" s="276"/>
      <c r="N482" s="12"/>
      <c r="O482" s="12"/>
      <c r="P482" s="12"/>
      <c r="Q482" s="276"/>
      <c r="R482" s="276"/>
      <c r="S482" s="314"/>
      <c r="T482" s="36"/>
      <c r="U482" s="133"/>
      <c r="V482" s="70"/>
      <c r="W482" s="117" t="s">
        <v>177</v>
      </c>
      <c r="X482" s="2"/>
      <c r="Y482" s="36"/>
      <c r="Z482" s="133"/>
      <c r="AA482" s="133">
        <v>0</v>
      </c>
      <c r="AB482" s="117"/>
      <c r="AC482" s="2"/>
      <c r="AD482" s="13"/>
      <c r="AE482" s="1"/>
      <c r="AF482" s="277"/>
    </row>
    <row r="483" spans="2:32" ht="15" customHeight="1" x14ac:dyDescent="0.2">
      <c r="B483" s="13" t="s">
        <v>76</v>
      </c>
      <c r="C483" s="24" t="s">
        <v>97</v>
      </c>
      <c r="D483" s="386">
        <v>471</v>
      </c>
      <c r="E483" s="2"/>
      <c r="F483" s="13"/>
      <c r="G483" s="12"/>
      <c r="H483" s="12"/>
      <c r="I483" s="12"/>
      <c r="J483" s="12"/>
      <c r="K483" s="12"/>
      <c r="L483" s="276"/>
      <c r="M483" s="276"/>
      <c r="N483" s="12"/>
      <c r="O483" s="12"/>
      <c r="P483" s="12"/>
      <c r="Q483" s="276"/>
      <c r="R483" s="276"/>
      <c r="S483" s="314"/>
      <c r="T483" s="36"/>
      <c r="U483" s="133"/>
      <c r="V483" s="70"/>
      <c r="W483" s="117" t="s">
        <v>177</v>
      </c>
      <c r="X483" s="2"/>
      <c r="Y483" s="36"/>
      <c r="Z483" s="133"/>
      <c r="AA483" s="133">
        <v>0</v>
      </c>
      <c r="AB483" s="117"/>
      <c r="AC483" s="2"/>
      <c r="AD483" s="13"/>
      <c r="AE483" s="1"/>
      <c r="AF483" s="277"/>
    </row>
    <row r="484" spans="2:32" ht="15" customHeight="1" x14ac:dyDescent="0.2">
      <c r="B484" s="13" t="s">
        <v>76</v>
      </c>
      <c r="C484" s="24" t="s">
        <v>97</v>
      </c>
      <c r="D484" s="386">
        <v>472</v>
      </c>
      <c r="E484" s="2"/>
      <c r="F484" s="13"/>
      <c r="G484" s="12"/>
      <c r="H484" s="12"/>
      <c r="I484" s="12"/>
      <c r="J484" s="12"/>
      <c r="K484" s="12"/>
      <c r="L484" s="276"/>
      <c r="M484" s="276"/>
      <c r="N484" s="12"/>
      <c r="O484" s="12"/>
      <c r="P484" s="12"/>
      <c r="Q484" s="276"/>
      <c r="R484" s="276"/>
      <c r="S484" s="314"/>
      <c r="T484" s="36"/>
      <c r="U484" s="133"/>
      <c r="V484" s="70"/>
      <c r="W484" s="117" t="s">
        <v>177</v>
      </c>
      <c r="X484" s="2"/>
      <c r="Y484" s="36"/>
      <c r="Z484" s="133"/>
      <c r="AA484" s="133">
        <v>0</v>
      </c>
      <c r="AB484" s="117"/>
      <c r="AC484" s="2"/>
      <c r="AD484" s="13"/>
      <c r="AE484" s="1"/>
      <c r="AF484" s="277"/>
    </row>
    <row r="485" spans="2:32" ht="15" customHeight="1" x14ac:dyDescent="0.2">
      <c r="B485" s="13" t="s">
        <v>76</v>
      </c>
      <c r="C485" s="24" t="s">
        <v>97</v>
      </c>
      <c r="D485" s="386">
        <v>473</v>
      </c>
      <c r="E485" s="2"/>
      <c r="F485" s="13"/>
      <c r="G485" s="12"/>
      <c r="H485" s="12"/>
      <c r="I485" s="12"/>
      <c r="J485" s="12"/>
      <c r="K485" s="12"/>
      <c r="L485" s="276"/>
      <c r="M485" s="276"/>
      <c r="N485" s="12"/>
      <c r="O485" s="12"/>
      <c r="P485" s="12"/>
      <c r="Q485" s="276"/>
      <c r="R485" s="276"/>
      <c r="S485" s="314"/>
      <c r="T485" s="36"/>
      <c r="U485" s="133"/>
      <c r="V485" s="70"/>
      <c r="W485" s="117" t="s">
        <v>177</v>
      </c>
      <c r="X485" s="2"/>
      <c r="Y485" s="36"/>
      <c r="Z485" s="133"/>
      <c r="AA485" s="133">
        <v>0</v>
      </c>
      <c r="AB485" s="117"/>
      <c r="AC485" s="2"/>
      <c r="AD485" s="13"/>
      <c r="AE485" s="1"/>
      <c r="AF485" s="277"/>
    </row>
    <row r="486" spans="2:32" ht="15" customHeight="1" x14ac:dyDescent="0.2">
      <c r="B486" s="13" t="s">
        <v>76</v>
      </c>
      <c r="C486" s="24" t="s">
        <v>97</v>
      </c>
      <c r="D486" s="386">
        <v>474</v>
      </c>
      <c r="E486" s="2" t="s">
        <v>117</v>
      </c>
      <c r="F486" s="13"/>
      <c r="G486" s="12"/>
      <c r="H486" s="12">
        <v>6</v>
      </c>
      <c r="I486" s="12"/>
      <c r="J486" s="12"/>
      <c r="K486" s="12"/>
      <c r="L486" s="276"/>
      <c r="M486" s="276"/>
      <c r="N486" s="12"/>
      <c r="O486" s="12"/>
      <c r="P486" s="12">
        <v>3</v>
      </c>
      <c r="Q486" s="276"/>
      <c r="R486" s="276"/>
      <c r="S486" s="314"/>
      <c r="T486" s="36">
        <v>45309</v>
      </c>
      <c r="U486" s="133" t="s">
        <v>45</v>
      </c>
      <c r="V486" s="133">
        <v>3</v>
      </c>
      <c r="W486" s="117"/>
      <c r="X486" s="2"/>
      <c r="Y486" s="36">
        <v>45316</v>
      </c>
      <c r="Z486" s="24" t="s">
        <v>45</v>
      </c>
      <c r="AA486" s="133">
        <v>9</v>
      </c>
      <c r="AB486" s="117"/>
      <c r="AC486" s="2"/>
      <c r="AD486" s="13"/>
      <c r="AE486" s="1"/>
      <c r="AF486" s="277"/>
    </row>
    <row r="487" spans="2:32" ht="15" customHeight="1" x14ac:dyDescent="0.2">
      <c r="B487" s="13" t="s">
        <v>76</v>
      </c>
      <c r="C487" s="24" t="s">
        <v>97</v>
      </c>
      <c r="D487" s="386">
        <v>475</v>
      </c>
      <c r="E487" s="2" t="s">
        <v>114</v>
      </c>
      <c r="F487" s="13"/>
      <c r="G487" s="12">
        <v>4</v>
      </c>
      <c r="H487" s="12"/>
      <c r="I487" s="12">
        <v>3</v>
      </c>
      <c r="J487" s="12"/>
      <c r="K487" s="12"/>
      <c r="L487" s="276"/>
      <c r="M487" s="276"/>
      <c r="N487" s="12">
        <v>3</v>
      </c>
      <c r="O487" s="12">
        <v>3</v>
      </c>
      <c r="P487" s="12"/>
      <c r="Q487" s="276"/>
      <c r="R487" s="276"/>
      <c r="S487" s="314"/>
      <c r="T487" s="36">
        <v>45309</v>
      </c>
      <c r="U487" s="133" t="s">
        <v>45</v>
      </c>
      <c r="V487" s="133">
        <v>3</v>
      </c>
      <c r="W487" s="117"/>
      <c r="X487" s="2"/>
      <c r="Y487" s="36">
        <v>45316</v>
      </c>
      <c r="Z487" s="24" t="s">
        <v>45</v>
      </c>
      <c r="AA487" s="133">
        <v>10</v>
      </c>
      <c r="AB487" s="117"/>
      <c r="AC487" s="2"/>
      <c r="AD487" s="13"/>
      <c r="AE487" s="1"/>
      <c r="AF487" s="277"/>
    </row>
    <row r="488" spans="2:32" ht="15" customHeight="1" x14ac:dyDescent="0.2">
      <c r="B488" s="13" t="s">
        <v>76</v>
      </c>
      <c r="C488" s="24" t="s">
        <v>97</v>
      </c>
      <c r="D488" s="386">
        <v>476</v>
      </c>
      <c r="E488" s="2" t="s">
        <v>47</v>
      </c>
      <c r="F488" s="13"/>
      <c r="G488" s="12">
        <v>3</v>
      </c>
      <c r="H488" s="12"/>
      <c r="I488" s="12"/>
      <c r="J488" s="12"/>
      <c r="K488" s="12"/>
      <c r="L488" s="276"/>
      <c r="M488" s="276"/>
      <c r="N488" s="12"/>
      <c r="O488" s="12"/>
      <c r="P488" s="12"/>
      <c r="Q488" s="276"/>
      <c r="R488" s="276"/>
      <c r="S488" s="314"/>
      <c r="T488" s="36"/>
      <c r="U488" s="133"/>
      <c r="V488" s="70"/>
      <c r="W488" s="117"/>
      <c r="X488" s="2"/>
      <c r="Y488" s="36">
        <v>45316</v>
      </c>
      <c r="Z488" s="24" t="s">
        <v>45</v>
      </c>
      <c r="AA488" s="133">
        <v>3</v>
      </c>
      <c r="AB488" s="117"/>
      <c r="AC488" s="2"/>
      <c r="AD488" s="13"/>
      <c r="AE488" s="1"/>
      <c r="AF488" s="277"/>
    </row>
    <row r="489" spans="2:32" ht="15" customHeight="1" x14ac:dyDescent="0.2">
      <c r="B489" s="13" t="s">
        <v>76</v>
      </c>
      <c r="C489" s="24" t="s">
        <v>97</v>
      </c>
      <c r="D489" s="386">
        <v>477</v>
      </c>
      <c r="E489" s="2" t="s">
        <v>60</v>
      </c>
      <c r="F489" s="13"/>
      <c r="G489" s="12">
        <v>1</v>
      </c>
      <c r="H489" s="12"/>
      <c r="I489" s="12">
        <v>6</v>
      </c>
      <c r="J489" s="12"/>
      <c r="K489" s="12"/>
      <c r="L489" s="276"/>
      <c r="M489" s="276"/>
      <c r="N489" s="12"/>
      <c r="O489" s="12">
        <v>3</v>
      </c>
      <c r="P489" s="12"/>
      <c r="Q489" s="276"/>
      <c r="R489" s="276"/>
      <c r="S489" s="356" t="s">
        <v>472</v>
      </c>
      <c r="T489" s="36">
        <v>45309</v>
      </c>
      <c r="U489" s="133" t="s">
        <v>45</v>
      </c>
      <c r="V489" s="133">
        <v>3</v>
      </c>
      <c r="W489" s="117"/>
      <c r="X489" s="2"/>
      <c r="Y489" s="36">
        <v>45316</v>
      </c>
      <c r="Z489" s="24" t="s">
        <v>45</v>
      </c>
      <c r="AA489" s="133">
        <v>7</v>
      </c>
      <c r="AB489" s="117"/>
      <c r="AC489" s="2"/>
      <c r="AD489" s="13"/>
      <c r="AE489" s="1"/>
      <c r="AF489" s="277"/>
    </row>
    <row r="490" spans="2:32" ht="15" customHeight="1" x14ac:dyDescent="0.2">
      <c r="B490" s="13" t="s">
        <v>76</v>
      </c>
      <c r="C490" s="24" t="s">
        <v>97</v>
      </c>
      <c r="D490" s="386">
        <v>478</v>
      </c>
      <c r="E490" s="2" t="s">
        <v>47</v>
      </c>
      <c r="F490" s="13"/>
      <c r="G490" s="12">
        <v>3</v>
      </c>
      <c r="H490" s="12"/>
      <c r="I490" s="12"/>
      <c r="J490" s="12"/>
      <c r="K490" s="12"/>
      <c r="L490" s="276"/>
      <c r="M490" s="276"/>
      <c r="N490" s="12"/>
      <c r="O490" s="12"/>
      <c r="P490" s="12"/>
      <c r="Q490" s="276"/>
      <c r="R490" s="276"/>
      <c r="S490" s="356" t="s">
        <v>473</v>
      </c>
      <c r="T490" s="36"/>
      <c r="U490" s="133"/>
      <c r="V490" s="70"/>
      <c r="W490" s="117"/>
      <c r="X490" s="2"/>
      <c r="Y490" s="36">
        <v>45316</v>
      </c>
      <c r="Z490" s="24" t="s">
        <v>45</v>
      </c>
      <c r="AA490" s="133">
        <v>3</v>
      </c>
      <c r="AB490" s="117"/>
      <c r="AC490" s="2"/>
      <c r="AD490" s="13"/>
      <c r="AE490" s="1"/>
      <c r="AF490" s="277"/>
    </row>
    <row r="491" spans="2:32" ht="15" customHeight="1" x14ac:dyDescent="0.2">
      <c r="B491" s="13" t="s">
        <v>76</v>
      </c>
      <c r="C491" s="24" t="s">
        <v>97</v>
      </c>
      <c r="D491" s="386">
        <v>479</v>
      </c>
      <c r="E491" s="2" t="s">
        <v>47</v>
      </c>
      <c r="F491" s="13"/>
      <c r="G491" s="12">
        <v>3</v>
      </c>
      <c r="H491" s="12"/>
      <c r="I491" s="12"/>
      <c r="J491" s="12"/>
      <c r="K491" s="12"/>
      <c r="L491" s="276"/>
      <c r="M491" s="276"/>
      <c r="N491" s="12">
        <v>3</v>
      </c>
      <c r="O491" s="12"/>
      <c r="P491" s="12"/>
      <c r="Q491" s="276"/>
      <c r="R491" s="276"/>
      <c r="S491" s="314"/>
      <c r="T491" s="36"/>
      <c r="U491" s="133"/>
      <c r="V491" s="70"/>
      <c r="W491" s="117"/>
      <c r="X491" s="2"/>
      <c r="Y491" s="36">
        <v>45316</v>
      </c>
      <c r="Z491" s="24" t="s">
        <v>45</v>
      </c>
      <c r="AA491" s="133">
        <v>6</v>
      </c>
      <c r="AB491" s="117"/>
      <c r="AC491" s="2"/>
      <c r="AD491" s="13"/>
      <c r="AE491" s="1"/>
      <c r="AF491" s="277"/>
    </row>
    <row r="492" spans="2:32" ht="15" customHeight="1" x14ac:dyDescent="0.2">
      <c r="B492" s="13" t="s">
        <v>76</v>
      </c>
      <c r="C492" s="24" t="s">
        <v>97</v>
      </c>
      <c r="D492" s="386">
        <v>480</v>
      </c>
      <c r="E492" s="2" t="s">
        <v>47</v>
      </c>
      <c r="F492" s="13"/>
      <c r="G492" s="12">
        <v>3</v>
      </c>
      <c r="H492" s="12"/>
      <c r="I492" s="12"/>
      <c r="J492" s="12"/>
      <c r="K492" s="12"/>
      <c r="L492" s="276"/>
      <c r="M492" s="276"/>
      <c r="N492" s="12"/>
      <c r="O492" s="12"/>
      <c r="P492" s="12"/>
      <c r="Q492" s="276"/>
      <c r="R492" s="276"/>
      <c r="S492" s="356" t="s">
        <v>473</v>
      </c>
      <c r="T492" s="36"/>
      <c r="U492" s="133"/>
      <c r="V492" s="70"/>
      <c r="W492" s="117"/>
      <c r="X492" s="2"/>
      <c r="Y492" s="36">
        <v>45316</v>
      </c>
      <c r="Z492" s="24" t="s">
        <v>45</v>
      </c>
      <c r="AA492" s="133">
        <v>3</v>
      </c>
      <c r="AB492" s="117"/>
      <c r="AC492" s="2"/>
      <c r="AD492" s="13"/>
      <c r="AE492" s="1"/>
      <c r="AF492" s="277"/>
    </row>
    <row r="493" spans="2:32" ht="15" customHeight="1" x14ac:dyDescent="0.2">
      <c r="B493" s="13" t="s">
        <v>76</v>
      </c>
      <c r="C493" s="24" t="s">
        <v>97</v>
      </c>
      <c r="D493" s="386">
        <v>481</v>
      </c>
      <c r="E493" s="2" t="s">
        <v>47</v>
      </c>
      <c r="F493" s="13"/>
      <c r="G493" s="12">
        <v>3</v>
      </c>
      <c r="H493" s="12"/>
      <c r="I493" s="12"/>
      <c r="J493" s="12"/>
      <c r="K493" s="12"/>
      <c r="L493" s="276"/>
      <c r="M493" s="276"/>
      <c r="N493" s="12"/>
      <c r="O493" s="12"/>
      <c r="P493" s="12"/>
      <c r="Q493" s="276"/>
      <c r="R493" s="276"/>
      <c r="S493" s="356" t="s">
        <v>474</v>
      </c>
      <c r="T493" s="36"/>
      <c r="U493" s="133"/>
      <c r="V493" s="70"/>
      <c r="W493" s="117"/>
      <c r="X493" s="2"/>
      <c r="Y493" s="36">
        <v>45316</v>
      </c>
      <c r="Z493" s="24" t="s">
        <v>45</v>
      </c>
      <c r="AA493" s="133">
        <v>3</v>
      </c>
      <c r="AB493" s="117"/>
      <c r="AC493" s="2"/>
      <c r="AD493" s="13"/>
      <c r="AE493" s="1"/>
      <c r="AF493" s="277"/>
    </row>
    <row r="494" spans="2:32" ht="15" customHeight="1" x14ac:dyDescent="0.2">
      <c r="B494" s="13" t="s">
        <v>76</v>
      </c>
      <c r="C494" s="24" t="s">
        <v>97</v>
      </c>
      <c r="D494" s="386">
        <v>482</v>
      </c>
      <c r="E494" s="2" t="s">
        <v>47</v>
      </c>
      <c r="F494" s="13"/>
      <c r="G494" s="12">
        <v>3</v>
      </c>
      <c r="H494" s="12"/>
      <c r="I494" s="12"/>
      <c r="J494" s="12"/>
      <c r="K494" s="12"/>
      <c r="L494" s="276"/>
      <c r="M494" s="276"/>
      <c r="N494" s="12"/>
      <c r="O494" s="12"/>
      <c r="P494" s="12"/>
      <c r="Q494" s="276"/>
      <c r="R494" s="276"/>
      <c r="S494" s="356" t="s">
        <v>475</v>
      </c>
      <c r="T494" s="36"/>
      <c r="U494" s="133"/>
      <c r="V494" s="70"/>
      <c r="W494" s="117"/>
      <c r="X494" s="2"/>
      <c r="Y494" s="36">
        <v>45316</v>
      </c>
      <c r="Z494" s="24" t="s">
        <v>45</v>
      </c>
      <c r="AA494" s="133">
        <v>3</v>
      </c>
      <c r="AB494" s="117"/>
      <c r="AC494" s="2"/>
      <c r="AD494" s="13"/>
      <c r="AE494" s="1"/>
      <c r="AF494" s="277"/>
    </row>
    <row r="495" spans="2:32" ht="15" customHeight="1" x14ac:dyDescent="0.2">
      <c r="B495" s="13" t="s">
        <v>76</v>
      </c>
      <c r="C495" s="24" t="s">
        <v>97</v>
      </c>
      <c r="D495" s="386">
        <v>483</v>
      </c>
      <c r="E495" s="2" t="s">
        <v>47</v>
      </c>
      <c r="F495" s="13"/>
      <c r="G495" s="12">
        <v>3</v>
      </c>
      <c r="H495" s="12"/>
      <c r="I495" s="12"/>
      <c r="J495" s="12"/>
      <c r="K495" s="12"/>
      <c r="L495" s="276"/>
      <c r="M495" s="276"/>
      <c r="N495" s="12">
        <v>3</v>
      </c>
      <c r="O495" s="12"/>
      <c r="P495" s="12"/>
      <c r="Q495" s="276"/>
      <c r="R495" s="276"/>
      <c r="S495" s="314"/>
      <c r="T495" s="36"/>
      <c r="U495" s="133"/>
      <c r="V495" s="70"/>
      <c r="W495" s="117"/>
      <c r="X495" s="2"/>
      <c r="Y495" s="36">
        <v>45316</v>
      </c>
      <c r="Z495" s="24" t="s">
        <v>45</v>
      </c>
      <c r="AA495" s="133">
        <v>6</v>
      </c>
      <c r="AB495" s="117"/>
      <c r="AC495" s="2"/>
      <c r="AD495" s="13"/>
      <c r="AE495" s="1"/>
      <c r="AF495" s="277"/>
    </row>
    <row r="496" spans="2:32" ht="15" customHeight="1" x14ac:dyDescent="0.2">
      <c r="B496" s="13" t="s">
        <v>76</v>
      </c>
      <c r="C496" s="24" t="s">
        <v>97</v>
      </c>
      <c r="D496" s="386">
        <v>484</v>
      </c>
      <c r="E496" s="2" t="s">
        <v>172</v>
      </c>
      <c r="F496" s="13"/>
      <c r="G496" s="12">
        <v>2</v>
      </c>
      <c r="H496" s="12"/>
      <c r="I496" s="12">
        <v>6</v>
      </c>
      <c r="J496" s="12"/>
      <c r="K496" s="12"/>
      <c r="L496" s="276"/>
      <c r="M496" s="276"/>
      <c r="N496" s="12"/>
      <c r="O496" s="12">
        <v>3</v>
      </c>
      <c r="P496" s="12"/>
      <c r="Q496" s="276"/>
      <c r="R496" s="276"/>
      <c r="S496" s="314"/>
      <c r="T496" s="36">
        <v>45309</v>
      </c>
      <c r="U496" s="133" t="s">
        <v>45</v>
      </c>
      <c r="V496" s="133">
        <v>3</v>
      </c>
      <c r="W496" s="117"/>
      <c r="X496" s="2"/>
      <c r="Y496" s="36">
        <v>45316</v>
      </c>
      <c r="Z496" s="24" t="s">
        <v>45</v>
      </c>
      <c r="AA496" s="133">
        <v>8</v>
      </c>
      <c r="AB496" s="117"/>
      <c r="AC496" s="2"/>
      <c r="AD496" s="13"/>
      <c r="AE496" s="1"/>
      <c r="AF496" s="277"/>
    </row>
    <row r="497" spans="2:32" ht="15" customHeight="1" x14ac:dyDescent="0.2">
      <c r="B497" s="13" t="s">
        <v>76</v>
      </c>
      <c r="C497" s="24" t="s">
        <v>97</v>
      </c>
      <c r="D497" s="386">
        <v>485</v>
      </c>
      <c r="E497" s="2" t="s">
        <v>120</v>
      </c>
      <c r="F497" s="13"/>
      <c r="G497" s="12">
        <v>1</v>
      </c>
      <c r="H497" s="12"/>
      <c r="I497" s="12">
        <v>6</v>
      </c>
      <c r="J497" s="12"/>
      <c r="K497" s="12"/>
      <c r="L497" s="276"/>
      <c r="M497" s="276"/>
      <c r="N497" s="12">
        <v>3</v>
      </c>
      <c r="O497" s="12">
        <v>3</v>
      </c>
      <c r="P497" s="12"/>
      <c r="Q497" s="276"/>
      <c r="R497" s="276"/>
      <c r="S497" s="314"/>
      <c r="T497" s="36">
        <v>45309</v>
      </c>
      <c r="U497" s="133" t="s">
        <v>45</v>
      </c>
      <c r="V497" s="133">
        <v>3</v>
      </c>
      <c r="W497" s="117"/>
      <c r="X497" s="2"/>
      <c r="Y497" s="36">
        <v>45316</v>
      </c>
      <c r="Z497" s="24" t="s">
        <v>45</v>
      </c>
      <c r="AA497" s="133">
        <v>10</v>
      </c>
      <c r="AB497" s="117"/>
      <c r="AC497" s="2"/>
      <c r="AD497" s="13"/>
      <c r="AE497" s="1"/>
      <c r="AF497" s="277"/>
    </row>
    <row r="498" spans="2:32" ht="15" customHeight="1" x14ac:dyDescent="0.2">
      <c r="B498" s="13" t="s">
        <v>76</v>
      </c>
      <c r="C498" s="24" t="s">
        <v>97</v>
      </c>
      <c r="D498" s="386">
        <v>486</v>
      </c>
      <c r="E498" s="2" t="s">
        <v>47</v>
      </c>
      <c r="F498" s="13"/>
      <c r="G498" s="12">
        <v>3</v>
      </c>
      <c r="H498" s="12"/>
      <c r="I498" s="12"/>
      <c r="J498" s="12"/>
      <c r="K498" s="12"/>
      <c r="L498" s="276"/>
      <c r="M498" s="276"/>
      <c r="N498" s="12"/>
      <c r="O498" s="12"/>
      <c r="P498" s="12"/>
      <c r="Q498" s="276"/>
      <c r="R498" s="276"/>
      <c r="S498" s="356" t="s">
        <v>476</v>
      </c>
      <c r="T498" s="36"/>
      <c r="U498" s="133"/>
      <c r="V498" s="70"/>
      <c r="W498" s="117"/>
      <c r="X498" s="2"/>
      <c r="Y498" s="36">
        <v>45316</v>
      </c>
      <c r="Z498" s="24" t="s">
        <v>45</v>
      </c>
      <c r="AA498" s="133">
        <v>3</v>
      </c>
      <c r="AB498" s="117"/>
      <c r="AC498" s="2"/>
      <c r="AD498" s="13"/>
      <c r="AE498" s="1"/>
      <c r="AF498" s="277"/>
    </row>
    <row r="499" spans="2:32" ht="15" customHeight="1" x14ac:dyDescent="0.2">
      <c r="B499" s="13" t="s">
        <v>76</v>
      </c>
      <c r="C499" s="24" t="s">
        <v>97</v>
      </c>
      <c r="D499" s="386">
        <v>487</v>
      </c>
      <c r="E499" s="2" t="s">
        <v>112</v>
      </c>
      <c r="F499" s="13"/>
      <c r="G499" s="12">
        <v>2</v>
      </c>
      <c r="H499" s="12"/>
      <c r="I499" s="12">
        <v>6</v>
      </c>
      <c r="J499" s="12"/>
      <c r="K499" s="12">
        <v>3</v>
      </c>
      <c r="L499" s="276"/>
      <c r="M499" s="276"/>
      <c r="N499" s="12">
        <v>3</v>
      </c>
      <c r="O499" s="12">
        <v>3</v>
      </c>
      <c r="P499" s="12"/>
      <c r="Q499" s="276"/>
      <c r="R499" s="276"/>
      <c r="S499" s="356" t="s">
        <v>477</v>
      </c>
      <c r="T499" s="36">
        <v>45309</v>
      </c>
      <c r="U499" s="133" t="s">
        <v>45</v>
      </c>
      <c r="V499" s="133">
        <v>6</v>
      </c>
      <c r="W499" s="117"/>
      <c r="X499" s="2"/>
      <c r="Y499" s="36">
        <v>45316</v>
      </c>
      <c r="Z499" s="24" t="s">
        <v>45</v>
      </c>
      <c r="AA499" s="133">
        <v>14</v>
      </c>
      <c r="AB499" s="117"/>
      <c r="AC499" s="2"/>
      <c r="AD499" s="13"/>
      <c r="AE499" s="1"/>
      <c r="AF499" s="277"/>
    </row>
    <row r="500" spans="2:32" ht="15" customHeight="1" x14ac:dyDescent="0.2">
      <c r="B500" s="13" t="s">
        <v>76</v>
      </c>
      <c r="C500" s="24" t="s">
        <v>97</v>
      </c>
      <c r="D500" s="386">
        <v>488</v>
      </c>
      <c r="E500" s="2" t="s">
        <v>172</v>
      </c>
      <c r="F500" s="13"/>
      <c r="G500" s="12">
        <v>2</v>
      </c>
      <c r="H500" s="12"/>
      <c r="I500" s="12">
        <v>6</v>
      </c>
      <c r="J500" s="12"/>
      <c r="K500" s="12"/>
      <c r="L500" s="276"/>
      <c r="M500" s="276"/>
      <c r="N500" s="12"/>
      <c r="O500" s="12">
        <v>3</v>
      </c>
      <c r="P500" s="12"/>
      <c r="Q500" s="276"/>
      <c r="R500" s="276"/>
      <c r="S500" s="314"/>
      <c r="T500" s="36"/>
      <c r="U500" s="133" t="s">
        <v>45</v>
      </c>
      <c r="V500" s="133">
        <v>3</v>
      </c>
      <c r="W500" s="117"/>
      <c r="X500" s="2"/>
      <c r="Y500" s="36">
        <v>45316</v>
      </c>
      <c r="Z500" s="24" t="s">
        <v>45</v>
      </c>
      <c r="AA500" s="133">
        <v>8</v>
      </c>
      <c r="AB500" s="117"/>
      <c r="AC500" s="2"/>
      <c r="AD500" s="13"/>
      <c r="AE500" s="1"/>
      <c r="AF500" s="277"/>
    </row>
    <row r="501" spans="2:32" ht="15" customHeight="1" x14ac:dyDescent="0.2">
      <c r="B501" s="13" t="s">
        <v>76</v>
      </c>
      <c r="C501" s="24" t="s">
        <v>97</v>
      </c>
      <c r="D501" s="386">
        <v>489</v>
      </c>
      <c r="E501" s="2" t="s">
        <v>115</v>
      </c>
      <c r="F501" s="13"/>
      <c r="G501" s="12"/>
      <c r="H501" s="12"/>
      <c r="I501" s="12">
        <v>3</v>
      </c>
      <c r="J501" s="12"/>
      <c r="K501" s="12">
        <v>3</v>
      </c>
      <c r="L501" s="276"/>
      <c r="M501" s="276"/>
      <c r="N501" s="12">
        <v>3</v>
      </c>
      <c r="O501" s="12"/>
      <c r="P501" s="12"/>
      <c r="Q501" s="276"/>
      <c r="R501" s="276"/>
      <c r="S501" s="314"/>
      <c r="T501" s="36">
        <v>45309</v>
      </c>
      <c r="U501" s="133" t="s">
        <v>45</v>
      </c>
      <c r="V501" s="133">
        <v>3</v>
      </c>
      <c r="W501" s="117"/>
      <c r="X501" s="2"/>
      <c r="Y501" s="36">
        <v>45316</v>
      </c>
      <c r="Z501" s="24" t="s">
        <v>45</v>
      </c>
      <c r="AA501" s="133">
        <v>9</v>
      </c>
      <c r="AB501" s="117"/>
      <c r="AC501" s="2"/>
      <c r="AD501" s="13"/>
      <c r="AE501" s="1"/>
      <c r="AF501" s="277"/>
    </row>
    <row r="502" spans="2:32" ht="15" customHeight="1" x14ac:dyDescent="0.2">
      <c r="B502" s="13" t="s">
        <v>76</v>
      </c>
      <c r="C502" s="24" t="s">
        <v>97</v>
      </c>
      <c r="D502" s="386">
        <v>490</v>
      </c>
      <c r="E502" s="2" t="s">
        <v>47</v>
      </c>
      <c r="F502" s="13"/>
      <c r="G502" s="12">
        <v>3</v>
      </c>
      <c r="H502" s="12"/>
      <c r="I502" s="12"/>
      <c r="J502" s="12"/>
      <c r="K502" s="12"/>
      <c r="L502" s="276"/>
      <c r="M502" s="276"/>
      <c r="N502" s="12"/>
      <c r="O502" s="12"/>
      <c r="P502" s="12"/>
      <c r="Q502" s="276"/>
      <c r="R502" s="276"/>
      <c r="S502" s="356" t="s">
        <v>478</v>
      </c>
      <c r="T502" s="36"/>
      <c r="U502" s="133"/>
      <c r="V502" s="70"/>
      <c r="W502" s="117"/>
      <c r="X502" s="2"/>
      <c r="Y502" s="36">
        <v>45316</v>
      </c>
      <c r="Z502" s="24" t="s">
        <v>45</v>
      </c>
      <c r="AA502" s="133">
        <v>3</v>
      </c>
      <c r="AB502" s="117"/>
      <c r="AC502" s="2"/>
      <c r="AD502" s="13"/>
      <c r="AE502" s="1"/>
      <c r="AF502" s="277"/>
    </row>
    <row r="503" spans="2:32" ht="15" customHeight="1" x14ac:dyDescent="0.2">
      <c r="B503" s="13" t="s">
        <v>76</v>
      </c>
      <c r="C503" s="24" t="s">
        <v>97</v>
      </c>
      <c r="D503" s="386">
        <v>491</v>
      </c>
      <c r="E503" s="2" t="s">
        <v>114</v>
      </c>
      <c r="F503" s="13"/>
      <c r="G503" s="12">
        <v>4</v>
      </c>
      <c r="H503" s="12"/>
      <c r="I503" s="12">
        <v>3</v>
      </c>
      <c r="J503" s="12"/>
      <c r="K503" s="12">
        <v>3</v>
      </c>
      <c r="L503" s="276"/>
      <c r="M503" s="276"/>
      <c r="N503" s="12">
        <v>3</v>
      </c>
      <c r="O503" s="12"/>
      <c r="P503" s="12"/>
      <c r="Q503" s="276"/>
      <c r="R503" s="276"/>
      <c r="S503" s="314"/>
      <c r="T503" s="36"/>
      <c r="U503" s="133"/>
      <c r="V503" s="70"/>
      <c r="W503" s="117"/>
      <c r="X503" s="2"/>
      <c r="Y503" s="36">
        <v>45316</v>
      </c>
      <c r="Z503" s="24" t="s">
        <v>45</v>
      </c>
      <c r="AA503" s="133">
        <v>13</v>
      </c>
      <c r="AB503" s="117"/>
      <c r="AC503" s="2"/>
      <c r="AD503" s="13"/>
      <c r="AE503" s="1"/>
      <c r="AF503" s="277"/>
    </row>
    <row r="504" spans="2:32" ht="15" customHeight="1" x14ac:dyDescent="0.2">
      <c r="B504" s="13" t="s">
        <v>76</v>
      </c>
      <c r="C504" s="24" t="s">
        <v>97</v>
      </c>
      <c r="D504" s="386">
        <v>492</v>
      </c>
      <c r="E504" s="2" t="s">
        <v>121</v>
      </c>
      <c r="F504" s="13"/>
      <c r="G504" s="12">
        <v>2</v>
      </c>
      <c r="H504" s="12"/>
      <c r="I504" s="12">
        <v>6</v>
      </c>
      <c r="J504" s="12"/>
      <c r="K504" s="12"/>
      <c r="L504" s="276"/>
      <c r="M504" s="276"/>
      <c r="N504" s="12"/>
      <c r="O504" s="12">
        <v>3</v>
      </c>
      <c r="P504" s="12"/>
      <c r="Q504" s="276"/>
      <c r="R504" s="276"/>
      <c r="S504" s="314"/>
      <c r="T504" s="36">
        <v>45309</v>
      </c>
      <c r="U504" s="133" t="s">
        <v>45</v>
      </c>
      <c r="V504" s="133">
        <v>3</v>
      </c>
      <c r="W504" s="117"/>
      <c r="X504" s="2"/>
      <c r="Y504" s="36">
        <v>45316</v>
      </c>
      <c r="Z504" s="24" t="s">
        <v>45</v>
      </c>
      <c r="AA504" s="133">
        <v>8</v>
      </c>
      <c r="AB504" s="117"/>
      <c r="AC504" s="2"/>
      <c r="AD504" s="13"/>
      <c r="AE504" s="1"/>
      <c r="AF504" s="277"/>
    </row>
    <row r="505" spans="2:32" ht="15" customHeight="1" x14ac:dyDescent="0.2">
      <c r="B505" s="13" t="s">
        <v>76</v>
      </c>
      <c r="C505" s="24" t="s">
        <v>97</v>
      </c>
      <c r="D505" s="386">
        <v>493</v>
      </c>
      <c r="E505" s="2" t="s">
        <v>47</v>
      </c>
      <c r="F505" s="13"/>
      <c r="G505" s="12">
        <v>3</v>
      </c>
      <c r="H505" s="12"/>
      <c r="I505" s="12"/>
      <c r="J505" s="12"/>
      <c r="K505" s="12"/>
      <c r="L505" s="276"/>
      <c r="M505" s="276"/>
      <c r="N505" s="12">
        <v>3</v>
      </c>
      <c r="O505" s="12"/>
      <c r="P505" s="12"/>
      <c r="Q505" s="276"/>
      <c r="R505" s="276"/>
      <c r="S505" s="314"/>
      <c r="T505" s="36"/>
      <c r="U505" s="133"/>
      <c r="V505" s="70"/>
      <c r="W505" s="117"/>
      <c r="X505" s="2"/>
      <c r="Y505" s="36">
        <v>45316</v>
      </c>
      <c r="Z505" s="24" t="s">
        <v>45</v>
      </c>
      <c r="AA505" s="133">
        <v>6</v>
      </c>
      <c r="AB505" s="117"/>
      <c r="AC505" s="2"/>
      <c r="AD505" s="13"/>
      <c r="AE505" s="1"/>
      <c r="AF505" s="277"/>
    </row>
    <row r="506" spans="2:32" ht="15" customHeight="1" x14ac:dyDescent="0.2">
      <c r="B506" s="13" t="s">
        <v>76</v>
      </c>
      <c r="C506" s="24" t="s">
        <v>97</v>
      </c>
      <c r="D506" s="386">
        <v>494</v>
      </c>
      <c r="E506" s="2" t="s">
        <v>47</v>
      </c>
      <c r="F506" s="13"/>
      <c r="G506" s="12">
        <v>3</v>
      </c>
      <c r="H506" s="12"/>
      <c r="I506" s="12"/>
      <c r="J506" s="12"/>
      <c r="K506" s="12"/>
      <c r="L506" s="276"/>
      <c r="M506" s="276"/>
      <c r="N506" s="12"/>
      <c r="O506" s="12"/>
      <c r="P506" s="12"/>
      <c r="Q506" s="276"/>
      <c r="R506" s="276"/>
      <c r="S506" s="314"/>
      <c r="T506" s="36"/>
      <c r="U506" s="133"/>
      <c r="V506" s="70"/>
      <c r="W506" s="117"/>
      <c r="X506" s="2"/>
      <c r="Y506" s="36">
        <v>45316</v>
      </c>
      <c r="Z506" s="24" t="s">
        <v>45</v>
      </c>
      <c r="AA506" s="133">
        <v>3</v>
      </c>
      <c r="AB506" s="117"/>
      <c r="AC506" s="2"/>
      <c r="AD506" s="13"/>
      <c r="AE506" s="1"/>
      <c r="AF506" s="277"/>
    </row>
    <row r="507" spans="2:32" ht="15" customHeight="1" x14ac:dyDescent="0.2">
      <c r="B507" s="13" t="s">
        <v>76</v>
      </c>
      <c r="C507" s="24" t="s">
        <v>97</v>
      </c>
      <c r="D507" s="386">
        <v>495</v>
      </c>
      <c r="E507" s="2" t="s">
        <v>47</v>
      </c>
      <c r="F507" s="13"/>
      <c r="G507" s="12">
        <v>3</v>
      </c>
      <c r="H507" s="12"/>
      <c r="I507" s="12"/>
      <c r="J507" s="12"/>
      <c r="K507" s="12"/>
      <c r="L507" s="276"/>
      <c r="M507" s="276"/>
      <c r="N507" s="12"/>
      <c r="O507" s="12"/>
      <c r="P507" s="12"/>
      <c r="Q507" s="276"/>
      <c r="R507" s="276"/>
      <c r="S507" s="356" t="s">
        <v>479</v>
      </c>
      <c r="T507" s="36"/>
      <c r="U507" s="133"/>
      <c r="V507" s="70"/>
      <c r="W507" s="117"/>
      <c r="X507" s="2"/>
      <c r="Y507" s="36">
        <v>45316</v>
      </c>
      <c r="Z507" s="24" t="s">
        <v>45</v>
      </c>
      <c r="AA507" s="133">
        <v>3</v>
      </c>
      <c r="AB507" s="117"/>
      <c r="AC507" s="2"/>
      <c r="AD507" s="13"/>
      <c r="AE507" s="1"/>
      <c r="AF507" s="277"/>
    </row>
    <row r="508" spans="2:32" ht="15" customHeight="1" x14ac:dyDescent="0.2">
      <c r="B508" s="13" t="s">
        <v>76</v>
      </c>
      <c r="C508" s="24" t="s">
        <v>97</v>
      </c>
      <c r="D508" s="386">
        <v>496</v>
      </c>
      <c r="E508" s="2" t="s">
        <v>47</v>
      </c>
      <c r="F508" s="13"/>
      <c r="G508" s="12">
        <v>3</v>
      </c>
      <c r="H508" s="12"/>
      <c r="I508" s="12"/>
      <c r="J508" s="12"/>
      <c r="K508" s="12"/>
      <c r="L508" s="276"/>
      <c r="M508" s="276"/>
      <c r="N508" s="12"/>
      <c r="O508" s="12"/>
      <c r="P508" s="12"/>
      <c r="Q508" s="276"/>
      <c r="R508" s="276"/>
      <c r="S508" s="314"/>
      <c r="T508" s="36"/>
      <c r="U508" s="133"/>
      <c r="V508" s="70"/>
      <c r="W508" s="117"/>
      <c r="X508" s="2"/>
      <c r="Y508" s="36">
        <v>45316</v>
      </c>
      <c r="Z508" s="24" t="s">
        <v>45</v>
      </c>
      <c r="AA508" s="133">
        <v>3</v>
      </c>
      <c r="AB508" s="117"/>
      <c r="AC508" s="2"/>
      <c r="AD508" s="13"/>
      <c r="AE508" s="1"/>
      <c r="AF508" s="277"/>
    </row>
    <row r="509" spans="2:32" ht="15" customHeight="1" x14ac:dyDescent="0.2">
      <c r="B509" s="13" t="s">
        <v>76</v>
      </c>
      <c r="C509" s="24" t="s">
        <v>97</v>
      </c>
      <c r="D509" s="386">
        <v>497</v>
      </c>
      <c r="E509" s="2" t="s">
        <v>47</v>
      </c>
      <c r="F509" s="13"/>
      <c r="G509" s="12">
        <v>3</v>
      </c>
      <c r="H509" s="12"/>
      <c r="I509" s="12"/>
      <c r="J509" s="12"/>
      <c r="K509" s="12"/>
      <c r="L509" s="276"/>
      <c r="M509" s="276"/>
      <c r="N509" s="12">
        <v>3</v>
      </c>
      <c r="O509" s="12"/>
      <c r="P509" s="12"/>
      <c r="Q509" s="276"/>
      <c r="R509" s="276"/>
      <c r="S509" s="314"/>
      <c r="T509" s="36"/>
      <c r="U509" s="133"/>
      <c r="V509" s="70"/>
      <c r="W509" s="117"/>
      <c r="X509" s="2"/>
      <c r="Y509" s="36">
        <v>45316</v>
      </c>
      <c r="Z509" s="24" t="s">
        <v>45</v>
      </c>
      <c r="AA509" s="133">
        <v>6</v>
      </c>
      <c r="AB509" s="117"/>
      <c r="AC509" s="2"/>
      <c r="AD509" s="13"/>
      <c r="AE509" s="1"/>
      <c r="AF509" s="277"/>
    </row>
    <row r="510" spans="2:32" ht="15" customHeight="1" x14ac:dyDescent="0.2">
      <c r="B510" s="13" t="s">
        <v>76</v>
      </c>
      <c r="C510" s="24" t="s">
        <v>97</v>
      </c>
      <c r="D510" s="386">
        <v>498</v>
      </c>
      <c r="E510" s="2" t="s">
        <v>60</v>
      </c>
      <c r="F510" s="13"/>
      <c r="G510" s="12">
        <v>1</v>
      </c>
      <c r="H510" s="12"/>
      <c r="I510" s="12">
        <v>6</v>
      </c>
      <c r="J510" s="12"/>
      <c r="K510" s="12"/>
      <c r="L510" s="276"/>
      <c r="M510" s="276"/>
      <c r="N510" s="12"/>
      <c r="O510" s="12">
        <v>3</v>
      </c>
      <c r="P510" s="12"/>
      <c r="Q510" s="276"/>
      <c r="R510" s="276"/>
      <c r="S510" s="314"/>
      <c r="T510" s="36">
        <v>45309</v>
      </c>
      <c r="U510" s="133" t="s">
        <v>45</v>
      </c>
      <c r="V510" s="133">
        <v>3</v>
      </c>
      <c r="W510" s="117"/>
      <c r="X510" s="2"/>
      <c r="Y510" s="36">
        <v>45316</v>
      </c>
      <c r="Z510" s="24" t="s">
        <v>45</v>
      </c>
      <c r="AA510" s="133">
        <v>7</v>
      </c>
      <c r="AB510" s="117"/>
      <c r="AC510" s="2"/>
      <c r="AD510" s="13"/>
      <c r="AE510" s="1"/>
      <c r="AF510" s="277"/>
    </row>
    <row r="511" spans="2:32" ht="15" customHeight="1" x14ac:dyDescent="0.2">
      <c r="B511" s="13" t="s">
        <v>76</v>
      </c>
      <c r="C511" s="24" t="s">
        <v>97</v>
      </c>
      <c r="D511" s="386">
        <v>499</v>
      </c>
      <c r="E511" s="2" t="s">
        <v>47</v>
      </c>
      <c r="F511" s="13"/>
      <c r="G511" s="12">
        <v>3</v>
      </c>
      <c r="H511" s="12"/>
      <c r="I511" s="12"/>
      <c r="J511" s="12"/>
      <c r="K511" s="12"/>
      <c r="L511" s="276"/>
      <c r="M511" s="276"/>
      <c r="N511" s="12"/>
      <c r="O511" s="12"/>
      <c r="P511" s="12"/>
      <c r="Q511" s="276"/>
      <c r="R511" s="276"/>
      <c r="S511" s="356" t="s">
        <v>480</v>
      </c>
      <c r="T511" s="36"/>
      <c r="U511" s="133"/>
      <c r="V511" s="70"/>
      <c r="W511" s="117"/>
      <c r="X511" s="2"/>
      <c r="Y511" s="36">
        <v>45316</v>
      </c>
      <c r="Z511" s="24" t="s">
        <v>45</v>
      </c>
      <c r="AA511" s="133">
        <v>3</v>
      </c>
      <c r="AB511" s="117"/>
      <c r="AC511" s="2"/>
      <c r="AD511" s="13"/>
      <c r="AE511" s="1"/>
      <c r="AF511" s="277"/>
    </row>
    <row r="512" spans="2:32" ht="15" customHeight="1" x14ac:dyDescent="0.2">
      <c r="B512" s="13" t="s">
        <v>76</v>
      </c>
      <c r="C512" s="24" t="s">
        <v>97</v>
      </c>
      <c r="D512" s="386">
        <v>500</v>
      </c>
      <c r="E512" s="2" t="s">
        <v>47</v>
      </c>
      <c r="F512" s="13"/>
      <c r="G512" s="12">
        <v>3</v>
      </c>
      <c r="H512" s="12"/>
      <c r="I512" s="12"/>
      <c r="J512" s="12"/>
      <c r="K512" s="12"/>
      <c r="L512" s="276"/>
      <c r="M512" s="276"/>
      <c r="N512" s="12"/>
      <c r="O512" s="12"/>
      <c r="P512" s="12"/>
      <c r="Q512" s="276"/>
      <c r="R512" s="276"/>
      <c r="S512" s="314"/>
      <c r="T512" s="36"/>
      <c r="U512" s="133"/>
      <c r="V512" s="70"/>
      <c r="W512" s="117"/>
      <c r="X512" s="2"/>
      <c r="Y512" s="36">
        <v>45316</v>
      </c>
      <c r="Z512" s="24" t="s">
        <v>45</v>
      </c>
      <c r="AA512" s="133">
        <v>3</v>
      </c>
      <c r="AB512" s="117"/>
      <c r="AC512" s="2"/>
      <c r="AD512" s="13"/>
      <c r="AE512" s="1"/>
      <c r="AF512" s="277"/>
    </row>
    <row r="513" spans="2:32" ht="15" customHeight="1" x14ac:dyDescent="0.2">
      <c r="B513" s="13" t="s">
        <v>76</v>
      </c>
      <c r="C513" s="24" t="s">
        <v>97</v>
      </c>
      <c r="D513" s="386">
        <v>501</v>
      </c>
      <c r="E513" s="2" t="s">
        <v>47</v>
      </c>
      <c r="F513" s="13"/>
      <c r="G513" s="12">
        <v>3</v>
      </c>
      <c r="H513" s="12"/>
      <c r="I513" s="12"/>
      <c r="J513" s="12"/>
      <c r="K513" s="12"/>
      <c r="L513" s="276"/>
      <c r="M513" s="276"/>
      <c r="N513" s="12"/>
      <c r="O513" s="12"/>
      <c r="P513" s="12"/>
      <c r="Q513" s="276"/>
      <c r="R513" s="276"/>
      <c r="S513" s="314"/>
      <c r="T513" s="36"/>
      <c r="U513" s="133"/>
      <c r="V513" s="70"/>
      <c r="W513" s="117"/>
      <c r="X513" s="2"/>
      <c r="Y513" s="36">
        <v>45316</v>
      </c>
      <c r="Z513" s="24" t="s">
        <v>45</v>
      </c>
      <c r="AA513" s="133">
        <v>3</v>
      </c>
      <c r="AB513" s="117"/>
      <c r="AC513" s="2"/>
      <c r="AD513" s="13"/>
      <c r="AE513" s="1"/>
      <c r="AF513" s="277"/>
    </row>
    <row r="514" spans="2:32" ht="15" customHeight="1" x14ac:dyDescent="0.2">
      <c r="B514" s="13" t="s">
        <v>76</v>
      </c>
      <c r="C514" s="24" t="s">
        <v>97</v>
      </c>
      <c r="D514" s="386">
        <v>502</v>
      </c>
      <c r="E514" s="2" t="s">
        <v>60</v>
      </c>
      <c r="F514" s="13"/>
      <c r="G514" s="12">
        <v>1</v>
      </c>
      <c r="H514" s="12"/>
      <c r="I514" s="12">
        <v>6</v>
      </c>
      <c r="J514" s="12"/>
      <c r="K514" s="12"/>
      <c r="L514" s="276"/>
      <c r="M514" s="276"/>
      <c r="N514" s="12"/>
      <c r="O514" s="12">
        <v>3</v>
      </c>
      <c r="P514" s="12"/>
      <c r="Q514" s="276"/>
      <c r="R514" s="276"/>
      <c r="S514" s="314"/>
      <c r="T514" s="36">
        <v>45309</v>
      </c>
      <c r="U514" s="133" t="s">
        <v>45</v>
      </c>
      <c r="V514" s="133">
        <v>3</v>
      </c>
      <c r="W514" s="117"/>
      <c r="X514" s="2"/>
      <c r="Y514" s="36">
        <v>45316</v>
      </c>
      <c r="Z514" s="24" t="s">
        <v>45</v>
      </c>
      <c r="AA514" s="133">
        <v>7</v>
      </c>
      <c r="AB514" s="117"/>
      <c r="AC514" s="2"/>
      <c r="AD514" s="13"/>
      <c r="AE514" s="1"/>
      <c r="AF514" s="277"/>
    </row>
    <row r="515" spans="2:32" ht="15" customHeight="1" x14ac:dyDescent="0.2">
      <c r="B515" s="13" t="s">
        <v>76</v>
      </c>
      <c r="C515" s="24" t="s">
        <v>97</v>
      </c>
      <c r="D515" s="386">
        <v>503</v>
      </c>
      <c r="E515" s="2" t="s">
        <v>114</v>
      </c>
      <c r="F515" s="13"/>
      <c r="G515" s="12">
        <v>4</v>
      </c>
      <c r="H515" s="12"/>
      <c r="I515" s="12">
        <v>3</v>
      </c>
      <c r="J515" s="12"/>
      <c r="K515" s="12"/>
      <c r="L515" s="276"/>
      <c r="M515" s="276"/>
      <c r="N515" s="12"/>
      <c r="O515" s="12">
        <v>3</v>
      </c>
      <c r="P515" s="12">
        <v>3</v>
      </c>
      <c r="Q515" s="276"/>
      <c r="R515" s="276"/>
      <c r="S515" s="314"/>
      <c r="T515" s="36">
        <v>45309</v>
      </c>
      <c r="U515" s="133" t="s">
        <v>45</v>
      </c>
      <c r="V515" s="133">
        <v>12</v>
      </c>
      <c r="W515" s="117"/>
      <c r="X515" s="2"/>
      <c r="Y515" s="36">
        <v>45316</v>
      </c>
      <c r="Z515" s="24" t="s">
        <v>45</v>
      </c>
      <c r="AA515" s="133">
        <v>13</v>
      </c>
      <c r="AB515" s="117"/>
      <c r="AC515" s="2"/>
      <c r="AD515" s="13"/>
      <c r="AE515" s="1"/>
      <c r="AF515" s="277"/>
    </row>
    <row r="516" spans="2:32" ht="15" customHeight="1" x14ac:dyDescent="0.2">
      <c r="B516" s="13" t="s">
        <v>76</v>
      </c>
      <c r="C516" s="24" t="s">
        <v>97</v>
      </c>
      <c r="D516" s="386">
        <v>504</v>
      </c>
      <c r="E516" s="2" t="s">
        <v>47</v>
      </c>
      <c r="F516" s="13"/>
      <c r="G516" s="12">
        <v>3</v>
      </c>
      <c r="H516" s="12"/>
      <c r="I516" s="12"/>
      <c r="J516" s="12"/>
      <c r="K516" s="12"/>
      <c r="L516" s="276"/>
      <c r="M516" s="276"/>
      <c r="N516" s="12"/>
      <c r="O516" s="12"/>
      <c r="P516" s="12"/>
      <c r="Q516" s="276"/>
      <c r="R516" s="276"/>
      <c r="S516" s="315" t="s">
        <v>418</v>
      </c>
      <c r="T516" s="36"/>
      <c r="U516" s="133"/>
      <c r="V516" s="70"/>
      <c r="W516" s="117"/>
      <c r="X516" s="2"/>
      <c r="Y516" s="36">
        <v>45316</v>
      </c>
      <c r="Z516" s="24" t="s">
        <v>45</v>
      </c>
      <c r="AA516" s="133">
        <v>3</v>
      </c>
      <c r="AB516" s="117"/>
      <c r="AC516" s="2"/>
      <c r="AD516" s="13"/>
      <c r="AE516" s="1"/>
      <c r="AF516" s="277"/>
    </row>
    <row r="517" spans="2:32" ht="15" customHeight="1" x14ac:dyDescent="0.2">
      <c r="B517" s="13" t="s">
        <v>76</v>
      </c>
      <c r="C517" s="24" t="s">
        <v>97</v>
      </c>
      <c r="D517" s="386">
        <v>505</v>
      </c>
      <c r="E517" s="2" t="s">
        <v>120</v>
      </c>
      <c r="F517" s="13"/>
      <c r="G517" s="12">
        <v>2</v>
      </c>
      <c r="H517" s="12"/>
      <c r="I517" s="12">
        <v>9</v>
      </c>
      <c r="J517" s="12"/>
      <c r="K517" s="12"/>
      <c r="L517" s="276"/>
      <c r="M517" s="276"/>
      <c r="N517" s="12"/>
      <c r="O517" s="12">
        <v>6</v>
      </c>
      <c r="P517" s="12">
        <v>3</v>
      </c>
      <c r="Q517" s="276"/>
      <c r="R517" s="276"/>
      <c r="S517" s="315" t="s">
        <v>418</v>
      </c>
      <c r="T517" s="36">
        <v>45309</v>
      </c>
      <c r="U517" s="133" t="s">
        <v>45</v>
      </c>
      <c r="V517" s="133">
        <v>15</v>
      </c>
      <c r="W517" s="117"/>
      <c r="X517" s="2"/>
      <c r="Y517" s="36">
        <v>45316</v>
      </c>
      <c r="Z517" s="24" t="s">
        <v>45</v>
      </c>
      <c r="AA517" s="133">
        <v>17</v>
      </c>
      <c r="AB517" s="117"/>
      <c r="AC517" s="2"/>
      <c r="AD517" s="13"/>
      <c r="AE517" s="1"/>
      <c r="AF517" s="277"/>
    </row>
    <row r="518" spans="2:32" ht="15" customHeight="1" x14ac:dyDescent="0.2">
      <c r="B518" s="13" t="s">
        <v>76</v>
      </c>
      <c r="C518" s="24" t="s">
        <v>97</v>
      </c>
      <c r="D518" s="386">
        <v>506</v>
      </c>
      <c r="E518" s="2" t="s">
        <v>47</v>
      </c>
      <c r="F518" s="13"/>
      <c r="G518" s="12">
        <v>3</v>
      </c>
      <c r="H518" s="12"/>
      <c r="I518" s="12"/>
      <c r="J518" s="12"/>
      <c r="K518" s="12"/>
      <c r="L518" s="276"/>
      <c r="M518" s="276"/>
      <c r="N518" s="12">
        <v>3</v>
      </c>
      <c r="O518" s="12"/>
      <c r="P518" s="12"/>
      <c r="Q518" s="276"/>
      <c r="R518" s="276"/>
      <c r="S518" s="314"/>
      <c r="T518" s="36"/>
      <c r="U518" s="133"/>
      <c r="V518" s="70"/>
      <c r="W518" s="117"/>
      <c r="X518" s="2"/>
      <c r="Y518" s="36">
        <v>45316</v>
      </c>
      <c r="Z518" s="24" t="s">
        <v>45</v>
      </c>
      <c r="AA518" s="133">
        <v>6</v>
      </c>
      <c r="AB518" s="117"/>
      <c r="AC518" s="2"/>
      <c r="AD518" s="13"/>
      <c r="AE518" s="1"/>
      <c r="AF518" s="277"/>
    </row>
    <row r="519" spans="2:32" ht="15" customHeight="1" x14ac:dyDescent="0.2">
      <c r="B519" s="13" t="s">
        <v>76</v>
      </c>
      <c r="C519" s="24" t="s">
        <v>97</v>
      </c>
      <c r="D519" s="386">
        <v>507</v>
      </c>
      <c r="E519" s="2" t="s">
        <v>172</v>
      </c>
      <c r="F519" s="13"/>
      <c r="G519" s="12">
        <v>2</v>
      </c>
      <c r="H519" s="12"/>
      <c r="I519" s="12">
        <v>6</v>
      </c>
      <c r="J519" s="12"/>
      <c r="K519" s="12"/>
      <c r="L519" s="276"/>
      <c r="M519" s="276"/>
      <c r="N519" s="12"/>
      <c r="O519" s="12">
        <v>3</v>
      </c>
      <c r="P519" s="12"/>
      <c r="Q519" s="276"/>
      <c r="R519" s="276"/>
      <c r="S519" s="314"/>
      <c r="T519" s="36">
        <v>45309</v>
      </c>
      <c r="U519" s="133" t="s">
        <v>45</v>
      </c>
      <c r="V519" s="133">
        <v>3</v>
      </c>
      <c r="W519" s="117"/>
      <c r="X519" s="2"/>
      <c r="Y519" s="36">
        <v>45316</v>
      </c>
      <c r="Z519" s="24" t="s">
        <v>45</v>
      </c>
      <c r="AA519" s="133">
        <v>8</v>
      </c>
      <c r="AB519" s="117"/>
      <c r="AC519" s="2"/>
      <c r="AD519" s="13"/>
      <c r="AE519" s="1"/>
      <c r="AF519" s="277"/>
    </row>
    <row r="520" spans="2:32" ht="15" customHeight="1" x14ac:dyDescent="0.2">
      <c r="B520" s="13" t="s">
        <v>76</v>
      </c>
      <c r="C520" s="24" t="s">
        <v>97</v>
      </c>
      <c r="D520" s="386">
        <v>508</v>
      </c>
      <c r="E520" s="2" t="s">
        <v>114</v>
      </c>
      <c r="F520" s="13"/>
      <c r="G520" s="12">
        <v>4</v>
      </c>
      <c r="H520" s="12"/>
      <c r="I520" s="12">
        <v>3</v>
      </c>
      <c r="J520" s="12"/>
      <c r="K520" s="12">
        <v>3</v>
      </c>
      <c r="L520" s="276"/>
      <c r="M520" s="276"/>
      <c r="N520" s="12"/>
      <c r="O520" s="12">
        <v>6</v>
      </c>
      <c r="P520" s="12"/>
      <c r="Q520" s="276"/>
      <c r="R520" s="276"/>
      <c r="S520" s="356" t="s">
        <v>481</v>
      </c>
      <c r="T520" s="36">
        <v>45309</v>
      </c>
      <c r="U520" s="133" t="s">
        <v>45</v>
      </c>
      <c r="V520" s="133">
        <v>15</v>
      </c>
      <c r="W520" s="117"/>
      <c r="X520" s="2"/>
      <c r="Y520" s="36">
        <v>45317</v>
      </c>
      <c r="Z520" s="24" t="s">
        <v>45</v>
      </c>
      <c r="AA520" s="133">
        <v>10</v>
      </c>
      <c r="AB520" s="117"/>
      <c r="AC520" s="2"/>
      <c r="AD520" s="13"/>
      <c r="AE520" s="1"/>
      <c r="AF520" s="277"/>
    </row>
    <row r="521" spans="2:32" ht="15" customHeight="1" x14ac:dyDescent="0.2">
      <c r="B521" s="13" t="s">
        <v>76</v>
      </c>
      <c r="C521" s="24" t="s">
        <v>97</v>
      </c>
      <c r="D521" s="386">
        <v>509</v>
      </c>
      <c r="E521" s="2" t="s">
        <v>115</v>
      </c>
      <c r="F521" s="13"/>
      <c r="G521" s="12"/>
      <c r="H521" s="12"/>
      <c r="I521" s="12">
        <v>3</v>
      </c>
      <c r="J521" s="12"/>
      <c r="K521" s="12">
        <v>3</v>
      </c>
      <c r="L521" s="276"/>
      <c r="M521" s="276"/>
      <c r="N521" s="12">
        <v>3</v>
      </c>
      <c r="O521" s="12"/>
      <c r="P521" s="12"/>
      <c r="Q521" s="276"/>
      <c r="R521" s="276"/>
      <c r="S521" s="314"/>
      <c r="T521" s="36">
        <v>45309</v>
      </c>
      <c r="U521" s="133" t="s">
        <v>45</v>
      </c>
      <c r="V521" s="133">
        <v>3</v>
      </c>
      <c r="W521" s="117"/>
      <c r="X521" s="2"/>
      <c r="Y521" s="36">
        <v>45317</v>
      </c>
      <c r="Z521" s="24" t="s">
        <v>45</v>
      </c>
      <c r="AA521" s="133">
        <v>9</v>
      </c>
      <c r="AB521" s="117"/>
      <c r="AC521" s="2"/>
      <c r="AD521" s="13"/>
      <c r="AE521" s="1"/>
      <c r="AF521" s="277"/>
    </row>
    <row r="522" spans="2:32" ht="15" customHeight="1" x14ac:dyDescent="0.2">
      <c r="B522" s="13" t="s">
        <v>76</v>
      </c>
      <c r="C522" s="24" t="s">
        <v>97</v>
      </c>
      <c r="D522" s="386">
        <v>510</v>
      </c>
      <c r="E522" s="2" t="s">
        <v>114</v>
      </c>
      <c r="F522" s="13"/>
      <c r="G522" s="12">
        <v>4</v>
      </c>
      <c r="H522" s="12"/>
      <c r="I522" s="12">
        <v>3</v>
      </c>
      <c r="J522" s="12"/>
      <c r="K522" s="12"/>
      <c r="L522" s="276"/>
      <c r="M522" s="276"/>
      <c r="N522" s="12"/>
      <c r="O522" s="12">
        <v>3</v>
      </c>
      <c r="P522" s="12"/>
      <c r="Q522" s="276"/>
      <c r="R522" s="276"/>
      <c r="S522" s="314"/>
      <c r="T522" s="36">
        <v>45309</v>
      </c>
      <c r="U522" s="133" t="s">
        <v>45</v>
      </c>
      <c r="V522" s="133">
        <v>3</v>
      </c>
      <c r="W522" s="117"/>
      <c r="X522" s="2"/>
      <c r="Y522" s="36">
        <v>45317</v>
      </c>
      <c r="Z522" s="24" t="s">
        <v>45</v>
      </c>
      <c r="AA522" s="133">
        <v>7</v>
      </c>
      <c r="AB522" s="117"/>
      <c r="AC522" s="2"/>
      <c r="AD522" s="13"/>
      <c r="AE522" s="1"/>
      <c r="AF522" s="277"/>
    </row>
    <row r="523" spans="2:32" ht="15" customHeight="1" x14ac:dyDescent="0.2">
      <c r="B523" s="13" t="s">
        <v>76</v>
      </c>
      <c r="C523" s="24" t="s">
        <v>97</v>
      </c>
      <c r="D523" s="386">
        <v>511</v>
      </c>
      <c r="E523" s="2" t="s">
        <v>115</v>
      </c>
      <c r="F523" s="13"/>
      <c r="G523" s="12"/>
      <c r="H523" s="12"/>
      <c r="I523" s="12">
        <v>3</v>
      </c>
      <c r="J523" s="12"/>
      <c r="K523" s="12">
        <v>3</v>
      </c>
      <c r="L523" s="276"/>
      <c r="M523" s="276"/>
      <c r="N523" s="12">
        <v>3</v>
      </c>
      <c r="O523" s="12"/>
      <c r="P523" s="12"/>
      <c r="Q523" s="276"/>
      <c r="R523" s="276"/>
      <c r="S523" s="356" t="s">
        <v>482</v>
      </c>
      <c r="T523" s="36">
        <v>45309</v>
      </c>
      <c r="U523" s="133" t="s">
        <v>45</v>
      </c>
      <c r="V523" s="133">
        <v>3</v>
      </c>
      <c r="W523" s="117"/>
      <c r="X523" s="2"/>
      <c r="Y523" s="36">
        <v>45317</v>
      </c>
      <c r="Z523" s="24" t="s">
        <v>45</v>
      </c>
      <c r="AA523" s="133">
        <v>9</v>
      </c>
      <c r="AB523" s="117"/>
      <c r="AC523" s="2"/>
      <c r="AD523" s="13"/>
      <c r="AE523" s="1"/>
      <c r="AF523" s="277"/>
    </row>
    <row r="524" spans="2:32" ht="15" customHeight="1" x14ac:dyDescent="0.2">
      <c r="B524" s="13" t="s">
        <v>76</v>
      </c>
      <c r="C524" s="24" t="s">
        <v>97</v>
      </c>
      <c r="D524" s="386">
        <v>512</v>
      </c>
      <c r="E524" s="2" t="s">
        <v>121</v>
      </c>
      <c r="F524" s="13"/>
      <c r="G524" s="12">
        <v>1</v>
      </c>
      <c r="H524" s="12"/>
      <c r="I524" s="12">
        <v>9</v>
      </c>
      <c r="J524" s="12"/>
      <c r="K524" s="12"/>
      <c r="L524" s="276"/>
      <c r="M524" s="276"/>
      <c r="N524" s="12"/>
      <c r="O524" s="12">
        <v>9</v>
      </c>
      <c r="P524" s="12"/>
      <c r="Q524" s="276"/>
      <c r="R524" s="276"/>
      <c r="S524" s="314"/>
      <c r="T524" s="36">
        <v>45309</v>
      </c>
      <c r="U524" s="133" t="s">
        <v>45</v>
      </c>
      <c r="V524" s="133">
        <v>9</v>
      </c>
      <c r="W524" s="117"/>
      <c r="X524" s="2"/>
      <c r="Y524" s="36">
        <v>45317</v>
      </c>
      <c r="Z524" s="24" t="s">
        <v>45</v>
      </c>
      <c r="AA524" s="133">
        <v>10</v>
      </c>
      <c r="AB524" s="117"/>
      <c r="AC524" s="2"/>
      <c r="AD524" s="13"/>
      <c r="AE524" s="1"/>
      <c r="AF524" s="277"/>
    </row>
    <row r="525" spans="2:32" ht="15" customHeight="1" x14ac:dyDescent="0.2">
      <c r="B525" s="13" t="s">
        <v>76</v>
      </c>
      <c r="C525" s="24" t="s">
        <v>97</v>
      </c>
      <c r="D525" s="386">
        <v>513</v>
      </c>
      <c r="E525" s="2" t="s">
        <v>115</v>
      </c>
      <c r="F525" s="13"/>
      <c r="G525" s="12"/>
      <c r="H525" s="12"/>
      <c r="I525" s="12">
        <v>3</v>
      </c>
      <c r="J525" s="12"/>
      <c r="K525" s="12">
        <v>3</v>
      </c>
      <c r="L525" s="276"/>
      <c r="M525" s="276"/>
      <c r="N525" s="12">
        <v>3</v>
      </c>
      <c r="O525" s="12"/>
      <c r="P525" s="12"/>
      <c r="Q525" s="276"/>
      <c r="R525" s="276"/>
      <c r="S525" s="356" t="s">
        <v>482</v>
      </c>
      <c r="T525" s="36">
        <v>45309</v>
      </c>
      <c r="U525" s="133" t="s">
        <v>45</v>
      </c>
      <c r="V525" s="133">
        <v>3</v>
      </c>
      <c r="W525" s="117"/>
      <c r="X525" s="2"/>
      <c r="Y525" s="36">
        <v>45317</v>
      </c>
      <c r="Z525" s="24" t="s">
        <v>45</v>
      </c>
      <c r="AA525" s="133">
        <v>9</v>
      </c>
      <c r="AB525" s="117"/>
      <c r="AC525" s="2"/>
      <c r="AD525" s="13"/>
      <c r="AE525" s="1"/>
      <c r="AF525" s="277"/>
    </row>
    <row r="526" spans="2:32" ht="15" customHeight="1" x14ac:dyDescent="0.2">
      <c r="B526" s="13" t="s">
        <v>76</v>
      </c>
      <c r="C526" s="24" t="s">
        <v>97</v>
      </c>
      <c r="D526" s="386">
        <v>514</v>
      </c>
      <c r="E526" s="2" t="s">
        <v>112</v>
      </c>
      <c r="F526" s="13"/>
      <c r="G526" s="12">
        <v>2</v>
      </c>
      <c r="H526" s="12"/>
      <c r="I526" s="12">
        <v>6</v>
      </c>
      <c r="J526" s="12"/>
      <c r="K526" s="12"/>
      <c r="L526" s="276"/>
      <c r="M526" s="276"/>
      <c r="N526" s="12"/>
      <c r="O526" s="12">
        <v>3</v>
      </c>
      <c r="P526" s="12"/>
      <c r="Q526" s="276"/>
      <c r="R526" s="276"/>
      <c r="S526" s="314"/>
      <c r="T526" s="36">
        <v>45309</v>
      </c>
      <c r="U526" s="133" t="s">
        <v>45</v>
      </c>
      <c r="V526" s="133">
        <v>3</v>
      </c>
      <c r="W526" s="117"/>
      <c r="X526" s="2"/>
      <c r="Y526" s="36">
        <v>45317</v>
      </c>
      <c r="Z526" s="24" t="s">
        <v>45</v>
      </c>
      <c r="AA526" s="133">
        <v>8</v>
      </c>
      <c r="AB526" s="117"/>
      <c r="AC526" s="2"/>
      <c r="AD526" s="13"/>
      <c r="AE526" s="1"/>
      <c r="AF526" s="277"/>
    </row>
    <row r="527" spans="2:32" ht="15" customHeight="1" x14ac:dyDescent="0.2">
      <c r="B527" s="13" t="s">
        <v>76</v>
      </c>
      <c r="C527" s="24" t="s">
        <v>97</v>
      </c>
      <c r="D527" s="386">
        <v>515</v>
      </c>
      <c r="E527" s="2" t="s">
        <v>115</v>
      </c>
      <c r="F527" s="13"/>
      <c r="G527" s="12"/>
      <c r="H527" s="12"/>
      <c r="I527" s="12">
        <v>3</v>
      </c>
      <c r="J527" s="12"/>
      <c r="K527" s="12">
        <v>3</v>
      </c>
      <c r="L527" s="276"/>
      <c r="M527" s="276"/>
      <c r="N527" s="12">
        <v>3</v>
      </c>
      <c r="O527" s="12"/>
      <c r="P527" s="12"/>
      <c r="Q527" s="276"/>
      <c r="R527" s="276"/>
      <c r="S527" s="314"/>
      <c r="T527" s="36">
        <v>45309</v>
      </c>
      <c r="U527" s="133" t="s">
        <v>45</v>
      </c>
      <c r="V527" s="133">
        <v>9</v>
      </c>
      <c r="W527" s="117"/>
      <c r="X527" s="2"/>
      <c r="Y527" s="36">
        <v>45317</v>
      </c>
      <c r="Z527" s="24" t="s">
        <v>45</v>
      </c>
      <c r="AA527" s="133">
        <v>9</v>
      </c>
      <c r="AB527" s="117"/>
      <c r="AC527" s="2"/>
      <c r="AD527" s="13"/>
      <c r="AE527" s="1"/>
      <c r="AF527" s="277"/>
    </row>
    <row r="528" spans="2:32" ht="15" customHeight="1" x14ac:dyDescent="0.2">
      <c r="B528" s="13" t="s">
        <v>76</v>
      </c>
      <c r="C528" s="24" t="s">
        <v>97</v>
      </c>
      <c r="D528" s="386">
        <v>516</v>
      </c>
      <c r="E528" s="2" t="s">
        <v>47</v>
      </c>
      <c r="F528" s="13"/>
      <c r="G528" s="12">
        <v>3</v>
      </c>
      <c r="H528" s="12"/>
      <c r="I528" s="12"/>
      <c r="J528" s="12"/>
      <c r="K528" s="12"/>
      <c r="L528" s="276"/>
      <c r="M528" s="276"/>
      <c r="N528" s="12">
        <v>3</v>
      </c>
      <c r="O528" s="12"/>
      <c r="P528" s="12"/>
      <c r="Q528" s="276"/>
      <c r="R528" s="276"/>
      <c r="S528" s="356" t="s">
        <v>483</v>
      </c>
      <c r="T528" s="36"/>
      <c r="U528" s="133"/>
      <c r="V528" s="70"/>
      <c r="W528" s="117"/>
      <c r="X528" s="2"/>
      <c r="Y528" s="36">
        <v>45317</v>
      </c>
      <c r="Z528" s="24" t="s">
        <v>45</v>
      </c>
      <c r="AA528" s="133">
        <v>6</v>
      </c>
      <c r="AB528" s="117"/>
      <c r="AC528" s="2"/>
      <c r="AD528" s="13"/>
      <c r="AE528" s="1"/>
      <c r="AF528" s="277"/>
    </row>
    <row r="529" spans="2:32" ht="15" customHeight="1" x14ac:dyDescent="0.2">
      <c r="B529" s="13" t="s">
        <v>76</v>
      </c>
      <c r="C529" s="24" t="s">
        <v>97</v>
      </c>
      <c r="D529" s="386">
        <v>517</v>
      </c>
      <c r="E529" s="2" t="s">
        <v>112</v>
      </c>
      <c r="F529" s="13"/>
      <c r="G529" s="12">
        <v>2</v>
      </c>
      <c r="H529" s="12"/>
      <c r="I529" s="12">
        <v>6</v>
      </c>
      <c r="J529" s="12"/>
      <c r="K529" s="12"/>
      <c r="L529" s="276"/>
      <c r="M529" s="276"/>
      <c r="N529" s="12"/>
      <c r="O529" s="12">
        <v>4</v>
      </c>
      <c r="P529" s="12"/>
      <c r="Q529" s="276"/>
      <c r="R529" s="276"/>
      <c r="S529" s="314"/>
      <c r="T529" s="36">
        <v>45309</v>
      </c>
      <c r="U529" s="133" t="s">
        <v>45</v>
      </c>
      <c r="V529" s="133">
        <v>4</v>
      </c>
      <c r="W529" s="117"/>
      <c r="X529" s="2"/>
      <c r="Y529" s="36">
        <v>45317</v>
      </c>
      <c r="Z529" s="24" t="s">
        <v>45</v>
      </c>
      <c r="AA529" s="133">
        <v>8</v>
      </c>
      <c r="AB529" s="117"/>
      <c r="AC529" s="2"/>
      <c r="AD529" s="13"/>
      <c r="AE529" s="1"/>
      <c r="AF529" s="277"/>
    </row>
    <row r="530" spans="2:32" ht="15" customHeight="1" x14ac:dyDescent="0.2">
      <c r="B530" s="13" t="s">
        <v>76</v>
      </c>
      <c r="C530" s="24" t="s">
        <v>97</v>
      </c>
      <c r="D530" s="386">
        <v>518</v>
      </c>
      <c r="E530" s="2" t="s">
        <v>47</v>
      </c>
      <c r="F530" s="13"/>
      <c r="G530" s="12">
        <v>3</v>
      </c>
      <c r="H530" s="12"/>
      <c r="I530" s="12"/>
      <c r="J530" s="12"/>
      <c r="K530" s="12"/>
      <c r="L530" s="276"/>
      <c r="M530" s="276"/>
      <c r="N530" s="12"/>
      <c r="O530" s="12"/>
      <c r="P530" s="12"/>
      <c r="Q530" s="276"/>
      <c r="R530" s="276"/>
      <c r="S530" s="314"/>
      <c r="T530" s="36"/>
      <c r="U530" s="133"/>
      <c r="V530" s="70"/>
      <c r="W530" s="117"/>
      <c r="X530" s="2"/>
      <c r="Y530" s="36">
        <v>45317</v>
      </c>
      <c r="Z530" s="24" t="s">
        <v>45</v>
      </c>
      <c r="AA530" s="133">
        <v>3</v>
      </c>
      <c r="AB530" s="117"/>
      <c r="AC530" s="2"/>
      <c r="AD530" s="13"/>
      <c r="AE530" s="1"/>
      <c r="AF530" s="277"/>
    </row>
    <row r="531" spans="2:32" ht="15" customHeight="1" x14ac:dyDescent="0.2">
      <c r="B531" s="13" t="s">
        <v>76</v>
      </c>
      <c r="C531" s="24" t="s">
        <v>97</v>
      </c>
      <c r="D531" s="386">
        <v>519</v>
      </c>
      <c r="E531" s="2" t="s">
        <v>47</v>
      </c>
      <c r="F531" s="13"/>
      <c r="G531" s="12">
        <v>3</v>
      </c>
      <c r="H531" s="12"/>
      <c r="I531" s="12"/>
      <c r="J531" s="12"/>
      <c r="K531" s="12"/>
      <c r="L531" s="276"/>
      <c r="M531" s="276"/>
      <c r="N531" s="12"/>
      <c r="O531" s="12"/>
      <c r="P531" s="12"/>
      <c r="Q531" s="276"/>
      <c r="R531" s="276"/>
      <c r="S531" s="356" t="s">
        <v>484</v>
      </c>
      <c r="T531" s="36"/>
      <c r="U531" s="133"/>
      <c r="V531" s="70"/>
      <c r="W531" s="117"/>
      <c r="X531" s="2"/>
      <c r="Y531" s="36">
        <v>45317</v>
      </c>
      <c r="Z531" s="24" t="s">
        <v>45</v>
      </c>
      <c r="AA531" s="133">
        <v>3</v>
      </c>
      <c r="AB531" s="117"/>
      <c r="AC531" s="2"/>
      <c r="AD531" s="13"/>
      <c r="AE531" s="1"/>
      <c r="AF531" s="277"/>
    </row>
    <row r="532" spans="2:32" ht="15" customHeight="1" x14ac:dyDescent="0.2">
      <c r="B532" s="13" t="s">
        <v>76</v>
      </c>
      <c r="C532" s="24" t="s">
        <v>97</v>
      </c>
      <c r="D532" s="386">
        <v>520</v>
      </c>
      <c r="E532" s="2" t="s">
        <v>47</v>
      </c>
      <c r="F532" s="13"/>
      <c r="G532" s="12">
        <v>3</v>
      </c>
      <c r="H532" s="12"/>
      <c r="I532" s="12"/>
      <c r="J532" s="12"/>
      <c r="K532" s="12"/>
      <c r="L532" s="276"/>
      <c r="M532" s="276"/>
      <c r="N532" s="12"/>
      <c r="O532" s="12"/>
      <c r="P532" s="12"/>
      <c r="Q532" s="276"/>
      <c r="R532" s="276"/>
      <c r="S532" s="314"/>
      <c r="T532" s="36"/>
      <c r="U532" s="133"/>
      <c r="V532" s="70"/>
      <c r="W532" s="117"/>
      <c r="X532" s="2"/>
      <c r="Y532" s="36">
        <v>45317</v>
      </c>
      <c r="Z532" s="24" t="s">
        <v>45</v>
      </c>
      <c r="AA532" s="133">
        <v>3</v>
      </c>
      <c r="AB532" s="117"/>
      <c r="AC532" s="2"/>
      <c r="AD532" s="13"/>
      <c r="AE532" s="1"/>
      <c r="AF532" s="277"/>
    </row>
    <row r="533" spans="2:32" ht="15" customHeight="1" x14ac:dyDescent="0.2">
      <c r="B533" s="13" t="s">
        <v>76</v>
      </c>
      <c r="C533" s="24" t="s">
        <v>97</v>
      </c>
      <c r="D533" s="386">
        <v>521</v>
      </c>
      <c r="E533" s="2" t="s">
        <v>60</v>
      </c>
      <c r="F533" s="13"/>
      <c r="G533" s="12">
        <v>1</v>
      </c>
      <c r="H533" s="12"/>
      <c r="I533" s="12">
        <v>6</v>
      </c>
      <c r="J533" s="12"/>
      <c r="K533" s="12"/>
      <c r="L533" s="276"/>
      <c r="M533" s="276"/>
      <c r="N533" s="12">
        <v>3</v>
      </c>
      <c r="O533" s="12">
        <v>3</v>
      </c>
      <c r="P533" s="12"/>
      <c r="Q533" s="276"/>
      <c r="R533" s="276"/>
      <c r="S533" s="315" t="s">
        <v>418</v>
      </c>
      <c r="T533" s="36"/>
      <c r="U533" s="133" t="s">
        <v>45</v>
      </c>
      <c r="V533" s="133">
        <v>3</v>
      </c>
      <c r="W533" s="117"/>
      <c r="X533" s="2"/>
      <c r="Y533" s="36">
        <v>45317</v>
      </c>
      <c r="Z533" s="24" t="s">
        <v>45</v>
      </c>
      <c r="AA533" s="133">
        <v>10</v>
      </c>
      <c r="AB533" s="117"/>
      <c r="AC533" s="2"/>
      <c r="AD533" s="13"/>
      <c r="AE533" s="1"/>
      <c r="AF533" s="277"/>
    </row>
    <row r="534" spans="2:32" ht="15" customHeight="1" x14ac:dyDescent="0.2">
      <c r="B534" s="13" t="s">
        <v>76</v>
      </c>
      <c r="C534" s="24" t="s">
        <v>97</v>
      </c>
      <c r="D534" s="386">
        <v>522</v>
      </c>
      <c r="E534" s="2" t="s">
        <v>47</v>
      </c>
      <c r="F534" s="13"/>
      <c r="G534" s="12">
        <v>3</v>
      </c>
      <c r="H534" s="12"/>
      <c r="I534" s="12"/>
      <c r="J534" s="12"/>
      <c r="K534" s="12"/>
      <c r="L534" s="276"/>
      <c r="M534" s="276"/>
      <c r="N534" s="12"/>
      <c r="O534" s="12"/>
      <c r="P534" s="12"/>
      <c r="Q534" s="276"/>
      <c r="R534" s="276"/>
      <c r="S534" s="315" t="s">
        <v>418</v>
      </c>
      <c r="T534" s="36"/>
      <c r="U534" s="133"/>
      <c r="V534" s="70"/>
      <c r="W534" s="117"/>
      <c r="X534" s="2"/>
      <c r="Y534" s="36">
        <v>45317</v>
      </c>
      <c r="Z534" s="24" t="s">
        <v>45</v>
      </c>
      <c r="AA534" s="133">
        <v>3</v>
      </c>
      <c r="AB534" s="117"/>
      <c r="AC534" s="2"/>
      <c r="AD534" s="13"/>
      <c r="AE534" s="1"/>
      <c r="AF534" s="277"/>
    </row>
    <row r="535" spans="2:32" ht="15" customHeight="1" x14ac:dyDescent="0.2">
      <c r="B535" s="13" t="s">
        <v>76</v>
      </c>
      <c r="C535" s="24" t="s">
        <v>97</v>
      </c>
      <c r="D535" s="386">
        <v>523</v>
      </c>
      <c r="E535" s="2" t="s">
        <v>47</v>
      </c>
      <c r="F535" s="13"/>
      <c r="G535" s="12">
        <v>3</v>
      </c>
      <c r="H535" s="12"/>
      <c r="I535" s="12"/>
      <c r="J535" s="12"/>
      <c r="K535" s="12"/>
      <c r="L535" s="276"/>
      <c r="M535" s="276"/>
      <c r="N535" s="12"/>
      <c r="O535" s="12"/>
      <c r="P535" s="12"/>
      <c r="Q535" s="276"/>
      <c r="R535" s="276"/>
      <c r="S535" s="356" t="s">
        <v>484</v>
      </c>
      <c r="T535" s="36"/>
      <c r="U535" s="133"/>
      <c r="V535" s="70"/>
      <c r="W535" s="117"/>
      <c r="X535" s="2"/>
      <c r="Y535" s="36">
        <v>45317</v>
      </c>
      <c r="Z535" s="24" t="s">
        <v>45</v>
      </c>
      <c r="AA535" s="133">
        <v>3</v>
      </c>
      <c r="AB535" s="117"/>
      <c r="AC535" s="2"/>
      <c r="AD535" s="13"/>
      <c r="AE535" s="1"/>
      <c r="AF535" s="277"/>
    </row>
    <row r="536" spans="2:32" ht="15" customHeight="1" x14ac:dyDescent="0.2">
      <c r="B536" s="13" t="s">
        <v>76</v>
      </c>
      <c r="C536" s="24" t="s">
        <v>97</v>
      </c>
      <c r="D536" s="386">
        <v>524</v>
      </c>
      <c r="E536" s="2" t="s">
        <v>47</v>
      </c>
      <c r="F536" s="13"/>
      <c r="G536" s="12">
        <v>3</v>
      </c>
      <c r="H536" s="12"/>
      <c r="I536" s="12"/>
      <c r="J536" s="12"/>
      <c r="K536" s="12"/>
      <c r="L536" s="276"/>
      <c r="M536" s="276"/>
      <c r="N536" s="12"/>
      <c r="O536" s="12"/>
      <c r="P536" s="12"/>
      <c r="Q536" s="276"/>
      <c r="R536" s="276"/>
      <c r="S536" s="314"/>
      <c r="T536" s="36"/>
      <c r="U536" s="133"/>
      <c r="V536" s="70"/>
      <c r="W536" s="117"/>
      <c r="X536" s="2"/>
      <c r="Y536" s="36">
        <v>45317</v>
      </c>
      <c r="Z536" s="24" t="s">
        <v>45</v>
      </c>
      <c r="AA536" s="133">
        <v>3</v>
      </c>
      <c r="AB536" s="117"/>
      <c r="AC536" s="2"/>
      <c r="AD536" s="13"/>
      <c r="AE536" s="1"/>
      <c r="AF536" s="277"/>
    </row>
    <row r="537" spans="2:32" ht="15" customHeight="1" x14ac:dyDescent="0.2">
      <c r="B537" s="13" t="s">
        <v>76</v>
      </c>
      <c r="C537" s="24" t="s">
        <v>97</v>
      </c>
      <c r="D537" s="386">
        <v>525</v>
      </c>
      <c r="E537" s="2" t="s">
        <v>112</v>
      </c>
      <c r="F537" s="13"/>
      <c r="G537" s="12">
        <v>2</v>
      </c>
      <c r="H537" s="12"/>
      <c r="I537" s="12">
        <v>6</v>
      </c>
      <c r="J537" s="12"/>
      <c r="K537" s="12"/>
      <c r="L537" s="276"/>
      <c r="M537" s="276"/>
      <c r="N537" s="12">
        <v>3</v>
      </c>
      <c r="O537" s="12">
        <v>3</v>
      </c>
      <c r="P537" s="12"/>
      <c r="Q537" s="276"/>
      <c r="R537" s="276"/>
      <c r="S537" s="315" t="s">
        <v>418</v>
      </c>
      <c r="T537" s="36"/>
      <c r="U537" s="133" t="s">
        <v>45</v>
      </c>
      <c r="V537" s="133">
        <v>3</v>
      </c>
      <c r="W537" s="117"/>
      <c r="X537" s="2"/>
      <c r="Y537" s="36">
        <v>45317</v>
      </c>
      <c r="Z537" s="24" t="s">
        <v>45</v>
      </c>
      <c r="AA537" s="133">
        <v>11</v>
      </c>
      <c r="AB537" s="117"/>
      <c r="AC537" s="2"/>
      <c r="AD537" s="13"/>
      <c r="AE537" s="1"/>
      <c r="AF537" s="277"/>
    </row>
    <row r="538" spans="2:32" ht="15" customHeight="1" x14ac:dyDescent="0.2">
      <c r="B538" s="13" t="s">
        <v>76</v>
      </c>
      <c r="C538" s="24" t="s">
        <v>97</v>
      </c>
      <c r="D538" s="386">
        <v>526</v>
      </c>
      <c r="E538" s="2" t="s">
        <v>47</v>
      </c>
      <c r="F538" s="13"/>
      <c r="G538" s="12">
        <v>3</v>
      </c>
      <c r="H538" s="12"/>
      <c r="I538" s="12"/>
      <c r="J538" s="12"/>
      <c r="K538" s="12"/>
      <c r="L538" s="276"/>
      <c r="M538" s="276"/>
      <c r="N538" s="12"/>
      <c r="O538" s="12"/>
      <c r="P538" s="12"/>
      <c r="Q538" s="276"/>
      <c r="R538" s="276"/>
      <c r="S538" s="315" t="s">
        <v>418</v>
      </c>
      <c r="T538" s="36"/>
      <c r="U538" s="133"/>
      <c r="V538" s="70"/>
      <c r="W538" s="117"/>
      <c r="X538" s="2"/>
      <c r="Y538" s="36">
        <v>45317</v>
      </c>
      <c r="Z538" s="24" t="s">
        <v>45</v>
      </c>
      <c r="AA538" s="133">
        <v>3</v>
      </c>
      <c r="AB538" s="117"/>
      <c r="AC538" s="2"/>
      <c r="AD538" s="13"/>
      <c r="AE538" s="1"/>
      <c r="AF538" s="277"/>
    </row>
    <row r="539" spans="2:32" ht="15" customHeight="1" x14ac:dyDescent="0.2">
      <c r="B539" s="13" t="s">
        <v>76</v>
      </c>
      <c r="C539" s="24" t="s">
        <v>97</v>
      </c>
      <c r="D539" s="386">
        <v>527</v>
      </c>
      <c r="E539" s="2" t="s">
        <v>47</v>
      </c>
      <c r="F539" s="13"/>
      <c r="G539" s="12">
        <v>3</v>
      </c>
      <c r="H539" s="12"/>
      <c r="I539" s="12"/>
      <c r="J539" s="12"/>
      <c r="K539" s="12"/>
      <c r="L539" s="276"/>
      <c r="M539" s="276"/>
      <c r="N539" s="12"/>
      <c r="O539" s="12"/>
      <c r="P539" s="12"/>
      <c r="Q539" s="276"/>
      <c r="R539" s="276"/>
      <c r="S539" s="356" t="s">
        <v>479</v>
      </c>
      <c r="T539" s="36"/>
      <c r="U539" s="133"/>
      <c r="V539" s="70"/>
      <c r="W539" s="117"/>
      <c r="X539" s="2"/>
      <c r="Y539" s="36">
        <v>45317</v>
      </c>
      <c r="Z539" s="24" t="s">
        <v>45</v>
      </c>
      <c r="AA539" s="133">
        <v>3</v>
      </c>
      <c r="AB539" s="117"/>
      <c r="AC539" s="2"/>
      <c r="AD539" s="13"/>
      <c r="AE539" s="1"/>
      <c r="AF539" s="277"/>
    </row>
    <row r="540" spans="2:32" ht="15" customHeight="1" x14ac:dyDescent="0.2">
      <c r="B540" s="13" t="s">
        <v>76</v>
      </c>
      <c r="C540" s="24" t="s">
        <v>97</v>
      </c>
      <c r="D540" s="386">
        <v>528</v>
      </c>
      <c r="E540" s="2" t="s">
        <v>47</v>
      </c>
      <c r="F540" s="13"/>
      <c r="G540" s="12">
        <v>3</v>
      </c>
      <c r="H540" s="12"/>
      <c r="I540" s="12"/>
      <c r="J540" s="12"/>
      <c r="K540" s="12"/>
      <c r="L540" s="276"/>
      <c r="M540" s="276"/>
      <c r="N540" s="12"/>
      <c r="O540" s="12"/>
      <c r="P540" s="12"/>
      <c r="Q540" s="276"/>
      <c r="R540" s="276"/>
      <c r="S540" s="314"/>
      <c r="T540" s="36"/>
      <c r="U540" s="133"/>
      <c r="V540" s="70"/>
      <c r="W540" s="117"/>
      <c r="X540" s="2"/>
      <c r="Y540" s="36">
        <v>45317</v>
      </c>
      <c r="Z540" s="24" t="s">
        <v>45</v>
      </c>
      <c r="AA540" s="133">
        <v>3</v>
      </c>
      <c r="AB540" s="117"/>
      <c r="AC540" s="2"/>
      <c r="AD540" s="13"/>
      <c r="AE540" s="1"/>
      <c r="AF540" s="277"/>
    </row>
    <row r="541" spans="2:32" ht="15" customHeight="1" x14ac:dyDescent="0.2">
      <c r="B541" s="13" t="s">
        <v>76</v>
      </c>
      <c r="C541" s="24" t="s">
        <v>97</v>
      </c>
      <c r="D541" s="386">
        <v>529</v>
      </c>
      <c r="E541" s="2" t="s">
        <v>47</v>
      </c>
      <c r="F541" s="13"/>
      <c r="G541" s="12">
        <v>3</v>
      </c>
      <c r="H541" s="12"/>
      <c r="I541" s="12"/>
      <c r="J541" s="12"/>
      <c r="K541" s="12"/>
      <c r="L541" s="276"/>
      <c r="M541" s="276"/>
      <c r="N541" s="12">
        <v>3</v>
      </c>
      <c r="O541" s="12"/>
      <c r="P541" s="12"/>
      <c r="Q541" s="276"/>
      <c r="R541" s="276"/>
      <c r="S541" s="314"/>
      <c r="T541" s="36"/>
      <c r="U541" s="133"/>
      <c r="V541" s="70"/>
      <c r="W541" s="117"/>
      <c r="X541" s="2"/>
      <c r="Y541" s="36">
        <v>45317</v>
      </c>
      <c r="Z541" s="24" t="s">
        <v>45</v>
      </c>
      <c r="AA541" s="133">
        <v>6</v>
      </c>
      <c r="AB541" s="117"/>
      <c r="AC541" s="2"/>
      <c r="AD541" s="13"/>
      <c r="AE541" s="1"/>
      <c r="AF541" s="277"/>
    </row>
    <row r="542" spans="2:32" ht="15" customHeight="1" x14ac:dyDescent="0.2">
      <c r="B542" s="13" t="s">
        <v>76</v>
      </c>
      <c r="C542" s="24" t="s">
        <v>97</v>
      </c>
      <c r="D542" s="386">
        <v>530</v>
      </c>
      <c r="E542" s="2" t="s">
        <v>60</v>
      </c>
      <c r="F542" s="13"/>
      <c r="G542" s="12">
        <v>1</v>
      </c>
      <c r="H542" s="12"/>
      <c r="I542" s="12">
        <v>6</v>
      </c>
      <c r="J542" s="12"/>
      <c r="K542" s="12"/>
      <c r="L542" s="276"/>
      <c r="M542" s="276"/>
      <c r="N542" s="12"/>
      <c r="O542" s="12">
        <v>3</v>
      </c>
      <c r="P542" s="12"/>
      <c r="Q542" s="276"/>
      <c r="R542" s="276"/>
      <c r="S542" s="314"/>
      <c r="T542" s="36"/>
      <c r="U542" s="133" t="s">
        <v>45</v>
      </c>
      <c r="V542" s="133">
        <v>3</v>
      </c>
      <c r="W542" s="117"/>
      <c r="X542" s="2"/>
      <c r="Y542" s="36">
        <v>45317</v>
      </c>
      <c r="Z542" s="24" t="s">
        <v>45</v>
      </c>
      <c r="AA542" s="133">
        <v>7</v>
      </c>
      <c r="AB542" s="117"/>
      <c r="AC542" s="2"/>
      <c r="AD542" s="13"/>
      <c r="AE542" s="1"/>
      <c r="AF542" s="277"/>
    </row>
    <row r="543" spans="2:32" ht="15" customHeight="1" x14ac:dyDescent="0.2">
      <c r="B543" s="13" t="s">
        <v>76</v>
      </c>
      <c r="C543" s="24" t="s">
        <v>97</v>
      </c>
      <c r="D543" s="386">
        <v>531</v>
      </c>
      <c r="E543" s="2" t="s">
        <v>47</v>
      </c>
      <c r="F543" s="13"/>
      <c r="G543" s="12">
        <v>3</v>
      </c>
      <c r="H543" s="12"/>
      <c r="I543" s="12"/>
      <c r="J543" s="12"/>
      <c r="K543" s="12"/>
      <c r="L543" s="276"/>
      <c r="M543" s="276"/>
      <c r="N543" s="12">
        <v>3</v>
      </c>
      <c r="O543" s="12"/>
      <c r="P543" s="12"/>
      <c r="Q543" s="276"/>
      <c r="R543" s="276"/>
      <c r="S543" s="314"/>
      <c r="T543" s="36"/>
      <c r="U543" s="133"/>
      <c r="V543" s="70"/>
      <c r="W543" s="117"/>
      <c r="X543" s="2"/>
      <c r="Y543" s="36">
        <v>45317</v>
      </c>
      <c r="Z543" s="24" t="s">
        <v>45</v>
      </c>
      <c r="AA543" s="133">
        <v>6</v>
      </c>
      <c r="AB543" s="117"/>
      <c r="AC543" s="2"/>
      <c r="AD543" s="13"/>
      <c r="AE543" s="1"/>
      <c r="AF543" s="277"/>
    </row>
    <row r="544" spans="2:32" ht="15" customHeight="1" x14ac:dyDescent="0.2">
      <c r="B544" s="13" t="s">
        <v>76</v>
      </c>
      <c r="C544" s="24" t="s">
        <v>97</v>
      </c>
      <c r="D544" s="386">
        <v>532</v>
      </c>
      <c r="E544" s="2" t="s">
        <v>47</v>
      </c>
      <c r="F544" s="13"/>
      <c r="G544" s="12">
        <v>3</v>
      </c>
      <c r="H544" s="12"/>
      <c r="I544" s="12"/>
      <c r="J544" s="12"/>
      <c r="K544" s="12"/>
      <c r="L544" s="276"/>
      <c r="M544" s="276"/>
      <c r="N544" s="12"/>
      <c r="O544" s="12"/>
      <c r="P544" s="12"/>
      <c r="Q544" s="276"/>
      <c r="R544" s="276"/>
      <c r="S544" s="314"/>
      <c r="T544" s="36"/>
      <c r="U544" s="133"/>
      <c r="V544" s="70"/>
      <c r="W544" s="117"/>
      <c r="X544" s="2"/>
      <c r="Y544" s="36">
        <v>45317</v>
      </c>
      <c r="Z544" s="24" t="s">
        <v>45</v>
      </c>
      <c r="AA544" s="133">
        <v>3</v>
      </c>
      <c r="AB544" s="117"/>
      <c r="AC544" s="2"/>
      <c r="AD544" s="13"/>
      <c r="AE544" s="1"/>
      <c r="AF544" s="277"/>
    </row>
    <row r="545" spans="2:32" ht="15" customHeight="1" x14ac:dyDescent="0.2">
      <c r="B545" s="13" t="s">
        <v>76</v>
      </c>
      <c r="C545" s="24" t="s">
        <v>97</v>
      </c>
      <c r="D545" s="386">
        <v>533</v>
      </c>
      <c r="E545" s="2" t="s">
        <v>47</v>
      </c>
      <c r="F545" s="13"/>
      <c r="G545" s="12">
        <v>3</v>
      </c>
      <c r="H545" s="12"/>
      <c r="I545" s="12"/>
      <c r="J545" s="12"/>
      <c r="K545" s="12"/>
      <c r="L545" s="276"/>
      <c r="M545" s="276"/>
      <c r="N545" s="12">
        <v>3</v>
      </c>
      <c r="O545" s="12"/>
      <c r="P545" s="12"/>
      <c r="Q545" s="276"/>
      <c r="R545" s="276"/>
      <c r="S545" s="314"/>
      <c r="T545" s="36"/>
      <c r="U545" s="133"/>
      <c r="V545" s="70"/>
      <c r="W545" s="117"/>
      <c r="X545" s="2"/>
      <c r="Y545" s="36">
        <v>45317</v>
      </c>
      <c r="Z545" s="24" t="s">
        <v>45</v>
      </c>
      <c r="AA545" s="133">
        <v>6</v>
      </c>
      <c r="AB545" s="117"/>
      <c r="AC545" s="2"/>
      <c r="AD545" s="13"/>
      <c r="AE545" s="1"/>
      <c r="AF545" s="277"/>
    </row>
    <row r="546" spans="2:32" ht="15" customHeight="1" x14ac:dyDescent="0.2">
      <c r="B546" s="13" t="s">
        <v>76</v>
      </c>
      <c r="C546" s="24" t="s">
        <v>97</v>
      </c>
      <c r="D546" s="386">
        <v>534</v>
      </c>
      <c r="E546" s="2" t="s">
        <v>112</v>
      </c>
      <c r="F546" s="13"/>
      <c r="G546" s="12">
        <v>2</v>
      </c>
      <c r="H546" s="12"/>
      <c r="I546" s="12">
        <v>6</v>
      </c>
      <c r="J546" s="12"/>
      <c r="K546" s="12"/>
      <c r="L546" s="276"/>
      <c r="M546" s="276"/>
      <c r="N546" s="12"/>
      <c r="O546" s="12">
        <v>3</v>
      </c>
      <c r="P546" s="12"/>
      <c r="Q546" s="276"/>
      <c r="R546" s="276"/>
      <c r="S546" s="314"/>
      <c r="T546" s="36">
        <v>45309</v>
      </c>
      <c r="U546" s="133" t="s">
        <v>45</v>
      </c>
      <c r="V546" s="133">
        <v>3</v>
      </c>
      <c r="W546" s="117"/>
      <c r="X546" s="2"/>
      <c r="Y546" s="36">
        <v>45317</v>
      </c>
      <c r="Z546" s="24" t="s">
        <v>45</v>
      </c>
      <c r="AA546" s="133">
        <v>8</v>
      </c>
      <c r="AB546" s="117"/>
      <c r="AC546" s="2"/>
      <c r="AD546" s="13"/>
      <c r="AE546" s="1"/>
      <c r="AF546" s="277"/>
    </row>
    <row r="547" spans="2:32" ht="15" customHeight="1" x14ac:dyDescent="0.2">
      <c r="B547" s="13" t="s">
        <v>76</v>
      </c>
      <c r="C547" s="24" t="s">
        <v>97</v>
      </c>
      <c r="D547" s="386">
        <v>535</v>
      </c>
      <c r="E547" s="2" t="s">
        <v>47</v>
      </c>
      <c r="F547" s="13"/>
      <c r="G547" s="12">
        <v>3</v>
      </c>
      <c r="H547" s="12"/>
      <c r="I547" s="12"/>
      <c r="J547" s="12"/>
      <c r="K547" s="12"/>
      <c r="L547" s="276"/>
      <c r="M547" s="276"/>
      <c r="N547" s="12">
        <v>3</v>
      </c>
      <c r="O547" s="12"/>
      <c r="P547" s="12"/>
      <c r="Q547" s="276"/>
      <c r="R547" s="276"/>
      <c r="S547" s="315" t="s">
        <v>418</v>
      </c>
      <c r="T547" s="36"/>
      <c r="U547" s="133"/>
      <c r="V547" s="70"/>
      <c r="W547" s="117"/>
      <c r="X547" s="2"/>
      <c r="Y547" s="36">
        <v>45317</v>
      </c>
      <c r="Z547" s="24" t="s">
        <v>45</v>
      </c>
      <c r="AA547" s="133">
        <v>6</v>
      </c>
      <c r="AB547" s="117"/>
      <c r="AC547" s="2"/>
      <c r="AD547" s="13"/>
      <c r="AE547" s="1"/>
      <c r="AF547" s="277"/>
    </row>
    <row r="548" spans="2:32" ht="15" customHeight="1" x14ac:dyDescent="0.2">
      <c r="B548" s="13" t="s">
        <v>76</v>
      </c>
      <c r="C548" s="24" t="s">
        <v>97</v>
      </c>
      <c r="D548" s="386">
        <v>536</v>
      </c>
      <c r="E548" s="2" t="s">
        <v>47</v>
      </c>
      <c r="F548" s="13"/>
      <c r="G548" s="12">
        <v>3</v>
      </c>
      <c r="H548" s="12"/>
      <c r="I548" s="12"/>
      <c r="J548" s="12"/>
      <c r="K548" s="12"/>
      <c r="L548" s="276"/>
      <c r="M548" s="276"/>
      <c r="N548" s="12"/>
      <c r="O548" s="12"/>
      <c r="P548" s="12"/>
      <c r="Q548" s="276"/>
      <c r="R548" s="276"/>
      <c r="S548" s="315" t="s">
        <v>418</v>
      </c>
      <c r="T548" s="36"/>
      <c r="U548" s="133"/>
      <c r="V548" s="70"/>
      <c r="W548" s="117"/>
      <c r="X548" s="2"/>
      <c r="Y548" s="36">
        <v>45317</v>
      </c>
      <c r="Z548" s="24" t="s">
        <v>45</v>
      </c>
      <c r="AA548" s="133">
        <v>3</v>
      </c>
      <c r="AB548" s="117"/>
      <c r="AC548" s="2"/>
      <c r="AD548" s="13"/>
      <c r="AE548" s="1"/>
      <c r="AF548" s="277"/>
    </row>
    <row r="549" spans="2:32" ht="15" customHeight="1" x14ac:dyDescent="0.2">
      <c r="B549" s="13" t="s">
        <v>76</v>
      </c>
      <c r="C549" s="24" t="s">
        <v>97</v>
      </c>
      <c r="D549" s="386">
        <v>537</v>
      </c>
      <c r="E549" s="2" t="s">
        <v>47</v>
      </c>
      <c r="F549" s="13"/>
      <c r="G549" s="12">
        <v>3</v>
      </c>
      <c r="H549" s="12"/>
      <c r="I549" s="12"/>
      <c r="J549" s="12"/>
      <c r="K549" s="12"/>
      <c r="L549" s="276"/>
      <c r="M549" s="276"/>
      <c r="N549" s="12">
        <v>3</v>
      </c>
      <c r="O549" s="12"/>
      <c r="P549" s="12"/>
      <c r="Q549" s="276"/>
      <c r="R549" s="276"/>
      <c r="S549" s="314"/>
      <c r="T549" s="36"/>
      <c r="U549" s="133"/>
      <c r="V549" s="70"/>
      <c r="W549" s="117"/>
      <c r="X549" s="2"/>
      <c r="Y549" s="36">
        <v>45317</v>
      </c>
      <c r="Z549" s="24" t="s">
        <v>45</v>
      </c>
      <c r="AA549" s="133">
        <v>6</v>
      </c>
      <c r="AB549" s="117"/>
      <c r="AC549" s="2"/>
      <c r="AD549" s="13"/>
      <c r="AE549" s="1"/>
      <c r="AF549" s="277"/>
    </row>
    <row r="550" spans="2:32" ht="15" customHeight="1" x14ac:dyDescent="0.2">
      <c r="B550" s="13" t="s">
        <v>76</v>
      </c>
      <c r="C550" s="24" t="s">
        <v>97</v>
      </c>
      <c r="D550" s="386">
        <v>538</v>
      </c>
      <c r="E550" s="2" t="s">
        <v>112</v>
      </c>
      <c r="F550" s="13"/>
      <c r="G550" s="12">
        <v>2</v>
      </c>
      <c r="H550" s="12"/>
      <c r="I550" s="12">
        <v>6</v>
      </c>
      <c r="J550" s="12"/>
      <c r="K550" s="12"/>
      <c r="L550" s="276"/>
      <c r="M550" s="276"/>
      <c r="N550" s="12"/>
      <c r="O550" s="12">
        <v>3</v>
      </c>
      <c r="P550" s="12"/>
      <c r="Q550" s="276"/>
      <c r="R550" s="276"/>
      <c r="S550" s="314"/>
      <c r="T550" s="36">
        <v>45309</v>
      </c>
      <c r="U550" s="133" t="s">
        <v>45</v>
      </c>
      <c r="V550" s="133">
        <v>3</v>
      </c>
      <c r="W550" s="117"/>
      <c r="X550" s="2"/>
      <c r="Y550" s="36">
        <v>45317</v>
      </c>
      <c r="Z550" s="24" t="s">
        <v>45</v>
      </c>
      <c r="AA550" s="133">
        <v>8</v>
      </c>
      <c r="AB550" s="117"/>
      <c r="AC550" s="2"/>
      <c r="AD550" s="13"/>
      <c r="AE550" s="1"/>
      <c r="AF550" s="277"/>
    </row>
    <row r="551" spans="2:32" ht="15" customHeight="1" x14ac:dyDescent="0.2">
      <c r="B551" s="13" t="s">
        <v>76</v>
      </c>
      <c r="C551" s="24" t="s">
        <v>97</v>
      </c>
      <c r="D551" s="386">
        <v>539</v>
      </c>
      <c r="E551" s="2" t="s">
        <v>47</v>
      </c>
      <c r="F551" s="13"/>
      <c r="G551" s="12">
        <v>3</v>
      </c>
      <c r="H551" s="12"/>
      <c r="I551" s="12"/>
      <c r="J551" s="12"/>
      <c r="K551" s="12"/>
      <c r="L551" s="276"/>
      <c r="M551" s="276"/>
      <c r="N551" s="12">
        <v>3</v>
      </c>
      <c r="O551" s="12"/>
      <c r="P551" s="12"/>
      <c r="Q551" s="276"/>
      <c r="R551" s="276"/>
      <c r="S551" s="314"/>
      <c r="T551" s="36"/>
      <c r="U551" s="133"/>
      <c r="V551" s="70"/>
      <c r="W551" s="117"/>
      <c r="X551" s="2"/>
      <c r="Y551" s="36">
        <v>45318</v>
      </c>
      <c r="Z551" s="24" t="s">
        <v>45</v>
      </c>
      <c r="AA551" s="133">
        <v>6</v>
      </c>
      <c r="AB551" s="117"/>
      <c r="AC551" s="2"/>
      <c r="AD551" s="13"/>
      <c r="AE551" s="1"/>
      <c r="AF551" s="277"/>
    </row>
    <row r="552" spans="2:32" ht="15" customHeight="1" x14ac:dyDescent="0.2">
      <c r="B552" s="13" t="s">
        <v>76</v>
      </c>
      <c r="C552" s="24" t="s">
        <v>97</v>
      </c>
      <c r="D552" s="386">
        <v>540</v>
      </c>
      <c r="E552" s="2" t="s">
        <v>47</v>
      </c>
      <c r="F552" s="13"/>
      <c r="G552" s="12">
        <v>3</v>
      </c>
      <c r="H552" s="12"/>
      <c r="I552" s="12"/>
      <c r="J552" s="12"/>
      <c r="K552" s="12"/>
      <c r="L552" s="276"/>
      <c r="M552" s="276"/>
      <c r="N552" s="12"/>
      <c r="O552" s="12"/>
      <c r="P552" s="12"/>
      <c r="Q552" s="276"/>
      <c r="R552" s="276"/>
      <c r="S552" s="315" t="s">
        <v>419</v>
      </c>
      <c r="T552" s="36"/>
      <c r="U552" s="133"/>
      <c r="V552" s="70"/>
      <c r="W552" s="117"/>
      <c r="X552" s="2"/>
      <c r="Y552" s="36">
        <v>45318</v>
      </c>
      <c r="Z552" s="24" t="s">
        <v>45</v>
      </c>
      <c r="AA552" s="133">
        <v>3</v>
      </c>
      <c r="AB552" s="117"/>
      <c r="AC552" s="2"/>
      <c r="AD552" s="13"/>
      <c r="AE552" s="1"/>
      <c r="AF552" s="277"/>
    </row>
    <row r="553" spans="2:32" ht="15" customHeight="1" x14ac:dyDescent="0.2">
      <c r="B553" s="13" t="s">
        <v>76</v>
      </c>
      <c r="C553" s="24" t="s">
        <v>97</v>
      </c>
      <c r="D553" s="386">
        <v>541</v>
      </c>
      <c r="E553" s="2" t="s">
        <v>117</v>
      </c>
      <c r="F553" s="13"/>
      <c r="G553" s="12">
        <v>2</v>
      </c>
      <c r="H553" s="12"/>
      <c r="I553" s="12">
        <v>6</v>
      </c>
      <c r="J553" s="12"/>
      <c r="K553" s="12"/>
      <c r="L553" s="276"/>
      <c r="M553" s="276"/>
      <c r="N553" s="12">
        <v>2</v>
      </c>
      <c r="O553" s="12">
        <v>3</v>
      </c>
      <c r="P553" s="12"/>
      <c r="Q553" s="276"/>
      <c r="R553" s="276"/>
      <c r="S553" s="356" t="s">
        <v>485</v>
      </c>
      <c r="T553" s="36">
        <v>45309</v>
      </c>
      <c r="U553" s="133" t="s">
        <v>45</v>
      </c>
      <c r="V553" s="133">
        <v>3</v>
      </c>
      <c r="W553" s="117"/>
      <c r="X553" s="2"/>
      <c r="Y553" s="36">
        <v>45318</v>
      </c>
      <c r="Z553" s="24" t="s">
        <v>45</v>
      </c>
      <c r="AA553" s="133">
        <v>10</v>
      </c>
      <c r="AB553" s="117"/>
      <c r="AC553" s="2"/>
      <c r="AD553" s="13"/>
      <c r="AE553" s="1"/>
      <c r="AF553" s="277"/>
    </row>
    <row r="554" spans="2:32" ht="15" customHeight="1" x14ac:dyDescent="0.2">
      <c r="B554" s="13" t="s">
        <v>76</v>
      </c>
      <c r="C554" s="24" t="s">
        <v>97</v>
      </c>
      <c r="D554" s="386">
        <v>542</v>
      </c>
      <c r="E554" s="2" t="s">
        <v>47</v>
      </c>
      <c r="F554" s="13"/>
      <c r="G554" s="12">
        <v>3</v>
      </c>
      <c r="H554" s="12"/>
      <c r="I554" s="12"/>
      <c r="J554" s="12"/>
      <c r="K554" s="12"/>
      <c r="L554" s="276"/>
      <c r="M554" s="276"/>
      <c r="N554" s="12"/>
      <c r="O554" s="12"/>
      <c r="P554" s="12"/>
      <c r="Q554" s="276"/>
      <c r="R554" s="276"/>
      <c r="S554" s="314"/>
      <c r="T554" s="36"/>
      <c r="U554" s="133"/>
      <c r="V554" s="70"/>
      <c r="W554" s="117"/>
      <c r="X554" s="2"/>
      <c r="Y554" s="36">
        <v>45318</v>
      </c>
      <c r="Z554" s="24" t="s">
        <v>45</v>
      </c>
      <c r="AA554" s="133">
        <v>3</v>
      </c>
      <c r="AB554" s="117"/>
      <c r="AC554" s="2"/>
      <c r="AD554" s="13"/>
      <c r="AE554" s="1"/>
      <c r="AF554" s="277"/>
    </row>
    <row r="555" spans="2:32" ht="15" customHeight="1" x14ac:dyDescent="0.2">
      <c r="B555" s="13" t="s">
        <v>76</v>
      </c>
      <c r="C555" s="24" t="s">
        <v>97</v>
      </c>
      <c r="D555" s="386">
        <v>543</v>
      </c>
      <c r="E555" s="2" t="s">
        <v>117</v>
      </c>
      <c r="F555" s="13"/>
      <c r="G555" s="12">
        <v>3</v>
      </c>
      <c r="H555" s="12"/>
      <c r="I555" s="12">
        <v>6</v>
      </c>
      <c r="J555" s="12"/>
      <c r="K555" s="12"/>
      <c r="L555" s="276"/>
      <c r="M555" s="276"/>
      <c r="N555" s="12">
        <v>3</v>
      </c>
      <c r="O555" s="12">
        <v>3</v>
      </c>
      <c r="P555" s="12"/>
      <c r="Q555" s="276"/>
      <c r="R555" s="276"/>
      <c r="S555" s="314"/>
      <c r="T555" s="36">
        <v>45309</v>
      </c>
      <c r="U555" s="133" t="s">
        <v>45</v>
      </c>
      <c r="V555" s="133">
        <v>3</v>
      </c>
      <c r="W555" s="117"/>
      <c r="X555" s="2"/>
      <c r="Y555" s="36">
        <v>45318</v>
      </c>
      <c r="Z555" s="24" t="s">
        <v>45</v>
      </c>
      <c r="AA555" s="133">
        <v>12</v>
      </c>
      <c r="AB555" s="117"/>
      <c r="AC555" s="2"/>
      <c r="AD555" s="13"/>
      <c r="AE555" s="1"/>
      <c r="AF555" s="277"/>
    </row>
    <row r="556" spans="2:32" ht="15" customHeight="1" x14ac:dyDescent="0.2">
      <c r="B556" s="13" t="s">
        <v>76</v>
      </c>
      <c r="C556" s="24" t="s">
        <v>97</v>
      </c>
      <c r="D556" s="386">
        <v>544</v>
      </c>
      <c r="E556" s="2" t="s">
        <v>47</v>
      </c>
      <c r="F556" s="13"/>
      <c r="G556" s="12">
        <v>3</v>
      </c>
      <c r="H556" s="12"/>
      <c r="I556" s="12"/>
      <c r="J556" s="12"/>
      <c r="K556" s="12"/>
      <c r="L556" s="276"/>
      <c r="M556" s="276"/>
      <c r="N556" s="12"/>
      <c r="O556" s="12"/>
      <c r="P556" s="12"/>
      <c r="Q556" s="276"/>
      <c r="R556" s="276"/>
      <c r="S556" s="315" t="s">
        <v>418</v>
      </c>
      <c r="T556" s="36"/>
      <c r="U556" s="133"/>
      <c r="V556" s="70"/>
      <c r="W556" s="117"/>
      <c r="X556" s="2"/>
      <c r="Y556" s="36">
        <v>45318</v>
      </c>
      <c r="Z556" s="24" t="s">
        <v>45</v>
      </c>
      <c r="AA556" s="133">
        <v>3</v>
      </c>
      <c r="AB556" s="117"/>
      <c r="AC556" s="2"/>
      <c r="AD556" s="13"/>
      <c r="AE556" s="1"/>
      <c r="AF556" s="277"/>
    </row>
    <row r="557" spans="2:32" ht="15" customHeight="1" x14ac:dyDescent="0.2">
      <c r="B557" s="13" t="s">
        <v>76</v>
      </c>
      <c r="C557" s="24" t="s">
        <v>97</v>
      </c>
      <c r="D557" s="386">
        <v>545</v>
      </c>
      <c r="E557" s="2" t="s">
        <v>47</v>
      </c>
      <c r="F557" s="13"/>
      <c r="G557" s="12">
        <v>3</v>
      </c>
      <c r="H557" s="12"/>
      <c r="I557" s="12"/>
      <c r="J557" s="12"/>
      <c r="K557" s="12"/>
      <c r="L557" s="276"/>
      <c r="M557" s="276"/>
      <c r="N557" s="12">
        <v>3</v>
      </c>
      <c r="O557" s="12"/>
      <c r="P557" s="12"/>
      <c r="Q557" s="276"/>
      <c r="R557" s="276"/>
      <c r="S557" s="315" t="s">
        <v>418</v>
      </c>
      <c r="T557" s="36"/>
      <c r="U557" s="133"/>
      <c r="V557" s="70"/>
      <c r="W557" s="117"/>
      <c r="X557" s="2"/>
      <c r="Y557" s="36">
        <v>45318</v>
      </c>
      <c r="Z557" s="24" t="s">
        <v>45</v>
      </c>
      <c r="AA557" s="133">
        <v>6</v>
      </c>
      <c r="AB557" s="117"/>
      <c r="AC557" s="2"/>
      <c r="AD557" s="13"/>
      <c r="AE557" s="1"/>
      <c r="AF557" s="277"/>
    </row>
    <row r="558" spans="2:32" ht="15" customHeight="1" x14ac:dyDescent="0.2">
      <c r="B558" s="13" t="s">
        <v>76</v>
      </c>
      <c r="C558" s="24" t="s">
        <v>97</v>
      </c>
      <c r="D558" s="386">
        <v>546</v>
      </c>
      <c r="E558" s="2" t="s">
        <v>172</v>
      </c>
      <c r="F558" s="13"/>
      <c r="G558" s="12">
        <v>2</v>
      </c>
      <c r="H558" s="12"/>
      <c r="I558" s="12">
        <v>6</v>
      </c>
      <c r="J558" s="12"/>
      <c r="K558" s="12"/>
      <c r="L558" s="276"/>
      <c r="M558" s="276"/>
      <c r="N558" s="12"/>
      <c r="O558" s="12">
        <v>3</v>
      </c>
      <c r="P558" s="12"/>
      <c r="Q558" s="276"/>
      <c r="R558" s="276"/>
      <c r="S558" s="314"/>
      <c r="T558" s="36">
        <v>45309</v>
      </c>
      <c r="U558" s="133" t="s">
        <v>45</v>
      </c>
      <c r="V558" s="133">
        <v>3</v>
      </c>
      <c r="W558" s="117"/>
      <c r="X558" s="2"/>
      <c r="Y558" s="36">
        <v>45318</v>
      </c>
      <c r="Z558" s="24" t="s">
        <v>45</v>
      </c>
      <c r="AA558" s="133">
        <v>8</v>
      </c>
      <c r="AB558" s="117"/>
      <c r="AC558" s="2"/>
      <c r="AD558" s="13"/>
      <c r="AE558" s="1"/>
      <c r="AF558" s="277"/>
    </row>
    <row r="559" spans="2:32" ht="15" customHeight="1" x14ac:dyDescent="0.2">
      <c r="B559" s="13" t="s">
        <v>76</v>
      </c>
      <c r="C559" s="24" t="s">
        <v>97</v>
      </c>
      <c r="D559" s="386">
        <v>547</v>
      </c>
      <c r="E559" s="2" t="s">
        <v>141</v>
      </c>
      <c r="F559" s="13"/>
      <c r="G559" s="12">
        <v>3</v>
      </c>
      <c r="H559" s="12"/>
      <c r="I559" s="12">
        <v>3</v>
      </c>
      <c r="J559" s="12"/>
      <c r="K559" s="12"/>
      <c r="L559" s="276"/>
      <c r="M559" s="276"/>
      <c r="N559" s="12">
        <v>3</v>
      </c>
      <c r="O559" s="12">
        <v>3</v>
      </c>
      <c r="P559" s="12"/>
      <c r="Q559" s="276"/>
      <c r="R559" s="276"/>
      <c r="S559" s="356" t="s">
        <v>467</v>
      </c>
      <c r="T559" s="36">
        <v>45309</v>
      </c>
      <c r="U559" s="133" t="s">
        <v>45</v>
      </c>
      <c r="V559" s="133">
        <v>3</v>
      </c>
      <c r="W559" s="117"/>
      <c r="X559" s="2"/>
      <c r="Y559" s="36">
        <v>45318</v>
      </c>
      <c r="Z559" s="24" t="s">
        <v>45</v>
      </c>
      <c r="AA559" s="133">
        <v>9</v>
      </c>
      <c r="AB559" s="117"/>
      <c r="AC559" s="2"/>
      <c r="AD559" s="13"/>
      <c r="AE559" s="1"/>
      <c r="AF559" s="277"/>
    </row>
    <row r="560" spans="2:32" ht="15" customHeight="1" x14ac:dyDescent="0.2">
      <c r="B560" s="13" t="s">
        <v>76</v>
      </c>
      <c r="C560" s="24" t="s">
        <v>97</v>
      </c>
      <c r="D560" s="386">
        <v>548</v>
      </c>
      <c r="E560" s="2" t="s">
        <v>115</v>
      </c>
      <c r="F560" s="13"/>
      <c r="G560" s="12"/>
      <c r="H560" s="12"/>
      <c r="I560" s="12">
        <v>3</v>
      </c>
      <c r="J560" s="12"/>
      <c r="K560" s="12">
        <v>3</v>
      </c>
      <c r="L560" s="276"/>
      <c r="M560" s="276"/>
      <c r="N560" s="12">
        <v>3</v>
      </c>
      <c r="O560" s="12"/>
      <c r="P560" s="12"/>
      <c r="Q560" s="276"/>
      <c r="R560" s="276"/>
      <c r="S560" s="356" t="s">
        <v>467</v>
      </c>
      <c r="T560" s="36">
        <v>45309</v>
      </c>
      <c r="U560" s="133" t="s">
        <v>45</v>
      </c>
      <c r="V560" s="133">
        <v>3</v>
      </c>
      <c r="W560" s="117"/>
      <c r="X560" s="2"/>
      <c r="Y560" s="36">
        <v>45318</v>
      </c>
      <c r="Z560" s="24" t="s">
        <v>45</v>
      </c>
      <c r="AA560" s="133">
        <v>9</v>
      </c>
      <c r="AB560" s="117"/>
      <c r="AC560" s="2"/>
      <c r="AD560" s="13"/>
      <c r="AE560" s="1"/>
      <c r="AF560" s="277"/>
    </row>
    <row r="561" spans="2:32" ht="15" customHeight="1" x14ac:dyDescent="0.2">
      <c r="B561" s="13" t="s">
        <v>76</v>
      </c>
      <c r="C561" s="24" t="s">
        <v>97</v>
      </c>
      <c r="D561" s="386">
        <v>549</v>
      </c>
      <c r="E561" s="2" t="s">
        <v>47</v>
      </c>
      <c r="F561" s="13"/>
      <c r="G561" s="12">
        <v>3</v>
      </c>
      <c r="H561" s="12"/>
      <c r="I561" s="12"/>
      <c r="J561" s="12"/>
      <c r="K561" s="12"/>
      <c r="L561" s="276"/>
      <c r="M561" s="276"/>
      <c r="N561" s="12"/>
      <c r="O561" s="12"/>
      <c r="P561" s="12"/>
      <c r="Q561" s="276"/>
      <c r="R561" s="276"/>
      <c r="S561" s="314"/>
      <c r="T561" s="36"/>
      <c r="U561" s="133"/>
      <c r="V561" s="70"/>
      <c r="W561" s="117"/>
      <c r="X561" s="2"/>
      <c r="Y561" s="36">
        <v>45318</v>
      </c>
      <c r="Z561" s="24" t="s">
        <v>45</v>
      </c>
      <c r="AA561" s="133">
        <v>3</v>
      </c>
      <c r="AB561" s="117"/>
      <c r="AC561" s="2"/>
      <c r="AD561" s="13"/>
      <c r="AE561" s="1"/>
      <c r="AF561" s="277"/>
    </row>
    <row r="562" spans="2:32" ht="15" customHeight="1" x14ac:dyDescent="0.2">
      <c r="B562" s="13" t="s">
        <v>76</v>
      </c>
      <c r="C562" s="24" t="s">
        <v>97</v>
      </c>
      <c r="D562" s="386">
        <v>550</v>
      </c>
      <c r="E562" s="2" t="s">
        <v>115</v>
      </c>
      <c r="F562" s="13"/>
      <c r="G562" s="12"/>
      <c r="H562" s="12"/>
      <c r="I562" s="12">
        <v>3</v>
      </c>
      <c r="J562" s="12"/>
      <c r="K562" s="12"/>
      <c r="L562" s="276"/>
      <c r="M562" s="276"/>
      <c r="N562" s="12"/>
      <c r="O562" s="12">
        <v>6</v>
      </c>
      <c r="P562" s="12"/>
      <c r="Q562" s="276"/>
      <c r="R562" s="276"/>
      <c r="S562" s="314"/>
      <c r="T562" s="36">
        <v>45309</v>
      </c>
      <c r="U562" s="133" t="s">
        <v>45</v>
      </c>
      <c r="V562" s="133">
        <v>6</v>
      </c>
      <c r="W562" s="117"/>
      <c r="X562" s="2"/>
      <c r="Y562" s="36">
        <v>45318</v>
      </c>
      <c r="Z562" s="24" t="s">
        <v>45</v>
      </c>
      <c r="AA562" s="133">
        <v>3</v>
      </c>
      <c r="AB562" s="117"/>
      <c r="AC562" s="2"/>
      <c r="AD562" s="13"/>
      <c r="AE562" s="1"/>
      <c r="AF562" s="277"/>
    </row>
    <row r="563" spans="2:32" ht="15" customHeight="1" x14ac:dyDescent="0.2">
      <c r="B563" s="13" t="s">
        <v>76</v>
      </c>
      <c r="C563" s="24" t="s">
        <v>97</v>
      </c>
      <c r="D563" s="386">
        <v>551</v>
      </c>
      <c r="E563" s="2" t="s">
        <v>115</v>
      </c>
      <c r="F563" s="13"/>
      <c r="G563" s="12"/>
      <c r="H563" s="12"/>
      <c r="I563" s="12">
        <v>3</v>
      </c>
      <c r="J563" s="12"/>
      <c r="K563" s="12">
        <v>3</v>
      </c>
      <c r="L563" s="276"/>
      <c r="M563" s="276"/>
      <c r="N563" s="12">
        <v>3</v>
      </c>
      <c r="O563" s="12"/>
      <c r="P563" s="12"/>
      <c r="Q563" s="276"/>
      <c r="R563" s="276"/>
      <c r="S563" s="314"/>
      <c r="T563" s="36">
        <v>45309</v>
      </c>
      <c r="U563" s="133" t="s">
        <v>45</v>
      </c>
      <c r="V563" s="133">
        <v>3</v>
      </c>
      <c r="W563" s="117"/>
      <c r="X563" s="2"/>
      <c r="Y563" s="36">
        <v>45318</v>
      </c>
      <c r="Z563" s="24" t="s">
        <v>45</v>
      </c>
      <c r="AA563" s="133">
        <v>9</v>
      </c>
      <c r="AB563" s="117"/>
      <c r="AC563" s="2"/>
      <c r="AD563" s="13"/>
      <c r="AE563" s="1"/>
      <c r="AF563" s="277"/>
    </row>
    <row r="564" spans="2:32" ht="15" customHeight="1" x14ac:dyDescent="0.2">
      <c r="B564" s="13" t="s">
        <v>76</v>
      </c>
      <c r="C564" s="24" t="s">
        <v>97</v>
      </c>
      <c r="D564" s="386">
        <v>552</v>
      </c>
      <c r="E564" s="2" t="s">
        <v>60</v>
      </c>
      <c r="F564" s="13"/>
      <c r="G564" s="12">
        <v>1</v>
      </c>
      <c r="H564" s="12"/>
      <c r="I564" s="12">
        <v>6</v>
      </c>
      <c r="J564" s="12"/>
      <c r="K564" s="12"/>
      <c r="L564" s="276"/>
      <c r="M564" s="276"/>
      <c r="N564" s="12">
        <v>3</v>
      </c>
      <c r="O564" s="12">
        <v>3</v>
      </c>
      <c r="P564" s="12"/>
      <c r="Q564" s="276"/>
      <c r="R564" s="276"/>
      <c r="S564" s="314"/>
      <c r="T564" s="36">
        <v>45309</v>
      </c>
      <c r="U564" s="133" t="s">
        <v>45</v>
      </c>
      <c r="V564" s="133">
        <v>3</v>
      </c>
      <c r="W564" s="117"/>
      <c r="X564" s="2"/>
      <c r="Y564" s="36">
        <v>45318</v>
      </c>
      <c r="Z564" s="24" t="s">
        <v>45</v>
      </c>
      <c r="AA564" s="133">
        <v>10</v>
      </c>
      <c r="AB564" s="117"/>
      <c r="AC564" s="2"/>
      <c r="AD564" s="13"/>
      <c r="AE564" s="1"/>
      <c r="AF564" s="277"/>
    </row>
    <row r="565" spans="2:32" ht="15" customHeight="1" x14ac:dyDescent="0.2">
      <c r="B565" s="13" t="s">
        <v>76</v>
      </c>
      <c r="C565" s="24" t="s">
        <v>97</v>
      </c>
      <c r="D565" s="386">
        <v>553</v>
      </c>
      <c r="E565" s="2" t="s">
        <v>172</v>
      </c>
      <c r="F565" s="13"/>
      <c r="G565" s="12">
        <v>2</v>
      </c>
      <c r="H565" s="12"/>
      <c r="I565" s="12">
        <v>6</v>
      </c>
      <c r="J565" s="12"/>
      <c r="K565" s="12"/>
      <c r="L565" s="276"/>
      <c r="M565" s="276"/>
      <c r="N565" s="12"/>
      <c r="O565" s="12">
        <v>3</v>
      </c>
      <c r="P565" s="12"/>
      <c r="Q565" s="276"/>
      <c r="R565" s="276"/>
      <c r="S565" s="314"/>
      <c r="T565" s="36">
        <v>45309</v>
      </c>
      <c r="U565" s="133" t="s">
        <v>45</v>
      </c>
      <c r="V565" s="133">
        <v>3</v>
      </c>
      <c r="W565" s="117"/>
      <c r="X565" s="2"/>
      <c r="Y565" s="36">
        <v>45318</v>
      </c>
      <c r="Z565" s="24" t="s">
        <v>45</v>
      </c>
      <c r="AA565" s="133">
        <v>8</v>
      </c>
      <c r="AB565" s="117"/>
      <c r="AC565" s="2"/>
      <c r="AD565" s="13"/>
      <c r="AE565" s="1"/>
      <c r="AF565" s="277"/>
    </row>
    <row r="566" spans="2:32" ht="15" customHeight="1" x14ac:dyDescent="0.2">
      <c r="B566" s="13" t="s">
        <v>76</v>
      </c>
      <c r="C566" s="24" t="s">
        <v>97</v>
      </c>
      <c r="D566" s="386">
        <v>554</v>
      </c>
      <c r="E566" s="2" t="s">
        <v>115</v>
      </c>
      <c r="F566" s="13"/>
      <c r="G566" s="12"/>
      <c r="H566" s="12"/>
      <c r="I566" s="12">
        <v>3</v>
      </c>
      <c r="J566" s="12"/>
      <c r="K566" s="12">
        <v>3</v>
      </c>
      <c r="L566" s="276"/>
      <c r="M566" s="276"/>
      <c r="N566" s="12">
        <v>3</v>
      </c>
      <c r="O566" s="12"/>
      <c r="P566" s="12"/>
      <c r="Q566" s="276"/>
      <c r="R566" s="276"/>
      <c r="S566" s="314"/>
      <c r="T566" s="36">
        <v>45309</v>
      </c>
      <c r="U566" s="133" t="s">
        <v>45</v>
      </c>
      <c r="V566" s="133">
        <v>3</v>
      </c>
      <c r="W566" s="117"/>
      <c r="X566" s="2"/>
      <c r="Y566" s="36">
        <v>45318</v>
      </c>
      <c r="Z566" s="24" t="s">
        <v>45</v>
      </c>
      <c r="AA566" s="133">
        <v>9</v>
      </c>
      <c r="AB566" s="117"/>
      <c r="AC566" s="2"/>
      <c r="AD566" s="13"/>
      <c r="AE566" s="1"/>
      <c r="AF566" s="277"/>
    </row>
    <row r="567" spans="2:32" ht="15" customHeight="1" x14ac:dyDescent="0.2">
      <c r="B567" s="13" t="s">
        <v>76</v>
      </c>
      <c r="C567" s="24" t="s">
        <v>97</v>
      </c>
      <c r="D567" s="386">
        <v>555</v>
      </c>
      <c r="E567" s="2" t="s">
        <v>47</v>
      </c>
      <c r="F567" s="13"/>
      <c r="G567" s="12">
        <v>3</v>
      </c>
      <c r="H567" s="12"/>
      <c r="I567" s="12"/>
      <c r="J567" s="12"/>
      <c r="K567" s="12"/>
      <c r="L567" s="276"/>
      <c r="M567" s="276"/>
      <c r="N567" s="12">
        <v>3</v>
      </c>
      <c r="O567" s="12"/>
      <c r="P567" s="12"/>
      <c r="Q567" s="276"/>
      <c r="R567" s="276"/>
      <c r="S567" s="356" t="s">
        <v>467</v>
      </c>
      <c r="T567" s="36"/>
      <c r="U567" s="133"/>
      <c r="V567" s="70"/>
      <c r="W567" s="117"/>
      <c r="X567" s="2"/>
      <c r="Y567" s="36">
        <v>45318</v>
      </c>
      <c r="Z567" s="24" t="s">
        <v>45</v>
      </c>
      <c r="AA567" s="133">
        <v>6</v>
      </c>
      <c r="AB567" s="164" t="s">
        <v>532</v>
      </c>
      <c r="AC567" s="2"/>
      <c r="AD567" s="36">
        <v>45340</v>
      </c>
      <c r="AE567" s="1" t="s">
        <v>242</v>
      </c>
      <c r="AF567" s="277"/>
    </row>
    <row r="568" spans="2:32" ht="15" customHeight="1" x14ac:dyDescent="0.2">
      <c r="B568" s="13" t="s">
        <v>76</v>
      </c>
      <c r="C568" s="24" t="s">
        <v>97</v>
      </c>
      <c r="D568" s="386">
        <v>556</v>
      </c>
      <c r="E568" s="2" t="s">
        <v>47</v>
      </c>
      <c r="F568" s="13"/>
      <c r="G568" s="12">
        <v>3</v>
      </c>
      <c r="H568" s="12"/>
      <c r="I568" s="12"/>
      <c r="J568" s="12"/>
      <c r="K568" s="12"/>
      <c r="L568" s="276"/>
      <c r="M568" s="276"/>
      <c r="N568" s="12"/>
      <c r="O568" s="12"/>
      <c r="P568" s="12"/>
      <c r="Q568" s="276"/>
      <c r="R568" s="276"/>
      <c r="S568" s="314"/>
      <c r="T568" s="36"/>
      <c r="U568" s="133"/>
      <c r="V568" s="70"/>
      <c r="W568" s="117"/>
      <c r="X568" s="2"/>
      <c r="Y568" s="36">
        <v>45318</v>
      </c>
      <c r="Z568" s="24" t="s">
        <v>45</v>
      </c>
      <c r="AA568" s="133">
        <v>3</v>
      </c>
      <c r="AB568" s="117"/>
      <c r="AC568" s="2"/>
      <c r="AD568" s="13"/>
      <c r="AE568" s="1"/>
      <c r="AF568" s="277"/>
    </row>
    <row r="569" spans="2:32" ht="15" customHeight="1" x14ac:dyDescent="0.2">
      <c r="B569" s="13" t="s">
        <v>76</v>
      </c>
      <c r="C569" s="24" t="s">
        <v>97</v>
      </c>
      <c r="D569" s="386">
        <v>557</v>
      </c>
      <c r="E569" s="2" t="s">
        <v>60</v>
      </c>
      <c r="F569" s="13"/>
      <c r="G569" s="12">
        <v>1</v>
      </c>
      <c r="H569" s="12"/>
      <c r="I569" s="12">
        <v>6</v>
      </c>
      <c r="J569" s="12"/>
      <c r="K569" s="12"/>
      <c r="L569" s="276"/>
      <c r="M569" s="276"/>
      <c r="N569" s="12">
        <v>3</v>
      </c>
      <c r="O569" s="12">
        <v>3</v>
      </c>
      <c r="P569" s="12"/>
      <c r="Q569" s="276"/>
      <c r="R569" s="276"/>
      <c r="S569" s="314"/>
      <c r="T569" s="36">
        <v>45316</v>
      </c>
      <c r="U569" s="133" t="s">
        <v>45</v>
      </c>
      <c r="V569" s="133">
        <v>3</v>
      </c>
      <c r="W569" s="117"/>
      <c r="X569" s="2"/>
      <c r="Y569" s="36">
        <v>45318</v>
      </c>
      <c r="Z569" s="24" t="s">
        <v>45</v>
      </c>
      <c r="AA569" s="133">
        <v>10</v>
      </c>
      <c r="AB569" s="117"/>
      <c r="AC569" s="2"/>
      <c r="AD569" s="13"/>
      <c r="AE569" s="1"/>
      <c r="AF569" s="277"/>
    </row>
    <row r="570" spans="2:32" ht="15" customHeight="1" x14ac:dyDescent="0.2">
      <c r="B570" s="13" t="s">
        <v>76</v>
      </c>
      <c r="C570" s="24" t="s">
        <v>97</v>
      </c>
      <c r="D570" s="386">
        <v>558</v>
      </c>
      <c r="E570" s="2" t="s">
        <v>114</v>
      </c>
      <c r="F570" s="13"/>
      <c r="G570" s="12">
        <v>3</v>
      </c>
      <c r="H570" s="12">
        <v>2</v>
      </c>
      <c r="I570" s="12"/>
      <c r="J570" s="12"/>
      <c r="K570" s="12">
        <v>2</v>
      </c>
      <c r="L570" s="276"/>
      <c r="M570" s="276"/>
      <c r="N570" s="12"/>
      <c r="O570" s="12"/>
      <c r="P570" s="12"/>
      <c r="Q570" s="276"/>
      <c r="R570" s="276"/>
      <c r="S570" s="314"/>
      <c r="T570" s="36"/>
      <c r="U570" s="133"/>
      <c r="V570" s="70"/>
      <c r="W570" s="117"/>
      <c r="X570" s="2"/>
      <c r="Y570" s="36">
        <v>45318</v>
      </c>
      <c r="Z570" s="24" t="s">
        <v>45</v>
      </c>
      <c r="AA570" s="133">
        <v>7</v>
      </c>
      <c r="AB570" s="117"/>
      <c r="AC570" s="2"/>
      <c r="AD570" s="13"/>
      <c r="AE570" s="1"/>
      <c r="AF570" s="277"/>
    </row>
    <row r="571" spans="2:32" ht="15" customHeight="1" x14ac:dyDescent="0.2">
      <c r="B571" s="13" t="s">
        <v>76</v>
      </c>
      <c r="C571" s="24" t="s">
        <v>97</v>
      </c>
      <c r="D571" s="386">
        <v>559</v>
      </c>
      <c r="E571" s="2" t="s">
        <v>47</v>
      </c>
      <c r="F571" s="13"/>
      <c r="G571" s="12">
        <v>3</v>
      </c>
      <c r="H571" s="12"/>
      <c r="I571" s="12"/>
      <c r="J571" s="12"/>
      <c r="K571" s="12"/>
      <c r="L571" s="276"/>
      <c r="M571" s="276"/>
      <c r="N571" s="12">
        <v>3</v>
      </c>
      <c r="O571" s="12"/>
      <c r="P571" s="12"/>
      <c r="Q571" s="276"/>
      <c r="R571" s="276"/>
      <c r="S571" s="356" t="s">
        <v>467</v>
      </c>
      <c r="T571" s="36"/>
      <c r="U571" s="133"/>
      <c r="V571" s="70"/>
      <c r="W571" s="117"/>
      <c r="X571" s="2"/>
      <c r="Y571" s="36">
        <v>45318</v>
      </c>
      <c r="Z571" s="24" t="s">
        <v>45</v>
      </c>
      <c r="AA571" s="133">
        <v>6</v>
      </c>
      <c r="AB571" s="117"/>
      <c r="AC571" s="2"/>
      <c r="AD571" s="13"/>
      <c r="AE571" s="1"/>
      <c r="AF571" s="277"/>
    </row>
    <row r="572" spans="2:32" ht="15" customHeight="1" x14ac:dyDescent="0.2">
      <c r="B572" s="13" t="s">
        <v>76</v>
      </c>
      <c r="C572" s="24" t="s">
        <v>97</v>
      </c>
      <c r="D572" s="386">
        <v>560</v>
      </c>
      <c r="E572" s="2" t="s">
        <v>47</v>
      </c>
      <c r="F572" s="13"/>
      <c r="G572" s="12">
        <v>3</v>
      </c>
      <c r="H572" s="12"/>
      <c r="I572" s="12"/>
      <c r="J572" s="12"/>
      <c r="K572" s="12"/>
      <c r="L572" s="276"/>
      <c r="M572" s="276"/>
      <c r="N572" s="12"/>
      <c r="O572" s="12"/>
      <c r="P572" s="12"/>
      <c r="Q572" s="276"/>
      <c r="R572" s="276"/>
      <c r="S572" s="314"/>
      <c r="T572" s="36"/>
      <c r="U572" s="133"/>
      <c r="V572" s="70"/>
      <c r="W572" s="117"/>
      <c r="X572" s="2"/>
      <c r="Y572" s="36">
        <v>45318</v>
      </c>
      <c r="Z572" s="24" t="s">
        <v>45</v>
      </c>
      <c r="AA572" s="133">
        <v>3</v>
      </c>
      <c r="AB572" s="117"/>
      <c r="AC572" s="2"/>
      <c r="AD572" s="13"/>
      <c r="AE572" s="1"/>
      <c r="AF572" s="277"/>
    </row>
    <row r="573" spans="2:32" ht="15" customHeight="1" x14ac:dyDescent="0.2">
      <c r="B573" s="13" t="s">
        <v>76</v>
      </c>
      <c r="C573" s="24" t="s">
        <v>97</v>
      </c>
      <c r="D573" s="386">
        <v>561</v>
      </c>
      <c r="E573" s="2" t="s">
        <v>47</v>
      </c>
      <c r="F573" s="13"/>
      <c r="G573" s="12">
        <v>3</v>
      </c>
      <c r="H573" s="12"/>
      <c r="I573" s="12"/>
      <c r="J573" s="12"/>
      <c r="K573" s="12"/>
      <c r="L573" s="276"/>
      <c r="M573" s="276"/>
      <c r="N573" s="12">
        <v>3</v>
      </c>
      <c r="O573" s="12"/>
      <c r="P573" s="12"/>
      <c r="Q573" s="276"/>
      <c r="R573" s="276"/>
      <c r="S573" s="356" t="s">
        <v>467</v>
      </c>
      <c r="T573" s="36"/>
      <c r="U573" s="133"/>
      <c r="V573" s="70"/>
      <c r="W573" s="117"/>
      <c r="X573" s="2"/>
      <c r="Y573" s="36">
        <v>45318</v>
      </c>
      <c r="Z573" s="24" t="s">
        <v>45</v>
      </c>
      <c r="AA573" s="133">
        <v>6</v>
      </c>
      <c r="AB573" s="117"/>
      <c r="AC573" s="2"/>
      <c r="AD573" s="13"/>
      <c r="AE573" s="1"/>
      <c r="AF573" s="277"/>
    </row>
    <row r="574" spans="2:32" ht="15" customHeight="1" x14ac:dyDescent="0.2">
      <c r="B574" s="13" t="s">
        <v>76</v>
      </c>
      <c r="C574" s="24" t="s">
        <v>97</v>
      </c>
      <c r="D574" s="386">
        <v>562</v>
      </c>
      <c r="E574" s="2" t="s">
        <v>47</v>
      </c>
      <c r="F574" s="13"/>
      <c r="G574" s="12">
        <v>3</v>
      </c>
      <c r="H574" s="12"/>
      <c r="I574" s="12"/>
      <c r="J574" s="12"/>
      <c r="K574" s="12"/>
      <c r="L574" s="276"/>
      <c r="M574" s="276"/>
      <c r="N574" s="12"/>
      <c r="O574" s="12"/>
      <c r="P574" s="12"/>
      <c r="Q574" s="276"/>
      <c r="R574" s="276"/>
      <c r="S574" s="314"/>
      <c r="T574" s="36"/>
      <c r="U574" s="133"/>
      <c r="V574" s="70"/>
      <c r="W574" s="117"/>
      <c r="X574" s="2"/>
      <c r="Y574" s="36">
        <v>45318</v>
      </c>
      <c r="Z574" s="24" t="s">
        <v>45</v>
      </c>
      <c r="AA574" s="133">
        <v>3</v>
      </c>
      <c r="AB574" s="117"/>
      <c r="AC574" s="2"/>
      <c r="AD574" s="13"/>
      <c r="AE574" s="1"/>
      <c r="AF574" s="277"/>
    </row>
    <row r="575" spans="2:32" ht="15" customHeight="1" x14ac:dyDescent="0.2">
      <c r="B575" s="13" t="s">
        <v>76</v>
      </c>
      <c r="C575" s="24" t="s">
        <v>97</v>
      </c>
      <c r="D575" s="386">
        <v>563</v>
      </c>
      <c r="E575" s="2" t="s">
        <v>173</v>
      </c>
      <c r="F575" s="13"/>
      <c r="G575" s="12">
        <v>2</v>
      </c>
      <c r="H575" s="12"/>
      <c r="I575" s="12">
        <v>6</v>
      </c>
      <c r="J575" s="12"/>
      <c r="K575" s="12"/>
      <c r="L575" s="276"/>
      <c r="M575" s="276"/>
      <c r="N575" s="12">
        <v>3</v>
      </c>
      <c r="O575" s="12">
        <v>3</v>
      </c>
      <c r="P575" s="12"/>
      <c r="Q575" s="276"/>
      <c r="R575" s="276"/>
      <c r="S575" s="356" t="s">
        <v>467</v>
      </c>
      <c r="T575" s="36">
        <v>45316</v>
      </c>
      <c r="U575" s="133" t="s">
        <v>45</v>
      </c>
      <c r="V575" s="133">
        <v>3</v>
      </c>
      <c r="W575" s="117"/>
      <c r="X575" s="2"/>
      <c r="Y575" s="36">
        <v>45318</v>
      </c>
      <c r="Z575" s="24" t="s">
        <v>45</v>
      </c>
      <c r="AA575" s="133">
        <v>11</v>
      </c>
      <c r="AB575" s="117"/>
      <c r="AC575" s="2"/>
      <c r="AD575" s="13"/>
      <c r="AE575" s="1"/>
      <c r="AF575" s="277"/>
    </row>
    <row r="576" spans="2:32" ht="15" customHeight="1" x14ac:dyDescent="0.2">
      <c r="B576" s="13" t="s">
        <v>76</v>
      </c>
      <c r="C576" s="24" t="s">
        <v>97</v>
      </c>
      <c r="D576" s="386">
        <v>564</v>
      </c>
      <c r="E576" s="2" t="s">
        <v>117</v>
      </c>
      <c r="F576" s="13"/>
      <c r="G576" s="12"/>
      <c r="H576" s="12"/>
      <c r="I576" s="12">
        <v>6</v>
      </c>
      <c r="J576" s="12"/>
      <c r="K576" s="12"/>
      <c r="L576" s="276"/>
      <c r="M576" s="276"/>
      <c r="N576" s="12"/>
      <c r="O576" s="12"/>
      <c r="P576" s="12">
        <v>3</v>
      </c>
      <c r="Q576" s="276"/>
      <c r="R576" s="276"/>
      <c r="S576" s="356" t="s">
        <v>467</v>
      </c>
      <c r="T576" s="36">
        <v>45316</v>
      </c>
      <c r="U576" s="133" t="s">
        <v>45</v>
      </c>
      <c r="V576" s="133">
        <v>9</v>
      </c>
      <c r="W576" s="117"/>
      <c r="X576" s="2"/>
      <c r="Y576" s="36">
        <v>45318</v>
      </c>
      <c r="Z576" s="24" t="s">
        <v>45</v>
      </c>
      <c r="AA576" s="133">
        <v>12</v>
      </c>
      <c r="AB576" s="117"/>
      <c r="AC576" s="2"/>
      <c r="AD576" s="13"/>
      <c r="AE576" s="1"/>
      <c r="AF576" s="277"/>
    </row>
    <row r="577" spans="2:32" ht="15" customHeight="1" x14ac:dyDescent="0.2">
      <c r="B577" s="13" t="s">
        <v>76</v>
      </c>
      <c r="C577" s="24" t="s">
        <v>97</v>
      </c>
      <c r="D577" s="386">
        <v>565</v>
      </c>
      <c r="E577" s="2" t="s">
        <v>121</v>
      </c>
      <c r="F577" s="13"/>
      <c r="G577" s="12">
        <v>2</v>
      </c>
      <c r="H577" s="12">
        <v>3</v>
      </c>
      <c r="I577" s="12">
        <v>6</v>
      </c>
      <c r="J577" s="12"/>
      <c r="K577" s="12"/>
      <c r="L577" s="276"/>
      <c r="M577" s="276"/>
      <c r="N577" s="12">
        <v>3</v>
      </c>
      <c r="O577" s="12">
        <v>13</v>
      </c>
      <c r="P577" s="12"/>
      <c r="Q577" s="276"/>
      <c r="R577" s="276"/>
      <c r="S577" s="356" t="s">
        <v>486</v>
      </c>
      <c r="T577" s="36">
        <v>45316</v>
      </c>
      <c r="U577" s="133" t="s">
        <v>45</v>
      </c>
      <c r="V577" s="133">
        <v>13</v>
      </c>
      <c r="W577" s="117"/>
      <c r="X577" s="2"/>
      <c r="Y577" s="36">
        <v>45318</v>
      </c>
      <c r="Z577" s="24" t="s">
        <v>45</v>
      </c>
      <c r="AA577" s="133">
        <v>14</v>
      </c>
      <c r="AB577" s="117"/>
      <c r="AC577" s="2"/>
      <c r="AD577" s="13"/>
      <c r="AE577" s="1"/>
      <c r="AF577" s="277"/>
    </row>
    <row r="578" spans="2:32" ht="15" customHeight="1" x14ac:dyDescent="0.2">
      <c r="B578" s="13" t="s">
        <v>76</v>
      </c>
      <c r="C578" s="24" t="s">
        <v>97</v>
      </c>
      <c r="D578" s="386">
        <v>566</v>
      </c>
      <c r="E578" s="2" t="s">
        <v>47</v>
      </c>
      <c r="F578" s="13"/>
      <c r="G578" s="12">
        <v>3</v>
      </c>
      <c r="H578" s="12"/>
      <c r="I578" s="12"/>
      <c r="J578" s="12"/>
      <c r="K578" s="12"/>
      <c r="L578" s="276"/>
      <c r="M578" s="276"/>
      <c r="N578" s="12"/>
      <c r="O578" s="12"/>
      <c r="P578" s="12"/>
      <c r="Q578" s="276"/>
      <c r="R578" s="276"/>
      <c r="S578" s="356" t="s">
        <v>487</v>
      </c>
      <c r="T578" s="36"/>
      <c r="U578" s="133"/>
      <c r="V578" s="70"/>
      <c r="W578" s="117"/>
      <c r="X578" s="2"/>
      <c r="Y578" s="36">
        <v>45318</v>
      </c>
      <c r="Z578" s="24" t="s">
        <v>45</v>
      </c>
      <c r="AA578" s="133">
        <v>3</v>
      </c>
      <c r="AB578" s="117"/>
      <c r="AC578" s="2"/>
      <c r="AD578" s="13"/>
      <c r="AE578" s="1"/>
      <c r="AF578" s="277"/>
    </row>
    <row r="579" spans="2:32" ht="15" customHeight="1" x14ac:dyDescent="0.2">
      <c r="B579" s="13" t="s">
        <v>76</v>
      </c>
      <c r="C579" s="24" t="s">
        <v>97</v>
      </c>
      <c r="D579" s="386">
        <v>567</v>
      </c>
      <c r="E579" s="2" t="s">
        <v>47</v>
      </c>
      <c r="F579" s="13"/>
      <c r="G579" s="12">
        <v>3</v>
      </c>
      <c r="H579" s="12"/>
      <c r="I579" s="12"/>
      <c r="J579" s="12"/>
      <c r="K579" s="12"/>
      <c r="L579" s="276"/>
      <c r="M579" s="276"/>
      <c r="N579" s="12"/>
      <c r="O579" s="12"/>
      <c r="P579" s="12"/>
      <c r="Q579" s="276"/>
      <c r="R579" s="276"/>
      <c r="S579" s="314"/>
      <c r="T579" s="36"/>
      <c r="U579" s="133"/>
      <c r="V579" s="70"/>
      <c r="W579" s="117"/>
      <c r="X579" s="2"/>
      <c r="Y579" s="36">
        <v>45318</v>
      </c>
      <c r="Z579" s="24" t="s">
        <v>45</v>
      </c>
      <c r="AA579" s="133">
        <v>3</v>
      </c>
      <c r="AB579" s="117"/>
      <c r="AC579" s="2"/>
      <c r="AD579" s="13"/>
      <c r="AE579" s="1"/>
      <c r="AF579" s="277"/>
    </row>
    <row r="580" spans="2:32" ht="15" customHeight="1" x14ac:dyDescent="0.2">
      <c r="B580" s="13" t="s">
        <v>76</v>
      </c>
      <c r="C580" s="24" t="s">
        <v>97</v>
      </c>
      <c r="D580" s="386">
        <v>568</v>
      </c>
      <c r="E580" s="2" t="s">
        <v>47</v>
      </c>
      <c r="F580" s="13"/>
      <c r="G580" s="12">
        <v>3</v>
      </c>
      <c r="H580" s="12"/>
      <c r="I580" s="12"/>
      <c r="J580" s="12"/>
      <c r="K580" s="12"/>
      <c r="L580" s="276"/>
      <c r="M580" s="276"/>
      <c r="N580" s="12">
        <v>3</v>
      </c>
      <c r="O580" s="12"/>
      <c r="P580" s="12"/>
      <c r="Q580" s="276"/>
      <c r="R580" s="276"/>
      <c r="S580" s="356" t="s">
        <v>486</v>
      </c>
      <c r="T580" s="36"/>
      <c r="U580" s="133"/>
      <c r="V580" s="70"/>
      <c r="W580" s="117"/>
      <c r="X580" s="2"/>
      <c r="Y580" s="36">
        <v>45318</v>
      </c>
      <c r="Z580" s="24" t="s">
        <v>45</v>
      </c>
      <c r="AA580" s="133">
        <v>6</v>
      </c>
      <c r="AB580" s="117"/>
      <c r="AC580" s="2"/>
      <c r="AD580" s="13"/>
      <c r="AE580" s="1"/>
      <c r="AF580" s="277"/>
    </row>
    <row r="581" spans="2:32" ht="15" customHeight="1" x14ac:dyDescent="0.2">
      <c r="B581" s="13" t="s">
        <v>76</v>
      </c>
      <c r="C581" s="24" t="s">
        <v>97</v>
      </c>
      <c r="D581" s="386">
        <v>569</v>
      </c>
      <c r="E581" s="2" t="s">
        <v>47</v>
      </c>
      <c r="F581" s="13"/>
      <c r="G581" s="12">
        <v>3</v>
      </c>
      <c r="H581" s="12"/>
      <c r="I581" s="12"/>
      <c r="J581" s="12"/>
      <c r="K581" s="12"/>
      <c r="L581" s="276"/>
      <c r="M581" s="276"/>
      <c r="N581" s="12"/>
      <c r="O581" s="12"/>
      <c r="P581" s="12"/>
      <c r="Q581" s="276"/>
      <c r="R581" s="276"/>
      <c r="S581" s="314"/>
      <c r="T581" s="36"/>
      <c r="U581" s="133"/>
      <c r="V581" s="70"/>
      <c r="W581" s="117"/>
      <c r="X581" s="2"/>
      <c r="Y581" s="36">
        <v>45318</v>
      </c>
      <c r="Z581" s="24" t="s">
        <v>45</v>
      </c>
      <c r="AA581" s="133">
        <v>3</v>
      </c>
      <c r="AB581" s="117"/>
      <c r="AC581" s="2"/>
      <c r="AD581" s="13"/>
      <c r="AE581" s="1"/>
      <c r="AF581" s="277"/>
    </row>
    <row r="582" spans="2:32" ht="15" customHeight="1" x14ac:dyDescent="0.2">
      <c r="B582" s="13" t="s">
        <v>76</v>
      </c>
      <c r="C582" s="24" t="s">
        <v>97</v>
      </c>
      <c r="D582" s="386">
        <v>570</v>
      </c>
      <c r="E582" s="2" t="s">
        <v>141</v>
      </c>
      <c r="F582" s="13"/>
      <c r="G582" s="12">
        <v>6</v>
      </c>
      <c r="H582" s="12"/>
      <c r="I582" s="12">
        <v>3</v>
      </c>
      <c r="J582" s="12"/>
      <c r="K582" s="12"/>
      <c r="L582" s="276"/>
      <c r="M582" s="276"/>
      <c r="N582" s="12">
        <v>3</v>
      </c>
      <c r="O582" s="12">
        <v>3</v>
      </c>
      <c r="P582" s="12"/>
      <c r="Q582" s="276"/>
      <c r="R582" s="276"/>
      <c r="S582" s="315" t="s">
        <v>420</v>
      </c>
      <c r="T582" s="36">
        <v>45316</v>
      </c>
      <c r="U582" s="133" t="s">
        <v>45</v>
      </c>
      <c r="V582" s="133">
        <v>3</v>
      </c>
      <c r="W582" s="117"/>
      <c r="X582" s="2"/>
      <c r="Y582" s="36">
        <v>45318</v>
      </c>
      <c r="Z582" s="24" t="s">
        <v>45</v>
      </c>
      <c r="AA582" s="133">
        <v>12</v>
      </c>
      <c r="AB582" s="117"/>
      <c r="AC582" s="2"/>
      <c r="AD582" s="13"/>
      <c r="AE582" s="1"/>
      <c r="AF582" s="277"/>
    </row>
    <row r="583" spans="2:32" ht="15" customHeight="1" x14ac:dyDescent="0.2">
      <c r="B583" s="13" t="s">
        <v>76</v>
      </c>
      <c r="C583" s="24" t="s">
        <v>97</v>
      </c>
      <c r="D583" s="386">
        <v>571</v>
      </c>
      <c r="E583" s="2" t="s">
        <v>60</v>
      </c>
      <c r="F583" s="13"/>
      <c r="G583" s="12"/>
      <c r="H583" s="12"/>
      <c r="I583" s="12">
        <v>6</v>
      </c>
      <c r="J583" s="12"/>
      <c r="K583" s="12">
        <v>3</v>
      </c>
      <c r="L583" s="276"/>
      <c r="M583" s="276"/>
      <c r="N583" s="12">
        <v>3</v>
      </c>
      <c r="O583" s="12">
        <v>3</v>
      </c>
      <c r="P583" s="12"/>
      <c r="Q583" s="276"/>
      <c r="R583" s="276"/>
      <c r="S583" s="315" t="s">
        <v>421</v>
      </c>
      <c r="T583" s="36">
        <v>45316</v>
      </c>
      <c r="U583" s="133" t="s">
        <v>45</v>
      </c>
      <c r="V583" s="133">
        <v>12</v>
      </c>
      <c r="W583" s="164" t="s">
        <v>533</v>
      </c>
      <c r="X583" s="2"/>
      <c r="Y583" s="36">
        <v>45318</v>
      </c>
      <c r="Z583" s="24" t="s">
        <v>45</v>
      </c>
      <c r="AA583" s="133">
        <v>12</v>
      </c>
      <c r="AB583" s="117"/>
      <c r="AC583" s="2"/>
      <c r="AD583" s="13"/>
      <c r="AE583" s="1"/>
      <c r="AF583" s="277"/>
    </row>
    <row r="584" spans="2:32" ht="15" customHeight="1" x14ac:dyDescent="0.2">
      <c r="B584" s="13" t="s">
        <v>76</v>
      </c>
      <c r="C584" s="24" t="s">
        <v>97</v>
      </c>
      <c r="D584" s="386">
        <v>572</v>
      </c>
      <c r="E584" s="2" t="s">
        <v>172</v>
      </c>
      <c r="F584" s="13"/>
      <c r="G584" s="12">
        <v>1</v>
      </c>
      <c r="H584" s="12"/>
      <c r="I584" s="12">
        <v>6</v>
      </c>
      <c r="J584" s="12"/>
      <c r="K584" s="12"/>
      <c r="L584" s="276"/>
      <c r="M584" s="276"/>
      <c r="N584" s="12"/>
      <c r="O584" s="12">
        <v>3</v>
      </c>
      <c r="P584" s="12"/>
      <c r="Q584" s="276"/>
      <c r="R584" s="276"/>
      <c r="S584" s="314"/>
      <c r="T584" s="36">
        <v>45316</v>
      </c>
      <c r="U584" s="133" t="s">
        <v>45</v>
      </c>
      <c r="V584" s="133">
        <v>3</v>
      </c>
      <c r="W584" s="117"/>
      <c r="X584" s="2"/>
      <c r="Y584" s="36">
        <v>45318</v>
      </c>
      <c r="Z584" s="24" t="s">
        <v>45</v>
      </c>
      <c r="AA584" s="133">
        <v>7</v>
      </c>
      <c r="AB584" s="117"/>
      <c r="AC584" s="2"/>
      <c r="AD584" s="13"/>
      <c r="AE584" s="1"/>
      <c r="AF584" s="277"/>
    </row>
    <row r="585" spans="2:32" ht="15" customHeight="1" x14ac:dyDescent="0.2">
      <c r="B585" s="13" t="s">
        <v>76</v>
      </c>
      <c r="C585" s="24" t="s">
        <v>97</v>
      </c>
      <c r="D585" s="386">
        <v>573</v>
      </c>
      <c r="E585" s="2" t="s">
        <v>115</v>
      </c>
      <c r="F585" s="13"/>
      <c r="G585" s="12"/>
      <c r="H585" s="12"/>
      <c r="I585" s="12">
        <v>3</v>
      </c>
      <c r="J585" s="12"/>
      <c r="K585" s="12">
        <v>3</v>
      </c>
      <c r="L585" s="276"/>
      <c r="M585" s="276"/>
      <c r="N585" s="12">
        <v>3</v>
      </c>
      <c r="O585" s="12"/>
      <c r="P585" s="12"/>
      <c r="Q585" s="276"/>
      <c r="R585" s="276"/>
      <c r="S585" s="314"/>
      <c r="T585" s="36">
        <v>45316</v>
      </c>
      <c r="U585" s="133" t="s">
        <v>45</v>
      </c>
      <c r="V585" s="133">
        <v>3</v>
      </c>
      <c r="W585" s="117"/>
      <c r="X585" s="2"/>
      <c r="Y585" s="36">
        <v>45318</v>
      </c>
      <c r="Z585" s="24" t="s">
        <v>45</v>
      </c>
      <c r="AA585" s="133">
        <v>9</v>
      </c>
      <c r="AB585" s="117"/>
      <c r="AC585" s="2"/>
      <c r="AD585" s="13"/>
      <c r="AE585" s="1"/>
      <c r="AF585" s="277"/>
    </row>
    <row r="586" spans="2:32" ht="15" customHeight="1" x14ac:dyDescent="0.2">
      <c r="B586" s="13" t="s">
        <v>76</v>
      </c>
      <c r="C586" s="24" t="s">
        <v>97</v>
      </c>
      <c r="D586" s="386">
        <v>574</v>
      </c>
      <c r="E586" s="2" t="s">
        <v>173</v>
      </c>
      <c r="F586" s="13"/>
      <c r="G586" s="12"/>
      <c r="H586" s="12"/>
      <c r="I586" s="12">
        <v>6</v>
      </c>
      <c r="J586" s="12"/>
      <c r="K586" s="12"/>
      <c r="L586" s="276"/>
      <c r="M586" s="276"/>
      <c r="N586" s="12">
        <v>3</v>
      </c>
      <c r="O586" s="12"/>
      <c r="P586" s="12">
        <v>3</v>
      </c>
      <c r="Q586" s="276"/>
      <c r="R586" s="276"/>
      <c r="S586" s="314"/>
      <c r="T586" s="36">
        <v>45316</v>
      </c>
      <c r="U586" s="133" t="s">
        <v>45</v>
      </c>
      <c r="V586" s="133">
        <v>9</v>
      </c>
      <c r="W586" s="117"/>
      <c r="X586" s="2"/>
      <c r="Y586" s="36">
        <v>45318</v>
      </c>
      <c r="Z586" s="24" t="s">
        <v>45</v>
      </c>
      <c r="AA586" s="133">
        <v>15</v>
      </c>
      <c r="AB586" s="117"/>
      <c r="AC586" s="2"/>
      <c r="AD586" s="13"/>
      <c r="AE586" s="1"/>
      <c r="AF586" s="277"/>
    </row>
    <row r="587" spans="2:32" ht="15" customHeight="1" x14ac:dyDescent="0.2">
      <c r="B587" s="13" t="s">
        <v>76</v>
      </c>
      <c r="C587" s="24" t="s">
        <v>97</v>
      </c>
      <c r="D587" s="386">
        <v>575</v>
      </c>
      <c r="E587" s="2" t="s">
        <v>47</v>
      </c>
      <c r="F587" s="13"/>
      <c r="G587" s="12">
        <v>3</v>
      </c>
      <c r="H587" s="12"/>
      <c r="I587" s="12"/>
      <c r="J587" s="12"/>
      <c r="K587" s="12"/>
      <c r="L587" s="276"/>
      <c r="M587" s="276"/>
      <c r="N587" s="12"/>
      <c r="O587" s="12"/>
      <c r="P587" s="12"/>
      <c r="Q587" s="276"/>
      <c r="R587" s="276"/>
      <c r="S587" s="314"/>
      <c r="T587" s="36"/>
      <c r="U587" s="133"/>
      <c r="V587" s="70"/>
      <c r="W587" s="117"/>
      <c r="X587" s="2"/>
      <c r="Y587" s="36">
        <v>45318</v>
      </c>
      <c r="Z587" s="24" t="s">
        <v>45</v>
      </c>
      <c r="AA587" s="133">
        <v>3</v>
      </c>
      <c r="AB587" s="117"/>
      <c r="AC587" s="2"/>
      <c r="AD587" s="13"/>
      <c r="AE587" s="1"/>
      <c r="AF587" s="277"/>
    </row>
    <row r="588" spans="2:32" ht="15" customHeight="1" x14ac:dyDescent="0.2">
      <c r="B588" s="13" t="s">
        <v>76</v>
      </c>
      <c r="C588" s="24" t="s">
        <v>97</v>
      </c>
      <c r="D588" s="386">
        <v>576</v>
      </c>
      <c r="E588" s="2" t="s">
        <v>112</v>
      </c>
      <c r="F588" s="13"/>
      <c r="G588" s="12">
        <v>1</v>
      </c>
      <c r="H588" s="12"/>
      <c r="I588" s="12">
        <v>6</v>
      </c>
      <c r="J588" s="12"/>
      <c r="K588" s="12"/>
      <c r="L588" s="276"/>
      <c r="M588" s="276"/>
      <c r="N588" s="12">
        <v>3</v>
      </c>
      <c r="O588" s="12">
        <v>3</v>
      </c>
      <c r="P588" s="12"/>
      <c r="Q588" s="276"/>
      <c r="R588" s="276"/>
      <c r="S588" s="314"/>
      <c r="T588" s="36">
        <v>45316</v>
      </c>
      <c r="U588" s="133" t="s">
        <v>45</v>
      </c>
      <c r="V588" s="133">
        <v>3</v>
      </c>
      <c r="W588" s="117"/>
      <c r="X588" s="2"/>
      <c r="Y588" s="36">
        <v>45318</v>
      </c>
      <c r="Z588" s="24" t="s">
        <v>45</v>
      </c>
      <c r="AA588" s="133">
        <v>10</v>
      </c>
      <c r="AB588" s="117"/>
      <c r="AC588" s="2"/>
      <c r="AD588" s="13"/>
      <c r="AE588" s="1"/>
      <c r="AF588" s="277"/>
    </row>
    <row r="589" spans="2:32" ht="15" customHeight="1" x14ac:dyDescent="0.2">
      <c r="B589" s="13" t="s">
        <v>76</v>
      </c>
      <c r="C589" s="24" t="s">
        <v>97</v>
      </c>
      <c r="D589" s="386">
        <v>577</v>
      </c>
      <c r="E589" s="2" t="s">
        <v>172</v>
      </c>
      <c r="F589" s="13"/>
      <c r="G589" s="12">
        <v>2</v>
      </c>
      <c r="H589" s="12"/>
      <c r="I589" s="12">
        <v>6</v>
      </c>
      <c r="J589" s="12"/>
      <c r="K589" s="12"/>
      <c r="L589" s="276"/>
      <c r="M589" s="276"/>
      <c r="N589" s="12"/>
      <c r="O589" s="12">
        <v>3</v>
      </c>
      <c r="P589" s="12"/>
      <c r="Q589" s="276"/>
      <c r="R589" s="276"/>
      <c r="S589" s="314"/>
      <c r="T589" s="36">
        <v>45316</v>
      </c>
      <c r="U589" s="133" t="s">
        <v>45</v>
      </c>
      <c r="V589" s="133">
        <v>3</v>
      </c>
      <c r="W589" s="117"/>
      <c r="X589" s="2"/>
      <c r="Y589" s="36">
        <v>45318</v>
      </c>
      <c r="Z589" s="24" t="s">
        <v>45</v>
      </c>
      <c r="AA589" s="133">
        <v>8</v>
      </c>
      <c r="AB589" s="117"/>
      <c r="AC589" s="2"/>
      <c r="AD589" s="13"/>
      <c r="AE589" s="1"/>
      <c r="AF589" s="277"/>
    </row>
    <row r="590" spans="2:32" ht="15" customHeight="1" x14ac:dyDescent="0.2">
      <c r="B590" s="13" t="s">
        <v>76</v>
      </c>
      <c r="C590" s="24" t="s">
        <v>97</v>
      </c>
      <c r="D590" s="386">
        <v>578</v>
      </c>
      <c r="E590" s="2" t="s">
        <v>141</v>
      </c>
      <c r="F590" s="13"/>
      <c r="G590" s="12">
        <v>3</v>
      </c>
      <c r="H590" s="12"/>
      <c r="I590" s="12">
        <v>3</v>
      </c>
      <c r="J590" s="12"/>
      <c r="K590" s="12"/>
      <c r="L590" s="276"/>
      <c r="M590" s="276"/>
      <c r="N590" s="12">
        <v>3</v>
      </c>
      <c r="O590" s="12">
        <v>3</v>
      </c>
      <c r="P590" s="12"/>
      <c r="Q590" s="276"/>
      <c r="R590" s="276"/>
      <c r="S590" s="314"/>
      <c r="T590" s="36">
        <v>45316</v>
      </c>
      <c r="U590" s="133" t="s">
        <v>45</v>
      </c>
      <c r="V590" s="133">
        <v>3</v>
      </c>
      <c r="W590" s="117"/>
      <c r="X590" s="2"/>
      <c r="Y590" s="36">
        <v>45318</v>
      </c>
      <c r="Z590" s="24" t="s">
        <v>45</v>
      </c>
      <c r="AA590" s="133">
        <v>9</v>
      </c>
      <c r="AB590" s="117"/>
      <c r="AC590" s="2"/>
      <c r="AD590" s="13"/>
      <c r="AE590" s="1"/>
      <c r="AF590" s="277"/>
    </row>
    <row r="591" spans="2:32" ht="15" customHeight="1" x14ac:dyDescent="0.2">
      <c r="B591" s="13" t="s">
        <v>76</v>
      </c>
      <c r="C591" s="24" t="s">
        <v>97</v>
      </c>
      <c r="D591" s="386">
        <v>579</v>
      </c>
      <c r="E591" s="2" t="s">
        <v>60</v>
      </c>
      <c r="F591" s="13"/>
      <c r="G591" s="12"/>
      <c r="H591" s="12"/>
      <c r="I591" s="12">
        <v>6</v>
      </c>
      <c r="J591" s="12"/>
      <c r="K591" s="12"/>
      <c r="L591" s="276"/>
      <c r="M591" s="276"/>
      <c r="N591" s="12"/>
      <c r="O591" s="12"/>
      <c r="P591" s="12">
        <v>3</v>
      </c>
      <c r="Q591" s="276"/>
      <c r="R591" s="276"/>
      <c r="S591" s="314"/>
      <c r="T591" s="36">
        <v>45316</v>
      </c>
      <c r="U591" s="133" t="s">
        <v>45</v>
      </c>
      <c r="V591" s="133">
        <v>9</v>
      </c>
      <c r="W591" s="117"/>
      <c r="X591" s="2"/>
      <c r="Y591" s="36">
        <v>45318</v>
      </c>
      <c r="Z591" s="24" t="s">
        <v>45</v>
      </c>
      <c r="AA591" s="133">
        <v>12</v>
      </c>
      <c r="AB591" s="117"/>
      <c r="AC591" s="2"/>
      <c r="AD591" s="13"/>
      <c r="AE591" s="1"/>
      <c r="AF591" s="277"/>
    </row>
    <row r="592" spans="2:32" ht="15" customHeight="1" x14ac:dyDescent="0.2">
      <c r="B592" s="13" t="s">
        <v>76</v>
      </c>
      <c r="C592" s="24" t="s">
        <v>97</v>
      </c>
      <c r="D592" s="386">
        <v>580</v>
      </c>
      <c r="E592" s="2" t="s">
        <v>60</v>
      </c>
      <c r="F592" s="13"/>
      <c r="G592" s="12">
        <v>1</v>
      </c>
      <c r="H592" s="12"/>
      <c r="I592" s="12">
        <v>6</v>
      </c>
      <c r="J592" s="12"/>
      <c r="K592" s="12"/>
      <c r="L592" s="276"/>
      <c r="M592" s="276"/>
      <c r="N592" s="12">
        <v>1</v>
      </c>
      <c r="O592" s="12">
        <v>3</v>
      </c>
      <c r="P592" s="12"/>
      <c r="Q592" s="276"/>
      <c r="R592" s="276"/>
      <c r="S592" s="356" t="s">
        <v>488</v>
      </c>
      <c r="T592" s="36">
        <v>45316</v>
      </c>
      <c r="U592" s="133" t="s">
        <v>45</v>
      </c>
      <c r="V592" s="133">
        <v>3</v>
      </c>
      <c r="W592" s="117"/>
      <c r="X592" s="2"/>
      <c r="Y592" s="36">
        <v>45318</v>
      </c>
      <c r="Z592" s="24" t="s">
        <v>45</v>
      </c>
      <c r="AA592" s="133">
        <v>8</v>
      </c>
      <c r="AB592" s="117"/>
      <c r="AC592" s="2"/>
      <c r="AD592" s="13"/>
      <c r="AE592" s="1"/>
      <c r="AF592" s="277"/>
    </row>
    <row r="593" spans="2:32" ht="15" customHeight="1" x14ac:dyDescent="0.2">
      <c r="B593" s="13" t="s">
        <v>76</v>
      </c>
      <c r="C593" s="24" t="s">
        <v>97</v>
      </c>
      <c r="D593" s="386">
        <v>581</v>
      </c>
      <c r="E593" s="2" t="s">
        <v>114</v>
      </c>
      <c r="F593" s="13"/>
      <c r="G593" s="12">
        <v>4</v>
      </c>
      <c r="H593" s="12"/>
      <c r="I593" s="12">
        <v>3</v>
      </c>
      <c r="J593" s="12"/>
      <c r="K593" s="12"/>
      <c r="L593" s="276"/>
      <c r="M593" s="276"/>
      <c r="N593" s="12"/>
      <c r="O593" s="12">
        <v>3</v>
      </c>
      <c r="P593" s="12"/>
      <c r="Q593" s="276"/>
      <c r="R593" s="276"/>
      <c r="S593" s="314"/>
      <c r="T593" s="36">
        <v>45316</v>
      </c>
      <c r="U593" s="133" t="s">
        <v>45</v>
      </c>
      <c r="V593" s="133">
        <v>3</v>
      </c>
      <c r="W593" s="117"/>
      <c r="X593" s="2"/>
      <c r="Y593" s="36">
        <v>45318</v>
      </c>
      <c r="Z593" s="24" t="s">
        <v>45</v>
      </c>
      <c r="AA593" s="133">
        <v>7</v>
      </c>
      <c r="AB593" s="117"/>
      <c r="AC593" s="2"/>
      <c r="AD593" s="13"/>
      <c r="AE593" s="1"/>
      <c r="AF593" s="277"/>
    </row>
    <row r="594" spans="2:32" ht="15" customHeight="1" x14ac:dyDescent="0.2">
      <c r="B594" s="13" t="s">
        <v>76</v>
      </c>
      <c r="C594" s="24" t="s">
        <v>97</v>
      </c>
      <c r="D594" s="386">
        <v>582</v>
      </c>
      <c r="E594" s="2" t="s">
        <v>115</v>
      </c>
      <c r="F594" s="13"/>
      <c r="G594" s="12"/>
      <c r="H594" s="12"/>
      <c r="I594" s="12">
        <v>3</v>
      </c>
      <c r="J594" s="12"/>
      <c r="K594" s="12">
        <v>3</v>
      </c>
      <c r="L594" s="276"/>
      <c r="M594" s="276"/>
      <c r="N594" s="12">
        <v>3</v>
      </c>
      <c r="O594" s="12"/>
      <c r="P594" s="12"/>
      <c r="Q594" s="276"/>
      <c r="R594" s="276"/>
      <c r="S594" s="356" t="s">
        <v>467</v>
      </c>
      <c r="T594" s="36">
        <v>45316</v>
      </c>
      <c r="U594" s="133" t="s">
        <v>45</v>
      </c>
      <c r="V594" s="133">
        <v>3</v>
      </c>
      <c r="W594" s="117"/>
      <c r="X594" s="2"/>
      <c r="Y594" s="36">
        <v>45318</v>
      </c>
      <c r="Z594" s="24" t="s">
        <v>45</v>
      </c>
      <c r="AA594" s="133">
        <v>9</v>
      </c>
      <c r="AB594" s="117"/>
      <c r="AC594" s="2"/>
      <c r="AD594" s="13"/>
      <c r="AE594" s="1"/>
      <c r="AF594" s="277"/>
    </row>
    <row r="595" spans="2:32" ht="15" customHeight="1" x14ac:dyDescent="0.2">
      <c r="B595" s="13" t="s">
        <v>76</v>
      </c>
      <c r="C595" s="24" t="s">
        <v>97</v>
      </c>
      <c r="D595" s="386">
        <v>583</v>
      </c>
      <c r="E595" s="2" t="s">
        <v>114</v>
      </c>
      <c r="F595" s="13"/>
      <c r="G595" s="12">
        <v>4</v>
      </c>
      <c r="H595" s="12"/>
      <c r="I595" s="12">
        <v>3</v>
      </c>
      <c r="J595" s="12"/>
      <c r="K595" s="12"/>
      <c r="L595" s="276"/>
      <c r="M595" s="276"/>
      <c r="N595" s="12"/>
      <c r="O595" s="12">
        <v>3</v>
      </c>
      <c r="P595" s="12"/>
      <c r="Q595" s="276"/>
      <c r="R595" s="276"/>
      <c r="S595" s="314"/>
      <c r="T595" s="36">
        <v>45316</v>
      </c>
      <c r="U595" s="133" t="s">
        <v>45</v>
      </c>
      <c r="V595" s="133">
        <v>3</v>
      </c>
      <c r="W595" s="117"/>
      <c r="X595" s="2"/>
      <c r="Y595" s="36">
        <v>45318</v>
      </c>
      <c r="Z595" s="24" t="s">
        <v>45</v>
      </c>
      <c r="AA595" s="133">
        <v>7</v>
      </c>
      <c r="AB595" s="117"/>
      <c r="AC595" s="2"/>
      <c r="AD595" s="13"/>
      <c r="AE595" s="1"/>
      <c r="AF595" s="277"/>
    </row>
    <row r="596" spans="2:32" ht="15" customHeight="1" x14ac:dyDescent="0.2">
      <c r="B596" s="13" t="s">
        <v>76</v>
      </c>
      <c r="C596" s="24" t="s">
        <v>97</v>
      </c>
      <c r="D596" s="386">
        <v>584</v>
      </c>
      <c r="E596" s="2" t="s">
        <v>115</v>
      </c>
      <c r="F596" s="13"/>
      <c r="G596" s="12"/>
      <c r="H596" s="12"/>
      <c r="I596" s="12">
        <v>3</v>
      </c>
      <c r="J596" s="12"/>
      <c r="K596" s="12">
        <v>3</v>
      </c>
      <c r="L596" s="276"/>
      <c r="M596" s="276"/>
      <c r="N596" s="12">
        <v>3</v>
      </c>
      <c r="O596" s="12"/>
      <c r="P596" s="12"/>
      <c r="Q596" s="276"/>
      <c r="R596" s="276"/>
      <c r="S596" s="314"/>
      <c r="T596" s="36">
        <v>45316</v>
      </c>
      <c r="U596" s="133" t="s">
        <v>45</v>
      </c>
      <c r="V596" s="133">
        <v>3</v>
      </c>
      <c r="W596" s="117"/>
      <c r="X596" s="2"/>
      <c r="Y596" s="36">
        <v>45318</v>
      </c>
      <c r="Z596" s="24" t="s">
        <v>45</v>
      </c>
      <c r="AA596" s="133">
        <v>9</v>
      </c>
      <c r="AB596" s="117"/>
      <c r="AC596" s="2"/>
      <c r="AD596" s="13"/>
      <c r="AE596" s="1"/>
      <c r="AF596" s="277"/>
    </row>
    <row r="597" spans="2:32" ht="15" customHeight="1" x14ac:dyDescent="0.2">
      <c r="B597" s="13" t="s">
        <v>76</v>
      </c>
      <c r="C597" s="24" t="s">
        <v>97</v>
      </c>
      <c r="D597" s="386">
        <v>585</v>
      </c>
      <c r="E597" s="2" t="s">
        <v>121</v>
      </c>
      <c r="F597" s="13"/>
      <c r="G597" s="12">
        <v>2</v>
      </c>
      <c r="H597" s="12">
        <v>3</v>
      </c>
      <c r="I597" s="12">
        <v>6</v>
      </c>
      <c r="J597" s="12"/>
      <c r="K597" s="12"/>
      <c r="L597" s="276"/>
      <c r="M597" s="276"/>
      <c r="N597" s="12"/>
      <c r="O597" s="12">
        <v>5</v>
      </c>
      <c r="P597" s="12"/>
      <c r="Q597" s="276"/>
      <c r="R597" s="276"/>
      <c r="S597" s="314"/>
      <c r="T597" s="36">
        <v>45316</v>
      </c>
      <c r="U597" s="133" t="s">
        <v>45</v>
      </c>
      <c r="V597" s="133">
        <v>5</v>
      </c>
      <c r="W597" s="117"/>
      <c r="X597" s="2"/>
      <c r="Y597" s="36">
        <v>45318</v>
      </c>
      <c r="Z597" s="24" t="s">
        <v>45</v>
      </c>
      <c r="AA597" s="133">
        <v>11</v>
      </c>
      <c r="AB597" s="117"/>
      <c r="AC597" s="2"/>
      <c r="AD597" s="13"/>
      <c r="AE597" s="1"/>
      <c r="AF597" s="277"/>
    </row>
    <row r="598" spans="2:32" ht="15" customHeight="1" x14ac:dyDescent="0.2">
      <c r="B598" s="13" t="s">
        <v>76</v>
      </c>
      <c r="C598" s="24" t="s">
        <v>97</v>
      </c>
      <c r="D598" s="386">
        <v>586</v>
      </c>
      <c r="E598" s="2" t="s">
        <v>115</v>
      </c>
      <c r="F598" s="13"/>
      <c r="G598" s="12"/>
      <c r="H598" s="12"/>
      <c r="I598" s="12">
        <v>3</v>
      </c>
      <c r="J598" s="12"/>
      <c r="K598" s="12">
        <v>3</v>
      </c>
      <c r="L598" s="276"/>
      <c r="M598" s="276"/>
      <c r="N598" s="12">
        <v>3</v>
      </c>
      <c r="O598" s="12"/>
      <c r="P598" s="12"/>
      <c r="Q598" s="276"/>
      <c r="R598" s="276"/>
      <c r="S598" s="356" t="s">
        <v>467</v>
      </c>
      <c r="T598" s="36">
        <v>45316</v>
      </c>
      <c r="U598" s="133" t="s">
        <v>45</v>
      </c>
      <c r="V598" s="133">
        <v>3</v>
      </c>
      <c r="W598" s="117"/>
      <c r="X598" s="2"/>
      <c r="Y598" s="36">
        <v>45318</v>
      </c>
      <c r="Z598" s="24" t="s">
        <v>45</v>
      </c>
      <c r="AA598" s="133">
        <v>9</v>
      </c>
      <c r="AB598" s="117"/>
      <c r="AC598" s="2"/>
      <c r="AD598" s="13"/>
      <c r="AE598" s="1"/>
      <c r="AF598" s="277"/>
    </row>
    <row r="599" spans="2:32" ht="15" customHeight="1" x14ac:dyDescent="0.2">
      <c r="B599" s="13" t="s">
        <v>76</v>
      </c>
      <c r="C599" s="24" t="s">
        <v>97</v>
      </c>
      <c r="D599" s="386">
        <v>587</v>
      </c>
      <c r="E599" s="2" t="s">
        <v>115</v>
      </c>
      <c r="F599" s="13"/>
      <c r="G599" s="12"/>
      <c r="H599" s="12">
        <v>3</v>
      </c>
      <c r="I599" s="12"/>
      <c r="J599" s="12"/>
      <c r="K599" s="12">
        <v>3</v>
      </c>
      <c r="L599" s="276"/>
      <c r="M599" s="276"/>
      <c r="N599" s="12"/>
      <c r="O599" s="12"/>
      <c r="P599" s="12"/>
      <c r="Q599" s="276"/>
      <c r="R599" s="276"/>
      <c r="S599" s="356" t="s">
        <v>489</v>
      </c>
      <c r="T599" s="36">
        <v>45316</v>
      </c>
      <c r="U599" s="133" t="s">
        <v>45</v>
      </c>
      <c r="V599" s="133">
        <v>3</v>
      </c>
      <c r="W599" s="117"/>
      <c r="X599" s="2"/>
      <c r="Y599" s="36">
        <v>45318</v>
      </c>
      <c r="Z599" s="24" t="s">
        <v>45</v>
      </c>
      <c r="AA599" s="133">
        <v>6</v>
      </c>
      <c r="AB599" s="117"/>
      <c r="AC599" s="2"/>
      <c r="AD599" s="13"/>
      <c r="AE599" s="1"/>
      <c r="AF599" s="277"/>
    </row>
    <row r="600" spans="2:32" ht="15" customHeight="1" x14ac:dyDescent="0.2">
      <c r="B600" s="13" t="s">
        <v>76</v>
      </c>
      <c r="C600" s="24" t="s">
        <v>97</v>
      </c>
      <c r="D600" s="386">
        <v>588</v>
      </c>
      <c r="E600" s="2" t="s">
        <v>47</v>
      </c>
      <c r="F600" s="13"/>
      <c r="G600" s="12">
        <v>3</v>
      </c>
      <c r="H600" s="12"/>
      <c r="I600" s="12"/>
      <c r="J600" s="12"/>
      <c r="K600" s="12"/>
      <c r="L600" s="276"/>
      <c r="M600" s="276"/>
      <c r="N600" s="12"/>
      <c r="O600" s="12"/>
      <c r="P600" s="12"/>
      <c r="Q600" s="276"/>
      <c r="R600" s="276"/>
      <c r="S600" s="314"/>
      <c r="T600" s="36"/>
      <c r="U600" s="133"/>
      <c r="V600" s="70"/>
      <c r="W600" s="117"/>
      <c r="X600" s="2"/>
      <c r="Y600" s="36">
        <v>45318</v>
      </c>
      <c r="Z600" s="24" t="s">
        <v>45</v>
      </c>
      <c r="AA600" s="133">
        <v>3</v>
      </c>
      <c r="AB600" s="117"/>
      <c r="AC600" s="2"/>
      <c r="AD600" s="13"/>
      <c r="AE600" s="1"/>
      <c r="AF600" s="277"/>
    </row>
    <row r="601" spans="2:32" ht="15" customHeight="1" x14ac:dyDescent="0.2">
      <c r="B601" s="13" t="s">
        <v>76</v>
      </c>
      <c r="C601" s="24" t="s">
        <v>97</v>
      </c>
      <c r="D601" s="386">
        <v>589</v>
      </c>
      <c r="E601" s="2" t="s">
        <v>47</v>
      </c>
      <c r="F601" s="13"/>
      <c r="G601" s="12">
        <v>3</v>
      </c>
      <c r="H601" s="12"/>
      <c r="I601" s="12"/>
      <c r="J601" s="12"/>
      <c r="K601" s="12"/>
      <c r="L601" s="276"/>
      <c r="M601" s="276"/>
      <c r="N601" s="12">
        <v>3</v>
      </c>
      <c r="O601" s="12"/>
      <c r="P601" s="12"/>
      <c r="Q601" s="276"/>
      <c r="R601" s="276"/>
      <c r="S601" s="314"/>
      <c r="T601" s="36"/>
      <c r="U601" s="133"/>
      <c r="V601" s="70"/>
      <c r="W601" s="117"/>
      <c r="X601" s="2"/>
      <c r="Y601" s="36">
        <v>45318</v>
      </c>
      <c r="Z601" s="24" t="s">
        <v>45</v>
      </c>
      <c r="AA601" s="133">
        <v>6</v>
      </c>
      <c r="AB601" s="117"/>
      <c r="AC601" s="2"/>
      <c r="AD601" s="13"/>
      <c r="AE601" s="1"/>
      <c r="AF601" s="277"/>
    </row>
    <row r="602" spans="2:32" ht="15" customHeight="1" x14ac:dyDescent="0.2">
      <c r="B602" s="13" t="s">
        <v>76</v>
      </c>
      <c r="C602" s="24" t="s">
        <v>97</v>
      </c>
      <c r="D602" s="386">
        <v>590</v>
      </c>
      <c r="E602" s="2" t="s">
        <v>172</v>
      </c>
      <c r="F602" s="13"/>
      <c r="G602" s="12">
        <v>2</v>
      </c>
      <c r="H602" s="12">
        <v>6</v>
      </c>
      <c r="I602" s="12"/>
      <c r="J602" s="12"/>
      <c r="K602" s="12"/>
      <c r="L602" s="276"/>
      <c r="M602" s="276"/>
      <c r="N602" s="12"/>
      <c r="O602" s="12">
        <v>3</v>
      </c>
      <c r="P602" s="12"/>
      <c r="Q602" s="276"/>
      <c r="R602" s="276"/>
      <c r="S602" s="314"/>
      <c r="T602" s="36">
        <v>45316</v>
      </c>
      <c r="U602" s="133" t="s">
        <v>45</v>
      </c>
      <c r="V602" s="133">
        <v>3</v>
      </c>
      <c r="W602" s="117"/>
      <c r="X602" s="2"/>
      <c r="Y602" s="36">
        <v>45318</v>
      </c>
      <c r="Z602" s="24" t="s">
        <v>45</v>
      </c>
      <c r="AA602" s="133">
        <v>8</v>
      </c>
      <c r="AB602" s="117"/>
      <c r="AC602" s="2"/>
      <c r="AD602" s="13"/>
      <c r="AE602" s="1"/>
      <c r="AF602" s="277"/>
    </row>
    <row r="603" spans="2:32" ht="15" customHeight="1" x14ac:dyDescent="0.2">
      <c r="B603" s="13" t="s">
        <v>76</v>
      </c>
      <c r="C603" s="24" t="s">
        <v>97</v>
      </c>
      <c r="D603" s="386">
        <v>591</v>
      </c>
      <c r="E603" s="2" t="s">
        <v>47</v>
      </c>
      <c r="F603" s="13"/>
      <c r="G603" s="12">
        <v>3</v>
      </c>
      <c r="H603" s="12"/>
      <c r="I603" s="12"/>
      <c r="J603" s="12"/>
      <c r="K603" s="12"/>
      <c r="L603" s="276"/>
      <c r="M603" s="276"/>
      <c r="N603" s="12">
        <v>3</v>
      </c>
      <c r="O603" s="12"/>
      <c r="P603" s="12"/>
      <c r="Q603" s="276"/>
      <c r="R603" s="276"/>
      <c r="S603" s="314"/>
      <c r="T603" s="36"/>
      <c r="U603" s="133"/>
      <c r="V603" s="70"/>
      <c r="W603" s="117"/>
      <c r="X603" s="2"/>
      <c r="Y603" s="36">
        <v>45319</v>
      </c>
      <c r="Z603" s="24" t="s">
        <v>45</v>
      </c>
      <c r="AA603" s="133">
        <v>6</v>
      </c>
      <c r="AB603" s="117"/>
      <c r="AC603" s="2"/>
      <c r="AD603" s="13"/>
      <c r="AE603" s="1"/>
      <c r="AF603" s="277"/>
    </row>
    <row r="604" spans="2:32" ht="15" customHeight="1" x14ac:dyDescent="0.2">
      <c r="B604" s="13" t="s">
        <v>76</v>
      </c>
      <c r="C604" s="24" t="s">
        <v>97</v>
      </c>
      <c r="D604" s="386">
        <v>592</v>
      </c>
      <c r="E604" s="2" t="s">
        <v>172</v>
      </c>
      <c r="F604" s="13"/>
      <c r="G604" s="12">
        <v>1</v>
      </c>
      <c r="H604" s="12"/>
      <c r="I604" s="12">
        <v>9</v>
      </c>
      <c r="J604" s="12"/>
      <c r="K604" s="12"/>
      <c r="L604" s="276"/>
      <c r="M604" s="276"/>
      <c r="N604" s="12"/>
      <c r="O604" s="12">
        <v>6</v>
      </c>
      <c r="P604" s="12"/>
      <c r="Q604" s="276"/>
      <c r="R604" s="276"/>
      <c r="S604" s="314"/>
      <c r="T604" s="36">
        <v>45316</v>
      </c>
      <c r="U604" s="133" t="s">
        <v>45</v>
      </c>
      <c r="V604" s="133">
        <v>6</v>
      </c>
      <c r="W604" s="117"/>
      <c r="X604" s="2"/>
      <c r="Y604" s="36">
        <v>45319</v>
      </c>
      <c r="Z604" s="24" t="s">
        <v>45</v>
      </c>
      <c r="AA604" s="133">
        <v>10</v>
      </c>
      <c r="AB604" s="117"/>
      <c r="AC604" s="2"/>
      <c r="AD604" s="13"/>
      <c r="AE604" s="1"/>
      <c r="AF604" s="277"/>
    </row>
    <row r="605" spans="2:32" ht="15" customHeight="1" x14ac:dyDescent="0.2">
      <c r="B605" s="13" t="s">
        <v>76</v>
      </c>
      <c r="C605" s="24" t="s">
        <v>97</v>
      </c>
      <c r="D605" s="386">
        <v>593</v>
      </c>
      <c r="E605" s="2" t="s">
        <v>115</v>
      </c>
      <c r="F605" s="13"/>
      <c r="G605" s="12"/>
      <c r="H605" s="12"/>
      <c r="I605" s="12">
        <v>3</v>
      </c>
      <c r="J605" s="12"/>
      <c r="K605" s="12">
        <v>3</v>
      </c>
      <c r="L605" s="276"/>
      <c r="M605" s="276"/>
      <c r="N605" s="12">
        <v>3</v>
      </c>
      <c r="O605" s="12"/>
      <c r="P605" s="12"/>
      <c r="Q605" s="276"/>
      <c r="R605" s="276"/>
      <c r="S605" s="314"/>
      <c r="T605" s="36">
        <v>45316</v>
      </c>
      <c r="U605" s="133" t="s">
        <v>45</v>
      </c>
      <c r="V605" s="133">
        <v>3</v>
      </c>
      <c r="W605" s="117"/>
      <c r="X605" s="2"/>
      <c r="Y605" s="36">
        <v>45319</v>
      </c>
      <c r="Z605" s="24" t="s">
        <v>45</v>
      </c>
      <c r="AA605" s="133">
        <v>9</v>
      </c>
      <c r="AB605" s="117"/>
      <c r="AC605" s="2"/>
      <c r="AD605" s="13"/>
      <c r="AE605" s="1"/>
      <c r="AF605" s="277"/>
    </row>
    <row r="606" spans="2:32" ht="15" customHeight="1" x14ac:dyDescent="0.2">
      <c r="B606" s="13" t="s">
        <v>76</v>
      </c>
      <c r="C606" s="24" t="s">
        <v>97</v>
      </c>
      <c r="D606" s="386">
        <v>594</v>
      </c>
      <c r="E606" s="2" t="s">
        <v>115</v>
      </c>
      <c r="F606" s="13"/>
      <c r="G606" s="12"/>
      <c r="H606" s="12"/>
      <c r="I606" s="12">
        <v>3</v>
      </c>
      <c r="J606" s="12"/>
      <c r="K606" s="12">
        <v>3</v>
      </c>
      <c r="L606" s="276"/>
      <c r="M606" s="276"/>
      <c r="N606" s="12">
        <v>3</v>
      </c>
      <c r="O606" s="12">
        <v>6</v>
      </c>
      <c r="P606" s="12"/>
      <c r="Q606" s="276"/>
      <c r="R606" s="276"/>
      <c r="S606" s="314"/>
      <c r="T606" s="36">
        <v>45316</v>
      </c>
      <c r="U606" s="133" t="s">
        <v>45</v>
      </c>
      <c r="V606" s="133">
        <v>9</v>
      </c>
      <c r="W606" s="117"/>
      <c r="X606" s="2"/>
      <c r="Y606" s="36">
        <v>45319</v>
      </c>
      <c r="Z606" s="24" t="s">
        <v>45</v>
      </c>
      <c r="AA606" s="133">
        <v>9</v>
      </c>
      <c r="AB606" s="117"/>
      <c r="AC606" s="2"/>
      <c r="AD606" s="13"/>
      <c r="AE606" s="1"/>
      <c r="AF606" s="277"/>
    </row>
    <row r="607" spans="2:32" ht="15" customHeight="1" x14ac:dyDescent="0.2">
      <c r="B607" s="13" t="s">
        <v>76</v>
      </c>
      <c r="C607" s="24" t="s">
        <v>97</v>
      </c>
      <c r="D607" s="386">
        <v>595</v>
      </c>
      <c r="E607" s="2" t="s">
        <v>115</v>
      </c>
      <c r="F607" s="13"/>
      <c r="G607" s="12"/>
      <c r="H607" s="12"/>
      <c r="I607" s="12">
        <v>3</v>
      </c>
      <c r="J607" s="12"/>
      <c r="K607" s="12">
        <v>3</v>
      </c>
      <c r="L607" s="276"/>
      <c r="M607" s="276"/>
      <c r="N607" s="12"/>
      <c r="O607" s="12"/>
      <c r="P607" s="12"/>
      <c r="Q607" s="276"/>
      <c r="R607" s="276"/>
      <c r="S607" s="356" t="s">
        <v>490</v>
      </c>
      <c r="T607" s="36">
        <v>45316</v>
      </c>
      <c r="U607" s="133" t="s">
        <v>45</v>
      </c>
      <c r="V607" s="133">
        <v>9</v>
      </c>
      <c r="W607" s="117"/>
      <c r="X607" s="2"/>
      <c r="Y607" s="36">
        <v>45319</v>
      </c>
      <c r="Z607" s="24" t="s">
        <v>45</v>
      </c>
      <c r="AA607" s="133">
        <v>6</v>
      </c>
      <c r="AB607" s="117"/>
      <c r="AC607" s="2"/>
      <c r="AD607" s="13"/>
      <c r="AE607" s="1"/>
      <c r="AF607" s="277"/>
    </row>
    <row r="608" spans="2:32" ht="15" customHeight="1" x14ac:dyDescent="0.2">
      <c r="B608" s="13" t="s">
        <v>76</v>
      </c>
      <c r="C608" s="24" t="s">
        <v>97</v>
      </c>
      <c r="D608" s="386">
        <v>596</v>
      </c>
      <c r="E608" s="2" t="s">
        <v>60</v>
      </c>
      <c r="F608" s="13"/>
      <c r="G608" s="12"/>
      <c r="H608" s="12"/>
      <c r="I608" s="12">
        <v>6</v>
      </c>
      <c r="J608" s="12"/>
      <c r="K608" s="12"/>
      <c r="L608" s="276"/>
      <c r="M608" s="276"/>
      <c r="N608" s="12">
        <v>3</v>
      </c>
      <c r="O608" s="12"/>
      <c r="P608" s="12">
        <v>3</v>
      </c>
      <c r="Q608" s="276"/>
      <c r="R608" s="276"/>
      <c r="S608" s="314"/>
      <c r="T608" s="36">
        <v>45316</v>
      </c>
      <c r="U608" s="133" t="s">
        <v>45</v>
      </c>
      <c r="V608" s="133">
        <v>9</v>
      </c>
      <c r="W608" s="117"/>
      <c r="X608" s="2"/>
      <c r="Y608" s="36">
        <v>45319</v>
      </c>
      <c r="Z608" s="24" t="s">
        <v>45</v>
      </c>
      <c r="AA608" s="133">
        <v>15</v>
      </c>
      <c r="AB608" s="117"/>
      <c r="AC608" s="2"/>
      <c r="AD608" s="13"/>
      <c r="AE608" s="1"/>
      <c r="AF608" s="277"/>
    </row>
    <row r="609" spans="2:32" ht="15" customHeight="1" x14ac:dyDescent="0.2">
      <c r="B609" s="13" t="s">
        <v>76</v>
      </c>
      <c r="C609" s="24" t="s">
        <v>97</v>
      </c>
      <c r="D609" s="386">
        <v>597</v>
      </c>
      <c r="E609" s="2" t="s">
        <v>47</v>
      </c>
      <c r="F609" s="13"/>
      <c r="G609" s="12">
        <v>3</v>
      </c>
      <c r="H609" s="12"/>
      <c r="I609" s="12"/>
      <c r="J609" s="12"/>
      <c r="K609" s="12"/>
      <c r="L609" s="276"/>
      <c r="M609" s="276"/>
      <c r="N609" s="12"/>
      <c r="O609" s="12"/>
      <c r="P609" s="12"/>
      <c r="Q609" s="276"/>
      <c r="R609" s="276"/>
      <c r="S609" s="314"/>
      <c r="T609" s="36"/>
      <c r="U609" s="133"/>
      <c r="V609" s="70"/>
      <c r="W609" s="117"/>
      <c r="X609" s="2"/>
      <c r="Y609" s="36">
        <v>45319</v>
      </c>
      <c r="Z609" s="24" t="s">
        <v>45</v>
      </c>
      <c r="AA609" s="133">
        <v>3</v>
      </c>
      <c r="AB609" s="117"/>
      <c r="AC609" s="2"/>
      <c r="AD609" s="13"/>
      <c r="AE609" s="1"/>
      <c r="AF609" s="277"/>
    </row>
    <row r="610" spans="2:32" ht="15" customHeight="1" x14ac:dyDescent="0.2">
      <c r="B610" s="13" t="s">
        <v>76</v>
      </c>
      <c r="C610" s="24" t="s">
        <v>97</v>
      </c>
      <c r="D610" s="386">
        <v>598</v>
      </c>
      <c r="E610" s="2" t="s">
        <v>47</v>
      </c>
      <c r="F610" s="13"/>
      <c r="G610" s="12">
        <v>3</v>
      </c>
      <c r="H610" s="12"/>
      <c r="I610" s="12"/>
      <c r="J610" s="12"/>
      <c r="K610" s="12"/>
      <c r="L610" s="276"/>
      <c r="M610" s="276"/>
      <c r="N610" s="12">
        <v>3</v>
      </c>
      <c r="O610" s="12"/>
      <c r="P610" s="12"/>
      <c r="Q610" s="276"/>
      <c r="R610" s="276"/>
      <c r="S610" s="356" t="s">
        <v>467</v>
      </c>
      <c r="T610" s="36"/>
      <c r="U610" s="133"/>
      <c r="V610" s="70"/>
      <c r="W610" s="117"/>
      <c r="X610" s="2"/>
      <c r="Y610" s="36">
        <v>45319</v>
      </c>
      <c r="Z610" s="24" t="s">
        <v>45</v>
      </c>
      <c r="AA610" s="133">
        <v>6</v>
      </c>
      <c r="AB610" s="117"/>
      <c r="AC610" s="2"/>
      <c r="AD610" s="13"/>
      <c r="AE610" s="1"/>
      <c r="AF610" s="277"/>
    </row>
    <row r="611" spans="2:32" ht="15" customHeight="1" x14ac:dyDescent="0.2">
      <c r="B611" s="13" t="s">
        <v>76</v>
      </c>
      <c r="C611" s="24" t="s">
        <v>97</v>
      </c>
      <c r="D611" s="386">
        <v>599</v>
      </c>
      <c r="E611" s="2" t="s">
        <v>112</v>
      </c>
      <c r="F611" s="13"/>
      <c r="G611" s="12">
        <v>2</v>
      </c>
      <c r="H611" s="12"/>
      <c r="I611" s="12">
        <v>6</v>
      </c>
      <c r="J611" s="12"/>
      <c r="K611" s="12"/>
      <c r="L611" s="276"/>
      <c r="M611" s="276"/>
      <c r="N611" s="12"/>
      <c r="O611" s="12">
        <v>3</v>
      </c>
      <c r="P611" s="12"/>
      <c r="Q611" s="276"/>
      <c r="R611" s="276"/>
      <c r="S611" s="314"/>
      <c r="T611" s="36">
        <v>45316</v>
      </c>
      <c r="U611" s="133" t="s">
        <v>45</v>
      </c>
      <c r="V611" s="133">
        <v>3</v>
      </c>
      <c r="W611" s="117"/>
      <c r="X611" s="2"/>
      <c r="Y611" s="36">
        <v>45319</v>
      </c>
      <c r="Z611" s="24" t="s">
        <v>45</v>
      </c>
      <c r="AA611" s="133">
        <v>8</v>
      </c>
      <c r="AB611" s="117"/>
      <c r="AC611" s="2"/>
      <c r="AD611" s="13"/>
      <c r="AE611" s="1"/>
      <c r="AF611" s="277"/>
    </row>
    <row r="612" spans="2:32" ht="15" customHeight="1" x14ac:dyDescent="0.2">
      <c r="B612" s="13" t="s">
        <v>76</v>
      </c>
      <c r="C612" s="24" t="s">
        <v>97</v>
      </c>
      <c r="D612" s="386">
        <v>600</v>
      </c>
      <c r="E612" s="2" t="s">
        <v>47</v>
      </c>
      <c r="F612" s="13"/>
      <c r="G612" s="12">
        <v>3</v>
      </c>
      <c r="H612" s="12"/>
      <c r="I612" s="12"/>
      <c r="J612" s="12"/>
      <c r="K612" s="12"/>
      <c r="L612" s="276"/>
      <c r="M612" s="276"/>
      <c r="N612" s="12">
        <v>3</v>
      </c>
      <c r="O612" s="12"/>
      <c r="P612" s="12"/>
      <c r="Q612" s="276"/>
      <c r="R612" s="276"/>
      <c r="S612" s="315" t="s">
        <v>418</v>
      </c>
      <c r="T612" s="36"/>
      <c r="U612" s="133"/>
      <c r="V612" s="70"/>
      <c r="W612" s="117"/>
      <c r="X612" s="2"/>
      <c r="Y612" s="36">
        <v>45319</v>
      </c>
      <c r="Z612" s="24" t="s">
        <v>45</v>
      </c>
      <c r="AA612" s="133">
        <v>6</v>
      </c>
      <c r="AB612" s="117"/>
      <c r="AC612" s="2"/>
      <c r="AD612" s="13"/>
      <c r="AE612" s="1"/>
      <c r="AF612" s="277"/>
    </row>
    <row r="613" spans="2:32" ht="15" customHeight="1" x14ac:dyDescent="0.2">
      <c r="B613" s="13" t="s">
        <v>76</v>
      </c>
      <c r="C613" s="24" t="s">
        <v>97</v>
      </c>
      <c r="D613" s="386">
        <v>601</v>
      </c>
      <c r="E613" s="2" t="s">
        <v>47</v>
      </c>
      <c r="F613" s="13"/>
      <c r="G613" s="12">
        <v>3</v>
      </c>
      <c r="H613" s="12"/>
      <c r="I613" s="12"/>
      <c r="J613" s="12"/>
      <c r="K613" s="12"/>
      <c r="L613" s="276"/>
      <c r="M613" s="276"/>
      <c r="N613" s="12"/>
      <c r="O613" s="12"/>
      <c r="P613" s="12"/>
      <c r="Q613" s="276"/>
      <c r="R613" s="276"/>
      <c r="S613" s="315" t="s">
        <v>418</v>
      </c>
      <c r="T613" s="36"/>
      <c r="U613" s="133"/>
      <c r="V613" s="70"/>
      <c r="W613" s="117"/>
      <c r="X613" s="2"/>
      <c r="Y613" s="36">
        <v>45319</v>
      </c>
      <c r="Z613" s="24" t="s">
        <v>45</v>
      </c>
      <c r="AA613" s="133">
        <v>3</v>
      </c>
      <c r="AB613" s="117"/>
      <c r="AC613" s="2"/>
      <c r="AD613" s="13"/>
      <c r="AE613" s="1"/>
      <c r="AF613" s="277"/>
    </row>
    <row r="614" spans="2:32" ht="15" customHeight="1" x14ac:dyDescent="0.2">
      <c r="B614" s="13" t="s">
        <v>76</v>
      </c>
      <c r="C614" s="24" t="s">
        <v>97</v>
      </c>
      <c r="D614" s="386">
        <v>602</v>
      </c>
      <c r="E614" s="2" t="s">
        <v>47</v>
      </c>
      <c r="F614" s="13"/>
      <c r="G614" s="12">
        <v>3</v>
      </c>
      <c r="H614" s="12"/>
      <c r="I614" s="12"/>
      <c r="J614" s="12"/>
      <c r="K614" s="12"/>
      <c r="L614" s="276"/>
      <c r="M614" s="276"/>
      <c r="N614" s="12">
        <v>3</v>
      </c>
      <c r="O614" s="12"/>
      <c r="P614" s="12"/>
      <c r="Q614" s="276"/>
      <c r="R614" s="276"/>
      <c r="S614" s="356" t="s">
        <v>467</v>
      </c>
      <c r="T614" s="36"/>
      <c r="U614" s="133"/>
      <c r="V614" s="70"/>
      <c r="W614" s="117"/>
      <c r="X614" s="2"/>
      <c r="Y614" s="36">
        <v>45319</v>
      </c>
      <c r="Z614" s="24" t="s">
        <v>45</v>
      </c>
      <c r="AA614" s="133">
        <v>6</v>
      </c>
      <c r="AB614" s="117"/>
      <c r="AC614" s="2"/>
      <c r="AD614" s="13"/>
      <c r="AE614" s="1"/>
      <c r="AF614" s="277"/>
    </row>
    <row r="615" spans="2:32" ht="15" customHeight="1" x14ac:dyDescent="0.2">
      <c r="B615" s="13" t="s">
        <v>76</v>
      </c>
      <c r="C615" s="24" t="s">
        <v>97</v>
      </c>
      <c r="D615" s="386">
        <v>603</v>
      </c>
      <c r="E615" s="2" t="s">
        <v>47</v>
      </c>
      <c r="F615" s="13"/>
      <c r="G615" s="12">
        <v>3</v>
      </c>
      <c r="H615" s="12"/>
      <c r="I615" s="12"/>
      <c r="J615" s="12"/>
      <c r="K615" s="12"/>
      <c r="L615" s="276"/>
      <c r="M615" s="276"/>
      <c r="N615" s="12"/>
      <c r="O615" s="12"/>
      <c r="P615" s="12"/>
      <c r="Q615" s="276"/>
      <c r="R615" s="276"/>
      <c r="S615" s="315" t="s">
        <v>422</v>
      </c>
      <c r="T615" s="36"/>
      <c r="U615" s="133"/>
      <c r="V615" s="70"/>
      <c r="W615" s="117"/>
      <c r="X615" s="2"/>
      <c r="Y615" s="36">
        <v>45319</v>
      </c>
      <c r="Z615" s="24" t="s">
        <v>45</v>
      </c>
      <c r="AA615" s="133">
        <v>3</v>
      </c>
      <c r="AB615" s="117"/>
      <c r="AC615" s="2"/>
      <c r="AD615" s="13"/>
      <c r="AE615" s="1"/>
      <c r="AF615" s="277"/>
    </row>
    <row r="616" spans="2:32" ht="15" customHeight="1" x14ac:dyDescent="0.2">
      <c r="B616" s="13" t="s">
        <v>76</v>
      </c>
      <c r="C616" s="24" t="s">
        <v>97</v>
      </c>
      <c r="D616" s="386">
        <v>604</v>
      </c>
      <c r="E616" s="2" t="s">
        <v>47</v>
      </c>
      <c r="F616" s="13"/>
      <c r="G616" s="12">
        <v>3</v>
      </c>
      <c r="H616" s="12"/>
      <c r="I616" s="12"/>
      <c r="J616" s="12"/>
      <c r="K616" s="12"/>
      <c r="L616" s="276"/>
      <c r="M616" s="276"/>
      <c r="N616" s="12">
        <v>3</v>
      </c>
      <c r="O616" s="12"/>
      <c r="P616" s="12"/>
      <c r="Q616" s="276"/>
      <c r="R616" s="276"/>
      <c r="S616" s="356" t="s">
        <v>467</v>
      </c>
      <c r="T616" s="36"/>
      <c r="U616" s="133"/>
      <c r="V616" s="70"/>
      <c r="W616" s="117"/>
      <c r="X616" s="2"/>
      <c r="Y616" s="36">
        <v>45319</v>
      </c>
      <c r="Z616" s="24" t="s">
        <v>45</v>
      </c>
      <c r="AA616" s="133">
        <v>6</v>
      </c>
      <c r="AB616" s="117"/>
      <c r="AC616" s="2"/>
      <c r="AD616" s="13"/>
      <c r="AE616" s="1"/>
      <c r="AF616" s="277"/>
    </row>
    <row r="617" spans="2:32" ht="15" customHeight="1" x14ac:dyDescent="0.2">
      <c r="B617" s="13" t="s">
        <v>76</v>
      </c>
      <c r="C617" s="24" t="s">
        <v>97</v>
      </c>
      <c r="D617" s="386">
        <v>605</v>
      </c>
      <c r="E617" s="2" t="s">
        <v>60</v>
      </c>
      <c r="F617" s="13"/>
      <c r="G617" s="12">
        <v>1</v>
      </c>
      <c r="H617" s="12"/>
      <c r="I617" s="12">
        <v>6</v>
      </c>
      <c r="J617" s="12"/>
      <c r="K617" s="12"/>
      <c r="L617" s="276"/>
      <c r="M617" s="276"/>
      <c r="N617" s="12"/>
      <c r="O617" s="12">
        <v>3</v>
      </c>
      <c r="P617" s="12"/>
      <c r="Q617" s="276"/>
      <c r="R617" s="276"/>
      <c r="S617" s="314"/>
      <c r="T617" s="36">
        <v>45316</v>
      </c>
      <c r="U617" s="133" t="s">
        <v>45</v>
      </c>
      <c r="V617" s="133">
        <v>3</v>
      </c>
      <c r="W617" s="117"/>
      <c r="X617" s="2"/>
      <c r="Y617" s="36">
        <v>45319</v>
      </c>
      <c r="Z617" s="24" t="s">
        <v>45</v>
      </c>
      <c r="AA617" s="133">
        <v>7</v>
      </c>
      <c r="AB617" s="117"/>
      <c r="AC617" s="2"/>
      <c r="AD617" s="13"/>
      <c r="AE617" s="1"/>
      <c r="AF617" s="277"/>
    </row>
    <row r="618" spans="2:32" ht="15" customHeight="1" x14ac:dyDescent="0.2">
      <c r="B618" s="13" t="s">
        <v>76</v>
      </c>
      <c r="C618" s="24" t="s">
        <v>97</v>
      </c>
      <c r="D618" s="386">
        <v>606</v>
      </c>
      <c r="E618" s="2" t="s">
        <v>47</v>
      </c>
      <c r="F618" s="13"/>
      <c r="G618" s="12">
        <v>3</v>
      </c>
      <c r="H618" s="12"/>
      <c r="I618" s="12"/>
      <c r="J618" s="12"/>
      <c r="K618" s="12"/>
      <c r="L618" s="276"/>
      <c r="M618" s="276"/>
      <c r="N618" s="12">
        <v>3</v>
      </c>
      <c r="O618" s="12"/>
      <c r="P618" s="12"/>
      <c r="Q618" s="276"/>
      <c r="R618" s="276"/>
      <c r="S618" s="356" t="s">
        <v>467</v>
      </c>
      <c r="T618" s="36"/>
      <c r="U618" s="133"/>
      <c r="V618" s="70"/>
      <c r="W618" s="117"/>
      <c r="X618" s="2"/>
      <c r="Y618" s="36">
        <v>45319</v>
      </c>
      <c r="Z618" s="24" t="s">
        <v>45</v>
      </c>
      <c r="AA618" s="133">
        <v>6</v>
      </c>
      <c r="AB618" s="117"/>
      <c r="AC618" s="2"/>
      <c r="AD618" s="13"/>
      <c r="AE618" s="1"/>
      <c r="AF618" s="277"/>
    </row>
    <row r="619" spans="2:32" ht="15" customHeight="1" x14ac:dyDescent="0.2">
      <c r="B619" s="13" t="s">
        <v>76</v>
      </c>
      <c r="C619" s="24" t="s">
        <v>97</v>
      </c>
      <c r="D619" s="386">
        <v>607</v>
      </c>
      <c r="E619" s="2" t="s">
        <v>47</v>
      </c>
      <c r="F619" s="13"/>
      <c r="G619" s="12">
        <v>3</v>
      </c>
      <c r="H619" s="12"/>
      <c r="I619" s="12"/>
      <c r="J619" s="12"/>
      <c r="K619" s="12"/>
      <c r="L619" s="276"/>
      <c r="M619" s="276"/>
      <c r="N619" s="12"/>
      <c r="O619" s="12"/>
      <c r="P619" s="12"/>
      <c r="Q619" s="276"/>
      <c r="R619" s="276"/>
      <c r="S619" s="314"/>
      <c r="T619" s="36"/>
      <c r="U619" s="133"/>
      <c r="V619" s="70"/>
      <c r="W619" s="117"/>
      <c r="X619" s="2"/>
      <c r="Y619" s="36">
        <v>45319</v>
      </c>
      <c r="Z619" s="24" t="s">
        <v>45</v>
      </c>
      <c r="AA619" s="133">
        <v>3</v>
      </c>
      <c r="AB619" s="117"/>
      <c r="AC619" s="2"/>
      <c r="AD619" s="13"/>
      <c r="AE619" s="1"/>
      <c r="AF619" s="277"/>
    </row>
    <row r="620" spans="2:32" ht="15" customHeight="1" x14ac:dyDescent="0.2">
      <c r="B620" s="13" t="s">
        <v>76</v>
      </c>
      <c r="C620" s="24" t="s">
        <v>97</v>
      </c>
      <c r="D620" s="386">
        <v>608</v>
      </c>
      <c r="E620" s="2" t="s">
        <v>47</v>
      </c>
      <c r="F620" s="13"/>
      <c r="G620" s="12">
        <v>3</v>
      </c>
      <c r="H620" s="12"/>
      <c r="I620" s="12"/>
      <c r="J620" s="12"/>
      <c r="K620" s="12"/>
      <c r="L620" s="276"/>
      <c r="M620" s="276"/>
      <c r="N620" s="12">
        <v>3</v>
      </c>
      <c r="O620" s="12"/>
      <c r="P620" s="12"/>
      <c r="Q620" s="276"/>
      <c r="R620" s="276"/>
      <c r="S620" s="356" t="s">
        <v>467</v>
      </c>
      <c r="T620" s="36"/>
      <c r="U620" s="133"/>
      <c r="V620" s="70"/>
      <c r="W620" s="117"/>
      <c r="X620" s="2"/>
      <c r="Y620" s="36">
        <v>45319</v>
      </c>
      <c r="Z620" s="24" t="s">
        <v>45</v>
      </c>
      <c r="AA620" s="133">
        <v>6</v>
      </c>
      <c r="AB620" s="117"/>
      <c r="AC620" s="2"/>
      <c r="AD620" s="13"/>
      <c r="AE620" s="1"/>
      <c r="AF620" s="277"/>
    </row>
    <row r="621" spans="2:32" ht="15" customHeight="1" x14ac:dyDescent="0.2">
      <c r="B621" s="13" t="s">
        <v>76</v>
      </c>
      <c r="C621" s="24" t="s">
        <v>97</v>
      </c>
      <c r="D621" s="386">
        <v>609</v>
      </c>
      <c r="E621" s="2" t="s">
        <v>47</v>
      </c>
      <c r="F621" s="13"/>
      <c r="G621" s="12">
        <v>3</v>
      </c>
      <c r="H621" s="12"/>
      <c r="I621" s="12"/>
      <c r="J621" s="12"/>
      <c r="K621" s="12"/>
      <c r="L621" s="276"/>
      <c r="M621" s="276"/>
      <c r="N621" s="12"/>
      <c r="O621" s="12"/>
      <c r="P621" s="12"/>
      <c r="Q621" s="276"/>
      <c r="R621" s="276"/>
      <c r="S621" s="314"/>
      <c r="T621" s="36"/>
      <c r="U621" s="133"/>
      <c r="V621" s="70"/>
      <c r="W621" s="117"/>
      <c r="X621" s="2"/>
      <c r="Y621" s="36">
        <v>45319</v>
      </c>
      <c r="Z621" s="24" t="s">
        <v>45</v>
      </c>
      <c r="AA621" s="133">
        <v>3</v>
      </c>
      <c r="AB621" s="117"/>
      <c r="AC621" s="2"/>
      <c r="AD621" s="13"/>
      <c r="AE621" s="1"/>
      <c r="AF621" s="277"/>
    </row>
    <row r="622" spans="2:32" ht="15" customHeight="1" x14ac:dyDescent="0.2">
      <c r="B622" s="13" t="s">
        <v>76</v>
      </c>
      <c r="C622" s="24" t="s">
        <v>97</v>
      </c>
      <c r="D622" s="386">
        <v>610</v>
      </c>
      <c r="E622" s="2" t="s">
        <v>60</v>
      </c>
      <c r="F622" s="13"/>
      <c r="G622" s="12">
        <v>1</v>
      </c>
      <c r="H622" s="12"/>
      <c r="I622" s="12">
        <v>6</v>
      </c>
      <c r="J622" s="12"/>
      <c r="K622" s="12"/>
      <c r="L622" s="276"/>
      <c r="M622" s="276"/>
      <c r="N622" s="12">
        <v>3</v>
      </c>
      <c r="O622" s="12">
        <v>3</v>
      </c>
      <c r="P622" s="12"/>
      <c r="Q622" s="276"/>
      <c r="R622" s="276"/>
      <c r="S622" s="356" t="s">
        <v>467</v>
      </c>
      <c r="T622" s="36">
        <v>45316</v>
      </c>
      <c r="U622" s="133" t="s">
        <v>45</v>
      </c>
      <c r="V622" s="133">
        <v>3</v>
      </c>
      <c r="W622" s="117"/>
      <c r="X622" s="2"/>
      <c r="Y622" s="36">
        <v>45319</v>
      </c>
      <c r="Z622" s="24" t="s">
        <v>45</v>
      </c>
      <c r="AA622" s="133">
        <v>10</v>
      </c>
      <c r="AB622" s="117"/>
      <c r="AC622" s="2"/>
      <c r="AD622" s="13"/>
      <c r="AE622" s="1"/>
      <c r="AF622" s="277"/>
    </row>
    <row r="623" spans="2:32" ht="15" customHeight="1" x14ac:dyDescent="0.2">
      <c r="B623" s="13" t="s">
        <v>76</v>
      </c>
      <c r="C623" s="24" t="s">
        <v>97</v>
      </c>
      <c r="D623" s="386">
        <v>611</v>
      </c>
      <c r="E623" s="2" t="s">
        <v>47</v>
      </c>
      <c r="F623" s="13"/>
      <c r="G623" s="12">
        <v>3</v>
      </c>
      <c r="H623" s="12"/>
      <c r="I623" s="12"/>
      <c r="J623" s="12"/>
      <c r="K623" s="12"/>
      <c r="L623" s="276"/>
      <c r="M623" s="276"/>
      <c r="N623" s="12"/>
      <c r="O623" s="12"/>
      <c r="P623" s="12"/>
      <c r="Q623" s="276"/>
      <c r="R623" s="276"/>
      <c r="S623" s="314"/>
      <c r="T623" s="36"/>
      <c r="U623" s="133"/>
      <c r="V623" s="70"/>
      <c r="W623" s="117"/>
      <c r="X623" s="2"/>
      <c r="Y623" s="36">
        <v>45319</v>
      </c>
      <c r="Z623" s="24" t="s">
        <v>45</v>
      </c>
      <c r="AA623" s="133">
        <v>3</v>
      </c>
      <c r="AB623" s="117"/>
      <c r="AC623" s="2"/>
      <c r="AD623" s="13"/>
      <c r="AE623" s="1"/>
      <c r="AF623" s="277"/>
    </row>
    <row r="624" spans="2:32" ht="15" customHeight="1" x14ac:dyDescent="0.2">
      <c r="B624" s="13" t="s">
        <v>76</v>
      </c>
      <c r="C624" s="24" t="s">
        <v>97</v>
      </c>
      <c r="D624" s="386">
        <v>612</v>
      </c>
      <c r="E624" s="2" t="s">
        <v>47</v>
      </c>
      <c r="F624" s="13"/>
      <c r="G624" s="12">
        <v>3</v>
      </c>
      <c r="H624" s="12"/>
      <c r="I624" s="12"/>
      <c r="J624" s="12"/>
      <c r="K624" s="12"/>
      <c r="L624" s="276"/>
      <c r="M624" s="276"/>
      <c r="N624" s="12">
        <v>3</v>
      </c>
      <c r="O624" s="12"/>
      <c r="P624" s="12"/>
      <c r="Q624" s="276"/>
      <c r="R624" s="276"/>
      <c r="S624" s="356" t="s">
        <v>467</v>
      </c>
      <c r="T624" s="36"/>
      <c r="U624" s="133"/>
      <c r="V624" s="70"/>
      <c r="W624" s="117"/>
      <c r="X624" s="2"/>
      <c r="Y624" s="36">
        <v>45319</v>
      </c>
      <c r="Z624" s="24" t="s">
        <v>45</v>
      </c>
      <c r="AA624" s="133">
        <v>6</v>
      </c>
      <c r="AB624" s="117"/>
      <c r="AC624" s="2"/>
      <c r="AD624" s="13"/>
      <c r="AE624" s="1"/>
      <c r="AF624" s="277"/>
    </row>
    <row r="625" spans="2:32" ht="15" customHeight="1" x14ac:dyDescent="0.2">
      <c r="B625" s="13" t="s">
        <v>76</v>
      </c>
      <c r="C625" s="24" t="s">
        <v>97</v>
      </c>
      <c r="D625" s="386">
        <v>613</v>
      </c>
      <c r="E625" s="2" t="s">
        <v>172</v>
      </c>
      <c r="F625" s="13"/>
      <c r="G625" s="12">
        <v>2</v>
      </c>
      <c r="H625" s="12"/>
      <c r="I625" s="12">
        <v>6</v>
      </c>
      <c r="J625" s="12"/>
      <c r="K625" s="12"/>
      <c r="L625" s="276"/>
      <c r="M625" s="276"/>
      <c r="N625" s="12"/>
      <c r="O625" s="12">
        <v>3</v>
      </c>
      <c r="P625" s="12"/>
      <c r="Q625" s="276"/>
      <c r="R625" s="276"/>
      <c r="S625" s="314"/>
      <c r="T625" s="36">
        <v>45316</v>
      </c>
      <c r="U625" s="133" t="s">
        <v>45</v>
      </c>
      <c r="V625" s="133">
        <v>3</v>
      </c>
      <c r="W625" s="117"/>
      <c r="X625" s="2"/>
      <c r="Y625" s="36">
        <v>45319</v>
      </c>
      <c r="Z625" s="24" t="s">
        <v>45</v>
      </c>
      <c r="AA625" s="133">
        <v>8</v>
      </c>
      <c r="AB625" s="117"/>
      <c r="AC625" s="2"/>
      <c r="AD625" s="13"/>
      <c r="AE625" s="1"/>
      <c r="AF625" s="277"/>
    </row>
    <row r="626" spans="2:32" ht="15" customHeight="1" x14ac:dyDescent="0.2">
      <c r="B626" s="13" t="s">
        <v>76</v>
      </c>
      <c r="C626" s="24" t="s">
        <v>97</v>
      </c>
      <c r="D626" s="386">
        <v>614</v>
      </c>
      <c r="E626" s="2" t="s">
        <v>47</v>
      </c>
      <c r="F626" s="13"/>
      <c r="G626" s="12">
        <v>3</v>
      </c>
      <c r="H626" s="12"/>
      <c r="I626" s="12"/>
      <c r="J626" s="12"/>
      <c r="K626" s="12"/>
      <c r="L626" s="276"/>
      <c r="M626" s="276"/>
      <c r="N626" s="12">
        <v>3</v>
      </c>
      <c r="O626" s="12"/>
      <c r="P626" s="12"/>
      <c r="Q626" s="276"/>
      <c r="R626" s="276"/>
      <c r="S626" s="356" t="s">
        <v>467</v>
      </c>
      <c r="T626" s="36"/>
      <c r="U626" s="133"/>
      <c r="V626" s="70"/>
      <c r="W626" s="117"/>
      <c r="X626" s="2"/>
      <c r="Y626" s="36">
        <v>45319</v>
      </c>
      <c r="Z626" s="24" t="s">
        <v>45</v>
      </c>
      <c r="AA626" s="133">
        <v>6</v>
      </c>
      <c r="AB626" s="117"/>
      <c r="AC626" s="2"/>
      <c r="AD626" s="13"/>
      <c r="AE626" s="1"/>
      <c r="AF626" s="277"/>
    </row>
    <row r="627" spans="2:32" ht="15" customHeight="1" x14ac:dyDescent="0.2">
      <c r="B627" s="13" t="s">
        <v>76</v>
      </c>
      <c r="C627" s="24" t="s">
        <v>97</v>
      </c>
      <c r="D627" s="386">
        <v>615</v>
      </c>
      <c r="E627" s="2" t="s">
        <v>47</v>
      </c>
      <c r="F627" s="13"/>
      <c r="G627" s="12">
        <v>3</v>
      </c>
      <c r="H627" s="12"/>
      <c r="I627" s="12"/>
      <c r="J627" s="12"/>
      <c r="K627" s="12"/>
      <c r="L627" s="276"/>
      <c r="M627" s="276"/>
      <c r="N627" s="12"/>
      <c r="O627" s="12"/>
      <c r="P627" s="12"/>
      <c r="Q627" s="276"/>
      <c r="R627" s="276"/>
      <c r="S627" s="314"/>
      <c r="T627" s="36"/>
      <c r="U627" s="133"/>
      <c r="V627" s="70"/>
      <c r="W627" s="117"/>
      <c r="X627" s="2"/>
      <c r="Y627" s="36">
        <v>45319</v>
      </c>
      <c r="Z627" s="24" t="s">
        <v>45</v>
      </c>
      <c r="AA627" s="133">
        <v>3</v>
      </c>
      <c r="AB627" s="117"/>
      <c r="AC627" s="2"/>
      <c r="AD627" s="13"/>
      <c r="AE627" s="1"/>
      <c r="AF627" s="277"/>
    </row>
    <row r="628" spans="2:32" ht="15" customHeight="1" x14ac:dyDescent="0.2">
      <c r="B628" s="13" t="s">
        <v>76</v>
      </c>
      <c r="C628" s="24" t="s">
        <v>97</v>
      </c>
      <c r="D628" s="386">
        <v>616</v>
      </c>
      <c r="E628" s="2" t="s">
        <v>173</v>
      </c>
      <c r="F628" s="13"/>
      <c r="G628" s="12">
        <v>1</v>
      </c>
      <c r="H628" s="12"/>
      <c r="I628" s="12">
        <v>6</v>
      </c>
      <c r="J628" s="12"/>
      <c r="K628" s="12"/>
      <c r="L628" s="276"/>
      <c r="M628" s="276"/>
      <c r="N628" s="12">
        <v>3</v>
      </c>
      <c r="O628" s="12">
        <v>3</v>
      </c>
      <c r="P628" s="12"/>
      <c r="Q628" s="276"/>
      <c r="R628" s="276"/>
      <c r="S628" s="356" t="s">
        <v>467</v>
      </c>
      <c r="T628" s="36">
        <v>45316</v>
      </c>
      <c r="U628" s="133" t="s">
        <v>45</v>
      </c>
      <c r="V628" s="133">
        <v>3</v>
      </c>
      <c r="W628" s="117"/>
      <c r="X628" s="2"/>
      <c r="Y628" s="36">
        <v>45319</v>
      </c>
      <c r="Z628" s="24" t="s">
        <v>45</v>
      </c>
      <c r="AA628" s="133">
        <v>10</v>
      </c>
      <c r="AB628" s="117"/>
      <c r="AC628" s="2"/>
      <c r="AD628" s="13"/>
      <c r="AE628" s="1"/>
      <c r="AF628" s="277"/>
    </row>
    <row r="629" spans="2:32" ht="15" customHeight="1" x14ac:dyDescent="0.2">
      <c r="B629" s="13" t="s">
        <v>76</v>
      </c>
      <c r="C629" s="24" t="s">
        <v>97</v>
      </c>
      <c r="D629" s="386">
        <v>617</v>
      </c>
      <c r="E629" s="2" t="s">
        <v>172</v>
      </c>
      <c r="F629" s="13"/>
      <c r="G629" s="12">
        <v>2</v>
      </c>
      <c r="H629" s="12">
        <v>2</v>
      </c>
      <c r="I629" s="12">
        <v>6</v>
      </c>
      <c r="J629" s="12"/>
      <c r="K629" s="12"/>
      <c r="L629" s="276"/>
      <c r="M629" s="276"/>
      <c r="N629" s="12"/>
      <c r="O629" s="12">
        <v>5</v>
      </c>
      <c r="P629" s="12"/>
      <c r="Q629" s="276"/>
      <c r="R629" s="276"/>
      <c r="S629" s="314"/>
      <c r="T629" s="36">
        <v>45316</v>
      </c>
      <c r="U629" s="133" t="s">
        <v>45</v>
      </c>
      <c r="V629" s="133">
        <v>5</v>
      </c>
      <c r="W629" s="117"/>
      <c r="X629" s="2"/>
      <c r="Y629" s="36">
        <v>45319</v>
      </c>
      <c r="Z629" s="24" t="s">
        <v>45</v>
      </c>
      <c r="AA629" s="133">
        <v>10</v>
      </c>
      <c r="AB629" s="117"/>
      <c r="AC629" s="2"/>
      <c r="AD629" s="13"/>
      <c r="AE629" s="1"/>
      <c r="AF629" s="277"/>
    </row>
    <row r="630" spans="2:32" ht="15" customHeight="1" x14ac:dyDescent="0.2">
      <c r="B630" s="13" t="s">
        <v>76</v>
      </c>
      <c r="C630" s="24" t="s">
        <v>97</v>
      </c>
      <c r="D630" s="386">
        <v>618</v>
      </c>
      <c r="E630" s="2" t="s">
        <v>172</v>
      </c>
      <c r="F630" s="13"/>
      <c r="G630" s="12">
        <v>2</v>
      </c>
      <c r="H630" s="12"/>
      <c r="I630" s="12">
        <v>6</v>
      </c>
      <c r="J630" s="12"/>
      <c r="K630" s="12"/>
      <c r="L630" s="276"/>
      <c r="M630" s="276"/>
      <c r="N630" s="12">
        <v>3</v>
      </c>
      <c r="O630" s="12">
        <v>3</v>
      </c>
      <c r="P630" s="12"/>
      <c r="Q630" s="276"/>
      <c r="R630" s="276"/>
      <c r="S630" s="356" t="s">
        <v>467</v>
      </c>
      <c r="T630" s="36">
        <v>45316</v>
      </c>
      <c r="U630" s="133" t="s">
        <v>45</v>
      </c>
      <c r="V630" s="133">
        <v>3</v>
      </c>
      <c r="W630" s="117"/>
      <c r="X630" s="2"/>
      <c r="Y630" s="36">
        <v>45319</v>
      </c>
      <c r="Z630" s="24" t="s">
        <v>45</v>
      </c>
      <c r="AA630" s="133">
        <v>11</v>
      </c>
      <c r="AB630" s="117"/>
      <c r="AC630" s="2"/>
      <c r="AD630" s="13"/>
      <c r="AE630" s="1"/>
      <c r="AF630" s="277"/>
    </row>
    <row r="631" spans="2:32" ht="15" customHeight="1" x14ac:dyDescent="0.2">
      <c r="B631" s="13" t="s">
        <v>76</v>
      </c>
      <c r="C631" s="24" t="s">
        <v>97</v>
      </c>
      <c r="D631" s="386">
        <v>619</v>
      </c>
      <c r="E631" s="2" t="s">
        <v>114</v>
      </c>
      <c r="F631" s="13"/>
      <c r="G631" s="12">
        <v>4</v>
      </c>
      <c r="H631" s="12"/>
      <c r="I631" s="12">
        <v>3</v>
      </c>
      <c r="J631" s="12"/>
      <c r="K631" s="12"/>
      <c r="L631" s="276"/>
      <c r="M631" s="276"/>
      <c r="N631" s="12"/>
      <c r="O631" s="12">
        <v>3</v>
      </c>
      <c r="P631" s="12"/>
      <c r="Q631" s="276"/>
      <c r="R631" s="276"/>
      <c r="S631" s="314"/>
      <c r="T631" s="36">
        <v>45316</v>
      </c>
      <c r="U631" s="133" t="s">
        <v>45</v>
      </c>
      <c r="V631" s="133">
        <v>3</v>
      </c>
      <c r="W631" s="117"/>
      <c r="X631" s="2"/>
      <c r="Y631" s="36">
        <v>45319</v>
      </c>
      <c r="Z631" s="24" t="s">
        <v>45</v>
      </c>
      <c r="AA631" s="133">
        <v>7</v>
      </c>
      <c r="AB631" s="117"/>
      <c r="AC631" s="2"/>
      <c r="AD631" s="13"/>
      <c r="AE631" s="1"/>
      <c r="AF631" s="277"/>
    </row>
    <row r="632" spans="2:32" ht="15" customHeight="1" x14ac:dyDescent="0.2">
      <c r="B632" s="13" t="s">
        <v>76</v>
      </c>
      <c r="C632" s="24" t="s">
        <v>97</v>
      </c>
      <c r="D632" s="386">
        <v>620</v>
      </c>
      <c r="E632" s="2" t="s">
        <v>115</v>
      </c>
      <c r="F632" s="13"/>
      <c r="G632" s="12"/>
      <c r="H632" s="12"/>
      <c r="I632" s="12">
        <v>3</v>
      </c>
      <c r="J632" s="12"/>
      <c r="K632" s="12">
        <v>3</v>
      </c>
      <c r="L632" s="276"/>
      <c r="M632" s="276"/>
      <c r="N632" s="12">
        <v>3</v>
      </c>
      <c r="O632" s="12"/>
      <c r="P632" s="12"/>
      <c r="Q632" s="276"/>
      <c r="R632" s="276"/>
      <c r="S632" s="356" t="s">
        <v>467</v>
      </c>
      <c r="T632" s="36">
        <v>45316</v>
      </c>
      <c r="U632" s="133" t="s">
        <v>45</v>
      </c>
      <c r="V632" s="133">
        <v>3</v>
      </c>
      <c r="W632" s="117"/>
      <c r="X632" s="2"/>
      <c r="Y632" s="36">
        <v>45319</v>
      </c>
      <c r="Z632" s="24" t="s">
        <v>45</v>
      </c>
      <c r="AA632" s="133">
        <v>9</v>
      </c>
      <c r="AB632" s="117"/>
      <c r="AC632" s="2"/>
      <c r="AD632" s="13"/>
      <c r="AE632" s="1"/>
      <c r="AF632" s="277"/>
    </row>
    <row r="633" spans="2:32" ht="15" customHeight="1" x14ac:dyDescent="0.2">
      <c r="B633" s="13" t="s">
        <v>76</v>
      </c>
      <c r="C633" s="24" t="s">
        <v>97</v>
      </c>
      <c r="D633" s="386">
        <v>621</v>
      </c>
      <c r="E633" s="2" t="s">
        <v>115</v>
      </c>
      <c r="F633" s="13"/>
      <c r="G633" s="12"/>
      <c r="H633" s="12"/>
      <c r="I633" s="12">
        <v>3</v>
      </c>
      <c r="J633" s="12"/>
      <c r="K633" s="12">
        <v>3</v>
      </c>
      <c r="L633" s="276"/>
      <c r="M633" s="276"/>
      <c r="N633" s="12">
        <v>3</v>
      </c>
      <c r="O633" s="12"/>
      <c r="P633" s="12"/>
      <c r="Q633" s="276"/>
      <c r="R633" s="276"/>
      <c r="S633" s="314"/>
      <c r="T633" s="36">
        <v>45316</v>
      </c>
      <c r="U633" s="133" t="s">
        <v>45</v>
      </c>
      <c r="V633" s="133">
        <v>3</v>
      </c>
      <c r="W633" s="117"/>
      <c r="X633" s="2"/>
      <c r="Y633" s="36">
        <v>45319</v>
      </c>
      <c r="Z633" s="24" t="s">
        <v>45</v>
      </c>
      <c r="AA633" s="133">
        <v>9</v>
      </c>
      <c r="AB633" s="117"/>
      <c r="AC633" s="2"/>
      <c r="AD633" s="13"/>
      <c r="AE633" s="1"/>
      <c r="AF633" s="277"/>
    </row>
    <row r="634" spans="2:32" ht="15" customHeight="1" x14ac:dyDescent="0.2">
      <c r="B634" s="13" t="s">
        <v>76</v>
      </c>
      <c r="C634" s="24" t="s">
        <v>97</v>
      </c>
      <c r="D634" s="386">
        <v>622</v>
      </c>
      <c r="E634" s="2" t="s">
        <v>115</v>
      </c>
      <c r="F634" s="13"/>
      <c r="G634" s="12"/>
      <c r="H634" s="12"/>
      <c r="I634" s="12">
        <v>3</v>
      </c>
      <c r="J634" s="12"/>
      <c r="K634" s="12"/>
      <c r="L634" s="276"/>
      <c r="M634" s="276"/>
      <c r="N634" s="12"/>
      <c r="O634" s="12">
        <v>6</v>
      </c>
      <c r="P634" s="12"/>
      <c r="Q634" s="276"/>
      <c r="R634" s="276"/>
      <c r="S634" s="314"/>
      <c r="T634" s="36">
        <v>45316</v>
      </c>
      <c r="U634" s="133" t="s">
        <v>45</v>
      </c>
      <c r="V634" s="133">
        <v>6</v>
      </c>
      <c r="W634" s="117"/>
      <c r="X634" s="2"/>
      <c r="Y634" s="36">
        <v>45319</v>
      </c>
      <c r="Z634" s="24" t="s">
        <v>45</v>
      </c>
      <c r="AA634" s="133">
        <v>3</v>
      </c>
      <c r="AB634" s="117"/>
      <c r="AC634" s="2"/>
      <c r="AD634" s="13"/>
      <c r="AE634" s="1"/>
      <c r="AF634" s="277"/>
    </row>
    <row r="635" spans="2:32" ht="15" customHeight="1" x14ac:dyDescent="0.2">
      <c r="B635" s="13" t="s">
        <v>76</v>
      </c>
      <c r="C635" s="24" t="s">
        <v>97</v>
      </c>
      <c r="D635" s="386">
        <v>623</v>
      </c>
      <c r="E635" s="2" t="s">
        <v>114</v>
      </c>
      <c r="F635" s="13"/>
      <c r="G635" s="12">
        <v>4</v>
      </c>
      <c r="H635" s="12"/>
      <c r="I635" s="12">
        <v>3</v>
      </c>
      <c r="J635" s="12"/>
      <c r="K635" s="12"/>
      <c r="L635" s="276"/>
      <c r="M635" s="276"/>
      <c r="N635" s="12"/>
      <c r="O635" s="12">
        <v>3</v>
      </c>
      <c r="P635" s="12"/>
      <c r="Q635" s="276"/>
      <c r="R635" s="276"/>
      <c r="S635" s="314"/>
      <c r="T635" s="36">
        <v>45316</v>
      </c>
      <c r="U635" s="133" t="s">
        <v>45</v>
      </c>
      <c r="V635" s="133">
        <v>3</v>
      </c>
      <c r="W635" s="117"/>
      <c r="X635" s="2"/>
      <c r="Y635" s="36">
        <v>45319</v>
      </c>
      <c r="Z635" s="24" t="s">
        <v>45</v>
      </c>
      <c r="AA635" s="133">
        <v>7</v>
      </c>
      <c r="AB635" s="117"/>
      <c r="AC635" s="2"/>
      <c r="AD635" s="13"/>
      <c r="AE635" s="1"/>
      <c r="AF635" s="277"/>
    </row>
    <row r="636" spans="2:32" ht="15" customHeight="1" x14ac:dyDescent="0.2">
      <c r="B636" s="13" t="s">
        <v>76</v>
      </c>
      <c r="C636" s="24" t="s">
        <v>97</v>
      </c>
      <c r="D636" s="386">
        <v>624</v>
      </c>
      <c r="E636" s="2" t="s">
        <v>115</v>
      </c>
      <c r="F636" s="13"/>
      <c r="G636" s="12"/>
      <c r="H636" s="12"/>
      <c r="I636" s="12">
        <v>3</v>
      </c>
      <c r="J636" s="12"/>
      <c r="K636" s="12">
        <v>3</v>
      </c>
      <c r="L636" s="276"/>
      <c r="M636" s="276"/>
      <c r="N636" s="12">
        <v>3</v>
      </c>
      <c r="O636" s="12"/>
      <c r="P636" s="12"/>
      <c r="Q636" s="276"/>
      <c r="R636" s="276"/>
      <c r="S636" s="356" t="s">
        <v>467</v>
      </c>
      <c r="T636" s="36">
        <v>45316</v>
      </c>
      <c r="U636" s="133" t="s">
        <v>45</v>
      </c>
      <c r="V636" s="133">
        <v>3</v>
      </c>
      <c r="W636" s="117"/>
      <c r="X636" s="2"/>
      <c r="Y636" s="36">
        <v>45319</v>
      </c>
      <c r="Z636" s="24" t="s">
        <v>45</v>
      </c>
      <c r="AA636" s="133">
        <v>9</v>
      </c>
      <c r="AB636" s="117"/>
      <c r="AC636" s="2"/>
      <c r="AD636" s="13"/>
      <c r="AE636" s="1"/>
      <c r="AF636" s="277"/>
    </row>
    <row r="637" spans="2:32" ht="15" customHeight="1" x14ac:dyDescent="0.2">
      <c r="B637" s="13" t="s">
        <v>76</v>
      </c>
      <c r="C637" s="24" t="s">
        <v>97</v>
      </c>
      <c r="D637" s="386">
        <v>625</v>
      </c>
      <c r="E637" s="2" t="s">
        <v>115</v>
      </c>
      <c r="F637" s="13"/>
      <c r="G637" s="12"/>
      <c r="H637" s="12"/>
      <c r="I637" s="12">
        <v>3</v>
      </c>
      <c r="J637" s="12"/>
      <c r="K637" s="12">
        <v>3</v>
      </c>
      <c r="L637" s="276"/>
      <c r="M637" s="276"/>
      <c r="N637" s="12">
        <v>3</v>
      </c>
      <c r="O637" s="12"/>
      <c r="P637" s="12"/>
      <c r="Q637" s="276"/>
      <c r="R637" s="276"/>
      <c r="S637" s="356" t="s">
        <v>491</v>
      </c>
      <c r="T637" s="36">
        <v>45316</v>
      </c>
      <c r="U637" s="133" t="s">
        <v>45</v>
      </c>
      <c r="V637" s="133">
        <v>7</v>
      </c>
      <c r="W637" s="117"/>
      <c r="X637" s="2"/>
      <c r="Y637" s="36">
        <v>45319</v>
      </c>
      <c r="Z637" s="24" t="s">
        <v>45</v>
      </c>
      <c r="AA637" s="133">
        <v>9</v>
      </c>
      <c r="AB637" s="117"/>
      <c r="AC637" s="2"/>
      <c r="AD637" s="13"/>
      <c r="AE637" s="1"/>
      <c r="AF637" s="277"/>
    </row>
    <row r="638" spans="2:32" ht="15" customHeight="1" x14ac:dyDescent="0.2">
      <c r="B638" s="13" t="s">
        <v>76</v>
      </c>
      <c r="C638" s="24" t="s">
        <v>97</v>
      </c>
      <c r="D638" s="386">
        <v>626</v>
      </c>
      <c r="E638" s="2" t="s">
        <v>115</v>
      </c>
      <c r="F638" s="13"/>
      <c r="G638" s="12"/>
      <c r="H638" s="12"/>
      <c r="I638" s="12">
        <v>3</v>
      </c>
      <c r="J638" s="12"/>
      <c r="K638" s="12"/>
      <c r="L638" s="276"/>
      <c r="M638" s="276"/>
      <c r="N638" s="12"/>
      <c r="O638" s="12">
        <v>6</v>
      </c>
      <c r="P638" s="12"/>
      <c r="Q638" s="276"/>
      <c r="R638" s="276"/>
      <c r="S638" s="314"/>
      <c r="T638" s="36">
        <v>45316</v>
      </c>
      <c r="U638" s="133" t="s">
        <v>45</v>
      </c>
      <c r="V638" s="133">
        <v>6</v>
      </c>
      <c r="W638" s="117"/>
      <c r="X638" s="2"/>
      <c r="Y638" s="36">
        <v>45319</v>
      </c>
      <c r="Z638" s="24" t="s">
        <v>45</v>
      </c>
      <c r="AA638" s="133">
        <v>3</v>
      </c>
      <c r="AB638" s="117"/>
      <c r="AC638" s="2"/>
      <c r="AD638" s="13"/>
      <c r="AE638" s="1"/>
      <c r="AF638" s="277"/>
    </row>
    <row r="639" spans="2:32" ht="15" customHeight="1" x14ac:dyDescent="0.2">
      <c r="B639" s="13" t="s">
        <v>76</v>
      </c>
      <c r="C639" s="24" t="s">
        <v>97</v>
      </c>
      <c r="D639" s="386">
        <v>627</v>
      </c>
      <c r="E639" s="2" t="s">
        <v>121</v>
      </c>
      <c r="F639" s="13"/>
      <c r="G639" s="12">
        <v>4</v>
      </c>
      <c r="H639" s="12"/>
      <c r="I639" s="12">
        <v>6</v>
      </c>
      <c r="J639" s="12"/>
      <c r="K639" s="12">
        <v>3</v>
      </c>
      <c r="L639" s="276"/>
      <c r="M639" s="276"/>
      <c r="N639" s="12">
        <v>3</v>
      </c>
      <c r="O639" s="12">
        <v>8</v>
      </c>
      <c r="P639" s="12"/>
      <c r="Q639" s="276"/>
      <c r="R639" s="276"/>
      <c r="S639" s="314"/>
      <c r="T639" s="36">
        <v>45316</v>
      </c>
      <c r="U639" s="133" t="s">
        <v>45</v>
      </c>
      <c r="V639" s="133">
        <v>11</v>
      </c>
      <c r="W639" s="117"/>
      <c r="X639" s="2"/>
      <c r="Y639" s="36">
        <v>45319</v>
      </c>
      <c r="Z639" s="24" t="s">
        <v>45</v>
      </c>
      <c r="AA639" s="133">
        <v>16</v>
      </c>
      <c r="AB639" s="117"/>
      <c r="AC639" s="2"/>
      <c r="AD639" s="13"/>
      <c r="AE639" s="1"/>
      <c r="AF639" s="277"/>
    </row>
    <row r="640" spans="2:32" ht="15" customHeight="1" x14ac:dyDescent="0.2">
      <c r="B640" s="13" t="s">
        <v>76</v>
      </c>
      <c r="C640" s="24" t="s">
        <v>97</v>
      </c>
      <c r="D640" s="386">
        <v>628</v>
      </c>
      <c r="E640" s="2" t="s">
        <v>115</v>
      </c>
      <c r="F640" s="13"/>
      <c r="G640" s="12"/>
      <c r="H640" s="12"/>
      <c r="I640" s="12">
        <v>3</v>
      </c>
      <c r="J640" s="12"/>
      <c r="K640" s="12">
        <v>3</v>
      </c>
      <c r="L640" s="276"/>
      <c r="M640" s="276"/>
      <c r="N640" s="12">
        <v>3</v>
      </c>
      <c r="O640" s="12"/>
      <c r="P640" s="12"/>
      <c r="Q640" s="276"/>
      <c r="R640" s="276"/>
      <c r="S640" s="314"/>
      <c r="T640" s="36">
        <v>45316</v>
      </c>
      <c r="U640" s="133" t="s">
        <v>45</v>
      </c>
      <c r="V640" s="133">
        <v>3</v>
      </c>
      <c r="W640" s="117"/>
      <c r="X640" s="2"/>
      <c r="Y640" s="36">
        <v>45319</v>
      </c>
      <c r="Z640" s="24" t="s">
        <v>45</v>
      </c>
      <c r="AA640" s="133">
        <v>9</v>
      </c>
      <c r="AB640" s="117"/>
      <c r="AC640" s="2"/>
      <c r="AD640" s="13"/>
      <c r="AE640" s="1"/>
      <c r="AF640" s="277"/>
    </row>
    <row r="641" spans="2:32" ht="15" customHeight="1" x14ac:dyDescent="0.2">
      <c r="B641" s="13" t="s">
        <v>76</v>
      </c>
      <c r="C641" s="24" t="s">
        <v>97</v>
      </c>
      <c r="D641" s="386">
        <v>629</v>
      </c>
      <c r="E641" s="2" t="s">
        <v>47</v>
      </c>
      <c r="F641" s="13"/>
      <c r="G641" s="12">
        <v>3</v>
      </c>
      <c r="H641" s="12"/>
      <c r="I641" s="12"/>
      <c r="J641" s="12"/>
      <c r="K641" s="12"/>
      <c r="L641" s="276"/>
      <c r="M641" s="276"/>
      <c r="N641" s="12"/>
      <c r="O641" s="12"/>
      <c r="P641" s="12"/>
      <c r="Q641" s="276"/>
      <c r="R641" s="276"/>
      <c r="S641" s="314"/>
      <c r="T641" s="36"/>
      <c r="U641" s="133"/>
      <c r="V641" s="70"/>
      <c r="W641" s="117"/>
      <c r="X641" s="2"/>
      <c r="Y641" s="36">
        <v>45323</v>
      </c>
      <c r="Z641" s="24" t="s">
        <v>45</v>
      </c>
      <c r="AA641" s="133">
        <v>3</v>
      </c>
      <c r="AB641" s="117"/>
      <c r="AC641" s="2"/>
      <c r="AD641" s="13"/>
      <c r="AE641" s="1"/>
      <c r="AF641" s="277"/>
    </row>
    <row r="642" spans="2:32" ht="15" customHeight="1" x14ac:dyDescent="0.2">
      <c r="B642" s="13" t="s">
        <v>76</v>
      </c>
      <c r="C642" s="24" t="s">
        <v>97</v>
      </c>
      <c r="D642" s="386">
        <v>630</v>
      </c>
      <c r="E642" s="2" t="s">
        <v>47</v>
      </c>
      <c r="F642" s="13"/>
      <c r="G642" s="12">
        <v>3</v>
      </c>
      <c r="H642" s="12"/>
      <c r="I642" s="12"/>
      <c r="J642" s="12"/>
      <c r="K642" s="12"/>
      <c r="L642" s="276"/>
      <c r="M642" s="276"/>
      <c r="N642" s="12">
        <v>3</v>
      </c>
      <c r="O642" s="12"/>
      <c r="P642" s="12"/>
      <c r="Q642" s="276"/>
      <c r="R642" s="276"/>
      <c r="S642" s="356" t="s">
        <v>486</v>
      </c>
      <c r="T642" s="36"/>
      <c r="U642" s="133"/>
      <c r="V642" s="70"/>
      <c r="W642" s="117"/>
      <c r="X642" s="2"/>
      <c r="Y642" s="36">
        <v>45323</v>
      </c>
      <c r="Z642" s="24" t="s">
        <v>45</v>
      </c>
      <c r="AA642" s="133">
        <v>6</v>
      </c>
      <c r="AB642" s="117"/>
      <c r="AC642" s="2"/>
      <c r="AD642" s="13"/>
      <c r="AE642" s="1"/>
      <c r="AF642" s="277"/>
    </row>
    <row r="643" spans="2:32" ht="15" customHeight="1" x14ac:dyDescent="0.2">
      <c r="B643" s="13" t="s">
        <v>76</v>
      </c>
      <c r="C643" s="24" t="s">
        <v>97</v>
      </c>
      <c r="D643" s="386">
        <v>631</v>
      </c>
      <c r="E643" s="2" t="s">
        <v>47</v>
      </c>
      <c r="F643" s="13"/>
      <c r="G643" s="12">
        <v>3</v>
      </c>
      <c r="H643" s="12"/>
      <c r="I643" s="12"/>
      <c r="J643" s="12"/>
      <c r="K643" s="12"/>
      <c r="L643" s="276"/>
      <c r="M643" s="276"/>
      <c r="N643" s="12"/>
      <c r="O643" s="12"/>
      <c r="P643" s="12"/>
      <c r="Q643" s="276"/>
      <c r="R643" s="276"/>
      <c r="S643" s="314"/>
      <c r="T643" s="36"/>
      <c r="U643" s="133"/>
      <c r="V643" s="70"/>
      <c r="W643" s="117"/>
      <c r="X643" s="2"/>
      <c r="Y643" s="36">
        <v>45323</v>
      </c>
      <c r="Z643" s="24" t="s">
        <v>45</v>
      </c>
      <c r="AA643" s="133">
        <v>3</v>
      </c>
      <c r="AB643" s="117"/>
      <c r="AC643" s="2"/>
      <c r="AD643" s="13"/>
      <c r="AE643" s="1"/>
      <c r="AF643" s="277"/>
    </row>
    <row r="644" spans="2:32" ht="15" customHeight="1" x14ac:dyDescent="0.2">
      <c r="B644" s="13" t="s">
        <v>76</v>
      </c>
      <c r="C644" s="24" t="s">
        <v>97</v>
      </c>
      <c r="D644" s="386">
        <v>632</v>
      </c>
      <c r="E644" s="2" t="s">
        <v>47</v>
      </c>
      <c r="F644" s="13"/>
      <c r="G644" s="12">
        <v>3</v>
      </c>
      <c r="H644" s="12"/>
      <c r="I644" s="12"/>
      <c r="J644" s="12"/>
      <c r="K644" s="12"/>
      <c r="L644" s="276"/>
      <c r="M644" s="276"/>
      <c r="N644" s="12">
        <v>3</v>
      </c>
      <c r="O644" s="12"/>
      <c r="P644" s="12"/>
      <c r="Q644" s="276"/>
      <c r="R644" s="276"/>
      <c r="S644" s="356" t="s">
        <v>486</v>
      </c>
      <c r="T644" s="36"/>
      <c r="U644" s="133"/>
      <c r="V644" s="70"/>
      <c r="W644" s="117"/>
      <c r="X644" s="2"/>
      <c r="Y644" s="36">
        <v>45323</v>
      </c>
      <c r="Z644" s="24" t="s">
        <v>45</v>
      </c>
      <c r="AA644" s="133">
        <v>6</v>
      </c>
      <c r="AB644" s="117"/>
      <c r="AC644" s="2"/>
      <c r="AD644" s="13"/>
      <c r="AE644" s="1"/>
      <c r="AF644" s="277"/>
    </row>
    <row r="645" spans="2:32" ht="15" customHeight="1" x14ac:dyDescent="0.2">
      <c r="B645" s="13" t="s">
        <v>76</v>
      </c>
      <c r="C645" s="24" t="s">
        <v>97</v>
      </c>
      <c r="D645" s="386">
        <v>633</v>
      </c>
      <c r="E645" s="2" t="s">
        <v>47</v>
      </c>
      <c r="F645" s="13"/>
      <c r="G645" s="12">
        <v>3</v>
      </c>
      <c r="H645" s="12"/>
      <c r="I645" s="12"/>
      <c r="J645" s="12"/>
      <c r="K645" s="12"/>
      <c r="L645" s="276"/>
      <c r="M645" s="276"/>
      <c r="N645" s="12"/>
      <c r="O645" s="12"/>
      <c r="P645" s="12"/>
      <c r="Q645" s="276"/>
      <c r="R645" s="276"/>
      <c r="S645" s="314"/>
      <c r="T645" s="36"/>
      <c r="U645" s="133"/>
      <c r="V645" s="70"/>
      <c r="W645" s="117"/>
      <c r="X645" s="2"/>
      <c r="Y645" s="36">
        <v>45323</v>
      </c>
      <c r="Z645" s="24" t="s">
        <v>45</v>
      </c>
      <c r="AA645" s="133">
        <v>3</v>
      </c>
      <c r="AB645" s="117"/>
      <c r="AC645" s="2"/>
      <c r="AD645" s="13"/>
      <c r="AE645" s="1"/>
      <c r="AF645" s="277"/>
    </row>
    <row r="646" spans="2:32" ht="15" customHeight="1" x14ac:dyDescent="0.2">
      <c r="B646" s="13" t="s">
        <v>76</v>
      </c>
      <c r="C646" s="24" t="s">
        <v>97</v>
      </c>
      <c r="D646" s="386">
        <v>634</v>
      </c>
      <c r="E646" s="2" t="s">
        <v>60</v>
      </c>
      <c r="F646" s="13"/>
      <c r="G646" s="12">
        <v>1</v>
      </c>
      <c r="H646" s="12"/>
      <c r="I646" s="12">
        <v>6</v>
      </c>
      <c r="J646" s="12"/>
      <c r="K646" s="12"/>
      <c r="L646" s="276"/>
      <c r="M646" s="276"/>
      <c r="N646" s="12">
        <v>3</v>
      </c>
      <c r="O646" s="12">
        <v>3</v>
      </c>
      <c r="P646" s="12"/>
      <c r="Q646" s="276"/>
      <c r="R646" s="276"/>
      <c r="S646" s="314"/>
      <c r="T646" s="36">
        <v>45316</v>
      </c>
      <c r="U646" s="133" t="s">
        <v>45</v>
      </c>
      <c r="V646" s="133">
        <v>3</v>
      </c>
      <c r="W646" s="117"/>
      <c r="X646" s="2"/>
      <c r="Y646" s="36">
        <v>45323</v>
      </c>
      <c r="Z646" s="24" t="s">
        <v>45</v>
      </c>
      <c r="AA646" s="133">
        <v>10</v>
      </c>
      <c r="AB646" s="117"/>
      <c r="AC646" s="2"/>
      <c r="AD646" s="13"/>
      <c r="AE646" s="1"/>
      <c r="AF646" s="277"/>
    </row>
    <row r="647" spans="2:32" ht="15" customHeight="1" x14ac:dyDescent="0.2">
      <c r="B647" s="13" t="s">
        <v>76</v>
      </c>
      <c r="C647" s="24" t="s">
        <v>97</v>
      </c>
      <c r="D647" s="386">
        <v>635</v>
      </c>
      <c r="E647" s="2" t="s">
        <v>47</v>
      </c>
      <c r="F647" s="13"/>
      <c r="G647" s="12">
        <v>3</v>
      </c>
      <c r="H647" s="12"/>
      <c r="I647" s="12"/>
      <c r="J647" s="12"/>
      <c r="K647" s="12"/>
      <c r="L647" s="276"/>
      <c r="M647" s="276"/>
      <c r="N647" s="12"/>
      <c r="O647" s="12"/>
      <c r="P647" s="12"/>
      <c r="Q647" s="276"/>
      <c r="R647" s="276"/>
      <c r="S647" s="314"/>
      <c r="T647" s="36"/>
      <c r="U647" s="133"/>
      <c r="V647" s="70"/>
      <c r="W647" s="117"/>
      <c r="X647" s="2"/>
      <c r="Y647" s="36">
        <v>45323</v>
      </c>
      <c r="Z647" s="24" t="s">
        <v>45</v>
      </c>
      <c r="AA647" s="133">
        <v>3</v>
      </c>
      <c r="AB647" s="117"/>
      <c r="AC647" s="2"/>
      <c r="AD647" s="13"/>
      <c r="AE647" s="1"/>
      <c r="AF647" s="277"/>
    </row>
    <row r="648" spans="2:32" ht="15" customHeight="1" x14ac:dyDescent="0.2">
      <c r="B648" s="13" t="s">
        <v>76</v>
      </c>
      <c r="C648" s="24" t="s">
        <v>97</v>
      </c>
      <c r="D648" s="386">
        <v>636</v>
      </c>
      <c r="E648" s="2" t="s">
        <v>141</v>
      </c>
      <c r="F648" s="13"/>
      <c r="G648" s="12">
        <v>4</v>
      </c>
      <c r="H648" s="12"/>
      <c r="I648" s="12">
        <v>3</v>
      </c>
      <c r="J648" s="12"/>
      <c r="K648" s="12"/>
      <c r="L648" s="276"/>
      <c r="M648" s="276"/>
      <c r="N648" s="12">
        <v>3</v>
      </c>
      <c r="O648" s="12">
        <v>3</v>
      </c>
      <c r="P648" s="12">
        <v>3</v>
      </c>
      <c r="Q648" s="276"/>
      <c r="R648" s="276"/>
      <c r="S648" s="356" t="s">
        <v>486</v>
      </c>
      <c r="T648" s="36">
        <v>45316</v>
      </c>
      <c r="U648" s="133" t="s">
        <v>45</v>
      </c>
      <c r="V648" s="133">
        <v>12</v>
      </c>
      <c r="W648" s="117"/>
      <c r="X648" s="2"/>
      <c r="Y648" s="36">
        <v>45323</v>
      </c>
      <c r="Z648" s="24" t="s">
        <v>45</v>
      </c>
      <c r="AA648" s="133">
        <v>16</v>
      </c>
      <c r="AB648" s="117"/>
      <c r="AC648" s="2"/>
      <c r="AD648" s="13"/>
      <c r="AE648" s="1"/>
      <c r="AF648" s="277"/>
    </row>
    <row r="649" spans="2:32" ht="15" customHeight="1" x14ac:dyDescent="0.2">
      <c r="B649" s="13" t="s">
        <v>76</v>
      </c>
      <c r="C649" s="24" t="s">
        <v>97</v>
      </c>
      <c r="D649" s="386">
        <v>637</v>
      </c>
      <c r="E649" s="2" t="s">
        <v>117</v>
      </c>
      <c r="F649" s="13"/>
      <c r="G649" s="12">
        <v>3</v>
      </c>
      <c r="H649" s="12"/>
      <c r="I649" s="12">
        <v>6</v>
      </c>
      <c r="J649" s="12"/>
      <c r="K649" s="12"/>
      <c r="L649" s="276"/>
      <c r="M649" s="276"/>
      <c r="N649" s="12">
        <v>3</v>
      </c>
      <c r="O649" s="12">
        <v>3</v>
      </c>
      <c r="P649" s="12"/>
      <c r="Q649" s="276"/>
      <c r="R649" s="276"/>
      <c r="S649" s="314"/>
      <c r="T649" s="36">
        <v>45316</v>
      </c>
      <c r="U649" s="133" t="s">
        <v>45</v>
      </c>
      <c r="V649" s="133">
        <v>3</v>
      </c>
      <c r="W649" s="117"/>
      <c r="X649" s="2"/>
      <c r="Y649" s="36">
        <v>45323</v>
      </c>
      <c r="Z649" s="24" t="s">
        <v>45</v>
      </c>
      <c r="AA649" s="133">
        <v>12</v>
      </c>
      <c r="AB649" s="117"/>
      <c r="AC649" s="2"/>
      <c r="AD649" s="13"/>
      <c r="AE649" s="1"/>
      <c r="AF649" s="277"/>
    </row>
    <row r="650" spans="2:32" ht="15" customHeight="1" x14ac:dyDescent="0.2">
      <c r="B650" s="13" t="s">
        <v>76</v>
      </c>
      <c r="C650" s="24" t="s">
        <v>97</v>
      </c>
      <c r="D650" s="386">
        <v>638</v>
      </c>
      <c r="E650" s="2" t="s">
        <v>47</v>
      </c>
      <c r="F650" s="13"/>
      <c r="G650" s="12">
        <v>3</v>
      </c>
      <c r="H650" s="12"/>
      <c r="I650" s="12"/>
      <c r="J650" s="12"/>
      <c r="K650" s="12"/>
      <c r="L650" s="276"/>
      <c r="M650" s="276"/>
      <c r="N650" s="12"/>
      <c r="O650" s="12"/>
      <c r="P650" s="12"/>
      <c r="Q650" s="276"/>
      <c r="R650" s="276"/>
      <c r="S650" s="314"/>
      <c r="T650" s="36"/>
      <c r="U650" s="133"/>
      <c r="V650" s="70"/>
      <c r="W650" s="117"/>
      <c r="X650" s="2"/>
      <c r="Y650" s="36">
        <v>45323</v>
      </c>
      <c r="Z650" s="24" t="s">
        <v>45</v>
      </c>
      <c r="AA650" s="133">
        <v>3</v>
      </c>
      <c r="AB650" s="117"/>
      <c r="AC650" s="2"/>
      <c r="AD650" s="13"/>
      <c r="AE650" s="1"/>
      <c r="AF650" s="277"/>
    </row>
    <row r="651" spans="2:32" ht="15" customHeight="1" x14ac:dyDescent="0.2">
      <c r="B651" s="13" t="s">
        <v>76</v>
      </c>
      <c r="C651" s="24" t="s">
        <v>97</v>
      </c>
      <c r="D651" s="386">
        <v>639</v>
      </c>
      <c r="E651" s="2" t="s">
        <v>47</v>
      </c>
      <c r="F651" s="13"/>
      <c r="G651" s="12">
        <v>3</v>
      </c>
      <c r="H651" s="12"/>
      <c r="I651" s="12"/>
      <c r="J651" s="12"/>
      <c r="K651" s="12"/>
      <c r="L651" s="276"/>
      <c r="M651" s="276"/>
      <c r="N651" s="12"/>
      <c r="O651" s="12"/>
      <c r="P651" s="12"/>
      <c r="Q651" s="276"/>
      <c r="R651" s="276"/>
      <c r="S651" s="314"/>
      <c r="T651" s="36"/>
      <c r="U651" s="133"/>
      <c r="V651" s="70"/>
      <c r="W651" s="117"/>
      <c r="X651" s="2"/>
      <c r="Y651" s="36">
        <v>45323</v>
      </c>
      <c r="Z651" s="24" t="s">
        <v>45</v>
      </c>
      <c r="AA651" s="133">
        <v>6</v>
      </c>
      <c r="AB651" s="117"/>
      <c r="AC651" s="2"/>
      <c r="AD651" s="13"/>
      <c r="AE651" s="1"/>
      <c r="AF651" s="277"/>
    </row>
    <row r="652" spans="2:32" ht="15" customHeight="1" x14ac:dyDescent="0.2">
      <c r="B652" s="13" t="s">
        <v>76</v>
      </c>
      <c r="C652" s="24" t="s">
        <v>97</v>
      </c>
      <c r="D652" s="386">
        <v>640</v>
      </c>
      <c r="E652" s="2" t="s">
        <v>47</v>
      </c>
      <c r="F652" s="13"/>
      <c r="G652" s="12">
        <v>3</v>
      </c>
      <c r="H652" s="12"/>
      <c r="I652" s="12"/>
      <c r="J652" s="12"/>
      <c r="K652" s="12"/>
      <c r="L652" s="276"/>
      <c r="M652" s="276"/>
      <c r="N652" s="12"/>
      <c r="O652" s="12"/>
      <c r="P652" s="12"/>
      <c r="Q652" s="276"/>
      <c r="R652" s="276"/>
      <c r="S652" s="314"/>
      <c r="T652" s="36"/>
      <c r="U652" s="133"/>
      <c r="V652" s="70"/>
      <c r="W652" s="117"/>
      <c r="X652" s="2"/>
      <c r="Y652" s="36">
        <v>45323</v>
      </c>
      <c r="Z652" s="24" t="s">
        <v>45</v>
      </c>
      <c r="AA652" s="133">
        <v>3</v>
      </c>
      <c r="AB652" s="117"/>
      <c r="AC652" s="2"/>
      <c r="AD652" s="13"/>
      <c r="AE652" s="1"/>
      <c r="AF652" s="277"/>
    </row>
    <row r="653" spans="2:32" ht="15" customHeight="1" x14ac:dyDescent="0.2">
      <c r="B653" s="13" t="s">
        <v>76</v>
      </c>
      <c r="C653" s="24" t="s">
        <v>97</v>
      </c>
      <c r="D653" s="386">
        <v>641</v>
      </c>
      <c r="E653" s="2" t="s">
        <v>47</v>
      </c>
      <c r="F653" s="13"/>
      <c r="G653" s="12">
        <v>3</v>
      </c>
      <c r="H653" s="12"/>
      <c r="I653" s="12"/>
      <c r="J653" s="12"/>
      <c r="K653" s="12"/>
      <c r="L653" s="276"/>
      <c r="M653" s="276"/>
      <c r="N653" s="12"/>
      <c r="O653" s="12"/>
      <c r="P653" s="12"/>
      <c r="Q653" s="276"/>
      <c r="R653" s="276"/>
      <c r="S653" s="356" t="s">
        <v>492</v>
      </c>
      <c r="T653" s="36"/>
      <c r="U653" s="133"/>
      <c r="V653" s="70"/>
      <c r="W653" s="117"/>
      <c r="X653" s="2"/>
      <c r="Y653" s="36">
        <v>45323</v>
      </c>
      <c r="Z653" s="24" t="s">
        <v>45</v>
      </c>
      <c r="AA653" s="133">
        <v>3</v>
      </c>
      <c r="AB653" s="117"/>
      <c r="AC653" s="2"/>
      <c r="AD653" s="13"/>
      <c r="AE653" s="1"/>
      <c r="AF653" s="277"/>
    </row>
    <row r="654" spans="2:32" ht="15" customHeight="1" x14ac:dyDescent="0.2">
      <c r="B654" s="13" t="s">
        <v>76</v>
      </c>
      <c r="C654" s="24" t="s">
        <v>97</v>
      </c>
      <c r="D654" s="386">
        <v>642</v>
      </c>
      <c r="E654" s="2" t="s">
        <v>112</v>
      </c>
      <c r="F654" s="13"/>
      <c r="G654" s="12">
        <v>2</v>
      </c>
      <c r="H654" s="12"/>
      <c r="I654" s="12">
        <v>6</v>
      </c>
      <c r="J654" s="12"/>
      <c r="K654" s="12"/>
      <c r="L654" s="276"/>
      <c r="M654" s="276"/>
      <c r="N654" s="12"/>
      <c r="O654" s="12">
        <v>3</v>
      </c>
      <c r="P654" s="12"/>
      <c r="Q654" s="276"/>
      <c r="R654" s="276"/>
      <c r="S654" s="314"/>
      <c r="T654" s="36">
        <v>45316</v>
      </c>
      <c r="U654" s="133" t="s">
        <v>45</v>
      </c>
      <c r="V654" s="133">
        <v>3</v>
      </c>
      <c r="W654" s="117"/>
      <c r="X654" s="2"/>
      <c r="Y654" s="36">
        <v>45323</v>
      </c>
      <c r="Z654" s="24" t="s">
        <v>45</v>
      </c>
      <c r="AA654" s="133">
        <v>8</v>
      </c>
      <c r="AB654" s="117"/>
      <c r="AC654" s="2"/>
      <c r="AD654" s="13"/>
      <c r="AE654" s="1"/>
      <c r="AF654" s="277"/>
    </row>
    <row r="655" spans="2:32" ht="15" customHeight="1" x14ac:dyDescent="0.2">
      <c r="B655" s="13" t="s">
        <v>76</v>
      </c>
      <c r="C655" s="24" t="s">
        <v>97</v>
      </c>
      <c r="D655" s="386">
        <v>643</v>
      </c>
      <c r="E655" s="2" t="s">
        <v>42</v>
      </c>
      <c r="F655" s="13"/>
      <c r="G655" s="12">
        <v>3</v>
      </c>
      <c r="H655" s="12"/>
      <c r="I655" s="12"/>
      <c r="J655" s="12"/>
      <c r="K655" s="12"/>
      <c r="L655" s="276"/>
      <c r="M655" s="276"/>
      <c r="N655" s="12"/>
      <c r="O655" s="12"/>
      <c r="P655" s="12"/>
      <c r="Q655" s="276"/>
      <c r="R655" s="276"/>
      <c r="S655" s="356" t="s">
        <v>492</v>
      </c>
      <c r="T655" s="36"/>
      <c r="U655" s="133"/>
      <c r="V655" s="70"/>
      <c r="W655" s="117"/>
      <c r="X655" s="2"/>
      <c r="Y655" s="36">
        <v>45323</v>
      </c>
      <c r="Z655" s="24" t="s">
        <v>45</v>
      </c>
      <c r="AA655" s="133">
        <v>3</v>
      </c>
      <c r="AB655" s="117"/>
      <c r="AC655" s="2"/>
      <c r="AD655" s="13"/>
      <c r="AE655" s="1"/>
      <c r="AF655" s="277"/>
    </row>
    <row r="656" spans="2:32" ht="15" customHeight="1" x14ac:dyDescent="0.2">
      <c r="B656" s="13" t="s">
        <v>76</v>
      </c>
      <c r="C656" s="24" t="s">
        <v>97</v>
      </c>
      <c r="D656" s="386">
        <v>644</v>
      </c>
      <c r="E656" s="2" t="s">
        <v>141</v>
      </c>
      <c r="F656" s="13"/>
      <c r="G656" s="12">
        <v>3</v>
      </c>
      <c r="H656" s="12"/>
      <c r="I656" s="12">
        <v>3</v>
      </c>
      <c r="J656" s="12"/>
      <c r="K656" s="12"/>
      <c r="L656" s="276"/>
      <c r="M656" s="276"/>
      <c r="N656" s="12"/>
      <c r="O656" s="12">
        <v>3</v>
      </c>
      <c r="P656" s="12"/>
      <c r="Q656" s="276"/>
      <c r="R656" s="276"/>
      <c r="S656" s="314"/>
      <c r="T656" s="36">
        <v>45316</v>
      </c>
      <c r="U656" s="133" t="s">
        <v>45</v>
      </c>
      <c r="V656" s="133">
        <v>3</v>
      </c>
      <c r="W656" s="117"/>
      <c r="X656" s="2"/>
      <c r="Y656" s="36">
        <v>45323</v>
      </c>
      <c r="Z656" s="24" t="s">
        <v>45</v>
      </c>
      <c r="AA656" s="133">
        <v>6</v>
      </c>
      <c r="AB656" s="117"/>
      <c r="AC656" s="2"/>
      <c r="AD656" s="13"/>
      <c r="AE656" s="1"/>
      <c r="AF656" s="277"/>
    </row>
    <row r="657" spans="2:32" ht="15" customHeight="1" x14ac:dyDescent="0.2">
      <c r="B657" s="13" t="s">
        <v>76</v>
      </c>
      <c r="C657" s="24" t="s">
        <v>97</v>
      </c>
      <c r="D657" s="386">
        <v>645</v>
      </c>
      <c r="E657" s="2" t="s">
        <v>112</v>
      </c>
      <c r="F657" s="13"/>
      <c r="G657" s="12">
        <v>1</v>
      </c>
      <c r="H657" s="12"/>
      <c r="I657" s="12">
        <v>6</v>
      </c>
      <c r="J657" s="12"/>
      <c r="K657" s="12">
        <v>3</v>
      </c>
      <c r="L657" s="276"/>
      <c r="M657" s="276"/>
      <c r="N657" s="12">
        <v>3</v>
      </c>
      <c r="O657" s="12">
        <v>6</v>
      </c>
      <c r="P657" s="12"/>
      <c r="Q657" s="276"/>
      <c r="R657" s="276"/>
      <c r="S657" s="356" t="s">
        <v>493</v>
      </c>
      <c r="T657" s="36">
        <v>45316</v>
      </c>
      <c r="U657" s="133" t="s">
        <v>45</v>
      </c>
      <c r="V657" s="133">
        <v>9</v>
      </c>
      <c r="W657" s="117"/>
      <c r="X657" s="2"/>
      <c r="Y657" s="36">
        <v>45323</v>
      </c>
      <c r="Z657" s="24" t="s">
        <v>45</v>
      </c>
      <c r="AA657" s="133">
        <v>13</v>
      </c>
      <c r="AB657" s="117"/>
      <c r="AC657" s="2"/>
      <c r="AD657" s="13"/>
      <c r="AE657" s="1"/>
      <c r="AF657" s="277"/>
    </row>
    <row r="658" spans="2:32" ht="15" customHeight="1" x14ac:dyDescent="0.2">
      <c r="B658" s="13" t="s">
        <v>76</v>
      </c>
      <c r="C658" s="24" t="s">
        <v>97</v>
      </c>
      <c r="D658" s="386">
        <v>646</v>
      </c>
      <c r="E658" s="2" t="s">
        <v>115</v>
      </c>
      <c r="F658" s="13"/>
      <c r="G658" s="12"/>
      <c r="H658" s="12"/>
      <c r="I658" s="12">
        <v>3</v>
      </c>
      <c r="J658" s="12"/>
      <c r="K658" s="12"/>
      <c r="L658" s="276"/>
      <c r="M658" s="276"/>
      <c r="N658" s="12">
        <v>3</v>
      </c>
      <c r="O658" s="12"/>
      <c r="P658" s="12"/>
      <c r="Q658" s="276"/>
      <c r="R658" s="276"/>
      <c r="S658" s="314"/>
      <c r="T658" s="36"/>
      <c r="U658" s="133"/>
      <c r="V658" s="70"/>
      <c r="W658" s="117"/>
      <c r="X658" s="2"/>
      <c r="Y658" s="36">
        <v>45323</v>
      </c>
      <c r="Z658" s="24" t="s">
        <v>45</v>
      </c>
      <c r="AA658" s="133">
        <v>6</v>
      </c>
      <c r="AB658" s="117"/>
      <c r="AC658" s="2"/>
      <c r="AD658" s="13"/>
      <c r="AE658" s="1"/>
      <c r="AF658" s="277"/>
    </row>
    <row r="659" spans="2:32" ht="15" customHeight="1" x14ac:dyDescent="0.2">
      <c r="B659" s="13" t="s">
        <v>76</v>
      </c>
      <c r="C659" s="24" t="s">
        <v>97</v>
      </c>
      <c r="D659" s="386">
        <v>647</v>
      </c>
      <c r="E659" s="2" t="s">
        <v>42</v>
      </c>
      <c r="F659" s="13"/>
      <c r="G659" s="12">
        <v>3</v>
      </c>
      <c r="H659" s="12"/>
      <c r="I659" s="12"/>
      <c r="J659" s="12"/>
      <c r="K659" s="12">
        <v>3</v>
      </c>
      <c r="L659" s="276"/>
      <c r="M659" s="276"/>
      <c r="N659" s="12">
        <v>3</v>
      </c>
      <c r="O659" s="12">
        <v>3</v>
      </c>
      <c r="P659" s="12"/>
      <c r="Q659" s="276"/>
      <c r="R659" s="276"/>
      <c r="S659" s="356" t="s">
        <v>494</v>
      </c>
      <c r="T659" s="36">
        <v>45316</v>
      </c>
      <c r="U659" s="133" t="s">
        <v>45</v>
      </c>
      <c r="V659" s="133">
        <v>12</v>
      </c>
      <c r="W659" s="117"/>
      <c r="X659" s="2"/>
      <c r="Y659" s="36">
        <v>45323</v>
      </c>
      <c r="Z659" s="24" t="s">
        <v>45</v>
      </c>
      <c r="AA659" s="133">
        <v>9</v>
      </c>
      <c r="AB659" s="117"/>
      <c r="AC659" s="2"/>
      <c r="AD659" s="13"/>
      <c r="AE659" s="1"/>
      <c r="AF659" s="277"/>
    </row>
    <row r="660" spans="2:32" ht="15" customHeight="1" x14ac:dyDescent="0.2">
      <c r="B660" s="13" t="s">
        <v>76</v>
      </c>
      <c r="C660" s="24" t="s">
        <v>97</v>
      </c>
      <c r="D660" s="386">
        <v>648</v>
      </c>
      <c r="E660" s="2" t="s">
        <v>60</v>
      </c>
      <c r="F660" s="13"/>
      <c r="G660" s="12">
        <v>1</v>
      </c>
      <c r="H660" s="12"/>
      <c r="I660" s="12">
        <v>6</v>
      </c>
      <c r="J660" s="12"/>
      <c r="K660" s="12">
        <v>3</v>
      </c>
      <c r="L660" s="276"/>
      <c r="M660" s="276"/>
      <c r="N660" s="12">
        <v>3</v>
      </c>
      <c r="O660" s="12">
        <v>3</v>
      </c>
      <c r="P660" s="12"/>
      <c r="Q660" s="276"/>
      <c r="R660" s="276"/>
      <c r="S660" s="314"/>
      <c r="T660" s="36">
        <v>45316</v>
      </c>
      <c r="U660" s="133" t="s">
        <v>45</v>
      </c>
      <c r="V660" s="133">
        <v>12</v>
      </c>
      <c r="W660" s="117"/>
      <c r="X660" s="2"/>
      <c r="Y660" s="36">
        <v>45323</v>
      </c>
      <c r="Z660" s="24" t="s">
        <v>45</v>
      </c>
      <c r="AA660" s="133">
        <v>13</v>
      </c>
      <c r="AB660" s="117"/>
      <c r="AC660" s="2"/>
      <c r="AD660" s="13"/>
      <c r="AE660" s="1"/>
      <c r="AF660" s="277"/>
    </row>
    <row r="661" spans="2:32" ht="15" customHeight="1" x14ac:dyDescent="0.2">
      <c r="B661" s="13" t="s">
        <v>76</v>
      </c>
      <c r="C661" s="24" t="s">
        <v>97</v>
      </c>
      <c r="D661" s="386">
        <v>649</v>
      </c>
      <c r="E661" s="2" t="s">
        <v>115</v>
      </c>
      <c r="F661" s="13"/>
      <c r="G661" s="12"/>
      <c r="H661" s="12"/>
      <c r="I661" s="12">
        <v>3</v>
      </c>
      <c r="J661" s="12"/>
      <c r="K661" s="12">
        <v>3</v>
      </c>
      <c r="L661" s="276"/>
      <c r="M661" s="276"/>
      <c r="N661" s="12">
        <v>3</v>
      </c>
      <c r="O661" s="12"/>
      <c r="P661" s="12"/>
      <c r="Q661" s="276"/>
      <c r="R661" s="276"/>
      <c r="S661" s="314"/>
      <c r="T661" s="36">
        <v>45316</v>
      </c>
      <c r="U661" s="133" t="s">
        <v>45</v>
      </c>
      <c r="V661" s="133">
        <v>9</v>
      </c>
      <c r="W661" s="117"/>
      <c r="X661" s="2"/>
      <c r="Y661" s="36">
        <v>45323</v>
      </c>
      <c r="Z661" s="24" t="s">
        <v>45</v>
      </c>
      <c r="AA661" s="133">
        <v>9</v>
      </c>
      <c r="AB661" s="117"/>
      <c r="AC661" s="2"/>
      <c r="AD661" s="13"/>
      <c r="AE661" s="1"/>
      <c r="AF661" s="277"/>
    </row>
    <row r="662" spans="2:32" ht="15" customHeight="1" x14ac:dyDescent="0.2">
      <c r="B662" s="13" t="s">
        <v>76</v>
      </c>
      <c r="C662" s="24" t="s">
        <v>97</v>
      </c>
      <c r="D662" s="386">
        <v>650</v>
      </c>
      <c r="E662" s="2" t="s">
        <v>42</v>
      </c>
      <c r="F662" s="13"/>
      <c r="G662" s="12">
        <v>3</v>
      </c>
      <c r="H662" s="12"/>
      <c r="I662" s="12"/>
      <c r="J662" s="12"/>
      <c r="K662" s="12"/>
      <c r="L662" s="276"/>
      <c r="M662" s="276"/>
      <c r="N662" s="12"/>
      <c r="O662" s="12"/>
      <c r="P662" s="12"/>
      <c r="Q662" s="276"/>
      <c r="R662" s="276"/>
      <c r="S662" s="314"/>
      <c r="T662" s="36"/>
      <c r="U662" s="133"/>
      <c r="V662" s="70"/>
      <c r="W662" s="117"/>
      <c r="X662" s="2"/>
      <c r="Y662" s="36">
        <v>45323</v>
      </c>
      <c r="Z662" s="24" t="s">
        <v>45</v>
      </c>
      <c r="AA662" s="133">
        <v>3</v>
      </c>
      <c r="AB662" s="117"/>
      <c r="AC662" s="2"/>
      <c r="AD662" s="13"/>
      <c r="AE662" s="1"/>
      <c r="AF662" s="277"/>
    </row>
    <row r="663" spans="2:32" ht="15" customHeight="1" x14ac:dyDescent="0.2">
      <c r="B663" s="13" t="s">
        <v>76</v>
      </c>
      <c r="C663" s="24" t="s">
        <v>97</v>
      </c>
      <c r="D663" s="386">
        <v>651</v>
      </c>
      <c r="E663" s="2" t="s">
        <v>42</v>
      </c>
      <c r="F663" s="13"/>
      <c r="G663" s="12">
        <v>3</v>
      </c>
      <c r="H663" s="12">
        <v>3</v>
      </c>
      <c r="I663" s="12"/>
      <c r="J663" s="12"/>
      <c r="K663" s="12"/>
      <c r="L663" s="276"/>
      <c r="M663" s="276"/>
      <c r="N663" s="12"/>
      <c r="O663" s="12"/>
      <c r="P663" s="12"/>
      <c r="Q663" s="276"/>
      <c r="R663" s="276"/>
      <c r="S663" s="314"/>
      <c r="T663" s="36"/>
      <c r="U663" s="133"/>
      <c r="V663" s="70"/>
      <c r="W663" s="117"/>
      <c r="X663" s="2"/>
      <c r="Y663" s="36">
        <v>45323</v>
      </c>
      <c r="Z663" s="24" t="s">
        <v>45</v>
      </c>
      <c r="AA663" s="133">
        <v>6</v>
      </c>
      <c r="AB663" s="117"/>
      <c r="AC663" s="2"/>
      <c r="AD663" s="13"/>
      <c r="AE663" s="1"/>
      <c r="AF663" s="277"/>
    </row>
    <row r="664" spans="2:32" ht="15" customHeight="1" x14ac:dyDescent="0.2">
      <c r="B664" s="13" t="s">
        <v>76</v>
      </c>
      <c r="C664" s="24" t="s">
        <v>97</v>
      </c>
      <c r="D664" s="386">
        <v>652</v>
      </c>
      <c r="E664" s="2" t="s">
        <v>42</v>
      </c>
      <c r="F664" s="13"/>
      <c r="G664" s="12">
        <v>3</v>
      </c>
      <c r="H664" s="12"/>
      <c r="I664" s="12"/>
      <c r="J664" s="12"/>
      <c r="K664" s="12"/>
      <c r="L664" s="276"/>
      <c r="M664" s="276"/>
      <c r="N664" s="12">
        <v>3</v>
      </c>
      <c r="O664" s="12"/>
      <c r="P664" s="12"/>
      <c r="Q664" s="276"/>
      <c r="R664" s="276"/>
      <c r="S664" s="314"/>
      <c r="T664" s="36"/>
      <c r="U664" s="133"/>
      <c r="V664" s="70"/>
      <c r="W664" s="117"/>
      <c r="X664" s="2"/>
      <c r="Y664" s="36">
        <v>45323</v>
      </c>
      <c r="Z664" s="24" t="s">
        <v>45</v>
      </c>
      <c r="AA664" s="133">
        <v>6</v>
      </c>
      <c r="AB664" s="117"/>
      <c r="AC664" s="2"/>
      <c r="AD664" s="13"/>
      <c r="AE664" s="1"/>
      <c r="AF664" s="277"/>
    </row>
    <row r="665" spans="2:32" ht="15.75" customHeight="1" thickBot="1" x14ac:dyDescent="0.25">
      <c r="B665" s="14" t="s">
        <v>76</v>
      </c>
      <c r="C665" s="61" t="s">
        <v>97</v>
      </c>
      <c r="D665" s="15">
        <v>653</v>
      </c>
      <c r="E665" s="4" t="s">
        <v>60</v>
      </c>
      <c r="F665" s="14"/>
      <c r="G665" s="91"/>
      <c r="H665" s="91"/>
      <c r="I665" s="91">
        <v>3</v>
      </c>
      <c r="J665" s="91"/>
      <c r="K665" s="91"/>
      <c r="L665" s="15"/>
      <c r="M665" s="15"/>
      <c r="N665" s="91"/>
      <c r="O665" s="91">
        <v>8</v>
      </c>
      <c r="P665" s="91">
        <v>3</v>
      </c>
      <c r="Q665" s="15"/>
      <c r="R665" s="15"/>
      <c r="S665" s="317"/>
      <c r="T665" s="58">
        <v>45316</v>
      </c>
      <c r="U665" s="15" t="s">
        <v>45</v>
      </c>
      <c r="V665" s="15">
        <v>19</v>
      </c>
      <c r="W665" s="165" t="s">
        <v>178</v>
      </c>
      <c r="X665" s="4"/>
      <c r="Y665" s="58">
        <v>45323</v>
      </c>
      <c r="Z665" s="61" t="s">
        <v>45</v>
      </c>
      <c r="AA665" s="15">
        <v>6</v>
      </c>
      <c r="AB665" s="165"/>
      <c r="AC665" s="4"/>
      <c r="AD665" s="14"/>
      <c r="AE665" s="3"/>
      <c r="AF665" s="265"/>
    </row>
    <row r="667" spans="2:32" ht="15.75" thickBot="1" x14ac:dyDescent="0.25"/>
    <row r="668" spans="2:32" ht="20.25" x14ac:dyDescent="0.2">
      <c r="E668" s="602" t="s">
        <v>296</v>
      </c>
      <c r="F668" s="603"/>
      <c r="G668" s="603"/>
      <c r="H668" s="603"/>
      <c r="I668" s="603"/>
      <c r="J668" s="603"/>
      <c r="K668" s="603"/>
      <c r="L668" s="603"/>
      <c r="M668" s="603"/>
      <c r="N668" s="603"/>
      <c r="O668" s="603"/>
      <c r="P668" s="604"/>
      <c r="Q668" s="602" t="s">
        <v>81</v>
      </c>
      <c r="R668" s="603"/>
      <c r="S668" s="603"/>
      <c r="T668" s="603"/>
      <c r="U668" s="603"/>
      <c r="V668" s="603"/>
      <c r="W668" s="603"/>
      <c r="X668" s="603"/>
      <c r="Y668" s="603"/>
      <c r="Z668" s="603"/>
      <c r="AA668" s="603"/>
      <c r="AB668" s="604"/>
    </row>
    <row r="669" spans="2:32" ht="20.25" x14ac:dyDescent="0.2">
      <c r="E669" s="74" t="s">
        <v>5</v>
      </c>
      <c r="F669" s="75"/>
      <c r="G669" s="605"/>
      <c r="H669" s="606"/>
      <c r="I669" s="606"/>
      <c r="J669" s="606"/>
      <c r="K669" s="606"/>
      <c r="L669" s="606"/>
      <c r="M669" s="606"/>
      <c r="N669" s="606"/>
      <c r="O669" s="606"/>
      <c r="P669" s="607"/>
      <c r="Q669" s="608" t="s">
        <v>5</v>
      </c>
      <c r="R669" s="609"/>
      <c r="S669" s="609"/>
      <c r="T669" s="609"/>
      <c r="U669" s="609"/>
      <c r="V669" s="76"/>
      <c r="W669" s="121"/>
      <c r="X669" s="77"/>
      <c r="Y669" s="77"/>
      <c r="Z669" s="77"/>
      <c r="AA669" s="77"/>
      <c r="AB669" s="134"/>
    </row>
    <row r="670" spans="2:32" ht="18" x14ac:dyDescent="0.2">
      <c r="E670" s="610" t="s">
        <v>92</v>
      </c>
      <c r="F670" s="611"/>
      <c r="G670" s="611"/>
      <c r="H670" s="611"/>
      <c r="I670" s="611"/>
      <c r="J670" s="79"/>
      <c r="K670" s="79"/>
      <c r="L670" s="79"/>
      <c r="M670" s="79"/>
      <c r="N670" s="79"/>
      <c r="O670" s="79"/>
      <c r="P670" s="80"/>
      <c r="Q670" s="610" t="s">
        <v>298</v>
      </c>
      <c r="R670" s="611"/>
      <c r="S670" s="611"/>
      <c r="T670" s="611"/>
      <c r="U670" s="611"/>
      <c r="V670" s="79"/>
      <c r="W670" s="168"/>
      <c r="X670" s="79"/>
      <c r="Y670" s="79"/>
      <c r="Z670" s="79"/>
      <c r="AA670" s="79"/>
      <c r="AB670" s="166"/>
    </row>
    <row r="671" spans="2:32" ht="20.25" x14ac:dyDescent="0.2">
      <c r="E671" s="612" t="s">
        <v>299</v>
      </c>
      <c r="F671" s="613"/>
      <c r="G671" s="613"/>
      <c r="H671" s="614"/>
      <c r="I671" s="615"/>
      <c r="J671" s="615"/>
      <c r="K671" s="615"/>
      <c r="L671" s="615"/>
      <c r="M671" s="615"/>
      <c r="N671" s="615"/>
      <c r="O671" s="615"/>
      <c r="P671" s="616"/>
      <c r="Q671" s="612" t="s">
        <v>297</v>
      </c>
      <c r="R671" s="613"/>
      <c r="S671" s="613"/>
      <c r="T671" s="614"/>
      <c r="U671" s="615"/>
      <c r="V671" s="615"/>
      <c r="W671" s="615"/>
      <c r="X671" s="615"/>
      <c r="Y671" s="615"/>
      <c r="Z671" s="615"/>
      <c r="AA671" s="615"/>
      <c r="AB671" s="616"/>
    </row>
    <row r="672" spans="2:32" ht="18.75" thickBot="1" x14ac:dyDescent="0.25">
      <c r="E672" s="595" t="s">
        <v>6</v>
      </c>
      <c r="F672" s="596"/>
      <c r="G672" s="596"/>
      <c r="H672" s="597"/>
      <c r="I672" s="598"/>
      <c r="J672" s="598"/>
      <c r="K672" s="598"/>
      <c r="L672" s="598"/>
      <c r="M672" s="598"/>
      <c r="N672" s="598"/>
      <c r="O672" s="598"/>
      <c r="P672" s="599"/>
      <c r="Q672" s="595" t="s">
        <v>6</v>
      </c>
      <c r="R672" s="596"/>
      <c r="S672" s="596"/>
      <c r="T672" s="597"/>
      <c r="U672" s="600"/>
      <c r="V672" s="600"/>
      <c r="W672" s="600"/>
      <c r="X672" s="600"/>
      <c r="Y672" s="600"/>
      <c r="Z672" s="600"/>
      <c r="AA672" s="600"/>
      <c r="AB672" s="601"/>
    </row>
  </sheetData>
  <sheetProtection formatCells="0" formatColumns="0" insertColumns="0" insertRows="0" deleteColumns="0" deleteRows="0"/>
  <dataConsolidate/>
  <mergeCells count="36">
    <mergeCell ref="E672:H672"/>
    <mergeCell ref="I672:P672"/>
    <mergeCell ref="Q672:T672"/>
    <mergeCell ref="U672:AB672"/>
    <mergeCell ref="E668:P668"/>
    <mergeCell ref="Q668:AB668"/>
    <mergeCell ref="G669:P669"/>
    <mergeCell ref="Q669:U669"/>
    <mergeCell ref="E670:I670"/>
    <mergeCell ref="Q670:U670"/>
    <mergeCell ref="E671:H671"/>
    <mergeCell ref="I671:P671"/>
    <mergeCell ref="Q671:T671"/>
    <mergeCell ref="U671:AB671"/>
    <mergeCell ref="B10:E13"/>
    <mergeCell ref="F10:AC11"/>
    <mergeCell ref="AD10:AF11"/>
    <mergeCell ref="F12:S12"/>
    <mergeCell ref="T12:X13"/>
    <mergeCell ref="Y12:AC13"/>
    <mergeCell ref="AD12:AF13"/>
    <mergeCell ref="F13:S13"/>
    <mergeCell ref="B3:D6"/>
    <mergeCell ref="E3:AE4"/>
    <mergeCell ref="E5:AE6"/>
    <mergeCell ref="AF5:AF6"/>
    <mergeCell ref="B9:D9"/>
    <mergeCell ref="E9:P9"/>
    <mergeCell ref="T9:X9"/>
    <mergeCell ref="Y9:AA9"/>
    <mergeCell ref="AB9:AF9"/>
    <mergeCell ref="B7:AF7"/>
    <mergeCell ref="B8:D8"/>
    <mergeCell ref="E8:X8"/>
    <mergeCell ref="Y8:AA8"/>
    <mergeCell ref="AB8:AF8"/>
  </mergeCells>
  <pageMargins left="0.25" right="0.25" top="0.75" bottom="0.75" header="0.3" footer="0.3"/>
  <pageSetup paperSize="9" scale="28" fitToHeight="0" orientation="landscape"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5"/>
  </sheetPr>
  <dimension ref="B2:AF344"/>
  <sheetViews>
    <sheetView zoomScale="58" zoomScaleNormal="58" workbookViewId="0">
      <selection activeCell="A17" sqref="A17:XFD17"/>
    </sheetView>
  </sheetViews>
  <sheetFormatPr defaultColWidth="10.76171875" defaultRowHeight="15" x14ac:dyDescent="0.2"/>
  <cols>
    <col min="1" max="1" width="2.6875" bestFit="1" customWidth="1"/>
    <col min="2" max="2" width="15.73828125" customWidth="1"/>
    <col min="3" max="3" width="12.64453125" style="6" customWidth="1"/>
    <col min="4" max="4" width="10.76171875" style="6" customWidth="1"/>
    <col min="5" max="5" width="25.69140625" customWidth="1"/>
    <col min="7" max="11" width="10.76171875" style="9" customWidth="1"/>
    <col min="12" max="13" width="10.76171875" style="6" customWidth="1"/>
    <col min="14" max="16" width="10.76171875" style="9" customWidth="1"/>
    <col min="17" max="18" width="10.76171875" style="6" customWidth="1"/>
    <col min="19" max="19" width="20.71484375" customWidth="1"/>
    <col min="20" max="20" width="12.64453125" style="54" customWidth="1"/>
    <col min="21" max="22" width="12.64453125" style="6" customWidth="1"/>
    <col min="23" max="23" width="30.66796875" customWidth="1"/>
    <col min="24" max="24" width="15.73828125" customWidth="1"/>
    <col min="25" max="25" width="12.64453125" style="54" customWidth="1"/>
    <col min="26" max="27" width="12.64453125" style="6" customWidth="1"/>
    <col min="28" max="28" width="30.66796875" customWidth="1"/>
    <col min="29" max="29" width="15.73828125" customWidth="1"/>
    <col min="30" max="31" width="12.64453125" customWidth="1"/>
    <col min="32" max="32" width="29.0546875" bestFit="1" customWidth="1"/>
  </cols>
  <sheetData>
    <row r="2" spans="2:32" ht="15.75" thickBot="1" x14ac:dyDescent="0.25"/>
    <row r="3" spans="2:32" x14ac:dyDescent="0.2">
      <c r="B3" s="562"/>
      <c r="C3" s="563"/>
      <c r="D3" s="564"/>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359" t="s">
        <v>19</v>
      </c>
    </row>
    <row r="4" spans="2:32" x14ac:dyDescent="0.2">
      <c r="B4" s="565"/>
      <c r="C4" s="566"/>
      <c r="D4" s="567"/>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290" t="s">
        <v>20</v>
      </c>
    </row>
    <row r="5" spans="2:32" ht="15" customHeight="1" x14ac:dyDescent="0.2">
      <c r="B5" s="565"/>
      <c r="C5" s="566"/>
      <c r="D5" s="567"/>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577" t="s">
        <v>80</v>
      </c>
    </row>
    <row r="6" spans="2:32" x14ac:dyDescent="0.2">
      <c r="B6" s="568"/>
      <c r="C6" s="569"/>
      <c r="D6" s="570"/>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578"/>
    </row>
    <row r="7" spans="2:32" x14ac:dyDescent="0.2">
      <c r="B7" s="591"/>
      <c r="C7" s="592"/>
      <c r="D7" s="592"/>
      <c r="E7" s="592"/>
      <c r="F7" s="592"/>
      <c r="G7" s="592"/>
      <c r="H7" s="592"/>
      <c r="I7" s="592"/>
      <c r="J7" s="592"/>
      <c r="K7" s="592"/>
      <c r="L7" s="592"/>
      <c r="M7" s="592"/>
      <c r="N7" s="592"/>
      <c r="O7" s="592"/>
      <c r="P7" s="592"/>
      <c r="Q7" s="592"/>
      <c r="R7" s="592"/>
      <c r="S7" s="592"/>
      <c r="T7" s="592"/>
      <c r="U7" s="592"/>
      <c r="V7" s="592"/>
      <c r="W7" s="592"/>
      <c r="X7" s="592"/>
      <c r="Y7" s="592"/>
      <c r="Z7" s="592"/>
      <c r="AA7" s="592"/>
      <c r="AB7" s="592"/>
      <c r="AC7" s="592"/>
      <c r="AD7" s="592"/>
      <c r="AE7" s="592"/>
      <c r="AF7" s="593"/>
    </row>
    <row r="8" spans="2:32" x14ac:dyDescent="0.2">
      <c r="B8" s="579" t="s">
        <v>15</v>
      </c>
      <c r="C8" s="580"/>
      <c r="D8" s="581"/>
      <c r="E8" s="582" t="s">
        <v>38</v>
      </c>
      <c r="F8" s="583"/>
      <c r="G8" s="583"/>
      <c r="H8" s="583"/>
      <c r="I8" s="583"/>
      <c r="J8" s="583"/>
      <c r="K8" s="583"/>
      <c r="L8" s="584"/>
      <c r="M8" s="584"/>
      <c r="N8" s="583"/>
      <c r="O8" s="583"/>
      <c r="P8" s="583"/>
      <c r="Q8" s="584"/>
      <c r="R8" s="584"/>
      <c r="S8" s="583"/>
      <c r="T8" s="583"/>
      <c r="U8" s="584"/>
      <c r="V8" s="584"/>
      <c r="W8" s="583"/>
      <c r="X8" s="594"/>
      <c r="Y8" s="588" t="s">
        <v>12</v>
      </c>
      <c r="Z8" s="584"/>
      <c r="AA8" s="589"/>
      <c r="AB8" s="582">
        <v>4600135303</v>
      </c>
      <c r="AC8" s="583"/>
      <c r="AD8" s="583"/>
      <c r="AE8" s="583"/>
      <c r="AF8" s="590"/>
    </row>
    <row r="9" spans="2:32" x14ac:dyDescent="0.2">
      <c r="B9" s="579" t="s">
        <v>14</v>
      </c>
      <c r="C9" s="580"/>
      <c r="D9" s="581"/>
      <c r="E9" s="582" t="s">
        <v>39</v>
      </c>
      <c r="F9" s="583"/>
      <c r="G9" s="583"/>
      <c r="H9" s="583"/>
      <c r="I9" s="583"/>
      <c r="J9" s="583"/>
      <c r="K9" s="583"/>
      <c r="L9" s="584"/>
      <c r="M9" s="584"/>
      <c r="N9" s="583"/>
      <c r="O9" s="583"/>
      <c r="P9" s="583"/>
      <c r="Q9" s="268"/>
      <c r="R9" s="268"/>
      <c r="S9" s="73"/>
      <c r="T9" s="585"/>
      <c r="U9" s="586"/>
      <c r="V9" s="586"/>
      <c r="W9" s="586"/>
      <c r="X9" s="587"/>
      <c r="Y9" s="588" t="s">
        <v>13</v>
      </c>
      <c r="Z9" s="584"/>
      <c r="AA9" s="589"/>
      <c r="AB9" s="582" t="s">
        <v>40</v>
      </c>
      <c r="AC9" s="583"/>
      <c r="AD9" s="583"/>
      <c r="AE9" s="583"/>
      <c r="AF9" s="590"/>
    </row>
    <row r="10" spans="2:32" ht="15" customHeight="1" x14ac:dyDescent="0.2">
      <c r="B10" s="534" t="s">
        <v>0</v>
      </c>
      <c r="C10" s="535"/>
      <c r="D10" s="535"/>
      <c r="E10" s="536"/>
      <c r="F10" s="542"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4"/>
      <c r="AD10" s="542" t="s">
        <v>2</v>
      </c>
      <c r="AE10" s="543"/>
      <c r="AF10" s="548"/>
    </row>
    <row r="11" spans="2:32" ht="15" customHeight="1" thickBot="1" x14ac:dyDescent="0.25">
      <c r="B11" s="537"/>
      <c r="C11" s="538"/>
      <c r="D11" s="538"/>
      <c r="E11" s="539"/>
      <c r="F11" s="545"/>
      <c r="G11" s="546"/>
      <c r="H11" s="546"/>
      <c r="I11" s="546"/>
      <c r="J11" s="546"/>
      <c r="K11" s="546"/>
      <c r="L11" s="546"/>
      <c r="M11" s="546"/>
      <c r="N11" s="546"/>
      <c r="O11" s="546"/>
      <c r="P11" s="546"/>
      <c r="Q11" s="546"/>
      <c r="R11" s="546"/>
      <c r="S11" s="546"/>
      <c r="T11" s="546"/>
      <c r="U11" s="546"/>
      <c r="V11" s="546"/>
      <c r="W11" s="546"/>
      <c r="X11" s="546"/>
      <c r="Y11" s="546"/>
      <c r="Z11" s="546"/>
      <c r="AA11" s="546"/>
      <c r="AB11" s="546"/>
      <c r="AC11" s="547"/>
      <c r="AD11" s="545"/>
      <c r="AE11" s="546"/>
      <c r="AF11" s="549"/>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40"/>
      <c r="C13" s="541"/>
      <c r="D13" s="541"/>
      <c r="E13" s="541"/>
      <c r="F13" s="559" t="s">
        <v>9</v>
      </c>
      <c r="G13" s="560"/>
      <c r="H13" s="560"/>
      <c r="I13" s="560"/>
      <c r="J13" s="560"/>
      <c r="K13" s="560"/>
      <c r="L13" s="560"/>
      <c r="M13" s="560"/>
      <c r="N13" s="560"/>
      <c r="O13" s="560"/>
      <c r="P13" s="560"/>
      <c r="Q13" s="560"/>
      <c r="R13" s="560"/>
      <c r="S13" s="561"/>
      <c r="T13" s="556"/>
      <c r="U13" s="557"/>
      <c r="V13" s="557"/>
      <c r="W13" s="557"/>
      <c r="X13" s="558"/>
      <c r="Y13" s="556"/>
      <c r="Z13" s="557"/>
      <c r="AA13" s="557"/>
      <c r="AB13" s="557"/>
      <c r="AC13" s="558"/>
      <c r="AD13" s="556"/>
      <c r="AE13" s="557"/>
      <c r="AF13" s="558"/>
    </row>
    <row r="14" spans="2:32" ht="48" customHeight="1" thickBot="1" x14ac:dyDescent="0.25">
      <c r="B14" s="137" t="s">
        <v>7</v>
      </c>
      <c r="C14" s="138" t="s">
        <v>8</v>
      </c>
      <c r="D14" s="138" t="s">
        <v>23</v>
      </c>
      <c r="E14" s="140" t="s">
        <v>22</v>
      </c>
      <c r="F14" s="137" t="s">
        <v>390</v>
      </c>
      <c r="G14" s="139" t="s">
        <v>28</v>
      </c>
      <c r="H14" s="139" t="s">
        <v>29</v>
      </c>
      <c r="I14" s="139" t="s">
        <v>37</v>
      </c>
      <c r="J14" s="139" t="s">
        <v>30</v>
      </c>
      <c r="K14" s="139" t="s">
        <v>31</v>
      </c>
      <c r="L14" s="138" t="s">
        <v>33</v>
      </c>
      <c r="M14" s="138" t="s">
        <v>34</v>
      </c>
      <c r="N14" s="138" t="s">
        <v>48</v>
      </c>
      <c r="O14" s="138" t="s">
        <v>36</v>
      </c>
      <c r="P14" s="139" t="s">
        <v>32</v>
      </c>
      <c r="Q14" s="138" t="s">
        <v>382</v>
      </c>
      <c r="R14" s="138" t="s">
        <v>383</v>
      </c>
      <c r="S14" s="142" t="s">
        <v>384</v>
      </c>
      <c r="T14" s="141" t="s">
        <v>391</v>
      </c>
      <c r="U14" s="138" t="s">
        <v>387</v>
      </c>
      <c r="V14" s="138" t="s">
        <v>35</v>
      </c>
      <c r="W14" s="140" t="s">
        <v>385</v>
      </c>
      <c r="X14" s="142" t="s">
        <v>388</v>
      </c>
      <c r="Y14" s="141" t="s">
        <v>392</v>
      </c>
      <c r="Z14" s="138" t="s">
        <v>393</v>
      </c>
      <c r="AA14" s="138" t="s">
        <v>27</v>
      </c>
      <c r="AB14" s="140" t="s">
        <v>386</v>
      </c>
      <c r="AC14" s="142" t="s">
        <v>389</v>
      </c>
      <c r="AD14" s="148" t="s">
        <v>11</v>
      </c>
      <c r="AE14" s="142" t="s">
        <v>394</v>
      </c>
      <c r="AF14" s="148" t="s">
        <v>26</v>
      </c>
    </row>
    <row r="15" spans="2:32" ht="15" customHeight="1" x14ac:dyDescent="0.2">
      <c r="B15" s="83" t="s">
        <v>76</v>
      </c>
      <c r="C15" s="278" t="s">
        <v>91</v>
      </c>
      <c r="D15" s="278">
        <v>1</v>
      </c>
      <c r="E15" s="358" t="s">
        <v>105</v>
      </c>
      <c r="F15" s="83"/>
      <c r="G15" s="86"/>
      <c r="H15" s="86"/>
      <c r="I15" s="86"/>
      <c r="J15" s="86">
        <v>3</v>
      </c>
      <c r="K15" s="86"/>
      <c r="L15" s="86"/>
      <c r="M15" s="86"/>
      <c r="N15" s="86"/>
      <c r="O15" s="86">
        <v>3</v>
      </c>
      <c r="P15" s="86">
        <v>3</v>
      </c>
      <c r="Q15" s="86"/>
      <c r="R15" s="86"/>
      <c r="S15" s="106"/>
      <c r="T15" s="263">
        <v>45268</v>
      </c>
      <c r="U15" s="278" t="s">
        <v>45</v>
      </c>
      <c r="V15" s="278">
        <v>12</v>
      </c>
      <c r="W15" s="11" t="s">
        <v>142</v>
      </c>
      <c r="X15" s="89"/>
      <c r="Y15" s="263">
        <v>45268</v>
      </c>
      <c r="Z15" s="278" t="s">
        <v>45</v>
      </c>
      <c r="AA15" s="278">
        <v>9</v>
      </c>
      <c r="AB15" s="264" t="s">
        <v>320</v>
      </c>
      <c r="AC15" s="89"/>
      <c r="AD15" s="88">
        <v>45376</v>
      </c>
      <c r="AE15" s="84" t="s">
        <v>242</v>
      </c>
      <c r="AF15" s="279"/>
    </row>
    <row r="16" spans="2:32" ht="15" customHeight="1" x14ac:dyDescent="0.2">
      <c r="B16" s="13" t="s">
        <v>76</v>
      </c>
      <c r="C16" s="24" t="s">
        <v>91</v>
      </c>
      <c r="D16" s="276">
        <v>2</v>
      </c>
      <c r="E16" s="30" t="s">
        <v>106</v>
      </c>
      <c r="F16" s="13"/>
      <c r="G16" s="12">
        <v>3</v>
      </c>
      <c r="H16" s="12"/>
      <c r="I16" s="12"/>
      <c r="J16" s="12"/>
      <c r="K16" s="12"/>
      <c r="L16" s="12"/>
      <c r="M16" s="12"/>
      <c r="N16" s="12"/>
      <c r="O16" s="12"/>
      <c r="P16" s="12"/>
      <c r="Q16" s="12"/>
      <c r="R16" s="12"/>
      <c r="S16" s="2"/>
      <c r="T16" s="56"/>
      <c r="U16" s="1"/>
      <c r="V16" s="276"/>
      <c r="W16" s="274"/>
      <c r="X16" s="2"/>
      <c r="Y16" s="55">
        <v>45268</v>
      </c>
      <c r="Z16" s="24" t="s">
        <v>45</v>
      </c>
      <c r="AA16" s="276">
        <v>3</v>
      </c>
      <c r="AB16" s="10"/>
      <c r="AC16" s="2"/>
      <c r="AD16" s="13"/>
      <c r="AE16" s="1"/>
      <c r="AF16" s="277"/>
    </row>
    <row r="17" spans="2:32" ht="15" customHeight="1" x14ac:dyDescent="0.2">
      <c r="B17" s="13" t="s">
        <v>76</v>
      </c>
      <c r="C17" s="24" t="s">
        <v>91</v>
      </c>
      <c r="D17" s="276">
        <v>3</v>
      </c>
      <c r="E17" s="30" t="s">
        <v>1738</v>
      </c>
      <c r="F17" s="13"/>
      <c r="G17" s="12">
        <v>5</v>
      </c>
      <c r="H17" s="12"/>
      <c r="I17" s="12"/>
      <c r="J17" s="12"/>
      <c r="K17" s="12"/>
      <c r="L17" s="12"/>
      <c r="M17" s="12"/>
      <c r="N17" s="12"/>
      <c r="O17" s="12">
        <v>4</v>
      </c>
      <c r="P17" s="12">
        <v>3</v>
      </c>
      <c r="Q17" s="12"/>
      <c r="R17" s="12"/>
      <c r="S17" s="2" t="s">
        <v>233</v>
      </c>
      <c r="T17" s="56">
        <v>45268</v>
      </c>
      <c r="U17" s="24" t="s">
        <v>45</v>
      </c>
      <c r="V17" s="276">
        <v>7</v>
      </c>
      <c r="W17" s="274"/>
      <c r="X17" s="2"/>
      <c r="Y17" s="55">
        <v>45268</v>
      </c>
      <c r="Z17" s="24" t="s">
        <v>45</v>
      </c>
      <c r="AA17" s="276">
        <v>10</v>
      </c>
      <c r="AB17" s="10"/>
      <c r="AC17" s="2"/>
      <c r="AD17" s="13"/>
      <c r="AE17" s="1" t="s">
        <v>242</v>
      </c>
      <c r="AF17" s="277" t="s">
        <v>1739</v>
      </c>
    </row>
    <row r="18" spans="2:32" ht="15" customHeight="1" x14ac:dyDescent="0.2">
      <c r="B18" s="13" t="s">
        <v>76</v>
      </c>
      <c r="C18" s="24" t="s">
        <v>91</v>
      </c>
      <c r="D18" s="276">
        <v>4</v>
      </c>
      <c r="E18" s="30" t="s">
        <v>107</v>
      </c>
      <c r="F18" s="13"/>
      <c r="G18" s="12"/>
      <c r="H18" s="12">
        <v>3</v>
      </c>
      <c r="I18" s="12">
        <v>3</v>
      </c>
      <c r="J18" s="12"/>
      <c r="K18" s="12"/>
      <c r="L18" s="12"/>
      <c r="M18" s="12"/>
      <c r="N18" s="12"/>
      <c r="O18" s="12">
        <v>7</v>
      </c>
      <c r="P18" s="12">
        <v>3</v>
      </c>
      <c r="Q18" s="12"/>
      <c r="R18" s="12"/>
      <c r="S18" s="2"/>
      <c r="T18" s="56">
        <v>45268</v>
      </c>
      <c r="U18" s="24" t="s">
        <v>45</v>
      </c>
      <c r="V18" s="276">
        <v>16</v>
      </c>
      <c r="W18" s="274" t="s">
        <v>240</v>
      </c>
      <c r="X18" s="2"/>
      <c r="Y18" s="55">
        <v>45268</v>
      </c>
      <c r="Z18" s="24" t="s">
        <v>45</v>
      </c>
      <c r="AA18" s="276">
        <v>12</v>
      </c>
      <c r="AB18" s="10" t="s">
        <v>321</v>
      </c>
      <c r="AC18" s="2"/>
      <c r="AD18" s="36">
        <v>45275</v>
      </c>
      <c r="AE18" s="1" t="s">
        <v>242</v>
      </c>
      <c r="AF18" s="277"/>
    </row>
    <row r="19" spans="2:32" ht="15" customHeight="1" x14ac:dyDescent="0.2">
      <c r="B19" s="13" t="s">
        <v>76</v>
      </c>
      <c r="C19" s="24" t="s">
        <v>91</v>
      </c>
      <c r="D19" s="276">
        <v>5</v>
      </c>
      <c r="E19" s="30" t="s">
        <v>44</v>
      </c>
      <c r="F19" s="13"/>
      <c r="G19" s="12">
        <v>1</v>
      </c>
      <c r="H19" s="12"/>
      <c r="I19" s="12">
        <v>6</v>
      </c>
      <c r="J19" s="12"/>
      <c r="K19" s="12"/>
      <c r="L19" s="12"/>
      <c r="M19" s="12"/>
      <c r="N19" s="12"/>
      <c r="O19" s="12">
        <v>6</v>
      </c>
      <c r="P19" s="12"/>
      <c r="Q19" s="12"/>
      <c r="R19" s="12"/>
      <c r="S19" s="2"/>
      <c r="T19" s="56">
        <v>45268</v>
      </c>
      <c r="U19" s="24" t="s">
        <v>45</v>
      </c>
      <c r="V19" s="276">
        <v>6</v>
      </c>
      <c r="W19" s="50"/>
      <c r="X19" s="2"/>
      <c r="Y19" s="55">
        <v>45268</v>
      </c>
      <c r="Z19" s="24" t="s">
        <v>45</v>
      </c>
      <c r="AA19" s="276">
        <v>7</v>
      </c>
      <c r="AB19" s="10"/>
      <c r="AC19" s="2"/>
      <c r="AD19" s="13"/>
      <c r="AE19" s="1"/>
      <c r="AF19" s="277"/>
    </row>
    <row r="20" spans="2:32" ht="15" customHeight="1" x14ac:dyDescent="0.2">
      <c r="B20" s="13" t="s">
        <v>76</v>
      </c>
      <c r="C20" s="24" t="s">
        <v>91</v>
      </c>
      <c r="D20" s="276">
        <v>6</v>
      </c>
      <c r="E20" s="30" t="s">
        <v>42</v>
      </c>
      <c r="F20" s="13"/>
      <c r="G20" s="12">
        <v>3</v>
      </c>
      <c r="H20" s="12"/>
      <c r="I20" s="12"/>
      <c r="J20" s="12"/>
      <c r="K20" s="12"/>
      <c r="L20" s="12"/>
      <c r="M20" s="12"/>
      <c r="N20" s="12"/>
      <c r="O20" s="12"/>
      <c r="P20" s="12"/>
      <c r="Q20" s="12"/>
      <c r="R20" s="12"/>
      <c r="S20" s="2"/>
      <c r="T20" s="56"/>
      <c r="U20" s="1"/>
      <c r="V20" s="276"/>
      <c r="W20" s="274"/>
      <c r="X20" s="2"/>
      <c r="Y20" s="55">
        <v>45268</v>
      </c>
      <c r="Z20" s="24" t="s">
        <v>45</v>
      </c>
      <c r="AA20" s="276">
        <v>3</v>
      </c>
      <c r="AB20" s="10" t="s">
        <v>143</v>
      </c>
      <c r="AC20" s="2"/>
      <c r="AD20" s="36">
        <v>45300</v>
      </c>
      <c r="AE20" s="1" t="s">
        <v>242</v>
      </c>
      <c r="AF20" s="277"/>
    </row>
    <row r="21" spans="2:32" ht="15" customHeight="1" x14ac:dyDescent="0.2">
      <c r="B21" s="13" t="s">
        <v>76</v>
      </c>
      <c r="C21" s="24" t="s">
        <v>91</v>
      </c>
      <c r="D21" s="276">
        <v>7</v>
      </c>
      <c r="E21" s="30" t="s">
        <v>42</v>
      </c>
      <c r="F21" s="13"/>
      <c r="G21" s="12">
        <v>3</v>
      </c>
      <c r="H21" s="12"/>
      <c r="I21" s="12"/>
      <c r="J21" s="12"/>
      <c r="K21" s="12"/>
      <c r="L21" s="12"/>
      <c r="M21" s="12"/>
      <c r="N21" s="12"/>
      <c r="O21" s="12"/>
      <c r="P21" s="12"/>
      <c r="Q21" s="12"/>
      <c r="R21" s="12"/>
      <c r="S21" s="2"/>
      <c r="T21" s="56"/>
      <c r="U21" s="1"/>
      <c r="V21" s="276"/>
      <c r="W21" s="274"/>
      <c r="X21" s="2"/>
      <c r="Y21" s="55">
        <v>45268</v>
      </c>
      <c r="Z21" s="24" t="s">
        <v>45</v>
      </c>
      <c r="AA21" s="276">
        <v>3</v>
      </c>
      <c r="AB21" s="10" t="s">
        <v>144</v>
      </c>
      <c r="AC21" s="2"/>
      <c r="AD21" s="36">
        <v>44935</v>
      </c>
      <c r="AE21" s="1" t="s">
        <v>242</v>
      </c>
      <c r="AF21" s="277"/>
    </row>
    <row r="22" spans="2:32" ht="15" customHeight="1" x14ac:dyDescent="0.2">
      <c r="B22" s="13" t="s">
        <v>76</v>
      </c>
      <c r="C22" s="24" t="s">
        <v>91</v>
      </c>
      <c r="D22" s="276">
        <v>8</v>
      </c>
      <c r="E22" s="30" t="s">
        <v>42</v>
      </c>
      <c r="F22" s="13"/>
      <c r="G22" s="12">
        <v>3</v>
      </c>
      <c r="H22" s="12"/>
      <c r="I22" s="12"/>
      <c r="J22" s="12"/>
      <c r="K22" s="12"/>
      <c r="L22" s="12"/>
      <c r="M22" s="12"/>
      <c r="N22" s="12"/>
      <c r="O22" s="12"/>
      <c r="P22" s="12"/>
      <c r="Q22" s="12"/>
      <c r="R22" s="12"/>
      <c r="S22" s="2"/>
      <c r="T22" s="56"/>
      <c r="U22" s="24"/>
      <c r="V22" s="276"/>
      <c r="W22" s="50"/>
      <c r="X22" s="2"/>
      <c r="Y22" s="55">
        <v>45268</v>
      </c>
      <c r="Z22" s="24" t="s">
        <v>45</v>
      </c>
      <c r="AA22" s="276">
        <v>3</v>
      </c>
      <c r="AB22" s="10"/>
      <c r="AC22" s="2"/>
      <c r="AD22" s="13"/>
      <c r="AE22" s="1"/>
      <c r="AF22" s="277"/>
    </row>
    <row r="23" spans="2:32" ht="15" customHeight="1" x14ac:dyDescent="0.2">
      <c r="B23" s="13" t="s">
        <v>76</v>
      </c>
      <c r="C23" s="24" t="s">
        <v>91</v>
      </c>
      <c r="D23" s="276">
        <v>9</v>
      </c>
      <c r="E23" s="30" t="s">
        <v>42</v>
      </c>
      <c r="F23" s="13"/>
      <c r="G23" s="12">
        <v>3</v>
      </c>
      <c r="H23" s="12"/>
      <c r="I23" s="12"/>
      <c r="J23" s="12"/>
      <c r="K23" s="12"/>
      <c r="L23" s="12"/>
      <c r="M23" s="12"/>
      <c r="N23" s="12"/>
      <c r="O23" s="12"/>
      <c r="P23" s="12"/>
      <c r="Q23" s="12"/>
      <c r="R23" s="12"/>
      <c r="S23" s="2" t="s">
        <v>234</v>
      </c>
      <c r="T23" s="56"/>
      <c r="U23" s="1"/>
      <c r="V23" s="276"/>
      <c r="W23" s="274"/>
      <c r="X23" s="2"/>
      <c r="Y23" s="55">
        <v>45268</v>
      </c>
      <c r="Z23" s="24" t="s">
        <v>45</v>
      </c>
      <c r="AA23" s="276">
        <v>3</v>
      </c>
      <c r="AB23" s="10"/>
      <c r="AC23" s="2"/>
      <c r="AD23" s="13"/>
      <c r="AE23" s="1"/>
      <c r="AF23" s="277"/>
    </row>
    <row r="24" spans="2:32" ht="15" customHeight="1" x14ac:dyDescent="0.2">
      <c r="B24" s="13" t="s">
        <v>76</v>
      </c>
      <c r="C24" s="24" t="s">
        <v>91</v>
      </c>
      <c r="D24" s="276">
        <v>10</v>
      </c>
      <c r="E24" s="30" t="s">
        <v>42</v>
      </c>
      <c r="F24" s="13"/>
      <c r="G24" s="12">
        <v>3</v>
      </c>
      <c r="H24" s="12"/>
      <c r="I24" s="12"/>
      <c r="J24" s="12"/>
      <c r="K24" s="12"/>
      <c r="L24" s="12"/>
      <c r="M24" s="12"/>
      <c r="N24" s="12"/>
      <c r="O24" s="12"/>
      <c r="P24" s="12"/>
      <c r="Q24" s="12"/>
      <c r="R24" s="12"/>
      <c r="S24" s="2"/>
      <c r="T24" s="56"/>
      <c r="U24" s="1"/>
      <c r="V24" s="276"/>
      <c r="W24" s="274"/>
      <c r="X24" s="2"/>
      <c r="Y24" s="55">
        <v>45268</v>
      </c>
      <c r="Z24" s="24" t="s">
        <v>45</v>
      </c>
      <c r="AA24" s="276">
        <v>3</v>
      </c>
      <c r="AB24" s="10"/>
      <c r="AC24" s="2"/>
      <c r="AD24" s="13"/>
      <c r="AE24" s="1"/>
      <c r="AF24" s="277"/>
    </row>
    <row r="25" spans="2:32" ht="15" customHeight="1" x14ac:dyDescent="0.2">
      <c r="B25" s="13" t="s">
        <v>76</v>
      </c>
      <c r="C25" s="24" t="s">
        <v>91</v>
      </c>
      <c r="D25" s="276">
        <v>11</v>
      </c>
      <c r="E25" s="30" t="s">
        <v>42</v>
      </c>
      <c r="F25" s="13"/>
      <c r="G25" s="12">
        <v>3</v>
      </c>
      <c r="H25" s="12"/>
      <c r="I25" s="12"/>
      <c r="J25" s="12"/>
      <c r="K25" s="12"/>
      <c r="L25" s="12"/>
      <c r="M25" s="12"/>
      <c r="N25" s="12"/>
      <c r="O25" s="12"/>
      <c r="P25" s="12"/>
      <c r="Q25" s="12"/>
      <c r="R25" s="12"/>
      <c r="S25" s="2"/>
      <c r="T25" s="56"/>
      <c r="U25" s="1"/>
      <c r="V25" s="276"/>
      <c r="W25" s="274"/>
      <c r="X25" s="2"/>
      <c r="Y25" s="55">
        <v>45268</v>
      </c>
      <c r="Z25" s="24" t="s">
        <v>45</v>
      </c>
      <c r="AA25" s="276">
        <v>3</v>
      </c>
      <c r="AB25" s="10"/>
      <c r="AC25" s="2"/>
      <c r="AD25" s="13"/>
      <c r="AE25" s="1"/>
      <c r="AF25" s="277"/>
    </row>
    <row r="26" spans="2:32" ht="15" customHeight="1" x14ac:dyDescent="0.2">
      <c r="B26" s="13" t="s">
        <v>76</v>
      </c>
      <c r="C26" s="24" t="s">
        <v>91</v>
      </c>
      <c r="D26" s="276">
        <v>12</v>
      </c>
      <c r="E26" s="30" t="s">
        <v>141</v>
      </c>
      <c r="F26" s="13"/>
      <c r="G26" s="12">
        <v>3</v>
      </c>
      <c r="H26" s="12">
        <v>3</v>
      </c>
      <c r="I26" s="12"/>
      <c r="J26" s="12"/>
      <c r="K26" s="12"/>
      <c r="L26" s="12"/>
      <c r="M26" s="12"/>
      <c r="N26" s="12"/>
      <c r="O26" s="12">
        <v>3</v>
      </c>
      <c r="P26" s="12">
        <v>3</v>
      </c>
      <c r="Q26" s="12"/>
      <c r="R26" s="12"/>
      <c r="S26" s="2"/>
      <c r="T26" s="56"/>
      <c r="U26" s="24" t="s">
        <v>45</v>
      </c>
      <c r="V26" s="276">
        <v>6</v>
      </c>
      <c r="W26" s="274"/>
      <c r="X26" s="2"/>
      <c r="Y26" s="55">
        <v>45268</v>
      </c>
      <c r="Z26" s="24" t="s">
        <v>45</v>
      </c>
      <c r="AA26" s="276">
        <v>12</v>
      </c>
      <c r="AB26" s="10" t="s">
        <v>321</v>
      </c>
      <c r="AC26" s="2"/>
      <c r="AD26" s="36">
        <v>45302</v>
      </c>
      <c r="AE26" s="1" t="s">
        <v>242</v>
      </c>
      <c r="AF26" s="277"/>
    </row>
    <row r="27" spans="2:32" ht="15" customHeight="1" x14ac:dyDescent="0.2">
      <c r="B27" s="13" t="s">
        <v>76</v>
      </c>
      <c r="C27" s="24" t="s">
        <v>91</v>
      </c>
      <c r="D27" s="276">
        <v>13</v>
      </c>
      <c r="E27" s="30" t="s">
        <v>108</v>
      </c>
      <c r="F27" s="13"/>
      <c r="G27" s="12">
        <v>4</v>
      </c>
      <c r="H27" s="12"/>
      <c r="I27" s="12">
        <v>3</v>
      </c>
      <c r="J27" s="12"/>
      <c r="K27" s="12"/>
      <c r="L27" s="12"/>
      <c r="M27" s="12"/>
      <c r="N27" s="12"/>
      <c r="O27" s="12">
        <v>6</v>
      </c>
      <c r="P27" s="12">
        <v>3</v>
      </c>
      <c r="Q27" s="12"/>
      <c r="R27" s="12"/>
      <c r="S27" s="2"/>
      <c r="T27" s="56">
        <v>45268</v>
      </c>
      <c r="U27" s="24" t="s">
        <v>45</v>
      </c>
      <c r="V27" s="276">
        <v>15</v>
      </c>
      <c r="W27" s="274"/>
      <c r="X27" s="2"/>
      <c r="Y27" s="55">
        <v>45268</v>
      </c>
      <c r="Z27" s="24" t="s">
        <v>45</v>
      </c>
      <c r="AA27" s="276">
        <v>13</v>
      </c>
      <c r="AB27" s="10" t="s">
        <v>322</v>
      </c>
      <c r="AC27" s="2"/>
      <c r="AD27" s="36">
        <v>45302</v>
      </c>
      <c r="AE27" s="1" t="s">
        <v>242</v>
      </c>
      <c r="AF27" s="277"/>
    </row>
    <row r="28" spans="2:32" ht="15" customHeight="1" x14ac:dyDescent="0.2">
      <c r="B28" s="13" t="s">
        <v>76</v>
      </c>
      <c r="C28" s="24" t="s">
        <v>91</v>
      </c>
      <c r="D28" s="276">
        <v>14</v>
      </c>
      <c r="E28" s="30" t="s">
        <v>44</v>
      </c>
      <c r="F28" s="13"/>
      <c r="G28" s="12"/>
      <c r="H28" s="12"/>
      <c r="I28" s="12">
        <v>6</v>
      </c>
      <c r="J28" s="12"/>
      <c r="K28" s="12"/>
      <c r="L28" s="12"/>
      <c r="M28" s="12"/>
      <c r="N28" s="12"/>
      <c r="O28" s="12">
        <v>6</v>
      </c>
      <c r="P28" s="12">
        <v>3</v>
      </c>
      <c r="Q28" s="12"/>
      <c r="R28" s="12"/>
      <c r="S28" s="2"/>
      <c r="T28" s="56">
        <v>45268</v>
      </c>
      <c r="U28" s="24" t="s">
        <v>45</v>
      </c>
      <c r="V28" s="276">
        <v>15</v>
      </c>
      <c r="W28" s="50" t="s">
        <v>145</v>
      </c>
      <c r="X28" s="2"/>
      <c r="Y28" s="55">
        <v>45268</v>
      </c>
      <c r="Z28" s="24" t="s">
        <v>45</v>
      </c>
      <c r="AA28" s="276">
        <v>12</v>
      </c>
      <c r="AB28" s="10" t="s">
        <v>323</v>
      </c>
      <c r="AC28" s="2"/>
      <c r="AD28" s="13"/>
      <c r="AE28" s="66"/>
      <c r="AF28" s="277"/>
    </row>
    <row r="29" spans="2:32" ht="15" customHeight="1" x14ac:dyDescent="0.2">
      <c r="B29" s="13" t="s">
        <v>76</v>
      </c>
      <c r="C29" s="24" t="s">
        <v>91</v>
      </c>
      <c r="D29" s="276">
        <v>15</v>
      </c>
      <c r="E29" s="30" t="s">
        <v>109</v>
      </c>
      <c r="F29" s="13"/>
      <c r="G29" s="12">
        <v>2</v>
      </c>
      <c r="H29" s="12">
        <v>3</v>
      </c>
      <c r="I29" s="12">
        <v>6</v>
      </c>
      <c r="J29" s="12"/>
      <c r="K29" s="12">
        <v>3</v>
      </c>
      <c r="L29" s="12"/>
      <c r="M29" s="12"/>
      <c r="N29" s="12">
        <v>3</v>
      </c>
      <c r="O29" s="12">
        <v>6</v>
      </c>
      <c r="P29" s="12"/>
      <c r="Q29" s="12"/>
      <c r="R29" s="12"/>
      <c r="S29" s="2"/>
      <c r="T29" s="56">
        <v>45268</v>
      </c>
      <c r="U29" s="24" t="s">
        <v>45</v>
      </c>
      <c r="V29" s="276">
        <v>9</v>
      </c>
      <c r="W29" s="50"/>
      <c r="X29" s="2"/>
      <c r="Y29" s="55">
        <v>45268</v>
      </c>
      <c r="Z29" s="24" t="s">
        <v>45</v>
      </c>
      <c r="AA29" s="276">
        <v>17</v>
      </c>
      <c r="AB29" s="10" t="s">
        <v>324</v>
      </c>
      <c r="AC29" s="2"/>
      <c r="AD29" s="36"/>
      <c r="AE29" s="1"/>
      <c r="AF29" s="277"/>
    </row>
    <row r="30" spans="2:32" ht="15" customHeight="1" x14ac:dyDescent="0.2">
      <c r="B30" s="13" t="s">
        <v>76</v>
      </c>
      <c r="C30" s="24" t="s">
        <v>91</v>
      </c>
      <c r="D30" s="276">
        <v>16</v>
      </c>
      <c r="E30" s="30" t="s">
        <v>44</v>
      </c>
      <c r="F30" s="13"/>
      <c r="G30" s="12">
        <v>2</v>
      </c>
      <c r="H30" s="12"/>
      <c r="I30" s="12">
        <v>6</v>
      </c>
      <c r="J30" s="12"/>
      <c r="K30" s="12"/>
      <c r="L30" s="12"/>
      <c r="M30" s="12"/>
      <c r="N30" s="12"/>
      <c r="O30" s="12">
        <v>5</v>
      </c>
      <c r="P30" s="12">
        <v>2</v>
      </c>
      <c r="Q30" s="12"/>
      <c r="R30" s="12"/>
      <c r="S30" s="2"/>
      <c r="T30" s="56">
        <v>45268</v>
      </c>
      <c r="U30" s="24" t="s">
        <v>45</v>
      </c>
      <c r="V30" s="276">
        <v>11</v>
      </c>
      <c r="W30" s="274" t="s">
        <v>96</v>
      </c>
      <c r="X30" s="2"/>
      <c r="Y30" s="55">
        <v>45268</v>
      </c>
      <c r="Z30" s="24" t="s">
        <v>45</v>
      </c>
      <c r="AA30" s="276">
        <v>12</v>
      </c>
      <c r="AB30" s="10" t="s">
        <v>325</v>
      </c>
      <c r="AC30" s="2"/>
      <c r="AD30" s="36">
        <v>45370</v>
      </c>
      <c r="AE30" s="1" t="s">
        <v>242</v>
      </c>
      <c r="AF30" s="277"/>
    </row>
    <row r="31" spans="2:32" ht="15" customHeight="1" x14ac:dyDescent="0.2">
      <c r="B31" s="13" t="s">
        <v>76</v>
      </c>
      <c r="C31" s="24" t="s">
        <v>91</v>
      </c>
      <c r="D31" s="276">
        <v>17</v>
      </c>
      <c r="E31" s="30" t="s">
        <v>110</v>
      </c>
      <c r="F31" s="13"/>
      <c r="G31" s="12"/>
      <c r="H31" s="12">
        <v>3</v>
      </c>
      <c r="I31" s="12">
        <v>6</v>
      </c>
      <c r="J31" s="12"/>
      <c r="K31" s="12"/>
      <c r="L31" s="12"/>
      <c r="M31" s="12"/>
      <c r="N31" s="12"/>
      <c r="O31" s="12">
        <v>8</v>
      </c>
      <c r="P31" s="12"/>
      <c r="Q31" s="12"/>
      <c r="R31" s="12"/>
      <c r="S31" s="2"/>
      <c r="T31" s="56">
        <v>45268</v>
      </c>
      <c r="U31" s="24" t="s">
        <v>45</v>
      </c>
      <c r="V31" s="276">
        <v>8</v>
      </c>
      <c r="W31" s="274"/>
      <c r="X31" s="2"/>
      <c r="Y31" s="55">
        <v>45268</v>
      </c>
      <c r="Z31" s="24" t="s">
        <v>45</v>
      </c>
      <c r="AA31" s="276">
        <v>9</v>
      </c>
      <c r="AB31" s="10"/>
      <c r="AC31" s="2"/>
      <c r="AD31" s="13"/>
      <c r="AE31" s="1"/>
      <c r="AF31" s="277"/>
    </row>
    <row r="32" spans="2:32" ht="15" customHeight="1" x14ac:dyDescent="0.2">
      <c r="B32" s="13" t="s">
        <v>76</v>
      </c>
      <c r="C32" s="24" t="s">
        <v>91</v>
      </c>
      <c r="D32" s="276">
        <v>18</v>
      </c>
      <c r="E32" s="30" t="s">
        <v>42</v>
      </c>
      <c r="F32" s="13"/>
      <c r="G32" s="12">
        <v>3</v>
      </c>
      <c r="H32" s="12"/>
      <c r="I32" s="12"/>
      <c r="J32" s="12"/>
      <c r="K32" s="12">
        <v>3</v>
      </c>
      <c r="L32" s="12"/>
      <c r="M32" s="12"/>
      <c r="N32" s="12">
        <v>3</v>
      </c>
      <c r="O32" s="12">
        <v>3</v>
      </c>
      <c r="P32" s="12"/>
      <c r="Q32" s="12"/>
      <c r="R32" s="12"/>
      <c r="S32" s="2"/>
      <c r="T32" s="56">
        <v>45268</v>
      </c>
      <c r="U32" s="24" t="s">
        <v>45</v>
      </c>
      <c r="V32" s="276">
        <v>12</v>
      </c>
      <c r="W32" s="274"/>
      <c r="X32" s="2"/>
      <c r="Y32" s="55">
        <v>45268</v>
      </c>
      <c r="Z32" s="24" t="s">
        <v>45</v>
      </c>
      <c r="AA32" s="276">
        <v>9</v>
      </c>
      <c r="AB32" s="1" t="s">
        <v>337</v>
      </c>
      <c r="AC32" s="2"/>
      <c r="AD32" s="36">
        <v>45303</v>
      </c>
      <c r="AE32" s="1" t="s">
        <v>242</v>
      </c>
      <c r="AF32" s="277"/>
    </row>
    <row r="33" spans="2:32" ht="15" customHeight="1" x14ac:dyDescent="0.2">
      <c r="B33" s="13" t="s">
        <v>76</v>
      </c>
      <c r="C33" s="24" t="s">
        <v>91</v>
      </c>
      <c r="D33" s="276">
        <v>19</v>
      </c>
      <c r="E33" s="30" t="s">
        <v>111</v>
      </c>
      <c r="F33" s="13"/>
      <c r="G33" s="12"/>
      <c r="H33" s="12"/>
      <c r="I33" s="12">
        <v>3</v>
      </c>
      <c r="J33" s="12"/>
      <c r="K33" s="12">
        <v>3</v>
      </c>
      <c r="L33" s="12"/>
      <c r="M33" s="12"/>
      <c r="N33" s="12">
        <v>3</v>
      </c>
      <c r="O33" s="12"/>
      <c r="P33" s="12"/>
      <c r="Q33" s="12"/>
      <c r="R33" s="12"/>
      <c r="S33" s="2" t="s">
        <v>235</v>
      </c>
      <c r="T33" s="56"/>
      <c r="U33" s="24" t="s">
        <v>45</v>
      </c>
      <c r="V33" s="276">
        <v>3</v>
      </c>
      <c r="W33" s="274"/>
      <c r="X33" s="2"/>
      <c r="Y33" s="55">
        <v>45268</v>
      </c>
      <c r="Z33" s="24" t="s">
        <v>45</v>
      </c>
      <c r="AA33" s="276">
        <v>9</v>
      </c>
      <c r="AB33" s="10" t="s">
        <v>338</v>
      </c>
      <c r="AC33" s="2"/>
      <c r="AD33" s="36">
        <v>45303</v>
      </c>
      <c r="AE33" s="1" t="s">
        <v>242</v>
      </c>
      <c r="AF33" s="277"/>
    </row>
    <row r="34" spans="2:32" ht="15" customHeight="1" x14ac:dyDescent="0.2">
      <c r="B34" s="13" t="s">
        <v>76</v>
      </c>
      <c r="C34" s="24" t="s">
        <v>91</v>
      </c>
      <c r="D34" s="276">
        <v>20</v>
      </c>
      <c r="E34" s="30" t="s">
        <v>112</v>
      </c>
      <c r="F34" s="13"/>
      <c r="G34" s="12">
        <v>2</v>
      </c>
      <c r="H34" s="12"/>
      <c r="I34" s="12">
        <v>6</v>
      </c>
      <c r="J34" s="12"/>
      <c r="K34" s="12"/>
      <c r="L34" s="12"/>
      <c r="M34" s="12"/>
      <c r="N34" s="12">
        <v>3</v>
      </c>
      <c r="O34" s="12">
        <v>3</v>
      </c>
      <c r="P34" s="12"/>
      <c r="Q34" s="12"/>
      <c r="R34" s="12"/>
      <c r="S34" s="2"/>
      <c r="T34" s="56">
        <v>45268</v>
      </c>
      <c r="U34" s="24" t="s">
        <v>45</v>
      </c>
      <c r="V34" s="276">
        <v>3</v>
      </c>
      <c r="W34" s="50" t="s">
        <v>146</v>
      </c>
      <c r="X34" s="2"/>
      <c r="Y34" s="55">
        <v>45268</v>
      </c>
      <c r="Z34" s="24" t="s">
        <v>45</v>
      </c>
      <c r="AA34" s="276">
        <v>11</v>
      </c>
      <c r="AB34" s="10"/>
      <c r="AC34" s="2"/>
      <c r="AD34" s="13"/>
      <c r="AE34" s="1"/>
      <c r="AF34" s="277"/>
    </row>
    <row r="35" spans="2:32" ht="15" customHeight="1" x14ac:dyDescent="0.2">
      <c r="B35" s="13" t="s">
        <v>76</v>
      </c>
      <c r="C35" s="24" t="s">
        <v>91</v>
      </c>
      <c r="D35" s="276">
        <v>21</v>
      </c>
      <c r="E35" s="30" t="s">
        <v>44</v>
      </c>
      <c r="F35" s="13"/>
      <c r="G35" s="12"/>
      <c r="H35" s="12"/>
      <c r="I35" s="12">
        <v>3</v>
      </c>
      <c r="J35" s="12"/>
      <c r="K35" s="12"/>
      <c r="L35" s="12"/>
      <c r="M35" s="12"/>
      <c r="N35" s="12"/>
      <c r="O35" s="12"/>
      <c r="P35" s="12">
        <v>3</v>
      </c>
      <c r="Q35" s="12"/>
      <c r="R35" s="12"/>
      <c r="S35" s="2"/>
      <c r="T35" s="56"/>
      <c r="U35" s="24"/>
      <c r="V35" s="276"/>
      <c r="W35" s="50"/>
      <c r="X35" s="2"/>
      <c r="Y35" s="55">
        <v>45268</v>
      </c>
      <c r="Z35" s="24" t="s">
        <v>45</v>
      </c>
      <c r="AA35" s="276">
        <v>6</v>
      </c>
      <c r="AB35" s="10"/>
      <c r="AC35" s="2"/>
      <c r="AD35" s="13"/>
      <c r="AE35" s="1"/>
      <c r="AF35" s="277"/>
    </row>
    <row r="36" spans="2:32" ht="15" customHeight="1" x14ac:dyDescent="0.2">
      <c r="B36" s="13" t="s">
        <v>76</v>
      </c>
      <c r="C36" s="24" t="s">
        <v>91</v>
      </c>
      <c r="D36" s="276">
        <v>22</v>
      </c>
      <c r="E36" s="30" t="s">
        <v>112</v>
      </c>
      <c r="F36" s="13"/>
      <c r="G36" s="12">
        <v>2</v>
      </c>
      <c r="H36" s="12"/>
      <c r="I36" s="12">
        <v>6</v>
      </c>
      <c r="J36" s="12"/>
      <c r="K36" s="12"/>
      <c r="L36" s="12"/>
      <c r="M36" s="12"/>
      <c r="N36" s="12"/>
      <c r="O36" s="12">
        <v>3</v>
      </c>
      <c r="P36" s="12"/>
      <c r="Q36" s="12"/>
      <c r="R36" s="12"/>
      <c r="S36" s="2" t="s">
        <v>236</v>
      </c>
      <c r="T36" s="56">
        <v>45268</v>
      </c>
      <c r="U36" s="24" t="s">
        <v>45</v>
      </c>
      <c r="V36" s="276">
        <v>3</v>
      </c>
      <c r="W36" s="274"/>
      <c r="X36" s="2"/>
      <c r="Y36" s="55">
        <v>45268</v>
      </c>
      <c r="Z36" s="24" t="s">
        <v>45</v>
      </c>
      <c r="AA36" s="276">
        <v>8</v>
      </c>
      <c r="AB36" s="10" t="s">
        <v>339</v>
      </c>
      <c r="AC36" s="2"/>
      <c r="AD36" s="36">
        <v>45269</v>
      </c>
      <c r="AE36" s="1" t="s">
        <v>242</v>
      </c>
      <c r="AF36" s="277"/>
    </row>
    <row r="37" spans="2:32" ht="15" customHeight="1" x14ac:dyDescent="0.2">
      <c r="B37" s="13" t="s">
        <v>76</v>
      </c>
      <c r="C37" s="24" t="s">
        <v>91</v>
      </c>
      <c r="D37" s="276">
        <v>23</v>
      </c>
      <c r="E37" s="30" t="s">
        <v>42</v>
      </c>
      <c r="F37" s="13"/>
      <c r="G37" s="12">
        <v>3</v>
      </c>
      <c r="H37" s="12"/>
      <c r="I37" s="12"/>
      <c r="J37" s="12"/>
      <c r="K37" s="12"/>
      <c r="L37" s="12"/>
      <c r="M37" s="12"/>
      <c r="N37" s="12"/>
      <c r="O37" s="12"/>
      <c r="P37" s="12"/>
      <c r="Q37" s="12"/>
      <c r="R37" s="12"/>
      <c r="S37" s="2"/>
      <c r="T37" s="56"/>
      <c r="U37" s="1"/>
      <c r="V37" s="276"/>
      <c r="W37" s="274"/>
      <c r="X37" s="2"/>
      <c r="Y37" s="55">
        <v>45268</v>
      </c>
      <c r="Z37" s="24" t="s">
        <v>45</v>
      </c>
      <c r="AA37" s="276">
        <v>3</v>
      </c>
      <c r="AB37" s="10"/>
      <c r="AC37" s="2"/>
      <c r="AD37" s="13"/>
      <c r="AE37" s="1"/>
      <c r="AF37" s="277"/>
    </row>
    <row r="38" spans="2:32" ht="15" customHeight="1" x14ac:dyDescent="0.2">
      <c r="B38" s="13" t="s">
        <v>76</v>
      </c>
      <c r="C38" s="24" t="s">
        <v>91</v>
      </c>
      <c r="D38" s="276">
        <v>24</v>
      </c>
      <c r="E38" s="30" t="s">
        <v>113</v>
      </c>
      <c r="F38" s="13"/>
      <c r="G38" s="12">
        <v>4</v>
      </c>
      <c r="H38" s="12"/>
      <c r="I38" s="12">
        <v>3</v>
      </c>
      <c r="J38" s="12"/>
      <c r="K38" s="12">
        <v>3</v>
      </c>
      <c r="L38" s="12"/>
      <c r="M38" s="12"/>
      <c r="N38" s="12">
        <v>3</v>
      </c>
      <c r="O38" s="12"/>
      <c r="P38" s="12">
        <v>3</v>
      </c>
      <c r="Q38" s="12"/>
      <c r="R38" s="12"/>
      <c r="S38" s="2"/>
      <c r="T38" s="56"/>
      <c r="U38" s="1"/>
      <c r="V38" s="276"/>
      <c r="W38" s="274"/>
      <c r="X38" s="2"/>
      <c r="Y38" s="55">
        <v>45268</v>
      </c>
      <c r="Z38" s="24" t="s">
        <v>45</v>
      </c>
      <c r="AA38" s="276">
        <v>16</v>
      </c>
      <c r="AB38" s="10" t="s">
        <v>340</v>
      </c>
      <c r="AC38" s="2"/>
      <c r="AD38" s="36">
        <v>45371</v>
      </c>
      <c r="AE38" s="1" t="s">
        <v>242</v>
      </c>
      <c r="AF38" s="277"/>
    </row>
    <row r="39" spans="2:32" ht="15" customHeight="1" x14ac:dyDescent="0.2">
      <c r="B39" s="13" t="s">
        <v>76</v>
      </c>
      <c r="C39" s="24" t="s">
        <v>91</v>
      </c>
      <c r="D39" s="276">
        <v>25</v>
      </c>
      <c r="E39" s="30" t="s">
        <v>114</v>
      </c>
      <c r="F39" s="13"/>
      <c r="G39" s="12">
        <v>3</v>
      </c>
      <c r="H39" s="12">
        <v>3</v>
      </c>
      <c r="I39" s="12"/>
      <c r="J39" s="12"/>
      <c r="K39" s="12"/>
      <c r="L39" s="12"/>
      <c r="M39" s="12"/>
      <c r="N39" s="12"/>
      <c r="O39" s="12">
        <v>3</v>
      </c>
      <c r="P39" s="12"/>
      <c r="Q39" s="12"/>
      <c r="R39" s="12"/>
      <c r="S39" s="2"/>
      <c r="T39" s="56">
        <v>45268</v>
      </c>
      <c r="U39" s="24" t="s">
        <v>45</v>
      </c>
      <c r="V39" s="276">
        <v>3</v>
      </c>
      <c r="W39" s="274"/>
      <c r="X39" s="2"/>
      <c r="Y39" s="55">
        <v>45268</v>
      </c>
      <c r="Z39" s="24" t="s">
        <v>45</v>
      </c>
      <c r="AA39" s="276">
        <v>6</v>
      </c>
      <c r="AB39" s="10"/>
      <c r="AC39" s="2"/>
      <c r="AD39" s="13"/>
      <c r="AE39" s="1"/>
      <c r="AF39" s="277"/>
    </row>
    <row r="40" spans="2:32" ht="15" customHeight="1" x14ac:dyDescent="0.2">
      <c r="B40" s="13" t="s">
        <v>76</v>
      </c>
      <c r="C40" s="24" t="s">
        <v>91</v>
      </c>
      <c r="D40" s="276">
        <v>26</v>
      </c>
      <c r="E40" s="30" t="s">
        <v>44</v>
      </c>
      <c r="F40" s="13"/>
      <c r="G40" s="12"/>
      <c r="H40" s="12">
        <v>3</v>
      </c>
      <c r="I40" s="12">
        <v>3</v>
      </c>
      <c r="J40" s="12"/>
      <c r="K40" s="12"/>
      <c r="L40" s="12"/>
      <c r="M40" s="12"/>
      <c r="N40" s="12"/>
      <c r="O40" s="12"/>
      <c r="P40" s="12">
        <v>3</v>
      </c>
      <c r="Q40" s="12"/>
      <c r="R40" s="12"/>
      <c r="S40" s="2"/>
      <c r="T40" s="56">
        <v>45268</v>
      </c>
      <c r="U40" s="24" t="s">
        <v>45</v>
      </c>
      <c r="V40" s="276">
        <v>9</v>
      </c>
      <c r="W40" s="50"/>
      <c r="X40" s="2"/>
      <c r="Y40" s="55">
        <v>45268</v>
      </c>
      <c r="Z40" s="24" t="s">
        <v>45</v>
      </c>
      <c r="AA40" s="276">
        <v>12</v>
      </c>
      <c r="AB40" s="10"/>
      <c r="AC40" s="2"/>
      <c r="AD40" s="13"/>
      <c r="AE40" s="1"/>
      <c r="AF40" s="277"/>
    </row>
    <row r="41" spans="2:32" ht="15" customHeight="1" x14ac:dyDescent="0.2">
      <c r="B41" s="13" t="s">
        <v>76</v>
      </c>
      <c r="C41" s="24" t="s">
        <v>91</v>
      </c>
      <c r="D41" s="276">
        <v>27</v>
      </c>
      <c r="E41" s="30" t="s">
        <v>112</v>
      </c>
      <c r="F41" s="13"/>
      <c r="G41" s="12">
        <v>2</v>
      </c>
      <c r="H41" s="12"/>
      <c r="I41" s="12">
        <v>6</v>
      </c>
      <c r="J41" s="12"/>
      <c r="K41" s="12"/>
      <c r="L41" s="12"/>
      <c r="M41" s="12"/>
      <c r="N41" s="12"/>
      <c r="O41" s="12">
        <v>6</v>
      </c>
      <c r="P41" s="12"/>
      <c r="Q41" s="12"/>
      <c r="R41" s="12"/>
      <c r="S41" s="2"/>
      <c r="T41" s="56">
        <v>45268</v>
      </c>
      <c r="U41" s="24" t="s">
        <v>45</v>
      </c>
      <c r="V41" s="276">
        <v>6</v>
      </c>
      <c r="W41" s="274" t="s">
        <v>147</v>
      </c>
      <c r="X41" s="2"/>
      <c r="Y41" s="55">
        <v>45268</v>
      </c>
      <c r="Z41" s="24" t="s">
        <v>45</v>
      </c>
      <c r="AA41" s="276">
        <v>8</v>
      </c>
      <c r="AB41" s="10"/>
      <c r="AC41" s="2"/>
      <c r="AD41" s="13"/>
      <c r="AE41" s="1"/>
      <c r="AF41" s="277"/>
    </row>
    <row r="42" spans="2:32" ht="15" customHeight="1" x14ac:dyDescent="0.2">
      <c r="B42" s="13" t="s">
        <v>76</v>
      </c>
      <c r="C42" s="24" t="s">
        <v>91</v>
      </c>
      <c r="D42" s="276">
        <v>28</v>
      </c>
      <c r="E42" s="30" t="s">
        <v>115</v>
      </c>
      <c r="F42" s="13"/>
      <c r="G42" s="12"/>
      <c r="H42" s="12">
        <v>3</v>
      </c>
      <c r="I42" s="12"/>
      <c r="J42" s="12"/>
      <c r="K42" s="12"/>
      <c r="L42" s="12"/>
      <c r="M42" s="12"/>
      <c r="N42" s="12"/>
      <c r="O42" s="12"/>
      <c r="P42" s="12"/>
      <c r="Q42" s="12"/>
      <c r="R42" s="12"/>
      <c r="S42" s="2"/>
      <c r="T42" s="56"/>
      <c r="U42" s="1"/>
      <c r="V42" s="276"/>
      <c r="W42" s="274"/>
      <c r="X42" s="2"/>
      <c r="Y42" s="55">
        <v>45268</v>
      </c>
      <c r="Z42" s="24" t="s">
        <v>45</v>
      </c>
      <c r="AA42" s="276">
        <v>3</v>
      </c>
      <c r="AB42" s="10"/>
      <c r="AC42" s="2"/>
      <c r="AD42" s="13"/>
      <c r="AE42" s="1"/>
      <c r="AF42" s="277"/>
    </row>
    <row r="43" spans="2:32" ht="15" customHeight="1" x14ac:dyDescent="0.2">
      <c r="B43" s="13" t="s">
        <v>76</v>
      </c>
      <c r="C43" s="24" t="s">
        <v>91</v>
      </c>
      <c r="D43" s="276">
        <v>29</v>
      </c>
      <c r="E43" s="30" t="s">
        <v>116</v>
      </c>
      <c r="F43" s="13"/>
      <c r="G43" s="12"/>
      <c r="H43" s="12"/>
      <c r="I43" s="12">
        <v>3</v>
      </c>
      <c r="J43" s="12"/>
      <c r="K43" s="12"/>
      <c r="L43" s="12"/>
      <c r="M43" s="12"/>
      <c r="N43" s="12"/>
      <c r="O43" s="12"/>
      <c r="P43" s="12"/>
      <c r="Q43" s="12"/>
      <c r="R43" s="12"/>
      <c r="S43" s="2"/>
      <c r="T43" s="56"/>
      <c r="U43" s="1"/>
      <c r="V43" s="276"/>
      <c r="W43" s="274"/>
      <c r="X43" s="2"/>
      <c r="Y43" s="55">
        <v>45268</v>
      </c>
      <c r="Z43" s="24" t="s">
        <v>45</v>
      </c>
      <c r="AA43" s="276">
        <v>3</v>
      </c>
      <c r="AB43" s="10"/>
      <c r="AC43" s="2"/>
      <c r="AD43" s="13"/>
      <c r="AE43" s="1"/>
      <c r="AF43" s="277"/>
    </row>
    <row r="44" spans="2:32" ht="15" customHeight="1" x14ac:dyDescent="0.2">
      <c r="B44" s="13" t="s">
        <v>76</v>
      </c>
      <c r="C44" s="24" t="s">
        <v>91</v>
      </c>
      <c r="D44" s="276">
        <v>30</v>
      </c>
      <c r="E44" s="30" t="s">
        <v>116</v>
      </c>
      <c r="F44" s="13"/>
      <c r="G44" s="12"/>
      <c r="H44" s="12"/>
      <c r="I44" s="12">
        <v>3</v>
      </c>
      <c r="J44" s="12"/>
      <c r="K44" s="12"/>
      <c r="L44" s="12"/>
      <c r="M44" s="12"/>
      <c r="N44" s="12"/>
      <c r="O44" s="12"/>
      <c r="P44" s="12"/>
      <c r="Q44" s="12"/>
      <c r="R44" s="12"/>
      <c r="S44" s="2"/>
      <c r="T44" s="56"/>
      <c r="U44" s="1"/>
      <c r="V44" s="276"/>
      <c r="W44" s="274"/>
      <c r="X44" s="2"/>
      <c r="Y44" s="55">
        <v>45268</v>
      </c>
      <c r="Z44" s="24" t="s">
        <v>45</v>
      </c>
      <c r="AA44" s="276">
        <v>3</v>
      </c>
      <c r="AB44" s="10"/>
      <c r="AC44" s="2"/>
      <c r="AD44" s="13"/>
      <c r="AE44" s="1"/>
      <c r="AF44" s="277"/>
    </row>
    <row r="45" spans="2:32" ht="15" customHeight="1" x14ac:dyDescent="0.2">
      <c r="B45" s="13" t="s">
        <v>76</v>
      </c>
      <c r="C45" s="24" t="s">
        <v>91</v>
      </c>
      <c r="D45" s="276">
        <v>31</v>
      </c>
      <c r="E45" s="30" t="s">
        <v>116</v>
      </c>
      <c r="F45" s="13"/>
      <c r="G45" s="12"/>
      <c r="H45" s="12"/>
      <c r="I45" s="12">
        <v>3</v>
      </c>
      <c r="J45" s="12"/>
      <c r="K45" s="12"/>
      <c r="L45" s="12"/>
      <c r="M45" s="12"/>
      <c r="N45" s="12"/>
      <c r="O45" s="12"/>
      <c r="P45" s="12"/>
      <c r="Q45" s="12"/>
      <c r="R45" s="12"/>
      <c r="S45" s="2"/>
      <c r="T45" s="56"/>
      <c r="U45" s="1"/>
      <c r="V45" s="276"/>
      <c r="W45" s="274"/>
      <c r="X45" s="2"/>
      <c r="Y45" s="55">
        <v>45268</v>
      </c>
      <c r="Z45" s="24" t="s">
        <v>45</v>
      </c>
      <c r="AA45" s="276">
        <v>3</v>
      </c>
      <c r="AB45" s="10"/>
      <c r="AC45" s="2"/>
      <c r="AD45" s="13"/>
      <c r="AE45" s="1"/>
      <c r="AF45" s="277"/>
    </row>
    <row r="46" spans="2:32" ht="15" customHeight="1" x14ac:dyDescent="0.2">
      <c r="B46" s="13" t="s">
        <v>76</v>
      </c>
      <c r="C46" s="24" t="s">
        <v>91</v>
      </c>
      <c r="D46" s="276">
        <v>32</v>
      </c>
      <c r="E46" s="30" t="s">
        <v>116</v>
      </c>
      <c r="F46" s="13"/>
      <c r="G46" s="12"/>
      <c r="H46" s="12"/>
      <c r="I46" s="12">
        <v>3</v>
      </c>
      <c r="J46" s="12"/>
      <c r="K46" s="12"/>
      <c r="L46" s="12"/>
      <c r="M46" s="12"/>
      <c r="N46" s="12"/>
      <c r="O46" s="12"/>
      <c r="P46" s="12"/>
      <c r="Q46" s="12"/>
      <c r="R46" s="12"/>
      <c r="S46" s="2"/>
      <c r="T46" s="56"/>
      <c r="U46" s="24"/>
      <c r="V46" s="276"/>
      <c r="W46" s="50"/>
      <c r="X46" s="2"/>
      <c r="Y46" s="55">
        <v>45268</v>
      </c>
      <c r="Z46" s="24" t="s">
        <v>45</v>
      </c>
      <c r="AA46" s="276">
        <v>3</v>
      </c>
      <c r="AB46" s="10"/>
      <c r="AC46" s="2"/>
      <c r="AD46" s="13"/>
      <c r="AE46" s="1"/>
      <c r="AF46" s="277"/>
    </row>
    <row r="47" spans="2:32" ht="15" customHeight="1" x14ac:dyDescent="0.2">
      <c r="B47" s="13" t="s">
        <v>76</v>
      </c>
      <c r="C47" s="24" t="s">
        <v>91</v>
      </c>
      <c r="D47" s="276">
        <v>33</v>
      </c>
      <c r="E47" s="30" t="s">
        <v>117</v>
      </c>
      <c r="F47" s="13"/>
      <c r="G47" s="12">
        <v>2</v>
      </c>
      <c r="H47" s="12"/>
      <c r="I47" s="12">
        <v>6</v>
      </c>
      <c r="J47" s="12"/>
      <c r="K47" s="12"/>
      <c r="L47" s="12"/>
      <c r="M47" s="12"/>
      <c r="N47" s="12"/>
      <c r="O47" s="12">
        <v>6</v>
      </c>
      <c r="P47" s="12"/>
      <c r="Q47" s="12"/>
      <c r="R47" s="12"/>
      <c r="S47" s="2"/>
      <c r="T47" s="56">
        <v>45268</v>
      </c>
      <c r="U47" s="24" t="s">
        <v>45</v>
      </c>
      <c r="V47" s="276">
        <v>6</v>
      </c>
      <c r="W47" s="274"/>
      <c r="X47" s="2"/>
      <c r="Y47" s="55">
        <v>45268</v>
      </c>
      <c r="Z47" s="24" t="s">
        <v>45</v>
      </c>
      <c r="AA47" s="276">
        <v>8</v>
      </c>
      <c r="AB47" s="10"/>
      <c r="AC47" s="2"/>
      <c r="AD47" s="13"/>
      <c r="AE47" s="1"/>
      <c r="AF47" s="277"/>
    </row>
    <row r="48" spans="2:32" ht="15" customHeight="1" x14ac:dyDescent="0.2">
      <c r="B48" s="13" t="s">
        <v>76</v>
      </c>
      <c r="C48" s="24" t="s">
        <v>91</v>
      </c>
      <c r="D48" s="276">
        <v>34</v>
      </c>
      <c r="E48" s="30" t="s">
        <v>117</v>
      </c>
      <c r="F48" s="13"/>
      <c r="G48" s="12">
        <v>1</v>
      </c>
      <c r="H48" s="12"/>
      <c r="I48" s="12">
        <v>6</v>
      </c>
      <c r="J48" s="12"/>
      <c r="K48" s="12"/>
      <c r="L48" s="12"/>
      <c r="M48" s="12"/>
      <c r="N48" s="12"/>
      <c r="O48" s="12">
        <v>6</v>
      </c>
      <c r="P48" s="12"/>
      <c r="Q48" s="12"/>
      <c r="R48" s="12"/>
      <c r="S48" s="2"/>
      <c r="T48" s="56">
        <v>45268</v>
      </c>
      <c r="U48" s="24" t="s">
        <v>45</v>
      </c>
      <c r="V48" s="276">
        <v>6</v>
      </c>
      <c r="W48" s="50"/>
      <c r="X48" s="2"/>
      <c r="Y48" s="55">
        <v>45268</v>
      </c>
      <c r="Z48" s="24" t="s">
        <v>45</v>
      </c>
      <c r="AA48" s="276">
        <v>7</v>
      </c>
      <c r="AB48" s="10"/>
      <c r="AC48" s="2"/>
      <c r="AD48" s="13"/>
      <c r="AE48" s="1"/>
      <c r="AF48" s="277"/>
    </row>
    <row r="49" spans="2:32" ht="15" customHeight="1" x14ac:dyDescent="0.2">
      <c r="B49" s="13" t="s">
        <v>76</v>
      </c>
      <c r="C49" s="24" t="s">
        <v>91</v>
      </c>
      <c r="D49" s="276">
        <v>35</v>
      </c>
      <c r="E49" s="30" t="s">
        <v>44</v>
      </c>
      <c r="F49" s="13"/>
      <c r="G49" s="12"/>
      <c r="H49" s="12"/>
      <c r="I49" s="12">
        <v>6</v>
      </c>
      <c r="J49" s="12"/>
      <c r="K49" s="12"/>
      <c r="L49" s="12"/>
      <c r="M49" s="12"/>
      <c r="N49" s="12"/>
      <c r="O49" s="12">
        <v>6</v>
      </c>
      <c r="P49" s="12"/>
      <c r="Q49" s="12"/>
      <c r="R49" s="12"/>
      <c r="S49" s="2"/>
      <c r="T49" s="56">
        <v>45268</v>
      </c>
      <c r="U49" s="24" t="s">
        <v>45</v>
      </c>
      <c r="V49" s="276">
        <v>6</v>
      </c>
      <c r="W49" s="274"/>
      <c r="X49" s="2"/>
      <c r="Y49" s="55">
        <v>45268</v>
      </c>
      <c r="Z49" s="24" t="s">
        <v>45</v>
      </c>
      <c r="AA49" s="276">
        <v>6</v>
      </c>
      <c r="AB49" s="10"/>
      <c r="AC49" s="2"/>
      <c r="AD49" s="13"/>
      <c r="AE49" s="1"/>
      <c r="AF49" s="277"/>
    </row>
    <row r="50" spans="2:32" ht="15" customHeight="1" x14ac:dyDescent="0.2">
      <c r="B50" s="13" t="s">
        <v>76</v>
      </c>
      <c r="C50" s="24" t="s">
        <v>91</v>
      </c>
      <c r="D50" s="276">
        <v>36</v>
      </c>
      <c r="E50" s="30" t="s">
        <v>116</v>
      </c>
      <c r="F50" s="13"/>
      <c r="G50" s="12"/>
      <c r="H50" s="12"/>
      <c r="I50" s="12">
        <v>3</v>
      </c>
      <c r="J50" s="12"/>
      <c r="K50" s="12"/>
      <c r="L50" s="12"/>
      <c r="M50" s="12"/>
      <c r="N50" s="12"/>
      <c r="O50" s="12"/>
      <c r="P50" s="12"/>
      <c r="Q50" s="12"/>
      <c r="R50" s="12"/>
      <c r="S50" s="2"/>
      <c r="T50" s="56"/>
      <c r="U50" s="1"/>
      <c r="V50" s="276"/>
      <c r="W50" s="274"/>
      <c r="X50" s="2"/>
      <c r="Y50" s="55">
        <v>45268</v>
      </c>
      <c r="Z50" s="24" t="s">
        <v>45</v>
      </c>
      <c r="AA50" s="276">
        <v>3</v>
      </c>
      <c r="AB50" s="10"/>
      <c r="AC50" s="2"/>
      <c r="AD50" s="13"/>
      <c r="AE50" s="1"/>
      <c r="AF50" s="277"/>
    </row>
    <row r="51" spans="2:32" ht="15" customHeight="1" x14ac:dyDescent="0.2">
      <c r="B51" s="13" t="s">
        <v>76</v>
      </c>
      <c r="C51" s="24" t="s">
        <v>91</v>
      </c>
      <c r="D51" s="276">
        <v>37</v>
      </c>
      <c r="E51" s="30" t="s">
        <v>118</v>
      </c>
      <c r="F51" s="13"/>
      <c r="G51" s="12"/>
      <c r="H51" s="12"/>
      <c r="I51" s="12">
        <v>3</v>
      </c>
      <c r="J51" s="12"/>
      <c r="K51" s="12"/>
      <c r="L51" s="12"/>
      <c r="M51" s="12"/>
      <c r="N51" s="12"/>
      <c r="O51" s="12"/>
      <c r="P51" s="12"/>
      <c r="Q51" s="12"/>
      <c r="R51" s="12"/>
      <c r="S51" s="2"/>
      <c r="T51" s="56"/>
      <c r="U51" s="24"/>
      <c r="V51" s="276"/>
      <c r="W51" s="50"/>
      <c r="X51" s="2"/>
      <c r="Y51" s="55">
        <v>45268</v>
      </c>
      <c r="Z51" s="24" t="s">
        <v>45</v>
      </c>
      <c r="AA51" s="276">
        <v>3</v>
      </c>
      <c r="AB51" s="10"/>
      <c r="AC51" s="2"/>
      <c r="AD51" s="13"/>
      <c r="AE51" s="1"/>
      <c r="AF51" s="277"/>
    </row>
    <row r="52" spans="2:32" ht="15" customHeight="1" x14ac:dyDescent="0.2">
      <c r="B52" s="13" t="s">
        <v>76</v>
      </c>
      <c r="C52" s="24" t="s">
        <v>91</v>
      </c>
      <c r="D52" s="276">
        <v>38</v>
      </c>
      <c r="E52" s="30" t="s">
        <v>118</v>
      </c>
      <c r="F52" s="13"/>
      <c r="G52" s="12"/>
      <c r="H52" s="12"/>
      <c r="I52" s="12">
        <v>3</v>
      </c>
      <c r="J52" s="12"/>
      <c r="K52" s="12"/>
      <c r="L52" s="12"/>
      <c r="M52" s="12"/>
      <c r="N52" s="12"/>
      <c r="O52" s="12"/>
      <c r="P52" s="12"/>
      <c r="Q52" s="12"/>
      <c r="R52" s="12"/>
      <c r="S52" s="2"/>
      <c r="T52" s="56"/>
      <c r="U52" s="24"/>
      <c r="V52" s="276"/>
      <c r="W52" s="50"/>
      <c r="X52" s="2"/>
      <c r="Y52" s="55">
        <v>45268</v>
      </c>
      <c r="Z52" s="24" t="s">
        <v>45</v>
      </c>
      <c r="AA52" s="276">
        <v>3</v>
      </c>
      <c r="AB52" s="10"/>
      <c r="AC52" s="2"/>
      <c r="AD52" s="13"/>
      <c r="AE52" s="1"/>
      <c r="AF52" s="277"/>
    </row>
    <row r="53" spans="2:32" s="21" customFormat="1" ht="15" customHeight="1" x14ac:dyDescent="0.2">
      <c r="B53" s="16" t="s">
        <v>76</v>
      </c>
      <c r="C53" s="24" t="s">
        <v>91</v>
      </c>
      <c r="D53" s="18">
        <v>39</v>
      </c>
      <c r="E53" s="31" t="s">
        <v>44</v>
      </c>
      <c r="F53" s="16"/>
      <c r="G53" s="19">
        <v>1</v>
      </c>
      <c r="H53" s="19"/>
      <c r="I53" s="19">
        <v>6</v>
      </c>
      <c r="J53" s="19"/>
      <c r="K53" s="19"/>
      <c r="L53" s="19"/>
      <c r="M53" s="19"/>
      <c r="N53" s="19"/>
      <c r="O53" s="19">
        <v>6</v>
      </c>
      <c r="P53" s="19"/>
      <c r="Q53" s="19"/>
      <c r="R53" s="19"/>
      <c r="S53" s="20"/>
      <c r="T53" s="56">
        <v>45268</v>
      </c>
      <c r="U53" s="24" t="s">
        <v>45</v>
      </c>
      <c r="V53" s="18">
        <v>6</v>
      </c>
      <c r="W53" s="50"/>
      <c r="X53" s="20"/>
      <c r="Y53" s="55">
        <v>45268</v>
      </c>
      <c r="Z53" s="24" t="s">
        <v>45</v>
      </c>
      <c r="AA53" s="18">
        <v>7</v>
      </c>
      <c r="AB53" s="10"/>
      <c r="AC53" s="20"/>
      <c r="AD53" s="16"/>
      <c r="AE53" s="17"/>
      <c r="AF53" s="277"/>
    </row>
    <row r="54" spans="2:32" ht="15" customHeight="1" x14ac:dyDescent="0.2">
      <c r="B54" s="13" t="s">
        <v>76</v>
      </c>
      <c r="C54" s="24" t="s">
        <v>91</v>
      </c>
      <c r="D54" s="276">
        <v>40</v>
      </c>
      <c r="E54" s="30" t="s">
        <v>116</v>
      </c>
      <c r="F54" s="13"/>
      <c r="G54" s="12"/>
      <c r="H54" s="12"/>
      <c r="I54" s="12">
        <v>3</v>
      </c>
      <c r="J54" s="12"/>
      <c r="K54" s="12"/>
      <c r="L54" s="12"/>
      <c r="M54" s="12"/>
      <c r="N54" s="12"/>
      <c r="O54" s="12"/>
      <c r="P54" s="12"/>
      <c r="Q54" s="12"/>
      <c r="R54" s="12"/>
      <c r="S54" s="2"/>
      <c r="T54" s="56"/>
      <c r="U54" s="24"/>
      <c r="V54" s="276"/>
      <c r="W54" s="50"/>
      <c r="X54" s="2"/>
      <c r="Y54" s="55">
        <v>45268</v>
      </c>
      <c r="Z54" s="24" t="s">
        <v>45</v>
      </c>
      <c r="AA54" s="276">
        <v>3</v>
      </c>
      <c r="AB54" s="10"/>
      <c r="AC54" s="2"/>
      <c r="AD54" s="13"/>
      <c r="AE54" s="1"/>
      <c r="AF54" s="277"/>
    </row>
    <row r="55" spans="2:32" ht="15" customHeight="1" x14ac:dyDescent="0.2">
      <c r="B55" s="13" t="s">
        <v>76</v>
      </c>
      <c r="C55" s="24" t="s">
        <v>91</v>
      </c>
      <c r="D55" s="276">
        <v>41</v>
      </c>
      <c r="E55" s="30" t="s">
        <v>118</v>
      </c>
      <c r="F55" s="13"/>
      <c r="G55" s="12"/>
      <c r="H55" s="12"/>
      <c r="I55" s="12">
        <v>3</v>
      </c>
      <c r="J55" s="12"/>
      <c r="K55" s="12"/>
      <c r="L55" s="12"/>
      <c r="M55" s="12"/>
      <c r="N55" s="12"/>
      <c r="O55" s="12"/>
      <c r="P55" s="12"/>
      <c r="Q55" s="12"/>
      <c r="R55" s="12"/>
      <c r="S55" s="2"/>
      <c r="T55" s="56"/>
      <c r="U55" s="1"/>
      <c r="V55" s="276"/>
      <c r="W55" s="274"/>
      <c r="X55" s="2"/>
      <c r="Y55" s="55">
        <v>45268</v>
      </c>
      <c r="Z55" s="24" t="s">
        <v>45</v>
      </c>
      <c r="AA55" s="276">
        <v>3</v>
      </c>
      <c r="AB55" s="10"/>
      <c r="AC55" s="2"/>
      <c r="AD55" s="13"/>
      <c r="AE55" s="1"/>
      <c r="AF55" s="277"/>
    </row>
    <row r="56" spans="2:32" ht="15" customHeight="1" x14ac:dyDescent="0.2">
      <c r="B56" s="13" t="s">
        <v>76</v>
      </c>
      <c r="C56" s="24" t="s">
        <v>91</v>
      </c>
      <c r="D56" s="276">
        <v>42</v>
      </c>
      <c r="E56" s="30" t="s">
        <v>118</v>
      </c>
      <c r="F56" s="13"/>
      <c r="G56" s="12"/>
      <c r="H56" s="12"/>
      <c r="I56" s="12">
        <v>3</v>
      </c>
      <c r="J56" s="12"/>
      <c r="K56" s="12"/>
      <c r="L56" s="12"/>
      <c r="M56" s="12"/>
      <c r="N56" s="12"/>
      <c r="O56" s="12"/>
      <c r="P56" s="12"/>
      <c r="Q56" s="12"/>
      <c r="R56" s="12"/>
      <c r="S56" s="2"/>
      <c r="T56" s="56"/>
      <c r="U56" s="1"/>
      <c r="V56" s="276"/>
      <c r="W56" s="274"/>
      <c r="X56" s="2"/>
      <c r="Y56" s="55">
        <v>45269</v>
      </c>
      <c r="Z56" s="24" t="s">
        <v>45</v>
      </c>
      <c r="AA56" s="276">
        <v>3</v>
      </c>
      <c r="AB56" s="10"/>
      <c r="AC56" s="2"/>
      <c r="AD56" s="13"/>
      <c r="AE56" s="1"/>
      <c r="AF56" s="277"/>
    </row>
    <row r="57" spans="2:32" x14ac:dyDescent="0.2">
      <c r="B57" s="13" t="s">
        <v>76</v>
      </c>
      <c r="C57" s="24" t="s">
        <v>91</v>
      </c>
      <c r="D57" s="276">
        <v>43</v>
      </c>
      <c r="E57" s="30" t="s">
        <v>44</v>
      </c>
      <c r="F57" s="13"/>
      <c r="G57" s="12">
        <v>3</v>
      </c>
      <c r="H57" s="12"/>
      <c r="I57" s="12">
        <v>6</v>
      </c>
      <c r="J57" s="12"/>
      <c r="K57" s="12"/>
      <c r="L57" s="12"/>
      <c r="M57" s="12"/>
      <c r="N57" s="12"/>
      <c r="O57" s="12">
        <v>9</v>
      </c>
      <c r="P57" s="12"/>
      <c r="Q57" s="12"/>
      <c r="R57" s="12"/>
      <c r="S57" s="2"/>
      <c r="T57" s="56">
        <v>45268</v>
      </c>
      <c r="U57" s="24" t="s">
        <v>45</v>
      </c>
      <c r="V57" s="276">
        <v>9</v>
      </c>
      <c r="W57" s="50"/>
      <c r="X57" s="2"/>
      <c r="Y57" s="55">
        <v>45269</v>
      </c>
      <c r="Z57" s="24" t="s">
        <v>45</v>
      </c>
      <c r="AA57" s="276">
        <v>9</v>
      </c>
      <c r="AB57" s="1" t="s">
        <v>148</v>
      </c>
      <c r="AC57" s="2"/>
      <c r="AD57" s="36">
        <v>45300</v>
      </c>
      <c r="AE57" s="1" t="s">
        <v>242</v>
      </c>
      <c r="AF57" s="277"/>
    </row>
    <row r="58" spans="2:32" ht="15" customHeight="1" x14ac:dyDescent="0.2">
      <c r="B58" s="13" t="s">
        <v>76</v>
      </c>
      <c r="C58" s="24" t="s">
        <v>91</v>
      </c>
      <c r="D58" s="276">
        <v>44</v>
      </c>
      <c r="E58" s="30" t="s">
        <v>44</v>
      </c>
      <c r="F58" s="13"/>
      <c r="G58" s="12">
        <v>3</v>
      </c>
      <c r="H58" s="12"/>
      <c r="I58" s="12">
        <v>6</v>
      </c>
      <c r="J58" s="12"/>
      <c r="K58" s="12"/>
      <c r="L58" s="12"/>
      <c r="M58" s="12"/>
      <c r="N58" s="12"/>
      <c r="O58" s="12">
        <v>9</v>
      </c>
      <c r="P58" s="12"/>
      <c r="Q58" s="12"/>
      <c r="R58" s="12"/>
      <c r="S58" s="2" t="s">
        <v>341</v>
      </c>
      <c r="T58" s="56">
        <v>45268</v>
      </c>
      <c r="U58" s="24" t="s">
        <v>45</v>
      </c>
      <c r="V58" s="276">
        <v>9</v>
      </c>
      <c r="W58" s="50"/>
      <c r="X58" s="2"/>
      <c r="Y58" s="56">
        <v>45269</v>
      </c>
      <c r="Z58" s="24" t="s">
        <v>45</v>
      </c>
      <c r="AA58" s="276">
        <v>9</v>
      </c>
      <c r="AB58" s="1"/>
      <c r="AC58" s="2"/>
      <c r="AD58" s="48">
        <v>45269</v>
      </c>
      <c r="AE58" s="1" t="s">
        <v>242</v>
      </c>
      <c r="AF58" s="277"/>
    </row>
    <row r="59" spans="2:32" ht="15" customHeight="1" x14ac:dyDescent="0.2">
      <c r="B59" s="13" t="s">
        <v>76</v>
      </c>
      <c r="C59" s="24" t="s">
        <v>91</v>
      </c>
      <c r="D59" s="276">
        <v>45</v>
      </c>
      <c r="E59" s="30" t="s">
        <v>118</v>
      </c>
      <c r="F59" s="13"/>
      <c r="G59" s="12"/>
      <c r="H59" s="12"/>
      <c r="I59" s="12">
        <v>3</v>
      </c>
      <c r="J59" s="12"/>
      <c r="K59" s="12"/>
      <c r="L59" s="12"/>
      <c r="M59" s="12"/>
      <c r="N59" s="12"/>
      <c r="O59" s="12"/>
      <c r="P59" s="12"/>
      <c r="Q59" s="12"/>
      <c r="R59" s="12"/>
      <c r="S59" s="2"/>
      <c r="T59" s="56"/>
      <c r="U59" s="24"/>
      <c r="V59" s="276"/>
      <c r="W59" s="50"/>
      <c r="X59" s="2"/>
      <c r="Y59" s="56">
        <v>45269</v>
      </c>
      <c r="Z59" s="24" t="s">
        <v>45</v>
      </c>
      <c r="AA59" s="276">
        <v>3</v>
      </c>
      <c r="AB59" s="1"/>
      <c r="AC59" s="2"/>
      <c r="AD59" s="13"/>
      <c r="AE59" s="1"/>
      <c r="AF59" s="277"/>
    </row>
    <row r="60" spans="2:32" ht="15" customHeight="1" x14ac:dyDescent="0.2">
      <c r="B60" s="13" t="s">
        <v>76</v>
      </c>
      <c r="C60" s="24" t="s">
        <v>91</v>
      </c>
      <c r="D60" s="276">
        <v>46</v>
      </c>
      <c r="E60" s="30" t="s">
        <v>118</v>
      </c>
      <c r="F60" s="13"/>
      <c r="G60" s="12"/>
      <c r="H60" s="12"/>
      <c r="I60" s="12">
        <v>3</v>
      </c>
      <c r="J60" s="12"/>
      <c r="K60" s="12"/>
      <c r="L60" s="12"/>
      <c r="M60" s="12"/>
      <c r="N60" s="12"/>
      <c r="O60" s="12"/>
      <c r="P60" s="12"/>
      <c r="Q60" s="12"/>
      <c r="R60" s="12"/>
      <c r="S60" s="2"/>
      <c r="T60" s="56"/>
      <c r="U60" s="1"/>
      <c r="V60" s="276"/>
      <c r="W60" s="274"/>
      <c r="X60" s="2"/>
      <c r="Y60" s="56">
        <v>45269</v>
      </c>
      <c r="Z60" s="24" t="s">
        <v>45</v>
      </c>
      <c r="AA60" s="276">
        <v>3</v>
      </c>
      <c r="AB60" s="1"/>
      <c r="AC60" s="2"/>
      <c r="AD60" s="13"/>
      <c r="AE60" s="1"/>
      <c r="AF60" s="277"/>
    </row>
    <row r="61" spans="2:32" ht="15" customHeight="1" x14ac:dyDescent="0.2">
      <c r="B61" s="13" t="s">
        <v>76</v>
      </c>
      <c r="C61" s="24" t="s">
        <v>91</v>
      </c>
      <c r="D61" s="276">
        <v>47</v>
      </c>
      <c r="E61" s="30" t="s">
        <v>118</v>
      </c>
      <c r="F61" s="13"/>
      <c r="G61" s="12"/>
      <c r="H61" s="12"/>
      <c r="I61" s="12">
        <v>3</v>
      </c>
      <c r="J61" s="12"/>
      <c r="K61" s="12"/>
      <c r="L61" s="12"/>
      <c r="M61" s="12"/>
      <c r="N61" s="12"/>
      <c r="O61" s="12"/>
      <c r="P61" s="12"/>
      <c r="Q61" s="12"/>
      <c r="R61" s="12"/>
      <c r="S61" s="2"/>
      <c r="T61" s="56"/>
      <c r="U61" s="1"/>
      <c r="V61" s="276"/>
      <c r="W61" s="274"/>
      <c r="X61" s="2"/>
      <c r="Y61" s="56">
        <v>45269</v>
      </c>
      <c r="Z61" s="24" t="s">
        <v>45</v>
      </c>
      <c r="AA61" s="276">
        <v>3</v>
      </c>
      <c r="AB61" s="1"/>
      <c r="AC61" s="2"/>
      <c r="AD61" s="13"/>
      <c r="AE61" s="1"/>
      <c r="AF61" s="277"/>
    </row>
    <row r="62" spans="2:32" ht="15" customHeight="1" x14ac:dyDescent="0.2">
      <c r="B62" s="13" t="s">
        <v>76</v>
      </c>
      <c r="C62" s="24" t="s">
        <v>91</v>
      </c>
      <c r="D62" s="276">
        <v>48</v>
      </c>
      <c r="E62" s="30" t="s">
        <v>118</v>
      </c>
      <c r="F62" s="13"/>
      <c r="G62" s="12"/>
      <c r="H62" s="12"/>
      <c r="I62" s="12">
        <v>3</v>
      </c>
      <c r="J62" s="12"/>
      <c r="K62" s="12"/>
      <c r="L62" s="12"/>
      <c r="M62" s="12"/>
      <c r="N62" s="12"/>
      <c r="O62" s="12"/>
      <c r="P62" s="12"/>
      <c r="Q62" s="12"/>
      <c r="R62" s="12"/>
      <c r="S62" s="2"/>
      <c r="T62" s="56"/>
      <c r="U62" s="24"/>
      <c r="V62" s="276"/>
      <c r="W62" s="50"/>
      <c r="X62" s="2"/>
      <c r="Y62" s="56">
        <v>45269</v>
      </c>
      <c r="Z62" s="24" t="s">
        <v>45</v>
      </c>
      <c r="AA62" s="276">
        <v>3</v>
      </c>
      <c r="AB62" s="1"/>
      <c r="AC62" s="2"/>
      <c r="AD62" s="13"/>
      <c r="AE62" s="1"/>
      <c r="AF62" s="277"/>
    </row>
    <row r="63" spans="2:32" ht="15" customHeight="1" x14ac:dyDescent="0.2">
      <c r="B63" s="13" t="s">
        <v>76</v>
      </c>
      <c r="C63" s="24" t="s">
        <v>91</v>
      </c>
      <c r="D63" s="276">
        <v>49</v>
      </c>
      <c r="E63" s="30" t="s">
        <v>118</v>
      </c>
      <c r="F63" s="13"/>
      <c r="G63" s="12"/>
      <c r="H63" s="12"/>
      <c r="I63" s="12">
        <v>3</v>
      </c>
      <c r="J63" s="12"/>
      <c r="K63" s="12"/>
      <c r="L63" s="12"/>
      <c r="M63" s="12"/>
      <c r="N63" s="12"/>
      <c r="O63" s="12"/>
      <c r="P63" s="12"/>
      <c r="Q63" s="12"/>
      <c r="R63" s="12"/>
      <c r="S63" s="2"/>
      <c r="T63" s="56"/>
      <c r="U63" s="24"/>
      <c r="V63" s="276"/>
      <c r="W63" s="50"/>
      <c r="X63" s="2"/>
      <c r="Y63" s="56">
        <v>45269</v>
      </c>
      <c r="Z63" s="24" t="s">
        <v>45</v>
      </c>
      <c r="AA63" s="276">
        <v>3</v>
      </c>
      <c r="AB63" s="1"/>
      <c r="AC63" s="2"/>
      <c r="AD63" s="13"/>
      <c r="AE63" s="1"/>
      <c r="AF63" s="277"/>
    </row>
    <row r="64" spans="2:32" ht="15" customHeight="1" x14ac:dyDescent="0.2">
      <c r="B64" s="13" t="s">
        <v>76</v>
      </c>
      <c r="C64" s="24" t="s">
        <v>91</v>
      </c>
      <c r="D64" s="276">
        <v>50</v>
      </c>
      <c r="E64" s="30" t="s">
        <v>118</v>
      </c>
      <c r="F64" s="13"/>
      <c r="G64" s="12"/>
      <c r="H64" s="12"/>
      <c r="I64" s="12">
        <v>3</v>
      </c>
      <c r="J64" s="12"/>
      <c r="K64" s="12"/>
      <c r="L64" s="12"/>
      <c r="M64" s="12"/>
      <c r="N64" s="12"/>
      <c r="O64" s="12"/>
      <c r="P64" s="12"/>
      <c r="Q64" s="12"/>
      <c r="R64" s="12"/>
      <c r="S64" s="2"/>
      <c r="T64" s="56"/>
      <c r="U64" s="1"/>
      <c r="V64" s="276"/>
      <c r="W64" s="274"/>
      <c r="X64" s="2"/>
      <c r="Y64" s="56">
        <v>45269</v>
      </c>
      <c r="Z64" s="24" t="s">
        <v>45</v>
      </c>
      <c r="AA64" s="276">
        <v>3</v>
      </c>
      <c r="AB64" s="1"/>
      <c r="AC64" s="2"/>
      <c r="AD64" s="13"/>
      <c r="AE64" s="1"/>
      <c r="AF64" s="277"/>
    </row>
    <row r="65" spans="2:32" ht="15" customHeight="1" x14ac:dyDescent="0.2">
      <c r="B65" s="13" t="s">
        <v>76</v>
      </c>
      <c r="C65" s="24" t="s">
        <v>91</v>
      </c>
      <c r="D65" s="276">
        <v>51</v>
      </c>
      <c r="E65" s="30" t="s">
        <v>44</v>
      </c>
      <c r="F65" s="13"/>
      <c r="G65" s="12">
        <v>1</v>
      </c>
      <c r="H65" s="12"/>
      <c r="I65" s="12">
        <v>6</v>
      </c>
      <c r="J65" s="12"/>
      <c r="K65" s="12"/>
      <c r="L65" s="12"/>
      <c r="M65" s="12"/>
      <c r="N65" s="12"/>
      <c r="O65" s="12">
        <v>9</v>
      </c>
      <c r="P65" s="12"/>
      <c r="Q65" s="12"/>
      <c r="R65" s="12"/>
      <c r="S65" s="2"/>
      <c r="T65" s="56">
        <v>45268</v>
      </c>
      <c r="U65" s="24" t="s">
        <v>45</v>
      </c>
      <c r="V65" s="276">
        <v>9</v>
      </c>
      <c r="W65" s="274"/>
      <c r="X65" s="2"/>
      <c r="Y65" s="56">
        <v>45269</v>
      </c>
      <c r="Z65" s="24" t="s">
        <v>45</v>
      </c>
      <c r="AA65" s="276">
        <v>7</v>
      </c>
      <c r="AB65" s="1"/>
      <c r="AC65" s="2"/>
      <c r="AD65" s="13"/>
      <c r="AE65" s="1"/>
      <c r="AF65" s="277"/>
    </row>
    <row r="66" spans="2:32" ht="15" customHeight="1" x14ac:dyDescent="0.2">
      <c r="B66" s="13" t="s">
        <v>76</v>
      </c>
      <c r="C66" s="24" t="s">
        <v>91</v>
      </c>
      <c r="D66" s="276">
        <v>52</v>
      </c>
      <c r="E66" s="30" t="s">
        <v>118</v>
      </c>
      <c r="F66" s="13"/>
      <c r="G66" s="12"/>
      <c r="H66" s="12"/>
      <c r="I66" s="12">
        <v>3</v>
      </c>
      <c r="J66" s="12"/>
      <c r="K66" s="12"/>
      <c r="L66" s="12"/>
      <c r="M66" s="12"/>
      <c r="N66" s="12"/>
      <c r="O66" s="12"/>
      <c r="P66" s="12"/>
      <c r="Q66" s="12"/>
      <c r="R66" s="12"/>
      <c r="S66" s="2" t="s">
        <v>342</v>
      </c>
      <c r="T66" s="56"/>
      <c r="U66" s="1"/>
      <c r="V66" s="276"/>
      <c r="W66" s="274"/>
      <c r="X66" s="2"/>
      <c r="Y66" s="56">
        <v>45269</v>
      </c>
      <c r="Z66" s="24" t="s">
        <v>45</v>
      </c>
      <c r="AA66" s="276">
        <v>3</v>
      </c>
      <c r="AB66" s="1"/>
      <c r="AC66" s="2"/>
      <c r="AD66" s="13"/>
      <c r="AE66" s="1"/>
      <c r="AF66" s="277"/>
    </row>
    <row r="67" spans="2:32" ht="15" customHeight="1" x14ac:dyDescent="0.2">
      <c r="B67" s="13" t="s">
        <v>76</v>
      </c>
      <c r="C67" s="24" t="s">
        <v>91</v>
      </c>
      <c r="D67" s="276">
        <v>53</v>
      </c>
      <c r="E67" s="30" t="s">
        <v>118</v>
      </c>
      <c r="F67" s="13"/>
      <c r="G67" s="12"/>
      <c r="H67" s="12"/>
      <c r="I67" s="12">
        <v>3</v>
      </c>
      <c r="J67" s="12"/>
      <c r="K67" s="12"/>
      <c r="L67" s="12"/>
      <c r="M67" s="12"/>
      <c r="N67" s="12"/>
      <c r="O67" s="12"/>
      <c r="P67" s="12"/>
      <c r="Q67" s="12"/>
      <c r="R67" s="12"/>
      <c r="S67" s="2"/>
      <c r="T67" s="56"/>
      <c r="U67" s="24"/>
      <c r="V67" s="276"/>
      <c r="W67" s="274"/>
      <c r="X67" s="2"/>
      <c r="Y67" s="56">
        <v>45269</v>
      </c>
      <c r="Z67" s="24" t="s">
        <v>45</v>
      </c>
      <c r="AA67" s="276">
        <v>3</v>
      </c>
      <c r="AB67" s="1"/>
      <c r="AC67" s="2"/>
      <c r="AD67" s="13"/>
      <c r="AE67" s="1"/>
      <c r="AF67" s="277"/>
    </row>
    <row r="68" spans="2:32" ht="15" customHeight="1" x14ac:dyDescent="0.2">
      <c r="B68" s="13" t="s">
        <v>76</v>
      </c>
      <c r="C68" s="24" t="s">
        <v>91</v>
      </c>
      <c r="D68" s="276">
        <v>54</v>
      </c>
      <c r="E68" s="30" t="s">
        <v>118</v>
      </c>
      <c r="F68" s="13"/>
      <c r="G68" s="12"/>
      <c r="H68" s="12"/>
      <c r="I68" s="12">
        <v>3</v>
      </c>
      <c r="J68" s="12"/>
      <c r="K68" s="12"/>
      <c r="L68" s="12"/>
      <c r="M68" s="12"/>
      <c r="N68" s="12"/>
      <c r="O68" s="12"/>
      <c r="P68" s="12"/>
      <c r="Q68" s="12"/>
      <c r="R68" s="12"/>
      <c r="S68" s="2"/>
      <c r="T68" s="56"/>
      <c r="U68" s="1"/>
      <c r="V68" s="276"/>
      <c r="W68" s="274"/>
      <c r="X68" s="2"/>
      <c r="Y68" s="56">
        <v>45269</v>
      </c>
      <c r="Z68" s="24" t="s">
        <v>45</v>
      </c>
      <c r="AA68" s="276">
        <v>3</v>
      </c>
      <c r="AB68" s="1"/>
      <c r="AC68" s="2"/>
      <c r="AD68" s="13"/>
      <c r="AE68" s="1"/>
      <c r="AF68" s="277"/>
    </row>
    <row r="69" spans="2:32" ht="15" customHeight="1" x14ac:dyDescent="0.2">
      <c r="B69" s="13" t="s">
        <v>76</v>
      </c>
      <c r="C69" s="24" t="s">
        <v>91</v>
      </c>
      <c r="D69" s="276">
        <v>55</v>
      </c>
      <c r="E69" s="30" t="s">
        <v>118</v>
      </c>
      <c r="F69" s="13"/>
      <c r="G69" s="12"/>
      <c r="H69" s="12"/>
      <c r="I69" s="12">
        <v>3</v>
      </c>
      <c r="J69" s="12"/>
      <c r="K69" s="12"/>
      <c r="L69" s="12"/>
      <c r="M69" s="12"/>
      <c r="N69" s="12"/>
      <c r="O69" s="12"/>
      <c r="P69" s="12"/>
      <c r="Q69" s="12"/>
      <c r="R69" s="12"/>
      <c r="S69" s="2"/>
      <c r="T69" s="56"/>
      <c r="U69" s="1"/>
      <c r="V69" s="276"/>
      <c r="W69" s="274"/>
      <c r="X69" s="2"/>
      <c r="Y69" s="56">
        <v>45269</v>
      </c>
      <c r="Z69" s="24" t="s">
        <v>45</v>
      </c>
      <c r="AA69" s="276">
        <v>3</v>
      </c>
      <c r="AB69" s="1"/>
      <c r="AC69" s="2"/>
      <c r="AD69" s="13"/>
      <c r="AE69" s="1"/>
      <c r="AF69" s="277"/>
    </row>
    <row r="70" spans="2:32" ht="15" customHeight="1" x14ac:dyDescent="0.2">
      <c r="B70" s="13" t="s">
        <v>76</v>
      </c>
      <c r="C70" s="24" t="s">
        <v>91</v>
      </c>
      <c r="D70" s="276">
        <v>56</v>
      </c>
      <c r="E70" s="30" t="s">
        <v>118</v>
      </c>
      <c r="F70" s="13"/>
      <c r="G70" s="12"/>
      <c r="H70" s="12"/>
      <c r="I70" s="12">
        <v>3</v>
      </c>
      <c r="J70" s="12"/>
      <c r="K70" s="12"/>
      <c r="L70" s="12"/>
      <c r="M70" s="12"/>
      <c r="N70" s="12"/>
      <c r="O70" s="12"/>
      <c r="P70" s="12"/>
      <c r="Q70" s="12"/>
      <c r="R70" s="12"/>
      <c r="S70" s="2"/>
      <c r="T70" s="56"/>
      <c r="U70" s="1"/>
      <c r="V70" s="276"/>
      <c r="W70" s="274"/>
      <c r="X70" s="2"/>
      <c r="Y70" s="56">
        <v>45269</v>
      </c>
      <c r="Z70" s="24" t="s">
        <v>45</v>
      </c>
      <c r="AA70" s="276">
        <v>3</v>
      </c>
      <c r="AB70" s="1"/>
      <c r="AC70" s="2"/>
      <c r="AD70" s="13"/>
      <c r="AE70" s="1"/>
      <c r="AF70" s="277"/>
    </row>
    <row r="71" spans="2:32" x14ac:dyDescent="0.2">
      <c r="B71" s="13" t="s">
        <v>76</v>
      </c>
      <c r="C71" s="24" t="s">
        <v>91</v>
      </c>
      <c r="D71" s="276">
        <v>57</v>
      </c>
      <c r="E71" s="30" t="s">
        <v>44</v>
      </c>
      <c r="F71" s="13"/>
      <c r="G71" s="12">
        <v>1</v>
      </c>
      <c r="H71" s="12"/>
      <c r="I71" s="12">
        <v>6</v>
      </c>
      <c r="J71" s="12"/>
      <c r="K71" s="12"/>
      <c r="L71" s="12"/>
      <c r="M71" s="12"/>
      <c r="N71" s="12"/>
      <c r="O71" s="12">
        <v>9</v>
      </c>
      <c r="P71" s="12"/>
      <c r="Q71" s="12"/>
      <c r="R71" s="12"/>
      <c r="S71" s="2"/>
      <c r="T71" s="56">
        <v>45268</v>
      </c>
      <c r="U71" s="24" t="s">
        <v>45</v>
      </c>
      <c r="V71" s="276">
        <v>9</v>
      </c>
      <c r="W71" s="50"/>
      <c r="X71" s="2"/>
      <c r="Y71" s="56">
        <v>45269</v>
      </c>
      <c r="Z71" s="24" t="s">
        <v>45</v>
      </c>
      <c r="AA71" s="276">
        <v>7</v>
      </c>
      <c r="AB71" s="1" t="s">
        <v>148</v>
      </c>
      <c r="AC71" s="2"/>
      <c r="AD71" s="48">
        <v>45300</v>
      </c>
      <c r="AE71" s="1" t="s">
        <v>242</v>
      </c>
      <c r="AF71" s="277"/>
    </row>
    <row r="72" spans="2:32" ht="15" customHeight="1" x14ac:dyDescent="0.2">
      <c r="B72" s="13" t="s">
        <v>76</v>
      </c>
      <c r="C72" s="24" t="s">
        <v>91</v>
      </c>
      <c r="D72" s="276">
        <v>58</v>
      </c>
      <c r="E72" s="30" t="s">
        <v>44</v>
      </c>
      <c r="F72" s="13"/>
      <c r="G72" s="12">
        <v>1</v>
      </c>
      <c r="H72" s="12"/>
      <c r="I72" s="12">
        <v>6</v>
      </c>
      <c r="J72" s="12"/>
      <c r="K72" s="12"/>
      <c r="L72" s="12"/>
      <c r="M72" s="12"/>
      <c r="N72" s="12"/>
      <c r="O72" s="12">
        <v>9</v>
      </c>
      <c r="P72" s="12"/>
      <c r="Q72" s="12"/>
      <c r="R72" s="12"/>
      <c r="S72" s="2"/>
      <c r="T72" s="56">
        <v>45268</v>
      </c>
      <c r="U72" s="24" t="s">
        <v>45</v>
      </c>
      <c r="V72" s="276">
        <v>9</v>
      </c>
      <c r="W72" s="50" t="s">
        <v>694</v>
      </c>
      <c r="X72" s="2"/>
      <c r="Y72" s="56">
        <v>45269</v>
      </c>
      <c r="Z72" s="24" t="s">
        <v>45</v>
      </c>
      <c r="AA72" s="276">
        <v>7</v>
      </c>
      <c r="AB72" s="1"/>
      <c r="AC72" s="2"/>
      <c r="AD72" s="48">
        <v>45271</v>
      </c>
      <c r="AE72" s="1" t="s">
        <v>242</v>
      </c>
      <c r="AF72" s="277"/>
    </row>
    <row r="73" spans="2:32" ht="15" customHeight="1" x14ac:dyDescent="0.2">
      <c r="B73" s="13" t="s">
        <v>76</v>
      </c>
      <c r="C73" s="24" t="s">
        <v>91</v>
      </c>
      <c r="D73" s="276">
        <v>59</v>
      </c>
      <c r="E73" s="30" t="s">
        <v>118</v>
      </c>
      <c r="F73" s="13"/>
      <c r="G73" s="12"/>
      <c r="H73" s="12"/>
      <c r="I73" s="12">
        <v>3</v>
      </c>
      <c r="J73" s="12"/>
      <c r="K73" s="12"/>
      <c r="L73" s="12"/>
      <c r="M73" s="12"/>
      <c r="N73" s="12"/>
      <c r="O73" s="12"/>
      <c r="P73" s="12"/>
      <c r="Q73" s="12"/>
      <c r="R73" s="12"/>
      <c r="S73" s="2"/>
      <c r="T73" s="56"/>
      <c r="U73" s="24"/>
      <c r="V73" s="276"/>
      <c r="W73" s="50"/>
      <c r="X73" s="2"/>
      <c r="Y73" s="56">
        <v>45269</v>
      </c>
      <c r="Z73" s="24" t="s">
        <v>45</v>
      </c>
      <c r="AA73" s="276">
        <v>3</v>
      </c>
      <c r="AB73" s="1"/>
      <c r="AC73" s="2"/>
      <c r="AD73" s="13"/>
      <c r="AE73" s="1"/>
      <c r="AF73" s="277"/>
    </row>
    <row r="74" spans="2:32" ht="15" customHeight="1" x14ac:dyDescent="0.2">
      <c r="B74" s="13" t="s">
        <v>76</v>
      </c>
      <c r="C74" s="24" t="s">
        <v>91</v>
      </c>
      <c r="D74" s="276">
        <v>60</v>
      </c>
      <c r="E74" s="30" t="s">
        <v>118</v>
      </c>
      <c r="F74" s="13"/>
      <c r="G74" s="12"/>
      <c r="H74" s="12"/>
      <c r="I74" s="12">
        <v>3</v>
      </c>
      <c r="J74" s="12"/>
      <c r="K74" s="12"/>
      <c r="L74" s="12"/>
      <c r="M74" s="12"/>
      <c r="N74" s="12"/>
      <c r="O74" s="12"/>
      <c r="P74" s="12"/>
      <c r="Q74" s="12"/>
      <c r="R74" s="12"/>
      <c r="S74" s="2"/>
      <c r="T74" s="56"/>
      <c r="U74" s="24"/>
      <c r="V74" s="276"/>
      <c r="W74" s="50"/>
      <c r="X74" s="2"/>
      <c r="Y74" s="56">
        <v>45269</v>
      </c>
      <c r="Z74" s="24" t="s">
        <v>45</v>
      </c>
      <c r="AA74" s="276">
        <v>3</v>
      </c>
      <c r="AB74" s="1"/>
      <c r="AC74" s="2"/>
      <c r="AD74" s="13"/>
      <c r="AE74" s="1"/>
      <c r="AF74" s="277"/>
    </row>
    <row r="75" spans="2:32" ht="15" customHeight="1" x14ac:dyDescent="0.2">
      <c r="B75" s="13" t="s">
        <v>76</v>
      </c>
      <c r="C75" s="24" t="s">
        <v>91</v>
      </c>
      <c r="D75" s="276">
        <v>61</v>
      </c>
      <c r="E75" s="30" t="s">
        <v>118</v>
      </c>
      <c r="F75" s="13"/>
      <c r="G75" s="12"/>
      <c r="H75" s="12"/>
      <c r="I75" s="12">
        <v>3</v>
      </c>
      <c r="J75" s="12"/>
      <c r="K75" s="12"/>
      <c r="L75" s="12"/>
      <c r="M75" s="12"/>
      <c r="N75" s="12"/>
      <c r="O75" s="12"/>
      <c r="P75" s="12"/>
      <c r="Q75" s="12"/>
      <c r="R75" s="12"/>
      <c r="S75" s="2"/>
      <c r="T75" s="56"/>
      <c r="U75" s="1"/>
      <c r="V75" s="276"/>
      <c r="W75" s="274"/>
      <c r="X75" s="2"/>
      <c r="Y75" s="56">
        <v>45269</v>
      </c>
      <c r="Z75" s="24" t="s">
        <v>45</v>
      </c>
      <c r="AA75" s="276">
        <v>3</v>
      </c>
      <c r="AB75" s="1"/>
      <c r="AC75" s="2"/>
      <c r="AD75" s="13"/>
      <c r="AE75" s="1"/>
      <c r="AF75" s="277"/>
    </row>
    <row r="76" spans="2:32" ht="15" customHeight="1" x14ac:dyDescent="0.2">
      <c r="B76" s="13" t="s">
        <v>76</v>
      </c>
      <c r="C76" s="24" t="s">
        <v>91</v>
      </c>
      <c r="D76" s="276">
        <v>62</v>
      </c>
      <c r="E76" s="30" t="s">
        <v>118</v>
      </c>
      <c r="F76" s="13"/>
      <c r="G76" s="12"/>
      <c r="H76" s="12"/>
      <c r="I76" s="12">
        <v>3</v>
      </c>
      <c r="J76" s="12"/>
      <c r="K76" s="12"/>
      <c r="L76" s="12"/>
      <c r="M76" s="12"/>
      <c r="N76" s="12"/>
      <c r="O76" s="12"/>
      <c r="P76" s="12"/>
      <c r="Q76" s="12"/>
      <c r="R76" s="12"/>
      <c r="S76" s="2"/>
      <c r="T76" s="56"/>
      <c r="U76" s="1"/>
      <c r="V76" s="276"/>
      <c r="W76" s="274"/>
      <c r="X76" s="2"/>
      <c r="Y76" s="56">
        <v>45269</v>
      </c>
      <c r="Z76" s="24" t="s">
        <v>45</v>
      </c>
      <c r="AA76" s="276">
        <v>3</v>
      </c>
      <c r="AB76" s="1"/>
      <c r="AC76" s="2"/>
      <c r="AD76" s="13"/>
      <c r="AE76" s="1"/>
      <c r="AF76" s="277"/>
    </row>
    <row r="77" spans="2:32" ht="15" customHeight="1" x14ac:dyDescent="0.2">
      <c r="B77" s="13" t="s">
        <v>76</v>
      </c>
      <c r="C77" s="24" t="s">
        <v>91</v>
      </c>
      <c r="D77" s="276">
        <v>63</v>
      </c>
      <c r="E77" s="30" t="s">
        <v>118</v>
      </c>
      <c r="F77" s="13"/>
      <c r="G77" s="12"/>
      <c r="H77" s="12"/>
      <c r="I77" s="12">
        <v>3</v>
      </c>
      <c r="J77" s="12"/>
      <c r="K77" s="12"/>
      <c r="L77" s="12"/>
      <c r="M77" s="12"/>
      <c r="N77" s="12"/>
      <c r="O77" s="12"/>
      <c r="P77" s="12"/>
      <c r="Q77" s="12"/>
      <c r="R77" s="12"/>
      <c r="S77" s="2"/>
      <c r="T77" s="56"/>
      <c r="U77" s="1"/>
      <c r="V77" s="276"/>
      <c r="W77" s="274"/>
      <c r="X77" s="2"/>
      <c r="Y77" s="56">
        <v>45269</v>
      </c>
      <c r="Z77" s="24" t="s">
        <v>45</v>
      </c>
      <c r="AA77" s="276">
        <v>3</v>
      </c>
      <c r="AB77" s="1"/>
      <c r="AC77" s="2"/>
      <c r="AD77" s="13"/>
      <c r="AE77" s="1"/>
      <c r="AF77" s="277"/>
    </row>
    <row r="78" spans="2:32" ht="15" customHeight="1" x14ac:dyDescent="0.2">
      <c r="B78" s="13" t="s">
        <v>76</v>
      </c>
      <c r="C78" s="24" t="s">
        <v>91</v>
      </c>
      <c r="D78" s="276">
        <v>64</v>
      </c>
      <c r="E78" s="30" t="s">
        <v>118</v>
      </c>
      <c r="F78" s="13"/>
      <c r="G78" s="12"/>
      <c r="H78" s="12"/>
      <c r="I78" s="12">
        <v>3</v>
      </c>
      <c r="J78" s="12"/>
      <c r="K78" s="12"/>
      <c r="L78" s="12"/>
      <c r="M78" s="12"/>
      <c r="N78" s="12"/>
      <c r="O78" s="12"/>
      <c r="P78" s="12"/>
      <c r="Q78" s="12"/>
      <c r="R78" s="12"/>
      <c r="S78" s="2"/>
      <c r="T78" s="56"/>
      <c r="U78" s="24"/>
      <c r="V78" s="276"/>
      <c r="W78" s="50"/>
      <c r="X78" s="2"/>
      <c r="Y78" s="56">
        <v>45269</v>
      </c>
      <c r="Z78" s="24" t="s">
        <v>45</v>
      </c>
      <c r="AA78" s="276">
        <v>3</v>
      </c>
      <c r="AB78" s="1"/>
      <c r="AC78" s="2"/>
      <c r="AD78" s="13"/>
      <c r="AE78" s="1"/>
      <c r="AF78" s="277"/>
    </row>
    <row r="79" spans="2:32" ht="15" customHeight="1" x14ac:dyDescent="0.2">
      <c r="B79" s="13" t="s">
        <v>76</v>
      </c>
      <c r="C79" s="24" t="s">
        <v>91</v>
      </c>
      <c r="D79" s="276">
        <v>65</v>
      </c>
      <c r="E79" s="30" t="s">
        <v>44</v>
      </c>
      <c r="F79" s="13"/>
      <c r="G79" s="12">
        <v>1</v>
      </c>
      <c r="H79" s="12"/>
      <c r="I79" s="12">
        <v>6</v>
      </c>
      <c r="J79" s="12"/>
      <c r="K79" s="12"/>
      <c r="L79" s="12"/>
      <c r="M79" s="12"/>
      <c r="N79" s="12"/>
      <c r="O79" s="12">
        <v>9</v>
      </c>
      <c r="P79" s="12"/>
      <c r="Q79" s="12"/>
      <c r="R79" s="12"/>
      <c r="S79" s="2"/>
      <c r="T79" s="56">
        <v>45268</v>
      </c>
      <c r="U79" s="24" t="s">
        <v>45</v>
      </c>
      <c r="V79" s="276">
        <v>9</v>
      </c>
      <c r="W79" s="274"/>
      <c r="X79" s="2"/>
      <c r="Y79" s="56">
        <v>45269</v>
      </c>
      <c r="Z79" s="24" t="s">
        <v>45</v>
      </c>
      <c r="AA79" s="276">
        <v>7</v>
      </c>
      <c r="AB79" s="1"/>
      <c r="AC79" s="2"/>
      <c r="AD79" s="13"/>
      <c r="AE79" s="1"/>
      <c r="AF79" s="277"/>
    </row>
    <row r="80" spans="2:32" ht="15" customHeight="1" x14ac:dyDescent="0.2">
      <c r="B80" s="13" t="s">
        <v>76</v>
      </c>
      <c r="C80" s="24" t="s">
        <v>91</v>
      </c>
      <c r="D80" s="276">
        <v>66</v>
      </c>
      <c r="E80" s="30" t="s">
        <v>118</v>
      </c>
      <c r="F80" s="13"/>
      <c r="G80" s="12"/>
      <c r="H80" s="12"/>
      <c r="I80" s="12">
        <v>3</v>
      </c>
      <c r="J80" s="12"/>
      <c r="K80" s="12"/>
      <c r="L80" s="12"/>
      <c r="M80" s="12"/>
      <c r="N80" s="12"/>
      <c r="O80" s="12"/>
      <c r="P80" s="12"/>
      <c r="Q80" s="12"/>
      <c r="R80" s="12"/>
      <c r="S80" s="2"/>
      <c r="T80" s="56"/>
      <c r="U80" s="24"/>
      <c r="V80" s="276"/>
      <c r="W80" s="50"/>
      <c r="X80" s="2"/>
      <c r="Y80" s="56">
        <v>45269</v>
      </c>
      <c r="Z80" s="24" t="s">
        <v>45</v>
      </c>
      <c r="AA80" s="276">
        <v>3</v>
      </c>
      <c r="AB80" s="1"/>
      <c r="AC80" s="2"/>
      <c r="AD80" s="13"/>
      <c r="AE80" s="1"/>
      <c r="AF80" s="277"/>
    </row>
    <row r="81" spans="2:32" ht="15" customHeight="1" x14ac:dyDescent="0.2">
      <c r="B81" s="13" t="s">
        <v>76</v>
      </c>
      <c r="C81" s="24" t="s">
        <v>91</v>
      </c>
      <c r="D81" s="276">
        <v>67</v>
      </c>
      <c r="E81" s="30" t="s">
        <v>119</v>
      </c>
      <c r="F81" s="13"/>
      <c r="G81" s="12"/>
      <c r="H81" s="12"/>
      <c r="I81" s="12">
        <v>3</v>
      </c>
      <c r="J81" s="12"/>
      <c r="K81" s="12"/>
      <c r="L81" s="12"/>
      <c r="M81" s="12"/>
      <c r="N81" s="12"/>
      <c r="O81" s="12"/>
      <c r="P81" s="12"/>
      <c r="Q81" s="12"/>
      <c r="R81" s="12"/>
      <c r="S81" s="2"/>
      <c r="T81" s="56"/>
      <c r="U81" s="24"/>
      <c r="V81" s="276"/>
      <c r="W81" s="50"/>
      <c r="X81" s="2"/>
      <c r="Y81" s="56">
        <v>45269</v>
      </c>
      <c r="Z81" s="24" t="s">
        <v>45</v>
      </c>
      <c r="AA81" s="276">
        <v>3</v>
      </c>
      <c r="AB81" s="1"/>
      <c r="AC81" s="2"/>
      <c r="AD81" s="13"/>
      <c r="AE81" s="1"/>
      <c r="AF81" s="277"/>
    </row>
    <row r="82" spans="2:32" ht="15" customHeight="1" x14ac:dyDescent="0.2">
      <c r="B82" s="13" t="s">
        <v>76</v>
      </c>
      <c r="C82" s="24" t="s">
        <v>91</v>
      </c>
      <c r="D82" s="276">
        <v>68</v>
      </c>
      <c r="E82" s="30" t="s">
        <v>44</v>
      </c>
      <c r="F82" s="13"/>
      <c r="G82" s="12">
        <v>1</v>
      </c>
      <c r="H82" s="12"/>
      <c r="I82" s="12">
        <v>6</v>
      </c>
      <c r="J82" s="12"/>
      <c r="K82" s="12"/>
      <c r="L82" s="12"/>
      <c r="M82" s="12"/>
      <c r="N82" s="12"/>
      <c r="O82" s="12">
        <v>9</v>
      </c>
      <c r="P82" s="12"/>
      <c r="Q82" s="12"/>
      <c r="R82" s="12"/>
      <c r="S82" s="2"/>
      <c r="T82" s="56">
        <v>45268</v>
      </c>
      <c r="U82" s="24" t="s">
        <v>45</v>
      </c>
      <c r="V82" s="276">
        <v>9</v>
      </c>
      <c r="W82" s="274"/>
      <c r="X82" s="2"/>
      <c r="Y82" s="56">
        <v>45269</v>
      </c>
      <c r="Z82" s="24" t="s">
        <v>45</v>
      </c>
      <c r="AA82" s="276">
        <v>7</v>
      </c>
      <c r="AB82" s="1"/>
      <c r="AC82" s="2"/>
      <c r="AD82" s="13"/>
      <c r="AE82" s="1"/>
      <c r="AF82" s="277"/>
    </row>
    <row r="83" spans="2:32" ht="15" customHeight="1" x14ac:dyDescent="0.2">
      <c r="B83" s="13" t="s">
        <v>76</v>
      </c>
      <c r="C83" s="24" t="s">
        <v>91</v>
      </c>
      <c r="D83" s="276">
        <v>69</v>
      </c>
      <c r="E83" s="30" t="s">
        <v>118</v>
      </c>
      <c r="F83" s="13"/>
      <c r="G83" s="12"/>
      <c r="H83" s="12"/>
      <c r="I83" s="12">
        <v>3</v>
      </c>
      <c r="J83" s="12"/>
      <c r="K83" s="12"/>
      <c r="L83" s="12"/>
      <c r="M83" s="12"/>
      <c r="N83" s="12"/>
      <c r="O83" s="12"/>
      <c r="P83" s="12"/>
      <c r="Q83" s="12"/>
      <c r="R83" s="12"/>
      <c r="S83" s="2"/>
      <c r="T83" s="56"/>
      <c r="U83" s="1"/>
      <c r="V83" s="276"/>
      <c r="W83" s="274"/>
      <c r="X83" s="2"/>
      <c r="Y83" s="56">
        <v>45269</v>
      </c>
      <c r="Z83" s="24" t="s">
        <v>45</v>
      </c>
      <c r="AA83" s="276">
        <v>3</v>
      </c>
      <c r="AB83" s="1"/>
      <c r="AC83" s="2"/>
      <c r="AD83" s="13"/>
      <c r="AE83" s="1"/>
      <c r="AF83" s="277"/>
    </row>
    <row r="84" spans="2:32" ht="15" customHeight="1" x14ac:dyDescent="0.2">
      <c r="B84" s="13" t="s">
        <v>76</v>
      </c>
      <c r="C84" s="24" t="s">
        <v>91</v>
      </c>
      <c r="D84" s="276">
        <v>70</v>
      </c>
      <c r="E84" s="30" t="s">
        <v>118</v>
      </c>
      <c r="F84" s="13"/>
      <c r="G84" s="12"/>
      <c r="H84" s="12"/>
      <c r="I84" s="12">
        <v>3</v>
      </c>
      <c r="J84" s="12"/>
      <c r="K84" s="12"/>
      <c r="L84" s="12"/>
      <c r="M84" s="12"/>
      <c r="N84" s="12"/>
      <c r="O84" s="12"/>
      <c r="P84" s="12"/>
      <c r="Q84" s="12"/>
      <c r="R84" s="12"/>
      <c r="S84" s="2"/>
      <c r="T84" s="56"/>
      <c r="U84" s="1"/>
      <c r="V84" s="276"/>
      <c r="W84" s="274"/>
      <c r="X84" s="2"/>
      <c r="Y84" s="56">
        <v>45269</v>
      </c>
      <c r="Z84" s="24" t="s">
        <v>45</v>
      </c>
      <c r="AA84" s="276">
        <v>3</v>
      </c>
      <c r="AB84" s="1"/>
      <c r="AC84" s="2"/>
      <c r="AD84" s="13"/>
      <c r="AE84" s="1"/>
      <c r="AF84" s="277"/>
    </row>
    <row r="85" spans="2:32" ht="15" customHeight="1" x14ac:dyDescent="0.2">
      <c r="B85" s="13" t="s">
        <v>76</v>
      </c>
      <c r="C85" s="24" t="s">
        <v>91</v>
      </c>
      <c r="D85" s="276">
        <v>71</v>
      </c>
      <c r="E85" s="30" t="s">
        <v>118</v>
      </c>
      <c r="F85" s="13"/>
      <c r="G85" s="12"/>
      <c r="H85" s="12"/>
      <c r="I85" s="12">
        <v>3</v>
      </c>
      <c r="J85" s="12"/>
      <c r="K85" s="12"/>
      <c r="L85" s="12"/>
      <c r="M85" s="12"/>
      <c r="N85" s="12"/>
      <c r="O85" s="12"/>
      <c r="P85" s="12"/>
      <c r="Q85" s="12"/>
      <c r="R85" s="12"/>
      <c r="S85" s="2"/>
      <c r="T85" s="56"/>
      <c r="U85" s="24"/>
      <c r="V85" s="276"/>
      <c r="W85" s="50"/>
      <c r="X85" s="2"/>
      <c r="Y85" s="56">
        <v>45269</v>
      </c>
      <c r="Z85" s="24" t="s">
        <v>45</v>
      </c>
      <c r="AA85" s="276">
        <v>3</v>
      </c>
      <c r="AB85" s="1"/>
      <c r="AC85" s="2"/>
      <c r="AD85" s="13"/>
      <c r="AE85" s="1"/>
      <c r="AF85" s="277"/>
    </row>
    <row r="86" spans="2:32" ht="15" customHeight="1" x14ac:dyDescent="0.2">
      <c r="B86" s="13" t="s">
        <v>76</v>
      </c>
      <c r="C86" s="24" t="s">
        <v>91</v>
      </c>
      <c r="D86" s="276">
        <v>72</v>
      </c>
      <c r="E86" s="30" t="s">
        <v>118</v>
      </c>
      <c r="F86" s="13"/>
      <c r="G86" s="12"/>
      <c r="H86" s="12"/>
      <c r="I86" s="12">
        <v>3</v>
      </c>
      <c r="J86" s="12"/>
      <c r="K86" s="12"/>
      <c r="L86" s="12"/>
      <c r="M86" s="12"/>
      <c r="N86" s="12"/>
      <c r="O86" s="12"/>
      <c r="P86" s="12"/>
      <c r="Q86" s="12"/>
      <c r="R86" s="12"/>
      <c r="S86" s="2"/>
      <c r="T86" s="56"/>
      <c r="U86" s="24"/>
      <c r="V86" s="276"/>
      <c r="W86" s="50"/>
      <c r="X86" s="2"/>
      <c r="Y86" s="56">
        <v>45269</v>
      </c>
      <c r="Z86" s="24" t="s">
        <v>45</v>
      </c>
      <c r="AA86" s="276">
        <v>3</v>
      </c>
      <c r="AB86" s="1"/>
      <c r="AC86" s="2"/>
      <c r="AD86" s="13"/>
      <c r="AE86" s="1"/>
      <c r="AF86" s="277"/>
    </row>
    <row r="87" spans="2:32" ht="15" customHeight="1" x14ac:dyDescent="0.2">
      <c r="B87" s="13" t="s">
        <v>76</v>
      </c>
      <c r="C87" s="24" t="s">
        <v>91</v>
      </c>
      <c r="D87" s="276">
        <v>73</v>
      </c>
      <c r="E87" s="30" t="s">
        <v>118</v>
      </c>
      <c r="F87" s="13"/>
      <c r="G87" s="12"/>
      <c r="H87" s="12"/>
      <c r="I87" s="12">
        <v>3</v>
      </c>
      <c r="J87" s="12"/>
      <c r="K87" s="12"/>
      <c r="L87" s="12"/>
      <c r="M87" s="12"/>
      <c r="N87" s="12"/>
      <c r="O87" s="12"/>
      <c r="P87" s="12"/>
      <c r="Q87" s="12"/>
      <c r="R87" s="12"/>
      <c r="S87" s="2"/>
      <c r="T87" s="56"/>
      <c r="U87" s="1"/>
      <c r="V87" s="276"/>
      <c r="W87" s="274"/>
      <c r="X87" s="2"/>
      <c r="Y87" s="56">
        <v>45269</v>
      </c>
      <c r="Z87" s="24" t="s">
        <v>45</v>
      </c>
      <c r="AA87" s="276">
        <v>3</v>
      </c>
      <c r="AB87" s="1"/>
      <c r="AC87" s="2"/>
      <c r="AD87" s="13"/>
      <c r="AE87" s="1"/>
      <c r="AF87" s="277"/>
    </row>
    <row r="88" spans="2:32" ht="15" customHeight="1" x14ac:dyDescent="0.2">
      <c r="B88" s="13" t="s">
        <v>76</v>
      </c>
      <c r="C88" s="24" t="s">
        <v>91</v>
      </c>
      <c r="D88" s="276">
        <v>74</v>
      </c>
      <c r="E88" s="30" t="s">
        <v>118</v>
      </c>
      <c r="F88" s="13"/>
      <c r="G88" s="12"/>
      <c r="H88" s="12"/>
      <c r="I88" s="12">
        <v>3</v>
      </c>
      <c r="J88" s="12"/>
      <c r="K88" s="12"/>
      <c r="L88" s="12"/>
      <c r="M88" s="12"/>
      <c r="N88" s="12"/>
      <c r="O88" s="12"/>
      <c r="P88" s="12"/>
      <c r="Q88" s="12"/>
      <c r="R88" s="12"/>
      <c r="S88" s="2"/>
      <c r="T88" s="56"/>
      <c r="U88" s="1"/>
      <c r="V88" s="276"/>
      <c r="W88" s="274"/>
      <c r="X88" s="2"/>
      <c r="Y88" s="56">
        <v>45269</v>
      </c>
      <c r="Z88" s="24" t="s">
        <v>45</v>
      </c>
      <c r="AA88" s="276">
        <v>3</v>
      </c>
      <c r="AB88" s="1"/>
      <c r="AC88" s="2"/>
      <c r="AD88" s="13"/>
      <c r="AE88" s="1"/>
      <c r="AF88" s="277"/>
    </row>
    <row r="89" spans="2:32" ht="15" customHeight="1" x14ac:dyDescent="0.2">
      <c r="B89" s="13" t="s">
        <v>76</v>
      </c>
      <c r="C89" s="24" t="s">
        <v>91</v>
      </c>
      <c r="D89" s="276">
        <v>75</v>
      </c>
      <c r="E89" s="30" t="s">
        <v>44</v>
      </c>
      <c r="F89" s="13"/>
      <c r="G89" s="12">
        <v>1</v>
      </c>
      <c r="H89" s="12"/>
      <c r="I89" s="12">
        <v>6</v>
      </c>
      <c r="J89" s="12"/>
      <c r="K89" s="12"/>
      <c r="L89" s="12"/>
      <c r="M89" s="12"/>
      <c r="N89" s="12"/>
      <c r="O89" s="12">
        <v>9</v>
      </c>
      <c r="P89" s="12"/>
      <c r="Q89" s="12"/>
      <c r="R89" s="12"/>
      <c r="S89" s="2"/>
      <c r="T89" s="56">
        <v>45268</v>
      </c>
      <c r="U89" s="24" t="s">
        <v>45</v>
      </c>
      <c r="V89" s="276">
        <v>9</v>
      </c>
      <c r="W89" s="274"/>
      <c r="X89" s="2"/>
      <c r="Y89" s="56">
        <v>45269</v>
      </c>
      <c r="Z89" s="24" t="s">
        <v>45</v>
      </c>
      <c r="AA89" s="276">
        <v>7</v>
      </c>
      <c r="AB89" s="1"/>
      <c r="AC89" s="2"/>
      <c r="AD89" s="13"/>
      <c r="AE89" s="1"/>
      <c r="AF89" s="277"/>
    </row>
    <row r="90" spans="2:32" ht="15" customHeight="1" x14ac:dyDescent="0.2">
      <c r="B90" s="13" t="s">
        <v>76</v>
      </c>
      <c r="C90" s="24" t="s">
        <v>91</v>
      </c>
      <c r="D90" s="276">
        <v>76</v>
      </c>
      <c r="E90" s="30" t="s">
        <v>118</v>
      </c>
      <c r="F90" s="13"/>
      <c r="G90" s="12"/>
      <c r="H90" s="12"/>
      <c r="I90" s="12">
        <v>3</v>
      </c>
      <c r="J90" s="12"/>
      <c r="K90" s="12"/>
      <c r="L90" s="12"/>
      <c r="M90" s="12"/>
      <c r="N90" s="12"/>
      <c r="O90" s="12"/>
      <c r="P90" s="12"/>
      <c r="Q90" s="12"/>
      <c r="R90" s="12"/>
      <c r="S90" s="2"/>
      <c r="T90" s="56"/>
      <c r="U90" s="1"/>
      <c r="V90" s="276"/>
      <c r="W90" s="274"/>
      <c r="X90" s="2"/>
      <c r="Y90" s="56">
        <v>45269</v>
      </c>
      <c r="Z90" s="24" t="s">
        <v>45</v>
      </c>
      <c r="AA90" s="276">
        <v>3</v>
      </c>
      <c r="AB90" s="1"/>
      <c r="AC90" s="2"/>
      <c r="AD90" s="13"/>
      <c r="AE90" s="1"/>
      <c r="AF90" s="277"/>
    </row>
    <row r="91" spans="2:32" ht="15" customHeight="1" x14ac:dyDescent="0.2">
      <c r="B91" s="13" t="s">
        <v>76</v>
      </c>
      <c r="C91" s="24" t="s">
        <v>91</v>
      </c>
      <c r="D91" s="276">
        <v>77</v>
      </c>
      <c r="E91" s="30" t="s">
        <v>118</v>
      </c>
      <c r="F91" s="13"/>
      <c r="G91" s="12"/>
      <c r="H91" s="12"/>
      <c r="I91" s="12">
        <v>3</v>
      </c>
      <c r="J91" s="12"/>
      <c r="K91" s="12"/>
      <c r="L91" s="12"/>
      <c r="M91" s="12"/>
      <c r="N91" s="12"/>
      <c r="O91" s="12"/>
      <c r="P91" s="12"/>
      <c r="Q91" s="12"/>
      <c r="R91" s="12"/>
      <c r="S91" s="2"/>
      <c r="T91" s="56"/>
      <c r="U91" s="1"/>
      <c r="V91" s="276"/>
      <c r="W91" s="274"/>
      <c r="X91" s="2"/>
      <c r="Y91" s="56">
        <v>45269</v>
      </c>
      <c r="Z91" s="24" t="s">
        <v>45</v>
      </c>
      <c r="AA91" s="276">
        <v>3</v>
      </c>
      <c r="AB91" s="1"/>
      <c r="AC91" s="2"/>
      <c r="AD91" s="13"/>
      <c r="AE91" s="1"/>
      <c r="AF91" s="277"/>
    </row>
    <row r="92" spans="2:32" ht="15" customHeight="1" x14ac:dyDescent="0.2">
      <c r="B92" s="13" t="s">
        <v>76</v>
      </c>
      <c r="C92" s="24" t="s">
        <v>91</v>
      </c>
      <c r="D92" s="276">
        <v>78</v>
      </c>
      <c r="E92" s="30" t="s">
        <v>118</v>
      </c>
      <c r="F92" s="13"/>
      <c r="G92" s="12"/>
      <c r="H92" s="12"/>
      <c r="I92" s="12">
        <v>3</v>
      </c>
      <c r="J92" s="12"/>
      <c r="K92" s="12"/>
      <c r="L92" s="12"/>
      <c r="M92" s="12"/>
      <c r="N92" s="12"/>
      <c r="O92" s="12"/>
      <c r="P92" s="12"/>
      <c r="Q92" s="12"/>
      <c r="R92" s="12"/>
      <c r="S92" s="2"/>
      <c r="T92" s="56"/>
      <c r="U92" s="24"/>
      <c r="V92" s="276"/>
      <c r="W92" s="274"/>
      <c r="X92" s="2"/>
      <c r="Y92" s="56">
        <v>45269</v>
      </c>
      <c r="Z92" s="24" t="s">
        <v>45</v>
      </c>
      <c r="AA92" s="276">
        <v>3</v>
      </c>
      <c r="AB92" s="1"/>
      <c r="AC92" s="2"/>
      <c r="AD92" s="13"/>
      <c r="AE92" s="1"/>
      <c r="AF92" s="277"/>
    </row>
    <row r="93" spans="2:32" ht="15" customHeight="1" x14ac:dyDescent="0.2">
      <c r="B93" s="13" t="s">
        <v>76</v>
      </c>
      <c r="C93" s="24" t="s">
        <v>91</v>
      </c>
      <c r="D93" s="276">
        <v>79</v>
      </c>
      <c r="E93" s="30" t="s">
        <v>44</v>
      </c>
      <c r="F93" s="13"/>
      <c r="G93" s="12">
        <v>1</v>
      </c>
      <c r="H93" s="12"/>
      <c r="I93" s="12">
        <v>6</v>
      </c>
      <c r="J93" s="12"/>
      <c r="K93" s="12"/>
      <c r="L93" s="12"/>
      <c r="M93" s="12"/>
      <c r="N93" s="12"/>
      <c r="O93" s="12">
        <v>9</v>
      </c>
      <c r="P93" s="12"/>
      <c r="Q93" s="12"/>
      <c r="R93" s="12"/>
      <c r="S93" s="2"/>
      <c r="T93" s="56">
        <v>45268</v>
      </c>
      <c r="U93" s="24" t="s">
        <v>45</v>
      </c>
      <c r="V93" s="276">
        <v>9</v>
      </c>
      <c r="W93" s="274"/>
      <c r="X93" s="2"/>
      <c r="Y93" s="56">
        <v>45269</v>
      </c>
      <c r="Z93" s="24" t="s">
        <v>45</v>
      </c>
      <c r="AA93" s="276">
        <v>7</v>
      </c>
      <c r="AB93" s="1"/>
      <c r="AC93" s="2"/>
      <c r="AD93" s="13"/>
      <c r="AE93" s="1"/>
      <c r="AF93" s="277"/>
    </row>
    <row r="94" spans="2:32" ht="15" customHeight="1" x14ac:dyDescent="0.2">
      <c r="B94" s="13" t="s">
        <v>76</v>
      </c>
      <c r="C94" s="24" t="s">
        <v>91</v>
      </c>
      <c r="D94" s="276">
        <v>80</v>
      </c>
      <c r="E94" s="30" t="s">
        <v>120</v>
      </c>
      <c r="F94" s="13"/>
      <c r="G94" s="12">
        <v>2</v>
      </c>
      <c r="H94" s="12">
        <v>3</v>
      </c>
      <c r="I94" s="12">
        <v>6</v>
      </c>
      <c r="J94" s="12"/>
      <c r="K94" s="12"/>
      <c r="L94" s="12"/>
      <c r="M94" s="12"/>
      <c r="N94" s="12"/>
      <c r="O94" s="12">
        <v>12</v>
      </c>
      <c r="P94" s="12"/>
      <c r="Q94" s="12"/>
      <c r="R94" s="12"/>
      <c r="S94" s="2"/>
      <c r="T94" s="56">
        <v>45268</v>
      </c>
      <c r="U94" s="24" t="s">
        <v>45</v>
      </c>
      <c r="V94" s="276">
        <v>12</v>
      </c>
      <c r="W94" s="274"/>
      <c r="X94" s="2"/>
      <c r="Y94" s="56">
        <v>45269</v>
      </c>
      <c r="Z94" s="24" t="s">
        <v>45</v>
      </c>
      <c r="AA94" s="276">
        <v>11</v>
      </c>
      <c r="AB94" s="1"/>
      <c r="AC94" s="2"/>
      <c r="AD94" s="13"/>
      <c r="AE94" s="1"/>
      <c r="AF94" s="277"/>
    </row>
    <row r="95" spans="2:32" ht="15" customHeight="1" x14ac:dyDescent="0.2">
      <c r="B95" s="13" t="s">
        <v>76</v>
      </c>
      <c r="C95" s="24" t="s">
        <v>91</v>
      </c>
      <c r="D95" s="276">
        <v>81</v>
      </c>
      <c r="E95" s="30" t="s">
        <v>117</v>
      </c>
      <c r="F95" s="13"/>
      <c r="G95" s="12">
        <v>1</v>
      </c>
      <c r="H95" s="12">
        <v>3</v>
      </c>
      <c r="I95" s="12">
        <v>3</v>
      </c>
      <c r="J95" s="12"/>
      <c r="K95" s="12"/>
      <c r="L95" s="12"/>
      <c r="M95" s="12"/>
      <c r="N95" s="12"/>
      <c r="O95" s="12">
        <v>6</v>
      </c>
      <c r="P95" s="12"/>
      <c r="Q95" s="12"/>
      <c r="R95" s="12"/>
      <c r="S95" s="2"/>
      <c r="T95" s="56">
        <v>45268</v>
      </c>
      <c r="U95" s="24" t="s">
        <v>45</v>
      </c>
      <c r="V95" s="276">
        <v>6</v>
      </c>
      <c r="W95" s="50"/>
      <c r="X95" s="2"/>
      <c r="Y95" s="56">
        <v>45269</v>
      </c>
      <c r="Z95" s="24" t="s">
        <v>45</v>
      </c>
      <c r="AA95" s="276">
        <v>7</v>
      </c>
      <c r="AB95" s="1"/>
      <c r="AC95" s="2"/>
      <c r="AD95" s="13"/>
      <c r="AE95" s="1"/>
      <c r="AF95" s="277"/>
    </row>
    <row r="96" spans="2:32" ht="15" customHeight="1" x14ac:dyDescent="0.2">
      <c r="B96" s="13" t="s">
        <v>76</v>
      </c>
      <c r="C96" s="24" t="s">
        <v>91</v>
      </c>
      <c r="D96" s="276">
        <v>82</v>
      </c>
      <c r="E96" s="30" t="s">
        <v>1740</v>
      </c>
      <c r="F96" s="13"/>
      <c r="G96" s="12"/>
      <c r="H96" s="12"/>
      <c r="I96" s="12">
        <v>3</v>
      </c>
      <c r="J96" s="12"/>
      <c r="K96" s="12">
        <v>2</v>
      </c>
      <c r="L96" s="12"/>
      <c r="M96" s="12"/>
      <c r="N96" s="12">
        <v>3</v>
      </c>
      <c r="O96" s="12">
        <v>8</v>
      </c>
      <c r="P96" s="12">
        <v>3</v>
      </c>
      <c r="Q96" s="12"/>
      <c r="R96" s="12"/>
      <c r="S96" s="2"/>
      <c r="T96" s="56">
        <v>45268</v>
      </c>
      <c r="U96" s="24" t="s">
        <v>45</v>
      </c>
      <c r="V96" s="276">
        <v>19</v>
      </c>
      <c r="W96" s="274" t="s">
        <v>149</v>
      </c>
      <c r="X96" s="2"/>
      <c r="Y96" s="56">
        <v>45269</v>
      </c>
      <c r="Z96" s="24" t="s">
        <v>45</v>
      </c>
      <c r="AA96" s="276">
        <v>11</v>
      </c>
      <c r="AB96" s="1"/>
      <c r="AC96" s="2"/>
      <c r="AD96" s="48"/>
      <c r="AE96" s="1"/>
      <c r="AF96" s="277"/>
    </row>
    <row r="97" spans="2:32" ht="15" customHeight="1" x14ac:dyDescent="0.2">
      <c r="B97" s="13" t="s">
        <v>76</v>
      </c>
      <c r="C97" s="24" t="s">
        <v>91</v>
      </c>
      <c r="D97" s="276">
        <v>83</v>
      </c>
      <c r="E97" s="30" t="s">
        <v>118</v>
      </c>
      <c r="F97" s="13"/>
      <c r="G97" s="12"/>
      <c r="H97" s="12"/>
      <c r="I97" s="12">
        <v>3</v>
      </c>
      <c r="J97" s="12"/>
      <c r="K97" s="12"/>
      <c r="L97" s="12"/>
      <c r="M97" s="12"/>
      <c r="N97" s="12"/>
      <c r="O97" s="12"/>
      <c r="P97" s="12"/>
      <c r="Q97" s="12"/>
      <c r="R97" s="12"/>
      <c r="S97" s="2"/>
      <c r="T97" s="56"/>
      <c r="U97" s="1"/>
      <c r="V97" s="276"/>
      <c r="W97" s="274"/>
      <c r="X97" s="2"/>
      <c r="Y97" s="56">
        <v>45269</v>
      </c>
      <c r="Z97" s="24" t="s">
        <v>45</v>
      </c>
      <c r="AA97" s="276">
        <v>3</v>
      </c>
      <c r="AB97" s="1"/>
      <c r="AC97" s="2"/>
      <c r="AD97" s="13"/>
      <c r="AE97" s="1"/>
      <c r="AF97" s="277"/>
    </row>
    <row r="98" spans="2:32" ht="15" customHeight="1" x14ac:dyDescent="0.2">
      <c r="B98" s="13" t="s">
        <v>76</v>
      </c>
      <c r="C98" s="24" t="s">
        <v>91</v>
      </c>
      <c r="D98" s="276">
        <v>84</v>
      </c>
      <c r="E98" s="30" t="s">
        <v>118</v>
      </c>
      <c r="F98" s="13"/>
      <c r="G98" s="12"/>
      <c r="H98" s="12"/>
      <c r="I98" s="12">
        <v>3</v>
      </c>
      <c r="J98" s="12"/>
      <c r="K98" s="12"/>
      <c r="L98" s="12"/>
      <c r="M98" s="12"/>
      <c r="N98" s="12"/>
      <c r="O98" s="12"/>
      <c r="P98" s="12"/>
      <c r="Q98" s="12"/>
      <c r="R98" s="12"/>
      <c r="S98" s="2" t="s">
        <v>343</v>
      </c>
      <c r="T98" s="56"/>
      <c r="U98" s="1"/>
      <c r="V98" s="276"/>
      <c r="W98" s="274"/>
      <c r="X98" s="2"/>
      <c r="Y98" s="56">
        <v>45269</v>
      </c>
      <c r="Z98" s="24" t="s">
        <v>45</v>
      </c>
      <c r="AA98" s="276">
        <v>3</v>
      </c>
      <c r="AB98" s="1" t="s">
        <v>344</v>
      </c>
      <c r="AC98" s="2"/>
      <c r="AD98" s="48">
        <v>45270</v>
      </c>
      <c r="AE98" s="1" t="s">
        <v>242</v>
      </c>
      <c r="AF98" s="277"/>
    </row>
    <row r="99" spans="2:32" ht="15" customHeight="1" x14ac:dyDescent="0.2">
      <c r="B99" s="13" t="s">
        <v>76</v>
      </c>
      <c r="C99" s="24" t="s">
        <v>91</v>
      </c>
      <c r="D99" s="276">
        <v>85</v>
      </c>
      <c r="E99" s="30" t="s">
        <v>118</v>
      </c>
      <c r="F99" s="13"/>
      <c r="G99" s="12"/>
      <c r="H99" s="12"/>
      <c r="I99" s="12">
        <v>3</v>
      </c>
      <c r="J99" s="12"/>
      <c r="K99" s="12"/>
      <c r="L99" s="12"/>
      <c r="M99" s="12"/>
      <c r="N99" s="12"/>
      <c r="O99" s="12"/>
      <c r="P99" s="12"/>
      <c r="Q99" s="12"/>
      <c r="R99" s="12"/>
      <c r="S99" s="2"/>
      <c r="T99" s="56"/>
      <c r="U99" s="1"/>
      <c r="V99" s="276"/>
      <c r="W99" s="274"/>
      <c r="X99" s="2"/>
      <c r="Y99" s="56">
        <v>45269</v>
      </c>
      <c r="Z99" s="24" t="s">
        <v>45</v>
      </c>
      <c r="AA99" s="276">
        <v>3</v>
      </c>
      <c r="AB99" s="1"/>
      <c r="AC99" s="2"/>
      <c r="AD99" s="13"/>
      <c r="AE99" s="1"/>
      <c r="AF99" s="277"/>
    </row>
    <row r="100" spans="2:32" ht="15" customHeight="1" x14ac:dyDescent="0.2">
      <c r="B100" s="13" t="s">
        <v>76</v>
      </c>
      <c r="C100" s="24" t="s">
        <v>91</v>
      </c>
      <c r="D100" s="276">
        <v>86</v>
      </c>
      <c r="E100" s="30" t="s">
        <v>118</v>
      </c>
      <c r="F100" s="13"/>
      <c r="G100" s="12"/>
      <c r="H100" s="12"/>
      <c r="I100" s="12">
        <v>3</v>
      </c>
      <c r="J100" s="12"/>
      <c r="K100" s="12"/>
      <c r="L100" s="12"/>
      <c r="M100" s="12"/>
      <c r="N100" s="12"/>
      <c r="O100" s="12"/>
      <c r="P100" s="12"/>
      <c r="Q100" s="12"/>
      <c r="R100" s="12"/>
      <c r="S100" s="2"/>
      <c r="T100" s="56"/>
      <c r="U100" s="1"/>
      <c r="V100" s="276"/>
      <c r="W100" s="274"/>
      <c r="X100" s="2"/>
      <c r="Y100" s="56">
        <v>45269</v>
      </c>
      <c r="Z100" s="24" t="s">
        <v>45</v>
      </c>
      <c r="AA100" s="276">
        <v>3</v>
      </c>
      <c r="AB100" s="1"/>
      <c r="AC100" s="2"/>
      <c r="AD100" s="13"/>
      <c r="AE100" s="1"/>
      <c r="AF100" s="277"/>
    </row>
    <row r="101" spans="2:32" ht="15" customHeight="1" x14ac:dyDescent="0.2">
      <c r="B101" s="13" t="s">
        <v>76</v>
      </c>
      <c r="C101" s="24" t="s">
        <v>91</v>
      </c>
      <c r="D101" s="276">
        <v>87</v>
      </c>
      <c r="E101" s="30" t="s">
        <v>118</v>
      </c>
      <c r="F101" s="13"/>
      <c r="G101" s="12"/>
      <c r="H101" s="12"/>
      <c r="I101" s="12">
        <v>3</v>
      </c>
      <c r="J101" s="12"/>
      <c r="K101" s="12"/>
      <c r="L101" s="12"/>
      <c r="M101" s="12"/>
      <c r="N101" s="12"/>
      <c r="O101" s="12"/>
      <c r="P101" s="12"/>
      <c r="Q101" s="12"/>
      <c r="R101" s="12"/>
      <c r="S101" s="2"/>
      <c r="T101" s="56"/>
      <c r="U101" s="1"/>
      <c r="V101" s="276"/>
      <c r="W101" s="274"/>
      <c r="X101" s="2"/>
      <c r="Y101" s="56">
        <v>45269</v>
      </c>
      <c r="Z101" s="24" t="s">
        <v>45</v>
      </c>
      <c r="AA101" s="276">
        <v>3</v>
      </c>
      <c r="AB101" s="1"/>
      <c r="AC101" s="2"/>
      <c r="AD101" s="13"/>
      <c r="AE101" s="1"/>
      <c r="AF101" s="277"/>
    </row>
    <row r="102" spans="2:32" ht="15" customHeight="1" x14ac:dyDescent="0.2">
      <c r="B102" s="13" t="s">
        <v>76</v>
      </c>
      <c r="C102" s="24" t="s">
        <v>91</v>
      </c>
      <c r="D102" s="276">
        <v>88</v>
      </c>
      <c r="E102" s="30" t="s">
        <v>44</v>
      </c>
      <c r="F102" s="13"/>
      <c r="G102" s="12">
        <v>1</v>
      </c>
      <c r="H102" s="12"/>
      <c r="I102" s="12">
        <v>6</v>
      </c>
      <c r="J102" s="12"/>
      <c r="K102" s="12"/>
      <c r="L102" s="12"/>
      <c r="M102" s="12"/>
      <c r="N102" s="12"/>
      <c r="O102" s="12">
        <v>9</v>
      </c>
      <c r="P102" s="12"/>
      <c r="Q102" s="12"/>
      <c r="R102" s="12"/>
      <c r="S102" s="2"/>
      <c r="T102" s="56">
        <v>45268</v>
      </c>
      <c r="U102" s="24" t="s">
        <v>45</v>
      </c>
      <c r="V102" s="276">
        <v>9</v>
      </c>
      <c r="W102" s="50" t="s">
        <v>150</v>
      </c>
      <c r="X102" s="2"/>
      <c r="Y102" s="56">
        <v>45269</v>
      </c>
      <c r="Z102" s="24" t="s">
        <v>45</v>
      </c>
      <c r="AA102" s="276">
        <v>7</v>
      </c>
      <c r="AB102" s="1"/>
      <c r="AC102" s="2"/>
      <c r="AD102" s="13"/>
      <c r="AE102" s="1"/>
      <c r="AF102" s="277"/>
    </row>
    <row r="103" spans="2:32" ht="15" customHeight="1" x14ac:dyDescent="0.2">
      <c r="B103" s="13" t="s">
        <v>76</v>
      </c>
      <c r="C103" s="24" t="s">
        <v>91</v>
      </c>
      <c r="D103" s="276">
        <v>89</v>
      </c>
      <c r="E103" s="30" t="s">
        <v>118</v>
      </c>
      <c r="F103" s="13"/>
      <c r="G103" s="12"/>
      <c r="H103" s="12"/>
      <c r="I103" s="12">
        <v>3</v>
      </c>
      <c r="J103" s="12"/>
      <c r="K103" s="12"/>
      <c r="L103" s="12"/>
      <c r="M103" s="12"/>
      <c r="N103" s="12"/>
      <c r="O103" s="12"/>
      <c r="P103" s="12"/>
      <c r="Q103" s="12"/>
      <c r="R103" s="12"/>
      <c r="S103" s="2"/>
      <c r="T103" s="56"/>
      <c r="U103" s="24"/>
      <c r="V103" s="276"/>
      <c r="W103" s="50"/>
      <c r="X103" s="2"/>
      <c r="Y103" s="56">
        <v>45269</v>
      </c>
      <c r="Z103" s="24" t="s">
        <v>45</v>
      </c>
      <c r="AA103" s="276">
        <v>3</v>
      </c>
      <c r="AB103" s="1"/>
      <c r="AC103" s="2"/>
      <c r="AD103" s="13"/>
      <c r="AE103" s="1"/>
      <c r="AF103" s="277"/>
    </row>
    <row r="104" spans="2:32" ht="15" customHeight="1" x14ac:dyDescent="0.2">
      <c r="B104" s="13" t="s">
        <v>76</v>
      </c>
      <c r="C104" s="24" t="s">
        <v>91</v>
      </c>
      <c r="D104" s="276">
        <v>90</v>
      </c>
      <c r="E104" s="30" t="s">
        <v>118</v>
      </c>
      <c r="F104" s="13"/>
      <c r="G104" s="12"/>
      <c r="H104" s="12"/>
      <c r="I104" s="12">
        <v>3</v>
      </c>
      <c r="J104" s="12"/>
      <c r="K104" s="12"/>
      <c r="L104" s="12"/>
      <c r="M104" s="12"/>
      <c r="N104" s="12"/>
      <c r="O104" s="12"/>
      <c r="P104" s="12"/>
      <c r="Q104" s="12"/>
      <c r="R104" s="12"/>
      <c r="S104" s="2"/>
      <c r="T104" s="56"/>
      <c r="U104" s="1"/>
      <c r="V104" s="276"/>
      <c r="W104" s="274"/>
      <c r="X104" s="2"/>
      <c r="Y104" s="56">
        <v>45269</v>
      </c>
      <c r="Z104" s="24" t="s">
        <v>45</v>
      </c>
      <c r="AA104" s="276">
        <v>3</v>
      </c>
      <c r="AB104" s="1"/>
      <c r="AC104" s="2"/>
      <c r="AD104" s="13"/>
      <c r="AE104" s="1"/>
      <c r="AF104" s="277"/>
    </row>
    <row r="105" spans="2:32" ht="15" customHeight="1" x14ac:dyDescent="0.2">
      <c r="B105" s="13" t="s">
        <v>76</v>
      </c>
      <c r="C105" s="24" t="s">
        <v>91</v>
      </c>
      <c r="D105" s="276">
        <v>91</v>
      </c>
      <c r="E105" s="30" t="s">
        <v>118</v>
      </c>
      <c r="F105" s="13"/>
      <c r="G105" s="12"/>
      <c r="H105" s="12"/>
      <c r="I105" s="12">
        <v>3</v>
      </c>
      <c r="J105" s="12"/>
      <c r="K105" s="12"/>
      <c r="L105" s="12"/>
      <c r="M105" s="12"/>
      <c r="N105" s="12"/>
      <c r="O105" s="12"/>
      <c r="P105" s="12"/>
      <c r="Q105" s="12"/>
      <c r="R105" s="12"/>
      <c r="S105" s="2"/>
      <c r="T105" s="56"/>
      <c r="U105" s="1"/>
      <c r="V105" s="276"/>
      <c r="W105" s="274"/>
      <c r="X105" s="2"/>
      <c r="Y105" s="56">
        <v>45269</v>
      </c>
      <c r="Z105" s="24" t="s">
        <v>45</v>
      </c>
      <c r="AA105" s="276">
        <v>3</v>
      </c>
      <c r="AB105" s="1"/>
      <c r="AC105" s="2"/>
      <c r="AD105" s="13"/>
      <c r="AE105" s="1"/>
      <c r="AF105" s="277"/>
    </row>
    <row r="106" spans="2:32" ht="15" customHeight="1" x14ac:dyDescent="0.2">
      <c r="B106" s="13" t="s">
        <v>76</v>
      </c>
      <c r="C106" s="24" t="s">
        <v>91</v>
      </c>
      <c r="D106" s="276">
        <v>92</v>
      </c>
      <c r="E106" s="30" t="s">
        <v>118</v>
      </c>
      <c r="F106" s="13"/>
      <c r="G106" s="12"/>
      <c r="H106" s="12"/>
      <c r="I106" s="12">
        <v>3</v>
      </c>
      <c r="J106" s="12"/>
      <c r="K106" s="12"/>
      <c r="L106" s="12"/>
      <c r="M106" s="12"/>
      <c r="N106" s="12"/>
      <c r="O106" s="12"/>
      <c r="P106" s="12"/>
      <c r="Q106" s="12"/>
      <c r="R106" s="12"/>
      <c r="S106" s="2"/>
      <c r="T106" s="56"/>
      <c r="U106" s="1"/>
      <c r="V106" s="276"/>
      <c r="W106" s="274"/>
      <c r="X106" s="2"/>
      <c r="Y106" s="56">
        <v>45269</v>
      </c>
      <c r="Z106" s="24" t="s">
        <v>45</v>
      </c>
      <c r="AA106" s="276">
        <v>3</v>
      </c>
      <c r="AB106" s="1"/>
      <c r="AC106" s="2"/>
      <c r="AD106" s="13"/>
      <c r="AE106" s="1"/>
      <c r="AF106" s="277"/>
    </row>
    <row r="107" spans="2:32" ht="15" customHeight="1" x14ac:dyDescent="0.2">
      <c r="B107" s="13" t="s">
        <v>76</v>
      </c>
      <c r="C107" s="24" t="s">
        <v>91</v>
      </c>
      <c r="D107" s="276">
        <v>93</v>
      </c>
      <c r="E107" s="30" t="s">
        <v>118</v>
      </c>
      <c r="F107" s="13"/>
      <c r="G107" s="12"/>
      <c r="H107" s="12"/>
      <c r="I107" s="12">
        <v>3</v>
      </c>
      <c r="J107" s="12"/>
      <c r="K107" s="12"/>
      <c r="L107" s="12"/>
      <c r="M107" s="12"/>
      <c r="N107" s="12"/>
      <c r="O107" s="12"/>
      <c r="P107" s="12"/>
      <c r="Q107" s="12"/>
      <c r="R107" s="12"/>
      <c r="S107" s="2"/>
      <c r="T107" s="56"/>
      <c r="U107" s="1"/>
      <c r="V107" s="276"/>
      <c r="W107" s="274"/>
      <c r="X107" s="2"/>
      <c r="Y107" s="56">
        <v>45269</v>
      </c>
      <c r="Z107" s="24" t="s">
        <v>45</v>
      </c>
      <c r="AA107" s="276">
        <v>3</v>
      </c>
      <c r="AB107" s="1"/>
      <c r="AC107" s="2"/>
      <c r="AD107" s="13"/>
      <c r="AE107" s="1"/>
      <c r="AF107" s="277"/>
    </row>
    <row r="108" spans="2:32" ht="15" customHeight="1" x14ac:dyDescent="0.2">
      <c r="B108" s="13" t="s">
        <v>76</v>
      </c>
      <c r="C108" s="24" t="s">
        <v>91</v>
      </c>
      <c r="D108" s="276">
        <v>94</v>
      </c>
      <c r="E108" s="30" t="s">
        <v>44</v>
      </c>
      <c r="F108" s="13"/>
      <c r="G108" s="12">
        <v>1</v>
      </c>
      <c r="H108" s="12"/>
      <c r="I108" s="12">
        <v>6</v>
      </c>
      <c r="J108" s="12"/>
      <c r="K108" s="12"/>
      <c r="L108" s="12"/>
      <c r="M108" s="12"/>
      <c r="N108" s="12"/>
      <c r="O108" s="12">
        <v>9</v>
      </c>
      <c r="P108" s="12"/>
      <c r="Q108" s="12"/>
      <c r="R108" s="12"/>
      <c r="S108" s="2" t="s">
        <v>1742</v>
      </c>
      <c r="T108" s="56">
        <v>45268</v>
      </c>
      <c r="U108" s="24" t="s">
        <v>45</v>
      </c>
      <c r="V108" s="276">
        <v>9</v>
      </c>
      <c r="W108" s="274"/>
      <c r="X108" s="2"/>
      <c r="Y108" s="56">
        <v>45269</v>
      </c>
      <c r="Z108" s="24" t="s">
        <v>45</v>
      </c>
      <c r="AA108" s="276">
        <v>7</v>
      </c>
      <c r="AB108" s="1" t="s">
        <v>3276</v>
      </c>
      <c r="AC108" s="2"/>
      <c r="AD108" s="36">
        <v>45300</v>
      </c>
      <c r="AE108" s="1" t="s">
        <v>242</v>
      </c>
      <c r="AF108" s="277"/>
    </row>
    <row r="109" spans="2:32" ht="15" customHeight="1" x14ac:dyDescent="0.2">
      <c r="B109" s="13" t="s">
        <v>76</v>
      </c>
      <c r="C109" s="24" t="s">
        <v>91</v>
      </c>
      <c r="D109" s="276">
        <v>95</v>
      </c>
      <c r="E109" s="30" t="s">
        <v>118</v>
      </c>
      <c r="F109" s="13"/>
      <c r="G109" s="12"/>
      <c r="H109" s="12"/>
      <c r="I109" s="12">
        <v>3</v>
      </c>
      <c r="J109" s="12"/>
      <c r="K109" s="12"/>
      <c r="L109" s="12"/>
      <c r="M109" s="12"/>
      <c r="N109" s="12"/>
      <c r="O109" s="12"/>
      <c r="P109" s="12"/>
      <c r="Q109" s="12"/>
      <c r="R109" s="12"/>
      <c r="S109" s="2"/>
      <c r="T109" s="56"/>
      <c r="U109" s="1"/>
      <c r="V109" s="276"/>
      <c r="W109" s="274"/>
      <c r="X109" s="2"/>
      <c r="Y109" s="56">
        <v>45269</v>
      </c>
      <c r="Z109" s="24" t="s">
        <v>45</v>
      </c>
      <c r="AA109" s="276">
        <v>3</v>
      </c>
      <c r="AB109" s="1"/>
      <c r="AC109" s="2"/>
      <c r="AD109" s="13"/>
      <c r="AE109" s="1"/>
      <c r="AF109" s="277"/>
    </row>
    <row r="110" spans="2:32" ht="15" customHeight="1" x14ac:dyDescent="0.2">
      <c r="B110" s="13" t="s">
        <v>76</v>
      </c>
      <c r="C110" s="24" t="s">
        <v>91</v>
      </c>
      <c r="D110" s="276">
        <v>96</v>
      </c>
      <c r="E110" s="30" t="s">
        <v>118</v>
      </c>
      <c r="F110" s="13"/>
      <c r="G110" s="12"/>
      <c r="H110" s="12"/>
      <c r="I110" s="12">
        <v>3</v>
      </c>
      <c r="J110" s="12"/>
      <c r="K110" s="12"/>
      <c r="L110" s="12"/>
      <c r="M110" s="12"/>
      <c r="N110" s="12"/>
      <c r="O110" s="12"/>
      <c r="P110" s="12"/>
      <c r="Q110" s="12"/>
      <c r="R110" s="12"/>
      <c r="S110" s="2"/>
      <c r="T110" s="56"/>
      <c r="U110" s="24"/>
      <c r="V110" s="276"/>
      <c r="W110" s="50"/>
      <c r="X110" s="2"/>
      <c r="Y110" s="56">
        <v>45269</v>
      </c>
      <c r="Z110" s="24" t="s">
        <v>45</v>
      </c>
      <c r="AA110" s="276">
        <v>3</v>
      </c>
      <c r="AB110" s="1"/>
      <c r="AC110" s="2"/>
      <c r="AD110" s="13"/>
      <c r="AE110" s="1"/>
      <c r="AF110" s="277"/>
    </row>
    <row r="111" spans="2:32" ht="15" customHeight="1" x14ac:dyDescent="0.2">
      <c r="B111" s="13" t="s">
        <v>76</v>
      </c>
      <c r="C111" s="24" t="s">
        <v>91</v>
      </c>
      <c r="D111" s="276">
        <v>97</v>
      </c>
      <c r="E111" s="30" t="s">
        <v>112</v>
      </c>
      <c r="F111" s="13"/>
      <c r="G111" s="12">
        <v>2</v>
      </c>
      <c r="H111" s="12"/>
      <c r="I111" s="12">
        <v>6</v>
      </c>
      <c r="J111" s="12"/>
      <c r="K111" s="12"/>
      <c r="L111" s="12"/>
      <c r="M111" s="12"/>
      <c r="N111" s="12"/>
      <c r="O111" s="12">
        <v>4</v>
      </c>
      <c r="P111" s="12"/>
      <c r="Q111" s="12"/>
      <c r="R111" s="12"/>
      <c r="S111" s="2"/>
      <c r="T111" s="56">
        <v>45268</v>
      </c>
      <c r="U111" s="24" t="s">
        <v>45</v>
      </c>
      <c r="V111" s="276">
        <v>4</v>
      </c>
      <c r="W111" s="274"/>
      <c r="X111" s="2"/>
      <c r="Y111" s="56">
        <v>45269</v>
      </c>
      <c r="Z111" s="24" t="s">
        <v>45</v>
      </c>
      <c r="AA111" s="276">
        <v>8</v>
      </c>
      <c r="AB111" s="1"/>
      <c r="AC111" s="2"/>
      <c r="AD111" s="13"/>
      <c r="AE111" s="1"/>
      <c r="AF111" s="277"/>
    </row>
    <row r="112" spans="2:32" ht="15" customHeight="1" x14ac:dyDescent="0.2">
      <c r="B112" s="13" t="s">
        <v>76</v>
      </c>
      <c r="C112" s="24" t="s">
        <v>91</v>
      </c>
      <c r="D112" s="276">
        <v>98</v>
      </c>
      <c r="E112" s="30" t="s">
        <v>120</v>
      </c>
      <c r="F112" s="13"/>
      <c r="G112" s="12">
        <v>1</v>
      </c>
      <c r="H112" s="12">
        <v>6</v>
      </c>
      <c r="I112" s="12">
        <v>3</v>
      </c>
      <c r="J112" s="12"/>
      <c r="K112" s="12"/>
      <c r="L112" s="12"/>
      <c r="M112" s="12"/>
      <c r="N112" s="12"/>
      <c r="O112" s="12">
        <v>6</v>
      </c>
      <c r="P112" s="12"/>
      <c r="Q112" s="12"/>
      <c r="R112" s="12"/>
      <c r="S112" s="2"/>
      <c r="T112" s="56">
        <v>45268</v>
      </c>
      <c r="U112" s="24" t="s">
        <v>45</v>
      </c>
      <c r="V112" s="276">
        <v>6</v>
      </c>
      <c r="W112" s="50"/>
      <c r="X112" s="2"/>
      <c r="Y112" s="56">
        <v>45269</v>
      </c>
      <c r="Z112" s="24" t="s">
        <v>45</v>
      </c>
      <c r="AA112" s="276">
        <v>10</v>
      </c>
      <c r="AB112" s="1"/>
      <c r="AC112" s="2"/>
      <c r="AD112" s="13"/>
      <c r="AE112" s="1"/>
      <c r="AF112" s="277"/>
    </row>
    <row r="113" spans="2:32" ht="15" customHeight="1" x14ac:dyDescent="0.2">
      <c r="B113" s="13" t="s">
        <v>76</v>
      </c>
      <c r="C113" s="24" t="s">
        <v>91</v>
      </c>
      <c r="D113" s="276">
        <v>99</v>
      </c>
      <c r="E113" s="30" t="s">
        <v>44</v>
      </c>
      <c r="F113" s="13"/>
      <c r="G113" s="12">
        <v>3</v>
      </c>
      <c r="H113" s="12">
        <v>6</v>
      </c>
      <c r="I113" s="12"/>
      <c r="J113" s="12"/>
      <c r="K113" s="12">
        <v>3</v>
      </c>
      <c r="L113" s="12"/>
      <c r="M113" s="12"/>
      <c r="N113" s="12">
        <v>3</v>
      </c>
      <c r="O113" s="12">
        <v>3</v>
      </c>
      <c r="P113" s="12"/>
      <c r="Q113" s="12"/>
      <c r="R113" s="12"/>
      <c r="S113" s="2" t="s">
        <v>231</v>
      </c>
      <c r="T113" s="56">
        <v>45268</v>
      </c>
      <c r="U113" s="24" t="s">
        <v>45</v>
      </c>
      <c r="V113" s="276">
        <v>6</v>
      </c>
      <c r="W113" s="50" t="s">
        <v>151</v>
      </c>
      <c r="X113" s="2"/>
      <c r="Y113" s="56">
        <v>45269</v>
      </c>
      <c r="Z113" s="24" t="s">
        <v>45</v>
      </c>
      <c r="AA113" s="276">
        <v>15</v>
      </c>
      <c r="AB113" s="1"/>
      <c r="AC113" s="2"/>
      <c r="AD113" s="48">
        <v>45304</v>
      </c>
      <c r="AE113" s="1" t="s">
        <v>242</v>
      </c>
      <c r="AF113" s="277"/>
    </row>
    <row r="114" spans="2:32" ht="15" customHeight="1" x14ac:dyDescent="0.2">
      <c r="B114" s="13" t="s">
        <v>76</v>
      </c>
      <c r="C114" s="24" t="s">
        <v>91</v>
      </c>
      <c r="D114" s="276">
        <v>100</v>
      </c>
      <c r="E114" s="30" t="s">
        <v>44</v>
      </c>
      <c r="F114" s="13"/>
      <c r="G114" s="12">
        <v>1</v>
      </c>
      <c r="H114" s="12">
        <v>6</v>
      </c>
      <c r="I114" s="12"/>
      <c r="J114" s="12"/>
      <c r="K114" s="12">
        <v>3</v>
      </c>
      <c r="L114" s="12"/>
      <c r="M114" s="12"/>
      <c r="N114" s="12">
        <v>3</v>
      </c>
      <c r="O114" s="12">
        <v>2</v>
      </c>
      <c r="P114" s="12"/>
      <c r="Q114" s="12"/>
      <c r="R114" s="12"/>
      <c r="S114" s="2"/>
      <c r="T114" s="56">
        <v>45268</v>
      </c>
      <c r="U114" s="24" t="s">
        <v>45</v>
      </c>
      <c r="V114" s="276">
        <v>5</v>
      </c>
      <c r="W114" s="274"/>
      <c r="X114" s="2"/>
      <c r="Y114" s="56"/>
      <c r="Z114" s="24" t="s">
        <v>45</v>
      </c>
      <c r="AA114" s="276">
        <v>12</v>
      </c>
      <c r="AB114" s="1"/>
      <c r="AC114" s="2"/>
      <c r="AD114" s="13"/>
      <c r="AE114" s="1"/>
      <c r="AF114" s="277"/>
    </row>
    <row r="115" spans="2:32" ht="15" customHeight="1" x14ac:dyDescent="0.2">
      <c r="B115" s="13" t="s">
        <v>76</v>
      </c>
      <c r="C115" s="24" t="s">
        <v>91</v>
      </c>
      <c r="D115" s="276">
        <v>101</v>
      </c>
      <c r="E115" s="30" t="s">
        <v>122</v>
      </c>
      <c r="F115" s="13"/>
      <c r="G115" s="12"/>
      <c r="H115" s="12"/>
      <c r="I115" s="12">
        <v>3</v>
      </c>
      <c r="J115" s="12"/>
      <c r="K115" s="12">
        <v>6</v>
      </c>
      <c r="L115" s="12"/>
      <c r="M115" s="12"/>
      <c r="N115" s="12">
        <v>3</v>
      </c>
      <c r="O115" s="12">
        <v>3</v>
      </c>
      <c r="P115" s="12"/>
      <c r="Q115" s="12"/>
      <c r="R115" s="12"/>
      <c r="S115" s="2"/>
      <c r="T115" s="56">
        <v>45268</v>
      </c>
      <c r="U115" s="24" t="s">
        <v>45</v>
      </c>
      <c r="V115" s="276">
        <v>15</v>
      </c>
      <c r="W115" s="274" t="s">
        <v>152</v>
      </c>
      <c r="X115" s="2"/>
      <c r="Y115" s="56"/>
      <c r="Z115" s="24" t="s">
        <v>45</v>
      </c>
      <c r="AA115" s="276">
        <v>12</v>
      </c>
      <c r="AB115" s="1"/>
      <c r="AC115" s="2"/>
      <c r="AD115" s="13"/>
      <c r="AE115" s="1"/>
      <c r="AF115" s="277"/>
    </row>
    <row r="116" spans="2:32" ht="15" customHeight="1" x14ac:dyDescent="0.2">
      <c r="B116" s="13" t="s">
        <v>76</v>
      </c>
      <c r="C116" s="24" t="s">
        <v>91</v>
      </c>
      <c r="D116" s="276">
        <v>102</v>
      </c>
      <c r="E116" s="30" t="s">
        <v>60</v>
      </c>
      <c r="F116" s="13"/>
      <c r="G116" s="12"/>
      <c r="H116" s="12"/>
      <c r="I116" s="12">
        <v>6</v>
      </c>
      <c r="J116" s="12"/>
      <c r="K116" s="12"/>
      <c r="L116" s="12"/>
      <c r="M116" s="12"/>
      <c r="N116" s="12"/>
      <c r="O116" s="12">
        <v>3</v>
      </c>
      <c r="P116" s="12">
        <v>3</v>
      </c>
      <c r="Q116" s="12"/>
      <c r="R116" s="12"/>
      <c r="S116" s="2"/>
      <c r="T116" s="56">
        <v>45268</v>
      </c>
      <c r="U116" s="24" t="s">
        <v>45</v>
      </c>
      <c r="V116" s="276">
        <v>12</v>
      </c>
      <c r="W116" s="274"/>
      <c r="X116" s="2"/>
      <c r="Y116" s="56"/>
      <c r="Z116" s="24" t="s">
        <v>45</v>
      </c>
      <c r="AA116" s="276">
        <v>12</v>
      </c>
      <c r="AB116" s="1"/>
      <c r="AC116" s="2"/>
      <c r="AD116" s="13"/>
      <c r="AE116" s="1"/>
      <c r="AF116" s="277"/>
    </row>
    <row r="117" spans="2:32" ht="15" customHeight="1" x14ac:dyDescent="0.2">
      <c r="B117" s="13" t="s">
        <v>76</v>
      </c>
      <c r="C117" s="24" t="s">
        <v>91</v>
      </c>
      <c r="D117" s="276">
        <v>103</v>
      </c>
      <c r="E117" s="30" t="s">
        <v>42</v>
      </c>
      <c r="F117" s="13"/>
      <c r="G117" s="12">
        <v>3</v>
      </c>
      <c r="H117" s="12"/>
      <c r="I117" s="12"/>
      <c r="J117" s="12"/>
      <c r="K117" s="12"/>
      <c r="L117" s="12"/>
      <c r="M117" s="12"/>
      <c r="N117" s="12"/>
      <c r="O117" s="12"/>
      <c r="P117" s="12"/>
      <c r="Q117" s="12"/>
      <c r="R117" s="12"/>
      <c r="S117" s="2"/>
      <c r="T117" s="56"/>
      <c r="U117" s="24"/>
      <c r="V117" s="276"/>
      <c r="W117" s="50"/>
      <c r="X117" s="2"/>
      <c r="Y117" s="56"/>
      <c r="Z117" s="24" t="s">
        <v>45</v>
      </c>
      <c r="AA117" s="276">
        <v>3</v>
      </c>
      <c r="AB117" s="1"/>
      <c r="AC117" s="2"/>
      <c r="AD117" s="13"/>
      <c r="AE117" s="1"/>
      <c r="AF117" s="277"/>
    </row>
    <row r="118" spans="2:32" ht="15" customHeight="1" x14ac:dyDescent="0.2">
      <c r="B118" s="13" t="s">
        <v>76</v>
      </c>
      <c r="C118" s="24" t="s">
        <v>91</v>
      </c>
      <c r="D118" s="276">
        <v>104</v>
      </c>
      <c r="E118" s="30" t="s">
        <v>123</v>
      </c>
      <c r="F118" s="13"/>
      <c r="G118" s="12">
        <v>3</v>
      </c>
      <c r="H118" s="12"/>
      <c r="I118" s="12">
        <v>9</v>
      </c>
      <c r="J118" s="12"/>
      <c r="K118" s="12"/>
      <c r="L118" s="12"/>
      <c r="M118" s="12"/>
      <c r="N118" s="12">
        <v>3</v>
      </c>
      <c r="O118" s="12">
        <v>3</v>
      </c>
      <c r="P118" s="12">
        <v>3</v>
      </c>
      <c r="Q118" s="12"/>
      <c r="R118" s="12"/>
      <c r="S118" s="2"/>
      <c r="T118" s="56">
        <v>45269</v>
      </c>
      <c r="U118" s="24" t="s">
        <v>45</v>
      </c>
      <c r="V118" s="276">
        <v>12</v>
      </c>
      <c r="W118" s="50" t="s">
        <v>147</v>
      </c>
      <c r="X118" s="2"/>
      <c r="Y118" s="56"/>
      <c r="Z118" s="24" t="s">
        <v>45</v>
      </c>
      <c r="AA118" s="276">
        <v>21</v>
      </c>
      <c r="AB118" s="1"/>
      <c r="AC118" s="2"/>
      <c r="AD118" s="36">
        <v>45272</v>
      </c>
      <c r="AE118" s="1" t="s">
        <v>242</v>
      </c>
      <c r="AF118" s="277"/>
    </row>
    <row r="119" spans="2:32" ht="15" customHeight="1" x14ac:dyDescent="0.2">
      <c r="B119" s="13" t="s">
        <v>76</v>
      </c>
      <c r="C119" s="24" t="s">
        <v>91</v>
      </c>
      <c r="D119" s="276">
        <v>105</v>
      </c>
      <c r="E119" s="30" t="s">
        <v>42</v>
      </c>
      <c r="F119" s="13"/>
      <c r="G119" s="12">
        <v>3</v>
      </c>
      <c r="H119" s="12"/>
      <c r="I119" s="12"/>
      <c r="J119" s="12"/>
      <c r="K119" s="12"/>
      <c r="L119" s="12"/>
      <c r="M119" s="12"/>
      <c r="N119" s="12"/>
      <c r="O119" s="12"/>
      <c r="P119" s="12"/>
      <c r="Q119" s="12"/>
      <c r="R119" s="12"/>
      <c r="S119" s="2"/>
      <c r="T119" s="56"/>
      <c r="U119" s="1"/>
      <c r="V119" s="276"/>
      <c r="W119" s="274"/>
      <c r="X119" s="2"/>
      <c r="Y119" s="56"/>
      <c r="Z119" s="24" t="s">
        <v>45</v>
      </c>
      <c r="AA119" s="276">
        <v>3</v>
      </c>
      <c r="AB119" s="1"/>
      <c r="AC119" s="2"/>
      <c r="AD119" s="13"/>
      <c r="AE119" s="1"/>
      <c r="AF119" s="277"/>
    </row>
    <row r="120" spans="2:32" ht="15" customHeight="1" x14ac:dyDescent="0.2">
      <c r="B120" s="13" t="s">
        <v>76</v>
      </c>
      <c r="C120" s="24" t="s">
        <v>91</v>
      </c>
      <c r="D120" s="276">
        <v>106</v>
      </c>
      <c r="E120" s="30" t="s">
        <v>42</v>
      </c>
      <c r="F120" s="13"/>
      <c r="G120" s="12">
        <v>3</v>
      </c>
      <c r="H120" s="12"/>
      <c r="I120" s="12"/>
      <c r="J120" s="12"/>
      <c r="K120" s="12"/>
      <c r="L120" s="12"/>
      <c r="M120" s="12"/>
      <c r="N120" s="12">
        <v>3</v>
      </c>
      <c r="O120" s="12"/>
      <c r="P120" s="12"/>
      <c r="Q120" s="12"/>
      <c r="R120" s="12"/>
      <c r="S120" s="2"/>
      <c r="T120" s="56"/>
      <c r="U120" s="1"/>
      <c r="V120" s="276"/>
      <c r="W120" s="274"/>
      <c r="X120" s="2"/>
      <c r="Y120" s="56"/>
      <c r="Z120" s="24" t="s">
        <v>45</v>
      </c>
      <c r="AA120" s="276">
        <v>6</v>
      </c>
      <c r="AB120" s="1"/>
      <c r="AC120" s="2"/>
      <c r="AD120" s="13"/>
      <c r="AE120" s="1"/>
      <c r="AF120" s="277"/>
    </row>
    <row r="121" spans="2:32" ht="15" customHeight="1" x14ac:dyDescent="0.2">
      <c r="B121" s="13" t="s">
        <v>76</v>
      </c>
      <c r="C121" s="24" t="s">
        <v>91</v>
      </c>
      <c r="D121" s="276">
        <v>107</v>
      </c>
      <c r="E121" s="30" t="s">
        <v>112</v>
      </c>
      <c r="F121" s="13"/>
      <c r="G121" s="12">
        <v>1</v>
      </c>
      <c r="H121" s="12"/>
      <c r="I121" s="12">
        <v>6</v>
      </c>
      <c r="J121" s="12"/>
      <c r="K121" s="12"/>
      <c r="L121" s="12"/>
      <c r="M121" s="12"/>
      <c r="N121" s="12"/>
      <c r="O121" s="12">
        <v>3</v>
      </c>
      <c r="P121" s="12"/>
      <c r="Q121" s="12"/>
      <c r="R121" s="12"/>
      <c r="S121" s="2"/>
      <c r="T121" s="56">
        <v>45269</v>
      </c>
      <c r="U121" s="24" t="s">
        <v>45</v>
      </c>
      <c r="V121" s="276">
        <v>3</v>
      </c>
      <c r="W121" s="274"/>
      <c r="X121" s="2"/>
      <c r="Y121" s="56"/>
      <c r="Z121" s="24" t="s">
        <v>45</v>
      </c>
      <c r="AA121" s="276">
        <v>7</v>
      </c>
      <c r="AB121" s="1"/>
      <c r="AC121" s="2"/>
      <c r="AD121" s="13"/>
      <c r="AE121" s="1"/>
      <c r="AF121" s="277"/>
    </row>
    <row r="122" spans="2:32" ht="15" customHeight="1" x14ac:dyDescent="0.2">
      <c r="B122" s="13" t="s">
        <v>76</v>
      </c>
      <c r="C122" s="24" t="s">
        <v>91</v>
      </c>
      <c r="D122" s="276">
        <v>108</v>
      </c>
      <c r="E122" s="30" t="s">
        <v>111</v>
      </c>
      <c r="F122" s="13"/>
      <c r="G122" s="12"/>
      <c r="H122" s="12"/>
      <c r="I122" s="12">
        <v>3</v>
      </c>
      <c r="J122" s="12"/>
      <c r="K122" s="12">
        <v>3</v>
      </c>
      <c r="L122" s="12"/>
      <c r="M122" s="12"/>
      <c r="N122" s="12">
        <v>3</v>
      </c>
      <c r="O122" s="12"/>
      <c r="P122" s="12"/>
      <c r="Q122" s="12"/>
      <c r="R122" s="12"/>
      <c r="S122" s="2"/>
      <c r="T122" s="56">
        <v>45269</v>
      </c>
      <c r="U122" s="24" t="s">
        <v>45</v>
      </c>
      <c r="V122" s="276">
        <v>9</v>
      </c>
      <c r="W122" s="274"/>
      <c r="X122" s="2"/>
      <c r="Y122" s="56"/>
      <c r="Z122" s="24" t="s">
        <v>45</v>
      </c>
      <c r="AA122" s="276">
        <v>9</v>
      </c>
      <c r="AB122" s="1"/>
      <c r="AC122" s="2"/>
      <c r="AD122" s="13"/>
      <c r="AE122" s="1"/>
      <c r="AF122" s="277"/>
    </row>
    <row r="123" spans="2:32" ht="15" customHeight="1" x14ac:dyDescent="0.2">
      <c r="B123" s="13" t="s">
        <v>76</v>
      </c>
      <c r="C123" s="24" t="s">
        <v>91</v>
      </c>
      <c r="D123" s="276">
        <v>109</v>
      </c>
      <c r="E123" s="30" t="s">
        <v>44</v>
      </c>
      <c r="F123" s="13"/>
      <c r="G123" s="12">
        <v>1</v>
      </c>
      <c r="H123" s="12"/>
      <c r="I123" s="12">
        <v>6</v>
      </c>
      <c r="J123" s="12"/>
      <c r="K123" s="12"/>
      <c r="L123" s="12"/>
      <c r="M123" s="12"/>
      <c r="N123" s="12"/>
      <c r="O123" s="12">
        <v>3</v>
      </c>
      <c r="P123" s="12"/>
      <c r="Q123" s="12"/>
      <c r="R123" s="12"/>
      <c r="S123" s="2"/>
      <c r="T123" s="56">
        <v>45269</v>
      </c>
      <c r="U123" s="24" t="s">
        <v>45</v>
      </c>
      <c r="V123" s="276">
        <v>3</v>
      </c>
      <c r="W123" s="274"/>
      <c r="X123" s="2"/>
      <c r="Y123" s="56"/>
      <c r="Z123" s="24" t="s">
        <v>45</v>
      </c>
      <c r="AA123" s="276">
        <v>7</v>
      </c>
      <c r="AB123" s="1"/>
      <c r="AC123" s="2"/>
      <c r="AD123" s="13"/>
      <c r="AE123" s="1"/>
      <c r="AF123" s="277"/>
    </row>
    <row r="124" spans="2:32" ht="15" customHeight="1" x14ac:dyDescent="0.2">
      <c r="B124" s="13" t="s">
        <v>76</v>
      </c>
      <c r="C124" s="24" t="s">
        <v>91</v>
      </c>
      <c r="D124" s="276">
        <v>110</v>
      </c>
      <c r="E124" s="30" t="s">
        <v>42</v>
      </c>
      <c r="F124" s="13"/>
      <c r="G124" s="12">
        <v>3</v>
      </c>
      <c r="H124" s="12"/>
      <c r="I124" s="12"/>
      <c r="J124" s="12"/>
      <c r="K124" s="12"/>
      <c r="L124" s="12"/>
      <c r="M124" s="12"/>
      <c r="N124" s="12">
        <v>3</v>
      </c>
      <c r="O124" s="12"/>
      <c r="P124" s="12"/>
      <c r="Q124" s="12"/>
      <c r="R124" s="12"/>
      <c r="S124" s="2"/>
      <c r="T124" s="56"/>
      <c r="U124" s="24"/>
      <c r="V124" s="276"/>
      <c r="W124" s="50"/>
      <c r="X124" s="2"/>
      <c r="Y124" s="56"/>
      <c r="Z124" s="24" t="s">
        <v>45</v>
      </c>
      <c r="AA124" s="276">
        <v>6</v>
      </c>
      <c r="AB124" s="1"/>
      <c r="AC124" s="2"/>
      <c r="AD124" s="13"/>
      <c r="AE124" s="1"/>
      <c r="AF124" s="277"/>
    </row>
    <row r="125" spans="2:32" ht="15" customHeight="1" x14ac:dyDescent="0.2">
      <c r="B125" s="13" t="s">
        <v>76</v>
      </c>
      <c r="C125" s="24" t="s">
        <v>91</v>
      </c>
      <c r="D125" s="276">
        <v>111</v>
      </c>
      <c r="E125" s="30" t="s">
        <v>42</v>
      </c>
      <c r="F125" s="13"/>
      <c r="G125" s="12">
        <v>3</v>
      </c>
      <c r="H125" s="12"/>
      <c r="I125" s="12"/>
      <c r="J125" s="12"/>
      <c r="K125" s="12"/>
      <c r="L125" s="12"/>
      <c r="M125" s="12"/>
      <c r="N125" s="12"/>
      <c r="O125" s="12"/>
      <c r="P125" s="12"/>
      <c r="Q125" s="12"/>
      <c r="R125" s="12"/>
      <c r="S125" s="2"/>
      <c r="T125" s="56"/>
      <c r="U125" s="24"/>
      <c r="V125" s="276"/>
      <c r="W125" s="50"/>
      <c r="X125" s="2"/>
      <c r="Y125" s="56"/>
      <c r="Z125" s="24" t="s">
        <v>45</v>
      </c>
      <c r="AA125" s="276">
        <v>3</v>
      </c>
      <c r="AB125" s="1"/>
      <c r="AC125" s="2"/>
      <c r="AD125" s="13"/>
      <c r="AE125" s="1"/>
      <c r="AF125" s="277"/>
    </row>
    <row r="126" spans="2:32" ht="15" customHeight="1" x14ac:dyDescent="0.2">
      <c r="B126" s="13" t="s">
        <v>76</v>
      </c>
      <c r="C126" s="24" t="s">
        <v>91</v>
      </c>
      <c r="D126" s="276">
        <v>112</v>
      </c>
      <c r="E126" s="30" t="s">
        <v>42</v>
      </c>
      <c r="F126" s="13"/>
      <c r="G126" s="12">
        <v>3</v>
      </c>
      <c r="H126" s="12"/>
      <c r="I126" s="12"/>
      <c r="J126" s="12"/>
      <c r="K126" s="12"/>
      <c r="L126" s="12"/>
      <c r="M126" s="12"/>
      <c r="N126" s="12">
        <v>3</v>
      </c>
      <c r="O126" s="12"/>
      <c r="P126" s="12"/>
      <c r="Q126" s="12"/>
      <c r="R126" s="12"/>
      <c r="S126" s="2"/>
      <c r="T126" s="56"/>
      <c r="U126" s="1"/>
      <c r="V126" s="276"/>
      <c r="W126" s="274"/>
      <c r="X126" s="2"/>
      <c r="Y126" s="56"/>
      <c r="Z126" s="24" t="s">
        <v>45</v>
      </c>
      <c r="AA126" s="276">
        <v>6</v>
      </c>
      <c r="AB126" s="1"/>
      <c r="AC126" s="2"/>
      <c r="AD126" s="13"/>
      <c r="AE126" s="1"/>
      <c r="AF126" s="277"/>
    </row>
    <row r="127" spans="2:32" ht="15" customHeight="1" x14ac:dyDescent="0.2">
      <c r="B127" s="13" t="s">
        <v>76</v>
      </c>
      <c r="C127" s="24" t="s">
        <v>91</v>
      </c>
      <c r="D127" s="276">
        <v>113</v>
      </c>
      <c r="E127" s="30" t="s">
        <v>42</v>
      </c>
      <c r="F127" s="13"/>
      <c r="G127" s="12">
        <v>3</v>
      </c>
      <c r="H127" s="12"/>
      <c r="I127" s="12"/>
      <c r="J127" s="12"/>
      <c r="K127" s="12"/>
      <c r="L127" s="12"/>
      <c r="M127" s="12"/>
      <c r="N127" s="12"/>
      <c r="O127" s="12"/>
      <c r="P127" s="12"/>
      <c r="Q127" s="12"/>
      <c r="R127" s="12"/>
      <c r="S127" s="2"/>
      <c r="T127" s="56"/>
      <c r="U127" s="24"/>
      <c r="V127" s="276"/>
      <c r="W127" s="50"/>
      <c r="X127" s="2"/>
      <c r="Y127" s="56"/>
      <c r="Z127" s="24" t="s">
        <v>45</v>
      </c>
      <c r="AA127" s="276">
        <v>3</v>
      </c>
      <c r="AB127" s="1"/>
      <c r="AC127" s="2"/>
      <c r="AD127" s="13"/>
      <c r="AE127" s="1"/>
      <c r="AF127" s="277"/>
    </row>
    <row r="128" spans="2:32" ht="15" customHeight="1" x14ac:dyDescent="0.2">
      <c r="B128" s="13" t="s">
        <v>76</v>
      </c>
      <c r="C128" s="24" t="s">
        <v>91</v>
      </c>
      <c r="D128" s="276">
        <v>114</v>
      </c>
      <c r="E128" s="30" t="s">
        <v>44</v>
      </c>
      <c r="F128" s="13"/>
      <c r="G128" s="12">
        <v>1</v>
      </c>
      <c r="H128" s="12"/>
      <c r="I128" s="12">
        <v>6</v>
      </c>
      <c r="J128" s="12"/>
      <c r="K128" s="12"/>
      <c r="L128" s="12"/>
      <c r="M128" s="12"/>
      <c r="N128" s="12">
        <v>3</v>
      </c>
      <c r="O128" s="12">
        <v>3</v>
      </c>
      <c r="P128" s="12"/>
      <c r="Q128" s="12"/>
      <c r="R128" s="12"/>
      <c r="S128" s="2"/>
      <c r="T128" s="56">
        <v>45269</v>
      </c>
      <c r="U128" s="24" t="s">
        <v>45</v>
      </c>
      <c r="V128" s="276">
        <v>3</v>
      </c>
      <c r="W128" s="274"/>
      <c r="X128" s="2"/>
      <c r="Y128" s="56"/>
      <c r="Z128" s="24" t="s">
        <v>45</v>
      </c>
      <c r="AA128" s="276">
        <v>10</v>
      </c>
      <c r="AB128" s="1"/>
      <c r="AC128" s="2"/>
      <c r="AD128" s="13"/>
      <c r="AE128" s="1"/>
      <c r="AF128" s="277"/>
    </row>
    <row r="129" spans="2:32" ht="15" customHeight="1" x14ac:dyDescent="0.2">
      <c r="B129" s="13" t="s">
        <v>76</v>
      </c>
      <c r="C129" s="24" t="s">
        <v>91</v>
      </c>
      <c r="D129" s="276">
        <v>115</v>
      </c>
      <c r="E129" s="30" t="s">
        <v>42</v>
      </c>
      <c r="F129" s="13"/>
      <c r="G129" s="12">
        <v>3</v>
      </c>
      <c r="H129" s="12"/>
      <c r="I129" s="12"/>
      <c r="J129" s="12"/>
      <c r="K129" s="12"/>
      <c r="L129" s="12"/>
      <c r="M129" s="12"/>
      <c r="N129" s="12"/>
      <c r="O129" s="12"/>
      <c r="P129" s="12"/>
      <c r="Q129" s="12"/>
      <c r="R129" s="12"/>
      <c r="S129" s="2"/>
      <c r="T129" s="56"/>
      <c r="U129" s="24"/>
      <c r="V129" s="276"/>
      <c r="W129" s="274"/>
      <c r="X129" s="2"/>
      <c r="Y129" s="56"/>
      <c r="Z129" s="24" t="s">
        <v>45</v>
      </c>
      <c r="AA129" s="276">
        <v>3</v>
      </c>
      <c r="AB129" s="1"/>
      <c r="AC129" s="2"/>
      <c r="AD129" s="13"/>
      <c r="AE129" s="1"/>
      <c r="AF129" s="277"/>
    </row>
    <row r="130" spans="2:32" ht="15" customHeight="1" x14ac:dyDescent="0.2">
      <c r="B130" s="13" t="s">
        <v>76</v>
      </c>
      <c r="C130" s="24" t="s">
        <v>91</v>
      </c>
      <c r="D130" s="276">
        <v>116</v>
      </c>
      <c r="E130" s="30" t="s">
        <v>42</v>
      </c>
      <c r="F130" s="13"/>
      <c r="G130" s="12">
        <v>3</v>
      </c>
      <c r="H130" s="12"/>
      <c r="I130" s="12"/>
      <c r="J130" s="12"/>
      <c r="K130" s="12"/>
      <c r="L130" s="12"/>
      <c r="M130" s="12"/>
      <c r="N130" s="12">
        <v>3</v>
      </c>
      <c r="O130" s="12"/>
      <c r="P130" s="12"/>
      <c r="Q130" s="12"/>
      <c r="R130" s="12"/>
      <c r="S130" s="2"/>
      <c r="T130" s="56"/>
      <c r="U130" s="24"/>
      <c r="V130" s="276"/>
      <c r="W130" s="50"/>
      <c r="X130" s="2"/>
      <c r="Y130" s="56"/>
      <c r="Z130" s="24" t="s">
        <v>45</v>
      </c>
      <c r="AA130" s="276">
        <v>6</v>
      </c>
      <c r="AB130" s="1"/>
      <c r="AC130" s="2"/>
      <c r="AD130" s="13"/>
      <c r="AE130" s="1"/>
      <c r="AF130" s="277"/>
    </row>
    <row r="131" spans="2:32" ht="15" customHeight="1" x14ac:dyDescent="0.2">
      <c r="B131" s="13" t="s">
        <v>76</v>
      </c>
      <c r="C131" s="24" t="s">
        <v>91</v>
      </c>
      <c r="D131" s="276">
        <v>117</v>
      </c>
      <c r="E131" s="30" t="s">
        <v>42</v>
      </c>
      <c r="F131" s="13"/>
      <c r="G131" s="12">
        <v>3</v>
      </c>
      <c r="H131" s="12"/>
      <c r="I131" s="12"/>
      <c r="J131" s="12"/>
      <c r="K131" s="12"/>
      <c r="L131" s="12"/>
      <c r="M131" s="12"/>
      <c r="N131" s="12"/>
      <c r="O131" s="12"/>
      <c r="P131" s="12"/>
      <c r="Q131" s="12"/>
      <c r="R131" s="12"/>
      <c r="S131" s="2"/>
      <c r="T131" s="56"/>
      <c r="U131" s="1"/>
      <c r="V131" s="276"/>
      <c r="W131" s="274"/>
      <c r="X131" s="2"/>
      <c r="Y131" s="56"/>
      <c r="Z131" s="24" t="s">
        <v>45</v>
      </c>
      <c r="AA131" s="276">
        <v>3</v>
      </c>
      <c r="AB131" s="1"/>
      <c r="AC131" s="2"/>
      <c r="AD131" s="13"/>
      <c r="AE131" s="1"/>
      <c r="AF131" s="277"/>
    </row>
    <row r="132" spans="2:32" ht="15" customHeight="1" x14ac:dyDescent="0.2">
      <c r="B132" s="13" t="s">
        <v>76</v>
      </c>
      <c r="C132" s="24" t="s">
        <v>91</v>
      </c>
      <c r="D132" s="276">
        <v>118</v>
      </c>
      <c r="E132" s="30" t="s">
        <v>42</v>
      </c>
      <c r="F132" s="13"/>
      <c r="G132" s="12">
        <v>3</v>
      </c>
      <c r="H132" s="12"/>
      <c r="I132" s="12"/>
      <c r="J132" s="12"/>
      <c r="K132" s="12"/>
      <c r="L132" s="12"/>
      <c r="M132" s="12"/>
      <c r="N132" s="12">
        <v>3</v>
      </c>
      <c r="O132" s="12"/>
      <c r="P132" s="12"/>
      <c r="Q132" s="12"/>
      <c r="R132" s="12"/>
      <c r="S132" s="2" t="s">
        <v>345</v>
      </c>
      <c r="T132" s="56"/>
      <c r="U132" s="1"/>
      <c r="V132" s="276"/>
      <c r="W132" s="274"/>
      <c r="X132" s="2"/>
      <c r="Y132" s="56"/>
      <c r="Z132" s="24" t="s">
        <v>45</v>
      </c>
      <c r="AA132" s="276">
        <v>6</v>
      </c>
      <c r="AB132" s="1"/>
      <c r="AC132" s="2"/>
      <c r="AD132" s="36">
        <v>45626</v>
      </c>
      <c r="AE132" s="1" t="s">
        <v>242</v>
      </c>
      <c r="AF132" s="277"/>
    </row>
    <row r="133" spans="2:32" ht="15" customHeight="1" x14ac:dyDescent="0.2">
      <c r="B133" s="13" t="s">
        <v>76</v>
      </c>
      <c r="C133" s="24" t="s">
        <v>91</v>
      </c>
      <c r="D133" s="276">
        <v>119</v>
      </c>
      <c r="E133" s="30" t="s">
        <v>124</v>
      </c>
      <c r="F133" s="13"/>
      <c r="G133" s="12">
        <v>1</v>
      </c>
      <c r="H133" s="12"/>
      <c r="I133" s="12">
        <v>6</v>
      </c>
      <c r="J133" s="12"/>
      <c r="K133" s="12"/>
      <c r="L133" s="12"/>
      <c r="M133" s="12"/>
      <c r="N133" s="12"/>
      <c r="O133" s="12">
        <v>3</v>
      </c>
      <c r="P133" s="12"/>
      <c r="Q133" s="12"/>
      <c r="R133" s="12"/>
      <c r="S133" s="2"/>
      <c r="T133" s="56">
        <v>45269</v>
      </c>
      <c r="U133" s="24" t="s">
        <v>45</v>
      </c>
      <c r="V133" s="276">
        <v>3</v>
      </c>
      <c r="W133" s="274"/>
      <c r="X133" s="2"/>
      <c r="Y133" s="56"/>
      <c r="Z133" s="24" t="s">
        <v>45</v>
      </c>
      <c r="AA133" s="276">
        <v>7</v>
      </c>
      <c r="AB133" s="1"/>
      <c r="AC133" s="2"/>
      <c r="AD133" s="13"/>
      <c r="AE133" s="1"/>
      <c r="AF133" s="277"/>
    </row>
    <row r="134" spans="2:32" ht="15" customHeight="1" x14ac:dyDescent="0.2">
      <c r="B134" s="13" t="s">
        <v>76</v>
      </c>
      <c r="C134" s="24" t="s">
        <v>91</v>
      </c>
      <c r="D134" s="276">
        <v>120</v>
      </c>
      <c r="E134" s="30" t="s">
        <v>42</v>
      </c>
      <c r="F134" s="13"/>
      <c r="G134" s="12">
        <v>3</v>
      </c>
      <c r="H134" s="12"/>
      <c r="I134" s="12"/>
      <c r="J134" s="12"/>
      <c r="K134" s="12"/>
      <c r="L134" s="12"/>
      <c r="M134" s="12"/>
      <c r="N134" s="12">
        <v>3</v>
      </c>
      <c r="O134" s="12"/>
      <c r="P134" s="12"/>
      <c r="Q134" s="12"/>
      <c r="R134" s="12"/>
      <c r="S134" s="2" t="s">
        <v>346</v>
      </c>
      <c r="T134" s="56"/>
      <c r="U134" s="24"/>
      <c r="V134" s="276"/>
      <c r="W134" s="50"/>
      <c r="X134" s="2"/>
      <c r="Y134" s="56"/>
      <c r="Z134" s="24" t="s">
        <v>45</v>
      </c>
      <c r="AA134" s="276">
        <v>6</v>
      </c>
      <c r="AB134" s="1"/>
      <c r="AC134" s="2"/>
      <c r="AD134" s="36">
        <v>45304</v>
      </c>
      <c r="AE134" s="1" t="s">
        <v>242</v>
      </c>
      <c r="AF134" s="277"/>
    </row>
    <row r="135" spans="2:32" ht="15" customHeight="1" x14ac:dyDescent="0.2">
      <c r="B135" s="13" t="s">
        <v>76</v>
      </c>
      <c r="C135" s="24" t="s">
        <v>91</v>
      </c>
      <c r="D135" s="276">
        <v>121</v>
      </c>
      <c r="E135" s="30" t="s">
        <v>42</v>
      </c>
      <c r="F135" s="13"/>
      <c r="G135" s="12">
        <v>3</v>
      </c>
      <c r="H135" s="12"/>
      <c r="I135" s="12"/>
      <c r="J135" s="12"/>
      <c r="K135" s="12"/>
      <c r="L135" s="12"/>
      <c r="M135" s="12"/>
      <c r="N135" s="12"/>
      <c r="O135" s="12"/>
      <c r="P135" s="12"/>
      <c r="Q135" s="12"/>
      <c r="R135" s="12"/>
      <c r="S135" s="2"/>
      <c r="T135" s="56"/>
      <c r="U135" s="1"/>
      <c r="V135" s="276"/>
      <c r="W135" s="274"/>
      <c r="X135" s="2"/>
      <c r="Y135" s="56"/>
      <c r="Z135" s="24" t="s">
        <v>45</v>
      </c>
      <c r="AA135" s="276">
        <v>3</v>
      </c>
      <c r="AB135" s="1"/>
      <c r="AC135" s="2"/>
      <c r="AD135" s="13"/>
      <c r="AE135" s="1"/>
      <c r="AF135" s="277"/>
    </row>
    <row r="136" spans="2:32" ht="15" customHeight="1" x14ac:dyDescent="0.2">
      <c r="B136" s="13" t="s">
        <v>76</v>
      </c>
      <c r="C136" s="24" t="s">
        <v>91</v>
      </c>
      <c r="D136" s="276">
        <v>122</v>
      </c>
      <c r="E136" s="30" t="s">
        <v>42</v>
      </c>
      <c r="F136" s="13"/>
      <c r="G136" s="12">
        <v>3</v>
      </c>
      <c r="H136" s="12"/>
      <c r="I136" s="12"/>
      <c r="J136" s="12"/>
      <c r="K136" s="12"/>
      <c r="L136" s="12"/>
      <c r="M136" s="12"/>
      <c r="N136" s="12">
        <v>3</v>
      </c>
      <c r="O136" s="12"/>
      <c r="P136" s="12"/>
      <c r="Q136" s="12"/>
      <c r="R136" s="12"/>
      <c r="S136" s="2"/>
      <c r="T136" s="56"/>
      <c r="U136" s="1"/>
      <c r="V136" s="276"/>
      <c r="W136" s="274"/>
      <c r="X136" s="2"/>
      <c r="Y136" s="56"/>
      <c r="Z136" s="24" t="s">
        <v>45</v>
      </c>
      <c r="AA136" s="276">
        <v>6</v>
      </c>
      <c r="AB136" s="1"/>
      <c r="AC136" s="2"/>
      <c r="AD136" s="13"/>
      <c r="AE136" s="1"/>
      <c r="AF136" s="277"/>
    </row>
    <row r="137" spans="2:32" ht="15" customHeight="1" x14ac:dyDescent="0.2">
      <c r="B137" s="13" t="s">
        <v>76</v>
      </c>
      <c r="C137" s="24" t="s">
        <v>91</v>
      </c>
      <c r="D137" s="276">
        <v>123</v>
      </c>
      <c r="E137" s="30" t="s">
        <v>42</v>
      </c>
      <c r="F137" s="13"/>
      <c r="G137" s="12">
        <v>3</v>
      </c>
      <c r="H137" s="12"/>
      <c r="I137" s="12"/>
      <c r="J137" s="12"/>
      <c r="K137" s="12"/>
      <c r="L137" s="12"/>
      <c r="M137" s="12"/>
      <c r="N137" s="12"/>
      <c r="O137" s="12"/>
      <c r="P137" s="12"/>
      <c r="Q137" s="12"/>
      <c r="R137" s="12"/>
      <c r="S137" s="2"/>
      <c r="T137" s="56"/>
      <c r="U137" s="24"/>
      <c r="V137" s="276"/>
      <c r="W137" s="50"/>
      <c r="X137" s="2"/>
      <c r="Y137" s="56"/>
      <c r="Z137" s="24" t="s">
        <v>45</v>
      </c>
      <c r="AA137" s="276">
        <v>3</v>
      </c>
      <c r="AB137" s="1"/>
      <c r="AC137" s="2"/>
      <c r="AD137" s="13"/>
      <c r="AE137" s="1"/>
      <c r="AF137" s="277"/>
    </row>
    <row r="138" spans="2:32" ht="15" customHeight="1" x14ac:dyDescent="0.2">
      <c r="B138" s="13" t="s">
        <v>76</v>
      </c>
      <c r="C138" s="24" t="s">
        <v>91</v>
      </c>
      <c r="D138" s="276">
        <v>124</v>
      </c>
      <c r="E138" s="30" t="s">
        <v>44</v>
      </c>
      <c r="F138" s="13"/>
      <c r="G138" s="12">
        <v>1</v>
      </c>
      <c r="H138" s="12"/>
      <c r="I138" s="12">
        <v>6</v>
      </c>
      <c r="J138" s="12"/>
      <c r="K138" s="12"/>
      <c r="L138" s="12"/>
      <c r="M138" s="12"/>
      <c r="N138" s="12">
        <v>3</v>
      </c>
      <c r="O138" s="12">
        <v>3</v>
      </c>
      <c r="P138" s="12"/>
      <c r="Q138" s="12"/>
      <c r="R138" s="12"/>
      <c r="S138" s="2"/>
      <c r="T138" s="56">
        <v>45269</v>
      </c>
      <c r="U138" s="24" t="s">
        <v>45</v>
      </c>
      <c r="V138" s="276">
        <v>3</v>
      </c>
      <c r="W138" s="50"/>
      <c r="X138" s="2"/>
      <c r="Y138" s="56"/>
      <c r="Z138" s="24" t="s">
        <v>45</v>
      </c>
      <c r="AA138" s="276">
        <v>10</v>
      </c>
      <c r="AB138" s="1"/>
      <c r="AC138" s="2"/>
      <c r="AD138" s="13"/>
      <c r="AE138" s="1"/>
      <c r="AF138" s="277"/>
    </row>
    <row r="139" spans="2:32" ht="15" customHeight="1" x14ac:dyDescent="0.2">
      <c r="B139" s="13" t="s">
        <v>76</v>
      </c>
      <c r="C139" s="24" t="s">
        <v>91</v>
      </c>
      <c r="D139" s="276">
        <v>125</v>
      </c>
      <c r="E139" s="30" t="s">
        <v>42</v>
      </c>
      <c r="F139" s="13"/>
      <c r="G139" s="12">
        <v>3</v>
      </c>
      <c r="H139" s="12"/>
      <c r="I139" s="12"/>
      <c r="J139" s="12"/>
      <c r="K139" s="12"/>
      <c r="L139" s="12"/>
      <c r="M139" s="12"/>
      <c r="N139" s="12"/>
      <c r="O139" s="12"/>
      <c r="P139" s="12"/>
      <c r="Q139" s="12"/>
      <c r="R139" s="12"/>
      <c r="S139" s="2"/>
      <c r="T139" s="56"/>
      <c r="U139" s="1"/>
      <c r="V139" s="276"/>
      <c r="W139" s="274"/>
      <c r="X139" s="2"/>
      <c r="Y139" s="56"/>
      <c r="Z139" s="24" t="s">
        <v>45</v>
      </c>
      <c r="AA139" s="276">
        <v>3</v>
      </c>
      <c r="AB139" s="1"/>
      <c r="AC139" s="2"/>
      <c r="AD139" s="13"/>
      <c r="AE139" s="1"/>
      <c r="AF139" s="277"/>
    </row>
    <row r="140" spans="2:32" ht="15" customHeight="1" x14ac:dyDescent="0.2">
      <c r="B140" s="13" t="s">
        <v>76</v>
      </c>
      <c r="C140" s="24" t="s">
        <v>91</v>
      </c>
      <c r="D140" s="276">
        <v>126</v>
      </c>
      <c r="E140" s="30" t="s">
        <v>42</v>
      </c>
      <c r="F140" s="13"/>
      <c r="G140" s="12">
        <v>3</v>
      </c>
      <c r="H140" s="12"/>
      <c r="I140" s="12"/>
      <c r="J140" s="12"/>
      <c r="K140" s="12"/>
      <c r="L140" s="12"/>
      <c r="M140" s="12"/>
      <c r="N140" s="12">
        <v>3</v>
      </c>
      <c r="O140" s="12"/>
      <c r="P140" s="12"/>
      <c r="Q140" s="12"/>
      <c r="R140" s="12"/>
      <c r="S140" s="2"/>
      <c r="T140" s="56"/>
      <c r="U140" s="1"/>
      <c r="V140" s="276"/>
      <c r="W140" s="274"/>
      <c r="X140" s="2"/>
      <c r="Y140" s="56"/>
      <c r="Z140" s="24" t="s">
        <v>45</v>
      </c>
      <c r="AA140" s="276">
        <v>6</v>
      </c>
      <c r="AB140" s="1"/>
      <c r="AC140" s="2"/>
      <c r="AD140" s="13"/>
      <c r="AE140" s="1"/>
      <c r="AF140" s="277"/>
    </row>
    <row r="141" spans="2:32" ht="15" customHeight="1" x14ac:dyDescent="0.2">
      <c r="B141" s="13" t="s">
        <v>76</v>
      </c>
      <c r="C141" s="24" t="s">
        <v>91</v>
      </c>
      <c r="D141" s="276">
        <v>127</v>
      </c>
      <c r="E141" s="30" t="s">
        <v>42</v>
      </c>
      <c r="F141" s="13"/>
      <c r="G141" s="12">
        <v>3</v>
      </c>
      <c r="H141" s="12"/>
      <c r="I141" s="12"/>
      <c r="J141" s="12"/>
      <c r="K141" s="12"/>
      <c r="L141" s="12"/>
      <c r="M141" s="12"/>
      <c r="N141" s="12"/>
      <c r="O141" s="12"/>
      <c r="P141" s="12"/>
      <c r="Q141" s="12"/>
      <c r="R141" s="12"/>
      <c r="S141" s="2"/>
      <c r="T141" s="56"/>
      <c r="U141" s="1"/>
      <c r="V141" s="276"/>
      <c r="W141" s="274"/>
      <c r="X141" s="2"/>
      <c r="Y141" s="56"/>
      <c r="Z141" s="24" t="s">
        <v>45</v>
      </c>
      <c r="AA141" s="276">
        <v>3</v>
      </c>
      <c r="AB141" s="1"/>
      <c r="AC141" s="2"/>
      <c r="AD141" s="13"/>
      <c r="AE141" s="1"/>
      <c r="AF141" s="277"/>
    </row>
    <row r="142" spans="2:32" ht="15" customHeight="1" x14ac:dyDescent="0.2">
      <c r="B142" s="13" t="s">
        <v>76</v>
      </c>
      <c r="C142" s="24" t="s">
        <v>91</v>
      </c>
      <c r="D142" s="276">
        <v>128</v>
      </c>
      <c r="E142" s="30" t="s">
        <v>42</v>
      </c>
      <c r="F142" s="13"/>
      <c r="G142" s="12">
        <v>3</v>
      </c>
      <c r="H142" s="12"/>
      <c r="I142" s="12"/>
      <c r="J142" s="12"/>
      <c r="K142" s="12"/>
      <c r="L142" s="12"/>
      <c r="M142" s="12"/>
      <c r="N142" s="12">
        <v>3</v>
      </c>
      <c r="O142" s="12"/>
      <c r="P142" s="12"/>
      <c r="Q142" s="12"/>
      <c r="R142" s="12"/>
      <c r="S142" s="2"/>
      <c r="T142" s="56"/>
      <c r="U142" s="24"/>
      <c r="V142" s="276"/>
      <c r="W142" s="50"/>
      <c r="X142" s="2"/>
      <c r="Y142" s="56"/>
      <c r="Z142" s="24" t="s">
        <v>45</v>
      </c>
      <c r="AA142" s="276">
        <v>6</v>
      </c>
      <c r="AB142" s="1"/>
      <c r="AC142" s="2"/>
      <c r="AD142" s="13"/>
      <c r="AE142" s="1"/>
      <c r="AF142" s="277"/>
    </row>
    <row r="143" spans="2:32" ht="15" customHeight="1" x14ac:dyDescent="0.2">
      <c r="B143" s="13" t="s">
        <v>76</v>
      </c>
      <c r="C143" s="24" t="s">
        <v>91</v>
      </c>
      <c r="D143" s="276">
        <v>129</v>
      </c>
      <c r="E143" s="30" t="s">
        <v>44</v>
      </c>
      <c r="F143" s="13"/>
      <c r="G143" s="12">
        <v>1</v>
      </c>
      <c r="H143" s="12"/>
      <c r="I143" s="12">
        <v>6</v>
      </c>
      <c r="J143" s="12"/>
      <c r="K143" s="12"/>
      <c r="L143" s="12"/>
      <c r="M143" s="12"/>
      <c r="N143" s="12"/>
      <c r="O143" s="12">
        <v>3</v>
      </c>
      <c r="P143" s="12"/>
      <c r="Q143" s="12"/>
      <c r="R143" s="12"/>
      <c r="S143" s="2"/>
      <c r="T143" s="56">
        <v>45269</v>
      </c>
      <c r="U143" s="24" t="s">
        <v>45</v>
      </c>
      <c r="V143" s="276">
        <v>3</v>
      </c>
      <c r="W143" s="50"/>
      <c r="X143" s="2"/>
      <c r="Y143" s="56"/>
      <c r="Z143" s="24" t="s">
        <v>45</v>
      </c>
      <c r="AA143" s="276">
        <v>7</v>
      </c>
      <c r="AB143" s="1"/>
      <c r="AC143" s="2"/>
      <c r="AD143" s="13"/>
      <c r="AE143" s="1"/>
      <c r="AF143" s="277"/>
    </row>
    <row r="144" spans="2:32" ht="15" customHeight="1" x14ac:dyDescent="0.2">
      <c r="B144" s="13" t="s">
        <v>76</v>
      </c>
      <c r="C144" s="24" t="s">
        <v>91</v>
      </c>
      <c r="D144" s="276">
        <v>130</v>
      </c>
      <c r="E144" s="30" t="s">
        <v>108</v>
      </c>
      <c r="F144" s="13"/>
      <c r="G144" s="12">
        <v>4</v>
      </c>
      <c r="H144" s="12"/>
      <c r="I144" s="12">
        <v>3</v>
      </c>
      <c r="J144" s="12"/>
      <c r="K144" s="12"/>
      <c r="L144" s="12"/>
      <c r="M144" s="12"/>
      <c r="N144" s="12">
        <v>3</v>
      </c>
      <c r="O144" s="12">
        <v>3</v>
      </c>
      <c r="P144" s="12">
        <v>3</v>
      </c>
      <c r="Q144" s="12"/>
      <c r="R144" s="12"/>
      <c r="S144" s="2"/>
      <c r="T144" s="56">
        <v>45269</v>
      </c>
      <c r="U144" s="24" t="s">
        <v>45</v>
      </c>
      <c r="V144" s="276">
        <v>12</v>
      </c>
      <c r="W144" s="50"/>
      <c r="X144" s="2"/>
      <c r="Y144" s="56"/>
      <c r="Z144" s="24" t="s">
        <v>45</v>
      </c>
      <c r="AA144" s="276">
        <v>16</v>
      </c>
      <c r="AB144" s="1"/>
      <c r="AC144" s="2"/>
      <c r="AD144" s="13"/>
      <c r="AE144" s="1"/>
      <c r="AF144" s="277"/>
    </row>
    <row r="145" spans="2:32" ht="15" customHeight="1" x14ac:dyDescent="0.2">
      <c r="B145" s="13" t="s">
        <v>76</v>
      </c>
      <c r="C145" s="24" t="s">
        <v>91</v>
      </c>
      <c r="D145" s="276">
        <v>131</v>
      </c>
      <c r="E145" s="30" t="s">
        <v>112</v>
      </c>
      <c r="F145" s="13"/>
      <c r="G145" s="12">
        <v>2</v>
      </c>
      <c r="H145" s="12"/>
      <c r="I145" s="12">
        <v>6</v>
      </c>
      <c r="J145" s="12"/>
      <c r="K145" s="12"/>
      <c r="L145" s="12"/>
      <c r="M145" s="12"/>
      <c r="N145" s="12"/>
      <c r="O145" s="12">
        <v>3</v>
      </c>
      <c r="P145" s="12"/>
      <c r="Q145" s="12"/>
      <c r="R145" s="12"/>
      <c r="S145" s="2"/>
      <c r="T145" s="56">
        <v>45269</v>
      </c>
      <c r="U145" s="24" t="s">
        <v>45</v>
      </c>
      <c r="V145" s="276">
        <v>3</v>
      </c>
      <c r="W145" s="274"/>
      <c r="X145" s="2"/>
      <c r="Y145" s="56"/>
      <c r="Z145" s="24" t="s">
        <v>45</v>
      </c>
      <c r="AA145" s="276">
        <v>8</v>
      </c>
      <c r="AB145" s="1"/>
      <c r="AC145" s="2"/>
      <c r="AD145" s="13"/>
      <c r="AE145" s="1"/>
      <c r="AF145" s="277"/>
    </row>
    <row r="146" spans="2:32" ht="15" customHeight="1" x14ac:dyDescent="0.2">
      <c r="B146" s="13" t="s">
        <v>76</v>
      </c>
      <c r="C146" s="24" t="s">
        <v>91</v>
      </c>
      <c r="D146" s="276">
        <v>132</v>
      </c>
      <c r="E146" s="30" t="s">
        <v>42</v>
      </c>
      <c r="F146" s="13"/>
      <c r="G146" s="12">
        <v>3</v>
      </c>
      <c r="H146" s="12"/>
      <c r="I146" s="12"/>
      <c r="J146" s="12"/>
      <c r="K146" s="12"/>
      <c r="L146" s="12"/>
      <c r="M146" s="12"/>
      <c r="N146" s="12"/>
      <c r="O146" s="12"/>
      <c r="P146" s="12"/>
      <c r="Q146" s="12"/>
      <c r="R146" s="12"/>
      <c r="S146" s="2"/>
      <c r="T146" s="56"/>
      <c r="U146" s="1"/>
      <c r="V146" s="276"/>
      <c r="W146" s="274"/>
      <c r="X146" s="2"/>
      <c r="Y146" s="56"/>
      <c r="Z146" s="24" t="s">
        <v>45</v>
      </c>
      <c r="AA146" s="276">
        <v>3</v>
      </c>
      <c r="AB146" s="1"/>
      <c r="AC146" s="2"/>
      <c r="AD146" s="13"/>
      <c r="AE146" s="1"/>
      <c r="AF146" s="277"/>
    </row>
    <row r="147" spans="2:32" ht="15" customHeight="1" x14ac:dyDescent="0.2">
      <c r="B147" s="13" t="s">
        <v>76</v>
      </c>
      <c r="C147" s="24" t="s">
        <v>91</v>
      </c>
      <c r="D147" s="276">
        <v>133</v>
      </c>
      <c r="E147" s="30" t="s">
        <v>112</v>
      </c>
      <c r="F147" s="13"/>
      <c r="G147" s="12">
        <v>2</v>
      </c>
      <c r="H147" s="12"/>
      <c r="I147" s="12">
        <v>6</v>
      </c>
      <c r="J147" s="12"/>
      <c r="K147" s="12"/>
      <c r="L147" s="12"/>
      <c r="M147" s="12"/>
      <c r="N147" s="12">
        <v>3</v>
      </c>
      <c r="O147" s="12">
        <v>3</v>
      </c>
      <c r="P147" s="12"/>
      <c r="Q147" s="12"/>
      <c r="R147" s="12"/>
      <c r="S147" s="2"/>
      <c r="T147" s="56">
        <v>45269</v>
      </c>
      <c r="U147" s="24" t="s">
        <v>45</v>
      </c>
      <c r="V147" s="276">
        <v>3</v>
      </c>
      <c r="W147" s="274"/>
      <c r="X147" s="2"/>
      <c r="Y147" s="56"/>
      <c r="Z147" s="24" t="s">
        <v>45</v>
      </c>
      <c r="AA147" s="276">
        <v>11</v>
      </c>
      <c r="AB147" s="1"/>
      <c r="AC147" s="2"/>
      <c r="AD147" s="13"/>
      <c r="AE147" s="1"/>
      <c r="AF147" s="277"/>
    </row>
    <row r="148" spans="2:32" ht="15" customHeight="1" x14ac:dyDescent="0.2">
      <c r="B148" s="13" t="s">
        <v>76</v>
      </c>
      <c r="C148" s="24" t="s">
        <v>91</v>
      </c>
      <c r="D148" s="276">
        <v>134</v>
      </c>
      <c r="E148" s="30" t="s">
        <v>42</v>
      </c>
      <c r="F148" s="13"/>
      <c r="G148" s="12">
        <v>3</v>
      </c>
      <c r="H148" s="12"/>
      <c r="I148" s="12"/>
      <c r="J148" s="12"/>
      <c r="K148" s="12"/>
      <c r="L148" s="12"/>
      <c r="M148" s="12"/>
      <c r="N148" s="12"/>
      <c r="O148" s="12"/>
      <c r="P148" s="12"/>
      <c r="Q148" s="12"/>
      <c r="R148" s="12"/>
      <c r="S148" s="2"/>
      <c r="T148" s="56"/>
      <c r="U148" s="24"/>
      <c r="V148" s="276"/>
      <c r="W148" s="50"/>
      <c r="X148" s="2"/>
      <c r="Y148" s="56"/>
      <c r="Z148" s="24" t="s">
        <v>45</v>
      </c>
      <c r="AA148" s="276">
        <v>3</v>
      </c>
      <c r="AB148" s="1"/>
      <c r="AC148" s="2"/>
      <c r="AD148" s="13"/>
      <c r="AE148" s="1"/>
      <c r="AF148" s="277"/>
    </row>
    <row r="149" spans="2:32" ht="15" customHeight="1" x14ac:dyDescent="0.2">
      <c r="B149" s="13" t="s">
        <v>76</v>
      </c>
      <c r="C149" s="24" t="s">
        <v>91</v>
      </c>
      <c r="D149" s="276">
        <v>135</v>
      </c>
      <c r="E149" s="30" t="s">
        <v>121</v>
      </c>
      <c r="F149" s="13"/>
      <c r="G149" s="12">
        <v>2</v>
      </c>
      <c r="H149" s="12"/>
      <c r="I149" s="12">
        <v>6</v>
      </c>
      <c r="J149" s="12"/>
      <c r="K149" s="12"/>
      <c r="L149" s="12"/>
      <c r="M149" s="12"/>
      <c r="N149" s="12">
        <v>3</v>
      </c>
      <c r="O149" s="12">
        <v>3</v>
      </c>
      <c r="P149" s="12">
        <v>3</v>
      </c>
      <c r="Q149" s="12"/>
      <c r="R149" s="12"/>
      <c r="S149" s="2"/>
      <c r="T149" s="56">
        <v>45269</v>
      </c>
      <c r="U149" s="24" t="s">
        <v>45</v>
      </c>
      <c r="V149" s="276">
        <v>6</v>
      </c>
      <c r="W149" s="274"/>
      <c r="X149" s="2"/>
      <c r="Y149" s="56"/>
      <c r="Z149" s="24" t="s">
        <v>45</v>
      </c>
      <c r="AA149" s="276">
        <v>14</v>
      </c>
      <c r="AB149" s="1"/>
      <c r="AC149" s="2"/>
      <c r="AD149" s="13"/>
      <c r="AE149" s="1"/>
      <c r="AF149" s="277"/>
    </row>
    <row r="150" spans="2:32" ht="15" customHeight="1" x14ac:dyDescent="0.2">
      <c r="B150" s="13" t="s">
        <v>76</v>
      </c>
      <c r="C150" s="24" t="s">
        <v>91</v>
      </c>
      <c r="D150" s="276">
        <v>136</v>
      </c>
      <c r="E150" s="30" t="s">
        <v>125</v>
      </c>
      <c r="F150" s="13"/>
      <c r="G150" s="12">
        <v>2</v>
      </c>
      <c r="H150" s="12"/>
      <c r="I150" s="12">
        <v>6</v>
      </c>
      <c r="J150" s="12"/>
      <c r="K150" s="12"/>
      <c r="L150" s="12"/>
      <c r="M150" s="12"/>
      <c r="N150" s="12"/>
      <c r="O150" s="12">
        <v>3</v>
      </c>
      <c r="P150" s="12"/>
      <c r="Q150" s="12"/>
      <c r="R150" s="12"/>
      <c r="S150" s="2"/>
      <c r="T150" s="56">
        <v>45269</v>
      </c>
      <c r="U150" s="24" t="s">
        <v>45</v>
      </c>
      <c r="V150" s="276">
        <v>3</v>
      </c>
      <c r="W150" s="50"/>
      <c r="X150" s="2"/>
      <c r="Y150" s="56"/>
      <c r="Z150" s="24" t="s">
        <v>45</v>
      </c>
      <c r="AA150" s="276">
        <v>8</v>
      </c>
      <c r="AB150" s="1"/>
      <c r="AC150" s="2"/>
      <c r="AD150" s="13"/>
      <c r="AE150" s="1"/>
      <c r="AF150" s="277"/>
    </row>
    <row r="151" spans="2:32" ht="15" customHeight="1" x14ac:dyDescent="0.2">
      <c r="B151" s="13" t="s">
        <v>76</v>
      </c>
      <c r="C151" s="24" t="s">
        <v>91</v>
      </c>
      <c r="D151" s="276">
        <v>137</v>
      </c>
      <c r="E151" s="30" t="s">
        <v>42</v>
      </c>
      <c r="F151" s="13"/>
      <c r="G151" s="12">
        <v>3</v>
      </c>
      <c r="H151" s="12"/>
      <c r="I151" s="12"/>
      <c r="J151" s="12"/>
      <c r="K151" s="12">
        <v>3</v>
      </c>
      <c r="L151" s="12"/>
      <c r="M151" s="12"/>
      <c r="N151" s="12">
        <v>3</v>
      </c>
      <c r="O151" s="12">
        <v>3</v>
      </c>
      <c r="P151" s="12"/>
      <c r="Q151" s="12"/>
      <c r="R151" s="12"/>
      <c r="S151" s="2"/>
      <c r="T151" s="56">
        <v>45269</v>
      </c>
      <c r="U151" s="24" t="s">
        <v>45</v>
      </c>
      <c r="V151" s="276">
        <v>12</v>
      </c>
      <c r="W151" s="274"/>
      <c r="X151" s="2"/>
      <c r="Y151" s="56"/>
      <c r="Z151" s="24" t="s">
        <v>45</v>
      </c>
      <c r="AA151" s="276">
        <v>9</v>
      </c>
      <c r="AB151" s="1"/>
      <c r="AC151" s="2"/>
      <c r="AD151" s="13"/>
      <c r="AE151" s="1"/>
      <c r="AF151" s="277"/>
    </row>
    <row r="152" spans="2:32" ht="15" customHeight="1" x14ac:dyDescent="0.2">
      <c r="B152" s="13" t="s">
        <v>76</v>
      </c>
      <c r="C152" s="24" t="s">
        <v>91</v>
      </c>
      <c r="D152" s="276">
        <v>138</v>
      </c>
      <c r="E152" s="30" t="s">
        <v>42</v>
      </c>
      <c r="F152" s="13"/>
      <c r="G152" s="12">
        <v>3</v>
      </c>
      <c r="H152" s="12"/>
      <c r="I152" s="12"/>
      <c r="J152" s="12"/>
      <c r="K152" s="12">
        <v>3</v>
      </c>
      <c r="L152" s="12"/>
      <c r="M152" s="12"/>
      <c r="N152" s="12">
        <v>3</v>
      </c>
      <c r="O152" s="12">
        <v>3</v>
      </c>
      <c r="P152" s="12"/>
      <c r="Q152" s="12"/>
      <c r="R152" s="12"/>
      <c r="S152" s="2"/>
      <c r="T152" s="56">
        <v>45269</v>
      </c>
      <c r="U152" s="24" t="s">
        <v>45</v>
      </c>
      <c r="V152" s="276">
        <v>6</v>
      </c>
      <c r="W152" s="274"/>
      <c r="X152" s="2"/>
      <c r="Y152" s="56"/>
      <c r="Z152" s="24" t="s">
        <v>45</v>
      </c>
      <c r="AA152" s="276">
        <v>9</v>
      </c>
      <c r="AB152" s="1"/>
      <c r="AC152" s="2"/>
      <c r="AD152" s="13"/>
      <c r="AE152" s="1"/>
      <c r="AF152" s="277"/>
    </row>
    <row r="153" spans="2:32" ht="15" customHeight="1" x14ac:dyDescent="0.2">
      <c r="B153" s="13" t="s">
        <v>76</v>
      </c>
      <c r="C153" s="24" t="s">
        <v>91</v>
      </c>
      <c r="D153" s="276">
        <v>139</v>
      </c>
      <c r="E153" s="30" t="s">
        <v>42</v>
      </c>
      <c r="F153" s="13"/>
      <c r="G153" s="12">
        <v>3</v>
      </c>
      <c r="H153" s="12"/>
      <c r="I153" s="12"/>
      <c r="J153" s="12"/>
      <c r="K153" s="12">
        <v>3</v>
      </c>
      <c r="L153" s="12"/>
      <c r="M153" s="12"/>
      <c r="N153" s="12">
        <v>3</v>
      </c>
      <c r="O153" s="12"/>
      <c r="P153" s="12"/>
      <c r="Q153" s="12"/>
      <c r="R153" s="12"/>
      <c r="S153" s="2"/>
      <c r="T153" s="56">
        <v>45269</v>
      </c>
      <c r="U153" s="24" t="s">
        <v>45</v>
      </c>
      <c r="V153" s="276">
        <v>6</v>
      </c>
      <c r="W153" s="274"/>
      <c r="X153" s="2"/>
      <c r="Y153" s="56"/>
      <c r="Z153" s="24" t="s">
        <v>45</v>
      </c>
      <c r="AA153" s="276">
        <v>9</v>
      </c>
      <c r="AB153" s="1"/>
      <c r="AC153" s="2"/>
      <c r="AD153" s="13"/>
      <c r="AE153" s="1"/>
      <c r="AF153" s="277"/>
    </row>
    <row r="154" spans="2:32" ht="15" customHeight="1" x14ac:dyDescent="0.2">
      <c r="B154" s="13" t="s">
        <v>76</v>
      </c>
      <c r="C154" s="24" t="s">
        <v>91</v>
      </c>
      <c r="D154" s="276">
        <v>140</v>
      </c>
      <c r="E154" s="30" t="s">
        <v>42</v>
      </c>
      <c r="F154" s="13"/>
      <c r="G154" s="12">
        <v>3</v>
      </c>
      <c r="H154" s="12"/>
      <c r="I154" s="12"/>
      <c r="J154" s="12"/>
      <c r="K154" s="12">
        <v>3</v>
      </c>
      <c r="L154" s="12"/>
      <c r="M154" s="12"/>
      <c r="N154" s="12">
        <v>3</v>
      </c>
      <c r="O154" s="12">
        <v>3</v>
      </c>
      <c r="P154" s="12"/>
      <c r="Q154" s="12"/>
      <c r="R154" s="12"/>
      <c r="S154" s="2"/>
      <c r="T154" s="56">
        <v>45269</v>
      </c>
      <c r="U154" s="24" t="s">
        <v>45</v>
      </c>
      <c r="V154" s="276">
        <v>6</v>
      </c>
      <c r="W154" s="274"/>
      <c r="X154" s="2"/>
      <c r="Y154" s="56"/>
      <c r="Z154" s="24" t="s">
        <v>45</v>
      </c>
      <c r="AA154" s="276">
        <v>9</v>
      </c>
      <c r="AB154" s="1"/>
      <c r="AC154" s="2"/>
      <c r="AD154" s="13"/>
      <c r="AE154" s="1"/>
      <c r="AF154" s="277"/>
    </row>
    <row r="155" spans="2:32" ht="15" customHeight="1" x14ac:dyDescent="0.2">
      <c r="B155" s="13" t="s">
        <v>76</v>
      </c>
      <c r="C155" s="24" t="s">
        <v>91</v>
      </c>
      <c r="D155" s="276">
        <v>141</v>
      </c>
      <c r="E155" s="30" t="s">
        <v>111</v>
      </c>
      <c r="F155" s="13"/>
      <c r="G155" s="12"/>
      <c r="H155" s="12"/>
      <c r="I155" s="12">
        <v>3</v>
      </c>
      <c r="J155" s="12"/>
      <c r="K155" s="12">
        <v>3</v>
      </c>
      <c r="L155" s="12"/>
      <c r="M155" s="12"/>
      <c r="N155" s="12">
        <v>3</v>
      </c>
      <c r="O155" s="12"/>
      <c r="P155" s="12"/>
      <c r="Q155" s="12"/>
      <c r="R155" s="12"/>
      <c r="S155" s="2"/>
      <c r="T155" s="56">
        <v>45269</v>
      </c>
      <c r="U155" s="24" t="s">
        <v>45</v>
      </c>
      <c r="V155" s="276">
        <v>3</v>
      </c>
      <c r="W155" s="50"/>
      <c r="X155" s="2"/>
      <c r="Y155" s="56"/>
      <c r="Z155" s="24" t="s">
        <v>45</v>
      </c>
      <c r="AA155" s="276">
        <v>9</v>
      </c>
      <c r="AB155" s="1"/>
      <c r="AC155" s="2"/>
      <c r="AD155" s="13"/>
      <c r="AE155" s="1"/>
      <c r="AF155" s="277"/>
    </row>
    <row r="156" spans="2:32" ht="15" customHeight="1" x14ac:dyDescent="0.2">
      <c r="B156" s="13" t="s">
        <v>76</v>
      </c>
      <c r="C156" s="24" t="s">
        <v>91</v>
      </c>
      <c r="D156" s="276">
        <v>142</v>
      </c>
      <c r="E156" s="30" t="s">
        <v>42</v>
      </c>
      <c r="F156" s="13"/>
      <c r="G156" s="12">
        <v>3</v>
      </c>
      <c r="H156" s="12"/>
      <c r="I156" s="12"/>
      <c r="J156" s="12"/>
      <c r="K156" s="12"/>
      <c r="L156" s="12"/>
      <c r="M156" s="12"/>
      <c r="N156" s="12"/>
      <c r="O156" s="12"/>
      <c r="P156" s="12"/>
      <c r="Q156" s="12"/>
      <c r="R156" s="12"/>
      <c r="S156" s="2"/>
      <c r="T156" s="56"/>
      <c r="U156" s="1"/>
      <c r="V156" s="276"/>
      <c r="W156" s="274"/>
      <c r="X156" s="2"/>
      <c r="Y156" s="56"/>
      <c r="Z156" s="24" t="s">
        <v>45</v>
      </c>
      <c r="AA156" s="276">
        <v>3</v>
      </c>
      <c r="AB156" s="1"/>
      <c r="AC156" s="2"/>
      <c r="AD156" s="13"/>
      <c r="AE156" s="1"/>
      <c r="AF156" s="277"/>
    </row>
    <row r="157" spans="2:32" ht="15" customHeight="1" x14ac:dyDescent="0.2">
      <c r="B157" s="13" t="s">
        <v>76</v>
      </c>
      <c r="C157" s="24" t="s">
        <v>91</v>
      </c>
      <c r="D157" s="276">
        <v>143</v>
      </c>
      <c r="E157" s="30" t="s">
        <v>42</v>
      </c>
      <c r="F157" s="13"/>
      <c r="G157" s="12">
        <v>3</v>
      </c>
      <c r="H157" s="12"/>
      <c r="I157" s="12"/>
      <c r="J157" s="12"/>
      <c r="K157" s="12"/>
      <c r="L157" s="12"/>
      <c r="M157" s="12"/>
      <c r="N157" s="12">
        <v>3</v>
      </c>
      <c r="O157" s="12"/>
      <c r="P157" s="12"/>
      <c r="Q157" s="12"/>
      <c r="R157" s="12"/>
      <c r="S157" s="2"/>
      <c r="T157" s="56"/>
      <c r="U157" s="1"/>
      <c r="V157" s="276"/>
      <c r="W157" s="274"/>
      <c r="X157" s="2"/>
      <c r="Y157" s="56"/>
      <c r="Z157" s="24" t="s">
        <v>45</v>
      </c>
      <c r="AA157" s="276">
        <v>6</v>
      </c>
      <c r="AB157" s="1"/>
      <c r="AC157" s="2"/>
      <c r="AD157" s="13"/>
      <c r="AE157" s="1"/>
      <c r="AF157" s="277"/>
    </row>
    <row r="158" spans="2:32" ht="15" customHeight="1" x14ac:dyDescent="0.2">
      <c r="B158" s="13" t="s">
        <v>76</v>
      </c>
      <c r="C158" s="24" t="s">
        <v>91</v>
      </c>
      <c r="D158" s="276">
        <v>144</v>
      </c>
      <c r="E158" s="30" t="s">
        <v>42</v>
      </c>
      <c r="F158" s="13"/>
      <c r="G158" s="12">
        <v>3</v>
      </c>
      <c r="H158" s="12"/>
      <c r="I158" s="12"/>
      <c r="J158" s="12"/>
      <c r="K158" s="12"/>
      <c r="L158" s="12"/>
      <c r="M158" s="12"/>
      <c r="N158" s="12"/>
      <c r="O158" s="12"/>
      <c r="P158" s="12"/>
      <c r="Q158" s="12"/>
      <c r="R158" s="12"/>
      <c r="S158" s="2"/>
      <c r="T158" s="56"/>
      <c r="U158" s="24"/>
      <c r="V158" s="276"/>
      <c r="W158" s="50"/>
      <c r="X158" s="2"/>
      <c r="Y158" s="56"/>
      <c r="Z158" s="24" t="s">
        <v>45</v>
      </c>
      <c r="AA158" s="276">
        <v>3</v>
      </c>
      <c r="AB158" s="1"/>
      <c r="AC158" s="2"/>
      <c r="AD158" s="13"/>
      <c r="AE158" s="1"/>
      <c r="AF158" s="277"/>
    </row>
    <row r="159" spans="2:32" ht="15" customHeight="1" x14ac:dyDescent="0.2">
      <c r="B159" s="13" t="s">
        <v>76</v>
      </c>
      <c r="C159" s="24" t="s">
        <v>91</v>
      </c>
      <c r="D159" s="276">
        <v>145</v>
      </c>
      <c r="E159" s="30" t="s">
        <v>44</v>
      </c>
      <c r="F159" s="13"/>
      <c r="G159" s="12">
        <v>1</v>
      </c>
      <c r="H159" s="12"/>
      <c r="I159" s="12">
        <v>6</v>
      </c>
      <c r="J159" s="12"/>
      <c r="K159" s="12"/>
      <c r="L159" s="12"/>
      <c r="M159" s="12"/>
      <c r="N159" s="12">
        <v>3</v>
      </c>
      <c r="O159" s="12">
        <v>3</v>
      </c>
      <c r="P159" s="12"/>
      <c r="Q159" s="12"/>
      <c r="R159" s="12"/>
      <c r="S159" s="2"/>
      <c r="T159" s="56">
        <v>45269</v>
      </c>
      <c r="U159" s="24" t="s">
        <v>45</v>
      </c>
      <c r="V159" s="276">
        <v>3</v>
      </c>
      <c r="W159" s="50"/>
      <c r="X159" s="2"/>
      <c r="Y159" s="56"/>
      <c r="Z159" s="24" t="s">
        <v>45</v>
      </c>
      <c r="AA159" s="276">
        <v>10</v>
      </c>
      <c r="AB159" s="1"/>
      <c r="AC159" s="2"/>
      <c r="AD159" s="13"/>
      <c r="AE159" s="1"/>
      <c r="AF159" s="277"/>
    </row>
    <row r="160" spans="2:32" ht="15" customHeight="1" x14ac:dyDescent="0.2">
      <c r="B160" s="13" t="s">
        <v>76</v>
      </c>
      <c r="C160" s="24" t="s">
        <v>91</v>
      </c>
      <c r="D160" s="276">
        <v>146</v>
      </c>
      <c r="E160" s="30" t="s">
        <v>126</v>
      </c>
      <c r="F160" s="13"/>
      <c r="G160" s="12">
        <v>4</v>
      </c>
      <c r="H160" s="12"/>
      <c r="I160" s="12">
        <v>3</v>
      </c>
      <c r="J160" s="12"/>
      <c r="K160" s="12"/>
      <c r="L160" s="12"/>
      <c r="M160" s="12"/>
      <c r="N160" s="12"/>
      <c r="O160" s="12">
        <v>3</v>
      </c>
      <c r="P160" s="12"/>
      <c r="Q160" s="12"/>
      <c r="R160" s="12"/>
      <c r="S160" s="2"/>
      <c r="T160" s="56">
        <v>45269</v>
      </c>
      <c r="U160" s="24" t="s">
        <v>45</v>
      </c>
      <c r="V160" s="276">
        <v>3</v>
      </c>
      <c r="W160" s="50"/>
      <c r="X160" s="2"/>
      <c r="Y160" s="56"/>
      <c r="Z160" s="24" t="s">
        <v>45</v>
      </c>
      <c r="AA160" s="276">
        <v>7</v>
      </c>
      <c r="AB160" s="1"/>
      <c r="AC160" s="2"/>
      <c r="AD160" s="13"/>
      <c r="AE160" s="1"/>
      <c r="AF160" s="277"/>
    </row>
    <row r="161" spans="2:32" ht="15" customHeight="1" x14ac:dyDescent="0.2">
      <c r="B161" s="13" t="s">
        <v>76</v>
      </c>
      <c r="C161" s="24" t="s">
        <v>91</v>
      </c>
      <c r="D161" s="276">
        <v>147</v>
      </c>
      <c r="E161" s="30" t="s">
        <v>42</v>
      </c>
      <c r="F161" s="13"/>
      <c r="G161" s="12">
        <v>3</v>
      </c>
      <c r="H161" s="12"/>
      <c r="I161" s="12"/>
      <c r="J161" s="12"/>
      <c r="K161" s="12"/>
      <c r="L161" s="12"/>
      <c r="M161" s="12"/>
      <c r="N161" s="12">
        <v>3</v>
      </c>
      <c r="O161" s="12"/>
      <c r="P161" s="12"/>
      <c r="Q161" s="12"/>
      <c r="R161" s="12"/>
      <c r="S161" s="2"/>
      <c r="T161" s="56"/>
      <c r="U161" s="1"/>
      <c r="V161" s="276"/>
      <c r="W161" s="274"/>
      <c r="X161" s="2"/>
      <c r="Y161" s="56"/>
      <c r="Z161" s="24" t="s">
        <v>45</v>
      </c>
      <c r="AA161" s="276">
        <v>6</v>
      </c>
      <c r="AB161" s="1"/>
      <c r="AC161" s="2"/>
      <c r="AD161" s="13"/>
      <c r="AE161" s="1"/>
      <c r="AF161" s="277"/>
    </row>
    <row r="162" spans="2:32" ht="15" customHeight="1" x14ac:dyDescent="0.2">
      <c r="B162" s="13" t="s">
        <v>76</v>
      </c>
      <c r="C162" s="24" t="s">
        <v>91</v>
      </c>
      <c r="D162" s="276">
        <v>148</v>
      </c>
      <c r="E162" s="30" t="s">
        <v>127</v>
      </c>
      <c r="F162" s="13"/>
      <c r="G162" s="12">
        <v>3</v>
      </c>
      <c r="H162" s="12">
        <v>3</v>
      </c>
      <c r="I162" s="12">
        <v>6</v>
      </c>
      <c r="J162" s="12"/>
      <c r="K162" s="12"/>
      <c r="L162" s="12"/>
      <c r="M162" s="12"/>
      <c r="N162" s="12"/>
      <c r="O162" s="12">
        <v>6</v>
      </c>
      <c r="P162" s="12"/>
      <c r="Q162" s="12"/>
      <c r="R162" s="12"/>
      <c r="S162" s="2"/>
      <c r="T162" s="56">
        <v>45269</v>
      </c>
      <c r="U162" s="24" t="s">
        <v>45</v>
      </c>
      <c r="V162" s="276">
        <v>6</v>
      </c>
      <c r="W162" s="50"/>
      <c r="X162" s="2"/>
      <c r="Y162" s="56"/>
      <c r="Z162" s="24" t="s">
        <v>45</v>
      </c>
      <c r="AA162" s="276">
        <v>11</v>
      </c>
      <c r="AB162" s="1"/>
      <c r="AC162" s="2"/>
      <c r="AD162" s="13"/>
      <c r="AE162" s="1"/>
      <c r="AF162" s="277"/>
    </row>
    <row r="163" spans="2:32" ht="15" customHeight="1" x14ac:dyDescent="0.2">
      <c r="B163" s="13" t="s">
        <v>76</v>
      </c>
      <c r="C163" s="24" t="s">
        <v>91</v>
      </c>
      <c r="D163" s="276">
        <v>149</v>
      </c>
      <c r="E163" s="30" t="s">
        <v>111</v>
      </c>
      <c r="F163" s="13"/>
      <c r="G163" s="12"/>
      <c r="H163" s="12"/>
      <c r="I163" s="12">
        <v>3</v>
      </c>
      <c r="J163" s="12"/>
      <c r="K163" s="12">
        <v>3</v>
      </c>
      <c r="L163" s="12"/>
      <c r="M163" s="12"/>
      <c r="N163" s="12">
        <v>3</v>
      </c>
      <c r="O163" s="12">
        <v>3</v>
      </c>
      <c r="P163" s="12"/>
      <c r="Q163" s="12"/>
      <c r="R163" s="12"/>
      <c r="S163" s="2"/>
      <c r="T163" s="56">
        <v>45269</v>
      </c>
      <c r="U163" s="24" t="s">
        <v>45</v>
      </c>
      <c r="V163" s="276">
        <v>3</v>
      </c>
      <c r="W163" s="50"/>
      <c r="X163" s="2"/>
      <c r="Y163" s="56"/>
      <c r="Z163" s="24" t="s">
        <v>45</v>
      </c>
      <c r="AA163" s="276">
        <v>9</v>
      </c>
      <c r="AB163" s="1" t="s">
        <v>347</v>
      </c>
      <c r="AC163" s="2"/>
      <c r="AD163" s="13"/>
      <c r="AE163" s="1"/>
      <c r="AF163" s="277"/>
    </row>
    <row r="164" spans="2:32" ht="15" customHeight="1" x14ac:dyDescent="0.2">
      <c r="B164" s="13" t="s">
        <v>76</v>
      </c>
      <c r="C164" s="24" t="s">
        <v>91</v>
      </c>
      <c r="D164" s="276">
        <v>150</v>
      </c>
      <c r="E164" s="30" t="s">
        <v>44</v>
      </c>
      <c r="F164" s="13"/>
      <c r="G164" s="12">
        <v>1</v>
      </c>
      <c r="H164" s="12">
        <v>6</v>
      </c>
      <c r="I164" s="12"/>
      <c r="J164" s="12"/>
      <c r="K164" s="12">
        <v>3</v>
      </c>
      <c r="L164" s="12"/>
      <c r="M164" s="12"/>
      <c r="N164" s="12">
        <v>3</v>
      </c>
      <c r="O164" s="12">
        <v>3</v>
      </c>
      <c r="P164" s="12"/>
      <c r="Q164" s="12"/>
      <c r="R164" s="12"/>
      <c r="S164" s="2"/>
      <c r="T164" s="56">
        <v>45269</v>
      </c>
      <c r="U164" s="24" t="s">
        <v>45</v>
      </c>
      <c r="V164" s="276">
        <v>6</v>
      </c>
      <c r="W164" s="274" t="s">
        <v>153</v>
      </c>
      <c r="X164" s="2"/>
      <c r="Y164" s="56"/>
      <c r="Z164" s="24" t="s">
        <v>45</v>
      </c>
      <c r="AA164" s="276">
        <v>13</v>
      </c>
      <c r="AB164" s="1"/>
      <c r="AC164" s="2"/>
      <c r="AD164" s="13"/>
      <c r="AE164" s="1"/>
      <c r="AF164" s="277"/>
    </row>
    <row r="165" spans="2:32" ht="15" customHeight="1" x14ac:dyDescent="0.2">
      <c r="B165" s="13" t="s">
        <v>76</v>
      </c>
      <c r="C165" s="24" t="s">
        <v>91</v>
      </c>
      <c r="D165" s="276">
        <v>151</v>
      </c>
      <c r="E165" s="30" t="s">
        <v>42</v>
      </c>
      <c r="F165" s="13"/>
      <c r="G165" s="12">
        <v>3</v>
      </c>
      <c r="H165" s="12"/>
      <c r="I165" s="12"/>
      <c r="J165" s="12"/>
      <c r="K165" s="12">
        <v>3</v>
      </c>
      <c r="L165" s="12"/>
      <c r="M165" s="12"/>
      <c r="N165" s="12"/>
      <c r="O165" s="12">
        <v>3</v>
      </c>
      <c r="P165" s="12"/>
      <c r="Q165" s="12"/>
      <c r="R165" s="12"/>
      <c r="S165" s="2" t="s">
        <v>354</v>
      </c>
      <c r="T165" s="56">
        <v>45269</v>
      </c>
      <c r="U165" s="24" t="s">
        <v>45</v>
      </c>
      <c r="V165" s="276">
        <v>6</v>
      </c>
      <c r="W165" s="274" t="s">
        <v>154</v>
      </c>
      <c r="X165" s="2"/>
      <c r="Y165" s="56"/>
      <c r="Z165" s="24" t="s">
        <v>45</v>
      </c>
      <c r="AA165" s="276">
        <v>6</v>
      </c>
      <c r="AB165" s="1"/>
      <c r="AC165" s="2"/>
      <c r="AD165" s="48">
        <v>45304</v>
      </c>
      <c r="AE165" s="1" t="s">
        <v>242</v>
      </c>
      <c r="AF165" s="277"/>
    </row>
    <row r="166" spans="2:32" ht="15" customHeight="1" x14ac:dyDescent="0.2">
      <c r="B166" s="13" t="s">
        <v>76</v>
      </c>
      <c r="C166" s="24" t="s">
        <v>91</v>
      </c>
      <c r="D166" s="276">
        <v>152</v>
      </c>
      <c r="E166" s="30" t="s">
        <v>42</v>
      </c>
      <c r="F166" s="13"/>
      <c r="G166" s="12">
        <v>3</v>
      </c>
      <c r="H166" s="12"/>
      <c r="I166" s="12"/>
      <c r="J166" s="12"/>
      <c r="K166" s="12">
        <v>3</v>
      </c>
      <c r="L166" s="12"/>
      <c r="M166" s="12"/>
      <c r="N166" s="12">
        <v>3</v>
      </c>
      <c r="O166" s="12">
        <v>3</v>
      </c>
      <c r="P166" s="12"/>
      <c r="Q166" s="12"/>
      <c r="R166" s="12"/>
      <c r="S166" s="2"/>
      <c r="T166" s="56">
        <v>45269</v>
      </c>
      <c r="U166" s="24" t="s">
        <v>45</v>
      </c>
      <c r="V166" s="276">
        <v>12</v>
      </c>
      <c r="W166" s="274"/>
      <c r="X166" s="2"/>
      <c r="Y166" s="56"/>
      <c r="Z166" s="24" t="s">
        <v>45</v>
      </c>
      <c r="AA166" s="276">
        <v>9</v>
      </c>
      <c r="AB166" s="1"/>
      <c r="AC166" s="2"/>
      <c r="AD166" s="13"/>
      <c r="AE166" s="1"/>
      <c r="AF166" s="277"/>
    </row>
    <row r="167" spans="2:32" ht="15" customHeight="1" x14ac:dyDescent="0.2">
      <c r="B167" s="13" t="s">
        <v>76</v>
      </c>
      <c r="C167" s="24" t="s">
        <v>91</v>
      </c>
      <c r="D167" s="276">
        <v>153</v>
      </c>
      <c r="E167" s="30" t="s">
        <v>111</v>
      </c>
      <c r="F167" s="13"/>
      <c r="G167" s="12"/>
      <c r="H167" s="12">
        <v>3</v>
      </c>
      <c r="I167" s="12"/>
      <c r="J167" s="12"/>
      <c r="K167" s="12">
        <v>3</v>
      </c>
      <c r="L167" s="12"/>
      <c r="M167" s="12"/>
      <c r="N167" s="12"/>
      <c r="O167" s="12">
        <v>3</v>
      </c>
      <c r="P167" s="12"/>
      <c r="Q167" s="12"/>
      <c r="R167" s="12"/>
      <c r="S167" s="2"/>
      <c r="T167" s="56">
        <v>45269</v>
      </c>
      <c r="U167" s="24" t="s">
        <v>45</v>
      </c>
      <c r="V167" s="276">
        <v>3</v>
      </c>
      <c r="W167" s="274"/>
      <c r="X167" s="2"/>
      <c r="Y167" s="56"/>
      <c r="Z167" s="24" t="s">
        <v>45</v>
      </c>
      <c r="AA167" s="276">
        <v>6</v>
      </c>
      <c r="AB167" s="1"/>
      <c r="AC167" s="2"/>
      <c r="AD167" s="13"/>
      <c r="AE167" s="1"/>
      <c r="AF167" s="277"/>
    </row>
    <row r="168" spans="2:32" ht="15" customHeight="1" x14ac:dyDescent="0.2">
      <c r="B168" s="13" t="s">
        <v>76</v>
      </c>
      <c r="C168" s="24" t="s">
        <v>91</v>
      </c>
      <c r="D168" s="276">
        <v>154</v>
      </c>
      <c r="E168" s="30" t="s">
        <v>44</v>
      </c>
      <c r="F168" s="13"/>
      <c r="G168" s="12"/>
      <c r="H168" s="12"/>
      <c r="I168" s="12">
        <v>6</v>
      </c>
      <c r="J168" s="12"/>
      <c r="K168" s="12"/>
      <c r="L168" s="12"/>
      <c r="M168" s="12"/>
      <c r="N168" s="12">
        <v>3</v>
      </c>
      <c r="O168" s="12"/>
      <c r="P168" s="12">
        <v>3</v>
      </c>
      <c r="Q168" s="12"/>
      <c r="R168" s="12"/>
      <c r="S168" s="2"/>
      <c r="T168" s="56">
        <v>45269</v>
      </c>
      <c r="U168" s="24" t="s">
        <v>45</v>
      </c>
      <c r="V168" s="276">
        <v>9</v>
      </c>
      <c r="W168" s="274" t="s">
        <v>241</v>
      </c>
      <c r="X168" s="2"/>
      <c r="Y168" s="56"/>
      <c r="Z168" s="24" t="s">
        <v>45</v>
      </c>
      <c r="AA168" s="276">
        <v>15</v>
      </c>
      <c r="AB168" s="1"/>
      <c r="AC168" s="2"/>
      <c r="AD168" s="36">
        <v>45272</v>
      </c>
      <c r="AE168" s="1" t="s">
        <v>242</v>
      </c>
      <c r="AF168" s="277"/>
    </row>
    <row r="169" spans="2:32" ht="15" customHeight="1" x14ac:dyDescent="0.2">
      <c r="B169" s="13" t="s">
        <v>76</v>
      </c>
      <c r="C169" s="24" t="s">
        <v>91</v>
      </c>
      <c r="D169" s="276">
        <v>155</v>
      </c>
      <c r="E169" s="30" t="s">
        <v>42</v>
      </c>
      <c r="F169" s="13"/>
      <c r="G169" s="12">
        <v>3</v>
      </c>
      <c r="H169" s="12"/>
      <c r="I169" s="12"/>
      <c r="J169" s="12"/>
      <c r="K169" s="12"/>
      <c r="L169" s="12"/>
      <c r="M169" s="12"/>
      <c r="N169" s="12"/>
      <c r="O169" s="12"/>
      <c r="P169" s="12"/>
      <c r="Q169" s="12"/>
      <c r="R169" s="12"/>
      <c r="S169" s="2"/>
      <c r="T169" s="56"/>
      <c r="U169" s="1"/>
      <c r="V169" s="276"/>
      <c r="W169" s="274"/>
      <c r="X169" s="2"/>
      <c r="Y169" s="56"/>
      <c r="Z169" s="24" t="s">
        <v>45</v>
      </c>
      <c r="AA169" s="276">
        <v>3</v>
      </c>
      <c r="AB169" s="1"/>
      <c r="AC169" s="2"/>
      <c r="AD169" s="13"/>
      <c r="AE169" s="1"/>
      <c r="AF169" s="277"/>
    </row>
    <row r="170" spans="2:32" ht="15" customHeight="1" x14ac:dyDescent="0.2">
      <c r="B170" s="13" t="s">
        <v>76</v>
      </c>
      <c r="C170" s="24" t="s">
        <v>91</v>
      </c>
      <c r="D170" s="276">
        <v>156</v>
      </c>
      <c r="E170" s="30" t="s">
        <v>42</v>
      </c>
      <c r="F170" s="13"/>
      <c r="G170" s="12">
        <v>3</v>
      </c>
      <c r="H170" s="12"/>
      <c r="I170" s="12"/>
      <c r="J170" s="12"/>
      <c r="K170" s="12"/>
      <c r="L170" s="12"/>
      <c r="M170" s="12"/>
      <c r="N170" s="12">
        <v>3</v>
      </c>
      <c r="O170" s="12"/>
      <c r="P170" s="12"/>
      <c r="Q170" s="12"/>
      <c r="R170" s="12"/>
      <c r="S170" s="2"/>
      <c r="T170" s="56"/>
      <c r="U170" s="24"/>
      <c r="V170" s="276"/>
      <c r="W170" s="50"/>
      <c r="X170" s="2"/>
      <c r="Y170" s="56"/>
      <c r="Z170" s="24" t="s">
        <v>45</v>
      </c>
      <c r="AA170" s="276">
        <v>6</v>
      </c>
      <c r="AB170" s="1"/>
      <c r="AC170" s="2"/>
      <c r="AD170" s="13"/>
      <c r="AE170" s="1"/>
      <c r="AF170" s="277"/>
    </row>
    <row r="171" spans="2:32" ht="15" customHeight="1" x14ac:dyDescent="0.2">
      <c r="B171" s="13" t="s">
        <v>76</v>
      </c>
      <c r="C171" s="24" t="s">
        <v>91</v>
      </c>
      <c r="D171" s="276">
        <v>157</v>
      </c>
      <c r="E171" s="30" t="s">
        <v>42</v>
      </c>
      <c r="F171" s="13"/>
      <c r="G171" s="12">
        <v>3</v>
      </c>
      <c r="H171" s="12"/>
      <c r="I171" s="12"/>
      <c r="J171" s="12"/>
      <c r="K171" s="12"/>
      <c r="L171" s="12"/>
      <c r="M171" s="12"/>
      <c r="N171" s="12"/>
      <c r="O171" s="12"/>
      <c r="P171" s="12"/>
      <c r="Q171" s="12"/>
      <c r="R171" s="12"/>
      <c r="S171" s="2"/>
      <c r="T171" s="56"/>
      <c r="U171" s="24"/>
      <c r="V171" s="276"/>
      <c r="W171" s="50"/>
      <c r="X171" s="2"/>
      <c r="Y171" s="56"/>
      <c r="Z171" s="24" t="s">
        <v>45</v>
      </c>
      <c r="AA171" s="276">
        <v>3</v>
      </c>
      <c r="AB171" s="1"/>
      <c r="AC171" s="2"/>
      <c r="AD171" s="13"/>
      <c r="AE171" s="1"/>
      <c r="AF171" s="277"/>
    </row>
    <row r="172" spans="2:32" ht="15" customHeight="1" x14ac:dyDescent="0.2">
      <c r="B172" s="13" t="s">
        <v>76</v>
      </c>
      <c r="C172" s="24" t="s">
        <v>91</v>
      </c>
      <c r="D172" s="276">
        <v>158</v>
      </c>
      <c r="E172" s="30" t="s">
        <v>44</v>
      </c>
      <c r="F172" s="13"/>
      <c r="G172" s="12">
        <v>1</v>
      </c>
      <c r="H172" s="12"/>
      <c r="I172" s="12">
        <v>6</v>
      </c>
      <c r="J172" s="12"/>
      <c r="K172" s="12"/>
      <c r="L172" s="12"/>
      <c r="M172" s="12"/>
      <c r="N172" s="12">
        <v>3</v>
      </c>
      <c r="O172" s="12">
        <v>3</v>
      </c>
      <c r="P172" s="12"/>
      <c r="Q172" s="12"/>
      <c r="R172" s="12"/>
      <c r="S172" s="2"/>
      <c r="T172" s="56">
        <v>45269</v>
      </c>
      <c r="U172" s="24" t="s">
        <v>45</v>
      </c>
      <c r="V172" s="276">
        <v>3</v>
      </c>
      <c r="W172" s="50"/>
      <c r="X172" s="2"/>
      <c r="Y172" s="56"/>
      <c r="Z172" s="24" t="s">
        <v>45</v>
      </c>
      <c r="AA172" s="276">
        <v>10</v>
      </c>
      <c r="AB172" s="1"/>
      <c r="AC172" s="2"/>
      <c r="AD172" s="13"/>
      <c r="AE172" s="1"/>
      <c r="AF172" s="277"/>
    </row>
    <row r="173" spans="2:32" ht="15" customHeight="1" x14ac:dyDescent="0.2">
      <c r="B173" s="13" t="s">
        <v>76</v>
      </c>
      <c r="C173" s="24" t="s">
        <v>91</v>
      </c>
      <c r="D173" s="276">
        <v>159</v>
      </c>
      <c r="E173" s="30" t="s">
        <v>42</v>
      </c>
      <c r="F173" s="13"/>
      <c r="G173" s="12">
        <v>3</v>
      </c>
      <c r="H173" s="12"/>
      <c r="I173" s="12"/>
      <c r="J173" s="12"/>
      <c r="K173" s="12"/>
      <c r="L173" s="12"/>
      <c r="M173" s="12"/>
      <c r="N173" s="12"/>
      <c r="O173" s="12"/>
      <c r="P173" s="12"/>
      <c r="Q173" s="12"/>
      <c r="R173" s="12"/>
      <c r="S173" s="2"/>
      <c r="T173" s="56"/>
      <c r="U173" s="24"/>
      <c r="V173" s="276"/>
      <c r="W173" s="50"/>
      <c r="X173" s="2"/>
      <c r="Y173" s="56"/>
      <c r="Z173" s="24" t="s">
        <v>45</v>
      </c>
      <c r="AA173" s="276">
        <v>3</v>
      </c>
      <c r="AB173" s="1"/>
      <c r="AC173" s="2"/>
      <c r="AD173" s="13"/>
      <c r="AE173" s="1"/>
      <c r="AF173" s="277"/>
    </row>
    <row r="174" spans="2:32" ht="15" customHeight="1" x14ac:dyDescent="0.2">
      <c r="B174" s="13" t="s">
        <v>76</v>
      </c>
      <c r="C174" s="24" t="s">
        <v>91</v>
      </c>
      <c r="D174" s="276">
        <v>160</v>
      </c>
      <c r="E174" s="30" t="s">
        <v>42</v>
      </c>
      <c r="F174" s="13"/>
      <c r="G174" s="12">
        <v>3</v>
      </c>
      <c r="H174" s="12"/>
      <c r="I174" s="12"/>
      <c r="J174" s="12"/>
      <c r="K174" s="12"/>
      <c r="L174" s="12"/>
      <c r="M174" s="12"/>
      <c r="N174" s="12">
        <v>3</v>
      </c>
      <c r="O174" s="12"/>
      <c r="P174" s="12"/>
      <c r="Q174" s="12"/>
      <c r="R174" s="12"/>
      <c r="S174" s="2"/>
      <c r="T174" s="56"/>
      <c r="U174" s="24"/>
      <c r="V174" s="276"/>
      <c r="W174" s="50"/>
      <c r="X174" s="2"/>
      <c r="Y174" s="56"/>
      <c r="Z174" s="24" t="s">
        <v>45</v>
      </c>
      <c r="AA174" s="276">
        <v>6</v>
      </c>
      <c r="AB174" s="1"/>
      <c r="AC174" s="2"/>
      <c r="AD174" s="13"/>
      <c r="AE174" s="1"/>
      <c r="AF174" s="277"/>
    </row>
    <row r="175" spans="2:32" ht="15" customHeight="1" x14ac:dyDescent="0.2">
      <c r="B175" s="13" t="s">
        <v>76</v>
      </c>
      <c r="C175" s="24" t="s">
        <v>91</v>
      </c>
      <c r="D175" s="276">
        <v>161</v>
      </c>
      <c r="E175" s="30" t="s">
        <v>42</v>
      </c>
      <c r="F175" s="13"/>
      <c r="G175" s="12">
        <v>3</v>
      </c>
      <c r="H175" s="12"/>
      <c r="I175" s="12"/>
      <c r="J175" s="12"/>
      <c r="K175" s="12"/>
      <c r="L175" s="12"/>
      <c r="M175" s="12"/>
      <c r="N175" s="12"/>
      <c r="O175" s="12"/>
      <c r="P175" s="12"/>
      <c r="Q175" s="12"/>
      <c r="R175" s="12"/>
      <c r="S175" s="2"/>
      <c r="T175" s="56"/>
      <c r="U175" s="24"/>
      <c r="V175" s="276"/>
      <c r="W175" s="50"/>
      <c r="X175" s="2"/>
      <c r="Y175" s="56"/>
      <c r="Z175" s="24" t="s">
        <v>45</v>
      </c>
      <c r="AA175" s="276">
        <v>3</v>
      </c>
      <c r="AB175" s="1"/>
      <c r="AC175" s="2"/>
      <c r="AD175" s="13"/>
      <c r="AE175" s="1"/>
      <c r="AF175" s="277"/>
    </row>
    <row r="176" spans="2:32" ht="15" customHeight="1" x14ac:dyDescent="0.2">
      <c r="B176" s="13" t="s">
        <v>76</v>
      </c>
      <c r="C176" s="24" t="s">
        <v>91</v>
      </c>
      <c r="D176" s="276">
        <v>162</v>
      </c>
      <c r="E176" s="30" t="s">
        <v>42</v>
      </c>
      <c r="F176" s="13"/>
      <c r="G176" s="12">
        <v>3</v>
      </c>
      <c r="H176" s="12"/>
      <c r="I176" s="12"/>
      <c r="J176" s="12"/>
      <c r="K176" s="12"/>
      <c r="L176" s="12"/>
      <c r="M176" s="12"/>
      <c r="N176" s="12">
        <v>3</v>
      </c>
      <c r="O176" s="12"/>
      <c r="P176" s="12"/>
      <c r="Q176" s="12"/>
      <c r="R176" s="12"/>
      <c r="S176" s="2"/>
      <c r="T176" s="56"/>
      <c r="U176" s="1"/>
      <c r="V176" s="276"/>
      <c r="W176" s="274"/>
      <c r="X176" s="2"/>
      <c r="Y176" s="56"/>
      <c r="Z176" s="24" t="s">
        <v>45</v>
      </c>
      <c r="AA176" s="276">
        <v>6</v>
      </c>
      <c r="AB176" s="1"/>
      <c r="AC176" s="2"/>
      <c r="AD176" s="13"/>
      <c r="AE176" s="1"/>
      <c r="AF176" s="277"/>
    </row>
    <row r="177" spans="2:32" ht="15" customHeight="1" x14ac:dyDescent="0.2">
      <c r="B177" s="13" t="s">
        <v>76</v>
      </c>
      <c r="C177" s="24" t="s">
        <v>91</v>
      </c>
      <c r="D177" s="276">
        <v>163</v>
      </c>
      <c r="E177" s="30" t="s">
        <v>44</v>
      </c>
      <c r="F177" s="13"/>
      <c r="G177" s="12">
        <v>1</v>
      </c>
      <c r="H177" s="12"/>
      <c r="I177" s="12">
        <v>6</v>
      </c>
      <c r="J177" s="12"/>
      <c r="K177" s="12"/>
      <c r="L177" s="12"/>
      <c r="M177" s="12"/>
      <c r="N177" s="12"/>
      <c r="O177" s="12">
        <v>3</v>
      </c>
      <c r="P177" s="12"/>
      <c r="Q177" s="12"/>
      <c r="R177" s="12"/>
      <c r="S177" s="2"/>
      <c r="T177" s="56">
        <v>45269</v>
      </c>
      <c r="U177" s="24" t="s">
        <v>45</v>
      </c>
      <c r="V177" s="276">
        <v>3</v>
      </c>
      <c r="W177" s="50"/>
      <c r="X177" s="2"/>
      <c r="Y177" s="56"/>
      <c r="Z177" s="24" t="s">
        <v>45</v>
      </c>
      <c r="AA177" s="276">
        <v>7</v>
      </c>
      <c r="AB177" s="1"/>
      <c r="AC177" s="2"/>
      <c r="AD177" s="13"/>
      <c r="AE177" s="1"/>
      <c r="AF177" s="277"/>
    </row>
    <row r="178" spans="2:32" ht="15" customHeight="1" x14ac:dyDescent="0.2">
      <c r="B178" s="13" t="s">
        <v>76</v>
      </c>
      <c r="C178" s="24" t="s">
        <v>91</v>
      </c>
      <c r="D178" s="276">
        <v>164</v>
      </c>
      <c r="E178" s="30" t="s">
        <v>42</v>
      </c>
      <c r="F178" s="13"/>
      <c r="G178" s="12">
        <v>3</v>
      </c>
      <c r="H178" s="12"/>
      <c r="I178" s="12"/>
      <c r="J178" s="12"/>
      <c r="K178" s="12"/>
      <c r="L178" s="12"/>
      <c r="M178" s="12"/>
      <c r="N178" s="12">
        <v>3</v>
      </c>
      <c r="O178" s="12"/>
      <c r="P178" s="12"/>
      <c r="Q178" s="12"/>
      <c r="R178" s="12"/>
      <c r="S178" s="2"/>
      <c r="T178" s="56"/>
      <c r="U178" s="1"/>
      <c r="V178" s="276"/>
      <c r="W178" s="274"/>
      <c r="X178" s="2"/>
      <c r="Y178" s="56"/>
      <c r="Z178" s="24" t="s">
        <v>45</v>
      </c>
      <c r="AA178" s="276">
        <v>6</v>
      </c>
      <c r="AB178" s="1"/>
      <c r="AC178" s="2"/>
      <c r="AD178" s="13"/>
      <c r="AE178" s="1"/>
      <c r="AF178" s="277"/>
    </row>
    <row r="179" spans="2:32" ht="15" customHeight="1" x14ac:dyDescent="0.2">
      <c r="B179" s="13" t="s">
        <v>76</v>
      </c>
      <c r="C179" s="24" t="s">
        <v>91</v>
      </c>
      <c r="D179" s="276">
        <v>165</v>
      </c>
      <c r="E179" s="30" t="s">
        <v>42</v>
      </c>
      <c r="F179" s="13"/>
      <c r="G179" s="12">
        <v>3</v>
      </c>
      <c r="H179" s="12"/>
      <c r="I179" s="12"/>
      <c r="J179" s="12"/>
      <c r="K179" s="12"/>
      <c r="L179" s="12"/>
      <c r="M179" s="12"/>
      <c r="N179" s="12"/>
      <c r="O179" s="12"/>
      <c r="P179" s="12"/>
      <c r="Q179" s="12"/>
      <c r="R179" s="12"/>
      <c r="S179" s="2"/>
      <c r="T179" s="56"/>
      <c r="U179" s="24"/>
      <c r="V179" s="276"/>
      <c r="W179" s="50"/>
      <c r="X179" s="2"/>
      <c r="Y179" s="56"/>
      <c r="Z179" s="24" t="s">
        <v>45</v>
      </c>
      <c r="AA179" s="276">
        <v>3</v>
      </c>
      <c r="AB179" s="1"/>
      <c r="AC179" s="2"/>
      <c r="AD179" s="13"/>
      <c r="AE179" s="1"/>
      <c r="AF179" s="277"/>
    </row>
    <row r="180" spans="2:32" ht="15" customHeight="1" x14ac:dyDescent="0.2">
      <c r="B180" s="13" t="s">
        <v>76</v>
      </c>
      <c r="C180" s="24" t="s">
        <v>91</v>
      </c>
      <c r="D180" s="276">
        <v>166</v>
      </c>
      <c r="E180" s="30" t="s">
        <v>42</v>
      </c>
      <c r="F180" s="13"/>
      <c r="G180" s="12">
        <v>3</v>
      </c>
      <c r="H180" s="12"/>
      <c r="I180" s="12"/>
      <c r="J180" s="12"/>
      <c r="K180" s="12"/>
      <c r="L180" s="12"/>
      <c r="M180" s="12"/>
      <c r="N180" s="12">
        <v>3</v>
      </c>
      <c r="O180" s="12"/>
      <c r="P180" s="12"/>
      <c r="Q180" s="12"/>
      <c r="R180" s="12"/>
      <c r="S180" s="2"/>
      <c r="T180" s="56"/>
      <c r="U180" s="24"/>
      <c r="V180" s="276"/>
      <c r="W180" s="50"/>
      <c r="X180" s="2"/>
      <c r="Y180" s="56"/>
      <c r="Z180" s="24" t="s">
        <v>45</v>
      </c>
      <c r="AA180" s="276">
        <v>6</v>
      </c>
      <c r="AB180" s="1"/>
      <c r="AC180" s="2"/>
      <c r="AD180" s="13"/>
      <c r="AE180" s="1"/>
      <c r="AF180" s="277"/>
    </row>
    <row r="181" spans="2:32" ht="15" customHeight="1" x14ac:dyDescent="0.2">
      <c r="B181" s="13" t="s">
        <v>76</v>
      </c>
      <c r="C181" s="24" t="s">
        <v>91</v>
      </c>
      <c r="D181" s="276">
        <v>167</v>
      </c>
      <c r="E181" s="30" t="s">
        <v>42</v>
      </c>
      <c r="F181" s="13"/>
      <c r="G181" s="12">
        <v>3</v>
      </c>
      <c r="H181" s="12"/>
      <c r="I181" s="12"/>
      <c r="J181" s="12"/>
      <c r="K181" s="12"/>
      <c r="L181" s="12"/>
      <c r="M181" s="12"/>
      <c r="N181" s="12"/>
      <c r="O181" s="12"/>
      <c r="P181" s="12"/>
      <c r="Q181" s="12"/>
      <c r="R181" s="12"/>
      <c r="S181" s="2"/>
      <c r="T181" s="56"/>
      <c r="U181" s="1"/>
      <c r="V181" s="276"/>
      <c r="W181" s="274"/>
      <c r="X181" s="2"/>
      <c r="Y181" s="56"/>
      <c r="Z181" s="24" t="s">
        <v>45</v>
      </c>
      <c r="AA181" s="276">
        <v>3</v>
      </c>
      <c r="AB181" s="1"/>
      <c r="AC181" s="2"/>
      <c r="AD181" s="13"/>
      <c r="AE181" s="1"/>
      <c r="AF181" s="277"/>
    </row>
    <row r="182" spans="2:32" ht="15" customHeight="1" x14ac:dyDescent="0.2">
      <c r="B182" s="13" t="s">
        <v>76</v>
      </c>
      <c r="C182" s="24" t="s">
        <v>91</v>
      </c>
      <c r="D182" s="276">
        <v>168</v>
      </c>
      <c r="E182" s="30" t="s">
        <v>114</v>
      </c>
      <c r="F182" s="13"/>
      <c r="G182" s="12">
        <v>3</v>
      </c>
      <c r="H182" s="12">
        <v>3</v>
      </c>
      <c r="I182" s="12"/>
      <c r="J182" s="12"/>
      <c r="K182" s="12"/>
      <c r="L182" s="12"/>
      <c r="M182" s="12"/>
      <c r="N182" s="12">
        <v>3</v>
      </c>
      <c r="O182" s="12">
        <v>3</v>
      </c>
      <c r="P182" s="12"/>
      <c r="Q182" s="12"/>
      <c r="R182" s="12"/>
      <c r="S182" s="2"/>
      <c r="T182" s="56">
        <v>45269</v>
      </c>
      <c r="U182" s="24" t="s">
        <v>45</v>
      </c>
      <c r="V182" s="276">
        <v>3</v>
      </c>
      <c r="W182" s="50"/>
      <c r="X182" s="2"/>
      <c r="Y182" s="56"/>
      <c r="Z182" s="24" t="s">
        <v>45</v>
      </c>
      <c r="AA182" s="276">
        <v>9</v>
      </c>
      <c r="AB182" s="1"/>
      <c r="AC182" s="2"/>
      <c r="AD182" s="13"/>
      <c r="AE182" s="1"/>
      <c r="AF182" s="277"/>
    </row>
    <row r="183" spans="2:32" ht="15" customHeight="1" x14ac:dyDescent="0.2">
      <c r="B183" s="13" t="s">
        <v>76</v>
      </c>
      <c r="C183" s="24" t="s">
        <v>91</v>
      </c>
      <c r="D183" s="276">
        <v>169</v>
      </c>
      <c r="E183" s="30" t="s">
        <v>44</v>
      </c>
      <c r="F183" s="13"/>
      <c r="G183" s="12">
        <v>1</v>
      </c>
      <c r="H183" s="12">
        <v>6</v>
      </c>
      <c r="I183" s="12"/>
      <c r="J183" s="12"/>
      <c r="K183" s="12"/>
      <c r="L183" s="12"/>
      <c r="M183" s="12"/>
      <c r="N183" s="12"/>
      <c r="O183" s="12">
        <v>3</v>
      </c>
      <c r="P183" s="12"/>
      <c r="Q183" s="12"/>
      <c r="R183" s="12"/>
      <c r="S183" s="2"/>
      <c r="T183" s="56">
        <v>45269</v>
      </c>
      <c r="U183" s="24" t="s">
        <v>45</v>
      </c>
      <c r="V183" s="276">
        <v>3</v>
      </c>
      <c r="W183" s="274"/>
      <c r="X183" s="2"/>
      <c r="Y183" s="56"/>
      <c r="Z183" s="24" t="s">
        <v>45</v>
      </c>
      <c r="AA183" s="276">
        <v>7</v>
      </c>
      <c r="AB183" s="1"/>
      <c r="AC183" s="2"/>
      <c r="AD183" s="13"/>
      <c r="AE183" s="1"/>
      <c r="AF183" s="277"/>
    </row>
    <row r="184" spans="2:32" ht="15" customHeight="1" x14ac:dyDescent="0.2">
      <c r="B184" s="13" t="s">
        <v>76</v>
      </c>
      <c r="C184" s="24" t="s">
        <v>91</v>
      </c>
      <c r="D184" s="276">
        <v>170</v>
      </c>
      <c r="E184" s="30" t="s">
        <v>111</v>
      </c>
      <c r="F184" s="13"/>
      <c r="G184" s="12"/>
      <c r="H184" s="12">
        <v>3</v>
      </c>
      <c r="I184" s="12"/>
      <c r="J184" s="12"/>
      <c r="K184" s="12">
        <v>3</v>
      </c>
      <c r="L184" s="12"/>
      <c r="M184" s="12"/>
      <c r="N184" s="12">
        <v>3</v>
      </c>
      <c r="O184" s="12"/>
      <c r="P184" s="12"/>
      <c r="Q184" s="12"/>
      <c r="R184" s="12"/>
      <c r="S184" s="2"/>
      <c r="T184" s="56">
        <v>45269</v>
      </c>
      <c r="U184" s="24" t="s">
        <v>45</v>
      </c>
      <c r="V184" s="276">
        <v>9</v>
      </c>
      <c r="W184" s="274"/>
      <c r="X184" s="2"/>
      <c r="Y184" s="56"/>
      <c r="Z184" s="24" t="s">
        <v>45</v>
      </c>
      <c r="AA184" s="276">
        <v>9</v>
      </c>
      <c r="AB184" s="1"/>
      <c r="AC184" s="2"/>
      <c r="AD184" s="13"/>
      <c r="AE184" s="1"/>
      <c r="AF184" s="277"/>
    </row>
    <row r="185" spans="2:32" ht="15" customHeight="1" x14ac:dyDescent="0.2">
      <c r="B185" s="13" t="s">
        <v>76</v>
      </c>
      <c r="C185" s="24" t="s">
        <v>91</v>
      </c>
      <c r="D185" s="276">
        <v>171</v>
      </c>
      <c r="E185" s="30" t="s">
        <v>121</v>
      </c>
      <c r="F185" s="13"/>
      <c r="G185" s="12">
        <v>2</v>
      </c>
      <c r="H185" s="12">
        <v>3</v>
      </c>
      <c r="I185" s="12">
        <v>6</v>
      </c>
      <c r="J185" s="12"/>
      <c r="K185" s="12"/>
      <c r="L185" s="12"/>
      <c r="M185" s="12"/>
      <c r="N185" s="12"/>
      <c r="O185" s="12">
        <v>9</v>
      </c>
      <c r="P185" s="12">
        <v>3</v>
      </c>
      <c r="Q185" s="12"/>
      <c r="R185" s="12"/>
      <c r="S185" s="2"/>
      <c r="T185" s="56">
        <v>45269</v>
      </c>
      <c r="U185" s="24" t="s">
        <v>45</v>
      </c>
      <c r="V185" s="276">
        <v>18</v>
      </c>
      <c r="W185" s="50" t="s">
        <v>155</v>
      </c>
      <c r="X185" s="2"/>
      <c r="Y185" s="56"/>
      <c r="Z185" s="24" t="s">
        <v>45</v>
      </c>
      <c r="AA185" s="276">
        <v>16</v>
      </c>
      <c r="AB185" s="1"/>
      <c r="AC185" s="2"/>
      <c r="AD185" s="13"/>
      <c r="AE185" s="1"/>
      <c r="AF185" s="277"/>
    </row>
    <row r="186" spans="2:32" ht="15" customHeight="1" x14ac:dyDescent="0.2">
      <c r="B186" s="13" t="s">
        <v>76</v>
      </c>
      <c r="C186" s="24" t="s">
        <v>91</v>
      </c>
      <c r="D186" s="276">
        <v>172</v>
      </c>
      <c r="E186" s="30" t="s">
        <v>42</v>
      </c>
      <c r="F186" s="13"/>
      <c r="G186" s="12">
        <v>3</v>
      </c>
      <c r="H186" s="12"/>
      <c r="I186" s="12"/>
      <c r="J186" s="12"/>
      <c r="K186" s="12">
        <v>2</v>
      </c>
      <c r="L186" s="12"/>
      <c r="M186" s="12"/>
      <c r="N186" s="12">
        <v>3</v>
      </c>
      <c r="O186" s="12"/>
      <c r="P186" s="12"/>
      <c r="Q186" s="12"/>
      <c r="R186" s="12"/>
      <c r="S186" s="2"/>
      <c r="T186" s="56"/>
      <c r="U186" s="24"/>
      <c r="V186" s="276"/>
      <c r="W186" s="50"/>
      <c r="X186" s="2"/>
      <c r="Y186" s="56"/>
      <c r="Z186" s="24" t="s">
        <v>45</v>
      </c>
      <c r="AA186" s="276">
        <v>6</v>
      </c>
      <c r="AB186" s="1"/>
      <c r="AC186" s="2"/>
      <c r="AD186" s="13"/>
      <c r="AE186" s="1"/>
      <c r="AF186" s="277"/>
    </row>
    <row r="187" spans="2:32" ht="15" customHeight="1" x14ac:dyDescent="0.2">
      <c r="B187" s="13" t="s">
        <v>76</v>
      </c>
      <c r="C187" s="24" t="s">
        <v>91</v>
      </c>
      <c r="D187" s="276">
        <v>173</v>
      </c>
      <c r="E187" s="30" t="s">
        <v>42</v>
      </c>
      <c r="F187" s="13"/>
      <c r="G187" s="12">
        <v>6</v>
      </c>
      <c r="H187" s="12"/>
      <c r="I187" s="12"/>
      <c r="J187" s="12"/>
      <c r="K187" s="12">
        <v>6</v>
      </c>
      <c r="L187" s="12"/>
      <c r="M187" s="12"/>
      <c r="N187" s="12">
        <v>3</v>
      </c>
      <c r="O187" s="12">
        <v>8</v>
      </c>
      <c r="P187" s="12"/>
      <c r="Q187" s="12"/>
      <c r="R187" s="12"/>
      <c r="S187" s="2" t="s">
        <v>348</v>
      </c>
      <c r="T187" s="56">
        <v>45269</v>
      </c>
      <c r="U187" s="24" t="s">
        <v>45</v>
      </c>
      <c r="V187" s="276">
        <v>20</v>
      </c>
      <c r="W187" s="274" t="s">
        <v>95</v>
      </c>
      <c r="X187" s="2"/>
      <c r="Y187" s="56"/>
      <c r="Z187" s="24" t="s">
        <v>45</v>
      </c>
      <c r="AA187" s="276">
        <v>15</v>
      </c>
      <c r="AB187" s="1"/>
      <c r="AC187" s="2"/>
      <c r="AD187" s="13"/>
      <c r="AE187" s="1"/>
      <c r="AF187" s="277"/>
    </row>
    <row r="188" spans="2:32" ht="15" customHeight="1" x14ac:dyDescent="0.2">
      <c r="B188" s="13" t="s">
        <v>76</v>
      </c>
      <c r="C188" s="24" t="s">
        <v>91</v>
      </c>
      <c r="D188" s="276">
        <v>174</v>
      </c>
      <c r="E188" s="30" t="s">
        <v>42</v>
      </c>
      <c r="F188" s="13"/>
      <c r="G188" s="12">
        <v>3</v>
      </c>
      <c r="H188" s="12"/>
      <c r="I188" s="12"/>
      <c r="J188" s="12"/>
      <c r="K188" s="12">
        <v>3</v>
      </c>
      <c r="L188" s="12"/>
      <c r="M188" s="12"/>
      <c r="N188" s="12">
        <v>3</v>
      </c>
      <c r="O188" s="12">
        <v>3</v>
      </c>
      <c r="P188" s="12"/>
      <c r="Q188" s="12"/>
      <c r="R188" s="12"/>
      <c r="S188" s="2"/>
      <c r="T188" s="56">
        <v>45269</v>
      </c>
      <c r="U188" s="24" t="s">
        <v>45</v>
      </c>
      <c r="V188" s="276">
        <v>6</v>
      </c>
      <c r="W188" s="274" t="s">
        <v>156</v>
      </c>
      <c r="X188" s="2"/>
      <c r="Y188" s="56"/>
      <c r="Z188" s="24" t="s">
        <v>45</v>
      </c>
      <c r="AA188" s="276">
        <v>9</v>
      </c>
      <c r="AB188" s="1"/>
      <c r="AC188" s="2"/>
      <c r="AD188" s="13"/>
      <c r="AE188" s="1"/>
      <c r="AF188" s="277"/>
    </row>
    <row r="189" spans="2:32" ht="15" customHeight="1" x14ac:dyDescent="0.2">
      <c r="B189" s="13" t="s">
        <v>76</v>
      </c>
      <c r="C189" s="24" t="s">
        <v>91</v>
      </c>
      <c r="D189" s="276">
        <v>175</v>
      </c>
      <c r="E189" s="30" t="s">
        <v>42</v>
      </c>
      <c r="F189" s="13"/>
      <c r="G189" s="12">
        <v>3</v>
      </c>
      <c r="H189" s="12"/>
      <c r="I189" s="12"/>
      <c r="J189" s="12"/>
      <c r="K189" s="12">
        <v>3</v>
      </c>
      <c r="L189" s="12"/>
      <c r="M189" s="12"/>
      <c r="N189" s="12"/>
      <c r="O189" s="12">
        <v>3</v>
      </c>
      <c r="P189" s="12"/>
      <c r="Q189" s="12"/>
      <c r="R189" s="12"/>
      <c r="S189" s="2"/>
      <c r="T189" s="56">
        <v>45269</v>
      </c>
      <c r="U189" s="24" t="s">
        <v>45</v>
      </c>
      <c r="V189" s="276">
        <v>6</v>
      </c>
      <c r="W189" s="274"/>
      <c r="X189" s="2"/>
      <c r="Y189" s="56"/>
      <c r="Z189" s="24" t="s">
        <v>45</v>
      </c>
      <c r="AA189" s="276">
        <v>6</v>
      </c>
      <c r="AB189" s="1"/>
      <c r="AC189" s="2"/>
      <c r="AD189" s="13"/>
      <c r="AE189" s="1"/>
      <c r="AF189" s="277"/>
    </row>
    <row r="190" spans="2:32" ht="15" customHeight="1" x14ac:dyDescent="0.2">
      <c r="B190" s="13" t="s">
        <v>76</v>
      </c>
      <c r="C190" s="24" t="s">
        <v>91</v>
      </c>
      <c r="D190" s="276">
        <v>176</v>
      </c>
      <c r="E190" s="30" t="s">
        <v>112</v>
      </c>
      <c r="F190" s="13"/>
      <c r="G190" s="12">
        <v>1</v>
      </c>
      <c r="H190" s="12"/>
      <c r="I190" s="12">
        <v>6</v>
      </c>
      <c r="J190" s="12"/>
      <c r="K190" s="12"/>
      <c r="L190" s="12"/>
      <c r="M190" s="12"/>
      <c r="N190" s="12"/>
      <c r="O190" s="12">
        <v>3</v>
      </c>
      <c r="P190" s="12"/>
      <c r="Q190" s="12"/>
      <c r="R190" s="12"/>
      <c r="S190" s="2" t="s">
        <v>370</v>
      </c>
      <c r="T190" s="56">
        <v>45269</v>
      </c>
      <c r="U190" s="24" t="s">
        <v>45</v>
      </c>
      <c r="V190" s="276">
        <v>3</v>
      </c>
      <c r="W190" s="50"/>
      <c r="X190" s="2"/>
      <c r="Y190" s="56"/>
      <c r="Z190" s="24" t="s">
        <v>45</v>
      </c>
      <c r="AA190" s="276">
        <v>7</v>
      </c>
      <c r="AB190" s="1"/>
      <c r="AC190" s="2"/>
      <c r="AD190" s="36">
        <v>45629</v>
      </c>
      <c r="AE190" s="1" t="s">
        <v>242</v>
      </c>
      <c r="AF190" s="277"/>
    </row>
    <row r="191" spans="2:32" ht="15" customHeight="1" x14ac:dyDescent="0.2">
      <c r="B191" s="13" t="s">
        <v>76</v>
      </c>
      <c r="C191" s="24" t="s">
        <v>91</v>
      </c>
      <c r="D191" s="276">
        <v>177</v>
      </c>
      <c r="E191" s="30" t="s">
        <v>111</v>
      </c>
      <c r="F191" s="13"/>
      <c r="G191" s="12"/>
      <c r="H191" s="12"/>
      <c r="I191" s="12">
        <v>3</v>
      </c>
      <c r="J191" s="12"/>
      <c r="K191" s="12"/>
      <c r="L191" s="12"/>
      <c r="M191" s="12"/>
      <c r="N191" s="12">
        <v>3</v>
      </c>
      <c r="O191" s="12"/>
      <c r="P191" s="12"/>
      <c r="Q191" s="12"/>
      <c r="R191" s="12"/>
      <c r="S191" s="2"/>
      <c r="T191" s="56"/>
      <c r="U191" s="1"/>
      <c r="V191" s="276"/>
      <c r="W191" s="274"/>
      <c r="X191" s="2"/>
      <c r="Y191" s="56"/>
      <c r="Z191" s="24" t="s">
        <v>45</v>
      </c>
      <c r="AA191" s="276">
        <v>6</v>
      </c>
      <c r="AB191" s="1"/>
      <c r="AC191" s="2"/>
      <c r="AD191" s="13"/>
      <c r="AE191" s="1"/>
      <c r="AF191" s="277"/>
    </row>
    <row r="192" spans="2:32" ht="15" customHeight="1" x14ac:dyDescent="0.2">
      <c r="B192" s="13" t="s">
        <v>76</v>
      </c>
      <c r="C192" s="24" t="s">
        <v>91</v>
      </c>
      <c r="D192" s="276">
        <v>178</v>
      </c>
      <c r="E192" s="30" t="s">
        <v>112</v>
      </c>
      <c r="F192" s="13"/>
      <c r="G192" s="12"/>
      <c r="H192" s="12"/>
      <c r="I192" s="12">
        <v>6</v>
      </c>
      <c r="J192" s="12"/>
      <c r="K192" s="12"/>
      <c r="L192" s="12"/>
      <c r="M192" s="12"/>
      <c r="N192" s="12">
        <v>3</v>
      </c>
      <c r="O192" s="12"/>
      <c r="P192" s="12">
        <v>3</v>
      </c>
      <c r="Q192" s="12"/>
      <c r="R192" s="12"/>
      <c r="S192" s="2" t="s">
        <v>349</v>
      </c>
      <c r="T192" s="56">
        <v>45269</v>
      </c>
      <c r="U192" s="24" t="s">
        <v>45</v>
      </c>
      <c r="V192" s="276">
        <v>9</v>
      </c>
      <c r="W192" s="274"/>
      <c r="X192" s="2"/>
      <c r="Y192" s="56"/>
      <c r="Z192" s="24" t="s">
        <v>45</v>
      </c>
      <c r="AA192" s="276">
        <v>15</v>
      </c>
      <c r="AB192" s="1" t="s">
        <v>1741</v>
      </c>
      <c r="AC192" s="2"/>
      <c r="AD192" s="13"/>
      <c r="AE192" s="1"/>
      <c r="AF192" s="277"/>
    </row>
    <row r="193" spans="2:32" ht="15" customHeight="1" x14ac:dyDescent="0.2">
      <c r="B193" s="13" t="s">
        <v>76</v>
      </c>
      <c r="C193" s="24" t="s">
        <v>91</v>
      </c>
      <c r="D193" s="276">
        <v>179</v>
      </c>
      <c r="E193" s="30" t="s">
        <v>114</v>
      </c>
      <c r="F193" s="13"/>
      <c r="G193" s="12">
        <v>4</v>
      </c>
      <c r="H193" s="12"/>
      <c r="I193" s="12">
        <v>3</v>
      </c>
      <c r="J193" s="12"/>
      <c r="K193" s="12"/>
      <c r="L193" s="12"/>
      <c r="M193" s="12"/>
      <c r="N193" s="12"/>
      <c r="O193" s="12">
        <v>3</v>
      </c>
      <c r="P193" s="12"/>
      <c r="Q193" s="12"/>
      <c r="R193" s="12"/>
      <c r="S193" s="2"/>
      <c r="T193" s="56">
        <v>45269</v>
      </c>
      <c r="U193" s="24" t="s">
        <v>45</v>
      </c>
      <c r="V193" s="276">
        <v>3</v>
      </c>
      <c r="W193" s="274"/>
      <c r="X193" s="2"/>
      <c r="Y193" s="56"/>
      <c r="Z193" s="24" t="s">
        <v>45</v>
      </c>
      <c r="AA193" s="276">
        <v>7</v>
      </c>
      <c r="AB193" s="1"/>
      <c r="AC193" s="2"/>
      <c r="AD193" s="13"/>
      <c r="AE193" s="1"/>
      <c r="AF193" s="277"/>
    </row>
    <row r="194" spans="2:32" ht="15" customHeight="1" x14ac:dyDescent="0.2">
      <c r="B194" s="13" t="s">
        <v>76</v>
      </c>
      <c r="C194" s="24" t="s">
        <v>91</v>
      </c>
      <c r="D194" s="276">
        <v>180</v>
      </c>
      <c r="E194" s="30" t="s">
        <v>42</v>
      </c>
      <c r="F194" s="13"/>
      <c r="G194" s="12">
        <v>3</v>
      </c>
      <c r="H194" s="12"/>
      <c r="I194" s="12"/>
      <c r="J194" s="12"/>
      <c r="K194" s="12"/>
      <c r="L194" s="12"/>
      <c r="M194" s="12"/>
      <c r="N194" s="12">
        <v>3</v>
      </c>
      <c r="O194" s="12"/>
      <c r="P194" s="12"/>
      <c r="Q194" s="12"/>
      <c r="R194" s="12"/>
      <c r="S194" s="2"/>
      <c r="T194" s="56"/>
      <c r="U194" s="24"/>
      <c r="V194" s="276"/>
      <c r="W194" s="50"/>
      <c r="X194" s="2"/>
      <c r="Y194" s="56"/>
      <c r="Z194" s="24" t="s">
        <v>45</v>
      </c>
      <c r="AA194" s="276">
        <v>6</v>
      </c>
      <c r="AB194" s="1"/>
      <c r="AC194" s="2"/>
      <c r="AD194" s="13"/>
      <c r="AE194" s="1"/>
      <c r="AF194" s="277"/>
    </row>
    <row r="195" spans="2:32" ht="15" customHeight="1" x14ac:dyDescent="0.2">
      <c r="B195" s="13" t="s">
        <v>76</v>
      </c>
      <c r="C195" s="24" t="s">
        <v>91</v>
      </c>
      <c r="D195" s="276">
        <v>181</v>
      </c>
      <c r="E195" s="30" t="s">
        <v>42</v>
      </c>
      <c r="F195" s="13"/>
      <c r="G195" s="12">
        <v>3</v>
      </c>
      <c r="H195" s="12"/>
      <c r="I195" s="12"/>
      <c r="J195" s="12"/>
      <c r="K195" s="12">
        <v>3</v>
      </c>
      <c r="L195" s="12"/>
      <c r="M195" s="12"/>
      <c r="N195" s="12"/>
      <c r="O195" s="12">
        <v>3</v>
      </c>
      <c r="P195" s="12"/>
      <c r="Q195" s="12"/>
      <c r="R195" s="12"/>
      <c r="S195" s="2"/>
      <c r="T195" s="56">
        <v>45269</v>
      </c>
      <c r="U195" s="24" t="s">
        <v>45</v>
      </c>
      <c r="V195" s="276">
        <v>12</v>
      </c>
      <c r="W195" s="50" t="s">
        <v>156</v>
      </c>
      <c r="X195" s="2"/>
      <c r="Y195" s="56"/>
      <c r="Z195" s="24" t="s">
        <v>45</v>
      </c>
      <c r="AA195" s="276">
        <v>6</v>
      </c>
      <c r="AB195" s="1"/>
      <c r="AC195" s="2"/>
      <c r="AD195" s="13"/>
      <c r="AE195" s="1"/>
      <c r="AF195" s="277"/>
    </row>
    <row r="196" spans="2:32" ht="15" customHeight="1" x14ac:dyDescent="0.2">
      <c r="B196" s="13" t="s">
        <v>76</v>
      </c>
      <c r="C196" s="24" t="s">
        <v>91</v>
      </c>
      <c r="D196" s="276">
        <v>182</v>
      </c>
      <c r="E196" s="30" t="s">
        <v>128</v>
      </c>
      <c r="F196" s="13"/>
      <c r="G196" s="12"/>
      <c r="H196" s="12"/>
      <c r="I196" s="12">
        <v>3</v>
      </c>
      <c r="J196" s="12"/>
      <c r="K196" s="12">
        <v>3</v>
      </c>
      <c r="L196" s="12"/>
      <c r="M196" s="12"/>
      <c r="N196" s="12"/>
      <c r="O196" s="12">
        <v>3</v>
      </c>
      <c r="P196" s="12"/>
      <c r="Q196" s="12"/>
      <c r="R196" s="12"/>
      <c r="S196" s="2" t="s">
        <v>350</v>
      </c>
      <c r="T196" s="56">
        <v>45269</v>
      </c>
      <c r="U196" s="24" t="s">
        <v>45</v>
      </c>
      <c r="V196" s="276">
        <v>6</v>
      </c>
      <c r="W196" s="274" t="s">
        <v>157</v>
      </c>
      <c r="X196" s="2"/>
      <c r="Y196" s="56"/>
      <c r="Z196" s="24" t="s">
        <v>45</v>
      </c>
      <c r="AA196" s="276">
        <v>6</v>
      </c>
      <c r="AB196" s="1"/>
      <c r="AC196" s="2"/>
      <c r="AD196" s="13"/>
      <c r="AE196" s="1"/>
      <c r="AF196" s="277"/>
    </row>
    <row r="197" spans="2:32" ht="15" customHeight="1" x14ac:dyDescent="0.2">
      <c r="B197" s="13" t="s">
        <v>76</v>
      </c>
      <c r="C197" s="24" t="s">
        <v>91</v>
      </c>
      <c r="D197" s="276">
        <v>183</v>
      </c>
      <c r="E197" s="30" t="s">
        <v>129</v>
      </c>
      <c r="F197" s="13"/>
      <c r="G197" s="12"/>
      <c r="H197" s="12"/>
      <c r="I197" s="12">
        <v>3</v>
      </c>
      <c r="J197" s="12"/>
      <c r="K197" s="12"/>
      <c r="L197" s="12"/>
      <c r="M197" s="12"/>
      <c r="N197" s="12"/>
      <c r="O197" s="12">
        <v>6</v>
      </c>
      <c r="P197" s="12"/>
      <c r="Q197" s="12"/>
      <c r="R197" s="12"/>
      <c r="S197" s="2"/>
      <c r="T197" s="56">
        <v>45269</v>
      </c>
      <c r="U197" s="24" t="s">
        <v>45</v>
      </c>
      <c r="V197" s="276">
        <v>6</v>
      </c>
      <c r="W197" s="274"/>
      <c r="X197" s="2"/>
      <c r="Y197" s="56"/>
      <c r="Z197" s="24" t="s">
        <v>45</v>
      </c>
      <c r="AA197" s="276">
        <v>3</v>
      </c>
      <c r="AB197" s="1"/>
      <c r="AC197" s="2"/>
      <c r="AD197" s="13"/>
      <c r="AE197" s="1"/>
      <c r="AF197" s="277"/>
    </row>
    <row r="198" spans="2:32" ht="15" customHeight="1" x14ac:dyDescent="0.2">
      <c r="B198" s="13" t="s">
        <v>76</v>
      </c>
      <c r="C198" s="24" t="s">
        <v>91</v>
      </c>
      <c r="D198" s="276">
        <v>184</v>
      </c>
      <c r="E198" s="30" t="s">
        <v>42</v>
      </c>
      <c r="F198" s="13"/>
      <c r="G198" s="12">
        <v>3</v>
      </c>
      <c r="H198" s="12"/>
      <c r="I198" s="12"/>
      <c r="J198" s="12"/>
      <c r="K198" s="12">
        <v>3</v>
      </c>
      <c r="L198" s="12"/>
      <c r="M198" s="12"/>
      <c r="N198" s="12">
        <v>3</v>
      </c>
      <c r="O198" s="12">
        <v>3</v>
      </c>
      <c r="P198" s="12"/>
      <c r="Q198" s="12"/>
      <c r="R198" s="12"/>
      <c r="S198" s="2"/>
      <c r="T198" s="56">
        <v>45270</v>
      </c>
      <c r="U198" s="24" t="s">
        <v>45</v>
      </c>
      <c r="V198" s="276">
        <v>6</v>
      </c>
      <c r="W198" s="274" t="s">
        <v>156</v>
      </c>
      <c r="X198" s="2"/>
      <c r="Y198" s="56"/>
      <c r="Z198" s="24" t="s">
        <v>45</v>
      </c>
      <c r="AA198" s="276">
        <v>9</v>
      </c>
      <c r="AB198" s="1"/>
      <c r="AC198" s="2"/>
      <c r="AD198" s="13"/>
      <c r="AE198" s="1"/>
      <c r="AF198" s="277"/>
    </row>
    <row r="199" spans="2:32" ht="15" customHeight="1" x14ac:dyDescent="0.2">
      <c r="B199" s="13" t="s">
        <v>76</v>
      </c>
      <c r="C199" s="24" t="s">
        <v>91</v>
      </c>
      <c r="D199" s="276">
        <v>185</v>
      </c>
      <c r="E199" s="30" t="s">
        <v>130</v>
      </c>
      <c r="F199" s="13"/>
      <c r="G199" s="12"/>
      <c r="H199" s="12">
        <v>3</v>
      </c>
      <c r="I199" s="12"/>
      <c r="J199" s="12"/>
      <c r="K199" s="12">
        <v>3</v>
      </c>
      <c r="L199" s="12"/>
      <c r="M199" s="12"/>
      <c r="N199" s="12"/>
      <c r="O199" s="12">
        <v>6</v>
      </c>
      <c r="P199" s="12"/>
      <c r="Q199" s="12"/>
      <c r="R199" s="12"/>
      <c r="S199" s="2"/>
      <c r="T199" s="56">
        <v>45272</v>
      </c>
      <c r="U199" s="24" t="s">
        <v>45</v>
      </c>
      <c r="V199" s="276">
        <v>6</v>
      </c>
      <c r="W199" s="274" t="s">
        <v>158</v>
      </c>
      <c r="X199" s="2"/>
      <c r="Y199" s="56"/>
      <c r="Z199" s="24" t="s">
        <v>45</v>
      </c>
      <c r="AA199" s="276">
        <v>6</v>
      </c>
      <c r="AB199" s="1"/>
      <c r="AC199" s="2"/>
      <c r="AD199" s="13"/>
      <c r="AE199" s="1"/>
      <c r="AF199" s="277"/>
    </row>
    <row r="200" spans="2:32" ht="15" customHeight="1" x14ac:dyDescent="0.2">
      <c r="B200" s="13" t="s">
        <v>76</v>
      </c>
      <c r="C200" s="24" t="s">
        <v>91</v>
      </c>
      <c r="D200" s="276">
        <v>186</v>
      </c>
      <c r="E200" s="30" t="s">
        <v>130</v>
      </c>
      <c r="F200" s="13"/>
      <c r="G200" s="12"/>
      <c r="H200" s="12">
        <v>3</v>
      </c>
      <c r="I200" s="12"/>
      <c r="J200" s="12"/>
      <c r="K200" s="12">
        <v>3</v>
      </c>
      <c r="L200" s="12"/>
      <c r="M200" s="12"/>
      <c r="N200" s="12"/>
      <c r="O200" s="12">
        <v>3</v>
      </c>
      <c r="P200" s="12"/>
      <c r="Q200" s="12"/>
      <c r="R200" s="12"/>
      <c r="S200" s="2"/>
      <c r="T200" s="56">
        <v>45272</v>
      </c>
      <c r="U200" s="24" t="s">
        <v>45</v>
      </c>
      <c r="V200" s="276">
        <v>12</v>
      </c>
      <c r="W200" s="50"/>
      <c r="X200" s="2"/>
      <c r="Y200" s="56"/>
      <c r="Z200" s="24" t="s">
        <v>45</v>
      </c>
      <c r="AA200" s="276">
        <v>6</v>
      </c>
      <c r="AB200" s="1"/>
      <c r="AC200" s="2"/>
      <c r="AD200" s="13"/>
      <c r="AE200" s="1"/>
      <c r="AF200" s="277"/>
    </row>
    <row r="201" spans="2:32" ht="15" customHeight="1" x14ac:dyDescent="0.2">
      <c r="B201" s="13" t="s">
        <v>76</v>
      </c>
      <c r="C201" s="24" t="s">
        <v>91</v>
      </c>
      <c r="D201" s="276">
        <v>187</v>
      </c>
      <c r="E201" s="30" t="s">
        <v>47</v>
      </c>
      <c r="F201" s="13"/>
      <c r="G201" s="12">
        <v>3</v>
      </c>
      <c r="H201" s="12"/>
      <c r="I201" s="12"/>
      <c r="J201" s="12"/>
      <c r="K201" s="12">
        <v>3</v>
      </c>
      <c r="L201" s="12"/>
      <c r="M201" s="12"/>
      <c r="N201" s="12">
        <v>3</v>
      </c>
      <c r="O201" s="12">
        <v>3</v>
      </c>
      <c r="P201" s="12"/>
      <c r="Q201" s="12"/>
      <c r="R201" s="12"/>
      <c r="S201" s="2"/>
      <c r="T201" s="56">
        <v>45272</v>
      </c>
      <c r="U201" s="24" t="s">
        <v>45</v>
      </c>
      <c r="V201" s="276">
        <v>12</v>
      </c>
      <c r="W201" s="50" t="s">
        <v>95</v>
      </c>
      <c r="X201" s="2"/>
      <c r="Y201" s="56"/>
      <c r="Z201" s="24" t="s">
        <v>45</v>
      </c>
      <c r="AA201" s="276">
        <v>9</v>
      </c>
      <c r="AB201" s="1"/>
      <c r="AC201" s="2"/>
      <c r="AD201" s="13"/>
      <c r="AE201" s="1"/>
      <c r="AF201" s="277"/>
    </row>
    <row r="202" spans="2:32" ht="15" customHeight="1" x14ac:dyDescent="0.2">
      <c r="B202" s="13" t="s">
        <v>76</v>
      </c>
      <c r="C202" s="24" t="s">
        <v>91</v>
      </c>
      <c r="D202" s="276">
        <v>188</v>
      </c>
      <c r="E202" s="30" t="s">
        <v>47</v>
      </c>
      <c r="F202" s="13"/>
      <c r="G202" s="12">
        <v>3</v>
      </c>
      <c r="H202" s="12"/>
      <c r="I202" s="12"/>
      <c r="J202" s="12"/>
      <c r="K202" s="12">
        <v>3</v>
      </c>
      <c r="L202" s="12"/>
      <c r="M202" s="12"/>
      <c r="N202" s="12">
        <v>3</v>
      </c>
      <c r="O202" s="12">
        <v>3</v>
      </c>
      <c r="P202" s="12"/>
      <c r="Q202" s="12"/>
      <c r="R202" s="12"/>
      <c r="S202" s="2"/>
      <c r="T202" s="56">
        <v>45272</v>
      </c>
      <c r="U202" s="24" t="s">
        <v>45</v>
      </c>
      <c r="V202" s="276">
        <v>12</v>
      </c>
      <c r="W202" s="274" t="s">
        <v>159</v>
      </c>
      <c r="X202" s="2"/>
      <c r="Y202" s="56"/>
      <c r="Z202" s="24" t="s">
        <v>45</v>
      </c>
      <c r="AA202" s="276">
        <v>9</v>
      </c>
      <c r="AB202" s="1"/>
      <c r="AC202" s="2"/>
      <c r="AD202" s="13"/>
      <c r="AE202" s="1"/>
      <c r="AF202" s="277"/>
    </row>
    <row r="203" spans="2:32" ht="15" customHeight="1" x14ac:dyDescent="0.2">
      <c r="B203" s="13" t="s">
        <v>76</v>
      </c>
      <c r="C203" s="24" t="s">
        <v>91</v>
      </c>
      <c r="D203" s="276">
        <v>189</v>
      </c>
      <c r="E203" s="30" t="s">
        <v>130</v>
      </c>
      <c r="F203" s="13"/>
      <c r="G203" s="12"/>
      <c r="H203" s="12"/>
      <c r="I203" s="12">
        <v>3</v>
      </c>
      <c r="J203" s="12"/>
      <c r="K203" s="12">
        <v>3</v>
      </c>
      <c r="L203" s="12"/>
      <c r="M203" s="12"/>
      <c r="N203" s="12">
        <v>3</v>
      </c>
      <c r="O203" s="12"/>
      <c r="P203" s="12"/>
      <c r="Q203" s="12"/>
      <c r="R203" s="12"/>
      <c r="S203" s="2" t="s">
        <v>351</v>
      </c>
      <c r="T203" s="56">
        <v>45272</v>
      </c>
      <c r="U203" s="24" t="s">
        <v>45</v>
      </c>
      <c r="V203" s="276">
        <v>3</v>
      </c>
      <c r="W203" s="274"/>
      <c r="X203" s="2"/>
      <c r="Y203" s="56"/>
      <c r="Z203" s="24" t="s">
        <v>45</v>
      </c>
      <c r="AA203" s="276">
        <v>9</v>
      </c>
      <c r="AB203" s="1"/>
      <c r="AC203" s="2"/>
      <c r="AD203" s="13"/>
      <c r="AE203" s="1"/>
      <c r="AF203" s="277"/>
    </row>
    <row r="204" spans="2:32" ht="15" customHeight="1" x14ac:dyDescent="0.2">
      <c r="B204" s="13" t="s">
        <v>76</v>
      </c>
      <c r="C204" s="24" t="s">
        <v>91</v>
      </c>
      <c r="D204" s="276">
        <v>190</v>
      </c>
      <c r="E204" s="30" t="s">
        <v>42</v>
      </c>
      <c r="F204" s="13"/>
      <c r="G204" s="12">
        <v>3</v>
      </c>
      <c r="H204" s="12"/>
      <c r="I204" s="12"/>
      <c r="J204" s="12"/>
      <c r="K204" s="12"/>
      <c r="L204" s="12"/>
      <c r="M204" s="12"/>
      <c r="N204" s="12">
        <v>3</v>
      </c>
      <c r="O204" s="12"/>
      <c r="P204" s="12"/>
      <c r="Q204" s="12"/>
      <c r="R204" s="12"/>
      <c r="S204" s="2"/>
      <c r="T204" s="56"/>
      <c r="U204" s="1"/>
      <c r="V204" s="276"/>
      <c r="W204" s="274"/>
      <c r="X204" s="2"/>
      <c r="Y204" s="56"/>
      <c r="Z204" s="24" t="s">
        <v>45</v>
      </c>
      <c r="AA204" s="276">
        <v>6</v>
      </c>
      <c r="AB204" s="1"/>
      <c r="AC204" s="2"/>
      <c r="AD204" s="13"/>
      <c r="AE204" s="1"/>
      <c r="AF204" s="277"/>
    </row>
    <row r="205" spans="2:32" ht="15" customHeight="1" x14ac:dyDescent="0.2">
      <c r="B205" s="13" t="s">
        <v>76</v>
      </c>
      <c r="C205" s="24" t="s">
        <v>91</v>
      </c>
      <c r="D205" s="276">
        <v>191</v>
      </c>
      <c r="E205" s="30" t="s">
        <v>42</v>
      </c>
      <c r="F205" s="13"/>
      <c r="G205" s="12">
        <v>3</v>
      </c>
      <c r="H205" s="12"/>
      <c r="I205" s="12"/>
      <c r="J205" s="12"/>
      <c r="K205" s="12"/>
      <c r="L205" s="12"/>
      <c r="M205" s="12"/>
      <c r="N205" s="12"/>
      <c r="O205" s="12"/>
      <c r="P205" s="12"/>
      <c r="Q205" s="12"/>
      <c r="R205" s="12"/>
      <c r="S205" s="2"/>
      <c r="T205" s="56"/>
      <c r="U205" s="24"/>
      <c r="V205" s="276"/>
      <c r="W205" s="50"/>
      <c r="X205" s="2"/>
      <c r="Y205" s="56"/>
      <c r="Z205" s="24" t="s">
        <v>45</v>
      </c>
      <c r="AA205" s="276">
        <v>3</v>
      </c>
      <c r="AB205" s="1"/>
      <c r="AC205" s="2"/>
      <c r="AD205" s="13"/>
      <c r="AE205" s="1"/>
      <c r="AF205" s="277"/>
    </row>
    <row r="206" spans="2:32" ht="15" customHeight="1" x14ac:dyDescent="0.2">
      <c r="B206" s="13" t="s">
        <v>76</v>
      </c>
      <c r="C206" s="24" t="s">
        <v>91</v>
      </c>
      <c r="D206" s="276">
        <v>192</v>
      </c>
      <c r="E206" s="30" t="s">
        <v>60</v>
      </c>
      <c r="F206" s="13"/>
      <c r="G206" s="12">
        <v>1</v>
      </c>
      <c r="H206" s="12"/>
      <c r="I206" s="12">
        <v>6</v>
      </c>
      <c r="J206" s="12"/>
      <c r="K206" s="12"/>
      <c r="L206" s="12"/>
      <c r="M206" s="12"/>
      <c r="N206" s="12">
        <v>3</v>
      </c>
      <c r="O206" s="12">
        <v>3</v>
      </c>
      <c r="P206" s="12"/>
      <c r="Q206" s="12"/>
      <c r="R206" s="12"/>
      <c r="S206" s="2"/>
      <c r="T206" s="56">
        <v>45272</v>
      </c>
      <c r="U206" s="24" t="s">
        <v>45</v>
      </c>
      <c r="V206" s="276">
        <v>3</v>
      </c>
      <c r="W206" s="50"/>
      <c r="X206" s="2"/>
      <c r="Y206" s="56"/>
      <c r="Z206" s="24" t="s">
        <v>45</v>
      </c>
      <c r="AA206" s="276">
        <v>10</v>
      </c>
      <c r="AB206" s="1"/>
      <c r="AC206" s="2"/>
      <c r="AD206" s="13"/>
      <c r="AE206" s="1"/>
      <c r="AF206" s="277"/>
    </row>
    <row r="207" spans="2:32" ht="15" customHeight="1" x14ac:dyDescent="0.2">
      <c r="B207" s="13" t="s">
        <v>76</v>
      </c>
      <c r="C207" s="24" t="s">
        <v>91</v>
      </c>
      <c r="D207" s="276">
        <v>193</v>
      </c>
      <c r="E207" s="30" t="s">
        <v>42</v>
      </c>
      <c r="F207" s="13"/>
      <c r="G207" s="12">
        <v>3</v>
      </c>
      <c r="H207" s="12"/>
      <c r="I207" s="12"/>
      <c r="J207" s="12"/>
      <c r="K207" s="12"/>
      <c r="L207" s="12"/>
      <c r="M207" s="12"/>
      <c r="N207" s="12"/>
      <c r="O207" s="12"/>
      <c r="P207" s="12"/>
      <c r="Q207" s="12"/>
      <c r="R207" s="12"/>
      <c r="S207" s="2"/>
      <c r="T207" s="56"/>
      <c r="U207" s="24"/>
      <c r="V207" s="276"/>
      <c r="W207" s="274"/>
      <c r="X207" s="2"/>
      <c r="Y207" s="56"/>
      <c r="Z207" s="24" t="s">
        <v>45</v>
      </c>
      <c r="AA207" s="276">
        <v>3</v>
      </c>
      <c r="AB207" s="1"/>
      <c r="AC207" s="2"/>
      <c r="AD207" s="13"/>
      <c r="AE207" s="1"/>
      <c r="AF207" s="277"/>
    </row>
    <row r="208" spans="2:32" ht="15" customHeight="1" x14ac:dyDescent="0.2">
      <c r="B208" s="13" t="s">
        <v>76</v>
      </c>
      <c r="C208" s="24" t="s">
        <v>91</v>
      </c>
      <c r="D208" s="276">
        <v>194</v>
      </c>
      <c r="E208" s="30" t="s">
        <v>42</v>
      </c>
      <c r="F208" s="13"/>
      <c r="G208" s="12">
        <v>3</v>
      </c>
      <c r="H208" s="12"/>
      <c r="I208" s="12"/>
      <c r="J208" s="12"/>
      <c r="K208" s="12"/>
      <c r="L208" s="12"/>
      <c r="M208" s="12"/>
      <c r="N208" s="12">
        <v>3</v>
      </c>
      <c r="O208" s="12"/>
      <c r="P208" s="12"/>
      <c r="Q208" s="12"/>
      <c r="R208" s="12"/>
      <c r="S208" s="2"/>
      <c r="T208" s="56"/>
      <c r="U208" s="24"/>
      <c r="V208" s="276"/>
      <c r="W208" s="50"/>
      <c r="X208" s="2"/>
      <c r="Y208" s="56"/>
      <c r="Z208" s="24" t="s">
        <v>45</v>
      </c>
      <c r="AA208" s="276">
        <v>6</v>
      </c>
      <c r="AB208" s="1"/>
      <c r="AC208" s="2"/>
      <c r="AD208" s="13"/>
      <c r="AE208" s="1"/>
      <c r="AF208" s="277"/>
    </row>
    <row r="209" spans="2:32" ht="15" customHeight="1" x14ac:dyDescent="0.2">
      <c r="B209" s="13" t="s">
        <v>76</v>
      </c>
      <c r="C209" s="24" t="s">
        <v>91</v>
      </c>
      <c r="D209" s="276">
        <v>195</v>
      </c>
      <c r="E209" s="30" t="s">
        <v>42</v>
      </c>
      <c r="F209" s="13"/>
      <c r="G209" s="12">
        <v>3</v>
      </c>
      <c r="H209" s="12"/>
      <c r="I209" s="12"/>
      <c r="J209" s="12"/>
      <c r="K209" s="12"/>
      <c r="L209" s="12"/>
      <c r="M209" s="12"/>
      <c r="N209" s="12"/>
      <c r="O209" s="12"/>
      <c r="P209" s="12"/>
      <c r="Q209" s="12"/>
      <c r="R209" s="12"/>
      <c r="S209" s="2"/>
      <c r="T209" s="56"/>
      <c r="U209" s="24"/>
      <c r="V209" s="276"/>
      <c r="W209" s="50"/>
      <c r="X209" s="2"/>
      <c r="Y209" s="56"/>
      <c r="Z209" s="24" t="s">
        <v>45</v>
      </c>
      <c r="AA209" s="276">
        <v>3</v>
      </c>
      <c r="AB209" s="1"/>
      <c r="AC209" s="2"/>
      <c r="AD209" s="13"/>
      <c r="AE209" s="1"/>
      <c r="AF209" s="277"/>
    </row>
    <row r="210" spans="2:32" ht="15" customHeight="1" x14ac:dyDescent="0.2">
      <c r="B210" s="13" t="s">
        <v>76</v>
      </c>
      <c r="C210" s="24" t="s">
        <v>91</v>
      </c>
      <c r="D210" s="276">
        <v>196</v>
      </c>
      <c r="E210" s="30" t="s">
        <v>131</v>
      </c>
      <c r="F210" s="13"/>
      <c r="G210" s="12">
        <v>3</v>
      </c>
      <c r="H210" s="12"/>
      <c r="I210" s="12">
        <v>9</v>
      </c>
      <c r="J210" s="12"/>
      <c r="K210" s="12"/>
      <c r="L210" s="12"/>
      <c r="M210" s="12"/>
      <c r="N210" s="12">
        <v>3</v>
      </c>
      <c r="O210" s="12">
        <v>6</v>
      </c>
      <c r="P210" s="12">
        <v>3</v>
      </c>
      <c r="Q210" s="12"/>
      <c r="R210" s="12"/>
      <c r="S210" s="2"/>
      <c r="T210" s="56">
        <v>45272</v>
      </c>
      <c r="U210" s="24" t="s">
        <v>45</v>
      </c>
      <c r="V210" s="276">
        <v>15</v>
      </c>
      <c r="W210" s="50"/>
      <c r="X210" s="2"/>
      <c r="Y210" s="56"/>
      <c r="Z210" s="24" t="s">
        <v>45</v>
      </c>
      <c r="AA210" s="276">
        <v>15</v>
      </c>
      <c r="AB210" s="1"/>
      <c r="AC210" s="2"/>
      <c r="AD210" s="13"/>
      <c r="AE210" s="1"/>
      <c r="AF210" s="277"/>
    </row>
    <row r="211" spans="2:32" ht="15" customHeight="1" x14ac:dyDescent="0.2">
      <c r="B211" s="13" t="s">
        <v>76</v>
      </c>
      <c r="C211" s="24" t="s">
        <v>91</v>
      </c>
      <c r="D211" s="276">
        <v>197</v>
      </c>
      <c r="E211" s="30" t="s">
        <v>42</v>
      </c>
      <c r="F211" s="13"/>
      <c r="G211" s="12">
        <v>3</v>
      </c>
      <c r="H211" s="12"/>
      <c r="I211" s="12"/>
      <c r="J211" s="12"/>
      <c r="K211" s="12"/>
      <c r="L211" s="12"/>
      <c r="M211" s="12"/>
      <c r="N211" s="12"/>
      <c r="O211" s="12"/>
      <c r="P211" s="12"/>
      <c r="Q211" s="12"/>
      <c r="R211" s="12"/>
      <c r="S211" s="2"/>
      <c r="T211" s="56"/>
      <c r="U211" s="1"/>
      <c r="V211" s="276"/>
      <c r="W211" s="274"/>
      <c r="X211" s="2"/>
      <c r="Y211" s="56"/>
      <c r="Z211" s="24" t="s">
        <v>45</v>
      </c>
      <c r="AA211" s="276">
        <v>3</v>
      </c>
      <c r="AB211" s="1"/>
      <c r="AC211" s="2"/>
      <c r="AD211" s="13"/>
      <c r="AE211" s="1"/>
      <c r="AF211" s="277"/>
    </row>
    <row r="212" spans="2:32" ht="15" customHeight="1" x14ac:dyDescent="0.2">
      <c r="B212" s="13" t="s">
        <v>76</v>
      </c>
      <c r="C212" s="24" t="s">
        <v>91</v>
      </c>
      <c r="D212" s="276">
        <v>198</v>
      </c>
      <c r="E212" s="30" t="s">
        <v>42</v>
      </c>
      <c r="F212" s="13"/>
      <c r="G212" s="12">
        <v>3</v>
      </c>
      <c r="H212" s="12"/>
      <c r="I212" s="12"/>
      <c r="J212" s="12"/>
      <c r="K212" s="12"/>
      <c r="L212" s="12"/>
      <c r="M212" s="12"/>
      <c r="N212" s="12">
        <v>3</v>
      </c>
      <c r="O212" s="12"/>
      <c r="P212" s="12"/>
      <c r="Q212" s="12"/>
      <c r="R212" s="12"/>
      <c r="S212" s="2"/>
      <c r="T212" s="56"/>
      <c r="U212" s="24"/>
      <c r="V212" s="276"/>
      <c r="W212" s="50"/>
      <c r="X212" s="2"/>
      <c r="Y212" s="56"/>
      <c r="Z212" s="24" t="s">
        <v>45</v>
      </c>
      <c r="AA212" s="276">
        <v>6</v>
      </c>
      <c r="AB212" s="1"/>
      <c r="AC212" s="2"/>
      <c r="AD212" s="13"/>
      <c r="AE212" s="1"/>
      <c r="AF212" s="277"/>
    </row>
    <row r="213" spans="2:32" ht="15" customHeight="1" x14ac:dyDescent="0.2">
      <c r="B213" s="13" t="s">
        <v>76</v>
      </c>
      <c r="C213" s="24" t="s">
        <v>91</v>
      </c>
      <c r="D213" s="276">
        <v>199</v>
      </c>
      <c r="E213" s="30" t="s">
        <v>60</v>
      </c>
      <c r="F213" s="13"/>
      <c r="G213" s="12">
        <v>1</v>
      </c>
      <c r="H213" s="12"/>
      <c r="I213" s="12">
        <v>6</v>
      </c>
      <c r="J213" s="12"/>
      <c r="K213" s="12"/>
      <c r="L213" s="12"/>
      <c r="M213" s="12"/>
      <c r="N213" s="12"/>
      <c r="O213" s="12">
        <v>3</v>
      </c>
      <c r="P213" s="12"/>
      <c r="Q213" s="12"/>
      <c r="R213" s="12"/>
      <c r="S213" s="2"/>
      <c r="T213" s="56">
        <v>45272</v>
      </c>
      <c r="U213" s="24" t="s">
        <v>45</v>
      </c>
      <c r="V213" s="276">
        <v>3</v>
      </c>
      <c r="W213" s="274"/>
      <c r="X213" s="2"/>
      <c r="Y213" s="56"/>
      <c r="Z213" s="24" t="s">
        <v>45</v>
      </c>
      <c r="AA213" s="276">
        <v>7</v>
      </c>
      <c r="AB213" s="1"/>
      <c r="AC213" s="2"/>
      <c r="AD213" s="13"/>
      <c r="AE213" s="1"/>
      <c r="AF213" s="277"/>
    </row>
    <row r="214" spans="2:32" ht="15" customHeight="1" x14ac:dyDescent="0.2">
      <c r="B214" s="13" t="s">
        <v>76</v>
      </c>
      <c r="C214" s="24" t="s">
        <v>91</v>
      </c>
      <c r="D214" s="276">
        <v>200</v>
      </c>
      <c r="E214" s="30" t="s">
        <v>42</v>
      </c>
      <c r="F214" s="13"/>
      <c r="G214" s="12">
        <v>3</v>
      </c>
      <c r="H214" s="12"/>
      <c r="I214" s="12"/>
      <c r="J214" s="12"/>
      <c r="K214" s="12"/>
      <c r="L214" s="12"/>
      <c r="M214" s="12"/>
      <c r="N214" s="12">
        <v>3</v>
      </c>
      <c r="O214" s="12"/>
      <c r="P214" s="12"/>
      <c r="Q214" s="12"/>
      <c r="R214" s="12"/>
      <c r="S214" s="2"/>
      <c r="T214" s="56"/>
      <c r="U214" s="1"/>
      <c r="V214" s="276"/>
      <c r="W214" s="274"/>
      <c r="X214" s="2"/>
      <c r="Y214" s="56"/>
      <c r="Z214" s="24" t="s">
        <v>45</v>
      </c>
      <c r="AA214" s="276">
        <v>6</v>
      </c>
      <c r="AB214" s="1"/>
      <c r="AC214" s="2"/>
      <c r="AD214" s="13"/>
      <c r="AE214" s="1"/>
      <c r="AF214" s="277"/>
    </row>
    <row r="215" spans="2:32" ht="15" customHeight="1" x14ac:dyDescent="0.2">
      <c r="B215" s="13" t="s">
        <v>76</v>
      </c>
      <c r="C215" s="24" t="s">
        <v>91</v>
      </c>
      <c r="D215" s="276">
        <v>201</v>
      </c>
      <c r="E215" s="30" t="s">
        <v>42</v>
      </c>
      <c r="F215" s="13"/>
      <c r="G215" s="12">
        <v>3</v>
      </c>
      <c r="H215" s="12"/>
      <c r="I215" s="12"/>
      <c r="J215" s="12"/>
      <c r="K215" s="12"/>
      <c r="L215" s="12"/>
      <c r="M215" s="12"/>
      <c r="N215" s="12"/>
      <c r="O215" s="12"/>
      <c r="P215" s="12"/>
      <c r="Q215" s="12"/>
      <c r="R215" s="12"/>
      <c r="S215" s="2"/>
      <c r="T215" s="56"/>
      <c r="U215" s="1"/>
      <c r="V215" s="276"/>
      <c r="W215" s="274"/>
      <c r="X215" s="2"/>
      <c r="Y215" s="56"/>
      <c r="Z215" s="24" t="s">
        <v>45</v>
      </c>
      <c r="AA215" s="276">
        <v>3</v>
      </c>
      <c r="AB215" s="1"/>
      <c r="AC215" s="2"/>
      <c r="AD215" s="13"/>
      <c r="AE215" s="1"/>
      <c r="AF215" s="277"/>
    </row>
    <row r="216" spans="2:32" ht="15" customHeight="1" x14ac:dyDescent="0.2">
      <c r="B216" s="13" t="s">
        <v>76</v>
      </c>
      <c r="C216" s="24" t="s">
        <v>91</v>
      </c>
      <c r="D216" s="276">
        <v>202</v>
      </c>
      <c r="E216" s="30" t="s">
        <v>132</v>
      </c>
      <c r="F216" s="13"/>
      <c r="G216" s="12">
        <v>2</v>
      </c>
      <c r="H216" s="12"/>
      <c r="I216" s="12">
        <v>6</v>
      </c>
      <c r="J216" s="12"/>
      <c r="K216" s="12"/>
      <c r="L216" s="12"/>
      <c r="M216" s="12"/>
      <c r="N216" s="12">
        <v>3</v>
      </c>
      <c r="O216" s="12">
        <v>3</v>
      </c>
      <c r="P216" s="12"/>
      <c r="Q216" s="12"/>
      <c r="R216" s="12"/>
      <c r="S216" s="2" t="s">
        <v>347</v>
      </c>
      <c r="T216" s="56">
        <v>45272</v>
      </c>
      <c r="U216" s="24" t="s">
        <v>45</v>
      </c>
      <c r="V216" s="276">
        <v>3</v>
      </c>
      <c r="W216" s="274"/>
      <c r="X216" s="2"/>
      <c r="Y216" s="56"/>
      <c r="Z216" s="24" t="s">
        <v>45</v>
      </c>
      <c r="AA216" s="276">
        <v>11</v>
      </c>
      <c r="AB216" s="1" t="s">
        <v>347</v>
      </c>
      <c r="AC216" s="2"/>
      <c r="AD216" s="13"/>
      <c r="AE216" s="1"/>
      <c r="AF216" s="277"/>
    </row>
    <row r="217" spans="2:32" ht="15" customHeight="1" x14ac:dyDescent="0.2">
      <c r="B217" s="13" t="s">
        <v>76</v>
      </c>
      <c r="C217" s="24" t="s">
        <v>91</v>
      </c>
      <c r="D217" s="276">
        <v>203</v>
      </c>
      <c r="E217" s="30" t="s">
        <v>42</v>
      </c>
      <c r="F217" s="13"/>
      <c r="G217" s="12">
        <v>3</v>
      </c>
      <c r="H217" s="12"/>
      <c r="I217" s="12"/>
      <c r="J217" s="12"/>
      <c r="K217" s="12"/>
      <c r="L217" s="12"/>
      <c r="M217" s="12"/>
      <c r="N217" s="12"/>
      <c r="O217" s="12"/>
      <c r="P217" s="12"/>
      <c r="Q217" s="12"/>
      <c r="R217" s="12"/>
      <c r="S217" s="2"/>
      <c r="T217" s="56"/>
      <c r="U217" s="1"/>
      <c r="V217" s="276"/>
      <c r="W217" s="274"/>
      <c r="X217" s="2"/>
      <c r="Y217" s="56"/>
      <c r="Z217" s="24" t="s">
        <v>45</v>
      </c>
      <c r="AA217" s="276">
        <v>3</v>
      </c>
      <c r="AB217" s="1"/>
      <c r="AC217" s="2"/>
      <c r="AD217" s="13"/>
      <c r="AE217" s="1"/>
      <c r="AF217" s="277"/>
    </row>
    <row r="218" spans="2:32" ht="15" customHeight="1" x14ac:dyDescent="0.2">
      <c r="B218" s="13" t="s">
        <v>76</v>
      </c>
      <c r="C218" s="24" t="s">
        <v>91</v>
      </c>
      <c r="D218" s="276">
        <v>204</v>
      </c>
      <c r="E218" s="30" t="s">
        <v>117</v>
      </c>
      <c r="F218" s="13"/>
      <c r="G218" s="12">
        <v>2</v>
      </c>
      <c r="H218" s="12"/>
      <c r="I218" s="12">
        <v>6</v>
      </c>
      <c r="J218" s="12"/>
      <c r="K218" s="12"/>
      <c r="L218" s="12"/>
      <c r="M218" s="12"/>
      <c r="N218" s="12"/>
      <c r="O218" s="12">
        <v>3</v>
      </c>
      <c r="P218" s="12"/>
      <c r="Q218" s="12"/>
      <c r="R218" s="12"/>
      <c r="S218" s="2" t="s">
        <v>352</v>
      </c>
      <c r="T218" s="56">
        <v>45272</v>
      </c>
      <c r="U218" s="24" t="s">
        <v>45</v>
      </c>
      <c r="V218" s="276">
        <v>3</v>
      </c>
      <c r="W218" s="50" t="s">
        <v>160</v>
      </c>
      <c r="X218" s="2"/>
      <c r="Y218" s="56"/>
      <c r="Z218" s="24" t="s">
        <v>45</v>
      </c>
      <c r="AA218" s="276">
        <v>8</v>
      </c>
      <c r="AB218" s="1"/>
      <c r="AC218" s="2"/>
      <c r="AD218" s="13"/>
      <c r="AE218" s="1"/>
      <c r="AF218" s="277"/>
    </row>
    <row r="219" spans="2:32" ht="15" customHeight="1" x14ac:dyDescent="0.2">
      <c r="B219" s="13" t="s">
        <v>76</v>
      </c>
      <c r="C219" s="24" t="s">
        <v>91</v>
      </c>
      <c r="D219" s="276">
        <v>205</v>
      </c>
      <c r="E219" s="30" t="s">
        <v>112</v>
      </c>
      <c r="F219" s="13"/>
      <c r="G219" s="12">
        <v>2</v>
      </c>
      <c r="H219" s="12"/>
      <c r="I219" s="12">
        <v>6</v>
      </c>
      <c r="J219" s="12"/>
      <c r="K219" s="12"/>
      <c r="L219" s="12"/>
      <c r="M219" s="12"/>
      <c r="N219" s="12"/>
      <c r="O219" s="12">
        <v>3</v>
      </c>
      <c r="P219" s="12"/>
      <c r="Q219" s="12"/>
      <c r="R219" s="12"/>
      <c r="S219" s="2"/>
      <c r="T219" s="56">
        <v>45272</v>
      </c>
      <c r="U219" s="24" t="s">
        <v>45</v>
      </c>
      <c r="V219" s="276">
        <v>3</v>
      </c>
      <c r="W219" s="50" t="s">
        <v>369</v>
      </c>
      <c r="X219" s="2"/>
      <c r="Y219" s="56"/>
      <c r="Z219" s="24" t="s">
        <v>45</v>
      </c>
      <c r="AA219" s="276">
        <v>8</v>
      </c>
      <c r="AB219" s="1"/>
      <c r="AC219" s="2"/>
      <c r="AD219" s="36">
        <v>45277</v>
      </c>
      <c r="AE219" s="1" t="s">
        <v>242</v>
      </c>
      <c r="AF219" s="277"/>
    </row>
    <row r="220" spans="2:32" ht="15" customHeight="1" x14ac:dyDescent="0.2">
      <c r="B220" s="13" t="s">
        <v>76</v>
      </c>
      <c r="C220" s="24" t="s">
        <v>91</v>
      </c>
      <c r="D220" s="276">
        <v>206</v>
      </c>
      <c r="E220" s="30" t="s">
        <v>129</v>
      </c>
      <c r="F220" s="13"/>
      <c r="G220" s="12">
        <v>3</v>
      </c>
      <c r="H220" s="12"/>
      <c r="I220" s="12">
        <v>3</v>
      </c>
      <c r="J220" s="12"/>
      <c r="K220" s="12">
        <v>6</v>
      </c>
      <c r="L220" s="12"/>
      <c r="M220" s="12"/>
      <c r="N220" s="12">
        <v>3</v>
      </c>
      <c r="O220" s="12">
        <v>3</v>
      </c>
      <c r="P220" s="12"/>
      <c r="Q220" s="12"/>
      <c r="R220" s="12"/>
      <c r="S220" s="2"/>
      <c r="T220" s="56">
        <v>45272</v>
      </c>
      <c r="U220" s="24" t="s">
        <v>45</v>
      </c>
      <c r="V220" s="276">
        <v>15</v>
      </c>
      <c r="W220" s="50" t="s">
        <v>161</v>
      </c>
      <c r="X220" s="2"/>
      <c r="Y220" s="56"/>
      <c r="Z220" s="24" t="s">
        <v>45</v>
      </c>
      <c r="AA220" s="276">
        <v>15</v>
      </c>
      <c r="AB220" s="1" t="s">
        <v>353</v>
      </c>
      <c r="AC220" s="2"/>
      <c r="AD220" s="36">
        <v>45260</v>
      </c>
      <c r="AE220" s="1" t="s">
        <v>242</v>
      </c>
      <c r="AF220" s="277"/>
    </row>
    <row r="221" spans="2:32" ht="15" customHeight="1" x14ac:dyDescent="0.2">
      <c r="B221" s="13" t="s">
        <v>76</v>
      </c>
      <c r="C221" s="24" t="s">
        <v>91</v>
      </c>
      <c r="D221" s="276">
        <v>207</v>
      </c>
      <c r="E221" s="30" t="s">
        <v>42</v>
      </c>
      <c r="F221" s="13"/>
      <c r="G221" s="12">
        <v>3</v>
      </c>
      <c r="H221" s="12"/>
      <c r="I221" s="12"/>
      <c r="J221" s="12"/>
      <c r="K221" s="12"/>
      <c r="L221" s="12"/>
      <c r="M221" s="12"/>
      <c r="N221" s="12"/>
      <c r="O221" s="12"/>
      <c r="P221" s="12"/>
      <c r="Q221" s="12"/>
      <c r="R221" s="12"/>
      <c r="S221" s="2"/>
      <c r="T221" s="56"/>
      <c r="U221" s="1"/>
      <c r="V221" s="276"/>
      <c r="W221" s="274"/>
      <c r="X221" s="2"/>
      <c r="Y221" s="56"/>
      <c r="Z221" s="24" t="s">
        <v>45</v>
      </c>
      <c r="AA221" s="276">
        <v>3</v>
      </c>
      <c r="AB221" s="1" t="s">
        <v>355</v>
      </c>
      <c r="AC221" s="2"/>
      <c r="AD221" s="13"/>
      <c r="AE221" s="1"/>
      <c r="AF221" s="277"/>
    </row>
    <row r="222" spans="2:32" ht="15" customHeight="1" x14ac:dyDescent="0.2">
      <c r="B222" s="13" t="s">
        <v>76</v>
      </c>
      <c r="C222" s="24" t="s">
        <v>91</v>
      </c>
      <c r="D222" s="276">
        <v>208</v>
      </c>
      <c r="E222" s="30" t="s">
        <v>42</v>
      </c>
      <c r="F222" s="13"/>
      <c r="G222" s="12">
        <v>3</v>
      </c>
      <c r="H222" s="12"/>
      <c r="I222" s="12"/>
      <c r="J222" s="12"/>
      <c r="K222" s="12"/>
      <c r="L222" s="12"/>
      <c r="M222" s="12"/>
      <c r="N222" s="12">
        <v>3</v>
      </c>
      <c r="O222" s="12"/>
      <c r="P222" s="12"/>
      <c r="Q222" s="12"/>
      <c r="R222" s="12"/>
      <c r="S222" s="2"/>
      <c r="T222" s="56"/>
      <c r="U222" s="24"/>
      <c r="V222" s="276"/>
      <c r="W222" s="50"/>
      <c r="X222" s="2"/>
      <c r="Y222" s="56"/>
      <c r="Z222" s="24" t="s">
        <v>45</v>
      </c>
      <c r="AA222" s="276">
        <v>6</v>
      </c>
      <c r="AB222" s="1"/>
      <c r="AC222" s="2"/>
      <c r="AD222" s="13"/>
      <c r="AE222" s="1"/>
      <c r="AF222" s="277"/>
    </row>
    <row r="223" spans="2:32" ht="15" customHeight="1" x14ac:dyDescent="0.2">
      <c r="B223" s="13" t="s">
        <v>76</v>
      </c>
      <c r="C223" s="24" t="s">
        <v>91</v>
      </c>
      <c r="D223" s="276">
        <v>209</v>
      </c>
      <c r="E223" s="30" t="s">
        <v>42</v>
      </c>
      <c r="F223" s="13"/>
      <c r="G223" s="12">
        <v>3</v>
      </c>
      <c r="H223" s="12"/>
      <c r="I223" s="12"/>
      <c r="J223" s="12"/>
      <c r="K223" s="12"/>
      <c r="L223" s="12"/>
      <c r="M223" s="12"/>
      <c r="N223" s="12"/>
      <c r="O223" s="12"/>
      <c r="P223" s="12"/>
      <c r="Q223" s="12"/>
      <c r="R223" s="12"/>
      <c r="S223" s="2"/>
      <c r="T223" s="56"/>
      <c r="U223" s="24"/>
      <c r="V223" s="276"/>
      <c r="W223" s="50"/>
      <c r="X223" s="2"/>
      <c r="Y223" s="56"/>
      <c r="Z223" s="24" t="s">
        <v>45</v>
      </c>
      <c r="AA223" s="276">
        <v>3</v>
      </c>
      <c r="AB223" s="1" t="s">
        <v>356</v>
      </c>
      <c r="AC223" s="2"/>
      <c r="AD223" s="13"/>
      <c r="AE223" s="1"/>
      <c r="AF223" s="277"/>
    </row>
    <row r="224" spans="2:32" ht="15" customHeight="1" x14ac:dyDescent="0.2">
      <c r="B224" s="13" t="s">
        <v>76</v>
      </c>
      <c r="C224" s="24" t="s">
        <v>91</v>
      </c>
      <c r="D224" s="276">
        <v>210</v>
      </c>
      <c r="E224" s="30" t="s">
        <v>42</v>
      </c>
      <c r="F224" s="13"/>
      <c r="G224" s="12">
        <v>3</v>
      </c>
      <c r="H224" s="12"/>
      <c r="I224" s="12"/>
      <c r="J224" s="12"/>
      <c r="K224" s="12"/>
      <c r="L224" s="12"/>
      <c r="M224" s="12"/>
      <c r="N224" s="12">
        <v>3</v>
      </c>
      <c r="O224" s="12"/>
      <c r="P224" s="12"/>
      <c r="Q224" s="12"/>
      <c r="R224" s="12"/>
      <c r="S224" s="2"/>
      <c r="T224" s="56"/>
      <c r="U224" s="1"/>
      <c r="V224" s="276"/>
      <c r="W224" s="274"/>
      <c r="X224" s="2"/>
      <c r="Y224" s="56"/>
      <c r="Z224" s="24" t="s">
        <v>45</v>
      </c>
      <c r="AA224" s="276">
        <v>6</v>
      </c>
      <c r="AB224" s="1"/>
      <c r="AC224" s="2"/>
      <c r="AD224" s="13"/>
      <c r="AE224" s="1"/>
      <c r="AF224" s="277"/>
    </row>
    <row r="225" spans="2:32" ht="15" customHeight="1" x14ac:dyDescent="0.2">
      <c r="B225" s="13" t="s">
        <v>76</v>
      </c>
      <c r="C225" s="24" t="s">
        <v>91</v>
      </c>
      <c r="D225" s="276">
        <v>211</v>
      </c>
      <c r="E225" s="30" t="s">
        <v>42</v>
      </c>
      <c r="F225" s="13"/>
      <c r="G225" s="12">
        <v>3</v>
      </c>
      <c r="H225" s="12"/>
      <c r="I225" s="12"/>
      <c r="J225" s="12"/>
      <c r="K225" s="12"/>
      <c r="L225" s="12"/>
      <c r="M225" s="12"/>
      <c r="N225" s="12"/>
      <c r="O225" s="12"/>
      <c r="P225" s="12"/>
      <c r="Q225" s="12"/>
      <c r="R225" s="12"/>
      <c r="S225" s="2"/>
      <c r="T225" s="56"/>
      <c r="U225" s="1"/>
      <c r="V225" s="276"/>
      <c r="W225" s="274"/>
      <c r="X225" s="2"/>
      <c r="Y225" s="56"/>
      <c r="Z225" s="24" t="s">
        <v>45</v>
      </c>
      <c r="AA225" s="276">
        <v>3</v>
      </c>
      <c r="AB225" s="1"/>
      <c r="AC225" s="2"/>
      <c r="AD225" s="13"/>
      <c r="AE225" s="1"/>
      <c r="AF225" s="277"/>
    </row>
    <row r="226" spans="2:32" ht="15" customHeight="1" x14ac:dyDescent="0.2">
      <c r="B226" s="13" t="s">
        <v>76</v>
      </c>
      <c r="C226" s="24" t="s">
        <v>91</v>
      </c>
      <c r="D226" s="276">
        <v>212</v>
      </c>
      <c r="E226" s="30" t="s">
        <v>60</v>
      </c>
      <c r="F226" s="13"/>
      <c r="G226" s="12">
        <v>1</v>
      </c>
      <c r="H226" s="12"/>
      <c r="I226" s="12">
        <v>6</v>
      </c>
      <c r="J226" s="12"/>
      <c r="K226" s="12"/>
      <c r="L226" s="12"/>
      <c r="M226" s="12"/>
      <c r="N226" s="12">
        <v>3</v>
      </c>
      <c r="O226" s="12">
        <v>3</v>
      </c>
      <c r="P226" s="12"/>
      <c r="Q226" s="12"/>
      <c r="R226" s="12"/>
      <c r="S226" s="2"/>
      <c r="T226" s="56">
        <v>45272</v>
      </c>
      <c r="U226" s="24" t="s">
        <v>45</v>
      </c>
      <c r="V226" s="276">
        <v>3</v>
      </c>
      <c r="W226" s="274"/>
      <c r="X226" s="2"/>
      <c r="Y226" s="56"/>
      <c r="Z226" s="24" t="s">
        <v>45</v>
      </c>
      <c r="AA226" s="276">
        <v>10</v>
      </c>
      <c r="AB226" s="1"/>
      <c r="AC226" s="2"/>
      <c r="AD226" s="13"/>
      <c r="AE226" s="1"/>
      <c r="AF226" s="277"/>
    </row>
    <row r="227" spans="2:32" ht="15" customHeight="1" x14ac:dyDescent="0.2">
      <c r="B227" s="13" t="s">
        <v>76</v>
      </c>
      <c r="C227" s="24" t="s">
        <v>91</v>
      </c>
      <c r="D227" s="276">
        <v>213</v>
      </c>
      <c r="E227" s="30" t="s">
        <v>42</v>
      </c>
      <c r="F227" s="13"/>
      <c r="G227" s="12">
        <v>3</v>
      </c>
      <c r="H227" s="12"/>
      <c r="I227" s="12"/>
      <c r="J227" s="12"/>
      <c r="K227" s="12"/>
      <c r="L227" s="12"/>
      <c r="M227" s="12"/>
      <c r="N227" s="12"/>
      <c r="O227" s="12"/>
      <c r="P227" s="12"/>
      <c r="Q227" s="12"/>
      <c r="R227" s="12"/>
      <c r="S227" s="2"/>
      <c r="T227" s="56"/>
      <c r="U227" s="1"/>
      <c r="V227" s="276"/>
      <c r="W227" s="274"/>
      <c r="X227" s="2"/>
      <c r="Y227" s="56"/>
      <c r="Z227" s="24" t="s">
        <v>45</v>
      </c>
      <c r="AA227" s="276">
        <v>3</v>
      </c>
      <c r="AB227" s="1"/>
      <c r="AC227" s="2"/>
      <c r="AD227" s="13"/>
      <c r="AE227" s="1"/>
      <c r="AF227" s="277"/>
    </row>
    <row r="228" spans="2:32" ht="15" customHeight="1" x14ac:dyDescent="0.2">
      <c r="B228" s="13" t="s">
        <v>76</v>
      </c>
      <c r="C228" s="24" t="s">
        <v>91</v>
      </c>
      <c r="D228" s="276">
        <v>214</v>
      </c>
      <c r="E228" s="30" t="s">
        <v>42</v>
      </c>
      <c r="F228" s="13"/>
      <c r="G228" s="12">
        <v>3</v>
      </c>
      <c r="H228" s="12"/>
      <c r="I228" s="12"/>
      <c r="J228" s="12"/>
      <c r="K228" s="12"/>
      <c r="L228" s="12"/>
      <c r="M228" s="12"/>
      <c r="N228" s="12">
        <v>3</v>
      </c>
      <c r="O228" s="12"/>
      <c r="P228" s="12"/>
      <c r="Q228" s="12"/>
      <c r="R228" s="12"/>
      <c r="S228" s="2"/>
      <c r="T228" s="56"/>
      <c r="U228" s="1"/>
      <c r="V228" s="276"/>
      <c r="W228" s="274"/>
      <c r="X228" s="2"/>
      <c r="Y228" s="56"/>
      <c r="Z228" s="24" t="s">
        <v>45</v>
      </c>
      <c r="AA228" s="276">
        <v>6</v>
      </c>
      <c r="AB228" s="1"/>
      <c r="AC228" s="2"/>
      <c r="AD228" s="13"/>
      <c r="AE228" s="1"/>
      <c r="AF228" s="277"/>
    </row>
    <row r="229" spans="2:32" ht="15" customHeight="1" x14ac:dyDescent="0.2">
      <c r="B229" s="13" t="s">
        <v>76</v>
      </c>
      <c r="C229" s="24" t="s">
        <v>91</v>
      </c>
      <c r="D229" s="276">
        <v>215</v>
      </c>
      <c r="E229" s="30" t="s">
        <v>42</v>
      </c>
      <c r="F229" s="13"/>
      <c r="G229" s="12">
        <v>3</v>
      </c>
      <c r="H229" s="12"/>
      <c r="I229" s="12"/>
      <c r="J229" s="12"/>
      <c r="K229" s="12"/>
      <c r="L229" s="12"/>
      <c r="M229" s="12"/>
      <c r="N229" s="12"/>
      <c r="O229" s="12"/>
      <c r="P229" s="12"/>
      <c r="Q229" s="12"/>
      <c r="R229" s="12"/>
      <c r="S229" s="2"/>
      <c r="T229" s="56"/>
      <c r="U229" s="1"/>
      <c r="V229" s="276"/>
      <c r="W229" s="274"/>
      <c r="X229" s="2"/>
      <c r="Y229" s="56"/>
      <c r="Z229" s="24" t="s">
        <v>45</v>
      </c>
      <c r="AA229" s="276">
        <v>3</v>
      </c>
      <c r="AB229" s="1"/>
      <c r="AC229" s="2"/>
      <c r="AD229" s="13"/>
      <c r="AE229" s="1"/>
      <c r="AF229" s="277"/>
    </row>
    <row r="230" spans="2:32" ht="15" customHeight="1" x14ac:dyDescent="0.2">
      <c r="B230" s="13" t="s">
        <v>76</v>
      </c>
      <c r="C230" s="24" t="s">
        <v>91</v>
      </c>
      <c r="D230" s="276">
        <v>216</v>
      </c>
      <c r="E230" s="30" t="s">
        <v>42</v>
      </c>
      <c r="F230" s="13"/>
      <c r="G230" s="12">
        <v>3</v>
      </c>
      <c r="H230" s="12"/>
      <c r="I230" s="12"/>
      <c r="J230" s="12"/>
      <c r="K230" s="12"/>
      <c r="L230" s="12"/>
      <c r="M230" s="12"/>
      <c r="N230" s="12">
        <v>3</v>
      </c>
      <c r="O230" s="12"/>
      <c r="P230" s="12"/>
      <c r="Q230" s="12"/>
      <c r="R230" s="12"/>
      <c r="S230" s="2"/>
      <c r="T230" s="56"/>
      <c r="U230" s="1"/>
      <c r="V230" s="276"/>
      <c r="W230" s="274"/>
      <c r="X230" s="2"/>
      <c r="Y230" s="56"/>
      <c r="Z230" s="24" t="s">
        <v>45</v>
      </c>
      <c r="AA230" s="276">
        <v>6</v>
      </c>
      <c r="AB230" s="1" t="s">
        <v>357</v>
      </c>
      <c r="AC230" s="2"/>
      <c r="AD230" s="13"/>
      <c r="AE230" s="1"/>
      <c r="AF230" s="277"/>
    </row>
    <row r="231" spans="2:32" ht="15" customHeight="1" x14ac:dyDescent="0.2">
      <c r="B231" s="13" t="s">
        <v>76</v>
      </c>
      <c r="C231" s="24" t="s">
        <v>91</v>
      </c>
      <c r="D231" s="276">
        <v>217</v>
      </c>
      <c r="E231" s="30" t="s">
        <v>42</v>
      </c>
      <c r="F231" s="13"/>
      <c r="G231" s="12">
        <v>3</v>
      </c>
      <c r="H231" s="12"/>
      <c r="I231" s="12"/>
      <c r="J231" s="12"/>
      <c r="K231" s="12"/>
      <c r="L231" s="12"/>
      <c r="M231" s="12"/>
      <c r="N231" s="12"/>
      <c r="O231" s="12"/>
      <c r="P231" s="12"/>
      <c r="Q231" s="12"/>
      <c r="R231" s="12"/>
      <c r="S231" s="2" t="s">
        <v>358</v>
      </c>
      <c r="T231" s="56"/>
      <c r="U231" s="1"/>
      <c r="V231" s="276"/>
      <c r="W231" s="274"/>
      <c r="X231" s="2"/>
      <c r="Y231" s="56"/>
      <c r="Z231" s="24" t="s">
        <v>45</v>
      </c>
      <c r="AA231" s="276">
        <v>3</v>
      </c>
      <c r="AB231" s="1"/>
      <c r="AC231" s="2"/>
      <c r="AD231" s="36">
        <v>45297</v>
      </c>
      <c r="AE231" s="1" t="s">
        <v>242</v>
      </c>
      <c r="AF231" s="277"/>
    </row>
    <row r="232" spans="2:32" ht="15" customHeight="1" x14ac:dyDescent="0.2">
      <c r="B232" s="13" t="s">
        <v>76</v>
      </c>
      <c r="C232" s="24" t="s">
        <v>91</v>
      </c>
      <c r="D232" s="276">
        <v>218</v>
      </c>
      <c r="E232" s="30" t="s">
        <v>60</v>
      </c>
      <c r="F232" s="13"/>
      <c r="G232" s="12">
        <v>1</v>
      </c>
      <c r="H232" s="12"/>
      <c r="I232" s="12">
        <v>6</v>
      </c>
      <c r="J232" s="12"/>
      <c r="K232" s="12"/>
      <c r="L232" s="12"/>
      <c r="M232" s="12"/>
      <c r="N232" s="12">
        <v>3</v>
      </c>
      <c r="O232" s="12">
        <v>3</v>
      </c>
      <c r="P232" s="12"/>
      <c r="Q232" s="12"/>
      <c r="R232" s="12"/>
      <c r="S232" s="2"/>
      <c r="T232" s="56">
        <v>45272</v>
      </c>
      <c r="U232" s="24" t="s">
        <v>45</v>
      </c>
      <c r="V232" s="276">
        <v>3</v>
      </c>
      <c r="W232" s="274"/>
      <c r="X232" s="2"/>
      <c r="Y232" s="56"/>
      <c r="Z232" s="24" t="s">
        <v>45</v>
      </c>
      <c r="AA232" s="276">
        <v>10</v>
      </c>
      <c r="AB232" s="1"/>
      <c r="AC232" s="2"/>
      <c r="AD232" s="13"/>
      <c r="AE232" s="1"/>
      <c r="AF232" s="277"/>
    </row>
    <row r="233" spans="2:32" ht="15" customHeight="1" x14ac:dyDescent="0.2">
      <c r="B233" s="13" t="s">
        <v>76</v>
      </c>
      <c r="C233" s="24" t="s">
        <v>91</v>
      </c>
      <c r="D233" s="276">
        <v>219</v>
      </c>
      <c r="E233" s="30" t="s">
        <v>42</v>
      </c>
      <c r="F233" s="13"/>
      <c r="G233" s="12">
        <v>3</v>
      </c>
      <c r="H233" s="12"/>
      <c r="I233" s="12"/>
      <c r="J233" s="12"/>
      <c r="K233" s="12"/>
      <c r="L233" s="12"/>
      <c r="M233" s="12"/>
      <c r="N233" s="12"/>
      <c r="O233" s="12"/>
      <c r="P233" s="12"/>
      <c r="Q233" s="12"/>
      <c r="R233" s="12"/>
      <c r="S233" s="2"/>
      <c r="T233" s="56"/>
      <c r="U233" s="1"/>
      <c r="V233" s="276"/>
      <c r="W233" s="274"/>
      <c r="X233" s="2"/>
      <c r="Y233" s="56"/>
      <c r="Z233" s="24" t="s">
        <v>45</v>
      </c>
      <c r="AA233" s="276">
        <v>3</v>
      </c>
      <c r="AB233" s="1"/>
      <c r="AC233" s="2"/>
      <c r="AD233" s="13"/>
      <c r="AE233" s="1"/>
      <c r="AF233" s="277"/>
    </row>
    <row r="234" spans="2:32" ht="15" customHeight="1" x14ac:dyDescent="0.2">
      <c r="B234" s="13" t="s">
        <v>76</v>
      </c>
      <c r="C234" s="24" t="s">
        <v>91</v>
      </c>
      <c r="D234" s="276">
        <v>220</v>
      </c>
      <c r="E234" s="30" t="s">
        <v>42</v>
      </c>
      <c r="F234" s="13"/>
      <c r="G234" s="12">
        <v>3</v>
      </c>
      <c r="H234" s="12"/>
      <c r="I234" s="12"/>
      <c r="J234" s="12"/>
      <c r="K234" s="12"/>
      <c r="L234" s="12"/>
      <c r="M234" s="12"/>
      <c r="N234" s="12">
        <v>3</v>
      </c>
      <c r="O234" s="12"/>
      <c r="P234" s="12"/>
      <c r="Q234" s="12"/>
      <c r="R234" s="12"/>
      <c r="S234" s="2"/>
      <c r="T234" s="56"/>
      <c r="U234" s="1"/>
      <c r="V234" s="276"/>
      <c r="W234" s="274"/>
      <c r="X234" s="2"/>
      <c r="Y234" s="56"/>
      <c r="Z234" s="24" t="s">
        <v>45</v>
      </c>
      <c r="AA234" s="276">
        <v>6</v>
      </c>
      <c r="AB234" s="1"/>
      <c r="AC234" s="2"/>
      <c r="AD234" s="13"/>
      <c r="AE234" s="1"/>
      <c r="AF234" s="277"/>
    </row>
    <row r="235" spans="2:32" ht="15" customHeight="1" x14ac:dyDescent="0.2">
      <c r="B235" s="13" t="s">
        <v>76</v>
      </c>
      <c r="C235" s="24" t="s">
        <v>91</v>
      </c>
      <c r="D235" s="276">
        <v>221</v>
      </c>
      <c r="E235" s="30" t="s">
        <v>114</v>
      </c>
      <c r="F235" s="13"/>
      <c r="G235" s="12">
        <v>3</v>
      </c>
      <c r="H235" s="12"/>
      <c r="I235" s="12"/>
      <c r="J235" s="12"/>
      <c r="K235" s="12"/>
      <c r="L235" s="12"/>
      <c r="M235" s="12"/>
      <c r="N235" s="12"/>
      <c r="O235" s="12"/>
      <c r="P235" s="12"/>
      <c r="Q235" s="12"/>
      <c r="R235" s="12"/>
      <c r="S235" s="2"/>
      <c r="T235" s="56"/>
      <c r="U235" s="1"/>
      <c r="V235" s="276"/>
      <c r="W235" s="274"/>
      <c r="X235" s="2"/>
      <c r="Y235" s="56"/>
      <c r="Z235" s="24" t="s">
        <v>45</v>
      </c>
      <c r="AA235" s="276">
        <v>3</v>
      </c>
      <c r="AB235" s="1"/>
      <c r="AC235" s="2"/>
      <c r="AD235" s="13"/>
      <c r="AE235" s="1"/>
      <c r="AF235" s="277"/>
    </row>
    <row r="236" spans="2:32" ht="15" customHeight="1" x14ac:dyDescent="0.2">
      <c r="B236" s="13" t="s">
        <v>76</v>
      </c>
      <c r="C236" s="24" t="s">
        <v>91</v>
      </c>
      <c r="D236" s="276">
        <v>222</v>
      </c>
      <c r="E236" s="30" t="s">
        <v>42</v>
      </c>
      <c r="F236" s="13"/>
      <c r="G236" s="12">
        <v>3</v>
      </c>
      <c r="H236" s="12"/>
      <c r="I236" s="12"/>
      <c r="J236" s="12"/>
      <c r="K236" s="12"/>
      <c r="L236" s="12"/>
      <c r="M236" s="12"/>
      <c r="N236" s="12"/>
      <c r="O236" s="12"/>
      <c r="P236" s="12"/>
      <c r="Q236" s="12"/>
      <c r="R236" s="12"/>
      <c r="S236" s="2"/>
      <c r="T236" s="56"/>
      <c r="U236" s="1"/>
      <c r="V236" s="276"/>
      <c r="W236" s="274"/>
      <c r="X236" s="2"/>
      <c r="Y236" s="56"/>
      <c r="Z236" s="24" t="s">
        <v>45</v>
      </c>
      <c r="AA236" s="276">
        <v>3</v>
      </c>
      <c r="AB236" s="1"/>
      <c r="AC236" s="2"/>
      <c r="AD236" s="13"/>
      <c r="AE236" s="1"/>
      <c r="AF236" s="277"/>
    </row>
    <row r="237" spans="2:32" ht="15" customHeight="1" x14ac:dyDescent="0.2">
      <c r="B237" s="13" t="s">
        <v>76</v>
      </c>
      <c r="C237" s="24" t="s">
        <v>91</v>
      </c>
      <c r="D237" s="276">
        <v>223</v>
      </c>
      <c r="E237" s="30" t="s">
        <v>60</v>
      </c>
      <c r="F237" s="13"/>
      <c r="G237" s="12">
        <v>1</v>
      </c>
      <c r="H237" s="12"/>
      <c r="I237" s="12">
        <v>6</v>
      </c>
      <c r="J237" s="12"/>
      <c r="K237" s="12"/>
      <c r="L237" s="12"/>
      <c r="M237" s="12"/>
      <c r="N237" s="12">
        <v>3</v>
      </c>
      <c r="O237" s="12">
        <v>3</v>
      </c>
      <c r="P237" s="12"/>
      <c r="Q237" s="12"/>
      <c r="R237" s="12"/>
      <c r="S237" s="2"/>
      <c r="T237" s="56">
        <v>45272</v>
      </c>
      <c r="U237" s="24" t="s">
        <v>45</v>
      </c>
      <c r="V237" s="276">
        <v>3</v>
      </c>
      <c r="W237" s="274"/>
      <c r="X237" s="2"/>
      <c r="Y237" s="56"/>
      <c r="Z237" s="24" t="s">
        <v>45</v>
      </c>
      <c r="AA237" s="276">
        <v>10</v>
      </c>
      <c r="AB237" s="1"/>
      <c r="AC237" s="2"/>
      <c r="AD237" s="13"/>
      <c r="AE237" s="1"/>
      <c r="AF237" s="277"/>
    </row>
    <row r="238" spans="2:32" ht="15" customHeight="1" x14ac:dyDescent="0.2">
      <c r="B238" s="13" t="s">
        <v>76</v>
      </c>
      <c r="C238" s="24" t="s">
        <v>91</v>
      </c>
      <c r="D238" s="276">
        <v>224</v>
      </c>
      <c r="E238" s="30" t="s">
        <v>42</v>
      </c>
      <c r="F238" s="13"/>
      <c r="G238" s="12">
        <v>3</v>
      </c>
      <c r="H238" s="12"/>
      <c r="I238" s="12"/>
      <c r="J238" s="12"/>
      <c r="K238" s="12"/>
      <c r="L238" s="12"/>
      <c r="M238" s="12"/>
      <c r="N238" s="12"/>
      <c r="O238" s="12"/>
      <c r="P238" s="12"/>
      <c r="Q238" s="12"/>
      <c r="R238" s="12"/>
      <c r="S238" s="2"/>
      <c r="T238" s="56"/>
      <c r="U238" s="1"/>
      <c r="V238" s="276"/>
      <c r="W238" s="274"/>
      <c r="X238" s="2"/>
      <c r="Y238" s="56"/>
      <c r="Z238" s="24" t="s">
        <v>45</v>
      </c>
      <c r="AA238" s="276">
        <v>3</v>
      </c>
      <c r="AB238" s="1"/>
      <c r="AC238" s="2"/>
      <c r="AD238" s="13"/>
      <c r="AE238" s="1"/>
      <c r="AF238" s="277"/>
    </row>
    <row r="239" spans="2:32" ht="15" customHeight="1" x14ac:dyDescent="0.2">
      <c r="B239" s="13" t="s">
        <v>76</v>
      </c>
      <c r="C239" s="24" t="s">
        <v>91</v>
      </c>
      <c r="D239" s="276">
        <v>225</v>
      </c>
      <c r="E239" s="30" t="s">
        <v>42</v>
      </c>
      <c r="F239" s="13"/>
      <c r="G239" s="12">
        <v>3</v>
      </c>
      <c r="H239" s="12"/>
      <c r="I239" s="12"/>
      <c r="J239" s="12"/>
      <c r="K239" s="12"/>
      <c r="L239" s="12"/>
      <c r="M239" s="12"/>
      <c r="N239" s="12">
        <v>3</v>
      </c>
      <c r="O239" s="12"/>
      <c r="P239" s="12"/>
      <c r="Q239" s="12"/>
      <c r="R239" s="12"/>
      <c r="S239" s="2"/>
      <c r="T239" s="56"/>
      <c r="U239" s="1"/>
      <c r="V239" s="276"/>
      <c r="W239" s="274"/>
      <c r="X239" s="2"/>
      <c r="Y239" s="56"/>
      <c r="Z239" s="24" t="s">
        <v>45</v>
      </c>
      <c r="AA239" s="276">
        <v>6</v>
      </c>
      <c r="AB239" s="1"/>
      <c r="AC239" s="2"/>
      <c r="AD239" s="13"/>
      <c r="AE239" s="1"/>
      <c r="AF239" s="277"/>
    </row>
    <row r="240" spans="2:32" ht="15" customHeight="1" x14ac:dyDescent="0.2">
      <c r="B240" s="13" t="s">
        <v>76</v>
      </c>
      <c r="C240" s="24" t="s">
        <v>91</v>
      </c>
      <c r="D240" s="276">
        <v>226</v>
      </c>
      <c r="E240" s="30" t="s">
        <v>114</v>
      </c>
      <c r="F240" s="13"/>
      <c r="G240" s="12">
        <v>3</v>
      </c>
      <c r="H240" s="12">
        <v>3</v>
      </c>
      <c r="I240" s="12"/>
      <c r="J240" s="12"/>
      <c r="K240" s="12"/>
      <c r="L240" s="12"/>
      <c r="M240" s="12"/>
      <c r="N240" s="12"/>
      <c r="O240" s="12">
        <v>3</v>
      </c>
      <c r="P240" s="12"/>
      <c r="Q240" s="12"/>
      <c r="R240" s="12"/>
      <c r="S240" s="2"/>
      <c r="T240" s="56">
        <v>45272</v>
      </c>
      <c r="U240" s="24" t="s">
        <v>45</v>
      </c>
      <c r="V240" s="276">
        <v>3</v>
      </c>
      <c r="W240" s="274"/>
      <c r="X240" s="2"/>
      <c r="Y240" s="56"/>
      <c r="Z240" s="24" t="s">
        <v>45</v>
      </c>
      <c r="AA240" s="276">
        <v>6</v>
      </c>
      <c r="AB240" s="1"/>
      <c r="AC240" s="2"/>
      <c r="AD240" s="13"/>
      <c r="AE240" s="1"/>
      <c r="AF240" s="277"/>
    </row>
    <row r="241" spans="2:32" ht="15" customHeight="1" x14ac:dyDescent="0.2">
      <c r="B241" s="13" t="s">
        <v>76</v>
      </c>
      <c r="C241" s="24" t="s">
        <v>91</v>
      </c>
      <c r="D241" s="276">
        <v>227</v>
      </c>
      <c r="E241" s="30" t="s">
        <v>60</v>
      </c>
      <c r="F241" s="13"/>
      <c r="G241" s="12">
        <v>1</v>
      </c>
      <c r="H241" s="12">
        <v>6</v>
      </c>
      <c r="I241" s="12"/>
      <c r="J241" s="12"/>
      <c r="K241" s="12"/>
      <c r="L241" s="12"/>
      <c r="M241" s="12"/>
      <c r="N241" s="12"/>
      <c r="O241" s="12">
        <v>3</v>
      </c>
      <c r="P241" s="12"/>
      <c r="Q241" s="12"/>
      <c r="R241" s="12"/>
      <c r="S241" s="2"/>
      <c r="T241" s="56">
        <v>45272</v>
      </c>
      <c r="U241" s="24" t="s">
        <v>45</v>
      </c>
      <c r="V241" s="276">
        <v>3</v>
      </c>
      <c r="W241" s="274"/>
      <c r="X241" s="2"/>
      <c r="Y241" s="56"/>
      <c r="Z241" s="24" t="s">
        <v>45</v>
      </c>
      <c r="AA241" s="276">
        <v>7</v>
      </c>
      <c r="AB241" s="1"/>
      <c r="AC241" s="2"/>
      <c r="AD241" s="13"/>
      <c r="AE241" s="1"/>
      <c r="AF241" s="277"/>
    </row>
    <row r="242" spans="2:32" ht="15" customHeight="1" x14ac:dyDescent="0.2">
      <c r="B242" s="13" t="s">
        <v>76</v>
      </c>
      <c r="C242" s="24" t="s">
        <v>91</v>
      </c>
      <c r="D242" s="276">
        <v>228</v>
      </c>
      <c r="E242" s="30" t="s">
        <v>60</v>
      </c>
      <c r="F242" s="13"/>
      <c r="G242" s="12">
        <v>1</v>
      </c>
      <c r="H242" s="12">
        <v>6</v>
      </c>
      <c r="I242" s="12"/>
      <c r="J242" s="12"/>
      <c r="K242" s="12"/>
      <c r="L242" s="12"/>
      <c r="M242" s="12"/>
      <c r="N242" s="12"/>
      <c r="O242" s="12">
        <v>3</v>
      </c>
      <c r="P242" s="12"/>
      <c r="Q242" s="12"/>
      <c r="R242" s="12"/>
      <c r="S242" s="2"/>
      <c r="T242" s="56">
        <v>45272</v>
      </c>
      <c r="U242" s="24" t="s">
        <v>45</v>
      </c>
      <c r="V242" s="276">
        <v>3</v>
      </c>
      <c r="W242" s="274"/>
      <c r="X242" s="2"/>
      <c r="Y242" s="56"/>
      <c r="Z242" s="24" t="s">
        <v>45</v>
      </c>
      <c r="AA242" s="276">
        <v>7</v>
      </c>
      <c r="AB242" s="1"/>
      <c r="AC242" s="2"/>
      <c r="AD242" s="13"/>
      <c r="AE242" s="1"/>
      <c r="AF242" s="277"/>
    </row>
    <row r="243" spans="2:32" ht="15" customHeight="1" x14ac:dyDescent="0.2">
      <c r="B243" s="13" t="s">
        <v>76</v>
      </c>
      <c r="C243" s="24" t="s">
        <v>91</v>
      </c>
      <c r="D243" s="276">
        <v>229</v>
      </c>
      <c r="E243" s="30" t="s">
        <v>42</v>
      </c>
      <c r="F243" s="13"/>
      <c r="G243" s="12">
        <v>3</v>
      </c>
      <c r="H243" s="12"/>
      <c r="I243" s="12"/>
      <c r="J243" s="12"/>
      <c r="K243" s="12">
        <v>3</v>
      </c>
      <c r="L243" s="12"/>
      <c r="M243" s="12"/>
      <c r="N243" s="12"/>
      <c r="O243" s="12">
        <v>3</v>
      </c>
      <c r="P243" s="12"/>
      <c r="Q243" s="12"/>
      <c r="R243" s="12"/>
      <c r="S243" s="2"/>
      <c r="T243" s="56">
        <v>45272</v>
      </c>
      <c r="U243" s="24" t="s">
        <v>45</v>
      </c>
      <c r="V243" s="276">
        <v>6</v>
      </c>
      <c r="W243" s="274" t="s">
        <v>156</v>
      </c>
      <c r="X243" s="2"/>
      <c r="Y243" s="56"/>
      <c r="Z243" s="24" t="s">
        <v>45</v>
      </c>
      <c r="AA243" s="276">
        <v>6</v>
      </c>
      <c r="AB243" s="1"/>
      <c r="AC243" s="2"/>
      <c r="AD243" s="13"/>
      <c r="AE243" s="1"/>
      <c r="AF243" s="277"/>
    </row>
    <row r="244" spans="2:32" ht="15" customHeight="1" x14ac:dyDescent="0.2">
      <c r="B244" s="13" t="s">
        <v>76</v>
      </c>
      <c r="C244" s="24" t="s">
        <v>91</v>
      </c>
      <c r="D244" s="276">
        <v>230</v>
      </c>
      <c r="E244" s="30" t="s">
        <v>42</v>
      </c>
      <c r="F244" s="13"/>
      <c r="G244" s="12">
        <v>3</v>
      </c>
      <c r="H244" s="12"/>
      <c r="I244" s="12"/>
      <c r="J244" s="12"/>
      <c r="K244" s="12">
        <v>3</v>
      </c>
      <c r="L244" s="12"/>
      <c r="M244" s="12"/>
      <c r="N244" s="12">
        <v>3</v>
      </c>
      <c r="O244" s="12">
        <v>3</v>
      </c>
      <c r="P244" s="12"/>
      <c r="Q244" s="12"/>
      <c r="R244" s="12"/>
      <c r="S244" s="2" t="s">
        <v>250</v>
      </c>
      <c r="T244" s="56">
        <v>45272</v>
      </c>
      <c r="U244" s="24" t="s">
        <v>45</v>
      </c>
      <c r="V244" s="276">
        <v>6</v>
      </c>
      <c r="W244" s="274"/>
      <c r="X244" s="2"/>
      <c r="Y244" s="56"/>
      <c r="Z244" s="24" t="s">
        <v>45</v>
      </c>
      <c r="AA244" s="276">
        <v>9</v>
      </c>
      <c r="AB244" s="1"/>
      <c r="AC244" s="2"/>
      <c r="AD244" s="13"/>
      <c r="AE244" s="1"/>
      <c r="AF244" s="277"/>
    </row>
    <row r="245" spans="2:32" ht="15" customHeight="1" x14ac:dyDescent="0.2">
      <c r="B245" s="13" t="s">
        <v>76</v>
      </c>
      <c r="C245" s="24" t="s">
        <v>91</v>
      </c>
      <c r="D245" s="276">
        <v>231</v>
      </c>
      <c r="E245" s="30" t="s">
        <v>42</v>
      </c>
      <c r="F245" s="13"/>
      <c r="G245" s="12">
        <v>3</v>
      </c>
      <c r="H245" s="12"/>
      <c r="I245" s="12"/>
      <c r="J245" s="12"/>
      <c r="K245" s="12">
        <v>3</v>
      </c>
      <c r="L245" s="12"/>
      <c r="M245" s="12"/>
      <c r="N245" s="12">
        <v>3</v>
      </c>
      <c r="O245" s="12">
        <v>3</v>
      </c>
      <c r="P245" s="12"/>
      <c r="Q245" s="12"/>
      <c r="R245" s="12"/>
      <c r="S245" s="2" t="s">
        <v>250</v>
      </c>
      <c r="T245" s="56">
        <v>45272</v>
      </c>
      <c r="U245" s="24" t="s">
        <v>45</v>
      </c>
      <c r="V245" s="276">
        <v>6</v>
      </c>
      <c r="W245" s="274" t="s">
        <v>156</v>
      </c>
      <c r="X245" s="2"/>
      <c r="Y245" s="56"/>
      <c r="Z245" s="24" t="s">
        <v>45</v>
      </c>
      <c r="AA245" s="276">
        <v>9</v>
      </c>
      <c r="AB245" s="1"/>
      <c r="AC245" s="2"/>
      <c r="AD245" s="13"/>
      <c r="AE245" s="1"/>
      <c r="AF245" s="277"/>
    </row>
    <row r="246" spans="2:32" ht="15" customHeight="1" x14ac:dyDescent="0.2">
      <c r="B246" s="13" t="s">
        <v>76</v>
      </c>
      <c r="C246" s="24" t="s">
        <v>91</v>
      </c>
      <c r="D246" s="276">
        <v>232</v>
      </c>
      <c r="E246" s="30" t="s">
        <v>111</v>
      </c>
      <c r="F246" s="13"/>
      <c r="G246" s="12"/>
      <c r="H246" s="12">
        <v>3</v>
      </c>
      <c r="I246" s="12"/>
      <c r="J246" s="12"/>
      <c r="K246" s="12">
        <v>3</v>
      </c>
      <c r="L246" s="12"/>
      <c r="M246" s="12"/>
      <c r="N246" s="12">
        <v>3</v>
      </c>
      <c r="O246" s="12">
        <v>3</v>
      </c>
      <c r="P246" s="12"/>
      <c r="Q246" s="12"/>
      <c r="R246" s="12"/>
      <c r="S246" s="2"/>
      <c r="T246" s="56">
        <v>45272</v>
      </c>
      <c r="U246" s="24" t="s">
        <v>45</v>
      </c>
      <c r="V246" s="276">
        <v>3</v>
      </c>
      <c r="W246" s="274" t="s">
        <v>156</v>
      </c>
      <c r="X246" s="2"/>
      <c r="Y246" s="56"/>
      <c r="Z246" s="24" t="s">
        <v>45</v>
      </c>
      <c r="AA246" s="276">
        <v>9</v>
      </c>
      <c r="AB246" s="1" t="s">
        <v>359</v>
      </c>
      <c r="AC246" s="2"/>
      <c r="AD246" s="13"/>
      <c r="AE246" s="1"/>
      <c r="AF246" s="277"/>
    </row>
    <row r="247" spans="2:32" ht="15" customHeight="1" x14ac:dyDescent="0.2">
      <c r="B247" s="13" t="s">
        <v>76</v>
      </c>
      <c r="C247" s="24" t="s">
        <v>91</v>
      </c>
      <c r="D247" s="276">
        <v>233</v>
      </c>
      <c r="E247" s="30" t="s">
        <v>111</v>
      </c>
      <c r="F247" s="13"/>
      <c r="G247" s="12"/>
      <c r="H247" s="12">
        <v>3</v>
      </c>
      <c r="I247" s="12"/>
      <c r="J247" s="12"/>
      <c r="K247" s="12"/>
      <c r="L247" s="12"/>
      <c r="M247" s="12"/>
      <c r="N247" s="12"/>
      <c r="O247" s="12"/>
      <c r="P247" s="12"/>
      <c r="Q247" s="12"/>
      <c r="R247" s="12"/>
      <c r="S247" s="2"/>
      <c r="T247" s="56"/>
      <c r="U247" s="1"/>
      <c r="V247" s="276"/>
      <c r="W247" s="274" t="s">
        <v>162</v>
      </c>
      <c r="X247" s="2"/>
      <c r="Y247" s="56"/>
      <c r="Z247" s="24" t="s">
        <v>45</v>
      </c>
      <c r="AA247" s="276">
        <v>3</v>
      </c>
      <c r="AB247" s="1"/>
      <c r="AC247" s="2"/>
      <c r="AD247" s="13"/>
      <c r="AE247" s="1"/>
      <c r="AF247" s="277"/>
    </row>
    <row r="248" spans="2:32" ht="15" customHeight="1" x14ac:dyDescent="0.2">
      <c r="B248" s="13" t="s">
        <v>76</v>
      </c>
      <c r="C248" s="24" t="s">
        <v>91</v>
      </c>
      <c r="D248" s="276">
        <v>234</v>
      </c>
      <c r="E248" s="30" t="s">
        <v>112</v>
      </c>
      <c r="F248" s="13"/>
      <c r="G248" s="12"/>
      <c r="H248" s="12">
        <v>6</v>
      </c>
      <c r="I248" s="12"/>
      <c r="J248" s="12"/>
      <c r="K248" s="12">
        <v>3</v>
      </c>
      <c r="L248" s="12"/>
      <c r="M248" s="12"/>
      <c r="N248" s="12">
        <v>3</v>
      </c>
      <c r="O248" s="12">
        <v>9</v>
      </c>
      <c r="P248" s="12"/>
      <c r="Q248" s="12"/>
      <c r="R248" s="12"/>
      <c r="S248" s="2"/>
      <c r="T248" s="56">
        <v>45272</v>
      </c>
      <c r="U248" s="24" t="s">
        <v>45</v>
      </c>
      <c r="V248" s="276">
        <v>12</v>
      </c>
      <c r="W248" s="274"/>
      <c r="X248" s="2"/>
      <c r="Y248" s="56"/>
      <c r="Z248" s="24" t="s">
        <v>45</v>
      </c>
      <c r="AA248" s="276">
        <v>12</v>
      </c>
      <c r="AB248" s="1"/>
      <c r="AC248" s="2"/>
      <c r="AD248" s="13"/>
      <c r="AE248" s="1"/>
      <c r="AF248" s="277"/>
    </row>
    <row r="249" spans="2:32" ht="15" customHeight="1" x14ac:dyDescent="0.2">
      <c r="B249" s="13" t="s">
        <v>76</v>
      </c>
      <c r="C249" s="24" t="s">
        <v>91</v>
      </c>
      <c r="D249" s="276">
        <v>235</v>
      </c>
      <c r="E249" s="30" t="s">
        <v>42</v>
      </c>
      <c r="F249" s="13"/>
      <c r="G249" s="12">
        <v>3</v>
      </c>
      <c r="H249" s="12"/>
      <c r="I249" s="12"/>
      <c r="J249" s="12"/>
      <c r="K249" s="12">
        <v>3</v>
      </c>
      <c r="L249" s="12"/>
      <c r="M249" s="12"/>
      <c r="N249" s="12">
        <v>3</v>
      </c>
      <c r="O249" s="12">
        <v>3</v>
      </c>
      <c r="P249" s="12"/>
      <c r="Q249" s="12"/>
      <c r="R249" s="12"/>
      <c r="S249" s="2"/>
      <c r="T249" s="56">
        <v>45272</v>
      </c>
      <c r="U249" s="24" t="s">
        <v>45</v>
      </c>
      <c r="V249" s="276">
        <v>6</v>
      </c>
      <c r="W249" s="274" t="s">
        <v>158</v>
      </c>
      <c r="X249" s="2"/>
      <c r="Y249" s="56"/>
      <c r="Z249" s="24" t="s">
        <v>45</v>
      </c>
      <c r="AA249" s="276">
        <v>9</v>
      </c>
      <c r="AB249" s="1"/>
      <c r="AC249" s="2"/>
      <c r="AD249" s="13"/>
      <c r="AE249" s="1"/>
      <c r="AF249" s="277"/>
    </row>
    <row r="250" spans="2:32" ht="15" customHeight="1" x14ac:dyDescent="0.2">
      <c r="B250" s="13" t="s">
        <v>76</v>
      </c>
      <c r="C250" s="24" t="s">
        <v>91</v>
      </c>
      <c r="D250" s="276">
        <v>236</v>
      </c>
      <c r="E250" s="30" t="s">
        <v>130</v>
      </c>
      <c r="F250" s="13"/>
      <c r="G250" s="12"/>
      <c r="H250" s="12">
        <v>3</v>
      </c>
      <c r="I250" s="12"/>
      <c r="J250" s="12"/>
      <c r="K250" s="12">
        <v>3</v>
      </c>
      <c r="L250" s="12"/>
      <c r="M250" s="12"/>
      <c r="N250" s="12">
        <v>3</v>
      </c>
      <c r="O250" s="12">
        <v>3</v>
      </c>
      <c r="P250" s="12"/>
      <c r="Q250" s="12"/>
      <c r="R250" s="12"/>
      <c r="S250" s="2"/>
      <c r="T250" s="56">
        <v>45272</v>
      </c>
      <c r="U250" s="24" t="s">
        <v>45</v>
      </c>
      <c r="V250" s="276">
        <v>12</v>
      </c>
      <c r="W250" s="274"/>
      <c r="X250" s="2"/>
      <c r="Y250" s="56"/>
      <c r="Z250" s="24" t="s">
        <v>45</v>
      </c>
      <c r="AA250" s="276">
        <v>9</v>
      </c>
      <c r="AB250" s="1"/>
      <c r="AC250" s="2"/>
      <c r="AD250" s="13"/>
      <c r="AE250" s="1"/>
      <c r="AF250" s="277"/>
    </row>
    <row r="251" spans="2:32" ht="15" customHeight="1" x14ac:dyDescent="0.2">
      <c r="B251" s="13" t="s">
        <v>76</v>
      </c>
      <c r="C251" s="24" t="s">
        <v>91</v>
      </c>
      <c r="D251" s="276">
        <v>237</v>
      </c>
      <c r="E251" s="30" t="s">
        <v>42</v>
      </c>
      <c r="F251" s="13"/>
      <c r="G251" s="12">
        <v>3</v>
      </c>
      <c r="H251" s="12"/>
      <c r="I251" s="12"/>
      <c r="J251" s="12"/>
      <c r="K251" s="12"/>
      <c r="L251" s="12"/>
      <c r="M251" s="12"/>
      <c r="N251" s="12">
        <v>3</v>
      </c>
      <c r="O251" s="12"/>
      <c r="P251" s="12"/>
      <c r="Q251" s="12"/>
      <c r="R251" s="12"/>
      <c r="S251" s="2"/>
      <c r="T251" s="56"/>
      <c r="U251" s="1"/>
      <c r="V251" s="276"/>
      <c r="W251" s="274"/>
      <c r="X251" s="2"/>
      <c r="Y251" s="56"/>
      <c r="Z251" s="24" t="s">
        <v>45</v>
      </c>
      <c r="AA251" s="276">
        <v>6</v>
      </c>
      <c r="AB251" s="1"/>
      <c r="AC251" s="2"/>
      <c r="AD251" s="13"/>
      <c r="AE251" s="1"/>
      <c r="AF251" s="277"/>
    </row>
    <row r="252" spans="2:32" ht="15" customHeight="1" x14ac:dyDescent="0.2">
      <c r="B252" s="13" t="s">
        <v>76</v>
      </c>
      <c r="C252" s="24" t="s">
        <v>91</v>
      </c>
      <c r="D252" s="276">
        <v>238</v>
      </c>
      <c r="E252" s="30" t="s">
        <v>42</v>
      </c>
      <c r="F252" s="13"/>
      <c r="G252" s="12">
        <v>3</v>
      </c>
      <c r="H252" s="12"/>
      <c r="I252" s="12"/>
      <c r="J252" s="12"/>
      <c r="K252" s="12"/>
      <c r="L252" s="12"/>
      <c r="M252" s="12"/>
      <c r="N252" s="12"/>
      <c r="O252" s="12"/>
      <c r="P252" s="12"/>
      <c r="Q252" s="12"/>
      <c r="R252" s="12"/>
      <c r="S252" s="2"/>
      <c r="T252" s="56"/>
      <c r="U252" s="1"/>
      <c r="V252" s="276"/>
      <c r="W252" s="274"/>
      <c r="X252" s="2"/>
      <c r="Y252" s="56"/>
      <c r="Z252" s="24" t="s">
        <v>45</v>
      </c>
      <c r="AA252" s="276">
        <v>3</v>
      </c>
      <c r="AB252" s="1"/>
      <c r="AC252" s="2"/>
      <c r="AD252" s="13"/>
      <c r="AE252" s="1"/>
      <c r="AF252" s="277"/>
    </row>
    <row r="253" spans="2:32" ht="15" customHeight="1" x14ac:dyDescent="0.2">
      <c r="B253" s="13" t="s">
        <v>76</v>
      </c>
      <c r="C253" s="24" t="s">
        <v>91</v>
      </c>
      <c r="D253" s="276">
        <v>239</v>
      </c>
      <c r="E253" s="30" t="s">
        <v>133</v>
      </c>
      <c r="F253" s="13"/>
      <c r="G253" s="12">
        <v>3</v>
      </c>
      <c r="H253" s="12"/>
      <c r="I253" s="12">
        <v>9</v>
      </c>
      <c r="J253" s="12"/>
      <c r="K253" s="12"/>
      <c r="L253" s="12"/>
      <c r="M253" s="12"/>
      <c r="N253" s="12">
        <v>3</v>
      </c>
      <c r="O253" s="12">
        <v>3</v>
      </c>
      <c r="P253" s="12">
        <v>3</v>
      </c>
      <c r="Q253" s="12"/>
      <c r="R253" s="12"/>
      <c r="S253" s="2"/>
      <c r="T253" s="56">
        <v>45272</v>
      </c>
      <c r="U253" s="24" t="s">
        <v>45</v>
      </c>
      <c r="V253" s="276">
        <v>12</v>
      </c>
      <c r="W253" s="274" t="s">
        <v>163</v>
      </c>
      <c r="X253" s="2"/>
      <c r="Y253" s="56"/>
      <c r="Z253" s="24" t="s">
        <v>45</v>
      </c>
      <c r="AA253" s="276">
        <v>21</v>
      </c>
      <c r="AB253" s="1"/>
      <c r="AC253" s="2"/>
      <c r="AD253" s="13"/>
      <c r="AE253" s="1"/>
      <c r="AF253" s="277"/>
    </row>
    <row r="254" spans="2:32" ht="15" customHeight="1" x14ac:dyDescent="0.2">
      <c r="B254" s="13" t="s">
        <v>76</v>
      </c>
      <c r="C254" s="24" t="s">
        <v>91</v>
      </c>
      <c r="D254" s="276">
        <v>240</v>
      </c>
      <c r="E254" s="30" t="s">
        <v>42</v>
      </c>
      <c r="F254" s="13"/>
      <c r="G254" s="12">
        <v>3</v>
      </c>
      <c r="H254" s="12"/>
      <c r="I254" s="12"/>
      <c r="J254" s="12"/>
      <c r="K254" s="12"/>
      <c r="L254" s="12"/>
      <c r="M254" s="12"/>
      <c r="N254" s="12"/>
      <c r="O254" s="12"/>
      <c r="P254" s="12"/>
      <c r="Q254" s="12"/>
      <c r="R254" s="12"/>
      <c r="S254" s="2"/>
      <c r="T254" s="56"/>
      <c r="U254" s="1"/>
      <c r="V254" s="276"/>
      <c r="W254" s="274"/>
      <c r="X254" s="2"/>
      <c r="Y254" s="56"/>
      <c r="Z254" s="24" t="s">
        <v>45</v>
      </c>
      <c r="AA254" s="276">
        <v>3</v>
      </c>
      <c r="AB254" s="1"/>
      <c r="AC254" s="2"/>
      <c r="AD254" s="13"/>
      <c r="AE254" s="1"/>
      <c r="AF254" s="277"/>
    </row>
    <row r="255" spans="2:32" ht="15" customHeight="1" x14ac:dyDescent="0.2">
      <c r="B255" s="13" t="s">
        <v>76</v>
      </c>
      <c r="C255" s="24" t="s">
        <v>91</v>
      </c>
      <c r="D255" s="276">
        <v>241</v>
      </c>
      <c r="E255" s="30" t="s">
        <v>42</v>
      </c>
      <c r="F255" s="13"/>
      <c r="G255" s="12">
        <v>3</v>
      </c>
      <c r="H255" s="12"/>
      <c r="I255" s="12"/>
      <c r="J255" s="12"/>
      <c r="K255" s="12"/>
      <c r="L255" s="12"/>
      <c r="M255" s="12"/>
      <c r="N255" s="12">
        <v>3</v>
      </c>
      <c r="O255" s="12"/>
      <c r="P255" s="12"/>
      <c r="Q255" s="12"/>
      <c r="R255" s="12"/>
      <c r="S255" s="2"/>
      <c r="T255" s="56"/>
      <c r="U255" s="1"/>
      <c r="V255" s="276"/>
      <c r="W255" s="274"/>
      <c r="X255" s="2"/>
      <c r="Y255" s="56"/>
      <c r="Z255" s="24" t="s">
        <v>45</v>
      </c>
      <c r="AA255" s="276">
        <v>6</v>
      </c>
      <c r="AB255" s="1"/>
      <c r="AC255" s="2"/>
      <c r="AD255" s="13"/>
      <c r="AE255" s="1"/>
      <c r="AF255" s="277"/>
    </row>
    <row r="256" spans="2:32" ht="15" customHeight="1" x14ac:dyDescent="0.2">
      <c r="B256" s="13" t="s">
        <v>76</v>
      </c>
      <c r="C256" s="24" t="s">
        <v>91</v>
      </c>
      <c r="D256" s="276">
        <v>242</v>
      </c>
      <c r="E256" s="30" t="s">
        <v>42</v>
      </c>
      <c r="F256" s="13"/>
      <c r="G256" s="12">
        <v>3</v>
      </c>
      <c r="H256" s="12"/>
      <c r="I256" s="12"/>
      <c r="J256" s="12"/>
      <c r="K256" s="12"/>
      <c r="L256" s="12"/>
      <c r="M256" s="12"/>
      <c r="N256" s="12"/>
      <c r="O256" s="12"/>
      <c r="P256" s="12"/>
      <c r="Q256" s="12"/>
      <c r="R256" s="12"/>
      <c r="S256" s="2"/>
      <c r="T256" s="56"/>
      <c r="U256" s="1"/>
      <c r="V256" s="276"/>
      <c r="W256" s="274"/>
      <c r="X256" s="2"/>
      <c r="Y256" s="56"/>
      <c r="Z256" s="24" t="s">
        <v>45</v>
      </c>
      <c r="AA256" s="276">
        <v>3</v>
      </c>
      <c r="AB256" s="1"/>
      <c r="AC256" s="2"/>
      <c r="AD256" s="13"/>
      <c r="AE256" s="1"/>
      <c r="AF256" s="277"/>
    </row>
    <row r="257" spans="2:32" ht="15" customHeight="1" x14ac:dyDescent="0.2">
      <c r="B257" s="13" t="s">
        <v>76</v>
      </c>
      <c r="C257" s="24" t="s">
        <v>91</v>
      </c>
      <c r="D257" s="276">
        <v>243</v>
      </c>
      <c r="E257" s="30" t="s">
        <v>42</v>
      </c>
      <c r="F257" s="13"/>
      <c r="G257" s="12">
        <v>3</v>
      </c>
      <c r="H257" s="12"/>
      <c r="I257" s="12"/>
      <c r="J257" s="12"/>
      <c r="K257" s="12"/>
      <c r="L257" s="12"/>
      <c r="M257" s="12"/>
      <c r="N257" s="12">
        <v>3</v>
      </c>
      <c r="O257" s="12"/>
      <c r="P257" s="12"/>
      <c r="Q257" s="12"/>
      <c r="R257" s="12"/>
      <c r="S257" s="2"/>
      <c r="T257" s="56"/>
      <c r="U257" s="1"/>
      <c r="V257" s="276"/>
      <c r="W257" s="274"/>
      <c r="X257" s="2"/>
      <c r="Y257" s="56"/>
      <c r="Z257" s="24" t="s">
        <v>45</v>
      </c>
      <c r="AA257" s="276">
        <v>6</v>
      </c>
      <c r="AB257" s="1"/>
      <c r="AC257" s="2"/>
      <c r="AD257" s="13"/>
      <c r="AE257" s="1"/>
      <c r="AF257" s="277"/>
    </row>
    <row r="258" spans="2:32" ht="15" customHeight="1" x14ac:dyDescent="0.2">
      <c r="B258" s="13" t="s">
        <v>76</v>
      </c>
      <c r="C258" s="24" t="s">
        <v>91</v>
      </c>
      <c r="D258" s="276">
        <v>244</v>
      </c>
      <c r="E258" s="30" t="s">
        <v>134</v>
      </c>
      <c r="F258" s="13"/>
      <c r="G258" s="12">
        <v>3</v>
      </c>
      <c r="H258" s="12">
        <v>5</v>
      </c>
      <c r="I258" s="12"/>
      <c r="J258" s="12"/>
      <c r="K258" s="12"/>
      <c r="L258" s="12"/>
      <c r="M258" s="12"/>
      <c r="N258" s="12"/>
      <c r="O258" s="12">
        <v>4</v>
      </c>
      <c r="P258" s="12"/>
      <c r="Q258" s="12"/>
      <c r="R258" s="12"/>
      <c r="S258" s="2"/>
      <c r="T258" s="56">
        <v>45272</v>
      </c>
      <c r="U258" s="24" t="s">
        <v>45</v>
      </c>
      <c r="V258" s="276">
        <v>4</v>
      </c>
      <c r="W258" s="274"/>
      <c r="X258" s="2"/>
      <c r="Y258" s="56"/>
      <c r="Z258" s="24" t="s">
        <v>45</v>
      </c>
      <c r="AA258" s="276">
        <v>8</v>
      </c>
      <c r="AB258" s="1"/>
      <c r="AC258" s="2"/>
      <c r="AD258" s="13"/>
      <c r="AE258" s="1"/>
      <c r="AF258" s="277"/>
    </row>
    <row r="259" spans="2:32" ht="15" customHeight="1" x14ac:dyDescent="0.2">
      <c r="B259" s="13" t="s">
        <v>76</v>
      </c>
      <c r="C259" s="24" t="s">
        <v>91</v>
      </c>
      <c r="D259" s="276">
        <v>245</v>
      </c>
      <c r="E259" s="30" t="s">
        <v>135</v>
      </c>
      <c r="F259" s="13"/>
      <c r="G259" s="12"/>
      <c r="H259" s="12">
        <v>3</v>
      </c>
      <c r="I259" s="12"/>
      <c r="J259" s="12"/>
      <c r="K259" s="12"/>
      <c r="L259" s="12"/>
      <c r="M259" s="12"/>
      <c r="N259" s="12">
        <v>3</v>
      </c>
      <c r="O259" s="12"/>
      <c r="P259" s="12"/>
      <c r="Q259" s="12"/>
      <c r="R259" s="12"/>
      <c r="S259" s="2"/>
      <c r="T259" s="56"/>
      <c r="U259" s="1"/>
      <c r="V259" s="276"/>
      <c r="W259" s="274"/>
      <c r="X259" s="2"/>
      <c r="Y259" s="56"/>
      <c r="Z259" s="24" t="s">
        <v>45</v>
      </c>
      <c r="AA259" s="276">
        <v>6</v>
      </c>
      <c r="AB259" s="1"/>
      <c r="AC259" s="2"/>
      <c r="AD259" s="13"/>
      <c r="AE259" s="1"/>
      <c r="AF259" s="277"/>
    </row>
    <row r="260" spans="2:32" ht="15" customHeight="1" x14ac:dyDescent="0.2">
      <c r="B260" s="13" t="s">
        <v>76</v>
      </c>
      <c r="C260" s="24" t="s">
        <v>91</v>
      </c>
      <c r="D260" s="276">
        <v>246</v>
      </c>
      <c r="E260" s="30" t="s">
        <v>135</v>
      </c>
      <c r="F260" s="13"/>
      <c r="G260" s="12"/>
      <c r="H260" s="12">
        <v>2</v>
      </c>
      <c r="I260" s="12"/>
      <c r="J260" s="12"/>
      <c r="K260" s="12">
        <v>2</v>
      </c>
      <c r="L260" s="12"/>
      <c r="M260" s="12"/>
      <c r="N260" s="12">
        <v>2</v>
      </c>
      <c r="O260" s="12"/>
      <c r="P260" s="12"/>
      <c r="Q260" s="12"/>
      <c r="R260" s="12"/>
      <c r="S260" s="2"/>
      <c r="T260" s="56">
        <v>45272</v>
      </c>
      <c r="U260" s="24" t="s">
        <v>45</v>
      </c>
      <c r="V260" s="276">
        <v>2</v>
      </c>
      <c r="W260" s="274"/>
      <c r="X260" s="2"/>
      <c r="Y260" s="56"/>
      <c r="Z260" s="24" t="s">
        <v>45</v>
      </c>
      <c r="AA260" s="276">
        <v>6</v>
      </c>
      <c r="AB260" s="1"/>
      <c r="AC260" s="2"/>
      <c r="AD260" s="13"/>
      <c r="AE260" s="1"/>
      <c r="AF260" s="277"/>
    </row>
    <row r="261" spans="2:32" ht="15" customHeight="1" x14ac:dyDescent="0.2">
      <c r="B261" s="13" t="s">
        <v>76</v>
      </c>
      <c r="C261" s="24" t="s">
        <v>91</v>
      </c>
      <c r="D261" s="276">
        <v>247</v>
      </c>
      <c r="E261" s="30" t="s">
        <v>136</v>
      </c>
      <c r="F261" s="13"/>
      <c r="G261" s="12">
        <v>2</v>
      </c>
      <c r="H261" s="12">
        <v>6</v>
      </c>
      <c r="I261" s="12"/>
      <c r="J261" s="12"/>
      <c r="K261" s="12">
        <v>3</v>
      </c>
      <c r="L261" s="12"/>
      <c r="M261" s="12"/>
      <c r="N261" s="12">
        <v>3</v>
      </c>
      <c r="O261" s="12">
        <v>4</v>
      </c>
      <c r="P261" s="12"/>
      <c r="Q261" s="12"/>
      <c r="R261" s="12"/>
      <c r="S261" s="2"/>
      <c r="T261" s="56">
        <v>45272</v>
      </c>
      <c r="U261" s="24" t="s">
        <v>45</v>
      </c>
      <c r="V261" s="276">
        <v>7</v>
      </c>
      <c r="W261" s="274"/>
      <c r="X261" s="2"/>
      <c r="Y261" s="56"/>
      <c r="Z261" s="24" t="s">
        <v>45</v>
      </c>
      <c r="AA261" s="276">
        <v>11</v>
      </c>
      <c r="AB261" s="1"/>
      <c r="AC261" s="2"/>
      <c r="AD261" s="13"/>
      <c r="AE261" s="1"/>
      <c r="AF261" s="277"/>
    </row>
    <row r="262" spans="2:32" ht="15" customHeight="1" x14ac:dyDescent="0.2">
      <c r="B262" s="13" t="s">
        <v>76</v>
      </c>
      <c r="C262" s="24" t="s">
        <v>91</v>
      </c>
      <c r="D262" s="276">
        <v>248</v>
      </c>
      <c r="E262" s="30" t="s">
        <v>42</v>
      </c>
      <c r="F262" s="13"/>
      <c r="G262" s="12">
        <v>3</v>
      </c>
      <c r="H262" s="12"/>
      <c r="I262" s="12"/>
      <c r="J262" s="12"/>
      <c r="K262" s="12">
        <v>3</v>
      </c>
      <c r="L262" s="12"/>
      <c r="M262" s="12"/>
      <c r="N262" s="12"/>
      <c r="O262" s="12">
        <v>3</v>
      </c>
      <c r="P262" s="12"/>
      <c r="Q262" s="12"/>
      <c r="R262" s="12"/>
      <c r="S262" s="2"/>
      <c r="T262" s="56">
        <v>45272</v>
      </c>
      <c r="U262" s="24" t="s">
        <v>45</v>
      </c>
      <c r="V262" s="276">
        <v>6</v>
      </c>
      <c r="W262" s="274"/>
      <c r="X262" s="2"/>
      <c r="Y262" s="56"/>
      <c r="Z262" s="24" t="s">
        <v>45</v>
      </c>
      <c r="AA262" s="276">
        <v>6</v>
      </c>
      <c r="AB262" s="1"/>
      <c r="AC262" s="2"/>
      <c r="AD262" s="13"/>
      <c r="AE262" s="1"/>
      <c r="AF262" s="277"/>
    </row>
    <row r="263" spans="2:32" ht="15" customHeight="1" x14ac:dyDescent="0.2">
      <c r="B263" s="13" t="s">
        <v>76</v>
      </c>
      <c r="C263" s="24" t="s">
        <v>91</v>
      </c>
      <c r="D263" s="276">
        <v>249</v>
      </c>
      <c r="E263" s="30" t="s">
        <v>47</v>
      </c>
      <c r="F263" s="13"/>
      <c r="G263" s="12">
        <v>3</v>
      </c>
      <c r="H263" s="12"/>
      <c r="I263" s="12"/>
      <c r="J263" s="12"/>
      <c r="K263" s="12">
        <v>3</v>
      </c>
      <c r="L263" s="12"/>
      <c r="M263" s="12"/>
      <c r="N263" s="12"/>
      <c r="O263" s="12">
        <v>4</v>
      </c>
      <c r="P263" s="12"/>
      <c r="Q263" s="12"/>
      <c r="R263" s="12"/>
      <c r="S263" s="2"/>
      <c r="T263" s="56">
        <v>45272</v>
      </c>
      <c r="U263" s="24" t="s">
        <v>45</v>
      </c>
      <c r="V263" s="276">
        <v>13</v>
      </c>
      <c r="W263" s="274" t="s">
        <v>164</v>
      </c>
      <c r="X263" s="2"/>
      <c r="Y263" s="56"/>
      <c r="Z263" s="24" t="s">
        <v>45</v>
      </c>
      <c r="AA263" s="276">
        <v>6</v>
      </c>
      <c r="AB263" s="1"/>
      <c r="AC263" s="2"/>
      <c r="AD263" s="13"/>
      <c r="AE263" s="1"/>
      <c r="AF263" s="277"/>
    </row>
    <row r="264" spans="2:32" ht="15" customHeight="1" x14ac:dyDescent="0.2">
      <c r="B264" s="13" t="s">
        <v>76</v>
      </c>
      <c r="C264" s="24" t="s">
        <v>91</v>
      </c>
      <c r="D264" s="276">
        <v>250</v>
      </c>
      <c r="E264" s="30" t="s">
        <v>42</v>
      </c>
      <c r="F264" s="13"/>
      <c r="G264" s="12">
        <v>3</v>
      </c>
      <c r="H264" s="12"/>
      <c r="I264" s="12"/>
      <c r="J264" s="12"/>
      <c r="K264" s="12">
        <v>3</v>
      </c>
      <c r="L264" s="12"/>
      <c r="M264" s="12"/>
      <c r="N264" s="12"/>
      <c r="O264" s="12">
        <v>3</v>
      </c>
      <c r="P264" s="12"/>
      <c r="Q264" s="12"/>
      <c r="R264" s="12"/>
      <c r="S264" s="2"/>
      <c r="T264" s="56">
        <v>45272</v>
      </c>
      <c r="U264" s="24" t="s">
        <v>45</v>
      </c>
      <c r="V264" s="276">
        <v>6</v>
      </c>
      <c r="W264" s="274" t="s">
        <v>165</v>
      </c>
      <c r="X264" s="2"/>
      <c r="Y264" s="56"/>
      <c r="Z264" s="24" t="s">
        <v>45</v>
      </c>
      <c r="AA264" s="276">
        <v>6</v>
      </c>
      <c r="AB264" s="1"/>
      <c r="AC264" s="2"/>
      <c r="AD264" s="13"/>
      <c r="AE264" s="1"/>
      <c r="AF264" s="277"/>
    </row>
    <row r="265" spans="2:32" ht="15" customHeight="1" x14ac:dyDescent="0.2">
      <c r="B265" s="13" t="s">
        <v>76</v>
      </c>
      <c r="C265" s="24" t="s">
        <v>91</v>
      </c>
      <c r="D265" s="276">
        <v>251</v>
      </c>
      <c r="E265" s="30" t="s">
        <v>42</v>
      </c>
      <c r="F265" s="13"/>
      <c r="G265" s="12">
        <v>3</v>
      </c>
      <c r="H265" s="12"/>
      <c r="I265" s="12"/>
      <c r="J265" s="12"/>
      <c r="K265" s="12">
        <v>3</v>
      </c>
      <c r="L265" s="12"/>
      <c r="M265" s="12"/>
      <c r="N265" s="12"/>
      <c r="O265" s="12">
        <v>3</v>
      </c>
      <c r="P265" s="12"/>
      <c r="Q265" s="12"/>
      <c r="R265" s="12"/>
      <c r="S265" s="2"/>
      <c r="T265" s="56">
        <v>45272</v>
      </c>
      <c r="U265" s="24" t="s">
        <v>45</v>
      </c>
      <c r="V265" s="276">
        <v>6</v>
      </c>
      <c r="W265" s="274" t="s">
        <v>166</v>
      </c>
      <c r="X265" s="2"/>
      <c r="Y265" s="56"/>
      <c r="Z265" s="24" t="s">
        <v>45</v>
      </c>
      <c r="AA265" s="276">
        <v>6</v>
      </c>
      <c r="AB265" s="1"/>
      <c r="AC265" s="2"/>
      <c r="AD265" s="13"/>
      <c r="AE265" s="1"/>
      <c r="AF265" s="277"/>
    </row>
    <row r="266" spans="2:32" ht="15" customHeight="1" x14ac:dyDescent="0.2">
      <c r="B266" s="13" t="s">
        <v>76</v>
      </c>
      <c r="C266" s="24" t="s">
        <v>91</v>
      </c>
      <c r="D266" s="276">
        <v>252</v>
      </c>
      <c r="E266" s="30" t="s">
        <v>42</v>
      </c>
      <c r="F266" s="13"/>
      <c r="G266" s="12">
        <v>3</v>
      </c>
      <c r="H266" s="12"/>
      <c r="I266" s="12"/>
      <c r="J266" s="12"/>
      <c r="K266" s="12">
        <v>3</v>
      </c>
      <c r="L266" s="276"/>
      <c r="M266" s="276"/>
      <c r="N266" s="12"/>
      <c r="O266" s="12">
        <v>3</v>
      </c>
      <c r="P266" s="12"/>
      <c r="Q266" s="276"/>
      <c r="R266" s="276"/>
      <c r="S266" s="2"/>
      <c r="T266" s="56">
        <v>45272</v>
      </c>
      <c r="U266" s="24" t="s">
        <v>45</v>
      </c>
      <c r="V266" s="276">
        <v>6</v>
      </c>
      <c r="W266" s="50" t="s">
        <v>167</v>
      </c>
      <c r="X266" s="2"/>
      <c r="Y266" s="56"/>
      <c r="Z266" s="24" t="s">
        <v>45</v>
      </c>
      <c r="AA266" s="276">
        <v>6</v>
      </c>
      <c r="AB266" s="1"/>
      <c r="AC266" s="2"/>
      <c r="AD266" s="13"/>
      <c r="AE266" s="1"/>
      <c r="AF266" s="277"/>
    </row>
    <row r="267" spans="2:32" ht="15" customHeight="1" x14ac:dyDescent="0.2">
      <c r="B267" s="13" t="s">
        <v>76</v>
      </c>
      <c r="C267" s="24" t="s">
        <v>91</v>
      </c>
      <c r="D267" s="276">
        <v>253</v>
      </c>
      <c r="E267" s="30" t="s">
        <v>47</v>
      </c>
      <c r="F267" s="13"/>
      <c r="G267" s="12">
        <v>3</v>
      </c>
      <c r="H267" s="12"/>
      <c r="I267" s="12"/>
      <c r="J267" s="12"/>
      <c r="K267" s="12">
        <v>3</v>
      </c>
      <c r="L267" s="12"/>
      <c r="M267" s="12"/>
      <c r="N267" s="12"/>
      <c r="O267" s="12">
        <v>3</v>
      </c>
      <c r="P267" s="12"/>
      <c r="Q267" s="12"/>
      <c r="R267" s="12"/>
      <c r="S267" s="2"/>
      <c r="T267" s="56">
        <v>45272</v>
      </c>
      <c r="U267" s="24" t="s">
        <v>45</v>
      </c>
      <c r="V267" s="276">
        <v>12</v>
      </c>
      <c r="W267" s="274"/>
      <c r="X267" s="2"/>
      <c r="Y267" s="56"/>
      <c r="Z267" s="24" t="s">
        <v>45</v>
      </c>
      <c r="AA267" s="276">
        <v>6</v>
      </c>
      <c r="AB267" s="1"/>
      <c r="AC267" s="2"/>
      <c r="AD267" s="13"/>
      <c r="AE267" s="1"/>
      <c r="AF267" s="277"/>
    </row>
    <row r="268" spans="2:32" ht="15" customHeight="1" x14ac:dyDescent="0.2">
      <c r="B268" s="13" t="s">
        <v>76</v>
      </c>
      <c r="C268" s="24" t="s">
        <v>91</v>
      </c>
      <c r="D268" s="276">
        <v>254</v>
      </c>
      <c r="E268" s="30" t="s">
        <v>47</v>
      </c>
      <c r="F268" s="13"/>
      <c r="G268" s="12">
        <v>3</v>
      </c>
      <c r="H268" s="12"/>
      <c r="I268" s="12"/>
      <c r="J268" s="12"/>
      <c r="K268" s="12">
        <v>3</v>
      </c>
      <c r="L268" s="276"/>
      <c r="M268" s="276"/>
      <c r="N268" s="12"/>
      <c r="O268" s="12">
        <v>3</v>
      </c>
      <c r="P268" s="12"/>
      <c r="Q268" s="276"/>
      <c r="R268" s="276"/>
      <c r="S268" s="2"/>
      <c r="T268" s="56">
        <v>45272</v>
      </c>
      <c r="U268" s="24" t="s">
        <v>45</v>
      </c>
      <c r="V268" s="276">
        <v>12</v>
      </c>
      <c r="W268" s="50"/>
      <c r="X268" s="2"/>
      <c r="Y268" s="56"/>
      <c r="Z268" s="24" t="s">
        <v>45</v>
      </c>
      <c r="AA268" s="276">
        <v>6</v>
      </c>
      <c r="AB268" s="1"/>
      <c r="AC268" s="2"/>
      <c r="AD268" s="13"/>
      <c r="AE268" s="1"/>
      <c r="AF268" s="277"/>
    </row>
    <row r="269" spans="2:32" ht="15" customHeight="1" x14ac:dyDescent="0.2">
      <c r="B269" s="13" t="s">
        <v>76</v>
      </c>
      <c r="C269" s="24" t="s">
        <v>91</v>
      </c>
      <c r="D269" s="276">
        <v>255</v>
      </c>
      <c r="E269" s="30" t="s">
        <v>47</v>
      </c>
      <c r="F269" s="13"/>
      <c r="G269" s="12">
        <v>3</v>
      </c>
      <c r="H269" s="12"/>
      <c r="I269" s="12"/>
      <c r="J269" s="12"/>
      <c r="K269" s="12">
        <v>3</v>
      </c>
      <c r="L269" s="12"/>
      <c r="M269" s="12"/>
      <c r="N269" s="12"/>
      <c r="O269" s="12">
        <v>3</v>
      </c>
      <c r="P269" s="12"/>
      <c r="Q269" s="12"/>
      <c r="R269" s="12"/>
      <c r="S269" s="2"/>
      <c r="T269" s="56"/>
      <c r="U269" s="24" t="s">
        <v>45</v>
      </c>
      <c r="V269" s="276">
        <v>12</v>
      </c>
      <c r="W269" s="274" t="s">
        <v>168</v>
      </c>
      <c r="X269" s="2"/>
      <c r="Y269" s="56"/>
      <c r="Z269" s="24" t="s">
        <v>45</v>
      </c>
      <c r="AA269" s="276">
        <v>6</v>
      </c>
      <c r="AB269" s="1"/>
      <c r="AC269" s="2"/>
      <c r="AD269" s="13"/>
      <c r="AE269" s="1"/>
      <c r="AF269" s="277"/>
    </row>
    <row r="270" spans="2:32" ht="15" customHeight="1" x14ac:dyDescent="0.2">
      <c r="B270" s="13" t="s">
        <v>76</v>
      </c>
      <c r="C270" s="24" t="s">
        <v>91</v>
      </c>
      <c r="D270" s="276">
        <v>256</v>
      </c>
      <c r="E270" s="30" t="s">
        <v>135</v>
      </c>
      <c r="F270" s="13"/>
      <c r="G270" s="12"/>
      <c r="H270" s="12">
        <v>3</v>
      </c>
      <c r="I270" s="12"/>
      <c r="J270" s="12"/>
      <c r="K270" s="12"/>
      <c r="L270" s="12"/>
      <c r="M270" s="12"/>
      <c r="N270" s="12"/>
      <c r="O270" s="12"/>
      <c r="P270" s="12"/>
      <c r="Q270" s="12"/>
      <c r="R270" s="12"/>
      <c r="S270" s="2" t="s">
        <v>360</v>
      </c>
      <c r="T270" s="56"/>
      <c r="U270" s="1"/>
      <c r="V270" s="276"/>
      <c r="W270" s="274"/>
      <c r="X270" s="2"/>
      <c r="Y270" s="56"/>
      <c r="Z270" s="24" t="s">
        <v>45</v>
      </c>
      <c r="AA270" s="276">
        <v>3</v>
      </c>
      <c r="AB270" s="1"/>
      <c r="AC270" s="2"/>
      <c r="AD270" s="13"/>
      <c r="AE270" s="1"/>
      <c r="AF270" s="277"/>
    </row>
    <row r="271" spans="2:32" ht="15" customHeight="1" x14ac:dyDescent="0.2">
      <c r="B271" s="13" t="s">
        <v>76</v>
      </c>
      <c r="C271" s="24" t="s">
        <v>91</v>
      </c>
      <c r="D271" s="276">
        <v>257</v>
      </c>
      <c r="E271" s="30" t="s">
        <v>137</v>
      </c>
      <c r="F271" s="13"/>
      <c r="G271" s="12"/>
      <c r="H271" s="12"/>
      <c r="I271" s="12">
        <v>6</v>
      </c>
      <c r="J271" s="12"/>
      <c r="K271" s="12">
        <v>2</v>
      </c>
      <c r="L271" s="12"/>
      <c r="M271" s="12"/>
      <c r="N271" s="12"/>
      <c r="O271" s="12">
        <v>9</v>
      </c>
      <c r="P271" s="12">
        <v>3</v>
      </c>
      <c r="Q271" s="12"/>
      <c r="R271" s="12"/>
      <c r="S271" s="2" t="s">
        <v>361</v>
      </c>
      <c r="T271" s="56">
        <v>45272</v>
      </c>
      <c r="U271" s="24" t="s">
        <v>45</v>
      </c>
      <c r="V271" s="276">
        <v>21</v>
      </c>
      <c r="W271" s="274" t="s">
        <v>169</v>
      </c>
      <c r="X271" s="2"/>
      <c r="Y271" s="56"/>
      <c r="Z271" s="24" t="s">
        <v>45</v>
      </c>
      <c r="AA271" s="276">
        <v>17</v>
      </c>
      <c r="AB271" s="1" t="s">
        <v>3276</v>
      </c>
      <c r="AC271" s="2"/>
      <c r="AD271" s="36">
        <v>45270</v>
      </c>
      <c r="AE271" s="1" t="s">
        <v>242</v>
      </c>
      <c r="AF271" s="277"/>
    </row>
    <row r="272" spans="2:32" ht="15" customHeight="1" x14ac:dyDescent="0.2">
      <c r="B272" s="13" t="s">
        <v>76</v>
      </c>
      <c r="C272" s="24" t="s">
        <v>91</v>
      </c>
      <c r="D272" s="276">
        <v>258</v>
      </c>
      <c r="E272" s="30" t="s">
        <v>42</v>
      </c>
      <c r="F272" s="13"/>
      <c r="G272" s="12">
        <v>3</v>
      </c>
      <c r="H272" s="12"/>
      <c r="I272" s="12"/>
      <c r="J272" s="12"/>
      <c r="K272" s="12"/>
      <c r="L272" s="12"/>
      <c r="M272" s="12"/>
      <c r="N272" s="12"/>
      <c r="O272" s="12"/>
      <c r="P272" s="12"/>
      <c r="Q272" s="12"/>
      <c r="R272" s="12"/>
      <c r="S272" s="2"/>
      <c r="T272" s="56"/>
      <c r="U272" s="1"/>
      <c r="V272" s="276"/>
      <c r="W272" s="274"/>
      <c r="X272" s="2"/>
      <c r="Y272" s="56"/>
      <c r="Z272" s="24" t="s">
        <v>45</v>
      </c>
      <c r="AA272" s="276">
        <v>3</v>
      </c>
      <c r="AB272" s="1"/>
      <c r="AC272" s="2"/>
      <c r="AD272" s="13"/>
      <c r="AE272" s="1"/>
      <c r="AF272" s="277"/>
    </row>
    <row r="273" spans="2:32" ht="15" customHeight="1" x14ac:dyDescent="0.2">
      <c r="B273" s="13" t="s">
        <v>76</v>
      </c>
      <c r="C273" s="24" t="s">
        <v>91</v>
      </c>
      <c r="D273" s="276">
        <v>259</v>
      </c>
      <c r="E273" s="30" t="s">
        <v>44</v>
      </c>
      <c r="F273" s="13"/>
      <c r="G273" s="12">
        <v>1</v>
      </c>
      <c r="H273" s="12"/>
      <c r="I273" s="12">
        <v>6</v>
      </c>
      <c r="J273" s="12"/>
      <c r="K273" s="12"/>
      <c r="L273" s="276"/>
      <c r="M273" s="276"/>
      <c r="N273" s="12"/>
      <c r="O273" s="12">
        <v>3</v>
      </c>
      <c r="P273" s="12"/>
      <c r="Q273" s="276"/>
      <c r="R273" s="276"/>
      <c r="S273" s="2"/>
      <c r="T273" s="56">
        <v>45272</v>
      </c>
      <c r="U273" s="24" t="s">
        <v>45</v>
      </c>
      <c r="V273" s="276">
        <v>3</v>
      </c>
      <c r="W273" s="50"/>
      <c r="X273" s="2"/>
      <c r="Y273" s="56"/>
      <c r="Z273" s="24" t="s">
        <v>45</v>
      </c>
      <c r="AA273" s="276">
        <v>7</v>
      </c>
      <c r="AB273" s="1"/>
      <c r="AC273" s="2"/>
      <c r="AD273" s="13"/>
      <c r="AE273" s="1"/>
      <c r="AF273" s="277"/>
    </row>
    <row r="274" spans="2:32" ht="15" customHeight="1" x14ac:dyDescent="0.2">
      <c r="B274" s="13" t="s">
        <v>76</v>
      </c>
      <c r="C274" s="24" t="s">
        <v>91</v>
      </c>
      <c r="D274" s="276">
        <v>260</v>
      </c>
      <c r="E274" s="30" t="s">
        <v>42</v>
      </c>
      <c r="F274" s="13"/>
      <c r="G274" s="12">
        <v>3</v>
      </c>
      <c r="H274" s="12"/>
      <c r="I274" s="12"/>
      <c r="J274" s="12"/>
      <c r="K274" s="12"/>
      <c r="L274" s="12"/>
      <c r="M274" s="12"/>
      <c r="N274" s="12">
        <v>3</v>
      </c>
      <c r="O274" s="12"/>
      <c r="P274" s="12"/>
      <c r="Q274" s="12"/>
      <c r="R274" s="12"/>
      <c r="S274" s="2"/>
      <c r="T274" s="56"/>
      <c r="U274" s="1"/>
      <c r="V274" s="276"/>
      <c r="W274" s="274"/>
      <c r="X274" s="2"/>
      <c r="Y274" s="56"/>
      <c r="Z274" s="24" t="s">
        <v>45</v>
      </c>
      <c r="AA274" s="276">
        <v>6</v>
      </c>
      <c r="AB274" s="1"/>
      <c r="AC274" s="2"/>
      <c r="AD274" s="13"/>
      <c r="AE274" s="1"/>
      <c r="AF274" s="277"/>
    </row>
    <row r="275" spans="2:32" ht="15" customHeight="1" x14ac:dyDescent="0.2">
      <c r="B275" s="13" t="s">
        <v>76</v>
      </c>
      <c r="C275" s="24" t="s">
        <v>91</v>
      </c>
      <c r="D275" s="276">
        <v>261</v>
      </c>
      <c r="E275" s="30" t="s">
        <v>117</v>
      </c>
      <c r="F275" s="13"/>
      <c r="G275" s="12">
        <v>1</v>
      </c>
      <c r="H275" s="12"/>
      <c r="I275" s="12">
        <v>6</v>
      </c>
      <c r="J275" s="12"/>
      <c r="K275" s="12"/>
      <c r="L275" s="276"/>
      <c r="M275" s="276"/>
      <c r="N275" s="12"/>
      <c r="O275" s="12">
        <v>3</v>
      </c>
      <c r="P275" s="12"/>
      <c r="Q275" s="276"/>
      <c r="R275" s="276"/>
      <c r="S275" s="2"/>
      <c r="T275" s="56">
        <v>45272</v>
      </c>
      <c r="U275" s="24" t="s">
        <v>45</v>
      </c>
      <c r="V275" s="276">
        <v>3</v>
      </c>
      <c r="W275" s="50"/>
      <c r="X275" s="2"/>
      <c r="Y275" s="56"/>
      <c r="Z275" s="24" t="s">
        <v>45</v>
      </c>
      <c r="AA275" s="276">
        <v>7</v>
      </c>
      <c r="AB275" s="1"/>
      <c r="AC275" s="2"/>
      <c r="AD275" s="13"/>
      <c r="AE275" s="1"/>
      <c r="AF275" s="277"/>
    </row>
    <row r="276" spans="2:32" ht="15" customHeight="1" x14ac:dyDescent="0.2">
      <c r="B276" s="13" t="s">
        <v>76</v>
      </c>
      <c r="C276" s="24" t="s">
        <v>91</v>
      </c>
      <c r="D276" s="276">
        <v>262</v>
      </c>
      <c r="E276" s="30" t="s">
        <v>42</v>
      </c>
      <c r="F276" s="13"/>
      <c r="G276" s="12">
        <v>3</v>
      </c>
      <c r="H276" s="12"/>
      <c r="I276" s="12"/>
      <c r="J276" s="12"/>
      <c r="K276" s="12"/>
      <c r="L276" s="12"/>
      <c r="M276" s="12"/>
      <c r="N276" s="12">
        <v>3</v>
      </c>
      <c r="O276" s="12"/>
      <c r="P276" s="12"/>
      <c r="Q276" s="12"/>
      <c r="R276" s="12"/>
      <c r="S276" s="2"/>
      <c r="T276" s="56"/>
      <c r="U276" s="1"/>
      <c r="V276" s="276"/>
      <c r="W276" s="274"/>
      <c r="X276" s="2"/>
      <c r="Y276" s="56"/>
      <c r="Z276" s="24" t="s">
        <v>45</v>
      </c>
      <c r="AA276" s="276">
        <v>6</v>
      </c>
      <c r="AB276" s="1"/>
      <c r="AC276" s="2"/>
      <c r="AD276" s="13"/>
      <c r="AE276" s="1"/>
      <c r="AF276" s="277"/>
    </row>
    <row r="277" spans="2:32" ht="15" customHeight="1" x14ac:dyDescent="0.2">
      <c r="B277" s="13" t="s">
        <v>76</v>
      </c>
      <c r="C277" s="24" t="s">
        <v>91</v>
      </c>
      <c r="D277" s="276">
        <v>263</v>
      </c>
      <c r="E277" s="30" t="s">
        <v>42</v>
      </c>
      <c r="F277" s="13"/>
      <c r="G277" s="12">
        <v>3</v>
      </c>
      <c r="H277" s="12"/>
      <c r="I277" s="12"/>
      <c r="J277" s="12"/>
      <c r="K277" s="12"/>
      <c r="L277" s="12"/>
      <c r="M277" s="12"/>
      <c r="N277" s="12"/>
      <c r="O277" s="12"/>
      <c r="P277" s="12"/>
      <c r="Q277" s="12"/>
      <c r="R277" s="12"/>
      <c r="S277" s="2"/>
      <c r="T277" s="56"/>
      <c r="U277" s="1"/>
      <c r="V277" s="276"/>
      <c r="W277" s="274"/>
      <c r="X277" s="2"/>
      <c r="Y277" s="56"/>
      <c r="Z277" s="24" t="s">
        <v>45</v>
      </c>
      <c r="AA277" s="276">
        <v>3</v>
      </c>
      <c r="AB277" s="1"/>
      <c r="AC277" s="2"/>
      <c r="AD277" s="13"/>
      <c r="AE277" s="1"/>
      <c r="AF277" s="277"/>
    </row>
    <row r="278" spans="2:32" ht="15" customHeight="1" x14ac:dyDescent="0.2">
      <c r="B278" s="13" t="s">
        <v>76</v>
      </c>
      <c r="C278" s="24" t="s">
        <v>91</v>
      </c>
      <c r="D278" s="276">
        <v>264</v>
      </c>
      <c r="E278" s="30" t="s">
        <v>42</v>
      </c>
      <c r="F278" s="13"/>
      <c r="G278" s="12">
        <v>3</v>
      </c>
      <c r="H278" s="12"/>
      <c r="I278" s="12"/>
      <c r="J278" s="12"/>
      <c r="K278" s="12"/>
      <c r="L278" s="12"/>
      <c r="M278" s="12"/>
      <c r="N278" s="12">
        <v>3</v>
      </c>
      <c r="O278" s="12"/>
      <c r="P278" s="12"/>
      <c r="Q278" s="12"/>
      <c r="R278" s="12"/>
      <c r="S278" s="2"/>
      <c r="T278" s="56"/>
      <c r="U278" s="1"/>
      <c r="V278" s="276"/>
      <c r="W278" s="274"/>
      <c r="X278" s="2"/>
      <c r="Y278" s="56"/>
      <c r="Z278" s="24" t="s">
        <v>45</v>
      </c>
      <c r="AA278" s="276">
        <v>6</v>
      </c>
      <c r="AB278" s="1"/>
      <c r="AC278" s="2"/>
      <c r="AD278" s="13"/>
      <c r="AE278" s="1"/>
      <c r="AF278" s="277"/>
    </row>
    <row r="279" spans="2:32" ht="15" customHeight="1" x14ac:dyDescent="0.2">
      <c r="B279" s="13" t="s">
        <v>76</v>
      </c>
      <c r="C279" s="24" t="s">
        <v>91</v>
      </c>
      <c r="D279" s="276">
        <v>265</v>
      </c>
      <c r="E279" s="30" t="s">
        <v>42</v>
      </c>
      <c r="F279" s="13"/>
      <c r="G279" s="12">
        <v>3</v>
      </c>
      <c r="H279" s="12"/>
      <c r="I279" s="12"/>
      <c r="J279" s="12"/>
      <c r="K279" s="12"/>
      <c r="L279" s="276"/>
      <c r="M279" s="276"/>
      <c r="N279" s="12"/>
      <c r="O279" s="12"/>
      <c r="P279" s="12"/>
      <c r="Q279" s="276"/>
      <c r="R279" s="276"/>
      <c r="S279" s="2"/>
      <c r="T279" s="56"/>
      <c r="U279" s="276"/>
      <c r="V279" s="276"/>
      <c r="W279" s="274"/>
      <c r="X279" s="2"/>
      <c r="Y279" s="56"/>
      <c r="Z279" s="24" t="s">
        <v>45</v>
      </c>
      <c r="AA279" s="276">
        <v>3</v>
      </c>
      <c r="AB279" s="1"/>
      <c r="AC279" s="2"/>
      <c r="AD279" s="13"/>
      <c r="AE279" s="1"/>
      <c r="AF279" s="277"/>
    </row>
    <row r="280" spans="2:32" ht="15" customHeight="1" x14ac:dyDescent="0.2">
      <c r="B280" s="13" t="s">
        <v>76</v>
      </c>
      <c r="C280" s="24" t="s">
        <v>91</v>
      </c>
      <c r="D280" s="276">
        <v>266</v>
      </c>
      <c r="E280" s="30" t="s">
        <v>42</v>
      </c>
      <c r="F280" s="13"/>
      <c r="G280" s="12">
        <v>3</v>
      </c>
      <c r="H280" s="12"/>
      <c r="I280" s="12"/>
      <c r="J280" s="12"/>
      <c r="K280" s="12"/>
      <c r="L280" s="12"/>
      <c r="M280" s="12"/>
      <c r="N280" s="12">
        <v>3</v>
      </c>
      <c r="O280" s="12"/>
      <c r="P280" s="12"/>
      <c r="Q280" s="12"/>
      <c r="R280" s="12"/>
      <c r="S280" s="2"/>
      <c r="T280" s="56"/>
      <c r="U280" s="1"/>
      <c r="V280" s="276"/>
      <c r="W280" s="274"/>
      <c r="X280" s="2"/>
      <c r="Y280" s="56"/>
      <c r="Z280" s="24" t="s">
        <v>45</v>
      </c>
      <c r="AA280" s="276">
        <v>6</v>
      </c>
      <c r="AB280" s="1"/>
      <c r="AC280" s="2"/>
      <c r="AD280" s="13"/>
      <c r="AE280" s="1"/>
      <c r="AF280" s="277"/>
    </row>
    <row r="281" spans="2:32" ht="15" customHeight="1" x14ac:dyDescent="0.2">
      <c r="B281" s="13" t="s">
        <v>76</v>
      </c>
      <c r="C281" s="24" t="s">
        <v>91</v>
      </c>
      <c r="D281" s="276">
        <v>267</v>
      </c>
      <c r="E281" s="30" t="s">
        <v>42</v>
      </c>
      <c r="F281" s="13"/>
      <c r="G281" s="12">
        <v>3</v>
      </c>
      <c r="H281" s="12"/>
      <c r="I281" s="12"/>
      <c r="J281" s="12"/>
      <c r="K281" s="12"/>
      <c r="L281" s="12"/>
      <c r="M281" s="12"/>
      <c r="N281" s="12"/>
      <c r="O281" s="12"/>
      <c r="P281" s="12"/>
      <c r="Q281" s="12"/>
      <c r="R281" s="12"/>
      <c r="S281" s="2"/>
      <c r="T281" s="56"/>
      <c r="U281" s="1"/>
      <c r="V281" s="276"/>
      <c r="W281" s="274"/>
      <c r="X281" s="2"/>
      <c r="Y281" s="56"/>
      <c r="Z281" s="24" t="s">
        <v>45</v>
      </c>
      <c r="AA281" s="276">
        <v>3</v>
      </c>
      <c r="AB281" s="1"/>
      <c r="AC281" s="2"/>
      <c r="AD281" s="13"/>
      <c r="AE281" s="1"/>
      <c r="AF281" s="277"/>
    </row>
    <row r="282" spans="2:32" ht="15" customHeight="1" x14ac:dyDescent="0.2">
      <c r="B282" s="13" t="s">
        <v>76</v>
      </c>
      <c r="C282" s="24" t="s">
        <v>91</v>
      </c>
      <c r="D282" s="276">
        <v>268</v>
      </c>
      <c r="E282" s="30" t="s">
        <v>112</v>
      </c>
      <c r="F282" s="13"/>
      <c r="G282" s="12">
        <v>2</v>
      </c>
      <c r="H282" s="12"/>
      <c r="I282" s="12">
        <v>6</v>
      </c>
      <c r="J282" s="12"/>
      <c r="K282" s="12"/>
      <c r="L282" s="12"/>
      <c r="M282" s="12"/>
      <c r="N282" s="12">
        <v>3</v>
      </c>
      <c r="O282" s="12">
        <v>3</v>
      </c>
      <c r="P282" s="12"/>
      <c r="Q282" s="12"/>
      <c r="R282" s="12"/>
      <c r="S282" s="2"/>
      <c r="T282" s="56"/>
      <c r="U282" s="24" t="s">
        <v>45</v>
      </c>
      <c r="V282" s="276">
        <v>3</v>
      </c>
      <c r="W282" s="274" t="s">
        <v>170</v>
      </c>
      <c r="X282" s="2"/>
      <c r="Y282" s="56"/>
      <c r="Z282" s="24" t="s">
        <v>45</v>
      </c>
      <c r="AA282" s="276">
        <v>11</v>
      </c>
      <c r="AB282" s="1" t="s">
        <v>3276</v>
      </c>
      <c r="AC282" s="2"/>
      <c r="AD282" s="13"/>
      <c r="AE282" s="1"/>
      <c r="AF282" s="277"/>
    </row>
    <row r="283" spans="2:32" ht="15" customHeight="1" x14ac:dyDescent="0.2">
      <c r="B283" s="13" t="s">
        <v>76</v>
      </c>
      <c r="C283" s="24" t="s">
        <v>91</v>
      </c>
      <c r="D283" s="276">
        <v>269</v>
      </c>
      <c r="E283" s="30" t="s">
        <v>42</v>
      </c>
      <c r="F283" s="13"/>
      <c r="G283" s="12">
        <v>3</v>
      </c>
      <c r="H283" s="12"/>
      <c r="I283" s="12"/>
      <c r="J283" s="12"/>
      <c r="K283" s="12"/>
      <c r="L283" s="276"/>
      <c r="M283" s="276"/>
      <c r="N283" s="12"/>
      <c r="O283" s="12"/>
      <c r="P283" s="12"/>
      <c r="Q283" s="276"/>
      <c r="R283" s="276"/>
      <c r="S283" s="2" t="s">
        <v>371</v>
      </c>
      <c r="T283" s="56"/>
      <c r="U283" s="276"/>
      <c r="V283" s="276"/>
      <c r="W283" s="47"/>
      <c r="X283" s="2"/>
      <c r="Y283" s="56"/>
      <c r="Z283" s="24" t="s">
        <v>45</v>
      </c>
      <c r="AA283" s="276">
        <v>3</v>
      </c>
      <c r="AB283" s="1" t="s">
        <v>3276</v>
      </c>
      <c r="AC283" s="2"/>
      <c r="AD283" s="36">
        <v>45271</v>
      </c>
      <c r="AE283" s="1" t="s">
        <v>242</v>
      </c>
      <c r="AF283" s="277"/>
    </row>
    <row r="284" spans="2:32" ht="15" customHeight="1" x14ac:dyDescent="0.2">
      <c r="B284" s="13" t="s">
        <v>76</v>
      </c>
      <c r="C284" s="24" t="s">
        <v>91</v>
      </c>
      <c r="D284" s="276">
        <v>270</v>
      </c>
      <c r="E284" s="30" t="s">
        <v>42</v>
      </c>
      <c r="F284" s="13"/>
      <c r="G284" s="12">
        <v>3</v>
      </c>
      <c r="H284" s="12"/>
      <c r="I284" s="12"/>
      <c r="J284" s="12"/>
      <c r="K284" s="12"/>
      <c r="L284" s="276"/>
      <c r="M284" s="276"/>
      <c r="N284" s="12">
        <v>3</v>
      </c>
      <c r="O284" s="12"/>
      <c r="P284" s="12"/>
      <c r="Q284" s="276"/>
      <c r="R284" s="276"/>
      <c r="S284" s="2"/>
      <c r="T284" s="56"/>
      <c r="U284" s="276"/>
      <c r="V284" s="276"/>
      <c r="W284" s="50"/>
      <c r="X284" s="2"/>
      <c r="Y284" s="56"/>
      <c r="Z284" s="24" t="s">
        <v>45</v>
      </c>
      <c r="AA284" s="276">
        <v>6</v>
      </c>
      <c r="AB284" s="1"/>
      <c r="AC284" s="2"/>
      <c r="AD284" s="13"/>
      <c r="AE284" s="1"/>
      <c r="AF284" s="277"/>
    </row>
    <row r="285" spans="2:32" ht="15" customHeight="1" x14ac:dyDescent="0.2">
      <c r="B285" s="13" t="s">
        <v>76</v>
      </c>
      <c r="C285" s="24" t="s">
        <v>91</v>
      </c>
      <c r="D285" s="276">
        <v>271</v>
      </c>
      <c r="E285" s="30" t="s">
        <v>42</v>
      </c>
      <c r="F285" s="13"/>
      <c r="G285" s="12">
        <v>3</v>
      </c>
      <c r="H285" s="12"/>
      <c r="I285" s="12"/>
      <c r="J285" s="12"/>
      <c r="K285" s="12"/>
      <c r="L285" s="12"/>
      <c r="M285" s="12"/>
      <c r="N285" s="12"/>
      <c r="O285" s="12"/>
      <c r="P285" s="12"/>
      <c r="Q285" s="12"/>
      <c r="R285" s="12"/>
      <c r="S285" s="2"/>
      <c r="T285" s="56"/>
      <c r="U285" s="1"/>
      <c r="V285" s="276"/>
      <c r="W285" s="274"/>
      <c r="X285" s="2"/>
      <c r="Y285" s="56"/>
      <c r="Z285" s="24" t="s">
        <v>45</v>
      </c>
      <c r="AA285" s="276">
        <v>3</v>
      </c>
      <c r="AB285" s="1"/>
      <c r="AC285" s="2"/>
      <c r="AD285" s="13"/>
      <c r="AE285" s="1"/>
      <c r="AF285" s="277"/>
    </row>
    <row r="286" spans="2:32" ht="15" customHeight="1" x14ac:dyDescent="0.2">
      <c r="B286" s="13" t="s">
        <v>76</v>
      </c>
      <c r="C286" s="24" t="s">
        <v>91</v>
      </c>
      <c r="D286" s="276">
        <v>272</v>
      </c>
      <c r="E286" s="30" t="s">
        <v>42</v>
      </c>
      <c r="F286" s="13"/>
      <c r="G286" s="12">
        <v>3</v>
      </c>
      <c r="H286" s="12"/>
      <c r="I286" s="12"/>
      <c r="J286" s="12"/>
      <c r="K286" s="12"/>
      <c r="L286" s="12"/>
      <c r="M286" s="12"/>
      <c r="N286" s="12">
        <v>3</v>
      </c>
      <c r="O286" s="12"/>
      <c r="P286" s="12"/>
      <c r="Q286" s="12"/>
      <c r="R286" s="12"/>
      <c r="S286" s="2"/>
      <c r="T286" s="56"/>
      <c r="U286" s="1"/>
      <c r="V286" s="276"/>
      <c r="W286" s="274"/>
      <c r="X286" s="2"/>
      <c r="Y286" s="56"/>
      <c r="Z286" s="24" t="s">
        <v>45</v>
      </c>
      <c r="AA286" s="276">
        <v>6</v>
      </c>
      <c r="AB286" s="1"/>
      <c r="AC286" s="2"/>
      <c r="AD286" s="13"/>
      <c r="AE286" s="1"/>
      <c r="AF286" s="277"/>
    </row>
    <row r="287" spans="2:32" ht="15" customHeight="1" x14ac:dyDescent="0.2">
      <c r="B287" s="13" t="s">
        <v>76</v>
      </c>
      <c r="C287" s="24" t="s">
        <v>91</v>
      </c>
      <c r="D287" s="276">
        <v>273</v>
      </c>
      <c r="E287" s="30" t="s">
        <v>42</v>
      </c>
      <c r="F287" s="13"/>
      <c r="G287" s="12">
        <v>3</v>
      </c>
      <c r="H287" s="12"/>
      <c r="I287" s="12"/>
      <c r="J287" s="12"/>
      <c r="K287" s="12"/>
      <c r="L287" s="276"/>
      <c r="M287" s="276"/>
      <c r="N287" s="12"/>
      <c r="O287" s="12"/>
      <c r="P287" s="12"/>
      <c r="Q287" s="276"/>
      <c r="R287" s="276"/>
      <c r="S287" s="2"/>
      <c r="T287" s="56"/>
      <c r="U287" s="276"/>
      <c r="V287" s="276"/>
      <c r="W287" s="50"/>
      <c r="X287" s="2"/>
      <c r="Y287" s="56"/>
      <c r="Z287" s="24" t="s">
        <v>45</v>
      </c>
      <c r="AA287" s="276">
        <v>3</v>
      </c>
      <c r="AB287" s="1"/>
      <c r="AC287" s="2"/>
      <c r="AD287" s="13"/>
      <c r="AE287" s="1"/>
      <c r="AF287" s="277"/>
    </row>
    <row r="288" spans="2:32" ht="15" customHeight="1" x14ac:dyDescent="0.2">
      <c r="B288" s="13" t="s">
        <v>76</v>
      </c>
      <c r="C288" s="24" t="s">
        <v>91</v>
      </c>
      <c r="D288" s="276">
        <v>274</v>
      </c>
      <c r="E288" s="30" t="s">
        <v>42</v>
      </c>
      <c r="F288" s="13"/>
      <c r="G288" s="12">
        <v>3</v>
      </c>
      <c r="H288" s="12"/>
      <c r="I288" s="12"/>
      <c r="J288" s="12"/>
      <c r="K288" s="12"/>
      <c r="L288" s="276"/>
      <c r="M288" s="276"/>
      <c r="N288" s="12">
        <v>3</v>
      </c>
      <c r="O288" s="12"/>
      <c r="P288" s="12"/>
      <c r="Q288" s="276"/>
      <c r="R288" s="276"/>
      <c r="S288" s="2"/>
      <c r="T288" s="56"/>
      <c r="U288" s="276"/>
      <c r="V288" s="276"/>
      <c r="W288" s="274"/>
      <c r="X288" s="2"/>
      <c r="Y288" s="56"/>
      <c r="Z288" s="24" t="s">
        <v>45</v>
      </c>
      <c r="AA288" s="276">
        <v>6</v>
      </c>
      <c r="AB288" s="1"/>
      <c r="AC288" s="2"/>
      <c r="AD288" s="13"/>
      <c r="AE288" s="1"/>
      <c r="AF288" s="277"/>
    </row>
    <row r="289" spans="2:32" ht="15" customHeight="1" x14ac:dyDescent="0.2">
      <c r="B289" s="13" t="s">
        <v>76</v>
      </c>
      <c r="C289" s="24" t="s">
        <v>91</v>
      </c>
      <c r="D289" s="276">
        <v>275</v>
      </c>
      <c r="E289" s="30" t="s">
        <v>44</v>
      </c>
      <c r="F289" s="13"/>
      <c r="G289" s="12">
        <v>2</v>
      </c>
      <c r="H289" s="12"/>
      <c r="I289" s="12">
        <v>6</v>
      </c>
      <c r="J289" s="12"/>
      <c r="K289" s="12"/>
      <c r="L289" s="276"/>
      <c r="M289" s="276"/>
      <c r="N289" s="12"/>
      <c r="O289" s="12">
        <v>6</v>
      </c>
      <c r="P289" s="12"/>
      <c r="Q289" s="276"/>
      <c r="R289" s="276"/>
      <c r="S289" s="2"/>
      <c r="T289" s="56">
        <v>45272</v>
      </c>
      <c r="U289" s="24" t="s">
        <v>45</v>
      </c>
      <c r="V289" s="276">
        <v>6</v>
      </c>
      <c r="W289" s="50"/>
      <c r="X289" s="2"/>
      <c r="Y289" s="56"/>
      <c r="Z289" s="24" t="s">
        <v>45</v>
      </c>
      <c r="AA289" s="276">
        <v>8</v>
      </c>
      <c r="AB289" s="1"/>
      <c r="AC289" s="2"/>
      <c r="AD289" s="13"/>
      <c r="AE289" s="1"/>
      <c r="AF289" s="277"/>
    </row>
    <row r="290" spans="2:32" ht="15" customHeight="1" x14ac:dyDescent="0.2">
      <c r="B290" s="13" t="s">
        <v>76</v>
      </c>
      <c r="C290" s="24" t="s">
        <v>91</v>
      </c>
      <c r="D290" s="276">
        <v>276</v>
      </c>
      <c r="E290" s="30" t="s">
        <v>42</v>
      </c>
      <c r="F290" s="13"/>
      <c r="G290" s="12">
        <v>3</v>
      </c>
      <c r="H290" s="12"/>
      <c r="I290" s="12"/>
      <c r="J290" s="12"/>
      <c r="K290" s="12"/>
      <c r="L290" s="276"/>
      <c r="M290" s="276"/>
      <c r="N290" s="12">
        <v>3</v>
      </c>
      <c r="O290" s="12"/>
      <c r="P290" s="12"/>
      <c r="Q290" s="276"/>
      <c r="R290" s="276"/>
      <c r="S290" s="2"/>
      <c r="T290" s="56"/>
      <c r="U290" s="276"/>
      <c r="V290" s="276"/>
      <c r="W290" s="50"/>
      <c r="X290" s="2"/>
      <c r="Y290" s="56"/>
      <c r="Z290" s="24" t="s">
        <v>45</v>
      </c>
      <c r="AA290" s="276">
        <v>6</v>
      </c>
      <c r="AB290" s="1"/>
      <c r="AC290" s="2"/>
      <c r="AD290" s="13"/>
      <c r="AE290" s="1"/>
      <c r="AF290" s="277"/>
    </row>
    <row r="291" spans="2:32" ht="15" customHeight="1" x14ac:dyDescent="0.2">
      <c r="B291" s="13" t="s">
        <v>76</v>
      </c>
      <c r="C291" s="24" t="s">
        <v>91</v>
      </c>
      <c r="D291" s="276">
        <v>277</v>
      </c>
      <c r="E291" s="30" t="s">
        <v>42</v>
      </c>
      <c r="F291" s="13"/>
      <c r="G291" s="12">
        <v>3</v>
      </c>
      <c r="H291" s="12"/>
      <c r="I291" s="12"/>
      <c r="J291" s="12"/>
      <c r="K291" s="12"/>
      <c r="L291" s="12"/>
      <c r="M291" s="12"/>
      <c r="N291" s="12"/>
      <c r="O291" s="12"/>
      <c r="P291" s="12"/>
      <c r="Q291" s="12"/>
      <c r="R291" s="12"/>
      <c r="S291" s="2"/>
      <c r="T291" s="56"/>
      <c r="U291" s="1"/>
      <c r="V291" s="276"/>
      <c r="W291" s="274"/>
      <c r="X291" s="2"/>
      <c r="Y291" s="56"/>
      <c r="Z291" s="24" t="s">
        <v>45</v>
      </c>
      <c r="AA291" s="276">
        <v>3</v>
      </c>
      <c r="AB291" s="1"/>
      <c r="AC291" s="2"/>
      <c r="AD291" s="13"/>
      <c r="AE291" s="1"/>
      <c r="AF291" s="277"/>
    </row>
    <row r="292" spans="2:32" ht="15" customHeight="1" x14ac:dyDescent="0.2">
      <c r="B292" s="13" t="s">
        <v>76</v>
      </c>
      <c r="C292" s="24" t="s">
        <v>91</v>
      </c>
      <c r="D292" s="276">
        <v>278</v>
      </c>
      <c r="E292" s="30" t="s">
        <v>42</v>
      </c>
      <c r="F292" s="13"/>
      <c r="G292" s="12">
        <v>3</v>
      </c>
      <c r="H292" s="12"/>
      <c r="I292" s="12"/>
      <c r="J292" s="12"/>
      <c r="K292" s="12"/>
      <c r="L292" s="276"/>
      <c r="M292" s="276"/>
      <c r="N292" s="12">
        <v>3</v>
      </c>
      <c r="O292" s="12"/>
      <c r="P292" s="12"/>
      <c r="Q292" s="276"/>
      <c r="R292" s="276"/>
      <c r="S292" s="2"/>
      <c r="T292" s="56"/>
      <c r="U292" s="276"/>
      <c r="V292" s="276"/>
      <c r="W292" s="50"/>
      <c r="X292" s="2"/>
      <c r="Y292" s="56"/>
      <c r="Z292" s="24" t="s">
        <v>45</v>
      </c>
      <c r="AA292" s="276">
        <v>6</v>
      </c>
      <c r="AB292" s="1"/>
      <c r="AC292" s="2"/>
      <c r="AD292" s="13"/>
      <c r="AE292" s="1"/>
      <c r="AF292" s="277"/>
    </row>
    <row r="293" spans="2:32" ht="15" customHeight="1" x14ac:dyDescent="0.2">
      <c r="B293" s="13" t="s">
        <v>76</v>
      </c>
      <c r="C293" s="24" t="s">
        <v>91</v>
      </c>
      <c r="D293" s="276">
        <v>279</v>
      </c>
      <c r="E293" s="30" t="s">
        <v>42</v>
      </c>
      <c r="F293" s="13"/>
      <c r="G293" s="12">
        <v>6</v>
      </c>
      <c r="H293" s="12"/>
      <c r="I293" s="12"/>
      <c r="J293" s="12"/>
      <c r="K293" s="12"/>
      <c r="L293" s="12"/>
      <c r="M293" s="12"/>
      <c r="N293" s="12"/>
      <c r="O293" s="12"/>
      <c r="P293" s="12"/>
      <c r="Q293" s="12"/>
      <c r="R293" s="12"/>
      <c r="S293" s="2"/>
      <c r="T293" s="56"/>
      <c r="U293" s="1"/>
      <c r="V293" s="276"/>
      <c r="W293" s="274"/>
      <c r="X293" s="2"/>
      <c r="Y293" s="56"/>
      <c r="Z293" s="24" t="s">
        <v>45</v>
      </c>
      <c r="AA293" s="276">
        <v>6</v>
      </c>
      <c r="AB293" s="1"/>
      <c r="AC293" s="2"/>
      <c r="AD293" s="13"/>
      <c r="AE293" s="1"/>
      <c r="AF293" s="277"/>
    </row>
    <row r="294" spans="2:32" ht="15" customHeight="1" x14ac:dyDescent="0.2">
      <c r="B294" s="13" t="s">
        <v>76</v>
      </c>
      <c r="C294" s="24" t="s">
        <v>91</v>
      </c>
      <c r="D294" s="276">
        <v>280</v>
      </c>
      <c r="E294" s="30" t="s">
        <v>42</v>
      </c>
      <c r="F294" s="13"/>
      <c r="G294" s="12">
        <v>3</v>
      </c>
      <c r="H294" s="12"/>
      <c r="I294" s="12"/>
      <c r="J294" s="12"/>
      <c r="K294" s="12"/>
      <c r="L294" s="12"/>
      <c r="M294" s="12"/>
      <c r="N294" s="12">
        <v>3</v>
      </c>
      <c r="O294" s="12"/>
      <c r="P294" s="12"/>
      <c r="Q294" s="12"/>
      <c r="R294" s="12"/>
      <c r="S294" s="2"/>
      <c r="T294" s="56"/>
      <c r="U294" s="1"/>
      <c r="V294" s="276"/>
      <c r="W294" s="274"/>
      <c r="X294" s="2"/>
      <c r="Y294" s="56"/>
      <c r="Z294" s="24" t="s">
        <v>45</v>
      </c>
      <c r="AA294" s="276">
        <v>6</v>
      </c>
      <c r="AB294" s="1" t="s">
        <v>3276</v>
      </c>
      <c r="AC294" s="2"/>
      <c r="AD294" s="13"/>
      <c r="AE294" s="1"/>
      <c r="AF294" s="277"/>
    </row>
    <row r="295" spans="2:32" ht="15" customHeight="1" x14ac:dyDescent="0.2">
      <c r="B295" s="13" t="s">
        <v>76</v>
      </c>
      <c r="C295" s="24" t="s">
        <v>91</v>
      </c>
      <c r="D295" s="276">
        <v>281</v>
      </c>
      <c r="E295" s="30" t="s">
        <v>112</v>
      </c>
      <c r="F295" s="13"/>
      <c r="G295" s="12">
        <v>2</v>
      </c>
      <c r="H295" s="12"/>
      <c r="I295" s="12">
        <v>6</v>
      </c>
      <c r="J295" s="12"/>
      <c r="K295" s="12"/>
      <c r="L295" s="276"/>
      <c r="M295" s="276"/>
      <c r="N295" s="12"/>
      <c r="O295" s="12">
        <v>6</v>
      </c>
      <c r="P295" s="12"/>
      <c r="Q295" s="276"/>
      <c r="R295" s="276"/>
      <c r="S295" s="2"/>
      <c r="T295" s="56">
        <v>45272</v>
      </c>
      <c r="U295" s="24" t="s">
        <v>45</v>
      </c>
      <c r="V295" s="276">
        <v>6</v>
      </c>
      <c r="W295" s="50"/>
      <c r="X295" s="2"/>
      <c r="Y295" s="56"/>
      <c r="Z295" s="24" t="s">
        <v>45</v>
      </c>
      <c r="AA295" s="276">
        <v>8</v>
      </c>
      <c r="AB295" s="1"/>
      <c r="AC295" s="2"/>
      <c r="AD295" s="13"/>
      <c r="AE295" s="1"/>
      <c r="AF295" s="277"/>
    </row>
    <row r="296" spans="2:32" ht="15" customHeight="1" x14ac:dyDescent="0.2">
      <c r="B296" s="13" t="s">
        <v>76</v>
      </c>
      <c r="C296" s="24" t="s">
        <v>91</v>
      </c>
      <c r="D296" s="276">
        <v>282</v>
      </c>
      <c r="E296" s="30" t="s">
        <v>42</v>
      </c>
      <c r="F296" s="13"/>
      <c r="G296" s="12">
        <v>3</v>
      </c>
      <c r="H296" s="12"/>
      <c r="I296" s="12"/>
      <c r="J296" s="12"/>
      <c r="K296" s="12"/>
      <c r="L296" s="276"/>
      <c r="M296" s="276"/>
      <c r="N296" s="12">
        <v>3</v>
      </c>
      <c r="O296" s="12"/>
      <c r="P296" s="12"/>
      <c r="Q296" s="276"/>
      <c r="R296" s="276"/>
      <c r="S296" s="2"/>
      <c r="T296" s="56"/>
      <c r="U296" s="276"/>
      <c r="V296" s="276"/>
      <c r="W296" s="274"/>
      <c r="X296" s="2"/>
      <c r="Y296" s="56"/>
      <c r="Z296" s="24" t="s">
        <v>45</v>
      </c>
      <c r="AA296" s="276">
        <v>6</v>
      </c>
      <c r="AB296" s="1"/>
      <c r="AC296" s="2"/>
      <c r="AD296" s="13"/>
      <c r="AE296" s="1"/>
      <c r="AF296" s="277"/>
    </row>
    <row r="297" spans="2:32" ht="15" customHeight="1" x14ac:dyDescent="0.2">
      <c r="B297" s="13" t="s">
        <v>76</v>
      </c>
      <c r="C297" s="24" t="s">
        <v>91</v>
      </c>
      <c r="D297" s="276">
        <v>283</v>
      </c>
      <c r="E297" s="30" t="s">
        <v>42</v>
      </c>
      <c r="F297" s="13"/>
      <c r="G297" s="12">
        <v>3</v>
      </c>
      <c r="H297" s="12"/>
      <c r="I297" s="12"/>
      <c r="J297" s="12"/>
      <c r="K297" s="12"/>
      <c r="L297" s="12"/>
      <c r="M297" s="12"/>
      <c r="N297" s="12"/>
      <c r="O297" s="12"/>
      <c r="P297" s="12"/>
      <c r="Q297" s="12"/>
      <c r="R297" s="12"/>
      <c r="S297" s="2"/>
      <c r="T297" s="56"/>
      <c r="U297" s="1"/>
      <c r="V297" s="276"/>
      <c r="W297" s="274"/>
      <c r="X297" s="2"/>
      <c r="Y297" s="56"/>
      <c r="Z297" s="24" t="s">
        <v>45</v>
      </c>
      <c r="AA297" s="276">
        <v>3</v>
      </c>
      <c r="AB297" s="1"/>
      <c r="AC297" s="2"/>
      <c r="AD297" s="13"/>
      <c r="AE297" s="1"/>
      <c r="AF297" s="277"/>
    </row>
    <row r="298" spans="2:32" ht="15" customHeight="1" x14ac:dyDescent="0.2">
      <c r="B298" s="13" t="s">
        <v>76</v>
      </c>
      <c r="C298" s="24" t="s">
        <v>91</v>
      </c>
      <c r="D298" s="276">
        <v>284</v>
      </c>
      <c r="E298" s="30" t="s">
        <v>138</v>
      </c>
      <c r="F298" s="13"/>
      <c r="G298" s="12">
        <v>3</v>
      </c>
      <c r="H298" s="12"/>
      <c r="I298" s="12"/>
      <c r="J298" s="12"/>
      <c r="K298" s="12">
        <v>3</v>
      </c>
      <c r="L298" s="276"/>
      <c r="M298" s="276"/>
      <c r="N298" s="12">
        <v>3</v>
      </c>
      <c r="O298" s="12">
        <v>3</v>
      </c>
      <c r="P298" s="12"/>
      <c r="Q298" s="276"/>
      <c r="R298" s="276"/>
      <c r="S298" s="2" t="s">
        <v>362</v>
      </c>
      <c r="T298" s="56">
        <v>45272</v>
      </c>
      <c r="U298" s="24" t="s">
        <v>45</v>
      </c>
      <c r="V298" s="276">
        <v>6</v>
      </c>
      <c r="W298" s="50" t="s">
        <v>171</v>
      </c>
      <c r="X298" s="2"/>
      <c r="Y298" s="56"/>
      <c r="Z298" s="24" t="s">
        <v>45</v>
      </c>
      <c r="AA298" s="276">
        <v>12</v>
      </c>
      <c r="AB298" s="1"/>
      <c r="AC298" s="2"/>
      <c r="AD298" s="13"/>
      <c r="AE298" s="1"/>
      <c r="AF298" s="277"/>
    </row>
    <row r="299" spans="2:32" ht="15" customHeight="1" x14ac:dyDescent="0.2">
      <c r="B299" s="13" t="s">
        <v>76</v>
      </c>
      <c r="C299" s="24" t="s">
        <v>91</v>
      </c>
      <c r="D299" s="276">
        <v>285</v>
      </c>
      <c r="E299" s="30" t="s">
        <v>42</v>
      </c>
      <c r="F299" s="13"/>
      <c r="G299" s="12">
        <v>3</v>
      </c>
      <c r="H299" s="12"/>
      <c r="I299" s="12"/>
      <c r="J299" s="12"/>
      <c r="K299" s="12"/>
      <c r="L299" s="276"/>
      <c r="M299" s="276"/>
      <c r="N299" s="12"/>
      <c r="O299" s="12"/>
      <c r="P299" s="12"/>
      <c r="Q299" s="276"/>
      <c r="R299" s="276"/>
      <c r="S299" s="2"/>
      <c r="T299" s="56"/>
      <c r="U299" s="276"/>
      <c r="V299" s="276"/>
      <c r="W299" s="50"/>
      <c r="X299" s="2"/>
      <c r="Y299" s="56"/>
      <c r="Z299" s="24" t="s">
        <v>45</v>
      </c>
      <c r="AA299" s="276">
        <v>3</v>
      </c>
      <c r="AB299" s="1"/>
      <c r="AC299" s="2"/>
      <c r="AD299" s="13"/>
      <c r="AE299" s="1"/>
      <c r="AF299" s="277"/>
    </row>
    <row r="300" spans="2:32" ht="15" customHeight="1" x14ac:dyDescent="0.2">
      <c r="B300" s="13" t="s">
        <v>76</v>
      </c>
      <c r="C300" s="24" t="s">
        <v>91</v>
      </c>
      <c r="D300" s="276">
        <v>286</v>
      </c>
      <c r="E300" s="30" t="s">
        <v>42</v>
      </c>
      <c r="F300" s="13"/>
      <c r="G300" s="12">
        <v>3</v>
      </c>
      <c r="H300" s="12"/>
      <c r="I300" s="12"/>
      <c r="J300" s="12"/>
      <c r="K300" s="12"/>
      <c r="L300" s="276"/>
      <c r="M300" s="276"/>
      <c r="N300" s="12">
        <v>3</v>
      </c>
      <c r="O300" s="12"/>
      <c r="P300" s="12"/>
      <c r="Q300" s="276"/>
      <c r="R300" s="276"/>
      <c r="S300" s="2"/>
      <c r="T300" s="56"/>
      <c r="U300" s="276"/>
      <c r="V300" s="276"/>
      <c r="W300" s="50"/>
      <c r="X300" s="2"/>
      <c r="Y300" s="56"/>
      <c r="Z300" s="24" t="s">
        <v>45</v>
      </c>
      <c r="AA300" s="276">
        <v>6</v>
      </c>
      <c r="AB300" s="1"/>
      <c r="AC300" s="2"/>
      <c r="AD300" s="13"/>
      <c r="AE300" s="1"/>
      <c r="AF300" s="277"/>
    </row>
    <row r="301" spans="2:32" ht="15" customHeight="1" x14ac:dyDescent="0.2">
      <c r="B301" s="13" t="s">
        <v>76</v>
      </c>
      <c r="C301" s="24" t="s">
        <v>91</v>
      </c>
      <c r="D301" s="276">
        <v>287</v>
      </c>
      <c r="E301" s="30" t="s">
        <v>60</v>
      </c>
      <c r="F301" s="13"/>
      <c r="G301" s="12">
        <v>1</v>
      </c>
      <c r="H301" s="12"/>
      <c r="I301" s="12">
        <v>6</v>
      </c>
      <c r="J301" s="12"/>
      <c r="K301" s="12"/>
      <c r="L301" s="12"/>
      <c r="M301" s="12"/>
      <c r="N301" s="12"/>
      <c r="O301" s="12">
        <v>3</v>
      </c>
      <c r="P301" s="12"/>
      <c r="Q301" s="12"/>
      <c r="R301" s="12"/>
      <c r="S301" s="2"/>
      <c r="T301" s="56"/>
      <c r="U301" s="24" t="s">
        <v>45</v>
      </c>
      <c r="V301" s="276">
        <v>3</v>
      </c>
      <c r="W301" s="274"/>
      <c r="X301" s="2"/>
      <c r="Y301" s="56"/>
      <c r="Z301" s="24" t="s">
        <v>45</v>
      </c>
      <c r="AA301" s="276">
        <v>8</v>
      </c>
      <c r="AB301" s="1"/>
      <c r="AC301" s="2"/>
      <c r="AD301" s="13"/>
      <c r="AE301" s="1"/>
      <c r="AF301" s="277"/>
    </row>
    <row r="302" spans="2:32" ht="15" customHeight="1" x14ac:dyDescent="0.2">
      <c r="B302" s="13" t="s">
        <v>76</v>
      </c>
      <c r="C302" s="24" t="s">
        <v>91</v>
      </c>
      <c r="D302" s="276">
        <v>288</v>
      </c>
      <c r="E302" s="30" t="s">
        <v>42</v>
      </c>
      <c r="F302" s="13"/>
      <c r="G302" s="12">
        <v>3</v>
      </c>
      <c r="H302" s="12"/>
      <c r="I302" s="12"/>
      <c r="J302" s="12"/>
      <c r="K302" s="12"/>
      <c r="L302" s="12"/>
      <c r="M302" s="12"/>
      <c r="N302" s="12">
        <v>3</v>
      </c>
      <c r="O302" s="12"/>
      <c r="P302" s="12"/>
      <c r="Q302" s="12"/>
      <c r="R302" s="12"/>
      <c r="S302" s="2"/>
      <c r="T302" s="56"/>
      <c r="U302" s="1"/>
      <c r="V302" s="276"/>
      <c r="W302" s="274"/>
      <c r="X302" s="2"/>
      <c r="Y302" s="56"/>
      <c r="Z302" s="24" t="s">
        <v>45</v>
      </c>
      <c r="AA302" s="276">
        <v>6</v>
      </c>
      <c r="AB302" s="1"/>
      <c r="AC302" s="2"/>
      <c r="AD302" s="13"/>
      <c r="AE302" s="1"/>
      <c r="AF302" s="277"/>
    </row>
    <row r="303" spans="2:32" ht="15" customHeight="1" x14ac:dyDescent="0.2">
      <c r="B303" s="13" t="s">
        <v>76</v>
      </c>
      <c r="C303" s="24" t="s">
        <v>91</v>
      </c>
      <c r="D303" s="276">
        <v>289</v>
      </c>
      <c r="E303" s="30" t="s">
        <v>42</v>
      </c>
      <c r="F303" s="13"/>
      <c r="G303" s="12">
        <v>3</v>
      </c>
      <c r="H303" s="12"/>
      <c r="I303" s="12"/>
      <c r="J303" s="12"/>
      <c r="K303" s="12"/>
      <c r="L303" s="276"/>
      <c r="M303" s="276"/>
      <c r="N303" s="12"/>
      <c r="O303" s="12"/>
      <c r="P303" s="12"/>
      <c r="Q303" s="276"/>
      <c r="R303" s="276"/>
      <c r="S303" s="2"/>
      <c r="T303" s="56"/>
      <c r="U303" s="276"/>
      <c r="V303" s="276"/>
      <c r="W303" s="50"/>
      <c r="X303" s="2"/>
      <c r="Y303" s="56"/>
      <c r="Z303" s="24" t="s">
        <v>45</v>
      </c>
      <c r="AA303" s="276">
        <v>3</v>
      </c>
      <c r="AB303" s="1"/>
      <c r="AC303" s="2"/>
      <c r="AD303" s="13"/>
      <c r="AE303" s="1"/>
      <c r="AF303" s="277"/>
    </row>
    <row r="304" spans="2:32" ht="15" customHeight="1" x14ac:dyDescent="0.2">
      <c r="B304" s="13" t="s">
        <v>76</v>
      </c>
      <c r="C304" s="24" t="s">
        <v>91</v>
      </c>
      <c r="D304" s="276">
        <v>290</v>
      </c>
      <c r="E304" s="30" t="s">
        <v>42</v>
      </c>
      <c r="F304" s="13"/>
      <c r="G304" s="12">
        <v>3</v>
      </c>
      <c r="H304" s="12"/>
      <c r="I304" s="12"/>
      <c r="J304" s="12"/>
      <c r="K304" s="12"/>
      <c r="L304" s="12"/>
      <c r="M304" s="12"/>
      <c r="N304" s="12">
        <v>3</v>
      </c>
      <c r="O304" s="12"/>
      <c r="P304" s="12"/>
      <c r="Q304" s="12"/>
      <c r="R304" s="12"/>
      <c r="S304" s="2"/>
      <c r="T304" s="56"/>
      <c r="U304" s="1"/>
      <c r="V304" s="276"/>
      <c r="W304" s="274"/>
      <c r="X304" s="2"/>
      <c r="Y304" s="56"/>
      <c r="Z304" s="24" t="s">
        <v>45</v>
      </c>
      <c r="AA304" s="276">
        <v>6</v>
      </c>
      <c r="AB304" s="1"/>
      <c r="AC304" s="2"/>
      <c r="AD304" s="13"/>
      <c r="AE304" s="1"/>
      <c r="AF304" s="277"/>
    </row>
    <row r="305" spans="2:32" ht="15" customHeight="1" x14ac:dyDescent="0.2">
      <c r="B305" s="13" t="s">
        <v>76</v>
      </c>
      <c r="C305" s="24" t="s">
        <v>91</v>
      </c>
      <c r="D305" s="276">
        <v>291</v>
      </c>
      <c r="E305" s="30" t="s">
        <v>42</v>
      </c>
      <c r="F305" s="13"/>
      <c r="G305" s="12">
        <v>3</v>
      </c>
      <c r="H305" s="12"/>
      <c r="I305" s="12"/>
      <c r="J305" s="12"/>
      <c r="K305" s="12"/>
      <c r="L305" s="276"/>
      <c r="M305" s="276"/>
      <c r="N305" s="12"/>
      <c r="O305" s="12"/>
      <c r="P305" s="12"/>
      <c r="Q305" s="276"/>
      <c r="R305" s="276"/>
      <c r="S305" s="2"/>
      <c r="T305" s="56"/>
      <c r="U305" s="276"/>
      <c r="V305" s="276"/>
      <c r="W305" s="50"/>
      <c r="X305" s="2"/>
      <c r="Y305" s="56"/>
      <c r="Z305" s="24" t="s">
        <v>45</v>
      </c>
      <c r="AA305" s="276">
        <v>3</v>
      </c>
      <c r="AB305" s="1"/>
      <c r="AC305" s="2"/>
      <c r="AD305" s="13"/>
      <c r="AE305" s="1"/>
      <c r="AF305" s="277"/>
    </row>
    <row r="306" spans="2:32" ht="15" customHeight="1" x14ac:dyDescent="0.2">
      <c r="B306" s="13" t="s">
        <v>76</v>
      </c>
      <c r="C306" s="24" t="s">
        <v>91</v>
      </c>
      <c r="D306" s="276">
        <v>292</v>
      </c>
      <c r="E306" s="30" t="s">
        <v>42</v>
      </c>
      <c r="F306" s="13"/>
      <c r="G306" s="12">
        <v>3</v>
      </c>
      <c r="H306" s="12"/>
      <c r="I306" s="12"/>
      <c r="J306" s="12"/>
      <c r="K306" s="12"/>
      <c r="L306" s="12"/>
      <c r="M306" s="12"/>
      <c r="N306" s="12">
        <v>3</v>
      </c>
      <c r="O306" s="12"/>
      <c r="P306" s="12"/>
      <c r="Q306" s="12"/>
      <c r="R306" s="12"/>
      <c r="S306" s="2"/>
      <c r="T306" s="56"/>
      <c r="U306" s="1"/>
      <c r="V306" s="276"/>
      <c r="W306" s="274"/>
      <c r="X306" s="2"/>
      <c r="Y306" s="56"/>
      <c r="Z306" s="24" t="s">
        <v>45</v>
      </c>
      <c r="AA306" s="276">
        <v>6</v>
      </c>
      <c r="AB306" s="1" t="s">
        <v>3277</v>
      </c>
      <c r="AC306" s="2"/>
      <c r="AD306" s="13"/>
      <c r="AE306" s="1"/>
      <c r="AF306" s="277"/>
    </row>
    <row r="307" spans="2:32" ht="15" customHeight="1" x14ac:dyDescent="0.2">
      <c r="B307" s="13" t="s">
        <v>76</v>
      </c>
      <c r="C307" s="24" t="s">
        <v>91</v>
      </c>
      <c r="D307" s="276">
        <v>293</v>
      </c>
      <c r="E307" s="30" t="s">
        <v>42</v>
      </c>
      <c r="F307" s="13"/>
      <c r="G307" s="12">
        <v>3</v>
      </c>
      <c r="H307" s="12"/>
      <c r="I307" s="12"/>
      <c r="J307" s="12"/>
      <c r="K307" s="12"/>
      <c r="L307" s="12"/>
      <c r="M307" s="12"/>
      <c r="N307" s="12"/>
      <c r="O307" s="12"/>
      <c r="P307" s="12"/>
      <c r="Q307" s="12"/>
      <c r="R307" s="12"/>
      <c r="S307" s="2"/>
      <c r="T307" s="56"/>
      <c r="U307" s="1"/>
      <c r="V307" s="276"/>
      <c r="W307" s="274"/>
      <c r="X307" s="2"/>
      <c r="Y307" s="56"/>
      <c r="Z307" s="24" t="s">
        <v>45</v>
      </c>
      <c r="AA307" s="276">
        <v>3</v>
      </c>
      <c r="AB307" s="1"/>
      <c r="AC307" s="2"/>
      <c r="AD307" s="13"/>
      <c r="AE307" s="1"/>
      <c r="AF307" s="277"/>
    </row>
    <row r="308" spans="2:32" ht="15" customHeight="1" x14ac:dyDescent="0.2">
      <c r="B308" s="13" t="s">
        <v>76</v>
      </c>
      <c r="C308" s="24" t="s">
        <v>91</v>
      </c>
      <c r="D308" s="276">
        <v>294</v>
      </c>
      <c r="E308" s="30" t="s">
        <v>139</v>
      </c>
      <c r="F308" s="13"/>
      <c r="G308" s="12">
        <v>2</v>
      </c>
      <c r="H308" s="12">
        <v>3</v>
      </c>
      <c r="I308" s="12">
        <v>6</v>
      </c>
      <c r="J308" s="12"/>
      <c r="K308" s="12"/>
      <c r="L308" s="12"/>
      <c r="M308" s="12"/>
      <c r="N308" s="12">
        <v>3</v>
      </c>
      <c r="O308" s="12">
        <v>7</v>
      </c>
      <c r="P308" s="12"/>
      <c r="Q308" s="12"/>
      <c r="R308" s="12"/>
      <c r="S308" s="2"/>
      <c r="T308" s="56">
        <v>45272</v>
      </c>
      <c r="U308" s="24" t="s">
        <v>45</v>
      </c>
      <c r="V308" s="276">
        <v>7</v>
      </c>
      <c r="W308" s="274"/>
      <c r="X308" s="2"/>
      <c r="Y308" s="56"/>
      <c r="Z308" s="24" t="s">
        <v>45</v>
      </c>
      <c r="AA308" s="276">
        <v>14</v>
      </c>
      <c r="AB308" s="1"/>
      <c r="AC308" s="2"/>
      <c r="AD308" s="13"/>
      <c r="AE308" s="1"/>
      <c r="AF308" s="277"/>
    </row>
    <row r="309" spans="2:32" ht="15" customHeight="1" x14ac:dyDescent="0.2">
      <c r="B309" s="13" t="s">
        <v>76</v>
      </c>
      <c r="C309" s="24" t="s">
        <v>91</v>
      </c>
      <c r="D309" s="276">
        <v>295</v>
      </c>
      <c r="E309" s="30" t="s">
        <v>140</v>
      </c>
      <c r="F309" s="13"/>
      <c r="G309" s="12">
        <v>4</v>
      </c>
      <c r="H309" s="12">
        <v>3</v>
      </c>
      <c r="I309" s="12"/>
      <c r="J309" s="12"/>
      <c r="K309" s="12"/>
      <c r="L309" s="276"/>
      <c r="M309" s="276"/>
      <c r="N309" s="12"/>
      <c r="O309" s="12"/>
      <c r="P309" s="12"/>
      <c r="Q309" s="276"/>
      <c r="R309" s="276"/>
      <c r="S309" s="2"/>
      <c r="T309" s="56"/>
      <c r="U309" s="276"/>
      <c r="V309" s="276"/>
      <c r="W309" s="50"/>
      <c r="X309" s="2"/>
      <c r="Y309" s="56"/>
      <c r="Z309" s="24" t="s">
        <v>45</v>
      </c>
      <c r="AA309" s="276">
        <v>7</v>
      </c>
      <c r="AB309" s="1"/>
      <c r="AC309" s="2"/>
      <c r="AD309" s="13"/>
      <c r="AE309" s="1"/>
      <c r="AF309" s="277"/>
    </row>
    <row r="310" spans="2:32" ht="15" customHeight="1" x14ac:dyDescent="0.2">
      <c r="B310" s="13" t="s">
        <v>76</v>
      </c>
      <c r="C310" s="24" t="s">
        <v>91</v>
      </c>
      <c r="D310" s="276">
        <v>296</v>
      </c>
      <c r="E310" s="30" t="s">
        <v>60</v>
      </c>
      <c r="F310" s="13"/>
      <c r="G310" s="12"/>
      <c r="H310" s="12">
        <v>3</v>
      </c>
      <c r="I310" s="12">
        <v>3</v>
      </c>
      <c r="J310" s="12"/>
      <c r="K310" s="12"/>
      <c r="L310" s="12"/>
      <c r="M310" s="12"/>
      <c r="N310" s="12"/>
      <c r="O310" s="12"/>
      <c r="P310" s="12">
        <v>3</v>
      </c>
      <c r="Q310" s="12"/>
      <c r="R310" s="12"/>
      <c r="S310" s="2"/>
      <c r="T310" s="56"/>
      <c r="U310" s="1"/>
      <c r="V310" s="276"/>
      <c r="W310" s="274"/>
      <c r="X310" s="2"/>
      <c r="Y310" s="56"/>
      <c r="Z310" s="24" t="s">
        <v>45</v>
      </c>
      <c r="AA310" s="276">
        <v>12</v>
      </c>
      <c r="AB310" s="1"/>
      <c r="AC310" s="2"/>
      <c r="AD310" s="13"/>
      <c r="AE310" s="1"/>
      <c r="AF310" s="277"/>
    </row>
    <row r="311" spans="2:32" ht="15" customHeight="1" x14ac:dyDescent="0.2">
      <c r="B311" s="13" t="s">
        <v>76</v>
      </c>
      <c r="C311" s="24" t="s">
        <v>91</v>
      </c>
      <c r="D311" s="276">
        <v>297</v>
      </c>
      <c r="E311" s="30" t="s">
        <v>42</v>
      </c>
      <c r="F311" s="13"/>
      <c r="G311" s="12">
        <v>3</v>
      </c>
      <c r="H311" s="12"/>
      <c r="I311" s="12"/>
      <c r="J311" s="12"/>
      <c r="K311" s="12"/>
      <c r="L311" s="12"/>
      <c r="M311" s="12"/>
      <c r="N311" s="12">
        <v>3</v>
      </c>
      <c r="O311" s="12"/>
      <c r="P311" s="12"/>
      <c r="Q311" s="12"/>
      <c r="R311" s="12"/>
      <c r="S311" s="2"/>
      <c r="T311" s="56"/>
      <c r="U311" s="1"/>
      <c r="V311" s="276"/>
      <c r="W311" s="274"/>
      <c r="X311" s="2"/>
      <c r="Y311" s="56"/>
      <c r="Z311" s="24" t="s">
        <v>45</v>
      </c>
      <c r="AA311" s="276">
        <v>6</v>
      </c>
      <c r="AB311" s="1" t="s">
        <v>3278</v>
      </c>
      <c r="AC311" s="2"/>
      <c r="AD311" s="13"/>
      <c r="AE311" s="1"/>
      <c r="AF311" s="277"/>
    </row>
    <row r="312" spans="2:32" ht="15" customHeight="1" x14ac:dyDescent="0.2">
      <c r="B312" s="13" t="s">
        <v>76</v>
      </c>
      <c r="C312" s="24" t="s">
        <v>91</v>
      </c>
      <c r="D312" s="276">
        <v>298</v>
      </c>
      <c r="E312" s="30" t="s">
        <v>42</v>
      </c>
      <c r="F312" s="13"/>
      <c r="G312" s="12">
        <v>3</v>
      </c>
      <c r="H312" s="12"/>
      <c r="I312" s="12"/>
      <c r="J312" s="12"/>
      <c r="K312" s="12"/>
      <c r="L312" s="12"/>
      <c r="M312" s="12"/>
      <c r="N312" s="12"/>
      <c r="O312" s="12"/>
      <c r="P312" s="12"/>
      <c r="Q312" s="12"/>
      <c r="R312" s="12"/>
      <c r="S312" s="2"/>
      <c r="T312" s="56"/>
      <c r="U312" s="1"/>
      <c r="V312" s="276"/>
      <c r="W312" s="274"/>
      <c r="X312" s="2"/>
      <c r="Y312" s="56"/>
      <c r="Z312" s="24" t="s">
        <v>45</v>
      </c>
      <c r="AA312" s="276">
        <v>3</v>
      </c>
      <c r="AB312" s="1"/>
      <c r="AC312" s="2"/>
      <c r="AD312" s="13"/>
      <c r="AE312" s="1"/>
      <c r="AF312" s="277"/>
    </row>
    <row r="313" spans="2:32" ht="15" customHeight="1" x14ac:dyDescent="0.2">
      <c r="B313" s="13" t="s">
        <v>76</v>
      </c>
      <c r="C313" s="24" t="s">
        <v>91</v>
      </c>
      <c r="D313" s="276">
        <v>299</v>
      </c>
      <c r="E313" s="30" t="s">
        <v>42</v>
      </c>
      <c r="F313" s="13"/>
      <c r="G313" s="12">
        <v>3</v>
      </c>
      <c r="H313" s="12"/>
      <c r="I313" s="12"/>
      <c r="J313" s="12"/>
      <c r="K313" s="12"/>
      <c r="L313" s="276"/>
      <c r="M313" s="276"/>
      <c r="N313" s="12">
        <v>3</v>
      </c>
      <c r="O313" s="12"/>
      <c r="P313" s="12"/>
      <c r="Q313" s="276"/>
      <c r="R313" s="276"/>
      <c r="S313" s="2"/>
      <c r="T313" s="56"/>
      <c r="U313" s="276"/>
      <c r="V313" s="276"/>
      <c r="W313" s="50"/>
      <c r="X313" s="2"/>
      <c r="Y313" s="56"/>
      <c r="Z313" s="24" t="s">
        <v>45</v>
      </c>
      <c r="AA313" s="276">
        <v>6</v>
      </c>
      <c r="AB313" s="1" t="s">
        <v>3276</v>
      </c>
      <c r="AC313" s="2"/>
      <c r="AD313" s="13"/>
      <c r="AE313" s="1"/>
      <c r="AF313" s="277"/>
    </row>
    <row r="314" spans="2:32" ht="15" customHeight="1" x14ac:dyDescent="0.2">
      <c r="B314" s="13" t="s">
        <v>76</v>
      </c>
      <c r="C314" s="24" t="s">
        <v>91</v>
      </c>
      <c r="D314" s="276">
        <v>300</v>
      </c>
      <c r="E314" s="30" t="s">
        <v>42</v>
      </c>
      <c r="F314" s="13"/>
      <c r="G314" s="12">
        <v>3</v>
      </c>
      <c r="H314" s="12"/>
      <c r="I314" s="12"/>
      <c r="J314" s="12"/>
      <c r="K314" s="12"/>
      <c r="L314" s="12"/>
      <c r="M314" s="12"/>
      <c r="N314" s="12"/>
      <c r="O314" s="12"/>
      <c r="P314" s="12"/>
      <c r="Q314" s="12"/>
      <c r="R314" s="12"/>
      <c r="S314" s="2"/>
      <c r="T314" s="56"/>
      <c r="U314" s="1"/>
      <c r="V314" s="276"/>
      <c r="W314" s="274"/>
      <c r="X314" s="2"/>
      <c r="Y314" s="56"/>
      <c r="Z314" s="24" t="s">
        <v>45</v>
      </c>
      <c r="AA314" s="276">
        <v>3</v>
      </c>
      <c r="AB314" s="1"/>
      <c r="AC314" s="2"/>
      <c r="AD314" s="13"/>
      <c r="AE314" s="1"/>
      <c r="AF314" s="277"/>
    </row>
    <row r="315" spans="2:32" ht="15" customHeight="1" x14ac:dyDescent="0.2">
      <c r="B315" s="13" t="s">
        <v>76</v>
      </c>
      <c r="C315" s="24" t="s">
        <v>91</v>
      </c>
      <c r="D315" s="276">
        <v>301</v>
      </c>
      <c r="E315" s="30" t="s">
        <v>42</v>
      </c>
      <c r="F315" s="13"/>
      <c r="G315" s="12">
        <v>3</v>
      </c>
      <c r="H315" s="12"/>
      <c r="I315" s="12"/>
      <c r="J315" s="12"/>
      <c r="K315" s="12"/>
      <c r="L315" s="12"/>
      <c r="M315" s="12"/>
      <c r="N315" s="12">
        <v>3</v>
      </c>
      <c r="O315" s="12"/>
      <c r="P315" s="12"/>
      <c r="Q315" s="12"/>
      <c r="R315" s="12"/>
      <c r="S315" s="2"/>
      <c r="T315" s="56"/>
      <c r="U315" s="1"/>
      <c r="V315" s="276"/>
      <c r="W315" s="274"/>
      <c r="X315" s="2"/>
      <c r="Y315" s="56"/>
      <c r="Z315" s="24" t="s">
        <v>45</v>
      </c>
      <c r="AA315" s="276">
        <v>6</v>
      </c>
      <c r="AB315" s="1"/>
      <c r="AC315" s="2"/>
      <c r="AD315" s="13"/>
      <c r="AE315" s="1"/>
      <c r="AF315" s="277"/>
    </row>
    <row r="316" spans="2:32" ht="15" customHeight="1" x14ac:dyDescent="0.2">
      <c r="B316" s="13" t="s">
        <v>76</v>
      </c>
      <c r="C316" s="24" t="s">
        <v>91</v>
      </c>
      <c r="D316" s="276">
        <v>302</v>
      </c>
      <c r="E316" s="30" t="s">
        <v>120</v>
      </c>
      <c r="F316" s="13"/>
      <c r="G316" s="12">
        <v>1</v>
      </c>
      <c r="H316" s="12">
        <v>3</v>
      </c>
      <c r="I316" s="12">
        <v>6</v>
      </c>
      <c r="J316" s="12"/>
      <c r="K316" s="12"/>
      <c r="L316" s="12"/>
      <c r="M316" s="12"/>
      <c r="N316" s="12"/>
      <c r="O316" s="12"/>
      <c r="P316" s="12"/>
      <c r="Q316" s="12"/>
      <c r="R316" s="12"/>
      <c r="S316" s="2"/>
      <c r="T316" s="56"/>
      <c r="U316" s="1"/>
      <c r="V316" s="276"/>
      <c r="W316" s="274"/>
      <c r="X316" s="2"/>
      <c r="Y316" s="56"/>
      <c r="Z316" s="24" t="s">
        <v>45</v>
      </c>
      <c r="AA316" s="276">
        <v>10</v>
      </c>
      <c r="AB316" s="1"/>
      <c r="AC316" s="2"/>
      <c r="AD316" s="13"/>
      <c r="AE316" s="1"/>
      <c r="AF316" s="277"/>
    </row>
    <row r="317" spans="2:32" ht="15" customHeight="1" x14ac:dyDescent="0.2">
      <c r="B317" s="13" t="s">
        <v>76</v>
      </c>
      <c r="C317" s="24" t="s">
        <v>91</v>
      </c>
      <c r="D317" s="276">
        <v>303</v>
      </c>
      <c r="E317" s="30" t="s">
        <v>42</v>
      </c>
      <c r="F317" s="13"/>
      <c r="G317" s="12">
        <v>3</v>
      </c>
      <c r="H317" s="12"/>
      <c r="I317" s="12"/>
      <c r="J317" s="12"/>
      <c r="K317" s="12"/>
      <c r="L317" s="12"/>
      <c r="M317" s="12"/>
      <c r="N317" s="12">
        <v>3</v>
      </c>
      <c r="O317" s="12"/>
      <c r="P317" s="12"/>
      <c r="Q317" s="12"/>
      <c r="R317" s="12"/>
      <c r="S317" s="2"/>
      <c r="T317" s="56"/>
      <c r="U317" s="1"/>
      <c r="V317" s="276"/>
      <c r="W317" s="274"/>
      <c r="X317" s="2"/>
      <c r="Y317" s="56"/>
      <c r="Z317" s="24" t="s">
        <v>45</v>
      </c>
      <c r="AA317" s="276">
        <v>6</v>
      </c>
      <c r="AB317" s="1"/>
      <c r="AC317" s="2"/>
      <c r="AD317" s="13"/>
      <c r="AE317" s="1"/>
      <c r="AF317" s="277"/>
    </row>
    <row r="318" spans="2:32" ht="15" customHeight="1" x14ac:dyDescent="0.2">
      <c r="B318" s="13" t="s">
        <v>76</v>
      </c>
      <c r="C318" s="24" t="s">
        <v>91</v>
      </c>
      <c r="D318" s="276">
        <v>304</v>
      </c>
      <c r="E318" s="30" t="s">
        <v>42</v>
      </c>
      <c r="F318" s="13"/>
      <c r="G318" s="12">
        <v>3</v>
      </c>
      <c r="H318" s="12"/>
      <c r="I318" s="12"/>
      <c r="J318" s="12"/>
      <c r="K318" s="12"/>
      <c r="L318" s="276"/>
      <c r="M318" s="276"/>
      <c r="N318" s="12"/>
      <c r="O318" s="12"/>
      <c r="P318" s="12"/>
      <c r="Q318" s="276"/>
      <c r="R318" s="276"/>
      <c r="S318" s="2"/>
      <c r="T318" s="56"/>
      <c r="U318" s="276"/>
      <c r="V318" s="276"/>
      <c r="W318" s="50"/>
      <c r="X318" s="2"/>
      <c r="Y318" s="56"/>
      <c r="Z318" s="24" t="s">
        <v>45</v>
      </c>
      <c r="AA318" s="276">
        <v>3</v>
      </c>
      <c r="AB318" s="1"/>
      <c r="AC318" s="2"/>
      <c r="AD318" s="13"/>
      <c r="AE318" s="1"/>
      <c r="AF318" s="277"/>
    </row>
    <row r="319" spans="2:32" ht="15" customHeight="1" x14ac:dyDescent="0.2">
      <c r="B319" s="13" t="s">
        <v>76</v>
      </c>
      <c r="C319" s="24" t="s">
        <v>91</v>
      </c>
      <c r="D319" s="276">
        <v>305</v>
      </c>
      <c r="E319" s="30" t="s">
        <v>117</v>
      </c>
      <c r="F319" s="13"/>
      <c r="G319" s="12">
        <v>2</v>
      </c>
      <c r="H319" s="12"/>
      <c r="I319" s="12">
        <v>6</v>
      </c>
      <c r="J319" s="12"/>
      <c r="K319" s="12"/>
      <c r="L319" s="12"/>
      <c r="M319" s="12"/>
      <c r="N319" s="12">
        <v>3</v>
      </c>
      <c r="O319" s="12"/>
      <c r="P319" s="12"/>
      <c r="Q319" s="12"/>
      <c r="R319" s="12"/>
      <c r="S319" s="2"/>
      <c r="T319" s="56"/>
      <c r="U319" s="1"/>
      <c r="V319" s="276"/>
      <c r="W319" s="274"/>
      <c r="X319" s="2"/>
      <c r="Y319" s="56"/>
      <c r="Z319" s="24" t="s">
        <v>45</v>
      </c>
      <c r="AA319" s="276">
        <v>11</v>
      </c>
      <c r="AB319" s="1"/>
      <c r="AC319" s="2"/>
      <c r="AD319" s="13"/>
      <c r="AE319" s="1"/>
      <c r="AF319" s="277"/>
    </row>
    <row r="320" spans="2:32" ht="15" customHeight="1" x14ac:dyDescent="0.2">
      <c r="B320" s="13" t="s">
        <v>76</v>
      </c>
      <c r="C320" s="24" t="s">
        <v>91</v>
      </c>
      <c r="D320" s="276">
        <v>306</v>
      </c>
      <c r="E320" s="30" t="s">
        <v>141</v>
      </c>
      <c r="F320" s="13"/>
      <c r="G320" s="12">
        <v>3</v>
      </c>
      <c r="H320" s="12">
        <v>3</v>
      </c>
      <c r="I320" s="12"/>
      <c r="J320" s="12"/>
      <c r="K320" s="12"/>
      <c r="L320" s="276"/>
      <c r="M320" s="276"/>
      <c r="N320" s="12"/>
      <c r="O320" s="12"/>
      <c r="P320" s="12"/>
      <c r="Q320" s="276"/>
      <c r="R320" s="276"/>
      <c r="S320" s="2"/>
      <c r="T320" s="56"/>
      <c r="U320" s="276"/>
      <c r="V320" s="276"/>
      <c r="W320" s="50"/>
      <c r="X320" s="2"/>
      <c r="Y320" s="56"/>
      <c r="Z320" s="24" t="s">
        <v>45</v>
      </c>
      <c r="AA320" s="276">
        <v>6</v>
      </c>
      <c r="AB320" s="1" t="s">
        <v>3276</v>
      </c>
      <c r="AC320" s="2"/>
      <c r="AD320" s="13"/>
      <c r="AE320" s="1"/>
      <c r="AF320" s="277"/>
    </row>
    <row r="321" spans="2:32" ht="15" customHeight="1" x14ac:dyDescent="0.2">
      <c r="B321" s="13" t="s">
        <v>76</v>
      </c>
      <c r="C321" s="24" t="s">
        <v>91</v>
      </c>
      <c r="D321" s="276">
        <v>307</v>
      </c>
      <c r="E321" s="30" t="s">
        <v>115</v>
      </c>
      <c r="F321" s="13"/>
      <c r="G321" s="12"/>
      <c r="H321" s="12"/>
      <c r="I321" s="12">
        <v>3</v>
      </c>
      <c r="J321" s="12"/>
      <c r="K321" s="12">
        <v>3</v>
      </c>
      <c r="L321" s="12"/>
      <c r="M321" s="12"/>
      <c r="N321" s="12">
        <v>3</v>
      </c>
      <c r="O321" s="12"/>
      <c r="P321" s="12"/>
      <c r="Q321" s="12"/>
      <c r="R321" s="12"/>
      <c r="S321" s="2"/>
      <c r="T321" s="56"/>
      <c r="U321" s="1"/>
      <c r="V321" s="276"/>
      <c r="W321" s="274"/>
      <c r="X321" s="2"/>
      <c r="Y321" s="56"/>
      <c r="Z321" s="24" t="s">
        <v>45</v>
      </c>
      <c r="AA321" s="276">
        <v>9</v>
      </c>
      <c r="AB321" s="1"/>
      <c r="AC321" s="2"/>
      <c r="AD321" s="13"/>
      <c r="AE321" s="1"/>
      <c r="AF321" s="277"/>
    </row>
    <row r="322" spans="2:32" ht="15" customHeight="1" x14ac:dyDescent="0.2">
      <c r="B322" s="13" t="s">
        <v>76</v>
      </c>
      <c r="C322" s="24" t="s">
        <v>91</v>
      </c>
      <c r="D322" s="276">
        <v>308</v>
      </c>
      <c r="E322" s="30" t="s">
        <v>117</v>
      </c>
      <c r="F322" s="13"/>
      <c r="G322" s="12">
        <v>2</v>
      </c>
      <c r="H322" s="12">
        <v>3</v>
      </c>
      <c r="I322" s="12">
        <v>3</v>
      </c>
      <c r="J322" s="12"/>
      <c r="K322" s="12"/>
      <c r="L322" s="12"/>
      <c r="M322" s="12"/>
      <c r="N322" s="12"/>
      <c r="O322" s="12"/>
      <c r="P322" s="12"/>
      <c r="Q322" s="12"/>
      <c r="R322" s="12"/>
      <c r="S322" s="2"/>
      <c r="T322" s="56"/>
      <c r="U322" s="1"/>
      <c r="V322" s="276"/>
      <c r="W322" s="274"/>
      <c r="X322" s="2"/>
      <c r="Y322" s="56"/>
      <c r="Z322" s="24" t="s">
        <v>45</v>
      </c>
      <c r="AA322" s="276">
        <v>8</v>
      </c>
      <c r="AB322" s="1"/>
      <c r="AC322" s="2"/>
      <c r="AD322" s="13"/>
      <c r="AE322" s="1"/>
      <c r="AF322" s="277"/>
    </row>
    <row r="323" spans="2:32" ht="15" customHeight="1" x14ac:dyDescent="0.2">
      <c r="B323" s="13" t="s">
        <v>76</v>
      </c>
      <c r="C323" s="24" t="s">
        <v>91</v>
      </c>
      <c r="D323" s="276">
        <v>309</v>
      </c>
      <c r="E323" s="30" t="s">
        <v>47</v>
      </c>
      <c r="F323" s="13"/>
      <c r="G323" s="12">
        <v>3</v>
      </c>
      <c r="H323" s="12"/>
      <c r="I323" s="12"/>
      <c r="J323" s="12"/>
      <c r="K323" s="12">
        <v>3</v>
      </c>
      <c r="L323" s="276"/>
      <c r="M323" s="276"/>
      <c r="N323" s="12"/>
      <c r="O323" s="12"/>
      <c r="P323" s="12"/>
      <c r="Q323" s="276"/>
      <c r="R323" s="276"/>
      <c r="S323" s="2"/>
      <c r="T323" s="56"/>
      <c r="U323" s="276"/>
      <c r="V323" s="276"/>
      <c r="W323" s="50"/>
      <c r="X323" s="2"/>
      <c r="Y323" s="56"/>
      <c r="Z323" s="24" t="s">
        <v>45</v>
      </c>
      <c r="AA323" s="276">
        <v>6</v>
      </c>
      <c r="AB323" s="1"/>
      <c r="AC323" s="2"/>
      <c r="AD323" s="13"/>
      <c r="AE323" s="1"/>
      <c r="AF323" s="277"/>
    </row>
    <row r="324" spans="2:32" ht="15" customHeight="1" x14ac:dyDescent="0.2">
      <c r="B324" s="13" t="s">
        <v>76</v>
      </c>
      <c r="C324" s="24" t="s">
        <v>91</v>
      </c>
      <c r="D324" s="276">
        <v>310</v>
      </c>
      <c r="E324" s="30" t="s">
        <v>42</v>
      </c>
      <c r="F324" s="13"/>
      <c r="G324" s="12">
        <v>3</v>
      </c>
      <c r="H324" s="12"/>
      <c r="I324" s="12"/>
      <c r="J324" s="12"/>
      <c r="K324" s="12">
        <v>3</v>
      </c>
      <c r="L324" s="12"/>
      <c r="M324" s="12"/>
      <c r="N324" s="12"/>
      <c r="O324" s="12"/>
      <c r="P324" s="12"/>
      <c r="Q324" s="12"/>
      <c r="R324" s="12"/>
      <c r="S324" s="2"/>
      <c r="T324" s="56"/>
      <c r="U324" s="1"/>
      <c r="V324" s="276"/>
      <c r="W324" s="274"/>
      <c r="X324" s="2"/>
      <c r="Y324" s="56"/>
      <c r="Z324" s="24" t="s">
        <v>45</v>
      </c>
      <c r="AA324" s="276">
        <v>3</v>
      </c>
      <c r="AB324" s="1"/>
      <c r="AC324" s="2"/>
      <c r="AD324" s="13"/>
      <c r="AE324" s="1"/>
      <c r="AF324" s="277"/>
    </row>
    <row r="325" spans="2:32" ht="15" customHeight="1" x14ac:dyDescent="0.2">
      <c r="B325" s="13" t="s">
        <v>76</v>
      </c>
      <c r="C325" s="24" t="s">
        <v>91</v>
      </c>
      <c r="D325" s="276">
        <v>311</v>
      </c>
      <c r="E325" s="30" t="s">
        <v>42</v>
      </c>
      <c r="F325" s="13"/>
      <c r="G325" s="12">
        <v>3</v>
      </c>
      <c r="H325" s="12"/>
      <c r="I325" s="12"/>
      <c r="J325" s="12"/>
      <c r="K325" s="12">
        <v>3</v>
      </c>
      <c r="L325" s="276"/>
      <c r="M325" s="276"/>
      <c r="N325" s="12"/>
      <c r="O325" s="12"/>
      <c r="P325" s="12"/>
      <c r="Q325" s="276"/>
      <c r="R325" s="276"/>
      <c r="S325" s="2"/>
      <c r="T325" s="56"/>
      <c r="U325" s="276"/>
      <c r="V325" s="276"/>
      <c r="W325" s="50"/>
      <c r="X325" s="2"/>
      <c r="Y325" s="56"/>
      <c r="Z325" s="24" t="s">
        <v>45</v>
      </c>
      <c r="AA325" s="276">
        <v>6</v>
      </c>
      <c r="AB325" s="1"/>
      <c r="AC325" s="2"/>
      <c r="AD325" s="13"/>
      <c r="AE325" s="1"/>
      <c r="AF325" s="277"/>
    </row>
    <row r="326" spans="2:32" ht="15" customHeight="1" x14ac:dyDescent="0.2">
      <c r="B326" s="13" t="s">
        <v>76</v>
      </c>
      <c r="C326" s="24" t="s">
        <v>91</v>
      </c>
      <c r="D326" s="276">
        <v>312</v>
      </c>
      <c r="E326" s="30" t="s">
        <v>42</v>
      </c>
      <c r="F326" s="13"/>
      <c r="G326" s="12">
        <v>3</v>
      </c>
      <c r="H326" s="12"/>
      <c r="I326" s="12"/>
      <c r="J326" s="12"/>
      <c r="K326" s="12">
        <v>3</v>
      </c>
      <c r="L326" s="12"/>
      <c r="M326" s="12"/>
      <c r="N326" s="12"/>
      <c r="O326" s="12"/>
      <c r="P326" s="12"/>
      <c r="Q326" s="12"/>
      <c r="R326" s="12"/>
      <c r="S326" s="2"/>
      <c r="T326" s="56"/>
      <c r="U326" s="1"/>
      <c r="V326" s="276"/>
      <c r="W326" s="274"/>
      <c r="X326" s="2"/>
      <c r="Y326" s="56"/>
      <c r="Z326" s="24" t="s">
        <v>45</v>
      </c>
      <c r="AA326" s="276">
        <v>6</v>
      </c>
      <c r="AB326" s="1"/>
      <c r="AC326" s="2"/>
      <c r="AD326" s="13"/>
      <c r="AE326" s="1"/>
      <c r="AF326" s="277"/>
    </row>
    <row r="327" spans="2:32" ht="15" customHeight="1" x14ac:dyDescent="0.2">
      <c r="B327" s="13" t="s">
        <v>76</v>
      </c>
      <c r="C327" s="24" t="s">
        <v>91</v>
      </c>
      <c r="D327" s="276">
        <v>313</v>
      </c>
      <c r="E327" s="30" t="s">
        <v>42</v>
      </c>
      <c r="F327" s="13"/>
      <c r="G327" s="12">
        <v>3</v>
      </c>
      <c r="H327" s="12"/>
      <c r="I327" s="12"/>
      <c r="J327" s="12"/>
      <c r="K327" s="12">
        <v>3</v>
      </c>
      <c r="L327" s="12"/>
      <c r="M327" s="12"/>
      <c r="N327" s="12"/>
      <c r="O327" s="12"/>
      <c r="P327" s="12"/>
      <c r="Q327" s="12"/>
      <c r="R327" s="12"/>
      <c r="S327" s="2"/>
      <c r="T327" s="56"/>
      <c r="U327" s="1"/>
      <c r="V327" s="276"/>
      <c r="W327" s="274"/>
      <c r="X327" s="2"/>
      <c r="Y327" s="56"/>
      <c r="Z327" s="24" t="s">
        <v>45</v>
      </c>
      <c r="AA327" s="276">
        <v>6</v>
      </c>
      <c r="AB327" s="1" t="s">
        <v>3276</v>
      </c>
      <c r="AC327" s="2"/>
      <c r="AD327" s="13"/>
      <c r="AE327" s="1"/>
      <c r="AF327" s="277"/>
    </row>
    <row r="328" spans="2:32" ht="15" customHeight="1" x14ac:dyDescent="0.2">
      <c r="B328" s="13" t="s">
        <v>76</v>
      </c>
      <c r="C328" s="24" t="s">
        <v>91</v>
      </c>
      <c r="D328" s="276">
        <v>314</v>
      </c>
      <c r="E328" s="30" t="s">
        <v>42</v>
      </c>
      <c r="F328" s="13"/>
      <c r="G328" s="12">
        <v>3</v>
      </c>
      <c r="H328" s="12"/>
      <c r="I328" s="12"/>
      <c r="J328" s="12"/>
      <c r="K328" s="12">
        <v>3</v>
      </c>
      <c r="L328" s="12"/>
      <c r="M328" s="12"/>
      <c r="N328" s="12"/>
      <c r="O328" s="12"/>
      <c r="P328" s="12"/>
      <c r="Q328" s="12"/>
      <c r="R328" s="12"/>
      <c r="S328" s="2"/>
      <c r="T328" s="56"/>
      <c r="U328" s="1"/>
      <c r="V328" s="276"/>
      <c r="W328" s="274"/>
      <c r="X328" s="2"/>
      <c r="Y328" s="56"/>
      <c r="Z328" s="24" t="s">
        <v>45</v>
      </c>
      <c r="AA328" s="276">
        <v>6</v>
      </c>
      <c r="AB328" s="1"/>
      <c r="AC328" s="2"/>
      <c r="AD328" s="13"/>
      <c r="AE328" s="1"/>
      <c r="AF328" s="277"/>
    </row>
    <row r="329" spans="2:32" ht="15" customHeight="1" x14ac:dyDescent="0.2">
      <c r="B329" s="13" t="s">
        <v>76</v>
      </c>
      <c r="C329" s="24" t="s">
        <v>91</v>
      </c>
      <c r="D329" s="276">
        <v>315</v>
      </c>
      <c r="E329" s="30" t="s">
        <v>42</v>
      </c>
      <c r="F329" s="13"/>
      <c r="G329" s="12">
        <v>3</v>
      </c>
      <c r="H329" s="12"/>
      <c r="I329" s="12"/>
      <c r="J329" s="12"/>
      <c r="K329" s="12">
        <v>3</v>
      </c>
      <c r="L329" s="12"/>
      <c r="M329" s="12"/>
      <c r="N329" s="12"/>
      <c r="O329" s="12"/>
      <c r="P329" s="12"/>
      <c r="Q329" s="12"/>
      <c r="R329" s="12"/>
      <c r="S329" s="2"/>
      <c r="T329" s="56"/>
      <c r="U329" s="1"/>
      <c r="V329" s="276"/>
      <c r="W329" s="274"/>
      <c r="X329" s="2"/>
      <c r="Y329" s="56"/>
      <c r="Z329" s="24" t="s">
        <v>45</v>
      </c>
      <c r="AA329" s="276">
        <v>6</v>
      </c>
      <c r="AB329" s="1"/>
      <c r="AC329" s="2"/>
      <c r="AD329" s="13"/>
      <c r="AE329" s="1"/>
      <c r="AF329" s="277"/>
    </row>
    <row r="330" spans="2:32" ht="15" customHeight="1" x14ac:dyDescent="0.2">
      <c r="B330" s="13" t="s">
        <v>76</v>
      </c>
      <c r="C330" s="24" t="s">
        <v>91</v>
      </c>
      <c r="D330" s="276">
        <v>316</v>
      </c>
      <c r="E330" s="30" t="s">
        <v>44</v>
      </c>
      <c r="F330" s="13"/>
      <c r="G330" s="12"/>
      <c r="H330" s="12"/>
      <c r="I330" s="12">
        <v>6</v>
      </c>
      <c r="J330" s="12"/>
      <c r="K330" s="12">
        <v>3</v>
      </c>
      <c r="L330" s="12"/>
      <c r="M330" s="12"/>
      <c r="N330" s="12"/>
      <c r="O330" s="12"/>
      <c r="P330" s="12"/>
      <c r="Q330" s="12"/>
      <c r="R330" s="12"/>
      <c r="S330" s="2"/>
      <c r="T330" s="56"/>
      <c r="U330" s="1"/>
      <c r="V330" s="276"/>
      <c r="W330" s="274"/>
      <c r="X330" s="2"/>
      <c r="Y330" s="56"/>
      <c r="Z330" s="24" t="s">
        <v>45</v>
      </c>
      <c r="AA330" s="276">
        <v>12</v>
      </c>
      <c r="AB330" s="1"/>
      <c r="AC330" s="2"/>
      <c r="AD330" s="13"/>
      <c r="AE330" s="1"/>
      <c r="AF330" s="277"/>
    </row>
    <row r="331" spans="2:32" ht="15" customHeight="1" x14ac:dyDescent="0.2">
      <c r="B331" s="13" t="s">
        <v>76</v>
      </c>
      <c r="C331" s="24" t="s">
        <v>91</v>
      </c>
      <c r="D331" s="276">
        <v>317</v>
      </c>
      <c r="E331" s="30" t="s">
        <v>115</v>
      </c>
      <c r="F331" s="13"/>
      <c r="G331" s="12"/>
      <c r="H331" s="12"/>
      <c r="I331" s="12">
        <v>3</v>
      </c>
      <c r="J331" s="12"/>
      <c r="K331" s="12">
        <v>3</v>
      </c>
      <c r="L331" s="276"/>
      <c r="M331" s="276"/>
      <c r="N331" s="12"/>
      <c r="O331" s="12"/>
      <c r="P331" s="12"/>
      <c r="Q331" s="276"/>
      <c r="R331" s="276"/>
      <c r="S331" s="2"/>
      <c r="T331" s="56"/>
      <c r="U331" s="276"/>
      <c r="V331" s="276"/>
      <c r="W331" s="50"/>
      <c r="X331" s="2"/>
      <c r="Y331" s="56"/>
      <c r="Z331" s="24" t="s">
        <v>45</v>
      </c>
      <c r="AA331" s="276">
        <v>6</v>
      </c>
      <c r="AB331" s="1"/>
      <c r="AC331" s="2"/>
      <c r="AD331" s="13"/>
      <c r="AE331" s="1"/>
      <c r="AF331" s="277"/>
    </row>
    <row r="332" spans="2:32" ht="15" customHeight="1" x14ac:dyDescent="0.2">
      <c r="B332" s="13" t="s">
        <v>76</v>
      </c>
      <c r="C332" s="24" t="s">
        <v>91</v>
      </c>
      <c r="D332" s="276">
        <v>318</v>
      </c>
      <c r="E332" s="30" t="s">
        <v>44</v>
      </c>
      <c r="F332" s="13"/>
      <c r="G332" s="12"/>
      <c r="H332" s="12"/>
      <c r="I332" s="12">
        <v>3</v>
      </c>
      <c r="J332" s="12"/>
      <c r="K332" s="12"/>
      <c r="L332" s="12"/>
      <c r="M332" s="12"/>
      <c r="N332" s="12"/>
      <c r="O332" s="12"/>
      <c r="P332" s="12">
        <v>1</v>
      </c>
      <c r="Q332" s="12" t="s">
        <v>45</v>
      </c>
      <c r="R332" s="12"/>
      <c r="S332" s="2"/>
      <c r="T332" s="56"/>
      <c r="U332" s="1"/>
      <c r="V332" s="276"/>
      <c r="W332" s="274"/>
      <c r="X332" s="2"/>
      <c r="Y332" s="56"/>
      <c r="Z332" s="24" t="s">
        <v>45</v>
      </c>
      <c r="AA332" s="276">
        <v>6</v>
      </c>
      <c r="AB332" s="1"/>
      <c r="AC332" s="2"/>
      <c r="AD332" s="13"/>
      <c r="AE332" s="1"/>
      <c r="AF332" s="277"/>
    </row>
    <row r="333" spans="2:32" ht="15" customHeight="1" x14ac:dyDescent="0.2">
      <c r="B333" s="13" t="s">
        <v>76</v>
      </c>
      <c r="C333" s="24" t="s">
        <v>91</v>
      </c>
      <c r="D333" s="276">
        <v>319</v>
      </c>
      <c r="E333" s="30" t="s">
        <v>44</v>
      </c>
      <c r="F333" s="13"/>
      <c r="G333" s="12"/>
      <c r="H333" s="12"/>
      <c r="I333" s="12">
        <v>3</v>
      </c>
      <c r="J333" s="12"/>
      <c r="K333" s="12">
        <v>3</v>
      </c>
      <c r="L333" s="276"/>
      <c r="M333" s="276"/>
      <c r="N333" s="12"/>
      <c r="O333" s="12"/>
      <c r="P333" s="49"/>
      <c r="Q333" s="276"/>
      <c r="R333" s="276"/>
      <c r="S333" s="2"/>
      <c r="T333" s="56"/>
      <c r="U333" s="276"/>
      <c r="V333" s="276"/>
      <c r="W333" s="274"/>
      <c r="X333" s="2"/>
      <c r="Y333" s="56"/>
      <c r="Z333" s="24" t="s">
        <v>45</v>
      </c>
      <c r="AA333" s="276">
        <v>6</v>
      </c>
      <c r="AB333" s="1"/>
      <c r="AC333" s="2"/>
      <c r="AD333" s="13"/>
      <c r="AE333" s="1"/>
      <c r="AF333" s="277"/>
    </row>
    <row r="334" spans="2:32" ht="15" customHeight="1" x14ac:dyDescent="0.2">
      <c r="B334" s="13" t="s">
        <v>76</v>
      </c>
      <c r="C334" s="24" t="s">
        <v>91</v>
      </c>
      <c r="D334" s="276">
        <v>320</v>
      </c>
      <c r="E334" s="30" t="s">
        <v>114</v>
      </c>
      <c r="F334" s="13"/>
      <c r="G334" s="12">
        <v>3</v>
      </c>
      <c r="H334" s="12"/>
      <c r="I334" s="12">
        <v>3</v>
      </c>
      <c r="J334" s="12"/>
      <c r="K334" s="12"/>
      <c r="L334" s="12"/>
      <c r="M334" s="12"/>
      <c r="N334" s="12"/>
      <c r="O334" s="12"/>
      <c r="P334" s="12"/>
      <c r="Q334" s="12"/>
      <c r="R334" s="12"/>
      <c r="S334" s="2"/>
      <c r="T334" s="56"/>
      <c r="U334" s="1"/>
      <c r="V334" s="276"/>
      <c r="W334" s="274"/>
      <c r="X334" s="2"/>
      <c r="Y334" s="56"/>
      <c r="Z334" s="24" t="s">
        <v>45</v>
      </c>
      <c r="AA334" s="276">
        <v>9</v>
      </c>
      <c r="AB334" s="1"/>
      <c r="AC334" s="2"/>
      <c r="AD334" s="13"/>
      <c r="AE334" s="1"/>
      <c r="AF334" s="277"/>
    </row>
    <row r="335" spans="2:32" ht="15" customHeight="1" x14ac:dyDescent="0.2">
      <c r="B335" s="13" t="s">
        <v>76</v>
      </c>
      <c r="C335" s="24" t="s">
        <v>91</v>
      </c>
      <c r="D335" s="276">
        <v>321</v>
      </c>
      <c r="E335" s="30" t="s">
        <v>115</v>
      </c>
      <c r="F335" s="13"/>
      <c r="G335" s="12"/>
      <c r="H335" s="12"/>
      <c r="I335" s="12">
        <v>3</v>
      </c>
      <c r="J335" s="12"/>
      <c r="K335" s="12">
        <v>3</v>
      </c>
      <c r="L335" s="276"/>
      <c r="M335" s="276"/>
      <c r="N335" s="12">
        <v>3</v>
      </c>
      <c r="O335" s="12"/>
      <c r="P335" s="12"/>
      <c r="Q335" s="276"/>
      <c r="R335" s="276"/>
      <c r="S335" s="2"/>
      <c r="T335" s="56"/>
      <c r="U335" s="276"/>
      <c r="V335" s="276"/>
      <c r="W335" s="274"/>
      <c r="X335" s="2"/>
      <c r="Y335" s="56"/>
      <c r="Z335" s="24" t="s">
        <v>45</v>
      </c>
      <c r="AA335" s="276">
        <v>9</v>
      </c>
      <c r="AB335" s="1"/>
      <c r="AC335" s="2"/>
      <c r="AD335" s="13"/>
      <c r="AE335" s="1"/>
      <c r="AF335" s="277"/>
    </row>
    <row r="336" spans="2:32" ht="15" customHeight="1" thickBot="1" x14ac:dyDescent="0.25">
      <c r="B336" s="13" t="s">
        <v>76</v>
      </c>
      <c r="C336" s="24" t="s">
        <v>91</v>
      </c>
      <c r="D336" s="276">
        <v>322</v>
      </c>
      <c r="E336" s="30" t="s">
        <v>44</v>
      </c>
      <c r="F336" s="13"/>
      <c r="G336" s="12">
        <v>1</v>
      </c>
      <c r="H336" s="12">
        <v>3</v>
      </c>
      <c r="I336" s="12">
        <v>3</v>
      </c>
      <c r="J336" s="12"/>
      <c r="K336" s="12"/>
      <c r="L336" s="12"/>
      <c r="M336" s="12"/>
      <c r="N336" s="12"/>
      <c r="O336" s="12"/>
      <c r="P336" s="12"/>
      <c r="Q336" s="12"/>
      <c r="R336" s="12"/>
      <c r="S336" s="2"/>
      <c r="T336" s="56"/>
      <c r="U336" s="1"/>
      <c r="V336" s="276"/>
      <c r="W336" s="274"/>
      <c r="X336" s="2"/>
      <c r="Y336" s="62"/>
      <c r="Z336" s="15"/>
      <c r="AA336" s="15"/>
      <c r="AB336" s="3"/>
      <c r="AC336" s="4"/>
      <c r="AD336" s="13"/>
      <c r="AE336" s="1"/>
      <c r="AF336" s="277"/>
    </row>
    <row r="337" spans="2:32" ht="15.75" thickBot="1" x14ac:dyDescent="0.25">
      <c r="B337" s="14" t="s">
        <v>76</v>
      </c>
      <c r="C337" s="61" t="s">
        <v>91</v>
      </c>
      <c r="D337" s="15">
        <v>323</v>
      </c>
      <c r="E337" s="92" t="s">
        <v>44</v>
      </c>
      <c r="F337" s="14"/>
      <c r="G337" s="91"/>
      <c r="H337" s="91">
        <v>3</v>
      </c>
      <c r="I337" s="91">
        <v>3</v>
      </c>
      <c r="J337" s="91"/>
      <c r="K337" s="91"/>
      <c r="L337" s="91"/>
      <c r="M337" s="91"/>
      <c r="N337" s="91"/>
      <c r="O337" s="91"/>
      <c r="P337" s="91">
        <v>3</v>
      </c>
      <c r="Q337" s="91" t="s">
        <v>45</v>
      </c>
      <c r="R337" s="91"/>
      <c r="S337" s="4"/>
      <c r="T337" s="62"/>
      <c r="U337" s="15"/>
      <c r="V337" s="15"/>
      <c r="W337" s="7"/>
      <c r="X337" s="4"/>
      <c r="Y337" s="62"/>
      <c r="Z337" s="15"/>
      <c r="AA337" s="15"/>
      <c r="AB337" s="3"/>
      <c r="AC337" s="4"/>
      <c r="AD337" s="14"/>
      <c r="AE337" s="3"/>
      <c r="AF337" s="265"/>
    </row>
    <row r="339" spans="2:32" ht="15.75" thickBot="1" x14ac:dyDescent="0.25"/>
    <row r="340" spans="2:32" ht="20.25" x14ac:dyDescent="0.2">
      <c r="E340" s="602" t="s">
        <v>296</v>
      </c>
      <c r="F340" s="603"/>
      <c r="G340" s="603"/>
      <c r="H340" s="603"/>
      <c r="I340" s="603"/>
      <c r="J340" s="603"/>
      <c r="K340" s="603"/>
      <c r="L340" s="603"/>
      <c r="M340" s="603"/>
      <c r="N340" s="603"/>
      <c r="O340" s="603"/>
      <c r="P340" s="604"/>
      <c r="Q340" s="602" t="s">
        <v>81</v>
      </c>
      <c r="R340" s="603"/>
      <c r="S340" s="603"/>
      <c r="T340" s="603"/>
      <c r="U340" s="603"/>
      <c r="V340" s="603"/>
      <c r="W340" s="603"/>
      <c r="X340" s="603"/>
      <c r="Y340" s="603"/>
      <c r="Z340" s="603"/>
      <c r="AA340" s="603"/>
      <c r="AB340" s="604"/>
    </row>
    <row r="341" spans="2:32" ht="20.25" x14ac:dyDescent="0.2">
      <c r="E341" s="74" t="s">
        <v>5</v>
      </c>
      <c r="F341" s="75"/>
      <c r="G341" s="605"/>
      <c r="H341" s="606"/>
      <c r="I341" s="606"/>
      <c r="J341" s="606"/>
      <c r="K341" s="606"/>
      <c r="L341" s="606"/>
      <c r="M341" s="606"/>
      <c r="N341" s="606"/>
      <c r="O341" s="606"/>
      <c r="P341" s="607"/>
      <c r="Q341" s="608" t="s">
        <v>5</v>
      </c>
      <c r="R341" s="609"/>
      <c r="S341" s="609"/>
      <c r="T341" s="609"/>
      <c r="U341" s="609"/>
      <c r="V341" s="76"/>
      <c r="W341" s="77"/>
      <c r="X341" s="77"/>
      <c r="Y341" s="77"/>
      <c r="Z341" s="77"/>
      <c r="AA341" s="77"/>
      <c r="AB341" s="78"/>
    </row>
    <row r="342" spans="2:32" ht="18" x14ac:dyDescent="0.2">
      <c r="E342" s="610" t="s">
        <v>92</v>
      </c>
      <c r="F342" s="611"/>
      <c r="G342" s="611"/>
      <c r="H342" s="611"/>
      <c r="I342" s="611"/>
      <c r="J342" s="79"/>
      <c r="K342" s="79"/>
      <c r="L342" s="79"/>
      <c r="M342" s="79"/>
      <c r="N342" s="79"/>
      <c r="O342" s="79"/>
      <c r="P342" s="80"/>
      <c r="Q342" s="610" t="s">
        <v>298</v>
      </c>
      <c r="R342" s="611"/>
      <c r="S342" s="611"/>
      <c r="T342" s="611"/>
      <c r="U342" s="611"/>
      <c r="V342" s="79"/>
      <c r="W342" s="79"/>
      <c r="X342" s="79"/>
      <c r="Y342" s="79"/>
      <c r="Z342" s="79"/>
      <c r="AA342" s="79"/>
      <c r="AB342" s="80"/>
    </row>
    <row r="343" spans="2:32" ht="20.25" x14ac:dyDescent="0.2">
      <c r="E343" s="612" t="s">
        <v>299</v>
      </c>
      <c r="F343" s="613"/>
      <c r="G343" s="613"/>
      <c r="H343" s="614"/>
      <c r="I343" s="615"/>
      <c r="J343" s="615"/>
      <c r="K343" s="615"/>
      <c r="L343" s="615"/>
      <c r="M343" s="615"/>
      <c r="N343" s="615"/>
      <c r="O343" s="615"/>
      <c r="P343" s="616"/>
      <c r="Q343" s="612" t="s">
        <v>297</v>
      </c>
      <c r="R343" s="613"/>
      <c r="S343" s="613"/>
      <c r="T343" s="614"/>
      <c r="U343" s="615"/>
      <c r="V343" s="615"/>
      <c r="W343" s="615"/>
      <c r="X343" s="615"/>
      <c r="Y343" s="615"/>
      <c r="Z343" s="615"/>
      <c r="AA343" s="615"/>
      <c r="AB343" s="616"/>
    </row>
    <row r="344" spans="2:32" ht="18.75" thickBot="1" x14ac:dyDescent="0.25">
      <c r="E344" s="595" t="s">
        <v>6</v>
      </c>
      <c r="F344" s="596"/>
      <c r="G344" s="596"/>
      <c r="H344" s="597"/>
      <c r="I344" s="598"/>
      <c r="J344" s="598"/>
      <c r="K344" s="598"/>
      <c r="L344" s="598"/>
      <c r="M344" s="598"/>
      <c r="N344" s="598"/>
      <c r="O344" s="598"/>
      <c r="P344" s="599"/>
      <c r="Q344" s="595" t="s">
        <v>6</v>
      </c>
      <c r="R344" s="596"/>
      <c r="S344" s="596"/>
      <c r="T344" s="597"/>
      <c r="U344" s="600"/>
      <c r="V344" s="600"/>
      <c r="W344" s="600"/>
      <c r="X344" s="600"/>
      <c r="Y344" s="600"/>
      <c r="Z344" s="600"/>
      <c r="AA344" s="600"/>
      <c r="AB344" s="601"/>
    </row>
  </sheetData>
  <sheetProtection formatCells="0" formatColumns="0" insertColumns="0" insertRows="0" insertHyperlinks="0" deleteRows="0" sort="0"/>
  <mergeCells count="36">
    <mergeCell ref="B10:E13"/>
    <mergeCell ref="F10:AC11"/>
    <mergeCell ref="AD10:AF11"/>
    <mergeCell ref="F12:S12"/>
    <mergeCell ref="T12:X13"/>
    <mergeCell ref="Y12:AC13"/>
    <mergeCell ref="AD12:AF13"/>
    <mergeCell ref="F13:S13"/>
    <mergeCell ref="B3:D6"/>
    <mergeCell ref="E3:AE4"/>
    <mergeCell ref="E5:AE6"/>
    <mergeCell ref="AF5:AF6"/>
    <mergeCell ref="B9:D9"/>
    <mergeCell ref="E9:P9"/>
    <mergeCell ref="T9:X9"/>
    <mergeCell ref="Y9:AA9"/>
    <mergeCell ref="AB9:AF9"/>
    <mergeCell ref="B7:AF7"/>
    <mergeCell ref="B8:D8"/>
    <mergeCell ref="E8:X8"/>
    <mergeCell ref="Y8:AA8"/>
    <mergeCell ref="AB8:AF8"/>
    <mergeCell ref="E340:P340"/>
    <mergeCell ref="Q340:AB340"/>
    <mergeCell ref="G341:P341"/>
    <mergeCell ref="Q341:U341"/>
    <mergeCell ref="E342:I342"/>
    <mergeCell ref="Q342:U342"/>
    <mergeCell ref="E343:H343"/>
    <mergeCell ref="I343:P343"/>
    <mergeCell ref="Q343:T343"/>
    <mergeCell ref="U343:AB343"/>
    <mergeCell ref="E344:H344"/>
    <mergeCell ref="I344:P344"/>
    <mergeCell ref="Q344:T344"/>
    <mergeCell ref="U344:AB344"/>
  </mergeCells>
  <pageMargins left="0.7" right="0.7" top="0.75" bottom="0.75" header="0.3" footer="0.3"/>
  <pageSetup paperSize="9" orientation="portrait" verticalDpi="0"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5"/>
  </sheetPr>
  <dimension ref="B2:AF136"/>
  <sheetViews>
    <sheetView topLeftCell="I14" zoomScale="58" zoomScaleNormal="58" workbookViewId="0">
      <selection activeCell="M51" sqref="M51"/>
    </sheetView>
  </sheetViews>
  <sheetFormatPr defaultColWidth="10.76171875" defaultRowHeight="15" x14ac:dyDescent="0.2"/>
  <cols>
    <col min="1" max="1" width="2.28515625" bestFit="1" customWidth="1"/>
    <col min="2" max="2" width="15.73828125" customWidth="1"/>
    <col min="3" max="3" width="12.64453125" customWidth="1"/>
    <col min="4" max="4" width="10.76171875" customWidth="1"/>
    <col min="5" max="5" width="25.69140625" customWidth="1"/>
    <col min="6" max="6" width="10.76171875" customWidth="1"/>
    <col min="7" max="18" width="10.76171875" style="6" customWidth="1"/>
    <col min="19" max="19" width="20.71484375" style="157" customWidth="1"/>
    <col min="20" max="22" width="12.64453125" style="6" customWidth="1"/>
    <col min="23" max="23" width="30.66796875" customWidth="1"/>
    <col min="24" max="24" width="15.73828125" customWidth="1"/>
    <col min="25" max="25" width="12.64453125" style="6" customWidth="1"/>
    <col min="26" max="26" width="12.64453125" customWidth="1"/>
    <col min="27" max="27" width="12.64453125" style="6" customWidth="1"/>
    <col min="28" max="28" width="30.66796875" customWidth="1"/>
    <col min="29" max="29" width="15.73828125" customWidth="1"/>
    <col min="30" max="31" width="12.64453125" customWidth="1"/>
    <col min="32" max="32" width="30.66796875"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289" t="s">
        <v>19</v>
      </c>
    </row>
    <row r="4" spans="2:32" ht="15" customHeight="1" x14ac:dyDescent="0.2">
      <c r="B4" s="621"/>
      <c r="C4" s="622"/>
      <c r="D4" s="622"/>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290"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577" t="s">
        <v>80</v>
      </c>
    </row>
    <row r="6" spans="2:32" ht="15" customHeight="1" x14ac:dyDescent="0.2">
      <c r="B6" s="621"/>
      <c r="C6" s="622"/>
      <c r="D6" s="622"/>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29"/>
    </row>
    <row r="7" spans="2:32" x14ac:dyDescent="0.2">
      <c r="B7" s="621"/>
      <c r="C7" s="622"/>
      <c r="D7" s="622"/>
      <c r="E7" s="622"/>
      <c r="F7" s="622"/>
      <c r="G7" s="622"/>
      <c r="H7" s="622"/>
      <c r="I7" s="622"/>
      <c r="J7" s="622"/>
      <c r="K7" s="622"/>
      <c r="L7" s="622"/>
      <c r="M7" s="622"/>
      <c r="N7" s="622"/>
      <c r="O7" s="622"/>
      <c r="P7" s="622"/>
      <c r="Q7" s="622"/>
      <c r="R7" s="622"/>
      <c r="S7" s="622"/>
      <c r="T7" s="622"/>
      <c r="U7" s="622"/>
      <c r="V7" s="622"/>
      <c r="W7" s="622"/>
      <c r="X7" s="622"/>
      <c r="Y7" s="622"/>
      <c r="Z7" s="622"/>
      <c r="AA7" s="622"/>
      <c r="AB7" s="622"/>
      <c r="AC7" s="630"/>
      <c r="AD7" s="630"/>
      <c r="AE7" s="630"/>
      <c r="AF7" s="631"/>
    </row>
    <row r="8" spans="2:32" x14ac:dyDescent="0.2">
      <c r="B8" s="579" t="s">
        <v>15</v>
      </c>
      <c r="C8" s="580"/>
      <c r="D8" s="581"/>
      <c r="E8" s="632" t="s">
        <v>38</v>
      </c>
      <c r="F8" s="633"/>
      <c r="G8" s="633"/>
      <c r="H8" s="633"/>
      <c r="I8" s="633"/>
      <c r="J8" s="633"/>
      <c r="K8" s="633"/>
      <c r="L8" s="633"/>
      <c r="M8" s="633"/>
      <c r="N8" s="633"/>
      <c r="O8" s="633"/>
      <c r="P8" s="633"/>
      <c r="Q8" s="633"/>
      <c r="R8" s="633"/>
      <c r="S8" s="633"/>
      <c r="T8" s="633"/>
      <c r="U8" s="633"/>
      <c r="V8" s="633"/>
      <c r="W8" s="633"/>
      <c r="X8" s="633"/>
      <c r="Y8" s="634" t="s">
        <v>12</v>
      </c>
      <c r="Z8" s="634"/>
      <c r="AA8" s="634"/>
      <c r="AB8" s="582">
        <v>4600135303</v>
      </c>
      <c r="AC8" s="583"/>
      <c r="AD8" s="583"/>
      <c r="AE8" s="583"/>
      <c r="AF8" s="590"/>
    </row>
    <row r="9" spans="2:32" x14ac:dyDescent="0.2">
      <c r="B9" s="579" t="s">
        <v>14</v>
      </c>
      <c r="C9" s="580"/>
      <c r="D9" s="581"/>
      <c r="E9" s="582" t="s">
        <v>39</v>
      </c>
      <c r="F9" s="639"/>
      <c r="G9" s="639"/>
      <c r="H9" s="639"/>
      <c r="I9" s="639"/>
      <c r="J9" s="639"/>
      <c r="K9" s="639"/>
      <c r="L9" s="639"/>
      <c r="M9" s="639"/>
      <c r="N9" s="639"/>
      <c r="O9" s="639"/>
      <c r="P9" s="639"/>
      <c r="Q9" s="268"/>
      <c r="R9" s="268"/>
      <c r="S9" s="270"/>
      <c r="T9" s="585"/>
      <c r="U9" s="586"/>
      <c r="V9" s="586"/>
      <c r="W9" s="586"/>
      <c r="X9" s="587"/>
      <c r="Y9" s="588" t="s">
        <v>13</v>
      </c>
      <c r="Z9" s="584"/>
      <c r="AA9" s="589"/>
      <c r="AB9" s="582" t="s">
        <v>40</v>
      </c>
      <c r="AC9" s="583"/>
      <c r="AD9" s="583"/>
      <c r="AE9" s="583"/>
      <c r="AF9" s="590"/>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635" t="s">
        <v>2</v>
      </c>
      <c r="AE10" s="635"/>
      <c r="AF10" s="636"/>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546"/>
      <c r="U11" s="546"/>
      <c r="V11" s="546"/>
      <c r="W11" s="546"/>
      <c r="X11" s="546"/>
      <c r="Y11" s="546"/>
      <c r="Z11" s="546"/>
      <c r="AA11" s="546"/>
      <c r="AB11" s="546"/>
      <c r="AC11" s="546"/>
      <c r="AD11" s="637"/>
      <c r="AE11" s="637"/>
      <c r="AF11" s="638"/>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23"/>
      <c r="U13" s="624"/>
      <c r="V13" s="624"/>
      <c r="W13" s="624"/>
      <c r="X13" s="625"/>
      <c r="Y13" s="623"/>
      <c r="Z13" s="624"/>
      <c r="AA13" s="624"/>
      <c r="AB13" s="624"/>
      <c r="AC13" s="625"/>
      <c r="AD13" s="623"/>
      <c r="AE13" s="624"/>
      <c r="AF13" s="625"/>
    </row>
    <row r="14" spans="2:32" ht="43.5" thickBot="1" x14ac:dyDescent="0.25">
      <c r="B14" s="137" t="s">
        <v>7</v>
      </c>
      <c r="C14" s="138" t="s">
        <v>8</v>
      </c>
      <c r="D14" s="138" t="s">
        <v>23</v>
      </c>
      <c r="E14" s="318" t="s">
        <v>22</v>
      </c>
      <c r="F14" s="137" t="s">
        <v>390</v>
      </c>
      <c r="G14" s="139" t="s">
        <v>28</v>
      </c>
      <c r="H14" s="139" t="s">
        <v>29</v>
      </c>
      <c r="I14" s="139" t="s">
        <v>37</v>
      </c>
      <c r="J14" s="139" t="s">
        <v>30</v>
      </c>
      <c r="K14" s="139" t="s">
        <v>31</v>
      </c>
      <c r="L14" s="138" t="s">
        <v>33</v>
      </c>
      <c r="M14" s="138" t="s">
        <v>34</v>
      </c>
      <c r="N14" s="139" t="s">
        <v>48</v>
      </c>
      <c r="O14" s="138" t="s">
        <v>36</v>
      </c>
      <c r="P14" s="139" t="s">
        <v>32</v>
      </c>
      <c r="Q14" s="138" t="s">
        <v>382</v>
      </c>
      <c r="R14" s="138" t="s">
        <v>383</v>
      </c>
      <c r="S14" s="252" t="s">
        <v>384</v>
      </c>
      <c r="T14" s="137" t="s">
        <v>391</v>
      </c>
      <c r="U14" s="138" t="s">
        <v>387</v>
      </c>
      <c r="V14" s="138" t="s">
        <v>35</v>
      </c>
      <c r="W14" s="140" t="s">
        <v>385</v>
      </c>
      <c r="X14" s="142" t="s">
        <v>388</v>
      </c>
      <c r="Y14" s="151" t="s">
        <v>392</v>
      </c>
      <c r="Z14" s="149" t="s">
        <v>393</v>
      </c>
      <c r="AA14" s="149" t="s">
        <v>27</v>
      </c>
      <c r="AB14" s="155" t="s">
        <v>386</v>
      </c>
      <c r="AC14" s="153" t="s">
        <v>389</v>
      </c>
      <c r="AD14" s="148" t="s">
        <v>11</v>
      </c>
      <c r="AE14" s="142" t="s">
        <v>394</v>
      </c>
      <c r="AF14" s="148" t="s">
        <v>26</v>
      </c>
    </row>
    <row r="15" spans="2:32" x14ac:dyDescent="0.2">
      <c r="B15" s="38" t="s">
        <v>76</v>
      </c>
      <c r="C15" s="11" t="s">
        <v>67</v>
      </c>
      <c r="D15" s="11">
        <v>5</v>
      </c>
      <c r="E15" s="40" t="s">
        <v>56</v>
      </c>
      <c r="F15" s="42"/>
      <c r="G15" s="11">
        <v>5</v>
      </c>
      <c r="H15" s="11">
        <v>3</v>
      </c>
      <c r="I15" s="11"/>
      <c r="J15" s="11"/>
      <c r="K15" s="11"/>
      <c r="L15" s="11"/>
      <c r="M15" s="11"/>
      <c r="N15" s="11"/>
      <c r="O15" s="11">
        <v>8</v>
      </c>
      <c r="P15" s="11"/>
      <c r="Q15" s="11"/>
      <c r="R15" s="11"/>
      <c r="S15" s="355" t="s">
        <v>481</v>
      </c>
      <c r="T15" s="42">
        <v>45322</v>
      </c>
      <c r="U15" s="11" t="s">
        <v>45</v>
      </c>
      <c r="V15" s="11">
        <v>8</v>
      </c>
      <c r="W15" s="274"/>
      <c r="X15" s="43"/>
      <c r="Y15" s="42">
        <v>45415</v>
      </c>
      <c r="Z15" s="11" t="s">
        <v>45</v>
      </c>
      <c r="AA15" s="11">
        <v>8</v>
      </c>
      <c r="AB15" s="11"/>
      <c r="AC15" s="46"/>
      <c r="AD15" s="42"/>
      <c r="AE15" s="11"/>
      <c r="AF15" s="285"/>
    </row>
    <row r="16" spans="2:32" x14ac:dyDescent="0.2">
      <c r="B16" s="39" t="s">
        <v>76</v>
      </c>
      <c r="C16" s="274" t="s">
        <v>67</v>
      </c>
      <c r="D16" s="276">
        <v>6</v>
      </c>
      <c r="E16" s="30" t="s">
        <v>56</v>
      </c>
      <c r="F16" s="13"/>
      <c r="G16" s="276">
        <v>3</v>
      </c>
      <c r="H16" s="276"/>
      <c r="I16" s="276">
        <v>3</v>
      </c>
      <c r="J16" s="276"/>
      <c r="K16" s="276"/>
      <c r="L16" s="276"/>
      <c r="M16" s="276"/>
      <c r="N16" s="276">
        <v>3</v>
      </c>
      <c r="O16" s="276">
        <v>6</v>
      </c>
      <c r="P16" s="276"/>
      <c r="Q16" s="276"/>
      <c r="R16" s="276"/>
      <c r="S16" s="356" t="s">
        <v>581</v>
      </c>
      <c r="T16" s="44">
        <v>45322</v>
      </c>
      <c r="U16" s="50" t="s">
        <v>45</v>
      </c>
      <c r="V16" s="276">
        <v>6</v>
      </c>
      <c r="W16" s="274"/>
      <c r="X16" s="2"/>
      <c r="Y16" s="98">
        <v>45415</v>
      </c>
      <c r="Z16" s="274" t="s">
        <v>45</v>
      </c>
      <c r="AA16" s="276">
        <v>9</v>
      </c>
      <c r="AB16" s="1"/>
      <c r="AC16" s="2"/>
      <c r="AD16" s="13"/>
      <c r="AE16" s="1"/>
      <c r="AF16" s="277"/>
    </row>
    <row r="17" spans="2:32" x14ac:dyDescent="0.2">
      <c r="B17" s="39" t="s">
        <v>76</v>
      </c>
      <c r="C17" s="274" t="s">
        <v>67</v>
      </c>
      <c r="D17" s="276">
        <v>7</v>
      </c>
      <c r="E17" s="30" t="s">
        <v>42</v>
      </c>
      <c r="F17" s="13"/>
      <c r="G17" s="276">
        <v>3</v>
      </c>
      <c r="H17" s="276"/>
      <c r="I17" s="276"/>
      <c r="J17" s="276"/>
      <c r="K17" s="276"/>
      <c r="L17" s="276"/>
      <c r="M17" s="276"/>
      <c r="N17" s="276"/>
      <c r="O17" s="276"/>
      <c r="P17" s="276"/>
      <c r="Q17" s="276"/>
      <c r="R17" s="276"/>
      <c r="S17" s="314"/>
      <c r="T17" s="275"/>
      <c r="U17" s="276"/>
      <c r="V17" s="276"/>
      <c r="W17" s="274"/>
      <c r="X17" s="2"/>
      <c r="Y17" s="98">
        <v>45415</v>
      </c>
      <c r="Z17" s="274" t="s">
        <v>45</v>
      </c>
      <c r="AA17" s="276">
        <v>3</v>
      </c>
      <c r="AB17" s="1"/>
      <c r="AC17" s="2"/>
      <c r="AD17" s="13"/>
      <c r="AE17" s="1"/>
      <c r="AF17" s="277"/>
    </row>
    <row r="18" spans="2:32" x14ac:dyDescent="0.2">
      <c r="B18" s="39" t="s">
        <v>76</v>
      </c>
      <c r="C18" s="274" t="s">
        <v>67</v>
      </c>
      <c r="D18" s="276">
        <v>8</v>
      </c>
      <c r="E18" s="30" t="s">
        <v>42</v>
      </c>
      <c r="F18" s="13"/>
      <c r="G18" s="276">
        <v>3</v>
      </c>
      <c r="H18" s="276"/>
      <c r="I18" s="276"/>
      <c r="J18" s="276"/>
      <c r="K18" s="276"/>
      <c r="L18" s="276"/>
      <c r="M18" s="276"/>
      <c r="N18" s="276">
        <v>3</v>
      </c>
      <c r="O18" s="276"/>
      <c r="P18" s="276"/>
      <c r="Q18" s="276"/>
      <c r="R18" s="276"/>
      <c r="S18" s="314"/>
      <c r="T18" s="275"/>
      <c r="U18" s="276"/>
      <c r="V18" s="276"/>
      <c r="W18" s="274"/>
      <c r="X18" s="2"/>
      <c r="Y18" s="98">
        <v>45415</v>
      </c>
      <c r="Z18" s="274" t="s">
        <v>45</v>
      </c>
      <c r="AA18" s="276">
        <v>6</v>
      </c>
      <c r="AB18" s="1"/>
      <c r="AC18" s="2"/>
      <c r="AD18" s="13"/>
      <c r="AE18" s="1"/>
      <c r="AF18" s="277"/>
    </row>
    <row r="19" spans="2:32" x14ac:dyDescent="0.2">
      <c r="B19" s="39" t="s">
        <v>76</v>
      </c>
      <c r="C19" s="274" t="s">
        <v>67</v>
      </c>
      <c r="D19" s="276">
        <v>9</v>
      </c>
      <c r="E19" s="30" t="s">
        <v>42</v>
      </c>
      <c r="F19" s="13"/>
      <c r="G19" s="276">
        <v>3</v>
      </c>
      <c r="H19" s="276"/>
      <c r="I19" s="276"/>
      <c r="J19" s="276"/>
      <c r="K19" s="276"/>
      <c r="L19" s="276"/>
      <c r="M19" s="276"/>
      <c r="N19" s="276"/>
      <c r="O19" s="276"/>
      <c r="P19" s="276"/>
      <c r="Q19" s="276"/>
      <c r="R19" s="276"/>
      <c r="S19" s="314"/>
      <c r="T19" s="275"/>
      <c r="U19" s="276"/>
      <c r="V19" s="276"/>
      <c r="W19" s="274"/>
      <c r="X19" s="2"/>
      <c r="Y19" s="98">
        <v>45415</v>
      </c>
      <c r="Z19" s="274" t="s">
        <v>45</v>
      </c>
      <c r="AA19" s="276">
        <v>3</v>
      </c>
      <c r="AB19" s="1"/>
      <c r="AC19" s="2"/>
      <c r="AD19" s="13"/>
      <c r="AE19" s="1"/>
      <c r="AF19" s="277"/>
    </row>
    <row r="20" spans="2:32" x14ac:dyDescent="0.2">
      <c r="B20" s="39" t="s">
        <v>76</v>
      </c>
      <c r="C20" s="274" t="s">
        <v>67</v>
      </c>
      <c r="D20" s="276">
        <v>10</v>
      </c>
      <c r="E20" s="30" t="s">
        <v>42</v>
      </c>
      <c r="F20" s="13"/>
      <c r="G20" s="276">
        <v>3</v>
      </c>
      <c r="H20" s="276"/>
      <c r="I20" s="276"/>
      <c r="J20" s="276"/>
      <c r="K20" s="276"/>
      <c r="L20" s="276"/>
      <c r="M20" s="276"/>
      <c r="N20" s="276"/>
      <c r="O20" s="276"/>
      <c r="P20" s="276"/>
      <c r="Q20" s="276"/>
      <c r="R20" s="276"/>
      <c r="S20" s="314"/>
      <c r="T20" s="275"/>
      <c r="U20" s="276"/>
      <c r="V20" s="276"/>
      <c r="W20" s="274"/>
      <c r="X20" s="2"/>
      <c r="Y20" s="98">
        <v>45415</v>
      </c>
      <c r="Z20" s="274" t="s">
        <v>45</v>
      </c>
      <c r="AA20" s="276">
        <v>3</v>
      </c>
      <c r="AB20" s="1"/>
      <c r="AC20" s="2"/>
      <c r="AD20" s="13"/>
      <c r="AE20" s="1"/>
      <c r="AF20" s="277"/>
    </row>
    <row r="21" spans="2:32" x14ac:dyDescent="0.2">
      <c r="B21" s="39" t="s">
        <v>76</v>
      </c>
      <c r="C21" s="274" t="s">
        <v>67</v>
      </c>
      <c r="D21" s="276">
        <v>11</v>
      </c>
      <c r="E21" s="30" t="s">
        <v>42</v>
      </c>
      <c r="F21" s="13"/>
      <c r="G21" s="276">
        <v>3</v>
      </c>
      <c r="H21" s="276"/>
      <c r="I21" s="276"/>
      <c r="J21" s="276"/>
      <c r="K21" s="276"/>
      <c r="L21" s="276"/>
      <c r="M21" s="276"/>
      <c r="N21" s="276">
        <v>3</v>
      </c>
      <c r="O21" s="276"/>
      <c r="P21" s="276"/>
      <c r="Q21" s="276"/>
      <c r="R21" s="276"/>
      <c r="S21" s="314"/>
      <c r="T21" s="275"/>
      <c r="U21" s="276"/>
      <c r="V21" s="276"/>
      <c r="W21" s="274"/>
      <c r="X21" s="2"/>
      <c r="Y21" s="98">
        <v>45415</v>
      </c>
      <c r="Z21" s="274" t="s">
        <v>45</v>
      </c>
      <c r="AA21" s="276">
        <v>6</v>
      </c>
      <c r="AB21" s="1"/>
      <c r="AC21" s="2"/>
      <c r="AD21" s="13"/>
      <c r="AE21" s="1"/>
      <c r="AF21" s="277"/>
    </row>
    <row r="22" spans="2:32" x14ac:dyDescent="0.2">
      <c r="B22" s="39" t="s">
        <v>76</v>
      </c>
      <c r="C22" s="274" t="s">
        <v>67</v>
      </c>
      <c r="D22" s="276">
        <v>12</v>
      </c>
      <c r="E22" s="30" t="s">
        <v>42</v>
      </c>
      <c r="F22" s="13"/>
      <c r="G22" s="276">
        <v>3</v>
      </c>
      <c r="H22" s="276"/>
      <c r="I22" s="276"/>
      <c r="J22" s="276"/>
      <c r="K22" s="276"/>
      <c r="L22" s="276"/>
      <c r="M22" s="276"/>
      <c r="N22" s="276"/>
      <c r="O22" s="276"/>
      <c r="P22" s="276"/>
      <c r="Q22" s="276"/>
      <c r="R22" s="276"/>
      <c r="S22" s="314"/>
      <c r="T22" s="275"/>
      <c r="U22" s="276"/>
      <c r="V22" s="276"/>
      <c r="W22" s="274"/>
      <c r="X22" s="2"/>
      <c r="Y22" s="98">
        <v>45415</v>
      </c>
      <c r="Z22" s="274" t="s">
        <v>45</v>
      </c>
      <c r="AA22" s="276">
        <v>3</v>
      </c>
      <c r="AB22" s="1"/>
      <c r="AC22" s="2"/>
      <c r="AD22" s="13"/>
      <c r="AE22" s="1"/>
      <c r="AF22" s="277"/>
    </row>
    <row r="23" spans="2:32" x14ac:dyDescent="0.2">
      <c r="B23" s="39" t="s">
        <v>76</v>
      </c>
      <c r="C23" s="274" t="s">
        <v>67</v>
      </c>
      <c r="D23" s="276">
        <v>13</v>
      </c>
      <c r="E23" s="30" t="s">
        <v>42</v>
      </c>
      <c r="F23" s="13"/>
      <c r="G23" s="276">
        <v>3</v>
      </c>
      <c r="H23" s="276"/>
      <c r="I23" s="276"/>
      <c r="J23" s="276"/>
      <c r="K23" s="276"/>
      <c r="L23" s="276"/>
      <c r="M23" s="276"/>
      <c r="N23" s="276"/>
      <c r="O23" s="276"/>
      <c r="P23" s="276"/>
      <c r="Q23" s="276"/>
      <c r="R23" s="276"/>
      <c r="S23" s="356" t="s">
        <v>582</v>
      </c>
      <c r="T23" s="275"/>
      <c r="U23" s="276"/>
      <c r="V23" s="276"/>
      <c r="W23" s="274"/>
      <c r="X23" s="2"/>
      <c r="Y23" s="98">
        <v>45415</v>
      </c>
      <c r="Z23" s="274" t="s">
        <v>45</v>
      </c>
      <c r="AA23" s="276">
        <v>3</v>
      </c>
      <c r="AB23" s="1"/>
      <c r="AC23" s="2"/>
      <c r="AD23" s="13"/>
      <c r="AE23" s="1"/>
      <c r="AF23" s="277"/>
    </row>
    <row r="24" spans="2:32" x14ac:dyDescent="0.2">
      <c r="B24" s="39" t="s">
        <v>76</v>
      </c>
      <c r="C24" s="274" t="s">
        <v>67</v>
      </c>
      <c r="D24" s="276">
        <v>14</v>
      </c>
      <c r="E24" s="30" t="s">
        <v>42</v>
      </c>
      <c r="F24" s="13"/>
      <c r="G24" s="276">
        <v>3</v>
      </c>
      <c r="H24" s="276"/>
      <c r="I24" s="276"/>
      <c r="J24" s="276"/>
      <c r="K24" s="276"/>
      <c r="L24" s="276"/>
      <c r="M24" s="276"/>
      <c r="N24" s="276">
        <v>3</v>
      </c>
      <c r="O24" s="276"/>
      <c r="P24" s="276"/>
      <c r="Q24" s="276"/>
      <c r="R24" s="276"/>
      <c r="S24" s="356" t="s">
        <v>583</v>
      </c>
      <c r="T24" s="275"/>
      <c r="U24" s="276"/>
      <c r="V24" s="276"/>
      <c r="W24" s="274"/>
      <c r="X24" s="2"/>
      <c r="Y24" s="98">
        <v>45415</v>
      </c>
      <c r="Z24" s="274" t="s">
        <v>45</v>
      </c>
      <c r="AA24" s="276">
        <v>6</v>
      </c>
      <c r="AB24" s="1"/>
      <c r="AC24" s="2"/>
      <c r="AD24" s="13"/>
      <c r="AE24" s="1"/>
      <c r="AF24" s="277"/>
    </row>
    <row r="25" spans="2:32" x14ac:dyDescent="0.2">
      <c r="B25" s="39" t="s">
        <v>76</v>
      </c>
      <c r="C25" s="274" t="s">
        <v>67</v>
      </c>
      <c r="D25" s="276">
        <v>15</v>
      </c>
      <c r="E25" s="30" t="s">
        <v>42</v>
      </c>
      <c r="F25" s="13"/>
      <c r="G25" s="276">
        <v>3</v>
      </c>
      <c r="H25" s="276"/>
      <c r="I25" s="276"/>
      <c r="J25" s="276"/>
      <c r="K25" s="276"/>
      <c r="L25" s="276"/>
      <c r="M25" s="276"/>
      <c r="N25" s="276"/>
      <c r="O25" s="276"/>
      <c r="P25" s="276"/>
      <c r="Q25" s="276"/>
      <c r="R25" s="276"/>
      <c r="S25" s="356" t="s">
        <v>584</v>
      </c>
      <c r="T25" s="275"/>
      <c r="U25" s="276"/>
      <c r="V25" s="276"/>
      <c r="W25" s="274"/>
      <c r="X25" s="2"/>
      <c r="Y25" s="98">
        <v>45415</v>
      </c>
      <c r="Z25" s="274" t="s">
        <v>45</v>
      </c>
      <c r="AA25" s="276">
        <v>3</v>
      </c>
      <c r="AB25" s="1"/>
      <c r="AC25" s="2"/>
      <c r="AD25" s="13"/>
      <c r="AE25" s="1"/>
      <c r="AF25" s="277"/>
    </row>
    <row r="26" spans="2:32" x14ac:dyDescent="0.2">
      <c r="B26" s="39" t="s">
        <v>76</v>
      </c>
      <c r="C26" s="274" t="s">
        <v>67</v>
      </c>
      <c r="D26" s="276">
        <v>16</v>
      </c>
      <c r="E26" s="30" t="s">
        <v>42</v>
      </c>
      <c r="F26" s="13"/>
      <c r="G26" s="276">
        <v>3</v>
      </c>
      <c r="H26" s="276"/>
      <c r="I26" s="276"/>
      <c r="J26" s="276"/>
      <c r="K26" s="276"/>
      <c r="L26" s="276"/>
      <c r="M26" s="276"/>
      <c r="N26" s="276"/>
      <c r="O26" s="276"/>
      <c r="P26" s="276"/>
      <c r="Q26" s="276"/>
      <c r="R26" s="276"/>
      <c r="S26" s="356" t="s">
        <v>585</v>
      </c>
      <c r="T26" s="275"/>
      <c r="U26" s="276"/>
      <c r="V26" s="276"/>
      <c r="W26" s="274"/>
      <c r="X26" s="2"/>
      <c r="Y26" s="98">
        <v>45415</v>
      </c>
      <c r="Z26" s="274" t="s">
        <v>45</v>
      </c>
      <c r="AA26" s="276">
        <v>3</v>
      </c>
      <c r="AB26" s="1"/>
      <c r="AC26" s="2"/>
      <c r="AD26" s="13"/>
      <c r="AE26" s="1"/>
      <c r="AF26" s="277"/>
    </row>
    <row r="27" spans="2:32" x14ac:dyDescent="0.2">
      <c r="B27" s="39" t="s">
        <v>76</v>
      </c>
      <c r="C27" s="274" t="s">
        <v>67</v>
      </c>
      <c r="D27" s="276">
        <v>17</v>
      </c>
      <c r="E27" s="30" t="s">
        <v>42</v>
      </c>
      <c r="F27" s="13"/>
      <c r="G27" s="276">
        <v>3</v>
      </c>
      <c r="H27" s="276"/>
      <c r="I27" s="276"/>
      <c r="J27" s="276"/>
      <c r="K27" s="276"/>
      <c r="L27" s="276"/>
      <c r="M27" s="276"/>
      <c r="N27" s="276">
        <v>3</v>
      </c>
      <c r="O27" s="276"/>
      <c r="P27" s="276"/>
      <c r="Q27" s="276"/>
      <c r="R27" s="276"/>
      <c r="S27" s="314"/>
      <c r="T27" s="275"/>
      <c r="U27" s="276"/>
      <c r="V27" s="276"/>
      <c r="W27" s="274"/>
      <c r="X27" s="2"/>
      <c r="Y27" s="98">
        <v>45415</v>
      </c>
      <c r="Z27" s="274" t="s">
        <v>45</v>
      </c>
      <c r="AA27" s="276">
        <v>6</v>
      </c>
      <c r="AB27" s="1"/>
      <c r="AC27" s="2"/>
      <c r="AD27" s="13"/>
      <c r="AE27" s="1"/>
      <c r="AF27" s="277"/>
    </row>
    <row r="28" spans="2:32" x14ac:dyDescent="0.2">
      <c r="B28" s="39" t="s">
        <v>76</v>
      </c>
      <c r="C28" s="274" t="s">
        <v>67</v>
      </c>
      <c r="D28" s="276">
        <v>18</v>
      </c>
      <c r="E28" s="30" t="s">
        <v>55</v>
      </c>
      <c r="F28" s="13"/>
      <c r="G28" s="276">
        <v>5</v>
      </c>
      <c r="H28" s="276">
        <v>6</v>
      </c>
      <c r="I28" s="276"/>
      <c r="J28" s="276"/>
      <c r="K28" s="276">
        <v>3</v>
      </c>
      <c r="L28" s="276"/>
      <c r="M28" s="276"/>
      <c r="N28" s="276">
        <v>3</v>
      </c>
      <c r="O28" s="276">
        <v>8</v>
      </c>
      <c r="P28" s="276"/>
      <c r="Q28" s="276"/>
      <c r="R28" s="276"/>
      <c r="S28" s="314"/>
      <c r="T28" s="44">
        <v>45322</v>
      </c>
      <c r="U28" s="50" t="s">
        <v>45</v>
      </c>
      <c r="V28" s="276">
        <v>11</v>
      </c>
      <c r="W28" s="274"/>
      <c r="X28" s="2"/>
      <c r="Y28" s="98">
        <v>45415</v>
      </c>
      <c r="Z28" s="274" t="s">
        <v>45</v>
      </c>
      <c r="AA28" s="276">
        <v>17</v>
      </c>
      <c r="AB28" s="1"/>
      <c r="AC28" s="2"/>
      <c r="AD28" s="13"/>
      <c r="AE28" s="1"/>
      <c r="AF28" s="277"/>
    </row>
    <row r="29" spans="2:32" x14ac:dyDescent="0.2">
      <c r="B29" s="39" t="s">
        <v>76</v>
      </c>
      <c r="C29" s="274" t="s">
        <v>67</v>
      </c>
      <c r="D29" s="276">
        <v>19</v>
      </c>
      <c r="E29" s="30" t="s">
        <v>60</v>
      </c>
      <c r="F29" s="13"/>
      <c r="G29" s="276"/>
      <c r="H29" s="276">
        <v>6</v>
      </c>
      <c r="I29" s="276"/>
      <c r="J29" s="276"/>
      <c r="K29" s="276"/>
      <c r="L29" s="276"/>
      <c r="M29" s="276"/>
      <c r="N29" s="276">
        <v>3</v>
      </c>
      <c r="O29" s="276">
        <v>6</v>
      </c>
      <c r="P29" s="276"/>
      <c r="Q29" s="276"/>
      <c r="R29" s="276"/>
      <c r="S29" s="314"/>
      <c r="T29" s="44">
        <v>45322</v>
      </c>
      <c r="U29" s="50" t="s">
        <v>45</v>
      </c>
      <c r="V29" s="276">
        <v>6</v>
      </c>
      <c r="W29" s="274"/>
      <c r="X29" s="2"/>
      <c r="Y29" s="98">
        <v>45415</v>
      </c>
      <c r="Z29" s="274" t="s">
        <v>45</v>
      </c>
      <c r="AA29" s="276">
        <v>9</v>
      </c>
      <c r="AB29" s="1"/>
      <c r="AC29" s="2"/>
      <c r="AD29" s="13"/>
      <c r="AE29" s="1"/>
      <c r="AF29" s="277"/>
    </row>
    <row r="30" spans="2:32" x14ac:dyDescent="0.2">
      <c r="B30" s="39" t="s">
        <v>76</v>
      </c>
      <c r="C30" s="274" t="s">
        <v>67</v>
      </c>
      <c r="D30" s="276">
        <v>20</v>
      </c>
      <c r="E30" s="30" t="s">
        <v>42</v>
      </c>
      <c r="F30" s="13"/>
      <c r="G30" s="276">
        <v>3</v>
      </c>
      <c r="H30" s="276"/>
      <c r="I30" s="276"/>
      <c r="J30" s="276"/>
      <c r="K30" s="276"/>
      <c r="L30" s="276"/>
      <c r="M30" s="276"/>
      <c r="N30" s="276"/>
      <c r="O30" s="276"/>
      <c r="P30" s="276"/>
      <c r="Q30" s="276"/>
      <c r="R30" s="276"/>
      <c r="S30" s="314"/>
      <c r="T30" s="275"/>
      <c r="U30" s="276"/>
      <c r="V30" s="276"/>
      <c r="W30" s="274"/>
      <c r="X30" s="2"/>
      <c r="Y30" s="98">
        <v>45415</v>
      </c>
      <c r="Z30" s="274" t="s">
        <v>45</v>
      </c>
      <c r="AA30" s="276">
        <v>3</v>
      </c>
      <c r="AB30" s="1"/>
      <c r="AC30" s="2"/>
      <c r="AD30" s="13"/>
      <c r="AE30" s="1"/>
      <c r="AF30" s="277"/>
    </row>
    <row r="31" spans="2:32" x14ac:dyDescent="0.2">
      <c r="B31" s="39" t="s">
        <v>76</v>
      </c>
      <c r="C31" s="274" t="s">
        <v>67</v>
      </c>
      <c r="D31" s="276">
        <v>21</v>
      </c>
      <c r="E31" s="30" t="s">
        <v>42</v>
      </c>
      <c r="F31" s="13"/>
      <c r="G31" s="276">
        <v>3</v>
      </c>
      <c r="H31" s="276"/>
      <c r="I31" s="276"/>
      <c r="J31" s="276"/>
      <c r="K31" s="276"/>
      <c r="L31" s="276"/>
      <c r="M31" s="276"/>
      <c r="N31" s="276"/>
      <c r="O31" s="276"/>
      <c r="P31" s="276"/>
      <c r="Q31" s="276"/>
      <c r="R31" s="276"/>
      <c r="S31" s="314"/>
      <c r="T31" s="275"/>
      <c r="U31" s="276"/>
      <c r="V31" s="276"/>
      <c r="W31" s="274"/>
      <c r="X31" s="2"/>
      <c r="Y31" s="98">
        <v>45415</v>
      </c>
      <c r="Z31" s="274" t="s">
        <v>45</v>
      </c>
      <c r="AA31" s="276">
        <v>3</v>
      </c>
      <c r="AB31" s="1"/>
      <c r="AC31" s="2"/>
      <c r="AD31" s="13"/>
      <c r="AE31" s="1"/>
      <c r="AF31" s="277"/>
    </row>
    <row r="32" spans="2:32" x14ac:dyDescent="0.2">
      <c r="B32" s="39" t="s">
        <v>76</v>
      </c>
      <c r="C32" s="274" t="s">
        <v>67</v>
      </c>
      <c r="D32" s="276">
        <v>22</v>
      </c>
      <c r="E32" s="30" t="s">
        <v>42</v>
      </c>
      <c r="F32" s="13"/>
      <c r="G32" s="276">
        <v>3</v>
      </c>
      <c r="H32" s="276"/>
      <c r="I32" s="276"/>
      <c r="J32" s="276"/>
      <c r="K32" s="276"/>
      <c r="L32" s="276"/>
      <c r="M32" s="276"/>
      <c r="N32" s="276">
        <v>3</v>
      </c>
      <c r="O32" s="276"/>
      <c r="P32" s="276"/>
      <c r="Q32" s="276"/>
      <c r="R32" s="276"/>
      <c r="S32" s="356" t="s">
        <v>586</v>
      </c>
      <c r="T32" s="275"/>
      <c r="U32" s="276"/>
      <c r="V32" s="276"/>
      <c r="W32" s="274"/>
      <c r="X32" s="2"/>
      <c r="Y32" s="98">
        <v>45415</v>
      </c>
      <c r="Z32" s="274" t="s">
        <v>45</v>
      </c>
      <c r="AA32" s="276">
        <v>6</v>
      </c>
      <c r="AB32" s="1"/>
      <c r="AC32" s="2"/>
      <c r="AD32" s="13"/>
      <c r="AE32" s="1"/>
      <c r="AF32" s="277"/>
    </row>
    <row r="33" spans="2:32" x14ac:dyDescent="0.2">
      <c r="B33" s="39" t="s">
        <v>76</v>
      </c>
      <c r="C33" s="274" t="s">
        <v>67</v>
      </c>
      <c r="D33" s="276">
        <v>23</v>
      </c>
      <c r="E33" s="30" t="s">
        <v>56</v>
      </c>
      <c r="F33" s="13"/>
      <c r="G33" s="276">
        <v>4</v>
      </c>
      <c r="H33" s="276"/>
      <c r="I33" s="276">
        <v>3</v>
      </c>
      <c r="J33" s="276"/>
      <c r="K33" s="276"/>
      <c r="L33" s="276"/>
      <c r="M33" s="276"/>
      <c r="N33" s="276"/>
      <c r="O33" s="276">
        <v>6</v>
      </c>
      <c r="P33" s="276">
        <v>3</v>
      </c>
      <c r="Q33" s="276"/>
      <c r="R33" s="276"/>
      <c r="S33" s="314"/>
      <c r="T33" s="44">
        <v>45322</v>
      </c>
      <c r="U33" s="50" t="s">
        <v>45</v>
      </c>
      <c r="V33" s="276">
        <v>15</v>
      </c>
      <c r="W33" s="274"/>
      <c r="X33" s="2"/>
      <c r="Y33" s="98">
        <v>45415</v>
      </c>
      <c r="Z33" s="274" t="s">
        <v>45</v>
      </c>
      <c r="AA33" s="276">
        <v>13</v>
      </c>
      <c r="AB33" s="1"/>
      <c r="AC33" s="2"/>
      <c r="AD33" s="13"/>
      <c r="AE33" s="1"/>
      <c r="AF33" s="277"/>
    </row>
    <row r="34" spans="2:32" x14ac:dyDescent="0.2">
      <c r="B34" s="39" t="s">
        <v>76</v>
      </c>
      <c r="C34" s="274" t="s">
        <v>67</v>
      </c>
      <c r="D34" s="276">
        <v>24</v>
      </c>
      <c r="E34" s="30" t="s">
        <v>42</v>
      </c>
      <c r="F34" s="13"/>
      <c r="G34" s="276">
        <v>3</v>
      </c>
      <c r="H34" s="276"/>
      <c r="I34" s="276"/>
      <c r="J34" s="276"/>
      <c r="K34" s="276"/>
      <c r="L34" s="276"/>
      <c r="M34" s="276"/>
      <c r="N34" s="276">
        <v>3</v>
      </c>
      <c r="O34" s="276"/>
      <c r="P34" s="276"/>
      <c r="Q34" s="276"/>
      <c r="R34" s="276"/>
      <c r="S34" s="314"/>
      <c r="T34" s="275"/>
      <c r="U34" s="276"/>
      <c r="V34" s="276"/>
      <c r="W34" s="274"/>
      <c r="X34" s="2"/>
      <c r="Y34" s="98">
        <v>45415</v>
      </c>
      <c r="Z34" s="274" t="s">
        <v>45</v>
      </c>
      <c r="AA34" s="276">
        <v>6</v>
      </c>
      <c r="AB34" s="1"/>
      <c r="AC34" s="2"/>
      <c r="AD34" s="13"/>
      <c r="AE34" s="1"/>
      <c r="AF34" s="277"/>
    </row>
    <row r="35" spans="2:32" x14ac:dyDescent="0.2">
      <c r="B35" s="39" t="s">
        <v>76</v>
      </c>
      <c r="C35" s="274" t="s">
        <v>67</v>
      </c>
      <c r="D35" s="276">
        <v>25</v>
      </c>
      <c r="E35" s="30" t="s">
        <v>50</v>
      </c>
      <c r="F35" s="13"/>
      <c r="G35" s="276">
        <v>1</v>
      </c>
      <c r="H35" s="276"/>
      <c r="I35" s="276">
        <v>6</v>
      </c>
      <c r="J35" s="276"/>
      <c r="K35" s="276"/>
      <c r="L35" s="276"/>
      <c r="M35" s="276"/>
      <c r="N35" s="276"/>
      <c r="O35" s="276">
        <v>6</v>
      </c>
      <c r="P35" s="276"/>
      <c r="Q35" s="276"/>
      <c r="R35" s="276"/>
      <c r="S35" s="314"/>
      <c r="T35" s="44">
        <v>45322</v>
      </c>
      <c r="U35" s="50" t="s">
        <v>45</v>
      </c>
      <c r="V35" s="276">
        <v>6</v>
      </c>
      <c r="W35" s="274"/>
      <c r="X35" s="2"/>
      <c r="Y35" s="98">
        <v>45415</v>
      </c>
      <c r="Z35" s="274" t="s">
        <v>45</v>
      </c>
      <c r="AA35" s="276">
        <v>7</v>
      </c>
      <c r="AB35" s="1"/>
      <c r="AC35" s="2"/>
      <c r="AD35" s="13"/>
      <c r="AE35" s="1"/>
      <c r="AF35" s="277"/>
    </row>
    <row r="36" spans="2:32" x14ac:dyDescent="0.2">
      <c r="B36" s="39" t="s">
        <v>76</v>
      </c>
      <c r="C36" s="274" t="s">
        <v>67</v>
      </c>
      <c r="D36" s="276">
        <v>26</v>
      </c>
      <c r="E36" s="30" t="s">
        <v>42</v>
      </c>
      <c r="F36" s="13"/>
      <c r="G36" s="276">
        <v>3</v>
      </c>
      <c r="H36" s="276"/>
      <c r="I36" s="276"/>
      <c r="J36" s="276"/>
      <c r="K36" s="276">
        <v>3</v>
      </c>
      <c r="L36" s="276"/>
      <c r="M36" s="276"/>
      <c r="N36" s="276"/>
      <c r="O36" s="276">
        <v>3</v>
      </c>
      <c r="P36" s="276"/>
      <c r="Q36" s="276"/>
      <c r="R36" s="276"/>
      <c r="S36" s="314"/>
      <c r="T36" s="44">
        <v>45322</v>
      </c>
      <c r="U36" s="50" t="s">
        <v>45</v>
      </c>
      <c r="V36" s="276">
        <v>6</v>
      </c>
      <c r="W36" s="274"/>
      <c r="X36" s="2"/>
      <c r="Y36" s="98">
        <v>45415</v>
      </c>
      <c r="Z36" s="274" t="s">
        <v>45</v>
      </c>
      <c r="AA36" s="276">
        <v>6</v>
      </c>
      <c r="AB36" s="1"/>
      <c r="AC36" s="2"/>
      <c r="AD36" s="13"/>
      <c r="AE36" s="1"/>
      <c r="AF36" s="277"/>
    </row>
    <row r="37" spans="2:32" x14ac:dyDescent="0.2">
      <c r="B37" s="39" t="s">
        <v>76</v>
      </c>
      <c r="C37" s="274" t="s">
        <v>67</v>
      </c>
      <c r="D37" s="276">
        <v>27</v>
      </c>
      <c r="E37" s="30" t="s">
        <v>53</v>
      </c>
      <c r="F37" s="13"/>
      <c r="G37" s="276"/>
      <c r="H37" s="276"/>
      <c r="I37" s="276">
        <v>3</v>
      </c>
      <c r="J37" s="276"/>
      <c r="K37" s="276">
        <v>3</v>
      </c>
      <c r="L37" s="276"/>
      <c r="M37" s="276"/>
      <c r="N37" s="276"/>
      <c r="O37" s="276">
        <v>3</v>
      </c>
      <c r="P37" s="276"/>
      <c r="Q37" s="276"/>
      <c r="R37" s="276"/>
      <c r="S37" s="314"/>
      <c r="T37" s="44">
        <v>45322</v>
      </c>
      <c r="U37" s="50" t="s">
        <v>45</v>
      </c>
      <c r="V37" s="276">
        <v>6</v>
      </c>
      <c r="W37" s="274"/>
      <c r="X37" s="2"/>
      <c r="Y37" s="98">
        <v>45415</v>
      </c>
      <c r="Z37" s="274" t="s">
        <v>45</v>
      </c>
      <c r="AA37" s="276">
        <v>6</v>
      </c>
      <c r="AB37" s="1"/>
      <c r="AC37" s="2"/>
      <c r="AD37" s="13"/>
      <c r="AE37" s="1"/>
      <c r="AF37" s="277"/>
    </row>
    <row r="38" spans="2:32" x14ac:dyDescent="0.2">
      <c r="B38" s="39" t="s">
        <v>76</v>
      </c>
      <c r="C38" s="274" t="s">
        <v>67</v>
      </c>
      <c r="D38" s="276">
        <v>28</v>
      </c>
      <c r="E38" s="30" t="s">
        <v>42</v>
      </c>
      <c r="F38" s="13"/>
      <c r="G38" s="276">
        <v>3</v>
      </c>
      <c r="H38" s="276"/>
      <c r="I38" s="276"/>
      <c r="J38" s="276"/>
      <c r="K38" s="276"/>
      <c r="L38" s="276"/>
      <c r="M38" s="276"/>
      <c r="N38" s="276"/>
      <c r="O38" s="276"/>
      <c r="P38" s="276"/>
      <c r="Q38" s="276"/>
      <c r="R38" s="276"/>
      <c r="S38" s="314"/>
      <c r="T38" s="275"/>
      <c r="U38" s="276"/>
      <c r="V38" s="276"/>
      <c r="W38" s="274"/>
      <c r="X38" s="2"/>
      <c r="Y38" s="98">
        <v>45415</v>
      </c>
      <c r="Z38" s="274" t="s">
        <v>45</v>
      </c>
      <c r="AA38" s="276">
        <v>3</v>
      </c>
      <c r="AB38" s="1"/>
      <c r="AC38" s="2"/>
      <c r="AD38" s="13"/>
      <c r="AE38" s="1"/>
      <c r="AF38" s="277"/>
    </row>
    <row r="39" spans="2:32" x14ac:dyDescent="0.2">
      <c r="B39" s="39" t="s">
        <v>76</v>
      </c>
      <c r="C39" s="274" t="s">
        <v>67</v>
      </c>
      <c r="D39" s="276">
        <v>29</v>
      </c>
      <c r="E39" s="30" t="s">
        <v>55</v>
      </c>
      <c r="F39" s="13"/>
      <c r="G39" s="276">
        <v>2</v>
      </c>
      <c r="H39" s="276"/>
      <c r="I39" s="276">
        <v>6</v>
      </c>
      <c r="J39" s="276"/>
      <c r="K39" s="276"/>
      <c r="L39" s="276"/>
      <c r="M39" s="276"/>
      <c r="N39" s="276">
        <v>3</v>
      </c>
      <c r="O39" s="276">
        <v>4</v>
      </c>
      <c r="P39" s="276"/>
      <c r="Q39" s="276"/>
      <c r="R39" s="276"/>
      <c r="S39" s="314"/>
      <c r="T39" s="44">
        <v>45322</v>
      </c>
      <c r="U39" s="50" t="s">
        <v>45</v>
      </c>
      <c r="V39" s="276">
        <v>4</v>
      </c>
      <c r="W39" s="274"/>
      <c r="X39" s="2"/>
      <c r="Y39" s="98">
        <v>45415</v>
      </c>
      <c r="Z39" s="274" t="s">
        <v>45</v>
      </c>
      <c r="AA39" s="276">
        <v>11</v>
      </c>
      <c r="AB39" s="1"/>
      <c r="AC39" s="2"/>
      <c r="AD39" s="13"/>
      <c r="AE39" s="1"/>
      <c r="AF39" s="277"/>
    </row>
    <row r="40" spans="2:32" x14ac:dyDescent="0.2">
      <c r="B40" s="39" t="s">
        <v>76</v>
      </c>
      <c r="C40" s="274" t="s">
        <v>67</v>
      </c>
      <c r="D40" s="276">
        <v>30</v>
      </c>
      <c r="E40" s="30" t="s">
        <v>42</v>
      </c>
      <c r="F40" s="13"/>
      <c r="G40" s="276">
        <v>3</v>
      </c>
      <c r="H40" s="276"/>
      <c r="I40" s="276"/>
      <c r="J40" s="276"/>
      <c r="K40" s="276"/>
      <c r="L40" s="276"/>
      <c r="M40" s="276"/>
      <c r="N40" s="276"/>
      <c r="O40" s="276"/>
      <c r="P40" s="276"/>
      <c r="Q40" s="276"/>
      <c r="R40" s="276"/>
      <c r="S40" s="314"/>
      <c r="T40" s="275"/>
      <c r="U40" s="276"/>
      <c r="V40" s="276"/>
      <c r="W40" s="274"/>
      <c r="X40" s="2"/>
      <c r="Y40" s="98">
        <v>45415</v>
      </c>
      <c r="Z40" s="274" t="s">
        <v>45</v>
      </c>
      <c r="AA40" s="276">
        <v>3</v>
      </c>
      <c r="AB40" s="1"/>
      <c r="AC40" s="2"/>
      <c r="AD40" s="13"/>
      <c r="AE40" s="1"/>
      <c r="AF40" s="277"/>
    </row>
    <row r="41" spans="2:32" x14ac:dyDescent="0.2">
      <c r="B41" s="39" t="s">
        <v>76</v>
      </c>
      <c r="C41" s="274" t="s">
        <v>67</v>
      </c>
      <c r="D41" s="276">
        <v>31</v>
      </c>
      <c r="E41" s="30" t="s">
        <v>55</v>
      </c>
      <c r="F41" s="13"/>
      <c r="G41" s="276">
        <v>1</v>
      </c>
      <c r="H41" s="276">
        <v>3</v>
      </c>
      <c r="I41" s="276">
        <v>3</v>
      </c>
      <c r="J41" s="276"/>
      <c r="K41" s="276"/>
      <c r="L41" s="276"/>
      <c r="M41" s="276"/>
      <c r="N41" s="276">
        <v>3</v>
      </c>
      <c r="O41" s="276">
        <v>3</v>
      </c>
      <c r="P41" s="276"/>
      <c r="Q41" s="276"/>
      <c r="R41" s="276"/>
      <c r="S41" s="314"/>
      <c r="T41" s="44">
        <v>45322</v>
      </c>
      <c r="U41" s="50" t="s">
        <v>45</v>
      </c>
      <c r="V41" s="276">
        <v>3</v>
      </c>
      <c r="W41" s="274"/>
      <c r="X41" s="2"/>
      <c r="Y41" s="98">
        <v>45415</v>
      </c>
      <c r="Z41" s="274" t="s">
        <v>45</v>
      </c>
      <c r="AA41" s="276">
        <v>10</v>
      </c>
      <c r="AB41" s="1"/>
      <c r="AC41" s="2"/>
      <c r="AD41" s="13"/>
      <c r="AE41" s="1"/>
      <c r="AF41" s="277"/>
    </row>
    <row r="42" spans="2:32" x14ac:dyDescent="0.2">
      <c r="B42" s="39" t="s">
        <v>76</v>
      </c>
      <c r="C42" s="274" t="s">
        <v>67</v>
      </c>
      <c r="D42" s="276">
        <v>32</v>
      </c>
      <c r="E42" s="30" t="s">
        <v>42</v>
      </c>
      <c r="F42" s="13"/>
      <c r="G42" s="276">
        <v>3</v>
      </c>
      <c r="H42" s="276"/>
      <c r="I42" s="276"/>
      <c r="J42" s="276"/>
      <c r="K42" s="276"/>
      <c r="L42" s="276"/>
      <c r="M42" s="276"/>
      <c r="N42" s="276"/>
      <c r="O42" s="276"/>
      <c r="P42" s="276"/>
      <c r="Q42" s="276"/>
      <c r="R42" s="276"/>
      <c r="S42" s="315" t="s">
        <v>605</v>
      </c>
      <c r="T42" s="275"/>
      <c r="U42" s="276"/>
      <c r="V42" s="276"/>
      <c r="W42" s="274"/>
      <c r="X42" s="2"/>
      <c r="Y42" s="98">
        <v>45415</v>
      </c>
      <c r="Z42" s="274" t="s">
        <v>45</v>
      </c>
      <c r="AA42" s="276">
        <v>3</v>
      </c>
      <c r="AB42" s="1"/>
      <c r="AC42" s="2"/>
      <c r="AD42" s="36">
        <v>45422</v>
      </c>
      <c r="AE42" s="1" t="s">
        <v>242</v>
      </c>
      <c r="AF42" s="277"/>
    </row>
    <row r="43" spans="2:32" x14ac:dyDescent="0.2">
      <c r="B43" s="39" t="s">
        <v>76</v>
      </c>
      <c r="C43" s="274" t="s">
        <v>67</v>
      </c>
      <c r="D43" s="276">
        <v>33</v>
      </c>
      <c r="E43" s="30" t="s">
        <v>42</v>
      </c>
      <c r="F43" s="13"/>
      <c r="G43" s="276">
        <v>3</v>
      </c>
      <c r="H43" s="276"/>
      <c r="I43" s="276"/>
      <c r="J43" s="276"/>
      <c r="K43" s="276"/>
      <c r="L43" s="276"/>
      <c r="M43" s="276"/>
      <c r="N43" s="276"/>
      <c r="O43" s="276"/>
      <c r="P43" s="276"/>
      <c r="Q43" s="276"/>
      <c r="R43" s="276"/>
      <c r="S43" s="356" t="s">
        <v>585</v>
      </c>
      <c r="T43" s="275"/>
      <c r="U43" s="276"/>
      <c r="V43" s="276"/>
      <c r="W43" s="274"/>
      <c r="X43" s="2"/>
      <c r="Y43" s="98">
        <v>45415</v>
      </c>
      <c r="Z43" s="274" t="s">
        <v>45</v>
      </c>
      <c r="AA43" s="276">
        <v>3</v>
      </c>
      <c r="AB43" s="1"/>
      <c r="AC43" s="2"/>
      <c r="AD43" s="13"/>
      <c r="AE43" s="1"/>
      <c r="AF43" s="277"/>
    </row>
    <row r="44" spans="2:32" x14ac:dyDescent="0.2">
      <c r="B44" s="39" t="s">
        <v>76</v>
      </c>
      <c r="C44" s="274" t="s">
        <v>67</v>
      </c>
      <c r="D44" s="276">
        <v>34</v>
      </c>
      <c r="E44" s="30" t="s">
        <v>42</v>
      </c>
      <c r="F44" s="13"/>
      <c r="G44" s="276">
        <v>3</v>
      </c>
      <c r="H44" s="276"/>
      <c r="I44" s="276"/>
      <c r="J44" s="276"/>
      <c r="K44" s="276"/>
      <c r="L44" s="276"/>
      <c r="M44" s="276"/>
      <c r="N44" s="276"/>
      <c r="O44" s="276"/>
      <c r="P44" s="276"/>
      <c r="Q44" s="276"/>
      <c r="R44" s="276"/>
      <c r="S44" s="314"/>
      <c r="T44" s="275"/>
      <c r="U44" s="276"/>
      <c r="V44" s="276"/>
      <c r="W44" s="274"/>
      <c r="X44" s="2"/>
      <c r="Y44" s="98">
        <v>45415</v>
      </c>
      <c r="Z44" s="274" t="s">
        <v>45</v>
      </c>
      <c r="AA44" s="276">
        <v>3</v>
      </c>
      <c r="AB44" s="1"/>
      <c r="AC44" s="2"/>
      <c r="AD44" s="13"/>
      <c r="AE44" s="1"/>
      <c r="AF44" s="277"/>
    </row>
    <row r="45" spans="2:32" x14ac:dyDescent="0.2">
      <c r="B45" s="39" t="s">
        <v>76</v>
      </c>
      <c r="C45" s="274" t="s">
        <v>67</v>
      </c>
      <c r="D45" s="276">
        <v>35</v>
      </c>
      <c r="E45" s="30" t="s">
        <v>42</v>
      </c>
      <c r="F45" s="13"/>
      <c r="G45" s="276">
        <v>3</v>
      </c>
      <c r="H45" s="276"/>
      <c r="I45" s="276"/>
      <c r="J45" s="276"/>
      <c r="K45" s="276"/>
      <c r="L45" s="276"/>
      <c r="M45" s="276"/>
      <c r="N45" s="276"/>
      <c r="O45" s="276"/>
      <c r="P45" s="276"/>
      <c r="Q45" s="276"/>
      <c r="R45" s="276"/>
      <c r="S45" s="356" t="s">
        <v>585</v>
      </c>
      <c r="T45" s="275"/>
      <c r="U45" s="276"/>
      <c r="V45" s="276"/>
      <c r="W45" s="274"/>
      <c r="X45" s="2"/>
      <c r="Y45" s="98">
        <v>45415</v>
      </c>
      <c r="Z45" s="274" t="s">
        <v>45</v>
      </c>
      <c r="AA45" s="276">
        <v>3</v>
      </c>
      <c r="AB45" s="1"/>
      <c r="AC45" s="2"/>
      <c r="AD45" s="13"/>
      <c r="AE45" s="1"/>
      <c r="AF45" s="277"/>
    </row>
    <row r="46" spans="2:32" x14ac:dyDescent="0.2">
      <c r="B46" s="39" t="s">
        <v>76</v>
      </c>
      <c r="C46" s="274" t="s">
        <v>67</v>
      </c>
      <c r="D46" s="276">
        <v>36</v>
      </c>
      <c r="E46" s="30" t="s">
        <v>42</v>
      </c>
      <c r="F46" s="13"/>
      <c r="G46" s="276">
        <v>3</v>
      </c>
      <c r="H46" s="276"/>
      <c r="I46" s="276"/>
      <c r="J46" s="276"/>
      <c r="K46" s="276"/>
      <c r="L46" s="276"/>
      <c r="M46" s="276"/>
      <c r="N46" s="276"/>
      <c r="O46" s="276"/>
      <c r="P46" s="276"/>
      <c r="Q46" s="276"/>
      <c r="R46" s="276"/>
      <c r="S46" s="314"/>
      <c r="T46" s="275"/>
      <c r="U46" s="276"/>
      <c r="V46" s="276"/>
      <c r="W46" s="274"/>
      <c r="X46" s="2"/>
      <c r="Y46" s="98">
        <v>45415</v>
      </c>
      <c r="Z46" s="274" t="s">
        <v>45</v>
      </c>
      <c r="AA46" s="276">
        <v>3</v>
      </c>
      <c r="AB46" s="1"/>
      <c r="AC46" s="2"/>
      <c r="AD46" s="13"/>
      <c r="AE46" s="1"/>
      <c r="AF46" s="277"/>
    </row>
    <row r="47" spans="2:32" x14ac:dyDescent="0.2">
      <c r="B47" s="39" t="s">
        <v>76</v>
      </c>
      <c r="C47" s="274" t="s">
        <v>67</v>
      </c>
      <c r="D47" s="276">
        <v>37</v>
      </c>
      <c r="E47" s="30" t="s">
        <v>42</v>
      </c>
      <c r="F47" s="13"/>
      <c r="G47" s="276">
        <v>3</v>
      </c>
      <c r="H47" s="276"/>
      <c r="I47" s="276"/>
      <c r="J47" s="276"/>
      <c r="K47" s="276"/>
      <c r="L47" s="276"/>
      <c r="M47" s="276"/>
      <c r="N47" s="276"/>
      <c r="O47" s="276"/>
      <c r="P47" s="276"/>
      <c r="Q47" s="276"/>
      <c r="R47" s="276"/>
      <c r="S47" s="356" t="s">
        <v>585</v>
      </c>
      <c r="T47" s="275"/>
      <c r="U47" s="276"/>
      <c r="V47" s="276"/>
      <c r="W47" s="274"/>
      <c r="X47" s="2"/>
      <c r="Y47" s="98">
        <v>45415</v>
      </c>
      <c r="Z47" s="274" t="s">
        <v>45</v>
      </c>
      <c r="AA47" s="276">
        <v>3</v>
      </c>
      <c r="AB47" s="1"/>
      <c r="AC47" s="2"/>
      <c r="AD47" s="13"/>
      <c r="AE47" s="1"/>
      <c r="AF47" s="277"/>
    </row>
    <row r="48" spans="2:32" x14ac:dyDescent="0.2">
      <c r="B48" s="39" t="s">
        <v>76</v>
      </c>
      <c r="C48" s="274" t="s">
        <v>67</v>
      </c>
      <c r="D48" s="276">
        <v>38</v>
      </c>
      <c r="E48" s="30" t="s">
        <v>56</v>
      </c>
      <c r="F48" s="13"/>
      <c r="G48" s="276">
        <v>4</v>
      </c>
      <c r="H48" s="276">
        <v>3</v>
      </c>
      <c r="I48" s="276"/>
      <c r="J48" s="276"/>
      <c r="K48" s="276"/>
      <c r="L48" s="276"/>
      <c r="M48" s="276"/>
      <c r="N48" s="276"/>
      <c r="O48" s="276">
        <v>3</v>
      </c>
      <c r="P48" s="276">
        <v>3</v>
      </c>
      <c r="Q48" s="276"/>
      <c r="R48" s="276"/>
      <c r="S48" s="314"/>
      <c r="T48" s="44">
        <v>45322</v>
      </c>
      <c r="U48" s="50" t="s">
        <v>45</v>
      </c>
      <c r="V48" s="276">
        <v>12</v>
      </c>
      <c r="W48" s="274"/>
      <c r="X48" s="2"/>
      <c r="Y48" s="98">
        <v>45415</v>
      </c>
      <c r="Z48" s="274" t="s">
        <v>45</v>
      </c>
      <c r="AA48" s="276">
        <v>13</v>
      </c>
      <c r="AB48" s="1"/>
      <c r="AC48" s="2"/>
      <c r="AD48" s="13"/>
      <c r="AE48" s="1"/>
      <c r="AF48" s="277"/>
    </row>
    <row r="49" spans="2:32" x14ac:dyDescent="0.2">
      <c r="B49" s="39" t="s">
        <v>76</v>
      </c>
      <c r="C49" s="274" t="s">
        <v>67</v>
      </c>
      <c r="D49" s="276">
        <v>39</v>
      </c>
      <c r="E49" s="30" t="s">
        <v>42</v>
      </c>
      <c r="F49" s="13"/>
      <c r="G49" s="276">
        <v>3</v>
      </c>
      <c r="H49" s="276"/>
      <c r="I49" s="276"/>
      <c r="J49" s="276"/>
      <c r="K49" s="276"/>
      <c r="L49" s="276"/>
      <c r="M49" s="276"/>
      <c r="N49" s="276"/>
      <c r="O49" s="276"/>
      <c r="P49" s="276"/>
      <c r="Q49" s="276"/>
      <c r="R49" s="276"/>
      <c r="S49" s="314"/>
      <c r="T49" s="275"/>
      <c r="U49" s="276"/>
      <c r="V49" s="276"/>
      <c r="W49" s="274"/>
      <c r="X49" s="2"/>
      <c r="Y49" s="98">
        <v>45415</v>
      </c>
      <c r="Z49" s="274" t="s">
        <v>45</v>
      </c>
      <c r="AA49" s="276">
        <v>3</v>
      </c>
      <c r="AB49" s="1"/>
      <c r="AC49" s="2"/>
      <c r="AD49" s="13"/>
      <c r="AE49" s="1"/>
      <c r="AF49" s="277"/>
    </row>
    <row r="50" spans="2:32" x14ac:dyDescent="0.2">
      <c r="B50" s="39" t="s">
        <v>76</v>
      </c>
      <c r="C50" s="274" t="s">
        <v>67</v>
      </c>
      <c r="D50" s="276">
        <v>40</v>
      </c>
      <c r="E50" s="30" t="s">
        <v>42</v>
      </c>
      <c r="F50" s="13"/>
      <c r="G50" s="276">
        <v>3</v>
      </c>
      <c r="H50" s="276"/>
      <c r="I50" s="276"/>
      <c r="J50" s="276"/>
      <c r="K50" s="276"/>
      <c r="L50" s="276"/>
      <c r="M50" s="276"/>
      <c r="N50" s="276">
        <v>3</v>
      </c>
      <c r="O50" s="276"/>
      <c r="P50" s="276"/>
      <c r="Q50" s="276"/>
      <c r="R50" s="276"/>
      <c r="S50" s="314"/>
      <c r="T50" s="258"/>
      <c r="U50" s="24"/>
      <c r="V50" s="276"/>
      <c r="W50" s="274"/>
      <c r="X50" s="2"/>
      <c r="Y50" s="98">
        <v>45415</v>
      </c>
      <c r="Z50" s="274" t="s">
        <v>45</v>
      </c>
      <c r="AA50" s="276">
        <v>6</v>
      </c>
      <c r="AB50" s="1"/>
      <c r="AC50" s="2"/>
      <c r="AD50" s="13"/>
      <c r="AE50" s="1"/>
      <c r="AF50" s="277"/>
    </row>
    <row r="51" spans="2:32" x14ac:dyDescent="0.2">
      <c r="B51" s="39" t="s">
        <v>76</v>
      </c>
      <c r="C51" s="274" t="s">
        <v>67</v>
      </c>
      <c r="D51" s="276">
        <v>41</v>
      </c>
      <c r="E51" s="30" t="s">
        <v>42</v>
      </c>
      <c r="F51" s="13"/>
      <c r="G51" s="276">
        <v>3</v>
      </c>
      <c r="H51" s="276"/>
      <c r="I51" s="276"/>
      <c r="J51" s="276"/>
      <c r="K51" s="276"/>
      <c r="L51" s="276"/>
      <c r="M51" s="276"/>
      <c r="N51" s="276"/>
      <c r="O51" s="276"/>
      <c r="P51" s="276"/>
      <c r="Q51" s="276"/>
      <c r="R51" s="276"/>
      <c r="S51" s="314"/>
      <c r="T51" s="275"/>
      <c r="U51" s="276"/>
      <c r="V51" s="276"/>
      <c r="W51" s="274"/>
      <c r="X51" s="2"/>
      <c r="Y51" s="98">
        <v>45415</v>
      </c>
      <c r="Z51" s="274" t="s">
        <v>45</v>
      </c>
      <c r="AA51" s="276">
        <v>3</v>
      </c>
      <c r="AB51" s="1"/>
      <c r="AC51" s="2"/>
      <c r="AD51" s="13"/>
      <c r="AE51" s="1"/>
      <c r="AF51" s="277"/>
    </row>
    <row r="52" spans="2:32" x14ac:dyDescent="0.2">
      <c r="B52" s="39" t="s">
        <v>76</v>
      </c>
      <c r="C52" s="274" t="s">
        <v>67</v>
      </c>
      <c r="D52" s="276">
        <v>42</v>
      </c>
      <c r="E52" s="30" t="s">
        <v>58</v>
      </c>
      <c r="F52" s="13"/>
      <c r="G52" s="276">
        <v>1</v>
      </c>
      <c r="H52" s="276">
        <v>2</v>
      </c>
      <c r="I52" s="276">
        <v>6</v>
      </c>
      <c r="J52" s="276"/>
      <c r="K52" s="276">
        <v>2</v>
      </c>
      <c r="L52" s="276"/>
      <c r="M52" s="276"/>
      <c r="N52" s="276">
        <v>3</v>
      </c>
      <c r="O52" s="276">
        <v>5</v>
      </c>
      <c r="P52" s="276"/>
      <c r="Q52" s="276"/>
      <c r="R52" s="276"/>
      <c r="S52" s="356" t="s">
        <v>587</v>
      </c>
      <c r="T52" s="98">
        <v>45322</v>
      </c>
      <c r="U52" s="274" t="s">
        <v>45</v>
      </c>
      <c r="V52" s="276">
        <v>7</v>
      </c>
      <c r="W52" s="274"/>
      <c r="X52" s="2"/>
      <c r="Y52" s="98">
        <v>45415</v>
      </c>
      <c r="Z52" s="274" t="s">
        <v>45</v>
      </c>
      <c r="AA52" s="276">
        <v>14</v>
      </c>
      <c r="AB52" s="1"/>
      <c r="AC52" s="2"/>
      <c r="AD52" s="13"/>
      <c r="AE52" s="1"/>
      <c r="AF52" s="277"/>
    </row>
    <row r="53" spans="2:32" x14ac:dyDescent="0.2">
      <c r="B53" s="39" t="s">
        <v>76</v>
      </c>
      <c r="C53" s="274" t="s">
        <v>67</v>
      </c>
      <c r="D53" s="276">
        <v>43</v>
      </c>
      <c r="E53" s="30" t="s">
        <v>56</v>
      </c>
      <c r="F53" s="13"/>
      <c r="G53" s="276">
        <v>5</v>
      </c>
      <c r="H53" s="276">
        <v>3</v>
      </c>
      <c r="I53" s="276"/>
      <c r="J53" s="276"/>
      <c r="K53" s="276"/>
      <c r="L53" s="276"/>
      <c r="M53" s="276"/>
      <c r="N53" s="276"/>
      <c r="O53" s="276">
        <v>8</v>
      </c>
      <c r="P53" s="276">
        <v>3</v>
      </c>
      <c r="Q53" s="276"/>
      <c r="R53" s="276" t="s">
        <v>46</v>
      </c>
      <c r="S53" s="314"/>
      <c r="T53" s="44">
        <v>45322</v>
      </c>
      <c r="U53" s="50" t="s">
        <v>45</v>
      </c>
      <c r="V53" s="276">
        <v>17</v>
      </c>
      <c r="W53" s="274"/>
      <c r="X53" s="2"/>
      <c r="Y53" s="98">
        <v>45415</v>
      </c>
      <c r="Z53" s="274" t="s">
        <v>45</v>
      </c>
      <c r="AA53" s="276">
        <v>14</v>
      </c>
      <c r="AB53" s="1"/>
      <c r="AC53" s="2"/>
      <c r="AD53" s="13"/>
      <c r="AE53" s="1"/>
      <c r="AF53" s="277"/>
    </row>
    <row r="54" spans="2:32" x14ac:dyDescent="0.2">
      <c r="B54" s="39" t="s">
        <v>76</v>
      </c>
      <c r="C54" s="274" t="s">
        <v>67</v>
      </c>
      <c r="D54" s="276">
        <v>44</v>
      </c>
      <c r="E54" s="30" t="s">
        <v>42</v>
      </c>
      <c r="F54" s="13"/>
      <c r="G54" s="276">
        <v>3</v>
      </c>
      <c r="H54" s="276"/>
      <c r="I54" s="276"/>
      <c r="J54" s="276"/>
      <c r="K54" s="276"/>
      <c r="L54" s="276"/>
      <c r="M54" s="276"/>
      <c r="N54" s="276">
        <v>3</v>
      </c>
      <c r="O54" s="276"/>
      <c r="P54" s="276"/>
      <c r="Q54" s="276"/>
      <c r="R54" s="276"/>
      <c r="S54" s="314"/>
      <c r="T54" s="258"/>
      <c r="U54" s="24"/>
      <c r="V54" s="276"/>
      <c r="W54" s="274"/>
      <c r="X54" s="2"/>
      <c r="Y54" s="98">
        <v>45415</v>
      </c>
      <c r="Z54" s="274" t="s">
        <v>45</v>
      </c>
      <c r="AA54" s="276">
        <v>6</v>
      </c>
      <c r="AB54" s="1"/>
      <c r="AC54" s="2"/>
      <c r="AD54" s="13"/>
      <c r="AE54" s="1"/>
      <c r="AF54" s="277"/>
    </row>
    <row r="55" spans="2:32" x14ac:dyDescent="0.2">
      <c r="B55" s="39" t="s">
        <v>76</v>
      </c>
      <c r="C55" s="274" t="s">
        <v>67</v>
      </c>
      <c r="D55" s="276">
        <v>45</v>
      </c>
      <c r="E55" s="30" t="s">
        <v>42</v>
      </c>
      <c r="F55" s="13"/>
      <c r="G55" s="276">
        <v>3</v>
      </c>
      <c r="H55" s="276"/>
      <c r="I55" s="276"/>
      <c r="J55" s="276"/>
      <c r="K55" s="276"/>
      <c r="L55" s="276"/>
      <c r="M55" s="276"/>
      <c r="N55" s="276"/>
      <c r="O55" s="276"/>
      <c r="P55" s="276"/>
      <c r="Q55" s="276"/>
      <c r="R55" s="276"/>
      <c r="S55" s="314"/>
      <c r="T55" s="275"/>
      <c r="U55" s="276"/>
      <c r="V55" s="276"/>
      <c r="W55" s="274"/>
      <c r="X55" s="2"/>
      <c r="Y55" s="98">
        <v>45415</v>
      </c>
      <c r="Z55" s="274" t="s">
        <v>45</v>
      </c>
      <c r="AA55" s="276">
        <v>3</v>
      </c>
      <c r="AB55" s="1"/>
      <c r="AC55" s="2"/>
      <c r="AD55" s="13"/>
      <c r="AE55" s="1"/>
      <c r="AF55" s="277"/>
    </row>
    <row r="56" spans="2:32" x14ac:dyDescent="0.2">
      <c r="B56" s="39" t="s">
        <v>76</v>
      </c>
      <c r="C56" s="274" t="s">
        <v>67</v>
      </c>
      <c r="D56" s="276">
        <v>46</v>
      </c>
      <c r="E56" s="30" t="s">
        <v>42</v>
      </c>
      <c r="F56" s="13"/>
      <c r="G56" s="276">
        <v>3</v>
      </c>
      <c r="H56" s="276"/>
      <c r="I56" s="276"/>
      <c r="J56" s="276"/>
      <c r="K56" s="276"/>
      <c r="L56" s="276"/>
      <c r="M56" s="276"/>
      <c r="N56" s="276">
        <v>3</v>
      </c>
      <c r="O56" s="276"/>
      <c r="P56" s="276"/>
      <c r="Q56" s="276"/>
      <c r="R56" s="276"/>
      <c r="S56" s="356" t="s">
        <v>588</v>
      </c>
      <c r="T56" s="275"/>
      <c r="U56" s="276"/>
      <c r="V56" s="276"/>
      <c r="W56" s="274"/>
      <c r="X56" s="2"/>
      <c r="Y56" s="98">
        <v>45415</v>
      </c>
      <c r="Z56" s="274" t="s">
        <v>45</v>
      </c>
      <c r="AA56" s="276">
        <v>5</v>
      </c>
      <c r="AB56" s="1"/>
      <c r="AC56" s="2"/>
      <c r="AD56" s="13"/>
      <c r="AE56" s="1"/>
      <c r="AF56" s="277"/>
    </row>
    <row r="57" spans="2:32" x14ac:dyDescent="0.2">
      <c r="B57" s="39" t="s">
        <v>76</v>
      </c>
      <c r="C57" s="274" t="s">
        <v>67</v>
      </c>
      <c r="D57" s="276">
        <v>47</v>
      </c>
      <c r="E57" s="30" t="s">
        <v>42</v>
      </c>
      <c r="F57" s="13"/>
      <c r="G57" s="276">
        <v>3</v>
      </c>
      <c r="H57" s="276"/>
      <c r="I57" s="276"/>
      <c r="J57" s="276"/>
      <c r="K57" s="276"/>
      <c r="L57" s="276"/>
      <c r="M57" s="276"/>
      <c r="N57" s="276"/>
      <c r="O57" s="276"/>
      <c r="P57" s="276"/>
      <c r="Q57" s="276"/>
      <c r="R57" s="276"/>
      <c r="S57" s="314"/>
      <c r="T57" s="275"/>
      <c r="U57" s="276"/>
      <c r="V57" s="276"/>
      <c r="W57" s="274"/>
      <c r="X57" s="2"/>
      <c r="Y57" s="98">
        <v>45415</v>
      </c>
      <c r="Z57" s="274" t="s">
        <v>45</v>
      </c>
      <c r="AA57" s="276">
        <v>3</v>
      </c>
      <c r="AB57" s="1"/>
      <c r="AC57" s="2"/>
      <c r="AD57" s="13"/>
      <c r="AE57" s="1"/>
      <c r="AF57" s="277"/>
    </row>
    <row r="58" spans="2:32" x14ac:dyDescent="0.2">
      <c r="B58" s="39" t="s">
        <v>76</v>
      </c>
      <c r="C58" s="274" t="s">
        <v>67</v>
      </c>
      <c r="D58" s="276">
        <v>48</v>
      </c>
      <c r="E58" s="30" t="s">
        <v>50</v>
      </c>
      <c r="F58" s="13"/>
      <c r="G58" s="276">
        <v>2</v>
      </c>
      <c r="H58" s="276">
        <v>3</v>
      </c>
      <c r="I58" s="276">
        <v>3</v>
      </c>
      <c r="J58" s="276"/>
      <c r="K58" s="276"/>
      <c r="L58" s="276"/>
      <c r="M58" s="276"/>
      <c r="N58" s="276">
        <v>3</v>
      </c>
      <c r="O58" s="276">
        <v>3</v>
      </c>
      <c r="P58" s="276"/>
      <c r="Q58" s="276"/>
      <c r="R58" s="276"/>
      <c r="S58" s="314"/>
      <c r="T58" s="98">
        <v>45322</v>
      </c>
      <c r="U58" s="274" t="s">
        <v>45</v>
      </c>
      <c r="V58" s="276">
        <v>3</v>
      </c>
      <c r="W58" s="274"/>
      <c r="X58" s="2"/>
      <c r="Y58" s="98">
        <v>45415</v>
      </c>
      <c r="Z58" s="274" t="s">
        <v>45</v>
      </c>
      <c r="AA58" s="276">
        <v>11</v>
      </c>
      <c r="AB58" s="1"/>
      <c r="AC58" s="2"/>
      <c r="AD58" s="13"/>
      <c r="AE58" s="1"/>
      <c r="AF58" s="277"/>
    </row>
    <row r="59" spans="2:32" x14ac:dyDescent="0.2">
      <c r="B59" s="39" t="s">
        <v>76</v>
      </c>
      <c r="C59" s="274" t="s">
        <v>67</v>
      </c>
      <c r="D59" s="276">
        <v>49</v>
      </c>
      <c r="E59" s="30" t="s">
        <v>42</v>
      </c>
      <c r="F59" s="13"/>
      <c r="G59" s="276">
        <v>3</v>
      </c>
      <c r="H59" s="276"/>
      <c r="I59" s="276"/>
      <c r="J59" s="276"/>
      <c r="K59" s="276"/>
      <c r="L59" s="276"/>
      <c r="M59" s="276"/>
      <c r="N59" s="276"/>
      <c r="O59" s="276"/>
      <c r="P59" s="276"/>
      <c r="Q59" s="276"/>
      <c r="R59" s="276"/>
      <c r="S59" s="314"/>
      <c r="T59" s="258"/>
      <c r="U59" s="24"/>
      <c r="V59" s="276"/>
      <c r="W59" s="274"/>
      <c r="X59" s="2"/>
      <c r="Y59" s="98">
        <v>45415</v>
      </c>
      <c r="Z59" s="274" t="s">
        <v>45</v>
      </c>
      <c r="AA59" s="276">
        <v>3</v>
      </c>
      <c r="AB59" s="1"/>
      <c r="AC59" s="2"/>
      <c r="AD59" s="13"/>
      <c r="AE59" s="1"/>
      <c r="AF59" s="277"/>
    </row>
    <row r="60" spans="2:32" x14ac:dyDescent="0.2">
      <c r="B60" s="39" t="s">
        <v>76</v>
      </c>
      <c r="C60" s="274" t="s">
        <v>67</v>
      </c>
      <c r="D60" s="276">
        <v>50</v>
      </c>
      <c r="E60" s="30" t="s">
        <v>50</v>
      </c>
      <c r="F60" s="13"/>
      <c r="G60" s="276">
        <v>1</v>
      </c>
      <c r="H60" s="276"/>
      <c r="I60" s="276">
        <v>6</v>
      </c>
      <c r="J60" s="276"/>
      <c r="K60" s="276"/>
      <c r="L60" s="276"/>
      <c r="M60" s="276"/>
      <c r="N60" s="276"/>
      <c r="O60" s="276">
        <v>3</v>
      </c>
      <c r="P60" s="276"/>
      <c r="Q60" s="276"/>
      <c r="R60" s="276"/>
      <c r="S60" s="314"/>
      <c r="T60" s="98">
        <v>45322</v>
      </c>
      <c r="U60" s="274" t="s">
        <v>45</v>
      </c>
      <c r="V60" s="276">
        <v>3</v>
      </c>
      <c r="W60" s="274"/>
      <c r="X60" s="2"/>
      <c r="Y60" s="98">
        <v>45415</v>
      </c>
      <c r="Z60" s="274" t="s">
        <v>45</v>
      </c>
      <c r="AA60" s="276">
        <v>7</v>
      </c>
      <c r="AB60" s="1"/>
      <c r="AC60" s="2"/>
      <c r="AD60" s="13"/>
      <c r="AE60" s="1"/>
      <c r="AF60" s="277"/>
    </row>
    <row r="61" spans="2:32" x14ac:dyDescent="0.2">
      <c r="B61" s="39" t="s">
        <v>76</v>
      </c>
      <c r="C61" s="274" t="s">
        <v>67</v>
      </c>
      <c r="D61" s="276">
        <v>51</v>
      </c>
      <c r="E61" s="30" t="s">
        <v>56</v>
      </c>
      <c r="F61" s="13"/>
      <c r="G61" s="276">
        <v>4</v>
      </c>
      <c r="H61" s="276">
        <v>3</v>
      </c>
      <c r="I61" s="276"/>
      <c r="J61" s="276"/>
      <c r="K61" s="276"/>
      <c r="L61" s="276"/>
      <c r="M61" s="276"/>
      <c r="N61" s="276">
        <v>3</v>
      </c>
      <c r="O61" s="276">
        <v>3</v>
      </c>
      <c r="P61" s="276">
        <v>3</v>
      </c>
      <c r="Q61" s="276" t="s">
        <v>45</v>
      </c>
      <c r="R61" s="276"/>
      <c r="S61" s="314"/>
      <c r="T61" s="44">
        <v>45322</v>
      </c>
      <c r="U61" s="50" t="s">
        <v>45</v>
      </c>
      <c r="V61" s="276">
        <v>12</v>
      </c>
      <c r="W61" s="274"/>
      <c r="X61" s="2"/>
      <c r="Y61" s="56">
        <v>45418</v>
      </c>
      <c r="Z61" s="274" t="s">
        <v>45</v>
      </c>
      <c r="AA61" s="276">
        <v>16</v>
      </c>
      <c r="AB61" s="1"/>
      <c r="AC61" s="2"/>
      <c r="AD61" s="13"/>
      <c r="AE61" s="1"/>
      <c r="AF61" s="277"/>
    </row>
    <row r="62" spans="2:32" x14ac:dyDescent="0.2">
      <c r="B62" s="39" t="s">
        <v>76</v>
      </c>
      <c r="C62" s="274" t="s">
        <v>67</v>
      </c>
      <c r="D62" s="276">
        <v>52</v>
      </c>
      <c r="E62" s="30" t="s">
        <v>50</v>
      </c>
      <c r="F62" s="13"/>
      <c r="G62" s="276">
        <v>1</v>
      </c>
      <c r="H62" s="276"/>
      <c r="I62" s="276">
        <v>6</v>
      </c>
      <c r="J62" s="276"/>
      <c r="K62" s="276"/>
      <c r="L62" s="276"/>
      <c r="M62" s="276"/>
      <c r="N62" s="276"/>
      <c r="O62" s="276">
        <v>3</v>
      </c>
      <c r="P62" s="276"/>
      <c r="Q62" s="276"/>
      <c r="R62" s="276"/>
      <c r="S62" s="314"/>
      <c r="T62" s="44">
        <v>45322</v>
      </c>
      <c r="U62" s="50" t="s">
        <v>45</v>
      </c>
      <c r="V62" s="276">
        <v>3</v>
      </c>
      <c r="W62" s="274"/>
      <c r="X62" s="2"/>
      <c r="Y62" s="56">
        <v>45418</v>
      </c>
      <c r="Z62" s="274" t="s">
        <v>45</v>
      </c>
      <c r="AA62" s="276">
        <v>7</v>
      </c>
      <c r="AB62" s="1"/>
      <c r="AC62" s="2"/>
      <c r="AD62" s="13"/>
      <c r="AE62" s="1"/>
      <c r="AF62" s="277"/>
    </row>
    <row r="63" spans="2:32" x14ac:dyDescent="0.2">
      <c r="B63" s="39" t="s">
        <v>76</v>
      </c>
      <c r="C63" s="274" t="s">
        <v>67</v>
      </c>
      <c r="D63" s="276">
        <v>53</v>
      </c>
      <c r="E63" s="30" t="s">
        <v>50</v>
      </c>
      <c r="F63" s="13"/>
      <c r="G63" s="276">
        <v>1</v>
      </c>
      <c r="H63" s="276"/>
      <c r="I63" s="276">
        <v>6</v>
      </c>
      <c r="J63" s="276"/>
      <c r="K63" s="276"/>
      <c r="L63" s="276"/>
      <c r="M63" s="276"/>
      <c r="N63" s="276">
        <v>3</v>
      </c>
      <c r="O63" s="276">
        <v>3</v>
      </c>
      <c r="P63" s="276"/>
      <c r="Q63" s="276"/>
      <c r="R63" s="276"/>
      <c r="S63" s="315" t="s">
        <v>606</v>
      </c>
      <c r="T63" s="44">
        <v>45322</v>
      </c>
      <c r="U63" s="50" t="s">
        <v>45</v>
      </c>
      <c r="V63" s="276">
        <v>3</v>
      </c>
      <c r="W63" s="274"/>
      <c r="X63" s="2"/>
      <c r="Y63" s="56">
        <v>45418</v>
      </c>
      <c r="Z63" s="274" t="s">
        <v>45</v>
      </c>
      <c r="AA63" s="276">
        <v>9</v>
      </c>
      <c r="AB63" s="1"/>
      <c r="AC63" s="2"/>
      <c r="AD63" s="13"/>
      <c r="AE63" s="1"/>
      <c r="AF63" s="277"/>
    </row>
    <row r="64" spans="2:32" x14ac:dyDescent="0.2">
      <c r="B64" s="39" t="s">
        <v>76</v>
      </c>
      <c r="C64" s="274" t="s">
        <v>67</v>
      </c>
      <c r="D64" s="276">
        <v>54</v>
      </c>
      <c r="E64" s="30" t="s">
        <v>55</v>
      </c>
      <c r="F64" s="13"/>
      <c r="G64" s="276">
        <v>1</v>
      </c>
      <c r="H64" s="276">
        <v>3</v>
      </c>
      <c r="I64" s="276">
        <v>3</v>
      </c>
      <c r="J64" s="276"/>
      <c r="K64" s="276"/>
      <c r="L64" s="276"/>
      <c r="M64" s="276"/>
      <c r="N64" s="276"/>
      <c r="O64" s="276">
        <v>3</v>
      </c>
      <c r="P64" s="276"/>
      <c r="Q64" s="276"/>
      <c r="R64" s="276"/>
      <c r="S64" s="314"/>
      <c r="T64" s="44">
        <v>45322</v>
      </c>
      <c r="U64" s="50" t="s">
        <v>45</v>
      </c>
      <c r="V64" s="276">
        <v>3</v>
      </c>
      <c r="W64" s="274"/>
      <c r="X64" s="2"/>
      <c r="Y64" s="56">
        <v>45418</v>
      </c>
      <c r="Z64" s="274" t="s">
        <v>45</v>
      </c>
      <c r="AA64" s="276">
        <v>7</v>
      </c>
      <c r="AB64" s="1"/>
      <c r="AC64" s="2"/>
      <c r="AD64" s="13"/>
      <c r="AE64" s="1"/>
      <c r="AF64" s="277"/>
    </row>
    <row r="65" spans="2:32" x14ac:dyDescent="0.2">
      <c r="B65" s="39" t="s">
        <v>76</v>
      </c>
      <c r="C65" s="274" t="s">
        <v>67</v>
      </c>
      <c r="D65" s="276">
        <v>55</v>
      </c>
      <c r="E65" s="30" t="s">
        <v>53</v>
      </c>
      <c r="F65" s="13"/>
      <c r="G65" s="276"/>
      <c r="H65" s="276"/>
      <c r="I65" s="276">
        <v>3</v>
      </c>
      <c r="J65" s="276"/>
      <c r="K65" s="276">
        <v>3</v>
      </c>
      <c r="L65" s="276"/>
      <c r="M65" s="276"/>
      <c r="N65" s="276">
        <v>3</v>
      </c>
      <c r="O65" s="276">
        <v>3</v>
      </c>
      <c r="P65" s="276"/>
      <c r="Q65" s="276"/>
      <c r="R65" s="276"/>
      <c r="S65" s="314"/>
      <c r="T65" s="44">
        <v>45322</v>
      </c>
      <c r="U65" s="50" t="s">
        <v>45</v>
      </c>
      <c r="V65" s="276">
        <v>3</v>
      </c>
      <c r="W65" s="274"/>
      <c r="X65" s="2"/>
      <c r="Y65" s="56">
        <v>45418</v>
      </c>
      <c r="Z65" s="274" t="s">
        <v>45</v>
      </c>
      <c r="AA65" s="276">
        <v>9</v>
      </c>
      <c r="AB65" s="1"/>
      <c r="AC65" s="2"/>
      <c r="AD65" s="13"/>
      <c r="AE65" s="1"/>
      <c r="AF65" s="277"/>
    </row>
    <row r="66" spans="2:32" x14ac:dyDescent="0.2">
      <c r="B66" s="39" t="s">
        <v>76</v>
      </c>
      <c r="C66" s="274" t="s">
        <v>67</v>
      </c>
      <c r="D66" s="276">
        <v>56</v>
      </c>
      <c r="E66" s="30" t="s">
        <v>44</v>
      </c>
      <c r="F66" s="13"/>
      <c r="G66" s="276">
        <v>1</v>
      </c>
      <c r="H66" s="276">
        <v>6</v>
      </c>
      <c r="I66" s="276"/>
      <c r="J66" s="276"/>
      <c r="K66" s="276"/>
      <c r="L66" s="276"/>
      <c r="M66" s="276"/>
      <c r="N66" s="276"/>
      <c r="O66" s="276">
        <v>3</v>
      </c>
      <c r="P66" s="276"/>
      <c r="Q66" s="276"/>
      <c r="R66" s="276"/>
      <c r="S66" s="356" t="s">
        <v>589</v>
      </c>
      <c r="T66" s="44">
        <v>45322</v>
      </c>
      <c r="U66" s="50" t="s">
        <v>45</v>
      </c>
      <c r="V66" s="276">
        <v>3</v>
      </c>
      <c r="W66" s="274"/>
      <c r="X66" s="2"/>
      <c r="Y66" s="56">
        <v>45418</v>
      </c>
      <c r="Z66" s="274" t="s">
        <v>45</v>
      </c>
      <c r="AA66" s="276">
        <v>7</v>
      </c>
      <c r="AB66" s="1"/>
      <c r="AC66" s="2"/>
      <c r="AD66" s="13"/>
      <c r="AE66" s="1"/>
      <c r="AF66" s="277"/>
    </row>
    <row r="67" spans="2:32" x14ac:dyDescent="0.2">
      <c r="B67" s="39" t="s">
        <v>76</v>
      </c>
      <c r="C67" s="274" t="s">
        <v>67</v>
      </c>
      <c r="D67" s="276">
        <v>57</v>
      </c>
      <c r="E67" s="30" t="s">
        <v>42</v>
      </c>
      <c r="F67" s="13"/>
      <c r="G67" s="276">
        <v>3</v>
      </c>
      <c r="H67" s="276"/>
      <c r="I67" s="276"/>
      <c r="J67" s="276"/>
      <c r="K67" s="276"/>
      <c r="L67" s="276"/>
      <c r="M67" s="276"/>
      <c r="N67" s="276"/>
      <c r="O67" s="276"/>
      <c r="P67" s="276"/>
      <c r="Q67" s="276"/>
      <c r="R67" s="276"/>
      <c r="S67" s="356" t="s">
        <v>590</v>
      </c>
      <c r="T67" s="258"/>
      <c r="U67" s="24"/>
      <c r="V67" s="276"/>
      <c r="W67" s="274"/>
      <c r="X67" s="2"/>
      <c r="Y67" s="56">
        <v>45418</v>
      </c>
      <c r="Z67" s="274" t="s">
        <v>45</v>
      </c>
      <c r="AA67" s="276">
        <v>3</v>
      </c>
      <c r="AB67" s="1"/>
      <c r="AC67" s="2"/>
      <c r="AD67" s="13"/>
      <c r="AE67" s="1"/>
      <c r="AF67" s="277"/>
    </row>
    <row r="68" spans="2:32" x14ac:dyDescent="0.2">
      <c r="B68" s="39" t="s">
        <v>76</v>
      </c>
      <c r="C68" s="274" t="s">
        <v>67</v>
      </c>
      <c r="D68" s="276">
        <v>58</v>
      </c>
      <c r="E68" s="30" t="s">
        <v>55</v>
      </c>
      <c r="F68" s="13"/>
      <c r="G68" s="276">
        <v>2</v>
      </c>
      <c r="H68" s="276">
        <v>6</v>
      </c>
      <c r="I68" s="276"/>
      <c r="J68" s="276"/>
      <c r="K68" s="276"/>
      <c r="L68" s="276"/>
      <c r="M68" s="276"/>
      <c r="N68" s="276">
        <v>3</v>
      </c>
      <c r="O68" s="276">
        <v>3</v>
      </c>
      <c r="P68" s="276"/>
      <c r="Q68" s="276"/>
      <c r="R68" s="276"/>
      <c r="S68" s="356" t="s">
        <v>493</v>
      </c>
      <c r="T68" s="98">
        <v>45322</v>
      </c>
      <c r="U68" s="274" t="s">
        <v>45</v>
      </c>
      <c r="V68" s="276">
        <v>3</v>
      </c>
      <c r="W68" s="274"/>
      <c r="X68" s="2"/>
      <c r="Y68" s="56">
        <v>45418</v>
      </c>
      <c r="Z68" s="274" t="s">
        <v>45</v>
      </c>
      <c r="AA68" s="276">
        <v>11</v>
      </c>
      <c r="AB68" s="1"/>
      <c r="AC68" s="2"/>
      <c r="AD68" s="13"/>
      <c r="AE68" s="1"/>
      <c r="AF68" s="277"/>
    </row>
    <row r="69" spans="2:32" x14ac:dyDescent="0.2">
      <c r="B69" s="39" t="s">
        <v>76</v>
      </c>
      <c r="C69" s="274" t="s">
        <v>67</v>
      </c>
      <c r="D69" s="276">
        <v>59</v>
      </c>
      <c r="E69" s="30" t="s">
        <v>42</v>
      </c>
      <c r="F69" s="13"/>
      <c r="G69" s="276">
        <v>3</v>
      </c>
      <c r="H69" s="276"/>
      <c r="I69" s="276"/>
      <c r="J69" s="276"/>
      <c r="K69" s="276"/>
      <c r="L69" s="276"/>
      <c r="M69" s="276"/>
      <c r="N69" s="276"/>
      <c r="O69" s="276"/>
      <c r="P69" s="276"/>
      <c r="Q69" s="276"/>
      <c r="R69" s="276"/>
      <c r="S69" s="314"/>
      <c r="T69" s="258"/>
      <c r="U69" s="24"/>
      <c r="V69" s="276"/>
      <c r="W69" s="274"/>
      <c r="X69" s="2"/>
      <c r="Y69" s="56">
        <v>45418</v>
      </c>
      <c r="Z69" s="274" t="s">
        <v>45</v>
      </c>
      <c r="AA69" s="276">
        <v>3</v>
      </c>
      <c r="AB69" s="1"/>
      <c r="AC69" s="2"/>
      <c r="AD69" s="13"/>
      <c r="AE69" s="1"/>
      <c r="AF69" s="277"/>
    </row>
    <row r="70" spans="2:32" x14ac:dyDescent="0.2">
      <c r="B70" s="39" t="s">
        <v>76</v>
      </c>
      <c r="C70" s="274" t="s">
        <v>67</v>
      </c>
      <c r="D70" s="276">
        <v>60</v>
      </c>
      <c r="E70" s="30" t="s">
        <v>42</v>
      </c>
      <c r="F70" s="13"/>
      <c r="G70" s="276">
        <v>3</v>
      </c>
      <c r="H70" s="276"/>
      <c r="I70" s="276"/>
      <c r="J70" s="276"/>
      <c r="K70" s="276"/>
      <c r="L70" s="276"/>
      <c r="M70" s="276"/>
      <c r="N70" s="276">
        <v>3</v>
      </c>
      <c r="O70" s="276"/>
      <c r="P70" s="276"/>
      <c r="Q70" s="276"/>
      <c r="R70" s="276"/>
      <c r="S70" s="314"/>
      <c r="T70" s="275"/>
      <c r="U70" s="276"/>
      <c r="V70" s="276"/>
      <c r="W70" s="274"/>
      <c r="X70" s="2"/>
      <c r="Y70" s="56">
        <v>45418</v>
      </c>
      <c r="Z70" s="274" t="s">
        <v>45</v>
      </c>
      <c r="AA70" s="276">
        <v>6</v>
      </c>
      <c r="AB70" s="1"/>
      <c r="AC70" s="2"/>
      <c r="AD70" s="13"/>
      <c r="AE70" s="1"/>
      <c r="AF70" s="277"/>
    </row>
    <row r="71" spans="2:32" x14ac:dyDescent="0.2">
      <c r="B71" s="39" t="s">
        <v>76</v>
      </c>
      <c r="C71" s="274" t="s">
        <v>67</v>
      </c>
      <c r="D71" s="276">
        <v>61</v>
      </c>
      <c r="E71" s="30" t="s">
        <v>42</v>
      </c>
      <c r="F71" s="13"/>
      <c r="G71" s="276">
        <v>3</v>
      </c>
      <c r="H71" s="276"/>
      <c r="I71" s="276"/>
      <c r="J71" s="276"/>
      <c r="K71" s="276"/>
      <c r="L71" s="276"/>
      <c r="M71" s="276"/>
      <c r="N71" s="276"/>
      <c r="O71" s="276"/>
      <c r="P71" s="276"/>
      <c r="Q71" s="276"/>
      <c r="R71" s="276"/>
      <c r="S71" s="314"/>
      <c r="T71" s="275"/>
      <c r="U71" s="276"/>
      <c r="V71" s="276"/>
      <c r="W71" s="274"/>
      <c r="X71" s="2"/>
      <c r="Y71" s="56">
        <v>45418</v>
      </c>
      <c r="Z71" s="274" t="s">
        <v>45</v>
      </c>
      <c r="AA71" s="276">
        <v>3</v>
      </c>
      <c r="AB71" s="1"/>
      <c r="AC71" s="2"/>
      <c r="AD71" s="13"/>
      <c r="AE71" s="1"/>
      <c r="AF71" s="277"/>
    </row>
    <row r="72" spans="2:32" x14ac:dyDescent="0.2">
      <c r="B72" s="39" t="s">
        <v>76</v>
      </c>
      <c r="C72" s="274" t="s">
        <v>67</v>
      </c>
      <c r="D72" s="276">
        <v>62</v>
      </c>
      <c r="E72" s="30" t="s">
        <v>42</v>
      </c>
      <c r="F72" s="13"/>
      <c r="G72" s="276">
        <v>3</v>
      </c>
      <c r="H72" s="276"/>
      <c r="I72" s="276"/>
      <c r="J72" s="276"/>
      <c r="K72" s="276"/>
      <c r="L72" s="276"/>
      <c r="M72" s="276"/>
      <c r="N72" s="276">
        <v>3</v>
      </c>
      <c r="O72" s="276"/>
      <c r="P72" s="276"/>
      <c r="Q72" s="276"/>
      <c r="R72" s="276"/>
      <c r="S72" s="356" t="s">
        <v>591</v>
      </c>
      <c r="T72" s="275"/>
      <c r="U72" s="276"/>
      <c r="V72" s="276"/>
      <c r="W72" s="274"/>
      <c r="X72" s="2"/>
      <c r="Y72" s="56">
        <v>45418</v>
      </c>
      <c r="Z72" s="274" t="s">
        <v>45</v>
      </c>
      <c r="AA72" s="276">
        <v>6</v>
      </c>
      <c r="AB72" s="1"/>
      <c r="AC72" s="2"/>
      <c r="AD72" s="13"/>
      <c r="AE72" s="1"/>
      <c r="AF72" s="277"/>
    </row>
    <row r="73" spans="2:32" x14ac:dyDescent="0.2">
      <c r="B73" s="39" t="s">
        <v>76</v>
      </c>
      <c r="C73" s="274" t="s">
        <v>67</v>
      </c>
      <c r="D73" s="276">
        <v>63</v>
      </c>
      <c r="E73" s="30" t="s">
        <v>55</v>
      </c>
      <c r="F73" s="13"/>
      <c r="G73" s="276">
        <v>1</v>
      </c>
      <c r="H73" s="276">
        <v>6</v>
      </c>
      <c r="I73" s="276"/>
      <c r="J73" s="276"/>
      <c r="K73" s="276"/>
      <c r="L73" s="276"/>
      <c r="M73" s="276"/>
      <c r="N73" s="276"/>
      <c r="O73" s="276">
        <v>3</v>
      </c>
      <c r="P73" s="276"/>
      <c r="Q73" s="276"/>
      <c r="R73" s="276"/>
      <c r="S73" s="356" t="s">
        <v>592</v>
      </c>
      <c r="T73" s="98">
        <v>45322</v>
      </c>
      <c r="U73" s="274" t="s">
        <v>45</v>
      </c>
      <c r="V73" s="276">
        <v>3</v>
      </c>
      <c r="W73" s="274"/>
      <c r="X73" s="2"/>
      <c r="Y73" s="56">
        <v>45418</v>
      </c>
      <c r="Z73" s="274" t="s">
        <v>45</v>
      </c>
      <c r="AA73" s="276">
        <v>7</v>
      </c>
      <c r="AB73" s="1"/>
      <c r="AC73" s="2"/>
      <c r="AD73" s="13"/>
      <c r="AE73" s="1"/>
      <c r="AF73" s="277"/>
    </row>
    <row r="74" spans="2:32" x14ac:dyDescent="0.2">
      <c r="B74" s="39" t="s">
        <v>76</v>
      </c>
      <c r="C74" s="274" t="s">
        <v>67</v>
      </c>
      <c r="D74" s="276">
        <v>64</v>
      </c>
      <c r="E74" s="30" t="s">
        <v>42</v>
      </c>
      <c r="F74" s="13"/>
      <c r="G74" s="276">
        <v>3</v>
      </c>
      <c r="H74" s="276"/>
      <c r="I74" s="276"/>
      <c r="J74" s="276"/>
      <c r="K74" s="276"/>
      <c r="L74" s="276"/>
      <c r="M74" s="276"/>
      <c r="N74" s="276">
        <v>3</v>
      </c>
      <c r="O74" s="276"/>
      <c r="P74" s="276"/>
      <c r="Q74" s="276"/>
      <c r="R74" s="276"/>
      <c r="S74" s="314"/>
      <c r="T74" s="258"/>
      <c r="U74" s="24"/>
      <c r="V74" s="276"/>
      <c r="W74" s="274"/>
      <c r="X74" s="2"/>
      <c r="Y74" s="56">
        <v>45418</v>
      </c>
      <c r="Z74" s="274" t="s">
        <v>45</v>
      </c>
      <c r="AA74" s="276">
        <v>6</v>
      </c>
      <c r="AB74" s="1"/>
      <c r="AC74" s="2"/>
      <c r="AD74" s="13"/>
      <c r="AE74" s="1"/>
      <c r="AF74" s="277"/>
    </row>
    <row r="75" spans="2:32" x14ac:dyDescent="0.2">
      <c r="B75" s="39" t="s">
        <v>76</v>
      </c>
      <c r="C75" s="274" t="s">
        <v>67</v>
      </c>
      <c r="D75" s="276">
        <v>65</v>
      </c>
      <c r="E75" s="30" t="s">
        <v>55</v>
      </c>
      <c r="F75" s="13"/>
      <c r="G75" s="276">
        <v>2</v>
      </c>
      <c r="H75" s="276">
        <v>6</v>
      </c>
      <c r="I75" s="276"/>
      <c r="J75" s="276"/>
      <c r="K75" s="276"/>
      <c r="L75" s="276"/>
      <c r="M75" s="276"/>
      <c r="N75" s="276"/>
      <c r="O75" s="276">
        <v>3</v>
      </c>
      <c r="P75" s="276"/>
      <c r="Q75" s="276"/>
      <c r="R75" s="276"/>
      <c r="S75" s="314"/>
      <c r="T75" s="98">
        <v>45322</v>
      </c>
      <c r="U75" s="274" t="s">
        <v>45</v>
      </c>
      <c r="V75" s="276">
        <v>3</v>
      </c>
      <c r="W75" s="274"/>
      <c r="X75" s="2"/>
      <c r="Y75" s="56">
        <v>45418</v>
      </c>
      <c r="Z75" s="274" t="s">
        <v>45</v>
      </c>
      <c r="AA75" s="276">
        <v>8</v>
      </c>
      <c r="AB75" s="1"/>
      <c r="AC75" s="2"/>
      <c r="AD75" s="13"/>
      <c r="AE75" s="1"/>
      <c r="AF75" s="277"/>
    </row>
    <row r="76" spans="2:32" x14ac:dyDescent="0.2">
      <c r="B76" s="39" t="s">
        <v>76</v>
      </c>
      <c r="C76" s="274" t="s">
        <v>67</v>
      </c>
      <c r="D76" s="276">
        <v>66</v>
      </c>
      <c r="E76" s="30" t="s">
        <v>61</v>
      </c>
      <c r="F76" s="13"/>
      <c r="G76" s="276"/>
      <c r="H76" s="276">
        <v>3</v>
      </c>
      <c r="I76" s="276"/>
      <c r="J76" s="276"/>
      <c r="K76" s="276">
        <v>3</v>
      </c>
      <c r="L76" s="276"/>
      <c r="M76" s="276"/>
      <c r="N76" s="276">
        <v>3</v>
      </c>
      <c r="O76" s="276"/>
      <c r="P76" s="276"/>
      <c r="Q76" s="276"/>
      <c r="R76" s="276"/>
      <c r="S76" s="314"/>
      <c r="T76" s="44">
        <v>45322</v>
      </c>
      <c r="U76" s="50" t="s">
        <v>45</v>
      </c>
      <c r="V76" s="276">
        <v>9</v>
      </c>
      <c r="W76" s="274"/>
      <c r="X76" s="2"/>
      <c r="Y76" s="56">
        <v>45418</v>
      </c>
      <c r="Z76" s="274" t="s">
        <v>45</v>
      </c>
      <c r="AA76" s="276">
        <v>9</v>
      </c>
      <c r="AB76" s="1"/>
      <c r="AC76" s="2"/>
      <c r="AD76" s="13"/>
      <c r="AE76" s="1"/>
      <c r="AF76" s="277"/>
    </row>
    <row r="77" spans="2:32" x14ac:dyDescent="0.2">
      <c r="B77" s="39" t="s">
        <v>76</v>
      </c>
      <c r="C77" s="274" t="s">
        <v>67</v>
      </c>
      <c r="D77" s="276">
        <v>67</v>
      </c>
      <c r="E77" s="30" t="s">
        <v>42</v>
      </c>
      <c r="F77" s="13"/>
      <c r="G77" s="276">
        <v>3</v>
      </c>
      <c r="H77" s="276"/>
      <c r="I77" s="276"/>
      <c r="J77" s="276"/>
      <c r="K77" s="276"/>
      <c r="L77" s="276"/>
      <c r="M77" s="276"/>
      <c r="N77" s="276">
        <v>3</v>
      </c>
      <c r="O77" s="276"/>
      <c r="P77" s="276"/>
      <c r="Q77" s="276"/>
      <c r="R77" s="276"/>
      <c r="S77" s="356" t="s">
        <v>593</v>
      </c>
      <c r="T77" s="258"/>
      <c r="U77" s="24"/>
      <c r="V77" s="276"/>
      <c r="W77" s="274"/>
      <c r="X77" s="2"/>
      <c r="Y77" s="56">
        <v>45418</v>
      </c>
      <c r="Z77" s="274" t="s">
        <v>45</v>
      </c>
      <c r="AA77" s="276">
        <v>6</v>
      </c>
      <c r="AB77" s="171" t="s">
        <v>1096</v>
      </c>
      <c r="AC77" s="2"/>
      <c r="AD77" s="36">
        <v>45422</v>
      </c>
      <c r="AE77" s="1" t="s">
        <v>242</v>
      </c>
      <c r="AF77" s="277"/>
    </row>
    <row r="78" spans="2:32" x14ac:dyDescent="0.2">
      <c r="B78" s="39" t="s">
        <v>76</v>
      </c>
      <c r="C78" s="274" t="s">
        <v>67</v>
      </c>
      <c r="D78" s="276">
        <v>68</v>
      </c>
      <c r="E78" s="30" t="s">
        <v>42</v>
      </c>
      <c r="F78" s="13"/>
      <c r="G78" s="276">
        <v>3</v>
      </c>
      <c r="H78" s="276"/>
      <c r="I78" s="276"/>
      <c r="J78" s="276"/>
      <c r="K78" s="276"/>
      <c r="L78" s="276"/>
      <c r="M78" s="276"/>
      <c r="N78" s="276"/>
      <c r="O78" s="276"/>
      <c r="P78" s="276"/>
      <c r="Q78" s="276"/>
      <c r="R78" s="276"/>
      <c r="S78" s="314"/>
      <c r="T78" s="275"/>
      <c r="U78" s="276"/>
      <c r="V78" s="276"/>
      <c r="W78" s="274"/>
      <c r="X78" s="2"/>
      <c r="Y78" s="56">
        <v>45418</v>
      </c>
      <c r="Z78" s="274" t="s">
        <v>45</v>
      </c>
      <c r="AA78" s="276">
        <v>3</v>
      </c>
      <c r="AB78" s="1"/>
      <c r="AC78" s="2"/>
      <c r="AD78" s="13"/>
      <c r="AE78" s="1"/>
      <c r="AF78" s="277"/>
    </row>
    <row r="79" spans="2:32" x14ac:dyDescent="0.2">
      <c r="B79" s="39" t="s">
        <v>76</v>
      </c>
      <c r="C79" s="274" t="s">
        <v>67</v>
      </c>
      <c r="D79" s="276">
        <v>69</v>
      </c>
      <c r="E79" s="30" t="s">
        <v>42</v>
      </c>
      <c r="F79" s="13"/>
      <c r="G79" s="276">
        <v>3</v>
      </c>
      <c r="H79" s="276"/>
      <c r="I79" s="276"/>
      <c r="J79" s="276"/>
      <c r="K79" s="276"/>
      <c r="L79" s="276"/>
      <c r="M79" s="276"/>
      <c r="N79" s="276">
        <v>3</v>
      </c>
      <c r="O79" s="276"/>
      <c r="P79" s="276"/>
      <c r="Q79" s="276"/>
      <c r="R79" s="276"/>
      <c r="S79" s="314"/>
      <c r="T79" s="275"/>
      <c r="U79" s="276"/>
      <c r="V79" s="276"/>
      <c r="W79" s="274"/>
      <c r="X79" s="2"/>
      <c r="Y79" s="56">
        <v>45418</v>
      </c>
      <c r="Z79" s="274" t="s">
        <v>45</v>
      </c>
      <c r="AA79" s="276">
        <v>6</v>
      </c>
      <c r="AB79" s="1"/>
      <c r="AC79" s="2"/>
      <c r="AD79" s="13"/>
      <c r="AE79" s="1"/>
      <c r="AF79" s="277"/>
    </row>
    <row r="80" spans="2:32" x14ac:dyDescent="0.2">
      <c r="B80" s="39" t="s">
        <v>76</v>
      </c>
      <c r="C80" s="274" t="s">
        <v>67</v>
      </c>
      <c r="D80" s="276">
        <v>70</v>
      </c>
      <c r="E80" s="30" t="s">
        <v>42</v>
      </c>
      <c r="F80" s="13"/>
      <c r="G80" s="276">
        <v>3</v>
      </c>
      <c r="H80" s="276"/>
      <c r="I80" s="276"/>
      <c r="J80" s="276"/>
      <c r="K80" s="276"/>
      <c r="L80" s="276"/>
      <c r="M80" s="276"/>
      <c r="N80" s="276"/>
      <c r="O80" s="276"/>
      <c r="P80" s="276"/>
      <c r="Q80" s="276"/>
      <c r="R80" s="276"/>
      <c r="S80" s="314"/>
      <c r="T80" s="275"/>
      <c r="U80" s="276"/>
      <c r="V80" s="276"/>
      <c r="W80" s="274"/>
      <c r="X80" s="2"/>
      <c r="Y80" s="56">
        <v>45418</v>
      </c>
      <c r="Z80" s="274" t="s">
        <v>45</v>
      </c>
      <c r="AA80" s="276">
        <v>3</v>
      </c>
      <c r="AB80" s="1"/>
      <c r="AC80" s="2"/>
      <c r="AD80" s="13"/>
      <c r="AE80" s="1"/>
      <c r="AF80" s="277"/>
    </row>
    <row r="81" spans="2:32" x14ac:dyDescent="0.2">
      <c r="B81" s="39" t="s">
        <v>76</v>
      </c>
      <c r="C81" s="274" t="s">
        <v>67</v>
      </c>
      <c r="D81" s="276">
        <v>71</v>
      </c>
      <c r="E81" s="30" t="s">
        <v>42</v>
      </c>
      <c r="F81" s="13"/>
      <c r="G81" s="276">
        <v>3</v>
      </c>
      <c r="H81" s="276"/>
      <c r="I81" s="276"/>
      <c r="J81" s="276"/>
      <c r="K81" s="276"/>
      <c r="L81" s="276"/>
      <c r="M81" s="276"/>
      <c r="N81" s="276">
        <v>3</v>
      </c>
      <c r="O81" s="276"/>
      <c r="P81" s="276"/>
      <c r="Q81" s="276"/>
      <c r="R81" s="276"/>
      <c r="S81" s="356" t="s">
        <v>594</v>
      </c>
      <c r="T81" s="275"/>
      <c r="U81" s="276"/>
      <c r="V81" s="276"/>
      <c r="W81" s="274"/>
      <c r="X81" s="2"/>
      <c r="Y81" s="56">
        <v>45418</v>
      </c>
      <c r="Z81" s="274" t="s">
        <v>45</v>
      </c>
      <c r="AA81" s="276">
        <v>5</v>
      </c>
      <c r="AB81" s="1"/>
      <c r="AC81" s="2"/>
      <c r="AD81" s="36">
        <v>45424</v>
      </c>
      <c r="AE81" s="1" t="s">
        <v>242</v>
      </c>
      <c r="AF81" s="277"/>
    </row>
    <row r="82" spans="2:32" x14ac:dyDescent="0.2">
      <c r="B82" s="39" t="s">
        <v>76</v>
      </c>
      <c r="C82" s="274" t="s">
        <v>67</v>
      </c>
      <c r="D82" s="276">
        <v>72</v>
      </c>
      <c r="E82" s="30" t="s">
        <v>44</v>
      </c>
      <c r="F82" s="13"/>
      <c r="G82" s="276">
        <v>1</v>
      </c>
      <c r="H82" s="276"/>
      <c r="I82" s="276">
        <v>6</v>
      </c>
      <c r="J82" s="276"/>
      <c r="K82" s="276"/>
      <c r="L82" s="276"/>
      <c r="M82" s="276"/>
      <c r="N82" s="276"/>
      <c r="O82" s="276">
        <v>3</v>
      </c>
      <c r="P82" s="276"/>
      <c r="Q82" s="276"/>
      <c r="R82" s="276"/>
      <c r="S82" s="314"/>
      <c r="T82" s="98">
        <v>45322</v>
      </c>
      <c r="U82" s="274" t="s">
        <v>45</v>
      </c>
      <c r="V82" s="276">
        <v>3</v>
      </c>
      <c r="W82" s="274"/>
      <c r="X82" s="2"/>
      <c r="Y82" s="56">
        <v>45418</v>
      </c>
      <c r="Z82" s="274" t="s">
        <v>45</v>
      </c>
      <c r="AA82" s="276">
        <v>7</v>
      </c>
      <c r="AB82" s="1"/>
      <c r="AC82" s="2"/>
      <c r="AD82" s="13"/>
      <c r="AE82" s="1"/>
      <c r="AF82" s="277"/>
    </row>
    <row r="83" spans="2:32" x14ac:dyDescent="0.2">
      <c r="B83" s="39" t="s">
        <v>76</v>
      </c>
      <c r="C83" s="274" t="s">
        <v>67</v>
      </c>
      <c r="D83" s="276">
        <v>73</v>
      </c>
      <c r="E83" s="30" t="s">
        <v>54</v>
      </c>
      <c r="F83" s="13"/>
      <c r="G83" s="276">
        <v>3</v>
      </c>
      <c r="H83" s="276">
        <v>3</v>
      </c>
      <c r="I83" s="276"/>
      <c r="J83" s="276"/>
      <c r="K83" s="276"/>
      <c r="L83" s="276"/>
      <c r="M83" s="276"/>
      <c r="N83" s="276">
        <v>3</v>
      </c>
      <c r="O83" s="276">
        <v>3</v>
      </c>
      <c r="P83" s="276">
        <v>3</v>
      </c>
      <c r="Q83" s="276"/>
      <c r="R83" s="276" t="s">
        <v>45</v>
      </c>
      <c r="S83" s="314"/>
      <c r="T83" s="44">
        <v>45322</v>
      </c>
      <c r="U83" s="50" t="s">
        <v>45</v>
      </c>
      <c r="V83" s="276">
        <v>12</v>
      </c>
      <c r="W83" s="274" t="s">
        <v>71</v>
      </c>
      <c r="X83" s="2"/>
      <c r="Y83" s="56">
        <v>45418</v>
      </c>
      <c r="Z83" s="274" t="s">
        <v>45</v>
      </c>
      <c r="AA83" s="276">
        <v>15</v>
      </c>
      <c r="AB83" s="1"/>
      <c r="AC83" s="2"/>
      <c r="AD83" s="13"/>
      <c r="AE83" s="1"/>
      <c r="AF83" s="277"/>
    </row>
    <row r="84" spans="2:32" x14ac:dyDescent="0.2">
      <c r="B84" s="39" t="s">
        <v>76</v>
      </c>
      <c r="C84" s="274" t="s">
        <v>67</v>
      </c>
      <c r="D84" s="276">
        <v>74</v>
      </c>
      <c r="E84" s="30" t="s">
        <v>42</v>
      </c>
      <c r="F84" s="13"/>
      <c r="G84" s="276">
        <v>3</v>
      </c>
      <c r="H84" s="276"/>
      <c r="I84" s="276"/>
      <c r="J84" s="276"/>
      <c r="K84" s="276"/>
      <c r="L84" s="276"/>
      <c r="M84" s="276"/>
      <c r="N84" s="276"/>
      <c r="O84" s="276"/>
      <c r="P84" s="276"/>
      <c r="Q84" s="276"/>
      <c r="R84" s="276"/>
      <c r="S84" s="314"/>
      <c r="T84" s="258"/>
      <c r="U84" s="24"/>
      <c r="V84" s="276"/>
      <c r="W84" s="274"/>
      <c r="X84" s="2"/>
      <c r="Y84" s="56">
        <v>45418</v>
      </c>
      <c r="Z84" s="274" t="s">
        <v>45</v>
      </c>
      <c r="AA84" s="276">
        <v>3</v>
      </c>
      <c r="AB84" s="1"/>
      <c r="AC84" s="2"/>
      <c r="AD84" s="13"/>
      <c r="AE84" s="1"/>
      <c r="AF84" s="277"/>
    </row>
    <row r="85" spans="2:32" x14ac:dyDescent="0.2">
      <c r="B85" s="39" t="s">
        <v>76</v>
      </c>
      <c r="C85" s="274" t="s">
        <v>67</v>
      </c>
      <c r="D85" s="276">
        <v>75</v>
      </c>
      <c r="E85" s="30" t="s">
        <v>42</v>
      </c>
      <c r="F85" s="13"/>
      <c r="G85" s="276">
        <v>3</v>
      </c>
      <c r="H85" s="276"/>
      <c r="I85" s="276"/>
      <c r="J85" s="276"/>
      <c r="K85" s="276"/>
      <c r="L85" s="276"/>
      <c r="M85" s="276"/>
      <c r="N85" s="276">
        <v>3</v>
      </c>
      <c r="O85" s="276"/>
      <c r="P85" s="276"/>
      <c r="Q85" s="276"/>
      <c r="R85" s="276"/>
      <c r="S85" s="356" t="s">
        <v>595</v>
      </c>
      <c r="T85" s="275"/>
      <c r="U85" s="276"/>
      <c r="V85" s="276"/>
      <c r="W85" s="274"/>
      <c r="X85" s="2"/>
      <c r="Y85" s="56">
        <v>45418</v>
      </c>
      <c r="Z85" s="274" t="s">
        <v>45</v>
      </c>
      <c r="AA85" s="276">
        <v>6</v>
      </c>
      <c r="AB85" s="1"/>
      <c r="AC85" s="2"/>
      <c r="AD85" s="13"/>
      <c r="AE85" s="1"/>
      <c r="AF85" s="277"/>
    </row>
    <row r="86" spans="2:32" x14ac:dyDescent="0.2">
      <c r="B86" s="39" t="s">
        <v>76</v>
      </c>
      <c r="C86" s="274" t="s">
        <v>67</v>
      </c>
      <c r="D86" s="276">
        <v>76</v>
      </c>
      <c r="E86" s="30" t="s">
        <v>42</v>
      </c>
      <c r="F86" s="13"/>
      <c r="G86" s="276">
        <v>3</v>
      </c>
      <c r="H86" s="276"/>
      <c r="I86" s="276"/>
      <c r="J86" s="276"/>
      <c r="K86" s="276"/>
      <c r="L86" s="276"/>
      <c r="M86" s="276"/>
      <c r="N86" s="276"/>
      <c r="O86" s="276"/>
      <c r="P86" s="276"/>
      <c r="Q86" s="276"/>
      <c r="R86" s="276"/>
      <c r="S86" s="356" t="s">
        <v>595</v>
      </c>
      <c r="T86" s="275"/>
      <c r="U86" s="276"/>
      <c r="V86" s="276"/>
      <c r="W86" s="274"/>
      <c r="X86" s="2"/>
      <c r="Y86" s="56">
        <v>45418</v>
      </c>
      <c r="Z86" s="274" t="s">
        <v>45</v>
      </c>
      <c r="AA86" s="276">
        <v>3</v>
      </c>
      <c r="AB86" s="1"/>
      <c r="AC86" s="2"/>
      <c r="AD86" s="13"/>
      <c r="AE86" s="1"/>
      <c r="AF86" s="277"/>
    </row>
    <row r="87" spans="2:32" x14ac:dyDescent="0.2">
      <c r="B87" s="39" t="s">
        <v>76</v>
      </c>
      <c r="C87" s="274" t="s">
        <v>67</v>
      </c>
      <c r="D87" s="276">
        <v>77</v>
      </c>
      <c r="E87" s="30" t="s">
        <v>42</v>
      </c>
      <c r="F87" s="13"/>
      <c r="G87" s="276">
        <v>3</v>
      </c>
      <c r="H87" s="276"/>
      <c r="I87" s="276"/>
      <c r="J87" s="276"/>
      <c r="K87" s="276"/>
      <c r="L87" s="276"/>
      <c r="M87" s="276"/>
      <c r="N87" s="276">
        <v>3</v>
      </c>
      <c r="O87" s="276"/>
      <c r="P87" s="276"/>
      <c r="Q87" s="276"/>
      <c r="R87" s="276"/>
      <c r="S87" s="314"/>
      <c r="T87" s="275"/>
      <c r="U87" s="276"/>
      <c r="V87" s="276"/>
      <c r="W87" s="274"/>
      <c r="X87" s="2"/>
      <c r="Y87" s="56">
        <v>45418</v>
      </c>
      <c r="Z87" s="274" t="s">
        <v>45</v>
      </c>
      <c r="AA87" s="276">
        <v>6</v>
      </c>
      <c r="AB87" s="1"/>
      <c r="AC87" s="2"/>
      <c r="AD87" s="13"/>
      <c r="AE87" s="1"/>
      <c r="AF87" s="277"/>
    </row>
    <row r="88" spans="2:32" x14ac:dyDescent="0.2">
      <c r="B88" s="39" t="s">
        <v>76</v>
      </c>
      <c r="C88" s="274" t="s">
        <v>67</v>
      </c>
      <c r="D88" s="276">
        <v>78</v>
      </c>
      <c r="E88" s="30" t="s">
        <v>42</v>
      </c>
      <c r="F88" s="13"/>
      <c r="G88" s="276">
        <v>3</v>
      </c>
      <c r="H88" s="276"/>
      <c r="I88" s="276"/>
      <c r="J88" s="276"/>
      <c r="K88" s="276"/>
      <c r="L88" s="276"/>
      <c r="M88" s="276"/>
      <c r="N88" s="276"/>
      <c r="O88" s="276"/>
      <c r="P88" s="276"/>
      <c r="Q88" s="276"/>
      <c r="R88" s="276"/>
      <c r="S88" s="314"/>
      <c r="T88" s="275"/>
      <c r="U88" s="276"/>
      <c r="V88" s="276"/>
      <c r="W88" s="274"/>
      <c r="X88" s="2"/>
      <c r="Y88" s="56">
        <v>45418</v>
      </c>
      <c r="Z88" s="274" t="s">
        <v>45</v>
      </c>
      <c r="AA88" s="276">
        <v>3</v>
      </c>
      <c r="AB88" s="1"/>
      <c r="AC88" s="2"/>
      <c r="AD88" s="13"/>
      <c r="AE88" s="1"/>
      <c r="AF88" s="277"/>
    </row>
    <row r="89" spans="2:32" x14ac:dyDescent="0.2">
      <c r="B89" s="39" t="s">
        <v>76</v>
      </c>
      <c r="C89" s="274" t="s">
        <v>67</v>
      </c>
      <c r="D89" s="276">
        <v>79</v>
      </c>
      <c r="E89" s="30" t="s">
        <v>42</v>
      </c>
      <c r="F89" s="13"/>
      <c r="G89" s="276">
        <v>3</v>
      </c>
      <c r="H89" s="276"/>
      <c r="I89" s="276"/>
      <c r="J89" s="276"/>
      <c r="K89" s="276"/>
      <c r="L89" s="276"/>
      <c r="M89" s="276"/>
      <c r="N89" s="276">
        <v>3</v>
      </c>
      <c r="O89" s="276"/>
      <c r="P89" s="276"/>
      <c r="Q89" s="276"/>
      <c r="R89" s="276"/>
      <c r="S89" s="356" t="s">
        <v>596</v>
      </c>
      <c r="T89" s="275"/>
      <c r="U89" s="276"/>
      <c r="V89" s="276"/>
      <c r="W89" s="274"/>
      <c r="X89" s="2"/>
      <c r="Y89" s="56">
        <v>45418</v>
      </c>
      <c r="Z89" s="274" t="s">
        <v>45</v>
      </c>
      <c r="AA89" s="276">
        <v>6</v>
      </c>
      <c r="AB89" s="1"/>
      <c r="AC89" s="2"/>
      <c r="AD89" s="13"/>
      <c r="AE89" s="1"/>
      <c r="AF89" s="277"/>
    </row>
    <row r="90" spans="2:32" x14ac:dyDescent="0.2">
      <c r="B90" s="39" t="s">
        <v>76</v>
      </c>
      <c r="C90" s="274" t="s">
        <v>67</v>
      </c>
      <c r="D90" s="276">
        <v>80</v>
      </c>
      <c r="E90" s="30" t="s">
        <v>55</v>
      </c>
      <c r="F90" s="13"/>
      <c r="G90" s="276">
        <v>2</v>
      </c>
      <c r="H90" s="276">
        <v>6</v>
      </c>
      <c r="I90" s="276"/>
      <c r="J90" s="276"/>
      <c r="K90" s="276"/>
      <c r="L90" s="276"/>
      <c r="M90" s="276"/>
      <c r="N90" s="276"/>
      <c r="O90" s="276">
        <v>3</v>
      </c>
      <c r="P90" s="276"/>
      <c r="Q90" s="276"/>
      <c r="R90" s="276"/>
      <c r="S90" s="314"/>
      <c r="T90" s="98">
        <v>45322</v>
      </c>
      <c r="U90" s="274" t="s">
        <v>45</v>
      </c>
      <c r="V90" s="276">
        <v>3</v>
      </c>
      <c r="W90" s="274"/>
      <c r="X90" s="2"/>
      <c r="Y90" s="56">
        <v>45418</v>
      </c>
      <c r="Z90" s="274" t="s">
        <v>45</v>
      </c>
      <c r="AA90" s="276">
        <v>8</v>
      </c>
      <c r="AB90" s="1"/>
      <c r="AC90" s="2"/>
      <c r="AD90" s="13"/>
      <c r="AE90" s="1"/>
      <c r="AF90" s="277"/>
    </row>
    <row r="91" spans="2:32" x14ac:dyDescent="0.2">
      <c r="B91" s="39" t="s">
        <v>76</v>
      </c>
      <c r="C91" s="274" t="s">
        <v>67</v>
      </c>
      <c r="D91" s="276">
        <v>81</v>
      </c>
      <c r="E91" s="30" t="s">
        <v>42</v>
      </c>
      <c r="F91" s="13"/>
      <c r="G91" s="276">
        <v>3</v>
      </c>
      <c r="H91" s="276"/>
      <c r="I91" s="276"/>
      <c r="J91" s="276"/>
      <c r="K91" s="276"/>
      <c r="L91" s="276"/>
      <c r="M91" s="276"/>
      <c r="N91" s="276">
        <v>3</v>
      </c>
      <c r="O91" s="276"/>
      <c r="P91" s="276"/>
      <c r="Q91" s="276"/>
      <c r="R91" s="276"/>
      <c r="S91" s="356" t="s">
        <v>597</v>
      </c>
      <c r="T91" s="258"/>
      <c r="U91" s="24"/>
      <c r="V91" s="276"/>
      <c r="W91" s="274"/>
      <c r="X91" s="2"/>
      <c r="Y91" s="56">
        <v>45418</v>
      </c>
      <c r="Z91" s="274" t="s">
        <v>45</v>
      </c>
      <c r="AA91" s="276">
        <v>6</v>
      </c>
      <c r="AB91" s="1"/>
      <c r="AC91" s="2"/>
      <c r="AD91" s="13"/>
      <c r="AE91" s="1"/>
      <c r="AF91" s="277"/>
    </row>
    <row r="92" spans="2:32" x14ac:dyDescent="0.2">
      <c r="B92" s="39" t="s">
        <v>76</v>
      </c>
      <c r="C92" s="274" t="s">
        <v>67</v>
      </c>
      <c r="D92" s="276">
        <v>82</v>
      </c>
      <c r="E92" s="30" t="s">
        <v>42</v>
      </c>
      <c r="F92" s="13"/>
      <c r="G92" s="276">
        <v>3</v>
      </c>
      <c r="H92" s="276"/>
      <c r="I92" s="276"/>
      <c r="J92" s="276"/>
      <c r="K92" s="276"/>
      <c r="L92" s="276"/>
      <c r="M92" s="276"/>
      <c r="N92" s="276"/>
      <c r="O92" s="276"/>
      <c r="P92" s="276"/>
      <c r="Q92" s="276"/>
      <c r="R92" s="276"/>
      <c r="S92" s="356" t="s">
        <v>598</v>
      </c>
      <c r="T92" s="275"/>
      <c r="U92" s="276"/>
      <c r="V92" s="276"/>
      <c r="W92" s="274"/>
      <c r="X92" s="2"/>
      <c r="Y92" s="56">
        <v>45418</v>
      </c>
      <c r="Z92" s="274" t="s">
        <v>45</v>
      </c>
      <c r="AA92" s="276">
        <v>3</v>
      </c>
      <c r="AB92" s="1"/>
      <c r="AC92" s="2"/>
      <c r="AD92" s="13"/>
      <c r="AE92" s="1"/>
      <c r="AF92" s="277"/>
    </row>
    <row r="93" spans="2:32" x14ac:dyDescent="0.2">
      <c r="B93" s="39" t="s">
        <v>76</v>
      </c>
      <c r="C93" s="274" t="s">
        <v>67</v>
      </c>
      <c r="D93" s="276">
        <v>83</v>
      </c>
      <c r="E93" s="30" t="s">
        <v>57</v>
      </c>
      <c r="F93" s="13"/>
      <c r="G93" s="276">
        <v>3</v>
      </c>
      <c r="H93" s="276"/>
      <c r="I93" s="276"/>
      <c r="J93" s="276"/>
      <c r="K93" s="276">
        <v>3</v>
      </c>
      <c r="L93" s="276"/>
      <c r="M93" s="276" t="s">
        <v>45</v>
      </c>
      <c r="N93" s="276">
        <v>3</v>
      </c>
      <c r="O93" s="276">
        <v>3</v>
      </c>
      <c r="P93" s="276"/>
      <c r="Q93" s="276"/>
      <c r="R93" s="276"/>
      <c r="S93" s="314"/>
      <c r="T93" s="98">
        <v>45322</v>
      </c>
      <c r="U93" s="274" t="s">
        <v>45</v>
      </c>
      <c r="V93" s="276">
        <v>12</v>
      </c>
      <c r="W93" s="274"/>
      <c r="X93" s="2"/>
      <c r="Y93" s="56">
        <v>45418</v>
      </c>
      <c r="Z93" s="274" t="s">
        <v>45</v>
      </c>
      <c r="AA93" s="276">
        <v>9</v>
      </c>
      <c r="AB93" s="1"/>
      <c r="AC93" s="2"/>
      <c r="AD93" s="13"/>
      <c r="AE93" s="1"/>
      <c r="AF93" s="277"/>
    </row>
    <row r="94" spans="2:32" x14ac:dyDescent="0.2">
      <c r="B94" s="39" t="s">
        <v>76</v>
      </c>
      <c r="C94" s="274" t="s">
        <v>67</v>
      </c>
      <c r="D94" s="276">
        <v>84</v>
      </c>
      <c r="E94" s="30" t="s">
        <v>44</v>
      </c>
      <c r="F94" s="13"/>
      <c r="G94" s="276"/>
      <c r="H94" s="276">
        <v>3</v>
      </c>
      <c r="I94" s="276">
        <v>3</v>
      </c>
      <c r="J94" s="276"/>
      <c r="K94" s="276">
        <v>3</v>
      </c>
      <c r="L94" s="276" t="s">
        <v>45</v>
      </c>
      <c r="M94" s="276"/>
      <c r="N94" s="276">
        <v>3</v>
      </c>
      <c r="O94" s="276">
        <v>3</v>
      </c>
      <c r="P94" s="276"/>
      <c r="Q94" s="276"/>
      <c r="R94" s="276"/>
      <c r="S94" s="314"/>
      <c r="T94" s="44">
        <v>45322</v>
      </c>
      <c r="U94" s="50" t="s">
        <v>45</v>
      </c>
      <c r="V94" s="276">
        <v>6</v>
      </c>
      <c r="W94" s="274"/>
      <c r="X94" s="2"/>
      <c r="Y94" s="56">
        <v>45418</v>
      </c>
      <c r="Z94" s="274" t="s">
        <v>45</v>
      </c>
      <c r="AA94" s="276">
        <v>12</v>
      </c>
      <c r="AB94" s="1"/>
      <c r="AC94" s="2"/>
      <c r="AD94" s="13"/>
      <c r="AE94" s="1"/>
      <c r="AF94" s="277"/>
    </row>
    <row r="95" spans="2:32" x14ac:dyDescent="0.2">
      <c r="B95" s="39" t="s">
        <v>76</v>
      </c>
      <c r="C95" s="274" t="s">
        <v>67</v>
      </c>
      <c r="D95" s="276">
        <v>85</v>
      </c>
      <c r="E95" s="30" t="s">
        <v>69</v>
      </c>
      <c r="F95" s="13"/>
      <c r="G95" s="276">
        <v>2</v>
      </c>
      <c r="H95" s="276"/>
      <c r="I95" s="276">
        <v>6</v>
      </c>
      <c r="J95" s="276"/>
      <c r="K95" s="276">
        <v>3</v>
      </c>
      <c r="L95" s="276"/>
      <c r="M95" s="276" t="s">
        <v>45</v>
      </c>
      <c r="N95" s="276">
        <v>3</v>
      </c>
      <c r="O95" s="276">
        <v>6</v>
      </c>
      <c r="P95" s="276"/>
      <c r="Q95" s="276"/>
      <c r="R95" s="276"/>
      <c r="S95" s="314"/>
      <c r="T95" s="44">
        <v>45322</v>
      </c>
      <c r="U95" s="50" t="s">
        <v>45</v>
      </c>
      <c r="V95" s="276">
        <v>15</v>
      </c>
      <c r="W95" s="274" t="s">
        <v>72</v>
      </c>
      <c r="X95" s="2"/>
      <c r="Y95" s="56">
        <v>45418</v>
      </c>
      <c r="Z95" s="274" t="s">
        <v>45</v>
      </c>
      <c r="AA95" s="276">
        <v>14</v>
      </c>
      <c r="AB95" s="1"/>
      <c r="AC95" s="2"/>
      <c r="AD95" s="13"/>
      <c r="AE95" s="1"/>
      <c r="AF95" s="277"/>
    </row>
    <row r="96" spans="2:32" x14ac:dyDescent="0.2">
      <c r="B96" s="39" t="s">
        <v>76</v>
      </c>
      <c r="C96" s="274" t="s">
        <v>67</v>
      </c>
      <c r="D96" s="276">
        <v>86</v>
      </c>
      <c r="E96" s="30" t="s">
        <v>57</v>
      </c>
      <c r="F96" s="13"/>
      <c r="G96" s="276">
        <v>3</v>
      </c>
      <c r="H96" s="276"/>
      <c r="I96" s="276"/>
      <c r="J96" s="276"/>
      <c r="K96" s="276">
        <v>3</v>
      </c>
      <c r="L96" s="276"/>
      <c r="M96" s="276" t="s">
        <v>45</v>
      </c>
      <c r="N96" s="276">
        <v>3</v>
      </c>
      <c r="O96" s="276">
        <v>3</v>
      </c>
      <c r="P96" s="276"/>
      <c r="Q96" s="276"/>
      <c r="R96" s="276"/>
      <c r="S96" s="314"/>
      <c r="T96" s="44">
        <v>45322</v>
      </c>
      <c r="U96" s="50" t="s">
        <v>45</v>
      </c>
      <c r="V96" s="276">
        <v>12</v>
      </c>
      <c r="W96" s="274"/>
      <c r="X96" s="2"/>
      <c r="Y96" s="56">
        <v>45418</v>
      </c>
      <c r="Z96" s="274" t="s">
        <v>45</v>
      </c>
      <c r="AA96" s="276">
        <v>9</v>
      </c>
      <c r="AB96" s="1"/>
      <c r="AC96" s="2"/>
      <c r="AD96" s="13"/>
      <c r="AE96" s="1"/>
      <c r="AF96" s="277"/>
    </row>
    <row r="97" spans="2:32" x14ac:dyDescent="0.2">
      <c r="B97" s="39" t="s">
        <v>76</v>
      </c>
      <c r="C97" s="274" t="s">
        <v>67</v>
      </c>
      <c r="D97" s="276">
        <v>87</v>
      </c>
      <c r="E97" s="30" t="s">
        <v>49</v>
      </c>
      <c r="F97" s="13"/>
      <c r="G97" s="276"/>
      <c r="H97" s="276"/>
      <c r="I97" s="276">
        <v>3</v>
      </c>
      <c r="J97" s="276"/>
      <c r="K97" s="276"/>
      <c r="L97" s="276"/>
      <c r="M97" s="276"/>
      <c r="N97" s="276"/>
      <c r="O97" s="276"/>
      <c r="P97" s="276"/>
      <c r="Q97" s="276"/>
      <c r="R97" s="276"/>
      <c r="S97" s="314"/>
      <c r="T97" s="258"/>
      <c r="U97" s="24"/>
      <c r="V97" s="276"/>
      <c r="W97" s="274"/>
      <c r="X97" s="2"/>
      <c r="Y97" s="56">
        <v>45418</v>
      </c>
      <c r="Z97" s="274" t="s">
        <v>45</v>
      </c>
      <c r="AA97" s="276">
        <v>3</v>
      </c>
      <c r="AB97" s="1"/>
      <c r="AC97" s="2"/>
      <c r="AD97" s="13"/>
      <c r="AE97" s="1"/>
      <c r="AF97" s="277"/>
    </row>
    <row r="98" spans="2:32" x14ac:dyDescent="0.2">
      <c r="B98" s="39" t="s">
        <v>76</v>
      </c>
      <c r="C98" s="274" t="s">
        <v>67</v>
      </c>
      <c r="D98" s="276">
        <v>88</v>
      </c>
      <c r="E98" s="30" t="s">
        <v>42</v>
      </c>
      <c r="F98" s="13"/>
      <c r="G98" s="276">
        <v>3</v>
      </c>
      <c r="H98" s="276"/>
      <c r="I98" s="276"/>
      <c r="J98" s="276"/>
      <c r="K98" s="276"/>
      <c r="L98" s="276"/>
      <c r="M98" s="276"/>
      <c r="N98" s="276"/>
      <c r="O98" s="276"/>
      <c r="P98" s="276"/>
      <c r="Q98" s="276"/>
      <c r="R98" s="276"/>
      <c r="S98" s="356" t="s">
        <v>599</v>
      </c>
      <c r="T98" s="275"/>
      <c r="U98" s="276"/>
      <c r="V98" s="276"/>
      <c r="W98" s="274"/>
      <c r="X98" s="2"/>
      <c r="Y98" s="56">
        <v>45419</v>
      </c>
      <c r="Z98" s="274" t="s">
        <v>45</v>
      </c>
      <c r="AA98" s="276">
        <v>3</v>
      </c>
      <c r="AB98" s="1"/>
      <c r="AC98" s="2"/>
      <c r="AD98" s="13"/>
      <c r="AE98" s="1"/>
      <c r="AF98" s="277"/>
    </row>
    <row r="99" spans="2:32" x14ac:dyDescent="0.2">
      <c r="B99" s="39" t="s">
        <v>76</v>
      </c>
      <c r="C99" s="274" t="s">
        <v>67</v>
      </c>
      <c r="D99" s="276">
        <v>89</v>
      </c>
      <c r="E99" s="30" t="s">
        <v>44</v>
      </c>
      <c r="F99" s="13"/>
      <c r="G99" s="276">
        <v>1</v>
      </c>
      <c r="H99" s="276">
        <v>1</v>
      </c>
      <c r="I99" s="276">
        <v>5</v>
      </c>
      <c r="J99" s="276"/>
      <c r="K99" s="276"/>
      <c r="L99" s="276"/>
      <c r="M99" s="276"/>
      <c r="N99" s="276">
        <v>3</v>
      </c>
      <c r="O99" s="276"/>
      <c r="P99" s="276"/>
      <c r="Q99" s="276"/>
      <c r="R99" s="276"/>
      <c r="S99" s="356" t="s">
        <v>600</v>
      </c>
      <c r="T99" s="98">
        <v>45322</v>
      </c>
      <c r="U99" s="274" t="s">
        <v>45</v>
      </c>
      <c r="V99" s="276">
        <v>3</v>
      </c>
      <c r="W99" s="274"/>
      <c r="X99" s="2"/>
      <c r="Y99" s="56">
        <v>45419</v>
      </c>
      <c r="Z99" s="274" t="s">
        <v>45</v>
      </c>
      <c r="AA99" s="276">
        <v>10</v>
      </c>
      <c r="AB99" s="171" t="s">
        <v>1097</v>
      </c>
      <c r="AC99" s="2"/>
      <c r="AD99" s="36">
        <v>45422</v>
      </c>
      <c r="AE99" s="1" t="s">
        <v>242</v>
      </c>
      <c r="AF99" s="277"/>
    </row>
    <row r="100" spans="2:32" x14ac:dyDescent="0.2">
      <c r="B100" s="39" t="s">
        <v>76</v>
      </c>
      <c r="C100" s="274" t="s">
        <v>67</v>
      </c>
      <c r="D100" s="276">
        <v>90</v>
      </c>
      <c r="E100" s="30" t="s">
        <v>42</v>
      </c>
      <c r="F100" s="13"/>
      <c r="G100" s="276">
        <v>3</v>
      </c>
      <c r="H100" s="276"/>
      <c r="I100" s="276"/>
      <c r="J100" s="276"/>
      <c r="K100" s="276"/>
      <c r="L100" s="276"/>
      <c r="M100" s="276"/>
      <c r="N100" s="276"/>
      <c r="O100" s="276"/>
      <c r="P100" s="276"/>
      <c r="Q100" s="276"/>
      <c r="R100" s="276"/>
      <c r="S100" s="314"/>
      <c r="T100" s="258"/>
      <c r="U100" s="24"/>
      <c r="V100" s="276"/>
      <c r="W100" s="274"/>
      <c r="X100" s="2"/>
      <c r="Y100" s="56">
        <v>45419</v>
      </c>
      <c r="Z100" s="274" t="s">
        <v>45</v>
      </c>
      <c r="AA100" s="276">
        <v>3</v>
      </c>
      <c r="AB100" s="1"/>
      <c r="AC100" s="2"/>
      <c r="AD100" s="13"/>
      <c r="AE100" s="1"/>
      <c r="AF100" s="277"/>
    </row>
    <row r="101" spans="2:32" x14ac:dyDescent="0.2">
      <c r="B101" s="39" t="s">
        <v>76</v>
      </c>
      <c r="C101" s="274" t="s">
        <v>67</v>
      </c>
      <c r="D101" s="276">
        <v>91</v>
      </c>
      <c r="E101" s="30" t="s">
        <v>42</v>
      </c>
      <c r="F101" s="13"/>
      <c r="G101" s="276">
        <v>3</v>
      </c>
      <c r="H101" s="276"/>
      <c r="I101" s="276"/>
      <c r="J101" s="276"/>
      <c r="K101" s="276"/>
      <c r="L101" s="276"/>
      <c r="M101" s="276"/>
      <c r="N101" s="276">
        <v>3</v>
      </c>
      <c r="O101" s="276"/>
      <c r="P101" s="276"/>
      <c r="Q101" s="276"/>
      <c r="R101" s="276"/>
      <c r="S101" s="356" t="s">
        <v>424</v>
      </c>
      <c r="T101" s="275"/>
      <c r="U101" s="276"/>
      <c r="V101" s="276"/>
      <c r="W101" s="274"/>
      <c r="X101" s="2"/>
      <c r="Y101" s="56">
        <v>45419</v>
      </c>
      <c r="Z101" s="274" t="s">
        <v>45</v>
      </c>
      <c r="AA101" s="276">
        <v>6</v>
      </c>
      <c r="AB101" s="1"/>
      <c r="AC101" s="2"/>
      <c r="AD101" s="13"/>
      <c r="AE101" s="1"/>
      <c r="AF101" s="277"/>
    </row>
    <row r="102" spans="2:32" x14ac:dyDescent="0.2">
      <c r="B102" s="39" t="s">
        <v>76</v>
      </c>
      <c r="C102" s="274" t="s">
        <v>67</v>
      </c>
      <c r="D102" s="276">
        <v>92</v>
      </c>
      <c r="E102" s="30" t="s">
        <v>42</v>
      </c>
      <c r="F102" s="13"/>
      <c r="G102" s="276">
        <v>3</v>
      </c>
      <c r="H102" s="276"/>
      <c r="I102" s="276"/>
      <c r="J102" s="276"/>
      <c r="K102" s="276"/>
      <c r="L102" s="276"/>
      <c r="M102" s="276"/>
      <c r="N102" s="276"/>
      <c r="O102" s="276"/>
      <c r="P102" s="276"/>
      <c r="Q102" s="276"/>
      <c r="R102" s="276"/>
      <c r="S102" s="356" t="s">
        <v>595</v>
      </c>
      <c r="T102" s="275"/>
      <c r="U102" s="276"/>
      <c r="V102" s="276"/>
      <c r="W102" s="274"/>
      <c r="X102" s="2"/>
      <c r="Y102" s="56">
        <v>45419</v>
      </c>
      <c r="Z102" s="274" t="s">
        <v>45</v>
      </c>
      <c r="AA102" s="276">
        <v>3</v>
      </c>
      <c r="AB102" s="1"/>
      <c r="AC102" s="2"/>
      <c r="AD102" s="13"/>
      <c r="AE102" s="1"/>
      <c r="AF102" s="277"/>
    </row>
    <row r="103" spans="2:32" x14ac:dyDescent="0.2">
      <c r="B103" s="39" t="s">
        <v>76</v>
      </c>
      <c r="C103" s="274" t="s">
        <v>67</v>
      </c>
      <c r="D103" s="276">
        <v>93</v>
      </c>
      <c r="E103" s="30" t="s">
        <v>42</v>
      </c>
      <c r="F103" s="13"/>
      <c r="G103" s="276">
        <v>3</v>
      </c>
      <c r="H103" s="276"/>
      <c r="I103" s="276"/>
      <c r="J103" s="276"/>
      <c r="K103" s="276"/>
      <c r="L103" s="276"/>
      <c r="M103" s="276"/>
      <c r="N103" s="276">
        <v>3</v>
      </c>
      <c r="O103" s="276"/>
      <c r="P103" s="276"/>
      <c r="Q103" s="276"/>
      <c r="R103" s="276"/>
      <c r="S103" s="314"/>
      <c r="T103" s="275"/>
      <c r="U103" s="276"/>
      <c r="V103" s="276"/>
      <c r="W103" s="274"/>
      <c r="X103" s="2"/>
      <c r="Y103" s="56">
        <v>45419</v>
      </c>
      <c r="Z103" s="274" t="s">
        <v>45</v>
      </c>
      <c r="AA103" s="276">
        <v>6</v>
      </c>
      <c r="AB103" s="1"/>
      <c r="AC103" s="2"/>
      <c r="AD103" s="13"/>
      <c r="AE103" s="1"/>
      <c r="AF103" s="277"/>
    </row>
    <row r="104" spans="2:32" x14ac:dyDescent="0.2">
      <c r="B104" s="39" t="s">
        <v>76</v>
      </c>
      <c r="C104" s="274" t="s">
        <v>67</v>
      </c>
      <c r="D104" s="276">
        <v>94</v>
      </c>
      <c r="E104" s="30" t="s">
        <v>51</v>
      </c>
      <c r="F104" s="13"/>
      <c r="G104" s="276">
        <v>3</v>
      </c>
      <c r="H104" s="276"/>
      <c r="I104" s="276">
        <v>9</v>
      </c>
      <c r="J104" s="276"/>
      <c r="K104" s="276"/>
      <c r="L104" s="276"/>
      <c r="M104" s="276"/>
      <c r="N104" s="276"/>
      <c r="O104" s="276">
        <v>6</v>
      </c>
      <c r="P104" s="276"/>
      <c r="Q104" s="276"/>
      <c r="R104" s="276"/>
      <c r="S104" s="356" t="s">
        <v>424</v>
      </c>
      <c r="T104" s="98">
        <v>45322</v>
      </c>
      <c r="U104" s="274" t="s">
        <v>45</v>
      </c>
      <c r="V104" s="276">
        <v>6</v>
      </c>
      <c r="W104" s="274"/>
      <c r="X104" s="2"/>
      <c r="Y104" s="56">
        <v>45419</v>
      </c>
      <c r="Z104" s="274" t="s">
        <v>45</v>
      </c>
      <c r="AA104" s="276">
        <v>12</v>
      </c>
      <c r="AB104" s="1"/>
      <c r="AC104" s="2"/>
      <c r="AD104" s="13"/>
      <c r="AE104" s="1"/>
      <c r="AF104" s="277"/>
    </row>
    <row r="105" spans="2:32" x14ac:dyDescent="0.2">
      <c r="B105" s="39" t="s">
        <v>76</v>
      </c>
      <c r="C105" s="274" t="s">
        <v>67</v>
      </c>
      <c r="D105" s="276">
        <v>95</v>
      </c>
      <c r="E105" s="30" t="s">
        <v>56</v>
      </c>
      <c r="F105" s="13"/>
      <c r="G105" s="276">
        <v>4</v>
      </c>
      <c r="H105" s="276"/>
      <c r="I105" s="276">
        <v>3</v>
      </c>
      <c r="J105" s="276"/>
      <c r="K105" s="276"/>
      <c r="L105" s="276"/>
      <c r="M105" s="276"/>
      <c r="N105" s="276">
        <v>3</v>
      </c>
      <c r="O105" s="276"/>
      <c r="P105" s="276">
        <v>3</v>
      </c>
      <c r="Q105" s="276"/>
      <c r="R105" s="276" t="s">
        <v>45</v>
      </c>
      <c r="S105" s="314"/>
      <c r="T105" s="44">
        <v>45322</v>
      </c>
      <c r="U105" s="50" t="s">
        <v>45</v>
      </c>
      <c r="V105" s="276">
        <v>12</v>
      </c>
      <c r="W105" s="274"/>
      <c r="X105" s="2"/>
      <c r="Y105" s="56">
        <v>45419</v>
      </c>
      <c r="Z105" s="274" t="s">
        <v>45</v>
      </c>
      <c r="AA105" s="276">
        <v>16</v>
      </c>
      <c r="AB105" s="1"/>
      <c r="AC105" s="2"/>
      <c r="AD105" s="13"/>
      <c r="AE105" s="1"/>
      <c r="AF105" s="277"/>
    </row>
    <row r="106" spans="2:32" x14ac:dyDescent="0.2">
      <c r="B106" s="39" t="s">
        <v>76</v>
      </c>
      <c r="C106" s="274" t="s">
        <v>67</v>
      </c>
      <c r="D106" s="276">
        <v>96</v>
      </c>
      <c r="E106" s="30" t="s">
        <v>49</v>
      </c>
      <c r="F106" s="13"/>
      <c r="G106" s="276"/>
      <c r="H106" s="276"/>
      <c r="I106" s="276">
        <v>3</v>
      </c>
      <c r="J106" s="276"/>
      <c r="K106" s="276">
        <v>3</v>
      </c>
      <c r="L106" s="276" t="s">
        <v>45</v>
      </c>
      <c r="M106" s="276"/>
      <c r="N106" s="276"/>
      <c r="O106" s="276"/>
      <c r="P106" s="276"/>
      <c r="Q106" s="276"/>
      <c r="R106" s="276"/>
      <c r="S106" s="315" t="s">
        <v>607</v>
      </c>
      <c r="T106" s="44">
        <v>45322</v>
      </c>
      <c r="U106" s="50" t="s">
        <v>45</v>
      </c>
      <c r="V106" s="276">
        <v>3</v>
      </c>
      <c r="W106" s="274"/>
      <c r="X106" s="2"/>
      <c r="Y106" s="56">
        <v>45419</v>
      </c>
      <c r="Z106" s="274" t="s">
        <v>45</v>
      </c>
      <c r="AA106" s="276">
        <v>3</v>
      </c>
      <c r="AB106" s="1"/>
      <c r="AC106" s="2"/>
      <c r="AD106" s="36">
        <v>45422</v>
      </c>
      <c r="AE106" s="1" t="s">
        <v>242</v>
      </c>
      <c r="AF106" s="277"/>
    </row>
    <row r="107" spans="2:32" x14ac:dyDescent="0.2">
      <c r="B107" s="39" t="s">
        <v>76</v>
      </c>
      <c r="C107" s="274" t="s">
        <v>67</v>
      </c>
      <c r="D107" s="276">
        <v>97</v>
      </c>
      <c r="E107" s="30" t="s">
        <v>70</v>
      </c>
      <c r="F107" s="13"/>
      <c r="G107" s="276">
        <v>3</v>
      </c>
      <c r="H107" s="276"/>
      <c r="I107" s="276">
        <v>9</v>
      </c>
      <c r="J107" s="276"/>
      <c r="K107" s="276"/>
      <c r="L107" s="276"/>
      <c r="M107" s="276"/>
      <c r="N107" s="276"/>
      <c r="O107" s="276">
        <v>6</v>
      </c>
      <c r="P107" s="276"/>
      <c r="Q107" s="276"/>
      <c r="R107" s="276"/>
      <c r="S107" s="356" t="s">
        <v>424</v>
      </c>
      <c r="T107" s="44">
        <v>45322</v>
      </c>
      <c r="U107" s="50" t="s">
        <v>45</v>
      </c>
      <c r="V107" s="276">
        <v>6</v>
      </c>
      <c r="W107" s="274"/>
      <c r="X107" s="2"/>
      <c r="Y107" s="56">
        <v>45419</v>
      </c>
      <c r="Z107" s="274" t="s">
        <v>45</v>
      </c>
      <c r="AA107" s="276">
        <v>12</v>
      </c>
      <c r="AB107" s="1"/>
      <c r="AC107" s="2"/>
      <c r="AD107" s="13"/>
      <c r="AE107" s="1"/>
      <c r="AF107" s="277"/>
    </row>
    <row r="108" spans="2:32" x14ac:dyDescent="0.2">
      <c r="B108" s="39" t="s">
        <v>76</v>
      </c>
      <c r="C108" s="274" t="s">
        <v>67</v>
      </c>
      <c r="D108" s="276">
        <v>98</v>
      </c>
      <c r="E108" s="30" t="s">
        <v>50</v>
      </c>
      <c r="F108" s="13"/>
      <c r="G108" s="276">
        <v>1</v>
      </c>
      <c r="H108" s="276"/>
      <c r="I108" s="276">
        <v>6</v>
      </c>
      <c r="J108" s="276"/>
      <c r="K108" s="276"/>
      <c r="L108" s="276"/>
      <c r="M108" s="276"/>
      <c r="N108" s="276"/>
      <c r="O108" s="276">
        <v>3</v>
      </c>
      <c r="P108" s="276"/>
      <c r="Q108" s="276"/>
      <c r="R108" s="276"/>
      <c r="S108" s="314"/>
      <c r="T108" s="44">
        <v>45322</v>
      </c>
      <c r="U108" s="50" t="s">
        <v>45</v>
      </c>
      <c r="V108" s="276">
        <v>3</v>
      </c>
      <c r="W108" s="274"/>
      <c r="X108" s="2"/>
      <c r="Y108" s="56">
        <v>45419</v>
      </c>
      <c r="Z108" s="274" t="s">
        <v>45</v>
      </c>
      <c r="AA108" s="276">
        <v>7</v>
      </c>
      <c r="AB108" s="1"/>
      <c r="AC108" s="2"/>
      <c r="AD108" s="13"/>
      <c r="AE108" s="1"/>
      <c r="AF108" s="277"/>
    </row>
    <row r="109" spans="2:32" x14ac:dyDescent="0.2">
      <c r="B109" s="39" t="s">
        <v>76</v>
      </c>
      <c r="C109" s="274" t="s">
        <v>67</v>
      </c>
      <c r="D109" s="276">
        <v>99</v>
      </c>
      <c r="E109" s="30" t="s">
        <v>49</v>
      </c>
      <c r="F109" s="13"/>
      <c r="G109" s="276"/>
      <c r="H109" s="276"/>
      <c r="I109" s="276">
        <v>3</v>
      </c>
      <c r="J109" s="276"/>
      <c r="K109" s="276">
        <v>3</v>
      </c>
      <c r="L109" s="276" t="s">
        <v>45</v>
      </c>
      <c r="M109" s="276"/>
      <c r="N109" s="276"/>
      <c r="O109" s="276"/>
      <c r="P109" s="276"/>
      <c r="Q109" s="276"/>
      <c r="R109" s="276"/>
      <c r="S109" s="315" t="s">
        <v>608</v>
      </c>
      <c r="T109" s="44">
        <v>45322</v>
      </c>
      <c r="U109" s="50" t="s">
        <v>45</v>
      </c>
      <c r="V109" s="276">
        <v>3</v>
      </c>
      <c r="W109" s="274"/>
      <c r="X109" s="2"/>
      <c r="Y109" s="56">
        <v>45419</v>
      </c>
      <c r="Z109" s="274" t="s">
        <v>45</v>
      </c>
      <c r="AA109" s="276">
        <v>3</v>
      </c>
      <c r="AB109" s="1"/>
      <c r="AC109" s="2"/>
      <c r="AD109" s="36">
        <v>45392</v>
      </c>
      <c r="AE109" s="1" t="s">
        <v>242</v>
      </c>
      <c r="AF109" s="277"/>
    </row>
    <row r="110" spans="2:32" x14ac:dyDescent="0.2">
      <c r="B110" s="39" t="s">
        <v>76</v>
      </c>
      <c r="C110" s="274" t="s">
        <v>67</v>
      </c>
      <c r="D110" s="276">
        <v>100</v>
      </c>
      <c r="E110" s="30" t="s">
        <v>44</v>
      </c>
      <c r="F110" s="13"/>
      <c r="G110" s="276"/>
      <c r="H110" s="276">
        <v>6</v>
      </c>
      <c r="I110" s="276"/>
      <c r="J110" s="276"/>
      <c r="K110" s="276"/>
      <c r="L110" s="276"/>
      <c r="M110" s="276"/>
      <c r="N110" s="276"/>
      <c r="O110" s="276">
        <v>1</v>
      </c>
      <c r="P110" s="276">
        <v>3</v>
      </c>
      <c r="Q110" s="276"/>
      <c r="R110" s="276" t="s">
        <v>45</v>
      </c>
      <c r="S110" s="314"/>
      <c r="T110" s="44">
        <v>45322</v>
      </c>
      <c r="U110" s="50" t="s">
        <v>45</v>
      </c>
      <c r="V110" s="276">
        <v>10</v>
      </c>
      <c r="W110" s="274" t="s">
        <v>72</v>
      </c>
      <c r="X110" s="2"/>
      <c r="Y110" s="56">
        <v>45419</v>
      </c>
      <c r="Z110" s="274" t="s">
        <v>45</v>
      </c>
      <c r="AA110" s="276">
        <v>12</v>
      </c>
      <c r="AB110" s="1"/>
      <c r="AC110" s="2"/>
      <c r="AD110" s="13"/>
      <c r="AE110" s="1"/>
      <c r="AF110" s="277"/>
    </row>
    <row r="111" spans="2:32" x14ac:dyDescent="0.2">
      <c r="B111" s="39" t="s">
        <v>76</v>
      </c>
      <c r="C111" s="274" t="s">
        <v>67</v>
      </c>
      <c r="D111" s="276">
        <v>101</v>
      </c>
      <c r="E111" s="30" t="s">
        <v>50</v>
      </c>
      <c r="F111" s="13"/>
      <c r="G111" s="276">
        <v>3</v>
      </c>
      <c r="H111" s="276"/>
      <c r="I111" s="276">
        <v>6</v>
      </c>
      <c r="J111" s="276"/>
      <c r="K111" s="276"/>
      <c r="L111" s="276"/>
      <c r="M111" s="276"/>
      <c r="N111" s="276"/>
      <c r="O111" s="276">
        <v>3</v>
      </c>
      <c r="P111" s="276"/>
      <c r="Q111" s="276"/>
      <c r="R111" s="276"/>
      <c r="S111" s="314"/>
      <c r="T111" s="44">
        <v>45322</v>
      </c>
      <c r="U111" s="50" t="s">
        <v>45</v>
      </c>
      <c r="V111" s="276">
        <v>3</v>
      </c>
      <c r="W111" s="274"/>
      <c r="X111" s="2"/>
      <c r="Y111" s="56">
        <v>45419</v>
      </c>
      <c r="Z111" s="274" t="s">
        <v>45</v>
      </c>
      <c r="AA111" s="276">
        <v>7</v>
      </c>
      <c r="AB111" s="1"/>
      <c r="AC111" s="2"/>
      <c r="AD111" s="13"/>
      <c r="AE111" s="1"/>
      <c r="AF111" s="277"/>
    </row>
    <row r="112" spans="2:32" x14ac:dyDescent="0.2">
      <c r="B112" s="39" t="s">
        <v>76</v>
      </c>
      <c r="C112" s="274" t="s">
        <v>67</v>
      </c>
      <c r="D112" s="276">
        <v>102</v>
      </c>
      <c r="E112" s="30" t="s">
        <v>50</v>
      </c>
      <c r="F112" s="13"/>
      <c r="G112" s="276">
        <v>2</v>
      </c>
      <c r="H112" s="276"/>
      <c r="I112" s="276">
        <v>6</v>
      </c>
      <c r="J112" s="276"/>
      <c r="K112" s="276"/>
      <c r="L112" s="276"/>
      <c r="M112" s="276"/>
      <c r="N112" s="276"/>
      <c r="O112" s="276">
        <v>3</v>
      </c>
      <c r="P112" s="276"/>
      <c r="Q112" s="276"/>
      <c r="R112" s="276"/>
      <c r="S112" s="314"/>
      <c r="T112" s="44">
        <v>45322</v>
      </c>
      <c r="U112" s="50" t="s">
        <v>45</v>
      </c>
      <c r="V112" s="276">
        <v>3</v>
      </c>
      <c r="W112" s="274"/>
      <c r="X112" s="2"/>
      <c r="Y112" s="56">
        <v>45419</v>
      </c>
      <c r="Z112" s="274" t="s">
        <v>45</v>
      </c>
      <c r="AA112" s="276">
        <v>8</v>
      </c>
      <c r="AB112" s="1"/>
      <c r="AC112" s="2"/>
      <c r="AD112" s="13"/>
      <c r="AE112" s="1"/>
      <c r="AF112" s="277"/>
    </row>
    <row r="113" spans="2:32" x14ac:dyDescent="0.2">
      <c r="B113" s="39" t="s">
        <v>76</v>
      </c>
      <c r="C113" s="274" t="s">
        <v>67</v>
      </c>
      <c r="D113" s="276">
        <v>103</v>
      </c>
      <c r="E113" s="30" t="s">
        <v>50</v>
      </c>
      <c r="F113" s="13"/>
      <c r="G113" s="276">
        <v>1</v>
      </c>
      <c r="H113" s="276"/>
      <c r="I113" s="276">
        <v>6</v>
      </c>
      <c r="J113" s="276"/>
      <c r="K113" s="276"/>
      <c r="L113" s="276"/>
      <c r="M113" s="276"/>
      <c r="N113" s="276"/>
      <c r="O113" s="276">
        <v>3</v>
      </c>
      <c r="P113" s="276"/>
      <c r="Q113" s="276"/>
      <c r="R113" s="276"/>
      <c r="S113" s="356" t="s">
        <v>424</v>
      </c>
      <c r="T113" s="44">
        <v>45322</v>
      </c>
      <c r="U113" s="50" t="s">
        <v>45</v>
      </c>
      <c r="V113" s="276">
        <v>3</v>
      </c>
      <c r="W113" s="274"/>
      <c r="X113" s="2"/>
      <c r="Y113" s="56">
        <v>45419</v>
      </c>
      <c r="Z113" s="274" t="s">
        <v>45</v>
      </c>
      <c r="AA113" s="276">
        <v>7</v>
      </c>
      <c r="AB113" s="1"/>
      <c r="AC113" s="2"/>
      <c r="AD113" s="13"/>
      <c r="AE113" s="1"/>
      <c r="AF113" s="277"/>
    </row>
    <row r="114" spans="2:32" x14ac:dyDescent="0.2">
      <c r="B114" s="39" t="s">
        <v>76</v>
      </c>
      <c r="C114" s="274" t="s">
        <v>67</v>
      </c>
      <c r="D114" s="276">
        <v>104</v>
      </c>
      <c r="E114" s="30" t="s">
        <v>42</v>
      </c>
      <c r="F114" s="13"/>
      <c r="G114" s="276">
        <v>3</v>
      </c>
      <c r="H114" s="276"/>
      <c r="I114" s="276"/>
      <c r="J114" s="276"/>
      <c r="K114" s="276"/>
      <c r="L114" s="276"/>
      <c r="M114" s="276"/>
      <c r="N114" s="276">
        <v>3</v>
      </c>
      <c r="O114" s="276"/>
      <c r="P114" s="276"/>
      <c r="Q114" s="276"/>
      <c r="R114" s="276"/>
      <c r="S114" s="314"/>
      <c r="T114" s="258"/>
      <c r="U114" s="24"/>
      <c r="V114" s="276"/>
      <c r="W114" s="274"/>
      <c r="X114" s="2"/>
      <c r="Y114" s="56">
        <v>45419</v>
      </c>
      <c r="Z114" s="274" t="s">
        <v>45</v>
      </c>
      <c r="AA114" s="276">
        <v>6</v>
      </c>
      <c r="AB114" s="1"/>
      <c r="AC114" s="2"/>
      <c r="AD114" s="13"/>
      <c r="AE114" s="1"/>
      <c r="AF114" s="277"/>
    </row>
    <row r="115" spans="2:32" x14ac:dyDescent="0.2">
      <c r="B115" s="39" t="s">
        <v>76</v>
      </c>
      <c r="C115" s="274" t="s">
        <v>67</v>
      </c>
      <c r="D115" s="276">
        <v>105</v>
      </c>
      <c r="E115" s="30" t="s">
        <v>42</v>
      </c>
      <c r="F115" s="13"/>
      <c r="G115" s="276">
        <v>3</v>
      </c>
      <c r="H115" s="276"/>
      <c r="I115" s="276"/>
      <c r="J115" s="276"/>
      <c r="K115" s="276"/>
      <c r="L115" s="276"/>
      <c r="M115" s="276"/>
      <c r="N115" s="276"/>
      <c r="O115" s="276"/>
      <c r="P115" s="276"/>
      <c r="Q115" s="276"/>
      <c r="R115" s="276"/>
      <c r="S115" s="356" t="s">
        <v>599</v>
      </c>
      <c r="T115" s="275"/>
      <c r="U115" s="276"/>
      <c r="V115" s="276"/>
      <c r="W115" s="274"/>
      <c r="X115" s="2"/>
      <c r="Y115" s="56">
        <v>45419</v>
      </c>
      <c r="Z115" s="274" t="s">
        <v>45</v>
      </c>
      <c r="AA115" s="276">
        <v>3</v>
      </c>
      <c r="AB115" s="1"/>
      <c r="AC115" s="2"/>
      <c r="AD115" s="13"/>
      <c r="AE115" s="1"/>
      <c r="AF115" s="277"/>
    </row>
    <row r="116" spans="2:32" x14ac:dyDescent="0.2">
      <c r="B116" s="39" t="s">
        <v>76</v>
      </c>
      <c r="C116" s="274" t="s">
        <v>67</v>
      </c>
      <c r="D116" s="276">
        <v>106</v>
      </c>
      <c r="E116" s="30" t="s">
        <v>50</v>
      </c>
      <c r="F116" s="13"/>
      <c r="G116" s="276">
        <v>2</v>
      </c>
      <c r="H116" s="276"/>
      <c r="I116" s="276">
        <v>6</v>
      </c>
      <c r="J116" s="276"/>
      <c r="K116" s="276"/>
      <c r="L116" s="276"/>
      <c r="M116" s="276"/>
      <c r="N116" s="276">
        <v>3</v>
      </c>
      <c r="O116" s="276">
        <v>3</v>
      </c>
      <c r="P116" s="276"/>
      <c r="Q116" s="276"/>
      <c r="R116" s="276"/>
      <c r="S116" s="314"/>
      <c r="T116" s="98">
        <v>45322</v>
      </c>
      <c r="U116" s="274" t="s">
        <v>45</v>
      </c>
      <c r="V116" s="276">
        <v>3</v>
      </c>
      <c r="W116" s="274"/>
      <c r="X116" s="2"/>
      <c r="Y116" s="56">
        <v>45419</v>
      </c>
      <c r="Z116" s="274" t="s">
        <v>45</v>
      </c>
      <c r="AA116" s="276">
        <v>11</v>
      </c>
      <c r="AB116" s="1"/>
      <c r="AC116" s="2"/>
      <c r="AD116" s="13"/>
      <c r="AE116" s="1"/>
      <c r="AF116" s="277"/>
    </row>
    <row r="117" spans="2:32" x14ac:dyDescent="0.2">
      <c r="B117" s="39" t="s">
        <v>76</v>
      </c>
      <c r="C117" s="274" t="s">
        <v>67</v>
      </c>
      <c r="D117" s="276">
        <v>107</v>
      </c>
      <c r="E117" s="30" t="s">
        <v>55</v>
      </c>
      <c r="F117" s="13"/>
      <c r="G117" s="276">
        <v>2</v>
      </c>
      <c r="H117" s="276"/>
      <c r="I117" s="276">
        <v>6</v>
      </c>
      <c r="J117" s="276"/>
      <c r="K117" s="276"/>
      <c r="L117" s="276"/>
      <c r="M117" s="276"/>
      <c r="N117" s="276"/>
      <c r="O117" s="276">
        <v>3</v>
      </c>
      <c r="P117" s="276"/>
      <c r="Q117" s="276"/>
      <c r="R117" s="276"/>
      <c r="S117" s="356" t="s">
        <v>424</v>
      </c>
      <c r="T117" s="44">
        <v>45322</v>
      </c>
      <c r="U117" s="50" t="s">
        <v>45</v>
      </c>
      <c r="V117" s="276">
        <v>3</v>
      </c>
      <c r="W117" s="274"/>
      <c r="X117" s="2"/>
      <c r="Y117" s="56">
        <v>45419</v>
      </c>
      <c r="Z117" s="274" t="s">
        <v>45</v>
      </c>
      <c r="AA117" s="276">
        <v>8</v>
      </c>
      <c r="AB117" s="1"/>
      <c r="AC117" s="2"/>
      <c r="AD117" s="13"/>
      <c r="AE117" s="1"/>
      <c r="AF117" s="277"/>
    </row>
    <row r="118" spans="2:32" x14ac:dyDescent="0.2">
      <c r="B118" s="39" t="s">
        <v>76</v>
      </c>
      <c r="C118" s="274" t="s">
        <v>67</v>
      </c>
      <c r="D118" s="276">
        <v>108</v>
      </c>
      <c r="E118" s="30" t="s">
        <v>61</v>
      </c>
      <c r="F118" s="13"/>
      <c r="G118" s="276"/>
      <c r="H118" s="276"/>
      <c r="I118" s="276">
        <v>3</v>
      </c>
      <c r="J118" s="276"/>
      <c r="K118" s="276">
        <v>3</v>
      </c>
      <c r="L118" s="276"/>
      <c r="M118" s="276" t="s">
        <v>45</v>
      </c>
      <c r="N118" s="276"/>
      <c r="O118" s="276"/>
      <c r="P118" s="276"/>
      <c r="Q118" s="276"/>
      <c r="R118" s="276"/>
      <c r="S118" s="356" t="s">
        <v>601</v>
      </c>
      <c r="T118" s="44">
        <v>45322</v>
      </c>
      <c r="U118" s="50" t="s">
        <v>45</v>
      </c>
      <c r="V118" s="276">
        <v>9</v>
      </c>
      <c r="W118" s="274"/>
      <c r="X118" s="2"/>
      <c r="Y118" s="56">
        <v>45419</v>
      </c>
      <c r="Z118" s="274" t="s">
        <v>45</v>
      </c>
      <c r="AA118" s="276">
        <v>6</v>
      </c>
      <c r="AB118" s="1"/>
      <c r="AC118" s="2"/>
      <c r="AD118" s="13"/>
      <c r="AE118" s="1"/>
      <c r="AF118" s="277"/>
    </row>
    <row r="119" spans="2:32" x14ac:dyDescent="0.2">
      <c r="B119" s="39" t="s">
        <v>76</v>
      </c>
      <c r="C119" s="274" t="s">
        <v>67</v>
      </c>
      <c r="D119" s="276">
        <v>109</v>
      </c>
      <c r="E119" s="30" t="s">
        <v>44</v>
      </c>
      <c r="F119" s="13"/>
      <c r="G119" s="276"/>
      <c r="H119" s="276"/>
      <c r="I119" s="276">
        <v>6</v>
      </c>
      <c r="J119" s="276"/>
      <c r="K119" s="276">
        <v>3</v>
      </c>
      <c r="L119" s="276"/>
      <c r="M119" s="276" t="s">
        <v>45</v>
      </c>
      <c r="N119" s="276"/>
      <c r="O119" s="276">
        <v>3</v>
      </c>
      <c r="P119" s="276"/>
      <c r="Q119" s="276"/>
      <c r="R119" s="276"/>
      <c r="S119" s="314"/>
      <c r="T119" s="44">
        <v>45322</v>
      </c>
      <c r="U119" s="50" t="s">
        <v>45</v>
      </c>
      <c r="V119" s="276">
        <v>12</v>
      </c>
      <c r="W119" s="274" t="s">
        <v>73</v>
      </c>
      <c r="X119" s="2"/>
      <c r="Y119" s="56">
        <v>45419</v>
      </c>
      <c r="Z119" s="274" t="s">
        <v>45</v>
      </c>
      <c r="AA119" s="276">
        <v>9</v>
      </c>
      <c r="AB119" s="1"/>
      <c r="AC119" s="2"/>
      <c r="AD119" s="13"/>
      <c r="AE119" s="1"/>
      <c r="AF119" s="277"/>
    </row>
    <row r="120" spans="2:32" x14ac:dyDescent="0.2">
      <c r="B120" s="39" t="s">
        <v>76</v>
      </c>
      <c r="C120" s="274" t="s">
        <v>67</v>
      </c>
      <c r="D120" s="276">
        <v>110</v>
      </c>
      <c r="E120" s="30" t="s">
        <v>42</v>
      </c>
      <c r="F120" s="13"/>
      <c r="G120" s="276">
        <v>3</v>
      </c>
      <c r="H120" s="276"/>
      <c r="I120" s="276"/>
      <c r="J120" s="276"/>
      <c r="K120" s="276"/>
      <c r="L120" s="276"/>
      <c r="M120" s="276"/>
      <c r="N120" s="276"/>
      <c r="O120" s="276"/>
      <c r="P120" s="276"/>
      <c r="Q120" s="276"/>
      <c r="R120" s="276"/>
      <c r="S120" s="356" t="s">
        <v>595</v>
      </c>
      <c r="T120" s="258"/>
      <c r="U120" s="24"/>
      <c r="V120" s="276"/>
      <c r="W120" s="274"/>
      <c r="X120" s="2"/>
      <c r="Y120" s="56">
        <v>45419</v>
      </c>
      <c r="Z120" s="274" t="s">
        <v>45</v>
      </c>
      <c r="AA120" s="276">
        <v>3</v>
      </c>
      <c r="AB120" s="1"/>
      <c r="AC120" s="2"/>
      <c r="AD120" s="13"/>
      <c r="AE120" s="1"/>
      <c r="AF120" s="277"/>
    </row>
    <row r="121" spans="2:32" x14ac:dyDescent="0.2">
      <c r="B121" s="39" t="s">
        <v>76</v>
      </c>
      <c r="C121" s="274" t="s">
        <v>67</v>
      </c>
      <c r="D121" s="276">
        <v>111</v>
      </c>
      <c r="E121" s="30" t="s">
        <v>42</v>
      </c>
      <c r="F121" s="13"/>
      <c r="G121" s="276">
        <v>3</v>
      </c>
      <c r="H121" s="276"/>
      <c r="I121" s="276"/>
      <c r="J121" s="276"/>
      <c r="K121" s="276"/>
      <c r="L121" s="276"/>
      <c r="M121" s="276"/>
      <c r="N121" s="276">
        <v>3</v>
      </c>
      <c r="O121" s="276"/>
      <c r="P121" s="276"/>
      <c r="Q121" s="276"/>
      <c r="R121" s="276"/>
      <c r="S121" s="356" t="s">
        <v>602</v>
      </c>
      <c r="T121" s="275"/>
      <c r="U121" s="276"/>
      <c r="V121" s="276"/>
      <c r="W121" s="274"/>
      <c r="X121" s="2"/>
      <c r="Y121" s="56">
        <v>45419</v>
      </c>
      <c r="Z121" s="274" t="s">
        <v>45</v>
      </c>
      <c r="AA121" s="276">
        <v>6</v>
      </c>
      <c r="AB121" s="1"/>
      <c r="AC121" s="2"/>
      <c r="AD121" s="13"/>
      <c r="AE121" s="1"/>
      <c r="AF121" s="277"/>
    </row>
    <row r="122" spans="2:32" x14ac:dyDescent="0.2">
      <c r="B122" s="39" t="s">
        <v>76</v>
      </c>
      <c r="C122" s="274" t="s">
        <v>67</v>
      </c>
      <c r="D122" s="276">
        <v>112</v>
      </c>
      <c r="E122" s="30" t="s">
        <v>50</v>
      </c>
      <c r="F122" s="13"/>
      <c r="G122" s="276">
        <v>2</v>
      </c>
      <c r="H122" s="276"/>
      <c r="I122" s="276">
        <v>6</v>
      </c>
      <c r="J122" s="276"/>
      <c r="K122" s="276"/>
      <c r="L122" s="276"/>
      <c r="M122" s="276"/>
      <c r="N122" s="276"/>
      <c r="O122" s="276">
        <v>4</v>
      </c>
      <c r="P122" s="276"/>
      <c r="Q122" s="276"/>
      <c r="R122" s="276"/>
      <c r="S122" s="356" t="s">
        <v>424</v>
      </c>
      <c r="T122" s="98">
        <v>45322</v>
      </c>
      <c r="U122" s="274" t="s">
        <v>45</v>
      </c>
      <c r="V122" s="276">
        <v>4</v>
      </c>
      <c r="W122" s="274"/>
      <c r="X122" s="2"/>
      <c r="Y122" s="56">
        <v>45419</v>
      </c>
      <c r="Z122" s="274" t="s">
        <v>45</v>
      </c>
      <c r="AA122" s="276">
        <v>8</v>
      </c>
      <c r="AB122" s="1"/>
      <c r="AC122" s="2"/>
      <c r="AD122" s="13"/>
      <c r="AE122" s="1"/>
      <c r="AF122" s="277"/>
    </row>
    <row r="123" spans="2:32" x14ac:dyDescent="0.2">
      <c r="B123" s="39" t="s">
        <v>76</v>
      </c>
      <c r="C123" s="274" t="s">
        <v>67</v>
      </c>
      <c r="D123" s="276">
        <v>113</v>
      </c>
      <c r="E123" s="30" t="s">
        <v>42</v>
      </c>
      <c r="F123" s="13"/>
      <c r="G123" s="276">
        <v>3</v>
      </c>
      <c r="H123" s="276"/>
      <c r="I123" s="276"/>
      <c r="J123" s="276"/>
      <c r="K123" s="276"/>
      <c r="L123" s="276"/>
      <c r="M123" s="276"/>
      <c r="N123" s="276">
        <v>3</v>
      </c>
      <c r="O123" s="276"/>
      <c r="P123" s="276"/>
      <c r="Q123" s="276"/>
      <c r="R123" s="276"/>
      <c r="S123" s="356" t="s">
        <v>603</v>
      </c>
      <c r="T123" s="258"/>
      <c r="U123" s="24"/>
      <c r="V123" s="276"/>
      <c r="W123" s="274"/>
      <c r="X123" s="2"/>
      <c r="Y123" s="56">
        <v>45419</v>
      </c>
      <c r="Z123" s="274" t="s">
        <v>45</v>
      </c>
      <c r="AA123" s="276">
        <v>6</v>
      </c>
      <c r="AB123" s="1"/>
      <c r="AC123" s="2"/>
      <c r="AD123" s="13"/>
      <c r="AE123" s="1"/>
      <c r="AF123" s="277"/>
    </row>
    <row r="124" spans="2:32" x14ac:dyDescent="0.2">
      <c r="B124" s="39" t="s">
        <v>76</v>
      </c>
      <c r="C124" s="274" t="s">
        <v>67</v>
      </c>
      <c r="D124" s="276">
        <v>114</v>
      </c>
      <c r="E124" s="30" t="s">
        <v>42</v>
      </c>
      <c r="F124" s="13"/>
      <c r="G124" s="276">
        <v>3</v>
      </c>
      <c r="H124" s="276"/>
      <c r="I124" s="276"/>
      <c r="J124" s="276"/>
      <c r="K124" s="276"/>
      <c r="L124" s="276"/>
      <c r="M124" s="276"/>
      <c r="N124" s="276"/>
      <c r="O124" s="276"/>
      <c r="P124" s="276"/>
      <c r="Q124" s="276"/>
      <c r="R124" s="276"/>
      <c r="S124" s="356" t="s">
        <v>599</v>
      </c>
      <c r="T124" s="275"/>
      <c r="U124" s="276"/>
      <c r="V124" s="276"/>
      <c r="W124" s="274"/>
      <c r="X124" s="2"/>
      <c r="Y124" s="56">
        <v>45419</v>
      </c>
      <c r="Z124" s="274" t="s">
        <v>45</v>
      </c>
      <c r="AA124" s="276">
        <v>3</v>
      </c>
      <c r="AB124" s="1"/>
      <c r="AC124" s="2"/>
      <c r="AD124" s="13"/>
      <c r="AE124" s="1"/>
      <c r="AF124" s="277"/>
    </row>
    <row r="125" spans="2:32" x14ac:dyDescent="0.2">
      <c r="B125" s="39" t="s">
        <v>76</v>
      </c>
      <c r="C125" s="274" t="s">
        <v>67</v>
      </c>
      <c r="D125" s="276">
        <v>115</v>
      </c>
      <c r="E125" s="30" t="s">
        <v>57</v>
      </c>
      <c r="F125" s="13"/>
      <c r="G125" s="276">
        <v>3</v>
      </c>
      <c r="H125" s="276"/>
      <c r="I125" s="276"/>
      <c r="J125" s="276"/>
      <c r="K125" s="276">
        <v>3</v>
      </c>
      <c r="L125" s="276"/>
      <c r="M125" s="276" t="s">
        <v>45</v>
      </c>
      <c r="N125" s="276">
        <v>3</v>
      </c>
      <c r="O125" s="276">
        <v>3</v>
      </c>
      <c r="P125" s="276"/>
      <c r="Q125" s="276"/>
      <c r="R125" s="276"/>
      <c r="S125" s="356" t="s">
        <v>604</v>
      </c>
      <c r="T125" s="98">
        <v>45322</v>
      </c>
      <c r="U125" s="274" t="s">
        <v>45</v>
      </c>
      <c r="V125" s="276">
        <v>12</v>
      </c>
      <c r="W125" s="274"/>
      <c r="X125" s="2"/>
      <c r="Y125" s="56">
        <v>45419</v>
      </c>
      <c r="Z125" s="274" t="s">
        <v>45</v>
      </c>
      <c r="AA125" s="276">
        <v>9</v>
      </c>
      <c r="AB125" s="1"/>
      <c r="AC125" s="2"/>
      <c r="AD125" s="13"/>
      <c r="AE125" s="1"/>
      <c r="AF125" s="277"/>
    </row>
    <row r="126" spans="2:32" x14ac:dyDescent="0.2">
      <c r="B126" s="39" t="s">
        <v>76</v>
      </c>
      <c r="C126" s="274" t="s">
        <v>67</v>
      </c>
      <c r="D126" s="276">
        <v>116</v>
      </c>
      <c r="E126" s="30" t="s">
        <v>42</v>
      </c>
      <c r="F126" s="13"/>
      <c r="G126" s="276">
        <v>3</v>
      </c>
      <c r="H126" s="276"/>
      <c r="I126" s="276"/>
      <c r="J126" s="276"/>
      <c r="K126" s="276">
        <v>3</v>
      </c>
      <c r="L126" s="276"/>
      <c r="M126" s="276"/>
      <c r="N126" s="276">
        <v>3</v>
      </c>
      <c r="O126" s="276">
        <v>3</v>
      </c>
      <c r="P126" s="276"/>
      <c r="Q126" s="276"/>
      <c r="R126" s="276"/>
      <c r="S126" s="315" t="s">
        <v>609</v>
      </c>
      <c r="T126" s="44">
        <v>45322</v>
      </c>
      <c r="U126" s="50" t="s">
        <v>45</v>
      </c>
      <c r="V126" s="276">
        <v>6</v>
      </c>
      <c r="W126" s="274"/>
      <c r="X126" s="2"/>
      <c r="Y126" s="56">
        <v>45419</v>
      </c>
      <c r="Z126" s="274" t="s">
        <v>45</v>
      </c>
      <c r="AA126" s="276">
        <v>9</v>
      </c>
      <c r="AB126" s="1"/>
      <c r="AC126" s="2"/>
      <c r="AD126" s="36">
        <v>45389</v>
      </c>
      <c r="AE126" s="1" t="s">
        <v>242</v>
      </c>
      <c r="AF126" s="277"/>
    </row>
    <row r="127" spans="2:32" x14ac:dyDescent="0.2">
      <c r="B127" s="39" t="s">
        <v>76</v>
      </c>
      <c r="C127" s="274" t="s">
        <v>67</v>
      </c>
      <c r="D127" s="276">
        <v>117</v>
      </c>
      <c r="E127" s="30" t="s">
        <v>60</v>
      </c>
      <c r="F127" s="13"/>
      <c r="G127" s="276"/>
      <c r="H127" s="276"/>
      <c r="I127" s="276">
        <v>6</v>
      </c>
      <c r="J127" s="276"/>
      <c r="K127" s="276"/>
      <c r="L127" s="276"/>
      <c r="M127" s="276"/>
      <c r="N127" s="276"/>
      <c r="O127" s="276">
        <v>2</v>
      </c>
      <c r="P127" s="276">
        <v>2</v>
      </c>
      <c r="Q127" s="276"/>
      <c r="R127" s="276" t="s">
        <v>45</v>
      </c>
      <c r="S127" s="356" t="s">
        <v>424</v>
      </c>
      <c r="T127" s="44">
        <v>45322</v>
      </c>
      <c r="U127" s="50" t="s">
        <v>45</v>
      </c>
      <c r="V127" s="276">
        <v>8</v>
      </c>
      <c r="W127" s="274"/>
      <c r="X127" s="2" t="s">
        <v>377</v>
      </c>
      <c r="Y127" s="56">
        <v>45419</v>
      </c>
      <c r="Z127" s="274" t="s">
        <v>45</v>
      </c>
      <c r="AA127" s="276">
        <v>10</v>
      </c>
      <c r="AB127" s="1"/>
      <c r="AC127" s="2"/>
      <c r="AD127" s="13"/>
      <c r="AE127" s="1"/>
      <c r="AF127" s="277"/>
    </row>
    <row r="128" spans="2:32" ht="15.75" thickBot="1" x14ac:dyDescent="0.25">
      <c r="B128" s="39" t="s">
        <v>76</v>
      </c>
      <c r="C128" s="274" t="s">
        <v>67</v>
      </c>
      <c r="D128" s="276">
        <v>118</v>
      </c>
      <c r="E128" s="30" t="s">
        <v>61</v>
      </c>
      <c r="F128" s="13"/>
      <c r="G128" s="276"/>
      <c r="H128" s="276"/>
      <c r="I128" s="276">
        <v>3</v>
      </c>
      <c r="J128" s="276"/>
      <c r="K128" s="276">
        <v>3</v>
      </c>
      <c r="L128" s="276"/>
      <c r="M128" s="276" t="s">
        <v>45</v>
      </c>
      <c r="N128" s="276">
        <v>3</v>
      </c>
      <c r="O128" s="276">
        <v>3</v>
      </c>
      <c r="P128" s="276"/>
      <c r="Q128" s="276"/>
      <c r="R128" s="276"/>
      <c r="S128" s="315" t="s">
        <v>610</v>
      </c>
      <c r="T128" s="44">
        <v>45322</v>
      </c>
      <c r="U128" s="50" t="s">
        <v>45</v>
      </c>
      <c r="V128" s="276">
        <v>10</v>
      </c>
      <c r="W128" s="274"/>
      <c r="X128" s="4"/>
      <c r="Y128" s="56">
        <v>45419</v>
      </c>
      <c r="Z128" s="274" t="s">
        <v>45</v>
      </c>
      <c r="AA128" s="276">
        <v>8</v>
      </c>
      <c r="AB128" s="1"/>
      <c r="AC128" s="2"/>
      <c r="AD128" s="36">
        <v>45389</v>
      </c>
      <c r="AE128" s="1" t="s">
        <v>242</v>
      </c>
      <c r="AF128" s="277"/>
    </row>
    <row r="129" spans="2:32" ht="15.75" thickBot="1" x14ac:dyDescent="0.25">
      <c r="B129" s="286" t="s">
        <v>76</v>
      </c>
      <c r="C129" s="7" t="s">
        <v>67</v>
      </c>
      <c r="D129" s="15" t="s">
        <v>68</v>
      </c>
      <c r="E129" s="92" t="s">
        <v>56</v>
      </c>
      <c r="F129" s="14"/>
      <c r="G129" s="15">
        <v>5</v>
      </c>
      <c r="H129" s="15">
        <v>3</v>
      </c>
      <c r="I129" s="15"/>
      <c r="J129" s="15"/>
      <c r="K129" s="15"/>
      <c r="L129" s="15"/>
      <c r="M129" s="15"/>
      <c r="N129" s="15"/>
      <c r="O129" s="15">
        <v>2</v>
      </c>
      <c r="P129" s="15">
        <v>3</v>
      </c>
      <c r="Q129" s="15"/>
      <c r="R129" s="15"/>
      <c r="S129" s="317"/>
      <c r="T129" s="45">
        <v>45322</v>
      </c>
      <c r="U129" s="8" t="s">
        <v>45</v>
      </c>
      <c r="V129" s="15">
        <v>5</v>
      </c>
      <c r="W129" s="7"/>
      <c r="X129" s="4"/>
      <c r="Y129" s="357">
        <v>45415</v>
      </c>
      <c r="Z129" s="7" t="s">
        <v>45</v>
      </c>
      <c r="AA129" s="15">
        <v>14</v>
      </c>
      <c r="AB129" s="3"/>
      <c r="AC129" s="4"/>
      <c r="AD129" s="14"/>
      <c r="AE129" s="3"/>
      <c r="AF129" s="265"/>
    </row>
    <row r="130" spans="2:32" x14ac:dyDescent="0.2">
      <c r="D130" s="6"/>
      <c r="G130" s="9"/>
      <c r="H130" s="9"/>
      <c r="I130" s="9"/>
      <c r="J130" s="9"/>
      <c r="K130" s="9"/>
      <c r="L130" s="9"/>
      <c r="M130" s="9"/>
      <c r="N130" s="9"/>
      <c r="O130" s="9"/>
      <c r="P130" s="9"/>
      <c r="Q130" s="9"/>
      <c r="R130" s="9"/>
      <c r="T130"/>
      <c r="U130"/>
      <c r="V130"/>
    </row>
    <row r="131" spans="2:32" ht="15.75" thickBot="1" x14ac:dyDescent="0.25">
      <c r="D131" s="6"/>
      <c r="G131" s="9"/>
      <c r="H131" s="9"/>
      <c r="I131" s="9"/>
      <c r="J131" s="9"/>
      <c r="K131" s="9"/>
      <c r="L131" s="9"/>
      <c r="M131" s="9"/>
      <c r="N131" s="9"/>
      <c r="O131" s="9"/>
      <c r="P131" s="9"/>
      <c r="Q131" s="9"/>
      <c r="R131" s="9"/>
      <c r="T131"/>
      <c r="V131"/>
    </row>
    <row r="132" spans="2:32" ht="20.25" x14ac:dyDescent="0.2">
      <c r="D132" s="6"/>
      <c r="E132" s="602" t="s">
        <v>296</v>
      </c>
      <c r="F132" s="603"/>
      <c r="G132" s="603"/>
      <c r="H132" s="603"/>
      <c r="I132" s="603"/>
      <c r="J132" s="603"/>
      <c r="K132" s="603"/>
      <c r="L132" s="603"/>
      <c r="M132" s="603"/>
      <c r="N132" s="603"/>
      <c r="O132" s="603"/>
      <c r="P132" s="604"/>
      <c r="Q132" s="602" t="s">
        <v>81</v>
      </c>
      <c r="R132" s="603"/>
      <c r="S132" s="603"/>
      <c r="T132" s="603"/>
      <c r="U132" s="603"/>
      <c r="V132" s="603"/>
      <c r="W132" s="603"/>
      <c r="X132" s="603"/>
      <c r="Y132" s="603"/>
      <c r="Z132" s="603"/>
      <c r="AA132" s="603"/>
      <c r="AB132" s="604"/>
    </row>
    <row r="133" spans="2:32" ht="20.25" x14ac:dyDescent="0.2">
      <c r="D133" s="6"/>
      <c r="E133" s="74" t="s">
        <v>5</v>
      </c>
      <c r="F133" s="75"/>
      <c r="G133" s="605"/>
      <c r="H133" s="606"/>
      <c r="I133" s="606"/>
      <c r="J133" s="606"/>
      <c r="K133" s="606"/>
      <c r="L133" s="606"/>
      <c r="M133" s="606"/>
      <c r="N133" s="606"/>
      <c r="O133" s="606"/>
      <c r="P133" s="607"/>
      <c r="Q133" s="608" t="s">
        <v>5</v>
      </c>
      <c r="R133" s="609"/>
      <c r="S133" s="609"/>
      <c r="T133" s="609"/>
      <c r="U133" s="609"/>
      <c r="V133" s="76"/>
      <c r="W133" s="77"/>
      <c r="X133" s="77"/>
      <c r="Y133" s="77"/>
      <c r="Z133" s="271"/>
      <c r="AA133" s="77"/>
      <c r="AB133" s="272"/>
    </row>
    <row r="134" spans="2:32" ht="18" x14ac:dyDescent="0.2">
      <c r="E134" s="610" t="s">
        <v>92</v>
      </c>
      <c r="F134" s="611"/>
      <c r="G134" s="611"/>
      <c r="H134" s="611"/>
      <c r="I134" s="611"/>
      <c r="J134" s="79"/>
      <c r="K134" s="79"/>
      <c r="L134" s="79"/>
      <c r="M134" s="79"/>
      <c r="N134" s="79"/>
      <c r="O134" s="79"/>
      <c r="P134" s="80"/>
      <c r="Q134" s="610" t="s">
        <v>298</v>
      </c>
      <c r="R134" s="611"/>
      <c r="S134" s="611"/>
      <c r="T134" s="611"/>
      <c r="U134" s="611"/>
      <c r="V134" s="79"/>
      <c r="W134" s="79"/>
      <c r="X134" s="79"/>
      <c r="Y134" s="79"/>
      <c r="Z134" s="250"/>
      <c r="AA134" s="79"/>
      <c r="AB134" s="249"/>
    </row>
    <row r="135" spans="2:32" ht="20.25" x14ac:dyDescent="0.2">
      <c r="E135" s="612" t="s">
        <v>299</v>
      </c>
      <c r="F135" s="613"/>
      <c r="G135" s="613"/>
      <c r="H135" s="614"/>
      <c r="I135" s="615"/>
      <c r="J135" s="615"/>
      <c r="K135" s="615"/>
      <c r="L135" s="615"/>
      <c r="M135" s="615"/>
      <c r="N135" s="615"/>
      <c r="O135" s="615"/>
      <c r="P135" s="616"/>
      <c r="Q135" s="612" t="s">
        <v>297</v>
      </c>
      <c r="R135" s="613"/>
      <c r="S135" s="613"/>
      <c r="T135" s="614"/>
      <c r="U135" s="615"/>
      <c r="V135" s="615"/>
      <c r="W135" s="615"/>
      <c r="X135" s="615"/>
      <c r="Y135" s="615"/>
      <c r="Z135" s="615"/>
      <c r="AA135" s="615"/>
      <c r="AB135" s="616"/>
    </row>
    <row r="136" spans="2:32" ht="18.75" thickBot="1" x14ac:dyDescent="0.25">
      <c r="E136" s="595" t="s">
        <v>6</v>
      </c>
      <c r="F136" s="596"/>
      <c r="G136" s="596"/>
      <c r="H136" s="597"/>
      <c r="I136" s="598"/>
      <c r="J136" s="598"/>
      <c r="K136" s="598"/>
      <c r="L136" s="598"/>
      <c r="M136" s="598"/>
      <c r="N136" s="598"/>
      <c r="O136" s="598"/>
      <c r="P136" s="599"/>
      <c r="Q136" s="595" t="s">
        <v>6</v>
      </c>
      <c r="R136" s="596"/>
      <c r="S136" s="596"/>
      <c r="T136" s="597"/>
      <c r="U136" s="600"/>
      <c r="V136" s="600"/>
      <c r="W136" s="600"/>
      <c r="X136" s="600"/>
      <c r="Y136" s="600"/>
      <c r="Z136" s="600"/>
      <c r="AA136" s="600"/>
      <c r="AB136" s="601"/>
    </row>
  </sheetData>
  <sheetProtection formatColumns="0" formatRows="0" insertColumns="0" insertRows="0" deleteColumns="0" deleteRows="0"/>
  <mergeCells count="36">
    <mergeCell ref="AF5:AF6"/>
    <mergeCell ref="E3:AE4"/>
    <mergeCell ref="E5:AE6"/>
    <mergeCell ref="AD12:AF13"/>
    <mergeCell ref="B7:AF7"/>
    <mergeCell ref="B8:D8"/>
    <mergeCell ref="E8:X8"/>
    <mergeCell ref="Y8:AA8"/>
    <mergeCell ref="AB8:AF8"/>
    <mergeCell ref="AB9:AF9"/>
    <mergeCell ref="F10:AC11"/>
    <mergeCell ref="AD10:AF11"/>
    <mergeCell ref="F12:S12"/>
    <mergeCell ref="B9:D9"/>
    <mergeCell ref="E9:P9"/>
    <mergeCell ref="T9:X9"/>
    <mergeCell ref="B3:D6"/>
    <mergeCell ref="Y9:AA9"/>
    <mergeCell ref="B10:E13"/>
    <mergeCell ref="T12:X13"/>
    <mergeCell ref="Y12:AC13"/>
    <mergeCell ref="F13:S13"/>
    <mergeCell ref="E132:P132"/>
    <mergeCell ref="Q132:AB132"/>
    <mergeCell ref="G133:P133"/>
    <mergeCell ref="Q133:U133"/>
    <mergeCell ref="E134:I134"/>
    <mergeCell ref="Q134:U134"/>
    <mergeCell ref="E135:H135"/>
    <mergeCell ref="I135:P135"/>
    <mergeCell ref="Q135:T135"/>
    <mergeCell ref="U135:AB135"/>
    <mergeCell ref="E136:H136"/>
    <mergeCell ref="I136:P136"/>
    <mergeCell ref="Q136:T136"/>
    <mergeCell ref="U136:AB136"/>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5"/>
  </sheetPr>
  <dimension ref="B2:AF473"/>
  <sheetViews>
    <sheetView zoomScale="60" zoomScaleNormal="60" workbookViewId="0">
      <selection activeCell="AD467" sqref="AD467"/>
    </sheetView>
  </sheetViews>
  <sheetFormatPr defaultColWidth="11.43359375" defaultRowHeight="15" x14ac:dyDescent="0.2"/>
  <cols>
    <col min="1" max="1" width="2.6875" bestFit="1" customWidth="1"/>
    <col min="2" max="2" width="15.73828125" customWidth="1"/>
    <col min="3" max="3" width="12.64453125" customWidth="1"/>
    <col min="4" max="4" width="10.76171875" style="6" customWidth="1"/>
    <col min="5" max="5" width="25.69140625" customWidth="1"/>
    <col min="6" max="6" width="10.76171875" customWidth="1"/>
    <col min="7" max="11" width="10.76171875" style="9" customWidth="1"/>
    <col min="12" max="13" width="10.76171875" style="6" customWidth="1"/>
    <col min="14" max="16" width="10.76171875" style="9" customWidth="1"/>
    <col min="17" max="18" width="10.76171875" style="6" customWidth="1"/>
    <col min="19" max="19" width="20.71484375" style="157" customWidth="1"/>
    <col min="20" max="20" width="12.64453125" customWidth="1"/>
    <col min="21" max="22" width="12.64453125" style="6" customWidth="1"/>
    <col min="23" max="23" width="30.66796875" customWidth="1"/>
    <col min="24" max="24" width="15.73828125" customWidth="1"/>
    <col min="25" max="25" width="12.64453125" customWidth="1"/>
    <col min="26" max="27" width="12.64453125" style="6" customWidth="1"/>
    <col min="28" max="28" width="30.66796875" customWidth="1"/>
    <col min="29" max="29" width="15.73828125" customWidth="1"/>
    <col min="30" max="31" width="12.64453125" customWidth="1"/>
    <col min="32" max="32" width="29.0546875" bestFit="1" customWidth="1"/>
  </cols>
  <sheetData>
    <row r="2" spans="2:32" ht="15.75" thickBot="1" x14ac:dyDescent="0.25"/>
    <row r="3" spans="2:32" x14ac:dyDescent="0.2">
      <c r="B3" s="562"/>
      <c r="C3" s="563"/>
      <c r="D3" s="564"/>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126" t="s">
        <v>19</v>
      </c>
    </row>
    <row r="4" spans="2:32" x14ac:dyDescent="0.2">
      <c r="B4" s="565"/>
      <c r="C4" s="566"/>
      <c r="D4" s="567"/>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124" t="s">
        <v>20</v>
      </c>
    </row>
    <row r="5" spans="2:32" ht="15" customHeight="1" x14ac:dyDescent="0.2">
      <c r="B5" s="565"/>
      <c r="C5" s="566"/>
      <c r="D5" s="567"/>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617" t="s">
        <v>80</v>
      </c>
    </row>
    <row r="6" spans="2:32" x14ac:dyDescent="0.2">
      <c r="B6" s="568"/>
      <c r="C6" s="569"/>
      <c r="D6" s="570"/>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18"/>
    </row>
    <row r="7" spans="2:32" x14ac:dyDescent="0.2">
      <c r="B7" s="591"/>
      <c r="C7" s="592"/>
      <c r="D7" s="592"/>
      <c r="E7" s="592"/>
      <c r="F7" s="592"/>
      <c r="G7" s="592"/>
      <c r="H7" s="592"/>
      <c r="I7" s="592"/>
      <c r="J7" s="592"/>
      <c r="K7" s="592"/>
      <c r="L7" s="592"/>
      <c r="M7" s="592"/>
      <c r="N7" s="592"/>
      <c r="O7" s="592"/>
      <c r="P7" s="592"/>
      <c r="Q7" s="592"/>
      <c r="R7" s="592"/>
      <c r="S7" s="592"/>
      <c r="T7" s="592"/>
      <c r="U7" s="592"/>
      <c r="V7" s="592"/>
      <c r="W7" s="592"/>
      <c r="X7" s="592"/>
      <c r="Y7" s="592"/>
      <c r="Z7" s="592"/>
      <c r="AA7" s="592"/>
      <c r="AB7" s="592"/>
      <c r="AC7" s="592"/>
      <c r="AD7" s="592"/>
      <c r="AE7" s="592"/>
      <c r="AF7" s="592"/>
    </row>
    <row r="8" spans="2:32" x14ac:dyDescent="0.2">
      <c r="B8" s="579" t="s">
        <v>15</v>
      </c>
      <c r="C8" s="580"/>
      <c r="D8" s="581"/>
      <c r="E8" s="582" t="s">
        <v>38</v>
      </c>
      <c r="F8" s="583"/>
      <c r="G8" s="583"/>
      <c r="H8" s="583"/>
      <c r="I8" s="583"/>
      <c r="J8" s="583"/>
      <c r="K8" s="583"/>
      <c r="L8" s="583"/>
      <c r="M8" s="583"/>
      <c r="N8" s="583"/>
      <c r="O8" s="583"/>
      <c r="P8" s="583"/>
      <c r="Q8" s="583"/>
      <c r="R8" s="583"/>
      <c r="S8" s="583"/>
      <c r="T8" s="583"/>
      <c r="U8" s="583"/>
      <c r="V8" s="584"/>
      <c r="W8" s="583"/>
      <c r="X8" s="594"/>
      <c r="Y8" s="588" t="s">
        <v>12</v>
      </c>
      <c r="Z8" s="584"/>
      <c r="AA8" s="589"/>
      <c r="AB8" s="582">
        <v>4600135303</v>
      </c>
      <c r="AC8" s="583"/>
      <c r="AD8" s="583"/>
      <c r="AE8" s="583"/>
      <c r="AF8" s="583"/>
    </row>
    <row r="9" spans="2:32" x14ac:dyDescent="0.2">
      <c r="B9" s="579" t="s">
        <v>14</v>
      </c>
      <c r="C9" s="580"/>
      <c r="D9" s="581"/>
      <c r="E9" s="582" t="s">
        <v>39</v>
      </c>
      <c r="F9" s="583"/>
      <c r="G9" s="583"/>
      <c r="H9" s="583"/>
      <c r="I9" s="583"/>
      <c r="J9" s="583"/>
      <c r="K9" s="583"/>
      <c r="L9" s="583"/>
      <c r="M9" s="583"/>
      <c r="N9" s="583"/>
      <c r="O9" s="583"/>
      <c r="P9" s="583"/>
      <c r="Q9" s="67"/>
      <c r="R9" s="67"/>
      <c r="S9" s="125"/>
      <c r="T9" s="585"/>
      <c r="U9" s="586"/>
      <c r="V9" s="586"/>
      <c r="W9" s="586"/>
      <c r="X9" s="587"/>
      <c r="Y9" s="588" t="s">
        <v>13</v>
      </c>
      <c r="Z9" s="584"/>
      <c r="AA9" s="589"/>
      <c r="AB9" s="582" t="s">
        <v>40</v>
      </c>
      <c r="AC9" s="583"/>
      <c r="AD9" s="583"/>
      <c r="AE9" s="583"/>
      <c r="AF9" s="583"/>
    </row>
    <row r="10" spans="2:32" ht="15" customHeight="1" x14ac:dyDescent="0.2">
      <c r="B10" s="534" t="s">
        <v>0</v>
      </c>
      <c r="C10" s="535"/>
      <c r="D10" s="535"/>
      <c r="E10" s="536"/>
      <c r="F10" s="542"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4"/>
      <c r="AD10" s="542" t="s">
        <v>2</v>
      </c>
      <c r="AE10" s="543"/>
      <c r="AF10" s="543"/>
    </row>
    <row r="11" spans="2:32" ht="15" customHeight="1" thickBot="1" x14ac:dyDescent="0.25">
      <c r="B11" s="537"/>
      <c r="C11" s="538"/>
      <c r="D11" s="538"/>
      <c r="E11" s="539"/>
      <c r="F11" s="545"/>
      <c r="G11" s="546"/>
      <c r="H11" s="546"/>
      <c r="I11" s="546"/>
      <c r="J11" s="546"/>
      <c r="K11" s="546"/>
      <c r="L11" s="546"/>
      <c r="M11" s="546"/>
      <c r="N11" s="546"/>
      <c r="O11" s="546"/>
      <c r="P11" s="546"/>
      <c r="Q11" s="546"/>
      <c r="R11" s="546"/>
      <c r="S11" s="546"/>
      <c r="T11" s="546"/>
      <c r="U11" s="546"/>
      <c r="V11" s="546"/>
      <c r="W11" s="546"/>
      <c r="X11" s="546"/>
      <c r="Y11" s="546"/>
      <c r="Z11" s="546"/>
      <c r="AA11" s="546"/>
      <c r="AB11" s="546"/>
      <c r="AC11" s="547"/>
      <c r="AD11" s="640"/>
      <c r="AE11" s="641"/>
      <c r="AF11" s="641"/>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40"/>
      <c r="C13" s="541"/>
      <c r="D13" s="541"/>
      <c r="E13" s="541"/>
      <c r="F13" s="559" t="s">
        <v>9</v>
      </c>
      <c r="G13" s="560"/>
      <c r="H13" s="560"/>
      <c r="I13" s="560"/>
      <c r="J13" s="560"/>
      <c r="K13" s="560"/>
      <c r="L13" s="560"/>
      <c r="M13" s="560"/>
      <c r="N13" s="560"/>
      <c r="O13" s="560"/>
      <c r="P13" s="560"/>
      <c r="Q13" s="560"/>
      <c r="R13" s="560"/>
      <c r="S13" s="561"/>
      <c r="T13" s="556"/>
      <c r="U13" s="557"/>
      <c r="V13" s="557"/>
      <c r="W13" s="557"/>
      <c r="X13" s="558"/>
      <c r="Y13" s="556"/>
      <c r="Z13" s="557"/>
      <c r="AA13" s="557"/>
      <c r="AB13" s="557"/>
      <c r="AC13" s="558"/>
      <c r="AD13" s="556"/>
      <c r="AE13" s="557"/>
      <c r="AF13" s="558"/>
    </row>
    <row r="14" spans="2:32" ht="48" customHeight="1" thickBot="1" x14ac:dyDescent="0.25">
      <c r="B14" s="137" t="s">
        <v>7</v>
      </c>
      <c r="C14" s="138" t="s">
        <v>8</v>
      </c>
      <c r="D14" s="138" t="s">
        <v>23</v>
      </c>
      <c r="E14" s="140" t="s">
        <v>22</v>
      </c>
      <c r="F14" s="137" t="s">
        <v>390</v>
      </c>
      <c r="G14" s="139" t="s">
        <v>28</v>
      </c>
      <c r="H14" s="139" t="s">
        <v>29</v>
      </c>
      <c r="I14" s="139" t="s">
        <v>37</v>
      </c>
      <c r="J14" s="139" t="s">
        <v>30</v>
      </c>
      <c r="K14" s="139" t="s">
        <v>31</v>
      </c>
      <c r="L14" s="138" t="s">
        <v>33</v>
      </c>
      <c r="M14" s="138" t="s">
        <v>34</v>
      </c>
      <c r="N14" s="138" t="s">
        <v>48</v>
      </c>
      <c r="O14" s="138" t="s">
        <v>36</v>
      </c>
      <c r="P14" s="139" t="s">
        <v>32</v>
      </c>
      <c r="Q14" s="138" t="s">
        <v>382</v>
      </c>
      <c r="R14" s="138" t="s">
        <v>383</v>
      </c>
      <c r="S14" s="252" t="s">
        <v>384</v>
      </c>
      <c r="T14" s="137" t="s">
        <v>391</v>
      </c>
      <c r="U14" s="138" t="s">
        <v>387</v>
      </c>
      <c r="V14" s="138" t="s">
        <v>35</v>
      </c>
      <c r="W14" s="140" t="s">
        <v>385</v>
      </c>
      <c r="X14" s="142" t="s">
        <v>388</v>
      </c>
      <c r="Y14" s="137" t="s">
        <v>392</v>
      </c>
      <c r="Z14" s="138" t="s">
        <v>393</v>
      </c>
      <c r="AA14" s="138" t="s">
        <v>27</v>
      </c>
      <c r="AB14" s="140" t="s">
        <v>386</v>
      </c>
      <c r="AC14" s="142" t="s">
        <v>389</v>
      </c>
      <c r="AD14" s="148" t="s">
        <v>11</v>
      </c>
      <c r="AE14" s="142" t="s">
        <v>394</v>
      </c>
      <c r="AF14" s="148" t="s">
        <v>26</v>
      </c>
    </row>
    <row r="15" spans="2:32" ht="15" customHeight="1" x14ac:dyDescent="0.2">
      <c r="B15" s="83" t="s">
        <v>76</v>
      </c>
      <c r="C15" s="84" t="s">
        <v>65</v>
      </c>
      <c r="D15" s="388">
        <v>1</v>
      </c>
      <c r="E15" s="398" t="s">
        <v>49</v>
      </c>
      <c r="F15" s="83"/>
      <c r="G15" s="86">
        <v>4</v>
      </c>
      <c r="H15" s="86">
        <v>6</v>
      </c>
      <c r="I15" s="86"/>
      <c r="J15" s="86"/>
      <c r="K15" s="86"/>
      <c r="L15" s="388"/>
      <c r="M15" s="388"/>
      <c r="N15" s="86">
        <v>6</v>
      </c>
      <c r="O15" s="86"/>
      <c r="P15" s="86">
        <v>3</v>
      </c>
      <c r="Q15" s="388"/>
      <c r="R15" s="388" t="s">
        <v>45</v>
      </c>
      <c r="S15" s="399"/>
      <c r="T15" s="88">
        <v>45322</v>
      </c>
      <c r="U15" s="388" t="s">
        <v>45</v>
      </c>
      <c r="V15" s="388">
        <v>9</v>
      </c>
      <c r="W15" s="11"/>
      <c r="X15" s="89"/>
      <c r="Y15" s="88">
        <v>45333</v>
      </c>
      <c r="Z15" s="388" t="s">
        <v>45</v>
      </c>
      <c r="AA15" s="388">
        <v>12</v>
      </c>
      <c r="AB15" s="264"/>
      <c r="AC15" s="89"/>
      <c r="AD15" s="88">
        <v>45420</v>
      </c>
      <c r="AE15" s="84" t="s">
        <v>242</v>
      </c>
      <c r="AF15" s="389"/>
    </row>
    <row r="16" spans="2:32" ht="15" customHeight="1" x14ac:dyDescent="0.2">
      <c r="B16" s="13" t="s">
        <v>76</v>
      </c>
      <c r="C16" s="1" t="s">
        <v>65</v>
      </c>
      <c r="D16" s="386">
        <v>2</v>
      </c>
      <c r="E16" s="2" t="s">
        <v>82</v>
      </c>
      <c r="F16" s="13"/>
      <c r="G16" s="12"/>
      <c r="H16" s="12"/>
      <c r="I16" s="12">
        <v>6</v>
      </c>
      <c r="J16" s="12"/>
      <c r="K16" s="12"/>
      <c r="L16" s="386"/>
      <c r="M16" s="386"/>
      <c r="N16" s="12"/>
      <c r="O16" s="12"/>
      <c r="P16" s="12"/>
      <c r="Q16" s="386"/>
      <c r="R16" s="386"/>
      <c r="S16" s="313" t="s">
        <v>611</v>
      </c>
      <c r="T16" s="13"/>
      <c r="U16" s="386"/>
      <c r="V16" s="1"/>
      <c r="W16" s="384"/>
      <c r="X16" s="2"/>
      <c r="Y16" s="34">
        <v>45333</v>
      </c>
      <c r="Z16" s="386" t="s">
        <v>45</v>
      </c>
      <c r="AA16" s="386">
        <v>3</v>
      </c>
      <c r="AB16" s="10"/>
      <c r="AC16" s="2"/>
      <c r="AD16" s="36">
        <v>45421</v>
      </c>
      <c r="AE16" s="1" t="s">
        <v>242</v>
      </c>
      <c r="AF16" s="387"/>
    </row>
    <row r="17" spans="2:32" ht="15" customHeight="1" x14ac:dyDescent="0.2">
      <c r="B17" s="13" t="s">
        <v>76</v>
      </c>
      <c r="C17" s="1" t="s">
        <v>65</v>
      </c>
      <c r="D17" s="386">
        <v>3</v>
      </c>
      <c r="E17" s="2" t="s">
        <v>82</v>
      </c>
      <c r="F17" s="13"/>
      <c r="G17" s="12"/>
      <c r="H17" s="12"/>
      <c r="I17" s="12">
        <v>6</v>
      </c>
      <c r="J17" s="12"/>
      <c r="K17" s="12"/>
      <c r="L17" s="386"/>
      <c r="M17" s="386"/>
      <c r="N17" s="12"/>
      <c r="O17" s="12"/>
      <c r="P17" s="12"/>
      <c r="Q17" s="386"/>
      <c r="R17" s="386"/>
      <c r="S17" s="313" t="s">
        <v>611</v>
      </c>
      <c r="T17" s="13"/>
      <c r="U17" s="386"/>
      <c r="V17" s="1"/>
      <c r="W17" s="384"/>
      <c r="X17" s="2"/>
      <c r="Y17" s="34">
        <v>45333</v>
      </c>
      <c r="Z17" s="386" t="s">
        <v>45</v>
      </c>
      <c r="AA17" s="386">
        <v>3</v>
      </c>
      <c r="AB17" s="10"/>
      <c r="AC17" s="2"/>
      <c r="AD17" s="36">
        <v>45421</v>
      </c>
      <c r="AE17" s="1" t="s">
        <v>242</v>
      </c>
      <c r="AF17" s="387"/>
    </row>
    <row r="18" spans="2:32" ht="15" customHeight="1" x14ac:dyDescent="0.2">
      <c r="B18" s="13" t="s">
        <v>76</v>
      </c>
      <c r="C18" s="1" t="s">
        <v>65</v>
      </c>
      <c r="D18" s="386">
        <v>4</v>
      </c>
      <c r="E18" s="2" t="s">
        <v>82</v>
      </c>
      <c r="F18" s="13"/>
      <c r="G18" s="12"/>
      <c r="H18" s="12"/>
      <c r="I18" s="12">
        <v>6</v>
      </c>
      <c r="J18" s="12"/>
      <c r="K18" s="12"/>
      <c r="L18" s="386"/>
      <c r="M18" s="386"/>
      <c r="N18" s="12"/>
      <c r="O18" s="12"/>
      <c r="P18" s="12"/>
      <c r="Q18" s="386"/>
      <c r="R18" s="386"/>
      <c r="S18" s="313" t="s">
        <v>611</v>
      </c>
      <c r="T18" s="13"/>
      <c r="U18" s="386"/>
      <c r="V18" s="1"/>
      <c r="W18" s="384"/>
      <c r="X18" s="2"/>
      <c r="Y18" s="34">
        <v>45333</v>
      </c>
      <c r="Z18" s="386" t="s">
        <v>45</v>
      </c>
      <c r="AA18" s="386">
        <v>3</v>
      </c>
      <c r="AB18" s="10"/>
      <c r="AC18" s="2"/>
      <c r="AD18" s="36">
        <v>45421</v>
      </c>
      <c r="AE18" s="1" t="s">
        <v>242</v>
      </c>
      <c r="AF18" s="387"/>
    </row>
    <row r="19" spans="2:32" ht="15" customHeight="1" x14ac:dyDescent="0.2">
      <c r="B19" s="13" t="s">
        <v>76</v>
      </c>
      <c r="C19" s="1" t="s">
        <v>65</v>
      </c>
      <c r="D19" s="386">
        <v>5</v>
      </c>
      <c r="E19" s="2" t="s">
        <v>50</v>
      </c>
      <c r="F19" s="13"/>
      <c r="G19" s="12">
        <v>3</v>
      </c>
      <c r="H19" s="12">
        <v>6</v>
      </c>
      <c r="I19" s="12">
        <v>6</v>
      </c>
      <c r="J19" s="12"/>
      <c r="K19" s="12"/>
      <c r="L19" s="386"/>
      <c r="M19" s="386"/>
      <c r="N19" s="12"/>
      <c r="O19" s="12">
        <v>3</v>
      </c>
      <c r="P19" s="12"/>
      <c r="Q19" s="386"/>
      <c r="R19" s="386"/>
      <c r="S19" s="314"/>
      <c r="T19" s="36">
        <v>45322</v>
      </c>
      <c r="U19" s="24" t="s">
        <v>45</v>
      </c>
      <c r="V19" s="386">
        <v>3</v>
      </c>
      <c r="W19" s="50"/>
      <c r="X19" s="2"/>
      <c r="Y19" s="34">
        <v>45333</v>
      </c>
      <c r="Z19" s="386" t="s">
        <v>45</v>
      </c>
      <c r="AA19" s="386">
        <v>9</v>
      </c>
      <c r="AB19" s="10"/>
      <c r="AC19" s="2"/>
      <c r="AD19" s="36">
        <v>45420</v>
      </c>
      <c r="AE19" s="1" t="s">
        <v>242</v>
      </c>
      <c r="AF19" s="387"/>
    </row>
    <row r="20" spans="2:32" ht="15" customHeight="1" x14ac:dyDescent="0.2">
      <c r="B20" s="13" t="s">
        <v>76</v>
      </c>
      <c r="C20" s="1" t="s">
        <v>65</v>
      </c>
      <c r="D20" s="386">
        <v>6</v>
      </c>
      <c r="E20" s="2" t="s">
        <v>82</v>
      </c>
      <c r="F20" s="13"/>
      <c r="G20" s="12"/>
      <c r="H20" s="12"/>
      <c r="I20" s="12">
        <v>5</v>
      </c>
      <c r="J20" s="12"/>
      <c r="K20" s="12"/>
      <c r="L20" s="386"/>
      <c r="M20" s="386"/>
      <c r="N20" s="12"/>
      <c r="O20" s="12"/>
      <c r="P20" s="12"/>
      <c r="Q20" s="386"/>
      <c r="R20" s="386"/>
      <c r="S20" s="313" t="s">
        <v>611</v>
      </c>
      <c r="T20" s="13"/>
      <c r="U20" s="386"/>
      <c r="V20" s="1"/>
      <c r="W20" s="384"/>
      <c r="X20" s="2"/>
      <c r="Y20" s="34">
        <v>45333</v>
      </c>
      <c r="Z20" s="386" t="s">
        <v>45</v>
      </c>
      <c r="AA20" s="386">
        <v>3</v>
      </c>
      <c r="AB20" s="10"/>
      <c r="AC20" s="2"/>
      <c r="AD20" s="36">
        <v>45421</v>
      </c>
      <c r="AE20" s="1" t="s">
        <v>242</v>
      </c>
      <c r="AF20" s="387"/>
    </row>
    <row r="21" spans="2:32" ht="15" customHeight="1" x14ac:dyDescent="0.2">
      <c r="B21" s="13" t="s">
        <v>76</v>
      </c>
      <c r="C21" s="1" t="s">
        <v>65</v>
      </c>
      <c r="D21" s="386">
        <v>7</v>
      </c>
      <c r="E21" s="2" t="s">
        <v>82</v>
      </c>
      <c r="F21" s="13"/>
      <c r="G21" s="12"/>
      <c r="H21" s="12"/>
      <c r="I21" s="12">
        <v>3</v>
      </c>
      <c r="J21" s="12"/>
      <c r="K21" s="12"/>
      <c r="L21" s="386"/>
      <c r="M21" s="386"/>
      <c r="N21" s="12"/>
      <c r="O21" s="12"/>
      <c r="P21" s="12"/>
      <c r="Q21" s="386"/>
      <c r="R21" s="386"/>
      <c r="S21" s="313" t="s">
        <v>611</v>
      </c>
      <c r="T21" s="13"/>
      <c r="U21" s="386"/>
      <c r="V21" s="1"/>
      <c r="W21" s="384"/>
      <c r="X21" s="2"/>
      <c r="Y21" s="34">
        <v>45333</v>
      </c>
      <c r="Z21" s="386" t="s">
        <v>45</v>
      </c>
      <c r="AA21" s="386">
        <v>3</v>
      </c>
      <c r="AB21" s="10"/>
      <c r="AC21" s="2"/>
      <c r="AD21" s="36">
        <v>45405</v>
      </c>
      <c r="AE21" s="1" t="s">
        <v>242</v>
      </c>
      <c r="AF21" s="387"/>
    </row>
    <row r="22" spans="2:32" ht="15" customHeight="1" x14ac:dyDescent="0.2">
      <c r="B22" s="13" t="s">
        <v>76</v>
      </c>
      <c r="C22" s="1" t="s">
        <v>65</v>
      </c>
      <c r="D22" s="386">
        <v>8</v>
      </c>
      <c r="E22" s="2" t="s">
        <v>44</v>
      </c>
      <c r="F22" s="13"/>
      <c r="G22" s="12"/>
      <c r="H22" s="12">
        <v>12</v>
      </c>
      <c r="I22" s="12"/>
      <c r="J22" s="12"/>
      <c r="K22" s="12"/>
      <c r="L22" s="386"/>
      <c r="M22" s="386"/>
      <c r="N22" s="12"/>
      <c r="O22" s="12">
        <v>3</v>
      </c>
      <c r="P22" s="12"/>
      <c r="Q22" s="386"/>
      <c r="R22" s="386"/>
      <c r="S22" s="314"/>
      <c r="T22" s="36">
        <v>45322</v>
      </c>
      <c r="U22" s="24" t="s">
        <v>45</v>
      </c>
      <c r="V22" s="386">
        <v>3</v>
      </c>
      <c r="W22" s="50"/>
      <c r="X22" s="2"/>
      <c r="Y22" s="34">
        <v>45333</v>
      </c>
      <c r="Z22" s="386" t="s">
        <v>45</v>
      </c>
      <c r="AA22" s="386">
        <v>6</v>
      </c>
      <c r="AB22" s="10"/>
      <c r="AC22" s="2"/>
      <c r="AD22" s="36">
        <v>45418</v>
      </c>
      <c r="AE22" s="1" t="s">
        <v>242</v>
      </c>
      <c r="AF22" s="387"/>
    </row>
    <row r="23" spans="2:32" ht="15" customHeight="1" x14ac:dyDescent="0.2">
      <c r="B23" s="13" t="s">
        <v>76</v>
      </c>
      <c r="C23" s="1" t="s">
        <v>65</v>
      </c>
      <c r="D23" s="386">
        <v>9</v>
      </c>
      <c r="E23" s="2" t="s">
        <v>82</v>
      </c>
      <c r="F23" s="13"/>
      <c r="G23" s="12"/>
      <c r="H23" s="12"/>
      <c r="I23" s="12">
        <v>6</v>
      </c>
      <c r="J23" s="12"/>
      <c r="K23" s="12"/>
      <c r="L23" s="386"/>
      <c r="M23" s="386"/>
      <c r="N23" s="12"/>
      <c r="O23" s="12"/>
      <c r="P23" s="12"/>
      <c r="Q23" s="386"/>
      <c r="R23" s="386"/>
      <c r="S23" s="313" t="s">
        <v>611</v>
      </c>
      <c r="T23" s="13"/>
      <c r="U23" s="386"/>
      <c r="V23" s="1"/>
      <c r="W23" s="384"/>
      <c r="X23" s="2"/>
      <c r="Y23" s="34">
        <v>45333</v>
      </c>
      <c r="Z23" s="386" t="s">
        <v>45</v>
      </c>
      <c r="AA23" s="386">
        <v>3</v>
      </c>
      <c r="AB23" s="10"/>
      <c r="AC23" s="2"/>
      <c r="AD23" s="36">
        <v>45406</v>
      </c>
      <c r="AE23" s="1" t="s">
        <v>242</v>
      </c>
      <c r="AF23" s="387"/>
    </row>
    <row r="24" spans="2:32" ht="15" customHeight="1" x14ac:dyDescent="0.2">
      <c r="B24" s="13" t="s">
        <v>76</v>
      </c>
      <c r="C24" s="1" t="s">
        <v>65</v>
      </c>
      <c r="D24" s="386">
        <v>10</v>
      </c>
      <c r="E24" s="2" t="s">
        <v>82</v>
      </c>
      <c r="F24" s="13"/>
      <c r="G24" s="12"/>
      <c r="H24" s="12"/>
      <c r="I24" s="12">
        <v>6</v>
      </c>
      <c r="J24" s="12"/>
      <c r="K24" s="12"/>
      <c r="L24" s="386"/>
      <c r="M24" s="386"/>
      <c r="N24" s="12"/>
      <c r="O24" s="12"/>
      <c r="P24" s="12"/>
      <c r="Q24" s="386"/>
      <c r="R24" s="386"/>
      <c r="S24" s="313" t="s">
        <v>612</v>
      </c>
      <c r="T24" s="13"/>
      <c r="U24" s="386"/>
      <c r="V24" s="1"/>
      <c r="W24" s="384"/>
      <c r="X24" s="2"/>
      <c r="Y24" s="34">
        <v>45333</v>
      </c>
      <c r="Z24" s="386" t="s">
        <v>45</v>
      </c>
      <c r="AA24" s="386">
        <v>3</v>
      </c>
      <c r="AB24" s="10"/>
      <c r="AC24" s="2"/>
      <c r="AD24" s="36">
        <v>45396</v>
      </c>
      <c r="AE24" s="1" t="s">
        <v>242</v>
      </c>
      <c r="AF24" s="387"/>
    </row>
    <row r="25" spans="2:32" ht="15" customHeight="1" x14ac:dyDescent="0.2">
      <c r="B25" s="13" t="s">
        <v>76</v>
      </c>
      <c r="C25" s="1" t="s">
        <v>65</v>
      </c>
      <c r="D25" s="386">
        <v>11</v>
      </c>
      <c r="E25" s="2" t="s">
        <v>82</v>
      </c>
      <c r="F25" s="13"/>
      <c r="G25" s="12"/>
      <c r="H25" s="12"/>
      <c r="I25" s="12">
        <v>6</v>
      </c>
      <c r="J25" s="12"/>
      <c r="K25" s="12"/>
      <c r="L25" s="386"/>
      <c r="M25" s="386"/>
      <c r="N25" s="12"/>
      <c r="O25" s="12"/>
      <c r="P25" s="12"/>
      <c r="Q25" s="386"/>
      <c r="R25" s="386"/>
      <c r="S25" s="313" t="s">
        <v>611</v>
      </c>
      <c r="T25" s="13"/>
      <c r="U25" s="386"/>
      <c r="V25" s="1"/>
      <c r="W25" s="384"/>
      <c r="X25" s="2"/>
      <c r="Y25" s="34">
        <v>45333</v>
      </c>
      <c r="Z25" s="386" t="s">
        <v>45</v>
      </c>
      <c r="AA25" s="386">
        <v>3</v>
      </c>
      <c r="AB25" s="10"/>
      <c r="AC25" s="2"/>
      <c r="AD25" s="36">
        <v>45406</v>
      </c>
      <c r="AE25" s="1" t="s">
        <v>242</v>
      </c>
      <c r="AF25" s="387"/>
    </row>
    <row r="26" spans="2:32" ht="15" customHeight="1" x14ac:dyDescent="0.2">
      <c r="B26" s="13" t="s">
        <v>76</v>
      </c>
      <c r="C26" s="1" t="s">
        <v>65</v>
      </c>
      <c r="D26" s="386">
        <v>12</v>
      </c>
      <c r="E26" s="2" t="s">
        <v>82</v>
      </c>
      <c r="F26" s="13"/>
      <c r="G26" s="12"/>
      <c r="H26" s="12"/>
      <c r="I26" s="12">
        <v>6</v>
      </c>
      <c r="J26" s="12"/>
      <c r="K26" s="12"/>
      <c r="L26" s="386"/>
      <c r="M26" s="386"/>
      <c r="N26" s="12"/>
      <c r="O26" s="12"/>
      <c r="P26" s="12"/>
      <c r="Q26" s="386"/>
      <c r="R26" s="386"/>
      <c r="S26" s="313" t="s">
        <v>611</v>
      </c>
      <c r="T26" s="13"/>
      <c r="U26" s="386"/>
      <c r="V26" s="1"/>
      <c r="W26" s="384"/>
      <c r="X26" s="2"/>
      <c r="Y26" s="34">
        <v>45333</v>
      </c>
      <c r="Z26" s="386" t="s">
        <v>45</v>
      </c>
      <c r="AA26" s="386">
        <v>3</v>
      </c>
      <c r="AB26" s="10"/>
      <c r="AC26" s="2"/>
      <c r="AD26" s="36">
        <v>45396</v>
      </c>
      <c r="AE26" s="1" t="s">
        <v>242</v>
      </c>
      <c r="AF26" s="387"/>
    </row>
    <row r="27" spans="2:32" ht="15" customHeight="1" x14ac:dyDescent="0.2">
      <c r="B27" s="13" t="s">
        <v>76</v>
      </c>
      <c r="C27" s="1" t="s">
        <v>65</v>
      </c>
      <c r="D27" s="386">
        <v>13</v>
      </c>
      <c r="E27" s="2" t="s">
        <v>82</v>
      </c>
      <c r="F27" s="13"/>
      <c r="G27" s="12"/>
      <c r="H27" s="12"/>
      <c r="I27" s="12">
        <v>6</v>
      </c>
      <c r="J27" s="12"/>
      <c r="K27" s="12"/>
      <c r="L27" s="386"/>
      <c r="M27" s="386"/>
      <c r="N27" s="12"/>
      <c r="O27" s="12"/>
      <c r="P27" s="12"/>
      <c r="Q27" s="386"/>
      <c r="R27" s="386"/>
      <c r="S27" s="313" t="s">
        <v>613</v>
      </c>
      <c r="T27" s="13"/>
      <c r="U27" s="386"/>
      <c r="V27" s="1"/>
      <c r="W27" s="384"/>
      <c r="X27" s="2"/>
      <c r="Y27" s="34">
        <v>45333</v>
      </c>
      <c r="Z27" s="386" t="s">
        <v>45</v>
      </c>
      <c r="AA27" s="386">
        <v>3</v>
      </c>
      <c r="AB27" s="10"/>
      <c r="AC27" s="2"/>
      <c r="AD27" s="36">
        <v>45406</v>
      </c>
      <c r="AE27" s="1" t="s">
        <v>242</v>
      </c>
      <c r="AF27" s="387"/>
    </row>
    <row r="28" spans="2:32" ht="15" customHeight="1" x14ac:dyDescent="0.2">
      <c r="B28" s="13" t="s">
        <v>76</v>
      </c>
      <c r="C28" s="1" t="s">
        <v>65</v>
      </c>
      <c r="D28" s="386">
        <v>14</v>
      </c>
      <c r="E28" s="2" t="s">
        <v>44</v>
      </c>
      <c r="F28" s="13"/>
      <c r="G28" s="12"/>
      <c r="H28" s="12">
        <v>6</v>
      </c>
      <c r="I28" s="12">
        <v>6</v>
      </c>
      <c r="J28" s="12"/>
      <c r="K28" s="12"/>
      <c r="L28" s="386"/>
      <c r="M28" s="386"/>
      <c r="N28" s="12"/>
      <c r="O28" s="12">
        <v>3</v>
      </c>
      <c r="P28" s="12"/>
      <c r="Q28" s="386"/>
      <c r="R28" s="386"/>
      <c r="S28" s="314"/>
      <c r="T28" s="36">
        <v>45322</v>
      </c>
      <c r="U28" s="24" t="s">
        <v>45</v>
      </c>
      <c r="V28" s="386">
        <v>3</v>
      </c>
      <c r="W28" s="50"/>
      <c r="X28" s="2"/>
      <c r="Y28" s="34">
        <v>45333</v>
      </c>
      <c r="Z28" s="386" t="s">
        <v>45</v>
      </c>
      <c r="AA28" s="386">
        <v>6</v>
      </c>
      <c r="AB28" s="10"/>
      <c r="AC28" s="2"/>
      <c r="AD28" s="36">
        <v>45416</v>
      </c>
      <c r="AE28" s="1" t="s">
        <v>242</v>
      </c>
      <c r="AF28" s="387"/>
    </row>
    <row r="29" spans="2:32" ht="15" customHeight="1" x14ac:dyDescent="0.2">
      <c r="B29" s="13" t="s">
        <v>76</v>
      </c>
      <c r="C29" s="1" t="s">
        <v>65</v>
      </c>
      <c r="D29" s="526">
        <v>15</v>
      </c>
      <c r="E29" s="2" t="s">
        <v>44</v>
      </c>
      <c r="F29" s="13"/>
      <c r="G29" s="12"/>
      <c r="H29" s="12">
        <v>6</v>
      </c>
      <c r="I29" s="12">
        <v>6</v>
      </c>
      <c r="J29" s="12"/>
      <c r="K29" s="12"/>
      <c r="L29" s="526"/>
      <c r="M29" s="526"/>
      <c r="N29" s="12"/>
      <c r="O29" s="12">
        <v>3</v>
      </c>
      <c r="P29" s="12"/>
      <c r="Q29" s="526"/>
      <c r="R29" s="526"/>
      <c r="S29" s="314"/>
      <c r="T29" s="36">
        <v>45322</v>
      </c>
      <c r="U29" s="24" t="s">
        <v>45</v>
      </c>
      <c r="V29" s="526">
        <v>3</v>
      </c>
      <c r="W29" s="50"/>
      <c r="X29" s="2"/>
      <c r="Y29" s="34">
        <v>45333</v>
      </c>
      <c r="Z29" s="526" t="s">
        <v>45</v>
      </c>
      <c r="AA29" s="526">
        <v>6</v>
      </c>
      <c r="AB29" s="10"/>
      <c r="AC29" s="2"/>
      <c r="AD29" s="13"/>
      <c r="AE29" s="1"/>
      <c r="AF29" s="527"/>
    </row>
    <row r="30" spans="2:32" ht="15" customHeight="1" x14ac:dyDescent="0.2">
      <c r="B30" s="13" t="s">
        <v>76</v>
      </c>
      <c r="C30" s="1" t="s">
        <v>65</v>
      </c>
      <c r="D30" s="386">
        <v>16</v>
      </c>
      <c r="E30" s="2" t="s">
        <v>82</v>
      </c>
      <c r="F30" s="13"/>
      <c r="G30" s="12"/>
      <c r="H30" s="12"/>
      <c r="I30" s="12">
        <v>6</v>
      </c>
      <c r="J30" s="12"/>
      <c r="K30" s="12"/>
      <c r="L30" s="386"/>
      <c r="M30" s="386"/>
      <c r="N30" s="12"/>
      <c r="O30" s="12"/>
      <c r="P30" s="12"/>
      <c r="Q30" s="386"/>
      <c r="R30" s="386"/>
      <c r="S30" s="313" t="s">
        <v>614</v>
      </c>
      <c r="T30" s="13"/>
      <c r="U30" s="386"/>
      <c r="V30" s="1"/>
      <c r="W30" s="384"/>
      <c r="X30" s="2"/>
      <c r="Y30" s="34">
        <v>45333</v>
      </c>
      <c r="Z30" s="386" t="s">
        <v>45</v>
      </c>
      <c r="AA30" s="386">
        <v>3</v>
      </c>
      <c r="AB30" s="10"/>
      <c r="AC30" s="2"/>
      <c r="AD30" s="36">
        <v>45406</v>
      </c>
      <c r="AE30" s="1" t="s">
        <v>242</v>
      </c>
      <c r="AF30" s="387"/>
    </row>
    <row r="31" spans="2:32" ht="15" customHeight="1" x14ac:dyDescent="0.2">
      <c r="B31" s="13" t="s">
        <v>76</v>
      </c>
      <c r="C31" s="1" t="s">
        <v>65</v>
      </c>
      <c r="D31" s="386">
        <v>17</v>
      </c>
      <c r="E31" s="2" t="s">
        <v>82</v>
      </c>
      <c r="F31" s="13"/>
      <c r="G31" s="12"/>
      <c r="H31" s="12"/>
      <c r="I31" s="12">
        <v>6</v>
      </c>
      <c r="J31" s="12"/>
      <c r="K31" s="12"/>
      <c r="L31" s="386"/>
      <c r="M31" s="386"/>
      <c r="N31" s="12"/>
      <c r="O31" s="12"/>
      <c r="P31" s="12"/>
      <c r="Q31" s="386"/>
      <c r="R31" s="386"/>
      <c r="S31" s="313" t="s">
        <v>615</v>
      </c>
      <c r="T31" s="13"/>
      <c r="U31" s="386"/>
      <c r="V31" s="1"/>
      <c r="W31" s="384"/>
      <c r="X31" s="2"/>
      <c r="Y31" s="34">
        <v>45333</v>
      </c>
      <c r="Z31" s="386" t="s">
        <v>45</v>
      </c>
      <c r="AA31" s="386">
        <v>3</v>
      </c>
      <c r="AB31" s="10"/>
      <c r="AC31" s="2"/>
      <c r="AD31" s="36">
        <v>45407</v>
      </c>
      <c r="AE31" s="1" t="s">
        <v>242</v>
      </c>
      <c r="AF31" s="387"/>
    </row>
    <row r="32" spans="2:32" ht="15" customHeight="1" x14ac:dyDescent="0.2">
      <c r="B32" s="13" t="s">
        <v>76</v>
      </c>
      <c r="C32" s="1" t="s">
        <v>65</v>
      </c>
      <c r="D32" s="386">
        <v>18</v>
      </c>
      <c r="E32" s="2" t="s">
        <v>82</v>
      </c>
      <c r="F32" s="13"/>
      <c r="G32" s="12"/>
      <c r="H32" s="12"/>
      <c r="I32" s="12">
        <v>6</v>
      </c>
      <c r="J32" s="12"/>
      <c r="K32" s="12"/>
      <c r="L32" s="386"/>
      <c r="M32" s="386"/>
      <c r="N32" s="12"/>
      <c r="O32" s="12"/>
      <c r="P32" s="12"/>
      <c r="Q32" s="386"/>
      <c r="R32" s="386"/>
      <c r="S32" s="313" t="s">
        <v>613</v>
      </c>
      <c r="T32" s="13"/>
      <c r="U32" s="386"/>
      <c r="V32" s="1"/>
      <c r="W32" s="384"/>
      <c r="X32" s="2"/>
      <c r="Y32" s="34">
        <v>45333</v>
      </c>
      <c r="Z32" s="386" t="s">
        <v>45</v>
      </c>
      <c r="AA32" s="386">
        <v>3</v>
      </c>
      <c r="AB32" s="171" t="s">
        <v>638</v>
      </c>
      <c r="AC32" s="2" t="s">
        <v>77</v>
      </c>
      <c r="AD32" s="36">
        <v>45395</v>
      </c>
      <c r="AE32" s="1" t="s">
        <v>242</v>
      </c>
      <c r="AF32" s="387"/>
    </row>
    <row r="33" spans="2:32" ht="15" customHeight="1" x14ac:dyDescent="0.2">
      <c r="B33" s="13" t="s">
        <v>76</v>
      </c>
      <c r="C33" s="1" t="s">
        <v>65</v>
      </c>
      <c r="D33" s="386">
        <v>19</v>
      </c>
      <c r="E33" s="2" t="s">
        <v>82</v>
      </c>
      <c r="F33" s="13"/>
      <c r="G33" s="12"/>
      <c r="H33" s="12"/>
      <c r="I33" s="12">
        <v>6</v>
      </c>
      <c r="J33" s="12"/>
      <c r="K33" s="12"/>
      <c r="L33" s="386"/>
      <c r="M33" s="386"/>
      <c r="N33" s="12"/>
      <c r="O33" s="12"/>
      <c r="P33" s="12"/>
      <c r="Q33" s="386"/>
      <c r="R33" s="386"/>
      <c r="S33" s="313" t="s">
        <v>616</v>
      </c>
      <c r="T33" s="13"/>
      <c r="U33" s="386"/>
      <c r="V33" s="1"/>
      <c r="W33" s="384"/>
      <c r="X33" s="2"/>
      <c r="Y33" s="34">
        <v>45333</v>
      </c>
      <c r="Z33" s="386" t="s">
        <v>45</v>
      </c>
      <c r="AA33" s="386">
        <v>3</v>
      </c>
      <c r="AB33" s="10"/>
      <c r="AC33" s="2"/>
      <c r="AD33" s="36">
        <v>45407</v>
      </c>
      <c r="AE33" s="1" t="s">
        <v>242</v>
      </c>
      <c r="AF33" s="387"/>
    </row>
    <row r="34" spans="2:32" ht="15" customHeight="1" x14ac:dyDescent="0.2">
      <c r="B34" s="13" t="s">
        <v>76</v>
      </c>
      <c r="C34" s="1" t="s">
        <v>65</v>
      </c>
      <c r="D34" s="386">
        <v>20</v>
      </c>
      <c r="E34" s="2" t="s">
        <v>44</v>
      </c>
      <c r="F34" s="13"/>
      <c r="G34" s="12"/>
      <c r="H34" s="12">
        <v>6</v>
      </c>
      <c r="I34" s="12">
        <v>6</v>
      </c>
      <c r="J34" s="12"/>
      <c r="K34" s="12"/>
      <c r="L34" s="386"/>
      <c r="M34" s="386"/>
      <c r="N34" s="12"/>
      <c r="O34" s="12">
        <v>3</v>
      </c>
      <c r="P34" s="12"/>
      <c r="Q34" s="386"/>
      <c r="R34" s="386"/>
      <c r="S34" s="314"/>
      <c r="T34" s="36">
        <v>45322</v>
      </c>
      <c r="U34" s="24" t="s">
        <v>45</v>
      </c>
      <c r="V34" s="386">
        <v>3</v>
      </c>
      <c r="W34" s="50"/>
      <c r="X34" s="2"/>
      <c r="Y34" s="34">
        <v>45333</v>
      </c>
      <c r="Z34" s="386" t="s">
        <v>45</v>
      </c>
      <c r="AA34" s="386">
        <v>6</v>
      </c>
      <c r="AB34" s="10"/>
      <c r="AC34" s="2"/>
      <c r="AD34" s="36">
        <v>45418</v>
      </c>
      <c r="AE34" s="1" t="s">
        <v>242</v>
      </c>
      <c r="AF34" s="387"/>
    </row>
    <row r="35" spans="2:32" ht="15" customHeight="1" x14ac:dyDescent="0.2">
      <c r="B35" s="13" t="s">
        <v>76</v>
      </c>
      <c r="C35" s="1" t="s">
        <v>65</v>
      </c>
      <c r="D35" s="386">
        <v>21</v>
      </c>
      <c r="E35" s="2" t="s">
        <v>44</v>
      </c>
      <c r="F35" s="13"/>
      <c r="G35" s="12"/>
      <c r="H35" s="12">
        <v>6</v>
      </c>
      <c r="I35" s="12">
        <v>6</v>
      </c>
      <c r="J35" s="12"/>
      <c r="K35" s="12"/>
      <c r="L35" s="386"/>
      <c r="M35" s="386"/>
      <c r="N35" s="12"/>
      <c r="O35" s="12">
        <v>3</v>
      </c>
      <c r="P35" s="12"/>
      <c r="Q35" s="386"/>
      <c r="R35" s="386"/>
      <c r="S35" s="314" t="s">
        <v>617</v>
      </c>
      <c r="T35" s="36">
        <v>45325</v>
      </c>
      <c r="U35" s="24" t="s">
        <v>45</v>
      </c>
      <c r="V35" s="386">
        <v>3</v>
      </c>
      <c r="W35" s="50"/>
      <c r="X35" s="2"/>
      <c r="Y35" s="34">
        <v>45333</v>
      </c>
      <c r="Z35" s="386" t="s">
        <v>45</v>
      </c>
      <c r="AA35" s="386">
        <v>6</v>
      </c>
      <c r="AB35" s="10"/>
      <c r="AC35" s="2"/>
      <c r="AD35" s="36">
        <v>45418</v>
      </c>
      <c r="AE35" s="1" t="s">
        <v>242</v>
      </c>
      <c r="AF35" s="387"/>
    </row>
    <row r="36" spans="2:32" ht="15" customHeight="1" x14ac:dyDescent="0.2">
      <c r="B36" s="13" t="s">
        <v>76</v>
      </c>
      <c r="C36" s="1" t="s">
        <v>65</v>
      </c>
      <c r="D36" s="386">
        <v>22</v>
      </c>
      <c r="E36" s="2" t="s">
        <v>82</v>
      </c>
      <c r="F36" s="13"/>
      <c r="G36" s="12"/>
      <c r="H36" s="12"/>
      <c r="I36" s="12">
        <v>6</v>
      </c>
      <c r="J36" s="12"/>
      <c r="K36" s="12"/>
      <c r="L36" s="386"/>
      <c r="M36" s="386"/>
      <c r="N36" s="12"/>
      <c r="O36" s="12"/>
      <c r="P36" s="12"/>
      <c r="Q36" s="386"/>
      <c r="R36" s="386"/>
      <c r="S36" s="314" t="s">
        <v>238</v>
      </c>
      <c r="T36" s="13"/>
      <c r="U36" s="386"/>
      <c r="V36" s="1"/>
      <c r="W36" s="384"/>
      <c r="X36" s="2"/>
      <c r="Y36" s="34">
        <v>45333</v>
      </c>
      <c r="Z36" s="386" t="s">
        <v>45</v>
      </c>
      <c r="AA36" s="386">
        <v>3</v>
      </c>
      <c r="AB36" s="10"/>
      <c r="AC36" s="2"/>
      <c r="AD36" s="36">
        <v>45407</v>
      </c>
      <c r="AE36" s="1" t="s">
        <v>242</v>
      </c>
      <c r="AF36" s="387"/>
    </row>
    <row r="37" spans="2:32" ht="15" customHeight="1" x14ac:dyDescent="0.2">
      <c r="B37" s="13" t="s">
        <v>76</v>
      </c>
      <c r="C37" s="1" t="s">
        <v>65</v>
      </c>
      <c r="D37" s="386">
        <v>23</v>
      </c>
      <c r="E37" s="2" t="s">
        <v>82</v>
      </c>
      <c r="F37" s="13"/>
      <c r="G37" s="12"/>
      <c r="H37" s="12"/>
      <c r="I37" s="12">
        <v>6</v>
      </c>
      <c r="J37" s="12"/>
      <c r="K37" s="12"/>
      <c r="L37" s="386"/>
      <c r="M37" s="386"/>
      <c r="N37" s="12"/>
      <c r="O37" s="12"/>
      <c r="P37" s="12"/>
      <c r="Q37" s="386"/>
      <c r="R37" s="386"/>
      <c r="S37" s="314" t="s">
        <v>238</v>
      </c>
      <c r="T37" s="13"/>
      <c r="U37" s="386"/>
      <c r="V37" s="1"/>
      <c r="W37" s="384"/>
      <c r="X37" s="2"/>
      <c r="Y37" s="34">
        <v>45333</v>
      </c>
      <c r="Z37" s="386" t="s">
        <v>45</v>
      </c>
      <c r="AA37" s="386">
        <v>3</v>
      </c>
      <c r="AB37" s="10"/>
      <c r="AC37" s="2"/>
      <c r="AD37" s="36">
        <v>45407</v>
      </c>
      <c r="AE37" s="1" t="s">
        <v>242</v>
      </c>
      <c r="AF37" s="387"/>
    </row>
    <row r="38" spans="2:32" ht="15" customHeight="1" x14ac:dyDescent="0.2">
      <c r="B38" s="13" t="s">
        <v>76</v>
      </c>
      <c r="C38" s="1" t="s">
        <v>65</v>
      </c>
      <c r="D38" s="386">
        <v>24</v>
      </c>
      <c r="E38" s="2" t="s">
        <v>82</v>
      </c>
      <c r="F38" s="13"/>
      <c r="G38" s="12"/>
      <c r="H38" s="12"/>
      <c r="I38" s="12">
        <v>6</v>
      </c>
      <c r="J38" s="12"/>
      <c r="K38" s="12"/>
      <c r="L38" s="386"/>
      <c r="M38" s="386"/>
      <c r="N38" s="12"/>
      <c r="O38" s="12"/>
      <c r="P38" s="12"/>
      <c r="Q38" s="386"/>
      <c r="R38" s="386"/>
      <c r="S38" s="314" t="s">
        <v>238</v>
      </c>
      <c r="T38" s="13"/>
      <c r="U38" s="386"/>
      <c r="V38" s="1"/>
      <c r="W38" s="384"/>
      <c r="X38" s="2"/>
      <c r="Y38" s="34">
        <v>45333</v>
      </c>
      <c r="Z38" s="386" t="s">
        <v>45</v>
      </c>
      <c r="AA38" s="386">
        <v>3</v>
      </c>
      <c r="AB38" s="10"/>
      <c r="AC38" s="2"/>
      <c r="AD38" s="36">
        <v>45414</v>
      </c>
      <c r="AE38" s="1" t="s">
        <v>242</v>
      </c>
      <c r="AF38" s="387"/>
    </row>
    <row r="39" spans="2:32" ht="15" customHeight="1" x14ac:dyDescent="0.2">
      <c r="B39" s="13" t="s">
        <v>76</v>
      </c>
      <c r="C39" s="1" t="s">
        <v>65</v>
      </c>
      <c r="D39" s="386">
        <v>25</v>
      </c>
      <c r="E39" s="2" t="s">
        <v>82</v>
      </c>
      <c r="F39" s="13"/>
      <c r="G39" s="12"/>
      <c r="H39" s="12"/>
      <c r="I39" s="12">
        <v>6</v>
      </c>
      <c r="J39" s="12"/>
      <c r="K39" s="12"/>
      <c r="L39" s="386"/>
      <c r="M39" s="386"/>
      <c r="N39" s="12"/>
      <c r="O39" s="12"/>
      <c r="P39" s="12"/>
      <c r="Q39" s="386"/>
      <c r="R39" s="386"/>
      <c r="S39" s="313" t="s">
        <v>616</v>
      </c>
      <c r="T39" s="13"/>
      <c r="U39" s="386"/>
      <c r="V39" s="1"/>
      <c r="W39" s="384"/>
      <c r="X39" s="2"/>
      <c r="Y39" s="34">
        <v>45333</v>
      </c>
      <c r="Z39" s="386" t="s">
        <v>45</v>
      </c>
      <c r="AA39" s="386">
        <v>3</v>
      </c>
      <c r="AB39" s="10"/>
      <c r="AC39" s="2"/>
      <c r="AD39" s="36">
        <v>45414</v>
      </c>
      <c r="AE39" s="1" t="s">
        <v>242</v>
      </c>
      <c r="AF39" s="387"/>
    </row>
    <row r="40" spans="2:32" ht="15" customHeight="1" x14ac:dyDescent="0.2">
      <c r="B40" s="13" t="s">
        <v>76</v>
      </c>
      <c r="C40" s="1" t="s">
        <v>65</v>
      </c>
      <c r="D40" s="386">
        <v>26</v>
      </c>
      <c r="E40" s="2" t="s">
        <v>44</v>
      </c>
      <c r="F40" s="13"/>
      <c r="G40" s="12"/>
      <c r="H40" s="12">
        <v>12</v>
      </c>
      <c r="I40" s="12"/>
      <c r="J40" s="12"/>
      <c r="K40" s="12"/>
      <c r="L40" s="386"/>
      <c r="M40" s="386"/>
      <c r="N40" s="12"/>
      <c r="O40" s="12">
        <v>3</v>
      </c>
      <c r="P40" s="12"/>
      <c r="Q40" s="386"/>
      <c r="R40" s="386"/>
      <c r="S40" s="313" t="s">
        <v>615</v>
      </c>
      <c r="T40" s="36">
        <v>45325</v>
      </c>
      <c r="U40" s="24" t="s">
        <v>45</v>
      </c>
      <c r="V40" s="386">
        <v>3</v>
      </c>
      <c r="W40" s="50"/>
      <c r="X40" s="2"/>
      <c r="Y40" s="34">
        <v>45333</v>
      </c>
      <c r="Z40" s="386" t="s">
        <v>45</v>
      </c>
      <c r="AA40" s="386">
        <v>6</v>
      </c>
      <c r="AB40" s="10"/>
      <c r="AC40" s="2"/>
      <c r="AD40" s="36">
        <v>45418</v>
      </c>
      <c r="AE40" s="1" t="s">
        <v>242</v>
      </c>
      <c r="AF40" s="387"/>
    </row>
    <row r="41" spans="2:32" ht="15" customHeight="1" x14ac:dyDescent="0.2">
      <c r="B41" s="13" t="s">
        <v>76</v>
      </c>
      <c r="C41" s="1" t="s">
        <v>65</v>
      </c>
      <c r="D41" s="386">
        <v>27</v>
      </c>
      <c r="E41" s="2" t="s">
        <v>82</v>
      </c>
      <c r="F41" s="13"/>
      <c r="G41" s="12"/>
      <c r="H41" s="12"/>
      <c r="I41" s="12">
        <v>6</v>
      </c>
      <c r="J41" s="12"/>
      <c r="K41" s="12"/>
      <c r="L41" s="386"/>
      <c r="M41" s="386"/>
      <c r="N41" s="12"/>
      <c r="O41" s="12"/>
      <c r="P41" s="12"/>
      <c r="Q41" s="386"/>
      <c r="R41" s="386"/>
      <c r="S41" s="313" t="s">
        <v>615</v>
      </c>
      <c r="T41" s="13"/>
      <c r="U41" s="386"/>
      <c r="V41" s="1"/>
      <c r="W41" s="384"/>
      <c r="X41" s="2"/>
      <c r="Y41" s="34">
        <v>45333</v>
      </c>
      <c r="Z41" s="386" t="s">
        <v>45</v>
      </c>
      <c r="AA41" s="386">
        <v>3</v>
      </c>
      <c r="AB41" s="10"/>
      <c r="AC41" s="2"/>
      <c r="AD41" s="36">
        <v>45414</v>
      </c>
      <c r="AE41" s="1" t="s">
        <v>242</v>
      </c>
      <c r="AF41" s="387"/>
    </row>
    <row r="42" spans="2:32" ht="15" customHeight="1" x14ac:dyDescent="0.2">
      <c r="B42" s="13" t="s">
        <v>76</v>
      </c>
      <c r="C42" s="1" t="s">
        <v>65</v>
      </c>
      <c r="D42" s="386">
        <v>28</v>
      </c>
      <c r="E42" s="2" t="s">
        <v>82</v>
      </c>
      <c r="F42" s="13"/>
      <c r="G42" s="12"/>
      <c r="H42" s="12"/>
      <c r="I42" s="12">
        <v>6</v>
      </c>
      <c r="J42" s="12"/>
      <c r="K42" s="12"/>
      <c r="L42" s="386"/>
      <c r="M42" s="386"/>
      <c r="N42" s="12"/>
      <c r="O42" s="12"/>
      <c r="P42" s="12"/>
      <c r="Q42" s="386"/>
      <c r="R42" s="386"/>
      <c r="S42" s="313" t="s">
        <v>615</v>
      </c>
      <c r="T42" s="13"/>
      <c r="U42" s="386"/>
      <c r="V42" s="1"/>
      <c r="W42" s="384"/>
      <c r="X42" s="2"/>
      <c r="Y42" s="34">
        <v>45333</v>
      </c>
      <c r="Z42" s="386" t="s">
        <v>45</v>
      </c>
      <c r="AA42" s="386">
        <v>3</v>
      </c>
      <c r="AB42" s="10"/>
      <c r="AC42" s="2"/>
      <c r="AD42" s="36">
        <v>45414</v>
      </c>
      <c r="AE42" s="1" t="s">
        <v>242</v>
      </c>
      <c r="AF42" s="387"/>
    </row>
    <row r="43" spans="2:32" ht="15" customHeight="1" x14ac:dyDescent="0.2">
      <c r="B43" s="13" t="s">
        <v>76</v>
      </c>
      <c r="C43" s="1" t="s">
        <v>65</v>
      </c>
      <c r="D43" s="386">
        <v>29</v>
      </c>
      <c r="E43" s="2" t="s">
        <v>82</v>
      </c>
      <c r="F43" s="13"/>
      <c r="G43" s="12"/>
      <c r="H43" s="12"/>
      <c r="I43" s="12">
        <v>6</v>
      </c>
      <c r="J43" s="12"/>
      <c r="K43" s="12"/>
      <c r="L43" s="386"/>
      <c r="M43" s="386"/>
      <c r="N43" s="12"/>
      <c r="O43" s="12"/>
      <c r="P43" s="12"/>
      <c r="Q43" s="386"/>
      <c r="R43" s="386"/>
      <c r="S43" s="314" t="s">
        <v>238</v>
      </c>
      <c r="T43" s="13"/>
      <c r="U43" s="386"/>
      <c r="V43" s="1"/>
      <c r="W43" s="384"/>
      <c r="X43" s="2"/>
      <c r="Y43" s="34">
        <v>45333</v>
      </c>
      <c r="Z43" s="386" t="s">
        <v>45</v>
      </c>
      <c r="AA43" s="386">
        <v>3</v>
      </c>
      <c r="AB43" s="10"/>
      <c r="AC43" s="2"/>
      <c r="AD43" s="36">
        <v>45414</v>
      </c>
      <c r="AE43" s="1" t="s">
        <v>242</v>
      </c>
      <c r="AF43" s="387"/>
    </row>
    <row r="44" spans="2:32" ht="15" customHeight="1" x14ac:dyDescent="0.2">
      <c r="B44" s="13" t="s">
        <v>76</v>
      </c>
      <c r="C44" s="1" t="s">
        <v>65</v>
      </c>
      <c r="D44" s="386">
        <v>30</v>
      </c>
      <c r="E44" s="2" t="s">
        <v>82</v>
      </c>
      <c r="F44" s="13"/>
      <c r="G44" s="12"/>
      <c r="H44" s="12"/>
      <c r="I44" s="12">
        <v>6</v>
      </c>
      <c r="J44" s="12"/>
      <c r="K44" s="12"/>
      <c r="L44" s="386"/>
      <c r="M44" s="386"/>
      <c r="N44" s="12"/>
      <c r="O44" s="12"/>
      <c r="P44" s="12"/>
      <c r="Q44" s="386"/>
      <c r="R44" s="386"/>
      <c r="S44" s="314" t="s">
        <v>238</v>
      </c>
      <c r="T44" s="13"/>
      <c r="U44" s="386"/>
      <c r="V44" s="1"/>
      <c r="W44" s="384"/>
      <c r="X44" s="2"/>
      <c r="Y44" s="34">
        <v>45333</v>
      </c>
      <c r="Z44" s="386" t="s">
        <v>45</v>
      </c>
      <c r="AA44" s="386">
        <v>3</v>
      </c>
      <c r="AB44" s="10"/>
      <c r="AC44" s="2"/>
      <c r="AD44" s="36">
        <v>45414</v>
      </c>
      <c r="AE44" s="1" t="s">
        <v>242</v>
      </c>
      <c r="AF44" s="387"/>
    </row>
    <row r="45" spans="2:32" ht="15" customHeight="1" x14ac:dyDescent="0.2">
      <c r="B45" s="13" t="s">
        <v>76</v>
      </c>
      <c r="C45" s="1" t="s">
        <v>65</v>
      </c>
      <c r="D45" s="386">
        <v>31</v>
      </c>
      <c r="E45" s="2" t="s">
        <v>82</v>
      </c>
      <c r="F45" s="13"/>
      <c r="G45" s="12"/>
      <c r="H45" s="12"/>
      <c r="I45" s="12">
        <v>6</v>
      </c>
      <c r="J45" s="12"/>
      <c r="K45" s="12"/>
      <c r="L45" s="386"/>
      <c r="M45" s="386"/>
      <c r="N45" s="12"/>
      <c r="O45" s="12"/>
      <c r="P45" s="12"/>
      <c r="Q45" s="386"/>
      <c r="R45" s="386"/>
      <c r="S45" s="313" t="s">
        <v>615</v>
      </c>
      <c r="T45" s="13"/>
      <c r="U45" s="386"/>
      <c r="V45" s="1"/>
      <c r="W45" s="384"/>
      <c r="X45" s="2"/>
      <c r="Y45" s="34">
        <v>45333</v>
      </c>
      <c r="Z45" s="386" t="s">
        <v>45</v>
      </c>
      <c r="AA45" s="386">
        <v>3</v>
      </c>
      <c r="AB45" s="10"/>
      <c r="AC45" s="2"/>
      <c r="AD45" s="36">
        <v>45414</v>
      </c>
      <c r="AE45" s="1" t="s">
        <v>242</v>
      </c>
      <c r="AF45" s="387"/>
    </row>
    <row r="46" spans="2:32" ht="15" customHeight="1" x14ac:dyDescent="0.2">
      <c r="B46" s="13" t="s">
        <v>76</v>
      </c>
      <c r="C46" s="1" t="s">
        <v>65</v>
      </c>
      <c r="D46" s="386">
        <v>32</v>
      </c>
      <c r="E46" s="2" t="s">
        <v>51</v>
      </c>
      <c r="F46" s="13"/>
      <c r="G46" s="12">
        <v>1</v>
      </c>
      <c r="H46" s="12">
        <v>15</v>
      </c>
      <c r="I46" s="12"/>
      <c r="J46" s="12"/>
      <c r="K46" s="12"/>
      <c r="L46" s="386"/>
      <c r="M46" s="386"/>
      <c r="N46" s="12"/>
      <c r="O46" s="12">
        <v>9</v>
      </c>
      <c r="P46" s="12"/>
      <c r="Q46" s="386"/>
      <c r="R46" s="386"/>
      <c r="S46" s="314"/>
      <c r="T46" s="36">
        <v>45325</v>
      </c>
      <c r="U46" s="24" t="s">
        <v>45</v>
      </c>
      <c r="V46" s="386">
        <v>9</v>
      </c>
      <c r="W46" s="50"/>
      <c r="X46" s="2"/>
      <c r="Y46" s="34">
        <v>45333</v>
      </c>
      <c r="Z46" s="386" t="s">
        <v>45</v>
      </c>
      <c r="AA46" s="386">
        <v>9</v>
      </c>
      <c r="AB46" s="10"/>
      <c r="AC46" s="2"/>
      <c r="AD46" s="36">
        <v>45420</v>
      </c>
      <c r="AE46" s="1" t="s">
        <v>242</v>
      </c>
      <c r="AF46" s="387"/>
    </row>
    <row r="47" spans="2:32" ht="15" customHeight="1" x14ac:dyDescent="0.2">
      <c r="B47" s="13" t="s">
        <v>76</v>
      </c>
      <c r="C47" s="1" t="s">
        <v>65</v>
      </c>
      <c r="D47" s="386">
        <v>33</v>
      </c>
      <c r="E47" s="2" t="s">
        <v>42</v>
      </c>
      <c r="F47" s="13"/>
      <c r="G47" s="12">
        <v>3</v>
      </c>
      <c r="H47" s="12"/>
      <c r="I47" s="12"/>
      <c r="J47" s="12"/>
      <c r="K47" s="12"/>
      <c r="L47" s="386"/>
      <c r="M47" s="386"/>
      <c r="N47" s="12"/>
      <c r="O47" s="12"/>
      <c r="P47" s="12"/>
      <c r="Q47" s="386"/>
      <c r="R47" s="386"/>
      <c r="S47" s="314"/>
      <c r="T47" s="13"/>
      <c r="U47" s="386"/>
      <c r="V47" s="1"/>
      <c r="W47" s="384"/>
      <c r="X47" s="2"/>
      <c r="Y47" s="34">
        <v>45333</v>
      </c>
      <c r="Z47" s="386" t="s">
        <v>45</v>
      </c>
      <c r="AA47" s="386">
        <v>3</v>
      </c>
      <c r="AB47" s="10"/>
      <c r="AC47" s="2"/>
      <c r="AD47" s="13"/>
      <c r="AE47" s="1"/>
      <c r="AF47" s="387"/>
    </row>
    <row r="48" spans="2:32" ht="15" customHeight="1" x14ac:dyDescent="0.2">
      <c r="B48" s="13" t="s">
        <v>76</v>
      </c>
      <c r="C48" s="1" t="s">
        <v>65</v>
      </c>
      <c r="D48" s="386">
        <v>34</v>
      </c>
      <c r="E48" s="2" t="s">
        <v>50</v>
      </c>
      <c r="F48" s="13"/>
      <c r="G48" s="12"/>
      <c r="H48" s="12"/>
      <c r="I48" s="12">
        <v>6</v>
      </c>
      <c r="J48" s="12"/>
      <c r="K48" s="12"/>
      <c r="L48" s="386"/>
      <c r="M48" s="386"/>
      <c r="N48" s="12"/>
      <c r="O48" s="12">
        <v>6</v>
      </c>
      <c r="P48" s="12">
        <v>3</v>
      </c>
      <c r="Q48" s="386"/>
      <c r="R48" s="386"/>
      <c r="S48" s="314" t="s">
        <v>239</v>
      </c>
      <c r="T48" s="36">
        <v>45325</v>
      </c>
      <c r="U48" s="386" t="s">
        <v>45</v>
      </c>
      <c r="V48" s="526">
        <v>15</v>
      </c>
      <c r="W48" s="384"/>
      <c r="X48" s="2"/>
      <c r="Y48" s="34">
        <v>45333</v>
      </c>
      <c r="Z48" s="386" t="s">
        <v>45</v>
      </c>
      <c r="AA48" s="386">
        <v>12</v>
      </c>
      <c r="AB48" s="10"/>
      <c r="AC48" s="2"/>
      <c r="AD48" s="36"/>
      <c r="AE48" s="1"/>
      <c r="AF48" s="387"/>
    </row>
    <row r="49" spans="2:32" ht="15" customHeight="1" x14ac:dyDescent="0.2">
      <c r="B49" s="13" t="s">
        <v>76</v>
      </c>
      <c r="C49" s="1" t="s">
        <v>65</v>
      </c>
      <c r="D49" s="386">
        <v>35</v>
      </c>
      <c r="E49" s="2" t="s">
        <v>42</v>
      </c>
      <c r="F49" s="13"/>
      <c r="G49" s="12">
        <v>3</v>
      </c>
      <c r="H49" s="12"/>
      <c r="I49" s="12"/>
      <c r="J49" s="12"/>
      <c r="K49" s="12"/>
      <c r="L49" s="386"/>
      <c r="M49" s="386"/>
      <c r="N49" s="12"/>
      <c r="O49" s="12"/>
      <c r="P49" s="12"/>
      <c r="Q49" s="386"/>
      <c r="R49" s="386"/>
      <c r="S49" s="314"/>
      <c r="T49" s="13"/>
      <c r="U49" s="386"/>
      <c r="V49" s="1"/>
      <c r="W49" s="384"/>
      <c r="X49" s="2"/>
      <c r="Y49" s="34">
        <v>45333</v>
      </c>
      <c r="Z49" s="386" t="s">
        <v>45</v>
      </c>
      <c r="AA49" s="386">
        <v>3</v>
      </c>
      <c r="AB49" s="10"/>
      <c r="AC49" s="2"/>
      <c r="AD49" s="13"/>
      <c r="AE49" s="1"/>
      <c r="AF49" s="387"/>
    </row>
    <row r="50" spans="2:32" ht="15" customHeight="1" x14ac:dyDescent="0.2">
      <c r="B50" s="13" t="s">
        <v>76</v>
      </c>
      <c r="C50" s="1" t="s">
        <v>65</v>
      </c>
      <c r="D50" s="386">
        <v>36</v>
      </c>
      <c r="E50" s="2" t="s">
        <v>42</v>
      </c>
      <c r="F50" s="13"/>
      <c r="G50" s="12">
        <v>3</v>
      </c>
      <c r="H50" s="12"/>
      <c r="I50" s="12"/>
      <c r="J50" s="12"/>
      <c r="K50" s="12"/>
      <c r="L50" s="386"/>
      <c r="M50" s="386"/>
      <c r="N50" s="12"/>
      <c r="O50" s="12"/>
      <c r="P50" s="12"/>
      <c r="Q50" s="386"/>
      <c r="R50" s="386"/>
      <c r="S50" s="314"/>
      <c r="T50" s="13"/>
      <c r="U50" s="24"/>
      <c r="V50" s="1"/>
      <c r="W50" s="50"/>
      <c r="X50" s="2"/>
      <c r="Y50" s="34">
        <v>45333</v>
      </c>
      <c r="Z50" s="386" t="s">
        <v>45</v>
      </c>
      <c r="AA50" s="386">
        <v>3</v>
      </c>
      <c r="AB50" s="10"/>
      <c r="AC50" s="2"/>
      <c r="AD50" s="13"/>
      <c r="AE50" s="1"/>
      <c r="AF50" s="387"/>
    </row>
    <row r="51" spans="2:32" ht="15" customHeight="1" x14ac:dyDescent="0.2">
      <c r="B51" s="13" t="s">
        <v>76</v>
      </c>
      <c r="C51" s="1" t="s">
        <v>65</v>
      </c>
      <c r="D51" s="386">
        <v>37</v>
      </c>
      <c r="E51" s="2" t="s">
        <v>52</v>
      </c>
      <c r="F51" s="13"/>
      <c r="G51" s="12"/>
      <c r="H51" s="12"/>
      <c r="I51" s="12">
        <v>3</v>
      </c>
      <c r="J51" s="12"/>
      <c r="K51" s="12">
        <v>3</v>
      </c>
      <c r="L51" s="386"/>
      <c r="M51" s="386"/>
      <c r="N51" s="12"/>
      <c r="O51" s="12"/>
      <c r="P51" s="12"/>
      <c r="Q51" s="386"/>
      <c r="R51" s="386"/>
      <c r="S51" s="314" t="s">
        <v>237</v>
      </c>
      <c r="T51" s="36">
        <v>45325</v>
      </c>
      <c r="U51" s="24" t="s">
        <v>45</v>
      </c>
      <c r="V51" s="386">
        <v>9</v>
      </c>
      <c r="W51" s="50"/>
      <c r="X51" s="2"/>
      <c r="Y51" s="34">
        <v>45333</v>
      </c>
      <c r="Z51" s="386" t="s">
        <v>45</v>
      </c>
      <c r="AA51" s="386">
        <v>6</v>
      </c>
      <c r="AB51" s="10"/>
      <c r="AC51" s="2"/>
      <c r="AD51" s="36">
        <v>45420</v>
      </c>
      <c r="AE51" s="1" t="s">
        <v>242</v>
      </c>
      <c r="AF51" s="387"/>
    </row>
    <row r="52" spans="2:32" s="21" customFormat="1" ht="15" customHeight="1" x14ac:dyDescent="0.2">
      <c r="B52" s="13" t="s">
        <v>76</v>
      </c>
      <c r="C52" s="1" t="s">
        <v>65</v>
      </c>
      <c r="D52" s="386">
        <v>38</v>
      </c>
      <c r="E52" s="2" t="s">
        <v>53</v>
      </c>
      <c r="F52" s="13"/>
      <c r="G52" s="12"/>
      <c r="H52" s="12"/>
      <c r="I52" s="12">
        <v>3</v>
      </c>
      <c r="J52" s="12"/>
      <c r="K52" s="12"/>
      <c r="L52" s="386"/>
      <c r="M52" s="386"/>
      <c r="N52" s="12"/>
      <c r="O52" s="12">
        <v>6</v>
      </c>
      <c r="P52" s="12"/>
      <c r="Q52" s="386"/>
      <c r="R52" s="386"/>
      <c r="S52" s="314"/>
      <c r="T52" s="36">
        <v>45325</v>
      </c>
      <c r="U52" s="24" t="s">
        <v>45</v>
      </c>
      <c r="V52" s="386">
        <v>6</v>
      </c>
      <c r="W52" s="50"/>
      <c r="X52" s="2"/>
      <c r="Y52" s="34">
        <v>45333</v>
      </c>
      <c r="Z52" s="386" t="s">
        <v>45</v>
      </c>
      <c r="AA52" s="386">
        <v>3</v>
      </c>
      <c r="AB52" s="10"/>
      <c r="AC52" s="2"/>
      <c r="AD52" s="36">
        <v>45420</v>
      </c>
      <c r="AE52" s="1" t="s">
        <v>242</v>
      </c>
      <c r="AF52" s="387"/>
    </row>
    <row r="53" spans="2:32" ht="15" customHeight="1" x14ac:dyDescent="0.2">
      <c r="B53" s="16" t="s">
        <v>76</v>
      </c>
      <c r="C53" s="17" t="s">
        <v>65</v>
      </c>
      <c r="D53" s="18">
        <v>39</v>
      </c>
      <c r="E53" s="20" t="s">
        <v>52</v>
      </c>
      <c r="F53" s="16"/>
      <c r="G53" s="19">
        <v>3</v>
      </c>
      <c r="H53" s="19"/>
      <c r="I53" s="19">
        <v>3</v>
      </c>
      <c r="J53" s="19"/>
      <c r="K53" s="19">
        <v>6</v>
      </c>
      <c r="L53" s="18"/>
      <c r="M53" s="18"/>
      <c r="N53" s="19">
        <v>3</v>
      </c>
      <c r="O53" s="19">
        <v>5</v>
      </c>
      <c r="P53" s="19"/>
      <c r="Q53" s="18"/>
      <c r="R53" s="18"/>
      <c r="S53" s="354"/>
      <c r="T53" s="36">
        <v>45325</v>
      </c>
      <c r="U53" s="24" t="s">
        <v>45</v>
      </c>
      <c r="V53" s="18">
        <v>16</v>
      </c>
      <c r="W53" s="50" t="s">
        <v>334</v>
      </c>
      <c r="X53" s="20"/>
      <c r="Y53" s="34">
        <v>45333</v>
      </c>
      <c r="Z53" s="18" t="s">
        <v>45</v>
      </c>
      <c r="AA53" s="18">
        <v>12</v>
      </c>
      <c r="AB53" s="10"/>
      <c r="AC53" s="20"/>
      <c r="AD53" s="36">
        <v>45420</v>
      </c>
      <c r="AE53" s="17" t="s">
        <v>242</v>
      </c>
      <c r="AF53" s="387"/>
    </row>
    <row r="54" spans="2:32" ht="15" customHeight="1" x14ac:dyDescent="0.2">
      <c r="B54" s="13" t="s">
        <v>76</v>
      </c>
      <c r="C54" s="1" t="s">
        <v>65</v>
      </c>
      <c r="D54" s="386">
        <v>40</v>
      </c>
      <c r="E54" s="2" t="s">
        <v>44</v>
      </c>
      <c r="F54" s="13"/>
      <c r="G54" s="12"/>
      <c r="H54" s="12">
        <v>12</v>
      </c>
      <c r="I54" s="12"/>
      <c r="J54" s="12"/>
      <c r="K54" s="12"/>
      <c r="L54" s="386"/>
      <c r="M54" s="386"/>
      <c r="N54" s="12"/>
      <c r="O54" s="12"/>
      <c r="P54" s="12">
        <v>6</v>
      </c>
      <c r="Q54" s="386"/>
      <c r="R54" s="386"/>
      <c r="S54" s="313" t="s">
        <v>615</v>
      </c>
      <c r="T54" s="36">
        <v>45325</v>
      </c>
      <c r="U54" s="386" t="s">
        <v>45</v>
      </c>
      <c r="V54" s="386">
        <v>9</v>
      </c>
      <c r="W54" s="384"/>
      <c r="X54" s="2"/>
      <c r="Y54" s="34">
        <v>45333</v>
      </c>
      <c r="Z54" s="386" t="s">
        <v>45</v>
      </c>
      <c r="AA54" s="386">
        <v>12</v>
      </c>
      <c r="AB54" s="10"/>
      <c r="AC54" s="2"/>
      <c r="AD54" s="36">
        <v>45419</v>
      </c>
      <c r="AE54" s="1" t="s">
        <v>242</v>
      </c>
      <c r="AF54" s="387"/>
    </row>
    <row r="55" spans="2:32" ht="15" customHeight="1" x14ac:dyDescent="0.2">
      <c r="B55" s="13" t="s">
        <v>76</v>
      </c>
      <c r="C55" s="1" t="s">
        <v>65</v>
      </c>
      <c r="D55" s="386">
        <v>41</v>
      </c>
      <c r="E55" s="2" t="s">
        <v>82</v>
      </c>
      <c r="F55" s="13"/>
      <c r="G55" s="12"/>
      <c r="H55" s="12"/>
      <c r="I55" s="12">
        <v>6</v>
      </c>
      <c r="J55" s="12"/>
      <c r="K55" s="12"/>
      <c r="L55" s="386"/>
      <c r="M55" s="386"/>
      <c r="N55" s="12"/>
      <c r="O55" s="12"/>
      <c r="P55" s="12"/>
      <c r="Q55" s="386"/>
      <c r="R55" s="386"/>
      <c r="S55" s="313" t="s">
        <v>615</v>
      </c>
      <c r="T55" s="13"/>
      <c r="U55" s="386"/>
      <c r="V55" s="1"/>
      <c r="W55" s="384"/>
      <c r="X55" s="2"/>
      <c r="Y55" s="34">
        <v>45333</v>
      </c>
      <c r="Z55" s="386" t="s">
        <v>45</v>
      </c>
      <c r="AA55" s="386">
        <v>3</v>
      </c>
      <c r="AB55" s="10"/>
      <c r="AC55" s="2"/>
      <c r="AD55" s="36">
        <v>45414</v>
      </c>
      <c r="AE55" s="1" t="s">
        <v>242</v>
      </c>
      <c r="AF55" s="387"/>
    </row>
    <row r="56" spans="2:32" ht="15" customHeight="1" x14ac:dyDescent="0.2">
      <c r="B56" s="13" t="s">
        <v>76</v>
      </c>
      <c r="C56" s="1" t="s">
        <v>65</v>
      </c>
      <c r="D56" s="386">
        <v>42</v>
      </c>
      <c r="E56" s="2" t="s">
        <v>82</v>
      </c>
      <c r="F56" s="13"/>
      <c r="G56" s="12"/>
      <c r="H56" s="12"/>
      <c r="I56" s="12">
        <v>6</v>
      </c>
      <c r="J56" s="12"/>
      <c r="K56" s="12"/>
      <c r="L56" s="386"/>
      <c r="M56" s="386"/>
      <c r="N56" s="12"/>
      <c r="O56" s="12"/>
      <c r="P56" s="12"/>
      <c r="Q56" s="386"/>
      <c r="R56" s="386"/>
      <c r="S56" s="313" t="s">
        <v>618</v>
      </c>
      <c r="T56" s="13"/>
      <c r="U56" s="24"/>
      <c r="V56" s="1"/>
      <c r="W56" s="50"/>
      <c r="X56" s="2"/>
      <c r="Y56" s="34">
        <v>45333</v>
      </c>
      <c r="Z56" s="386" t="s">
        <v>45</v>
      </c>
      <c r="AA56" s="386">
        <v>3</v>
      </c>
      <c r="AB56" s="10"/>
      <c r="AC56" s="2"/>
      <c r="AD56" s="36">
        <v>45415</v>
      </c>
      <c r="AE56" s="1" t="s">
        <v>242</v>
      </c>
      <c r="AF56" s="387"/>
    </row>
    <row r="57" spans="2:32" ht="15" customHeight="1" x14ac:dyDescent="0.2">
      <c r="B57" s="13" t="s">
        <v>76</v>
      </c>
      <c r="C57" s="1" t="s">
        <v>65</v>
      </c>
      <c r="D57" s="386">
        <v>43</v>
      </c>
      <c r="E57" s="2" t="s">
        <v>50</v>
      </c>
      <c r="F57" s="13"/>
      <c r="G57" s="12">
        <v>3</v>
      </c>
      <c r="H57" s="12">
        <v>12</v>
      </c>
      <c r="I57" s="12"/>
      <c r="J57" s="12"/>
      <c r="K57" s="12"/>
      <c r="L57" s="386"/>
      <c r="M57" s="386"/>
      <c r="N57" s="12"/>
      <c r="O57" s="12">
        <v>3</v>
      </c>
      <c r="P57" s="12"/>
      <c r="Q57" s="386"/>
      <c r="R57" s="386"/>
      <c r="S57" s="313" t="s">
        <v>619</v>
      </c>
      <c r="T57" s="36">
        <v>45325</v>
      </c>
      <c r="U57" s="24" t="s">
        <v>45</v>
      </c>
      <c r="V57" s="386">
        <v>3</v>
      </c>
      <c r="W57" s="50"/>
      <c r="X57" s="2"/>
      <c r="Y57" s="36">
        <v>45333</v>
      </c>
      <c r="Z57" s="386" t="s">
        <v>45</v>
      </c>
      <c r="AA57" s="386">
        <v>6</v>
      </c>
      <c r="AB57" s="228"/>
      <c r="AC57" s="2"/>
      <c r="AD57" s="36">
        <v>45419</v>
      </c>
      <c r="AE57" s="1" t="s">
        <v>242</v>
      </c>
      <c r="AF57" s="387"/>
    </row>
    <row r="58" spans="2:32" ht="15" customHeight="1" x14ac:dyDescent="0.2">
      <c r="B58" s="13" t="s">
        <v>76</v>
      </c>
      <c r="C58" s="1" t="s">
        <v>65</v>
      </c>
      <c r="D58" s="386">
        <v>44</v>
      </c>
      <c r="E58" s="2" t="s">
        <v>50</v>
      </c>
      <c r="F58" s="13"/>
      <c r="G58" s="12">
        <v>3</v>
      </c>
      <c r="H58" s="12">
        <v>12</v>
      </c>
      <c r="I58" s="12"/>
      <c r="J58" s="12"/>
      <c r="K58" s="12"/>
      <c r="L58" s="386"/>
      <c r="M58" s="386"/>
      <c r="N58" s="12"/>
      <c r="O58" s="12">
        <v>6</v>
      </c>
      <c r="P58" s="12"/>
      <c r="Q58" s="386"/>
      <c r="R58" s="386"/>
      <c r="S58" s="314"/>
      <c r="T58" s="36">
        <v>45323</v>
      </c>
      <c r="U58" s="24" t="s">
        <v>45</v>
      </c>
      <c r="V58" s="386">
        <v>6</v>
      </c>
      <c r="W58" s="50"/>
      <c r="X58" s="2"/>
      <c r="Y58" s="36">
        <v>45366</v>
      </c>
      <c r="Z58" s="386" t="s">
        <v>45</v>
      </c>
      <c r="AA58" s="386">
        <v>9</v>
      </c>
      <c r="AB58" s="1"/>
      <c r="AC58" s="2"/>
      <c r="AD58" s="36">
        <v>45419</v>
      </c>
      <c r="AE58" s="1" t="s">
        <v>242</v>
      </c>
      <c r="AF58" s="387"/>
    </row>
    <row r="59" spans="2:32" ht="15" customHeight="1" x14ac:dyDescent="0.2">
      <c r="B59" s="13" t="s">
        <v>76</v>
      </c>
      <c r="C59" s="1" t="s">
        <v>65</v>
      </c>
      <c r="D59" s="386">
        <v>45</v>
      </c>
      <c r="E59" s="2" t="s">
        <v>54</v>
      </c>
      <c r="F59" s="13"/>
      <c r="G59" s="12">
        <v>12</v>
      </c>
      <c r="H59" s="12">
        <v>3</v>
      </c>
      <c r="I59" s="12"/>
      <c r="J59" s="12"/>
      <c r="K59" s="12"/>
      <c r="L59" s="386"/>
      <c r="M59" s="386"/>
      <c r="N59" s="12"/>
      <c r="O59" s="12">
        <v>6</v>
      </c>
      <c r="P59" s="12"/>
      <c r="Q59" s="386"/>
      <c r="R59" s="386"/>
      <c r="S59" s="314"/>
      <c r="T59" s="36">
        <v>45323</v>
      </c>
      <c r="U59" s="386" t="s">
        <v>45</v>
      </c>
      <c r="V59" s="386">
        <v>6</v>
      </c>
      <c r="W59" s="384"/>
      <c r="X59" s="2"/>
      <c r="Y59" s="36">
        <v>45366</v>
      </c>
      <c r="Z59" s="386" t="s">
        <v>45</v>
      </c>
      <c r="AA59" s="386">
        <v>9</v>
      </c>
      <c r="AB59" s="171" t="s">
        <v>1803</v>
      </c>
      <c r="AC59" s="2"/>
      <c r="AD59" s="36">
        <v>45419</v>
      </c>
      <c r="AE59" s="1" t="s">
        <v>242</v>
      </c>
      <c r="AF59" s="387"/>
    </row>
    <row r="60" spans="2:32" ht="15" customHeight="1" x14ac:dyDescent="0.2">
      <c r="B60" s="13" t="s">
        <v>76</v>
      </c>
      <c r="C60" s="1" t="s">
        <v>65</v>
      </c>
      <c r="D60" s="386">
        <v>46</v>
      </c>
      <c r="E60" s="2" t="s">
        <v>42</v>
      </c>
      <c r="F60" s="13"/>
      <c r="G60" s="12">
        <v>12</v>
      </c>
      <c r="H60" s="12"/>
      <c r="I60" s="12"/>
      <c r="J60" s="12"/>
      <c r="K60" s="12"/>
      <c r="L60" s="386"/>
      <c r="M60" s="386"/>
      <c r="N60" s="12"/>
      <c r="O60" s="12"/>
      <c r="P60" s="12"/>
      <c r="Q60" s="386"/>
      <c r="R60" s="386"/>
      <c r="S60" s="314"/>
      <c r="T60" s="13"/>
      <c r="U60" s="386"/>
      <c r="V60" s="1"/>
      <c r="W60" s="384"/>
      <c r="X60" s="2"/>
      <c r="Y60" s="36">
        <v>45366</v>
      </c>
      <c r="Z60" s="386" t="s">
        <v>45</v>
      </c>
      <c r="AA60" s="386">
        <v>6</v>
      </c>
      <c r="AB60" s="1"/>
      <c r="AC60" s="2"/>
      <c r="AD60" s="13"/>
      <c r="AE60" s="1"/>
      <c r="AF60" s="387"/>
    </row>
    <row r="61" spans="2:32" ht="15" customHeight="1" x14ac:dyDescent="0.2">
      <c r="B61" s="13" t="s">
        <v>76</v>
      </c>
      <c r="C61" s="1" t="s">
        <v>65</v>
      </c>
      <c r="D61" s="386">
        <v>47</v>
      </c>
      <c r="E61" s="2" t="s">
        <v>42</v>
      </c>
      <c r="F61" s="13"/>
      <c r="G61" s="12">
        <v>6</v>
      </c>
      <c r="H61" s="12"/>
      <c r="I61" s="12"/>
      <c r="J61" s="12"/>
      <c r="K61" s="12"/>
      <c r="L61" s="386"/>
      <c r="M61" s="386"/>
      <c r="N61" s="12"/>
      <c r="O61" s="12"/>
      <c r="P61" s="12"/>
      <c r="Q61" s="386"/>
      <c r="R61" s="386"/>
      <c r="S61" s="314"/>
      <c r="T61" s="13"/>
      <c r="U61" s="24"/>
      <c r="V61" s="1"/>
      <c r="W61" s="50"/>
      <c r="X61" s="2"/>
      <c r="Y61" s="36">
        <v>45366</v>
      </c>
      <c r="Z61" s="386" t="s">
        <v>45</v>
      </c>
      <c r="AA61" s="386">
        <v>3</v>
      </c>
      <c r="AB61" s="1"/>
      <c r="AC61" s="2"/>
      <c r="AD61" s="13"/>
      <c r="AE61" s="1"/>
      <c r="AF61" s="387"/>
    </row>
    <row r="62" spans="2:32" ht="15" customHeight="1" x14ac:dyDescent="0.2">
      <c r="B62" s="13" t="s">
        <v>76</v>
      </c>
      <c r="C62" s="1" t="s">
        <v>65</v>
      </c>
      <c r="D62" s="386">
        <v>48</v>
      </c>
      <c r="E62" s="2" t="s">
        <v>53</v>
      </c>
      <c r="F62" s="13"/>
      <c r="G62" s="12"/>
      <c r="H62" s="12">
        <v>12</v>
      </c>
      <c r="I62" s="12"/>
      <c r="J62" s="12"/>
      <c r="K62" s="12"/>
      <c r="L62" s="386"/>
      <c r="M62" s="386"/>
      <c r="N62" s="12"/>
      <c r="O62" s="12">
        <v>3</v>
      </c>
      <c r="P62" s="12"/>
      <c r="Q62" s="386"/>
      <c r="R62" s="386"/>
      <c r="S62" s="314"/>
      <c r="T62" s="36">
        <v>45323</v>
      </c>
      <c r="U62" s="24" t="s">
        <v>45</v>
      </c>
      <c r="V62" s="386">
        <v>3</v>
      </c>
      <c r="W62" s="50"/>
      <c r="X62" s="2"/>
      <c r="Y62" s="36">
        <v>45366</v>
      </c>
      <c r="Z62" s="386" t="s">
        <v>45</v>
      </c>
      <c r="AA62" s="386">
        <v>6</v>
      </c>
      <c r="AB62" s="1"/>
      <c r="AC62" s="2"/>
      <c r="AD62" s="36">
        <v>45419</v>
      </c>
      <c r="AE62" s="1" t="s">
        <v>242</v>
      </c>
      <c r="AF62" s="387"/>
    </row>
    <row r="63" spans="2:32" ht="15" customHeight="1" x14ac:dyDescent="0.2">
      <c r="B63" s="13" t="s">
        <v>76</v>
      </c>
      <c r="C63" s="1" t="s">
        <v>65</v>
      </c>
      <c r="D63" s="386">
        <v>49</v>
      </c>
      <c r="E63" s="2" t="s">
        <v>54</v>
      </c>
      <c r="F63" s="13"/>
      <c r="G63" s="12">
        <v>3</v>
      </c>
      <c r="H63" s="12">
        <v>3</v>
      </c>
      <c r="I63" s="12"/>
      <c r="J63" s="12"/>
      <c r="K63" s="12"/>
      <c r="L63" s="386"/>
      <c r="M63" s="386"/>
      <c r="N63" s="12"/>
      <c r="O63" s="12">
        <v>3</v>
      </c>
      <c r="P63" s="12">
        <v>3</v>
      </c>
      <c r="Q63" s="386"/>
      <c r="R63" s="386" t="s">
        <v>45</v>
      </c>
      <c r="S63" s="314"/>
      <c r="T63" s="36">
        <v>45323</v>
      </c>
      <c r="U63" s="386" t="s">
        <v>45</v>
      </c>
      <c r="V63" s="526">
        <v>12</v>
      </c>
      <c r="W63" s="384"/>
      <c r="X63" s="2"/>
      <c r="Y63" s="36">
        <v>45366</v>
      </c>
      <c r="Z63" s="386" t="s">
        <v>45</v>
      </c>
      <c r="AA63" s="386">
        <v>12</v>
      </c>
      <c r="AB63" s="1"/>
      <c r="AC63" s="2"/>
      <c r="AD63" s="13"/>
      <c r="AE63" s="1"/>
      <c r="AF63" s="387"/>
    </row>
    <row r="64" spans="2:32" ht="15" customHeight="1" x14ac:dyDescent="0.2">
      <c r="B64" s="13" t="s">
        <v>76</v>
      </c>
      <c r="C64" s="1" t="s">
        <v>65</v>
      </c>
      <c r="D64" s="386">
        <v>50</v>
      </c>
      <c r="E64" s="2" t="s">
        <v>42</v>
      </c>
      <c r="F64" s="13"/>
      <c r="G64" s="12">
        <v>3</v>
      </c>
      <c r="H64" s="12"/>
      <c r="I64" s="12"/>
      <c r="J64" s="12"/>
      <c r="K64" s="12"/>
      <c r="L64" s="386"/>
      <c r="M64" s="386"/>
      <c r="N64" s="12"/>
      <c r="O64" s="12"/>
      <c r="P64" s="12"/>
      <c r="Q64" s="386"/>
      <c r="R64" s="386"/>
      <c r="S64" s="314" t="s">
        <v>238</v>
      </c>
      <c r="T64" s="13"/>
      <c r="U64" s="386"/>
      <c r="V64" s="1"/>
      <c r="W64" s="384"/>
      <c r="X64" s="2"/>
      <c r="Y64" s="36">
        <v>45366</v>
      </c>
      <c r="Z64" s="386" t="s">
        <v>45</v>
      </c>
      <c r="AA64" s="386">
        <v>3</v>
      </c>
      <c r="AB64" s="1"/>
      <c r="AC64" s="2"/>
      <c r="AD64" s="13"/>
      <c r="AE64" s="1"/>
      <c r="AF64" s="387"/>
    </row>
    <row r="65" spans="2:32" ht="15" customHeight="1" x14ac:dyDescent="0.2">
      <c r="B65" s="13" t="s">
        <v>76</v>
      </c>
      <c r="C65" s="1" t="s">
        <v>65</v>
      </c>
      <c r="D65" s="386">
        <v>51</v>
      </c>
      <c r="E65" s="2" t="s">
        <v>53</v>
      </c>
      <c r="F65" s="13"/>
      <c r="G65" s="12"/>
      <c r="H65" s="12">
        <v>6</v>
      </c>
      <c r="I65" s="12"/>
      <c r="J65" s="12"/>
      <c r="K65" s="12"/>
      <c r="L65" s="386"/>
      <c r="M65" s="386"/>
      <c r="N65" s="12"/>
      <c r="O65" s="12"/>
      <c r="P65" s="12"/>
      <c r="Q65" s="386"/>
      <c r="R65" s="386"/>
      <c r="S65" s="314"/>
      <c r="T65" s="13"/>
      <c r="U65" s="386"/>
      <c r="V65" s="1"/>
      <c r="W65" s="384"/>
      <c r="X65" s="2"/>
      <c r="Y65" s="36">
        <v>45366</v>
      </c>
      <c r="Z65" s="386" t="s">
        <v>45</v>
      </c>
      <c r="AA65" s="386">
        <v>3</v>
      </c>
      <c r="AB65" s="1"/>
      <c r="AC65" s="2"/>
      <c r="AD65" s="13"/>
      <c r="AE65" s="1"/>
      <c r="AF65" s="387"/>
    </row>
    <row r="66" spans="2:32" ht="15" customHeight="1" x14ac:dyDescent="0.2">
      <c r="B66" s="13" t="s">
        <v>76</v>
      </c>
      <c r="C66" s="1" t="s">
        <v>65</v>
      </c>
      <c r="D66" s="386">
        <v>52</v>
      </c>
      <c r="E66" s="2" t="s">
        <v>42</v>
      </c>
      <c r="F66" s="13"/>
      <c r="G66" s="12">
        <v>3</v>
      </c>
      <c r="H66" s="12"/>
      <c r="I66" s="12"/>
      <c r="J66" s="12"/>
      <c r="K66" s="12"/>
      <c r="L66" s="386"/>
      <c r="M66" s="386"/>
      <c r="N66" s="12"/>
      <c r="O66" s="12"/>
      <c r="P66" s="12"/>
      <c r="Q66" s="386"/>
      <c r="R66" s="386"/>
      <c r="S66" s="314" t="s">
        <v>238</v>
      </c>
      <c r="T66" s="13"/>
      <c r="U66" s="24"/>
      <c r="V66" s="1"/>
      <c r="W66" s="384"/>
      <c r="X66" s="2"/>
      <c r="Y66" s="36">
        <v>45366</v>
      </c>
      <c r="Z66" s="386" t="s">
        <v>45</v>
      </c>
      <c r="AA66" s="386">
        <v>3</v>
      </c>
      <c r="AB66" s="1"/>
      <c r="AC66" s="2"/>
      <c r="AD66" s="13"/>
      <c r="AE66" s="1"/>
      <c r="AF66" s="387"/>
    </row>
    <row r="67" spans="2:32" ht="15" customHeight="1" x14ac:dyDescent="0.2">
      <c r="B67" s="13" t="s">
        <v>76</v>
      </c>
      <c r="C67" s="1" t="s">
        <v>65</v>
      </c>
      <c r="D67" s="386">
        <v>53</v>
      </c>
      <c r="E67" s="2" t="s">
        <v>50</v>
      </c>
      <c r="F67" s="13"/>
      <c r="G67" s="12"/>
      <c r="H67" s="12">
        <v>6</v>
      </c>
      <c r="I67" s="12"/>
      <c r="J67" s="12"/>
      <c r="K67" s="12"/>
      <c r="L67" s="386"/>
      <c r="M67" s="386"/>
      <c r="N67" s="12"/>
      <c r="O67" s="12">
        <v>6</v>
      </c>
      <c r="P67" s="12"/>
      <c r="Q67" s="386"/>
      <c r="R67" s="386"/>
      <c r="S67" s="314"/>
      <c r="T67" s="36">
        <v>45323</v>
      </c>
      <c r="U67" s="386" t="s">
        <v>45</v>
      </c>
      <c r="V67" s="386">
        <v>6</v>
      </c>
      <c r="W67" s="384" t="s">
        <v>66</v>
      </c>
      <c r="X67" s="2"/>
      <c r="Y67" s="36">
        <v>45366</v>
      </c>
      <c r="Z67" s="386" t="s">
        <v>45</v>
      </c>
      <c r="AA67" s="386">
        <v>6</v>
      </c>
      <c r="AB67" s="1"/>
      <c r="AC67" s="2"/>
      <c r="AD67" s="36">
        <v>45394</v>
      </c>
      <c r="AE67" s="1" t="s">
        <v>242</v>
      </c>
      <c r="AF67" s="387"/>
    </row>
    <row r="68" spans="2:32" ht="15" customHeight="1" x14ac:dyDescent="0.2">
      <c r="B68" s="13" t="s">
        <v>76</v>
      </c>
      <c r="C68" s="1" t="s">
        <v>65</v>
      </c>
      <c r="D68" s="386">
        <v>54</v>
      </c>
      <c r="E68" s="2" t="s">
        <v>42</v>
      </c>
      <c r="F68" s="13"/>
      <c r="G68" s="12">
        <v>3</v>
      </c>
      <c r="H68" s="12"/>
      <c r="I68" s="12"/>
      <c r="J68" s="12"/>
      <c r="K68" s="12"/>
      <c r="L68" s="386"/>
      <c r="M68" s="386"/>
      <c r="N68" s="12"/>
      <c r="O68" s="12"/>
      <c r="P68" s="12"/>
      <c r="Q68" s="386"/>
      <c r="R68" s="386"/>
      <c r="S68" s="314"/>
      <c r="T68" s="13"/>
      <c r="U68" s="386"/>
      <c r="V68" s="1"/>
      <c r="W68" s="384"/>
      <c r="X68" s="2"/>
      <c r="Y68" s="36">
        <v>45366</v>
      </c>
      <c r="Z68" s="386" t="s">
        <v>45</v>
      </c>
      <c r="AA68" s="386">
        <v>3</v>
      </c>
      <c r="AB68" s="1"/>
      <c r="AC68" s="2"/>
      <c r="AD68" s="13"/>
      <c r="AE68" s="1"/>
      <c r="AF68" s="387"/>
    </row>
    <row r="69" spans="2:32" ht="15" customHeight="1" x14ac:dyDescent="0.2">
      <c r="B69" s="13" t="s">
        <v>76</v>
      </c>
      <c r="C69" s="1" t="s">
        <v>65</v>
      </c>
      <c r="D69" s="386">
        <v>55</v>
      </c>
      <c r="E69" s="2" t="s">
        <v>42</v>
      </c>
      <c r="F69" s="13"/>
      <c r="G69" s="12">
        <v>3</v>
      </c>
      <c r="H69" s="12"/>
      <c r="I69" s="12"/>
      <c r="J69" s="12"/>
      <c r="K69" s="12"/>
      <c r="L69" s="386"/>
      <c r="M69" s="386"/>
      <c r="N69" s="12"/>
      <c r="O69" s="12"/>
      <c r="P69" s="12"/>
      <c r="Q69" s="386"/>
      <c r="R69" s="386"/>
      <c r="S69" s="314"/>
      <c r="T69" s="13"/>
      <c r="U69" s="386"/>
      <c r="V69" s="1"/>
      <c r="W69" s="384"/>
      <c r="X69" s="2"/>
      <c r="Y69" s="36">
        <v>45366</v>
      </c>
      <c r="Z69" s="386" t="s">
        <v>45</v>
      </c>
      <c r="AA69" s="386">
        <v>3</v>
      </c>
      <c r="AB69" s="1"/>
      <c r="AC69" s="2"/>
      <c r="AD69" s="13"/>
      <c r="AE69" s="1"/>
      <c r="AF69" s="387"/>
    </row>
    <row r="70" spans="2:32" ht="15" customHeight="1" x14ac:dyDescent="0.2">
      <c r="B70" s="13" t="s">
        <v>76</v>
      </c>
      <c r="C70" s="1" t="s">
        <v>65</v>
      </c>
      <c r="D70" s="386">
        <v>56</v>
      </c>
      <c r="E70" s="2" t="s">
        <v>42</v>
      </c>
      <c r="F70" s="13"/>
      <c r="G70" s="12">
        <v>3</v>
      </c>
      <c r="H70" s="12"/>
      <c r="I70" s="12"/>
      <c r="J70" s="12"/>
      <c r="K70" s="12"/>
      <c r="L70" s="386"/>
      <c r="M70" s="386"/>
      <c r="N70" s="12"/>
      <c r="O70" s="12"/>
      <c r="P70" s="12"/>
      <c r="Q70" s="386"/>
      <c r="R70" s="386"/>
      <c r="S70" s="314"/>
      <c r="T70" s="13"/>
      <c r="U70" s="24"/>
      <c r="V70" s="1"/>
      <c r="W70" s="50"/>
      <c r="X70" s="2"/>
      <c r="Y70" s="36">
        <v>45366</v>
      </c>
      <c r="Z70" s="386" t="s">
        <v>45</v>
      </c>
      <c r="AA70" s="386">
        <v>3</v>
      </c>
      <c r="AB70" s="1"/>
      <c r="AC70" s="2"/>
      <c r="AD70" s="13"/>
      <c r="AE70" s="1"/>
      <c r="AF70" s="387"/>
    </row>
    <row r="71" spans="2:32" ht="15" customHeight="1" x14ac:dyDescent="0.2">
      <c r="B71" s="13" t="s">
        <v>76</v>
      </c>
      <c r="C71" s="1" t="s">
        <v>65</v>
      </c>
      <c r="D71" s="386">
        <v>57</v>
      </c>
      <c r="E71" s="2" t="s">
        <v>55</v>
      </c>
      <c r="F71" s="13"/>
      <c r="G71" s="12">
        <v>1</v>
      </c>
      <c r="H71" s="12">
        <v>6</v>
      </c>
      <c r="I71" s="12"/>
      <c r="J71" s="12"/>
      <c r="K71" s="12"/>
      <c r="L71" s="386"/>
      <c r="M71" s="386"/>
      <c r="N71" s="12"/>
      <c r="O71" s="12">
        <v>5</v>
      </c>
      <c r="P71" s="12"/>
      <c r="Q71" s="386"/>
      <c r="R71" s="386"/>
      <c r="S71" s="314"/>
      <c r="T71" s="36">
        <v>45323</v>
      </c>
      <c r="U71" s="24" t="s">
        <v>45</v>
      </c>
      <c r="V71" s="526">
        <v>5</v>
      </c>
      <c r="W71" s="50"/>
      <c r="X71" s="2"/>
      <c r="Y71" s="36">
        <v>45366</v>
      </c>
      <c r="Z71" s="386" t="s">
        <v>45</v>
      </c>
      <c r="AA71" s="386">
        <v>7</v>
      </c>
      <c r="AB71" s="1"/>
      <c r="AC71" s="2"/>
      <c r="AD71" s="13"/>
      <c r="AE71" s="1"/>
      <c r="AF71" s="387"/>
    </row>
    <row r="72" spans="2:32" ht="15" customHeight="1" x14ac:dyDescent="0.2">
      <c r="B72" s="13" t="s">
        <v>76</v>
      </c>
      <c r="C72" s="1" t="s">
        <v>65</v>
      </c>
      <c r="D72" s="386">
        <v>58</v>
      </c>
      <c r="E72" s="2" t="s">
        <v>56</v>
      </c>
      <c r="F72" s="13"/>
      <c r="G72" s="12">
        <v>4</v>
      </c>
      <c r="H72" s="12">
        <v>3</v>
      </c>
      <c r="I72" s="12"/>
      <c r="J72" s="12"/>
      <c r="K72" s="12"/>
      <c r="L72" s="386"/>
      <c r="M72" s="386"/>
      <c r="N72" s="12">
        <v>3</v>
      </c>
      <c r="O72" s="12">
        <v>6</v>
      </c>
      <c r="P72" s="12"/>
      <c r="Q72" s="386"/>
      <c r="R72" s="386"/>
      <c r="S72" s="314"/>
      <c r="T72" s="36">
        <v>45323</v>
      </c>
      <c r="U72" s="24" t="s">
        <v>45</v>
      </c>
      <c r="V72" s="526">
        <v>6</v>
      </c>
      <c r="W72" s="50"/>
      <c r="X72" s="2"/>
      <c r="Y72" s="36">
        <v>45366</v>
      </c>
      <c r="Z72" s="386" t="s">
        <v>45</v>
      </c>
      <c r="AA72" s="386">
        <v>10</v>
      </c>
      <c r="AB72" s="1"/>
      <c r="AC72" s="2"/>
      <c r="AD72" s="13"/>
      <c r="AE72" s="1"/>
      <c r="AF72" s="387"/>
    </row>
    <row r="73" spans="2:32" ht="15" customHeight="1" x14ac:dyDescent="0.2">
      <c r="B73" s="13" t="s">
        <v>76</v>
      </c>
      <c r="C73" s="1" t="s">
        <v>65</v>
      </c>
      <c r="D73" s="386">
        <v>59</v>
      </c>
      <c r="E73" s="2" t="s">
        <v>268</v>
      </c>
      <c r="F73" s="13"/>
      <c r="G73" s="12">
        <v>2</v>
      </c>
      <c r="H73" s="12"/>
      <c r="I73" s="12">
        <v>6</v>
      </c>
      <c r="J73" s="12"/>
      <c r="K73" s="12"/>
      <c r="L73" s="386"/>
      <c r="M73" s="386"/>
      <c r="N73" s="12"/>
      <c r="O73" s="12">
        <v>3</v>
      </c>
      <c r="P73" s="12"/>
      <c r="Q73" s="386"/>
      <c r="R73" s="386"/>
      <c r="S73" s="314"/>
      <c r="T73" s="36">
        <v>45323</v>
      </c>
      <c r="U73" s="24" t="s">
        <v>45</v>
      </c>
      <c r="V73" s="526">
        <v>3</v>
      </c>
      <c r="W73" s="50"/>
      <c r="X73" s="2"/>
      <c r="Y73" s="36">
        <v>45366</v>
      </c>
      <c r="Z73" s="386" t="s">
        <v>45</v>
      </c>
      <c r="AA73" s="386">
        <v>8</v>
      </c>
      <c r="AB73" s="1"/>
      <c r="AC73" s="2"/>
      <c r="AD73" s="13"/>
      <c r="AE73" s="1"/>
      <c r="AF73" s="387"/>
    </row>
    <row r="74" spans="2:32" ht="15" customHeight="1" x14ac:dyDescent="0.2">
      <c r="B74" s="13" t="s">
        <v>76</v>
      </c>
      <c r="C74" s="1" t="s">
        <v>65</v>
      </c>
      <c r="D74" s="386">
        <v>60</v>
      </c>
      <c r="E74" s="2" t="s">
        <v>54</v>
      </c>
      <c r="F74" s="13"/>
      <c r="G74" s="12">
        <v>3</v>
      </c>
      <c r="H74" s="12">
        <v>3</v>
      </c>
      <c r="I74" s="12"/>
      <c r="J74" s="12"/>
      <c r="K74" s="12"/>
      <c r="L74" s="386"/>
      <c r="M74" s="386"/>
      <c r="N74" s="12">
        <v>3</v>
      </c>
      <c r="O74" s="12">
        <v>3</v>
      </c>
      <c r="P74" s="12"/>
      <c r="Q74" s="386"/>
      <c r="R74" s="386"/>
      <c r="S74" s="314"/>
      <c r="T74" s="36">
        <v>45323</v>
      </c>
      <c r="U74" s="386" t="s">
        <v>45</v>
      </c>
      <c r="V74" s="526">
        <v>3</v>
      </c>
      <c r="W74" s="384"/>
      <c r="X74" s="2"/>
      <c r="Y74" s="36">
        <v>45366</v>
      </c>
      <c r="Z74" s="386" t="s">
        <v>45</v>
      </c>
      <c r="AA74" s="386">
        <v>9</v>
      </c>
      <c r="AB74" s="1"/>
      <c r="AC74" s="2"/>
      <c r="AD74" s="13"/>
      <c r="AE74" s="1"/>
      <c r="AF74" s="387"/>
    </row>
    <row r="75" spans="2:32" ht="15" customHeight="1" x14ac:dyDescent="0.2">
      <c r="B75" s="13" t="s">
        <v>76</v>
      </c>
      <c r="C75" s="1" t="s">
        <v>65</v>
      </c>
      <c r="D75" s="386">
        <v>61</v>
      </c>
      <c r="E75" s="2" t="s">
        <v>42</v>
      </c>
      <c r="F75" s="13"/>
      <c r="G75" s="12">
        <v>3</v>
      </c>
      <c r="H75" s="12"/>
      <c r="I75" s="12"/>
      <c r="J75" s="12"/>
      <c r="K75" s="12"/>
      <c r="L75" s="386"/>
      <c r="M75" s="386"/>
      <c r="N75" s="12">
        <v>3</v>
      </c>
      <c r="O75" s="12"/>
      <c r="P75" s="12"/>
      <c r="Q75" s="386"/>
      <c r="R75" s="386"/>
      <c r="S75" s="314"/>
      <c r="T75" s="13"/>
      <c r="U75" s="386"/>
      <c r="V75" s="1"/>
      <c r="W75" s="384"/>
      <c r="X75" s="2"/>
      <c r="Y75" s="36">
        <v>45366</v>
      </c>
      <c r="Z75" s="386" t="s">
        <v>45</v>
      </c>
      <c r="AA75" s="386">
        <v>6</v>
      </c>
      <c r="AB75" s="1"/>
      <c r="AC75" s="2"/>
      <c r="AD75" s="13"/>
      <c r="AE75" s="1"/>
      <c r="AF75" s="387"/>
    </row>
    <row r="76" spans="2:32" ht="15" customHeight="1" x14ac:dyDescent="0.2">
      <c r="B76" s="13" t="s">
        <v>76</v>
      </c>
      <c r="C76" s="1" t="s">
        <v>65</v>
      </c>
      <c r="D76" s="386">
        <v>62</v>
      </c>
      <c r="E76" s="2" t="s">
        <v>42</v>
      </c>
      <c r="F76" s="13"/>
      <c r="G76" s="12">
        <v>3</v>
      </c>
      <c r="H76" s="12"/>
      <c r="I76" s="12"/>
      <c r="J76" s="12"/>
      <c r="K76" s="12"/>
      <c r="L76" s="386"/>
      <c r="M76" s="386"/>
      <c r="N76" s="12"/>
      <c r="O76" s="12"/>
      <c r="P76" s="12"/>
      <c r="Q76" s="386"/>
      <c r="R76" s="386"/>
      <c r="S76" s="314"/>
      <c r="T76" s="13"/>
      <c r="U76" s="386"/>
      <c r="V76" s="1"/>
      <c r="W76" s="384"/>
      <c r="X76" s="2"/>
      <c r="Y76" s="36">
        <v>45366</v>
      </c>
      <c r="Z76" s="386" t="s">
        <v>45</v>
      </c>
      <c r="AA76" s="386">
        <v>3</v>
      </c>
      <c r="AB76" s="1"/>
      <c r="AC76" s="2"/>
      <c r="AD76" s="13"/>
      <c r="AE76" s="1"/>
      <c r="AF76" s="387"/>
    </row>
    <row r="77" spans="2:32" ht="15" customHeight="1" x14ac:dyDescent="0.2">
      <c r="B77" s="13" t="s">
        <v>76</v>
      </c>
      <c r="C77" s="1" t="s">
        <v>65</v>
      </c>
      <c r="D77" s="386">
        <v>63</v>
      </c>
      <c r="E77" s="2" t="s">
        <v>42</v>
      </c>
      <c r="F77" s="13"/>
      <c r="G77" s="12">
        <v>3</v>
      </c>
      <c r="H77" s="12"/>
      <c r="I77" s="12"/>
      <c r="J77" s="12"/>
      <c r="K77" s="12"/>
      <c r="L77" s="386"/>
      <c r="M77" s="386"/>
      <c r="N77" s="12">
        <v>3</v>
      </c>
      <c r="O77" s="12"/>
      <c r="P77" s="12"/>
      <c r="Q77" s="386"/>
      <c r="R77" s="386"/>
      <c r="S77" s="313" t="s">
        <v>620</v>
      </c>
      <c r="T77" s="13"/>
      <c r="U77" s="24"/>
      <c r="V77" s="1"/>
      <c r="W77" s="50"/>
      <c r="X77" s="2"/>
      <c r="Y77" s="36">
        <v>45366</v>
      </c>
      <c r="Z77" s="386" t="s">
        <v>45</v>
      </c>
      <c r="AA77" s="386">
        <v>6</v>
      </c>
      <c r="AB77" s="1"/>
      <c r="AC77" s="2"/>
      <c r="AD77" s="36">
        <v>45393</v>
      </c>
      <c r="AE77" s="1" t="s">
        <v>242</v>
      </c>
      <c r="AF77" s="387"/>
    </row>
    <row r="78" spans="2:32" ht="15" customHeight="1" x14ac:dyDescent="0.2">
      <c r="B78" s="13" t="s">
        <v>76</v>
      </c>
      <c r="C78" s="1" t="s">
        <v>65</v>
      </c>
      <c r="D78" s="386">
        <v>64</v>
      </c>
      <c r="E78" s="2" t="s">
        <v>54</v>
      </c>
      <c r="F78" s="13"/>
      <c r="G78" s="12">
        <v>3</v>
      </c>
      <c r="H78" s="12"/>
      <c r="I78" s="12">
        <v>3</v>
      </c>
      <c r="J78" s="12"/>
      <c r="K78" s="12"/>
      <c r="L78" s="386"/>
      <c r="M78" s="386"/>
      <c r="N78" s="12"/>
      <c r="O78" s="12">
        <v>3</v>
      </c>
      <c r="P78" s="12">
        <v>3</v>
      </c>
      <c r="Q78" s="386"/>
      <c r="R78" s="386"/>
      <c r="S78" s="313" t="s">
        <v>621</v>
      </c>
      <c r="T78" s="36">
        <v>45323</v>
      </c>
      <c r="U78" s="386" t="s">
        <v>45</v>
      </c>
      <c r="V78" s="386">
        <v>12</v>
      </c>
      <c r="W78" s="384"/>
      <c r="X78" s="2"/>
      <c r="Y78" s="36">
        <v>45366</v>
      </c>
      <c r="Z78" s="386" t="s">
        <v>45</v>
      </c>
      <c r="AA78" s="386">
        <v>12</v>
      </c>
      <c r="AB78" s="1"/>
      <c r="AC78" s="2"/>
      <c r="AD78" s="36">
        <v>45463</v>
      </c>
      <c r="AE78" s="1" t="s">
        <v>242</v>
      </c>
      <c r="AF78" s="387"/>
    </row>
    <row r="79" spans="2:32" ht="15" customHeight="1" x14ac:dyDescent="0.2">
      <c r="B79" s="13" t="s">
        <v>76</v>
      </c>
      <c r="C79" s="1" t="s">
        <v>65</v>
      </c>
      <c r="D79" s="386">
        <v>65</v>
      </c>
      <c r="E79" s="2" t="s">
        <v>42</v>
      </c>
      <c r="F79" s="13"/>
      <c r="G79" s="12">
        <v>3</v>
      </c>
      <c r="H79" s="12"/>
      <c r="I79" s="12"/>
      <c r="J79" s="12"/>
      <c r="K79" s="12"/>
      <c r="L79" s="386"/>
      <c r="M79" s="386"/>
      <c r="N79" s="12">
        <v>3</v>
      </c>
      <c r="O79" s="12"/>
      <c r="P79" s="12"/>
      <c r="Q79" s="386"/>
      <c r="R79" s="386"/>
      <c r="S79" s="314"/>
      <c r="T79" s="13"/>
      <c r="U79" s="24"/>
      <c r="V79" s="1"/>
      <c r="W79" s="50"/>
      <c r="X79" s="2"/>
      <c r="Y79" s="36">
        <v>45366</v>
      </c>
      <c r="Z79" s="386" t="s">
        <v>45</v>
      </c>
      <c r="AA79" s="386">
        <v>6</v>
      </c>
      <c r="AB79" s="1"/>
      <c r="AC79" s="2"/>
      <c r="AD79" s="13"/>
      <c r="AE79" s="1"/>
      <c r="AF79" s="387"/>
    </row>
    <row r="80" spans="2:32" ht="15" customHeight="1" x14ac:dyDescent="0.2">
      <c r="B80" s="13" t="s">
        <v>76</v>
      </c>
      <c r="C80" s="1" t="s">
        <v>65</v>
      </c>
      <c r="D80" s="386">
        <v>66</v>
      </c>
      <c r="E80" s="2" t="s">
        <v>56</v>
      </c>
      <c r="F80" s="13"/>
      <c r="G80" s="12">
        <v>3</v>
      </c>
      <c r="H80" s="12"/>
      <c r="I80" s="12">
        <v>2</v>
      </c>
      <c r="J80" s="12"/>
      <c r="K80" s="12">
        <v>2</v>
      </c>
      <c r="L80" s="386"/>
      <c r="M80" s="386"/>
      <c r="N80" s="12"/>
      <c r="O80" s="12">
        <v>2</v>
      </c>
      <c r="P80" s="12"/>
      <c r="Q80" s="386"/>
      <c r="R80" s="386"/>
      <c r="S80" s="313" t="s">
        <v>622</v>
      </c>
      <c r="T80" s="36">
        <v>45323</v>
      </c>
      <c r="U80" s="24" t="s">
        <v>45</v>
      </c>
      <c r="V80" s="386">
        <v>4</v>
      </c>
      <c r="W80" s="50"/>
      <c r="X80" s="2"/>
      <c r="Y80" s="36">
        <v>45366</v>
      </c>
      <c r="Z80" s="386" t="s">
        <v>45</v>
      </c>
      <c r="AA80" s="386">
        <v>5</v>
      </c>
      <c r="AB80" s="171" t="s">
        <v>639</v>
      </c>
      <c r="AC80" s="2"/>
      <c r="AD80" s="36">
        <v>45392</v>
      </c>
      <c r="AE80" s="1" t="s">
        <v>242</v>
      </c>
      <c r="AF80" s="387"/>
    </row>
    <row r="81" spans="2:32" ht="15" customHeight="1" x14ac:dyDescent="0.2">
      <c r="B81" s="13" t="s">
        <v>76</v>
      </c>
      <c r="C81" s="1" t="s">
        <v>65</v>
      </c>
      <c r="D81" s="386">
        <v>67</v>
      </c>
      <c r="E81" s="2" t="s">
        <v>52</v>
      </c>
      <c r="F81" s="13"/>
      <c r="G81" s="12"/>
      <c r="H81" s="12">
        <v>3</v>
      </c>
      <c r="I81" s="12">
        <v>9</v>
      </c>
      <c r="J81" s="12"/>
      <c r="K81" s="12">
        <v>3</v>
      </c>
      <c r="L81" s="386"/>
      <c r="M81" s="386"/>
      <c r="N81" s="12"/>
      <c r="O81" s="12">
        <v>3</v>
      </c>
      <c r="P81" s="12"/>
      <c r="Q81" s="386"/>
      <c r="R81" s="386"/>
      <c r="S81" s="314" t="s">
        <v>269</v>
      </c>
      <c r="T81" s="36">
        <v>45323</v>
      </c>
      <c r="U81" s="386" t="s">
        <v>45</v>
      </c>
      <c r="V81" s="526">
        <v>10</v>
      </c>
      <c r="W81" s="384"/>
      <c r="X81" s="2"/>
      <c r="Y81" s="36">
        <v>45366</v>
      </c>
      <c r="Z81" s="386" t="s">
        <v>45</v>
      </c>
      <c r="AA81" s="386">
        <v>6</v>
      </c>
      <c r="AB81" s="1"/>
      <c r="AC81" s="2"/>
      <c r="AD81" s="36"/>
      <c r="AE81" s="1"/>
      <c r="AF81" s="387"/>
    </row>
    <row r="82" spans="2:32" ht="15" customHeight="1" x14ac:dyDescent="0.2">
      <c r="B82" s="13" t="s">
        <v>76</v>
      </c>
      <c r="C82" s="1" t="s">
        <v>65</v>
      </c>
      <c r="D82" s="386">
        <v>68</v>
      </c>
      <c r="E82" s="2" t="s">
        <v>42</v>
      </c>
      <c r="F82" s="13"/>
      <c r="G82" s="12">
        <v>3</v>
      </c>
      <c r="H82" s="12"/>
      <c r="I82" s="12"/>
      <c r="J82" s="12"/>
      <c r="K82" s="12"/>
      <c r="L82" s="386"/>
      <c r="M82" s="386"/>
      <c r="N82" s="12"/>
      <c r="O82" s="12"/>
      <c r="P82" s="12"/>
      <c r="Q82" s="386"/>
      <c r="R82" s="386"/>
      <c r="S82" s="314"/>
      <c r="T82" s="13"/>
      <c r="U82" s="386"/>
      <c r="V82" s="1"/>
      <c r="W82" s="384"/>
      <c r="X82" s="2"/>
      <c r="Y82" s="36">
        <v>45366</v>
      </c>
      <c r="Z82" s="386" t="s">
        <v>45</v>
      </c>
      <c r="AA82" s="386">
        <v>3</v>
      </c>
      <c r="AB82" s="1"/>
      <c r="AC82" s="2"/>
      <c r="AD82" s="13"/>
      <c r="AE82" s="1"/>
      <c r="AF82" s="387"/>
    </row>
    <row r="83" spans="2:32" ht="15" customHeight="1" x14ac:dyDescent="0.2">
      <c r="B83" s="13" t="s">
        <v>76</v>
      </c>
      <c r="C83" s="1" t="s">
        <v>65</v>
      </c>
      <c r="D83" s="386">
        <v>69</v>
      </c>
      <c r="E83" s="2" t="s">
        <v>42</v>
      </c>
      <c r="F83" s="13"/>
      <c r="G83" s="12">
        <v>3</v>
      </c>
      <c r="H83" s="12"/>
      <c r="I83" s="12"/>
      <c r="J83" s="12"/>
      <c r="K83" s="12"/>
      <c r="L83" s="386"/>
      <c r="M83" s="386"/>
      <c r="N83" s="12"/>
      <c r="O83" s="12"/>
      <c r="P83" s="12"/>
      <c r="Q83" s="386"/>
      <c r="R83" s="386"/>
      <c r="S83" s="314"/>
      <c r="T83" s="13"/>
      <c r="U83" s="386"/>
      <c r="V83" s="1"/>
      <c r="W83" s="384"/>
      <c r="X83" s="2"/>
      <c r="Y83" s="36">
        <v>45366</v>
      </c>
      <c r="Z83" s="386" t="s">
        <v>45</v>
      </c>
      <c r="AA83" s="386">
        <v>3</v>
      </c>
      <c r="AB83" s="1"/>
      <c r="AC83" s="2"/>
      <c r="AD83" s="13"/>
      <c r="AE83" s="1"/>
      <c r="AF83" s="387"/>
    </row>
    <row r="84" spans="2:32" ht="15" customHeight="1" x14ac:dyDescent="0.2">
      <c r="B84" s="13" t="s">
        <v>76</v>
      </c>
      <c r="C84" s="1" t="s">
        <v>65</v>
      </c>
      <c r="D84" s="386">
        <v>70</v>
      </c>
      <c r="E84" s="2" t="s">
        <v>42</v>
      </c>
      <c r="F84" s="13"/>
      <c r="G84" s="12">
        <v>3</v>
      </c>
      <c r="H84" s="12"/>
      <c r="I84" s="12"/>
      <c r="J84" s="12"/>
      <c r="K84" s="12"/>
      <c r="L84" s="386"/>
      <c r="M84" s="386"/>
      <c r="N84" s="12">
        <v>3</v>
      </c>
      <c r="O84" s="12"/>
      <c r="P84" s="12"/>
      <c r="Q84" s="386"/>
      <c r="R84" s="386"/>
      <c r="S84" s="314"/>
      <c r="T84" s="13"/>
      <c r="U84" s="24"/>
      <c r="V84" s="1"/>
      <c r="W84" s="50"/>
      <c r="X84" s="2"/>
      <c r="Y84" s="36">
        <v>45366</v>
      </c>
      <c r="Z84" s="386" t="s">
        <v>45</v>
      </c>
      <c r="AA84" s="386">
        <v>6</v>
      </c>
      <c r="AB84" s="1"/>
      <c r="AC84" s="2"/>
      <c r="AD84" s="13"/>
      <c r="AE84" s="1"/>
      <c r="AF84" s="387"/>
    </row>
    <row r="85" spans="2:32" ht="15" customHeight="1" x14ac:dyDescent="0.2">
      <c r="B85" s="13" t="s">
        <v>76</v>
      </c>
      <c r="C85" s="1" t="s">
        <v>65</v>
      </c>
      <c r="D85" s="386">
        <v>71</v>
      </c>
      <c r="E85" s="2" t="s">
        <v>56</v>
      </c>
      <c r="F85" s="13"/>
      <c r="G85" s="12">
        <v>4</v>
      </c>
      <c r="H85" s="12"/>
      <c r="I85" s="12">
        <v>3</v>
      </c>
      <c r="J85" s="12"/>
      <c r="K85" s="12"/>
      <c r="L85" s="386"/>
      <c r="M85" s="386"/>
      <c r="N85" s="12"/>
      <c r="O85" s="12">
        <v>3</v>
      </c>
      <c r="P85" s="12">
        <v>3</v>
      </c>
      <c r="Q85" s="386"/>
      <c r="R85" s="386"/>
      <c r="S85" s="314"/>
      <c r="T85" s="36">
        <v>45323</v>
      </c>
      <c r="U85" s="24" t="s">
        <v>45</v>
      </c>
      <c r="V85" s="386">
        <v>6</v>
      </c>
      <c r="W85" s="50"/>
      <c r="X85" s="2"/>
      <c r="Y85" s="36">
        <v>45366</v>
      </c>
      <c r="Z85" s="386" t="s">
        <v>45</v>
      </c>
      <c r="AA85" s="386">
        <v>7</v>
      </c>
      <c r="AB85" s="1"/>
      <c r="AC85" s="2"/>
      <c r="AD85" s="36">
        <v>45392</v>
      </c>
      <c r="AE85" s="1" t="s">
        <v>242</v>
      </c>
      <c r="AF85" s="387"/>
    </row>
    <row r="86" spans="2:32" ht="15" customHeight="1" x14ac:dyDescent="0.2">
      <c r="B86" s="13" t="s">
        <v>76</v>
      </c>
      <c r="C86" s="1" t="s">
        <v>65</v>
      </c>
      <c r="D86" s="386">
        <v>72</v>
      </c>
      <c r="E86" s="2" t="s">
        <v>57</v>
      </c>
      <c r="F86" s="13"/>
      <c r="G86" s="12">
        <v>3</v>
      </c>
      <c r="H86" s="12"/>
      <c r="I86" s="12">
        <v>9</v>
      </c>
      <c r="J86" s="12"/>
      <c r="K86" s="12">
        <v>3</v>
      </c>
      <c r="L86" s="386"/>
      <c r="M86" s="386"/>
      <c r="N86" s="12">
        <v>3</v>
      </c>
      <c r="O86" s="12">
        <v>3</v>
      </c>
      <c r="P86" s="12"/>
      <c r="Q86" s="386"/>
      <c r="R86" s="386"/>
      <c r="S86" s="314" t="s">
        <v>270</v>
      </c>
      <c r="T86" s="36">
        <v>45323</v>
      </c>
      <c r="U86" s="386" t="s">
        <v>45</v>
      </c>
      <c r="V86" s="526">
        <v>12</v>
      </c>
      <c r="W86" s="384" t="s">
        <v>335</v>
      </c>
      <c r="X86" s="2"/>
      <c r="Y86" s="36">
        <v>45366</v>
      </c>
      <c r="Z86" s="386" t="s">
        <v>45</v>
      </c>
      <c r="AA86" s="386">
        <v>9</v>
      </c>
      <c r="AB86" s="1"/>
      <c r="AC86" s="2"/>
      <c r="AD86" s="13"/>
      <c r="AE86" s="1"/>
      <c r="AF86" s="387"/>
    </row>
    <row r="87" spans="2:32" ht="15" customHeight="1" x14ac:dyDescent="0.2">
      <c r="B87" s="13" t="s">
        <v>76</v>
      </c>
      <c r="C87" s="1" t="s">
        <v>65</v>
      </c>
      <c r="D87" s="386">
        <v>73</v>
      </c>
      <c r="E87" s="2" t="s">
        <v>42</v>
      </c>
      <c r="F87" s="13"/>
      <c r="G87" s="12">
        <v>3</v>
      </c>
      <c r="H87" s="12"/>
      <c r="I87" s="12"/>
      <c r="J87" s="12"/>
      <c r="K87" s="12"/>
      <c r="L87" s="386"/>
      <c r="M87" s="386"/>
      <c r="N87" s="12"/>
      <c r="O87" s="12"/>
      <c r="P87" s="12"/>
      <c r="Q87" s="386"/>
      <c r="R87" s="386"/>
      <c r="S87" s="313" t="s">
        <v>623</v>
      </c>
      <c r="T87" s="13"/>
      <c r="U87" s="386"/>
      <c r="V87" s="1"/>
      <c r="W87" s="384"/>
      <c r="X87" s="2"/>
      <c r="Y87" s="36">
        <v>45366</v>
      </c>
      <c r="Z87" s="386" t="s">
        <v>45</v>
      </c>
      <c r="AA87" s="386">
        <v>3</v>
      </c>
      <c r="AB87" s="1"/>
      <c r="AC87" s="2"/>
      <c r="AD87" s="36">
        <v>45392</v>
      </c>
      <c r="AE87" s="1" t="s">
        <v>242</v>
      </c>
      <c r="AF87" s="387"/>
    </row>
    <row r="88" spans="2:32" ht="15" customHeight="1" x14ac:dyDescent="0.2">
      <c r="B88" s="13" t="s">
        <v>76</v>
      </c>
      <c r="C88" s="1" t="s">
        <v>65</v>
      </c>
      <c r="D88" s="386">
        <v>74</v>
      </c>
      <c r="E88" s="2" t="s">
        <v>42</v>
      </c>
      <c r="F88" s="13"/>
      <c r="G88" s="12">
        <v>3</v>
      </c>
      <c r="H88" s="12"/>
      <c r="I88" s="12"/>
      <c r="J88" s="12"/>
      <c r="K88" s="12"/>
      <c r="L88" s="386"/>
      <c r="M88" s="386"/>
      <c r="N88" s="12">
        <v>3</v>
      </c>
      <c r="O88" s="12"/>
      <c r="P88" s="12"/>
      <c r="Q88" s="386"/>
      <c r="R88" s="386"/>
      <c r="S88" s="314"/>
      <c r="T88" s="13"/>
      <c r="U88" s="386"/>
      <c r="V88" s="1"/>
      <c r="W88" s="384"/>
      <c r="X88" s="2"/>
      <c r="Y88" s="36">
        <v>45366</v>
      </c>
      <c r="Z88" s="386" t="s">
        <v>45</v>
      </c>
      <c r="AA88" s="386">
        <v>6</v>
      </c>
      <c r="AB88" s="1"/>
      <c r="AC88" s="2"/>
      <c r="AD88" s="13"/>
      <c r="AE88" s="1"/>
      <c r="AF88" s="387"/>
    </row>
    <row r="89" spans="2:32" ht="15" customHeight="1" x14ac:dyDescent="0.2">
      <c r="B89" s="13" t="s">
        <v>76</v>
      </c>
      <c r="C89" s="1" t="s">
        <v>65</v>
      </c>
      <c r="D89" s="386">
        <v>75</v>
      </c>
      <c r="E89" s="2" t="s">
        <v>42</v>
      </c>
      <c r="F89" s="13"/>
      <c r="G89" s="12">
        <v>3</v>
      </c>
      <c r="H89" s="12"/>
      <c r="I89" s="12"/>
      <c r="J89" s="12"/>
      <c r="K89" s="12"/>
      <c r="L89" s="386"/>
      <c r="M89" s="386"/>
      <c r="N89" s="12"/>
      <c r="O89" s="12"/>
      <c r="P89" s="12"/>
      <c r="Q89" s="386"/>
      <c r="R89" s="386"/>
      <c r="S89" s="313" t="s">
        <v>624</v>
      </c>
      <c r="T89" s="13"/>
      <c r="U89" s="386"/>
      <c r="V89" s="1"/>
      <c r="W89" s="384"/>
      <c r="X89" s="2"/>
      <c r="Y89" s="36">
        <v>45366</v>
      </c>
      <c r="Z89" s="386" t="s">
        <v>45</v>
      </c>
      <c r="AA89" s="386">
        <v>3</v>
      </c>
      <c r="AB89" s="1"/>
      <c r="AC89" s="2"/>
      <c r="AD89" s="36">
        <v>45403</v>
      </c>
      <c r="AE89" s="1" t="s">
        <v>242</v>
      </c>
      <c r="AF89" s="387"/>
    </row>
    <row r="90" spans="2:32" ht="15" customHeight="1" x14ac:dyDescent="0.2">
      <c r="B90" s="13" t="s">
        <v>76</v>
      </c>
      <c r="C90" s="1" t="s">
        <v>65</v>
      </c>
      <c r="D90" s="386">
        <v>76</v>
      </c>
      <c r="E90" s="2" t="s">
        <v>42</v>
      </c>
      <c r="F90" s="13"/>
      <c r="G90" s="12">
        <v>3</v>
      </c>
      <c r="H90" s="12"/>
      <c r="I90" s="12"/>
      <c r="J90" s="12"/>
      <c r="K90" s="12"/>
      <c r="L90" s="386"/>
      <c r="M90" s="386"/>
      <c r="N90" s="12"/>
      <c r="O90" s="12"/>
      <c r="P90" s="12"/>
      <c r="Q90" s="386"/>
      <c r="R90" s="386"/>
      <c r="S90" s="314"/>
      <c r="T90" s="13"/>
      <c r="U90" s="386"/>
      <c r="V90" s="1"/>
      <c r="W90" s="384"/>
      <c r="X90" s="2"/>
      <c r="Y90" s="36">
        <v>45366</v>
      </c>
      <c r="Z90" s="386" t="s">
        <v>45</v>
      </c>
      <c r="AA90" s="386">
        <v>3</v>
      </c>
      <c r="AB90" s="1"/>
      <c r="AC90" s="2"/>
      <c r="AD90" s="13"/>
      <c r="AE90" s="1"/>
      <c r="AF90" s="387"/>
    </row>
    <row r="91" spans="2:32" ht="15" customHeight="1" x14ac:dyDescent="0.2">
      <c r="B91" s="13" t="s">
        <v>76</v>
      </c>
      <c r="C91" s="1" t="s">
        <v>65</v>
      </c>
      <c r="D91" s="386">
        <v>77</v>
      </c>
      <c r="E91" s="2" t="s">
        <v>42</v>
      </c>
      <c r="F91" s="13"/>
      <c r="G91" s="12">
        <v>3</v>
      </c>
      <c r="H91" s="12"/>
      <c r="I91" s="12"/>
      <c r="J91" s="12"/>
      <c r="K91" s="12"/>
      <c r="L91" s="386"/>
      <c r="M91" s="386"/>
      <c r="N91" s="12">
        <v>3</v>
      </c>
      <c r="O91" s="12"/>
      <c r="P91" s="12"/>
      <c r="Q91" s="386"/>
      <c r="R91" s="386"/>
      <c r="S91" s="314"/>
      <c r="T91" s="13"/>
      <c r="U91" s="24"/>
      <c r="V91" s="1"/>
      <c r="W91" s="384"/>
      <c r="X91" s="2"/>
      <c r="Y91" s="36">
        <v>45366</v>
      </c>
      <c r="Z91" s="386" t="s">
        <v>45</v>
      </c>
      <c r="AA91" s="386">
        <v>6</v>
      </c>
      <c r="AB91" s="1"/>
      <c r="AC91" s="2"/>
      <c r="AD91" s="13"/>
      <c r="AE91" s="1"/>
      <c r="AF91" s="387"/>
    </row>
    <row r="92" spans="2:32" ht="15" customHeight="1" x14ac:dyDescent="0.2">
      <c r="B92" s="13" t="s">
        <v>76</v>
      </c>
      <c r="C92" s="1" t="s">
        <v>65</v>
      </c>
      <c r="D92" s="386">
        <v>78</v>
      </c>
      <c r="E92" s="2" t="s">
        <v>55</v>
      </c>
      <c r="F92" s="13"/>
      <c r="G92" s="12">
        <v>2</v>
      </c>
      <c r="H92" s="12">
        <v>9</v>
      </c>
      <c r="I92" s="12"/>
      <c r="J92" s="12"/>
      <c r="K92" s="12"/>
      <c r="L92" s="386"/>
      <c r="M92" s="386"/>
      <c r="N92" s="12"/>
      <c r="O92" s="12">
        <v>11</v>
      </c>
      <c r="P92" s="12">
        <v>3</v>
      </c>
      <c r="Q92" s="386"/>
      <c r="R92" s="386"/>
      <c r="S92" s="314"/>
      <c r="T92" s="36">
        <v>45323</v>
      </c>
      <c r="U92" s="386" t="s">
        <v>45</v>
      </c>
      <c r="V92" s="386">
        <v>20</v>
      </c>
      <c r="W92" s="384" t="s">
        <v>78</v>
      </c>
      <c r="X92" s="2"/>
      <c r="Y92" s="36">
        <v>45366</v>
      </c>
      <c r="Z92" s="386" t="s">
        <v>45</v>
      </c>
      <c r="AA92" s="386">
        <v>17</v>
      </c>
      <c r="AB92" s="1"/>
      <c r="AC92" s="2"/>
      <c r="AD92" s="36">
        <v>45398</v>
      </c>
      <c r="AE92" s="1" t="s">
        <v>242</v>
      </c>
      <c r="AF92" s="387"/>
    </row>
    <row r="93" spans="2:32" ht="15" customHeight="1" x14ac:dyDescent="0.2">
      <c r="B93" s="13" t="s">
        <v>76</v>
      </c>
      <c r="C93" s="1" t="s">
        <v>65</v>
      </c>
      <c r="D93" s="386">
        <v>79</v>
      </c>
      <c r="E93" s="2" t="s">
        <v>42</v>
      </c>
      <c r="F93" s="13"/>
      <c r="G93" s="12">
        <v>3</v>
      </c>
      <c r="H93" s="12"/>
      <c r="I93" s="12"/>
      <c r="J93" s="12"/>
      <c r="K93" s="12"/>
      <c r="L93" s="386"/>
      <c r="M93" s="386"/>
      <c r="N93" s="12">
        <v>3</v>
      </c>
      <c r="O93" s="12"/>
      <c r="P93" s="12"/>
      <c r="Q93" s="386"/>
      <c r="R93" s="386"/>
      <c r="S93" s="313" t="s">
        <v>625</v>
      </c>
      <c r="T93" s="13"/>
      <c r="U93" s="386"/>
      <c r="V93" s="1"/>
      <c r="W93" s="384"/>
      <c r="X93" s="2"/>
      <c r="Y93" s="36">
        <v>45376</v>
      </c>
      <c r="Z93" s="386" t="s">
        <v>45</v>
      </c>
      <c r="AA93" s="386">
        <v>6</v>
      </c>
      <c r="AB93" s="1"/>
      <c r="AC93" s="2"/>
      <c r="AD93" s="36">
        <v>45393</v>
      </c>
      <c r="AE93" s="1" t="s">
        <v>242</v>
      </c>
      <c r="AF93" s="387" t="s">
        <v>1132</v>
      </c>
    </row>
    <row r="94" spans="2:32" ht="15" customHeight="1" x14ac:dyDescent="0.2">
      <c r="B94" s="13" t="s">
        <v>76</v>
      </c>
      <c r="C94" s="1" t="s">
        <v>65</v>
      </c>
      <c r="D94" s="386">
        <v>80</v>
      </c>
      <c r="E94" s="2" t="s">
        <v>42</v>
      </c>
      <c r="F94" s="13"/>
      <c r="G94" s="12">
        <v>3</v>
      </c>
      <c r="H94" s="12"/>
      <c r="I94" s="12"/>
      <c r="J94" s="12"/>
      <c r="K94" s="12"/>
      <c r="L94" s="386"/>
      <c r="M94" s="386"/>
      <c r="N94" s="12"/>
      <c r="O94" s="12"/>
      <c r="P94" s="12"/>
      <c r="Q94" s="386"/>
      <c r="R94" s="386"/>
      <c r="S94" s="314"/>
      <c r="T94" s="13"/>
      <c r="U94" s="24"/>
      <c r="V94" s="1"/>
      <c r="W94" s="50"/>
      <c r="X94" s="2"/>
      <c r="Y94" s="36">
        <v>45376</v>
      </c>
      <c r="Z94" s="386" t="s">
        <v>45</v>
      </c>
      <c r="AA94" s="386">
        <v>3</v>
      </c>
      <c r="AB94" s="1"/>
      <c r="AC94" s="2"/>
      <c r="AD94" s="13"/>
      <c r="AE94" s="1"/>
      <c r="AF94" s="387"/>
    </row>
    <row r="95" spans="2:32" ht="15" customHeight="1" x14ac:dyDescent="0.2">
      <c r="B95" s="13" t="s">
        <v>76</v>
      </c>
      <c r="C95" s="1" t="s">
        <v>65</v>
      </c>
      <c r="D95" s="386">
        <v>81</v>
      </c>
      <c r="E95" s="2" t="s">
        <v>55</v>
      </c>
      <c r="F95" s="13"/>
      <c r="G95" s="12">
        <v>3</v>
      </c>
      <c r="H95" s="12">
        <v>9</v>
      </c>
      <c r="I95" s="12"/>
      <c r="J95" s="12"/>
      <c r="K95" s="12"/>
      <c r="L95" s="386"/>
      <c r="M95" s="386"/>
      <c r="N95" s="12"/>
      <c r="O95" s="12">
        <v>3</v>
      </c>
      <c r="P95" s="12">
        <v>3</v>
      </c>
      <c r="Q95" s="386"/>
      <c r="R95" s="386"/>
      <c r="S95" s="314"/>
      <c r="T95" s="36">
        <v>45323</v>
      </c>
      <c r="U95" s="386" t="s">
        <v>45</v>
      </c>
      <c r="V95" s="386">
        <v>6</v>
      </c>
      <c r="W95" s="384"/>
      <c r="X95" s="2"/>
      <c r="Y95" s="36">
        <v>45376</v>
      </c>
      <c r="Z95" s="386" t="s">
        <v>45</v>
      </c>
      <c r="AA95" s="386">
        <v>18</v>
      </c>
      <c r="AB95" s="1"/>
      <c r="AC95" s="2"/>
      <c r="AD95" s="36">
        <v>45399</v>
      </c>
      <c r="AE95" s="1" t="s">
        <v>242</v>
      </c>
      <c r="AF95" s="387"/>
    </row>
    <row r="96" spans="2:32" ht="15" customHeight="1" x14ac:dyDescent="0.2">
      <c r="B96" s="13" t="s">
        <v>76</v>
      </c>
      <c r="C96" s="1" t="s">
        <v>65</v>
      </c>
      <c r="D96" s="386">
        <v>82</v>
      </c>
      <c r="E96" s="2" t="s">
        <v>42</v>
      </c>
      <c r="F96" s="13"/>
      <c r="G96" s="12">
        <v>3</v>
      </c>
      <c r="H96" s="12"/>
      <c r="I96" s="12">
        <v>1</v>
      </c>
      <c r="J96" s="12"/>
      <c r="K96" s="12"/>
      <c r="L96" s="386"/>
      <c r="M96" s="386"/>
      <c r="N96" s="12"/>
      <c r="O96" s="12"/>
      <c r="P96" s="12">
        <v>2</v>
      </c>
      <c r="Q96" s="386"/>
      <c r="R96" s="386"/>
      <c r="S96" s="314"/>
      <c r="T96" s="13"/>
      <c r="U96" s="386"/>
      <c r="V96" s="1"/>
      <c r="W96" s="384"/>
      <c r="X96" s="2"/>
      <c r="Y96" s="36">
        <v>45376</v>
      </c>
      <c r="Z96" s="386" t="s">
        <v>45</v>
      </c>
      <c r="AA96" s="386">
        <v>3</v>
      </c>
      <c r="AB96" s="1"/>
      <c r="AC96" s="2"/>
      <c r="AD96" s="13"/>
      <c r="AE96" s="1"/>
      <c r="AF96" s="387"/>
    </row>
    <row r="97" spans="2:32" ht="15" customHeight="1" x14ac:dyDescent="0.2">
      <c r="B97" s="13" t="s">
        <v>76</v>
      </c>
      <c r="C97" s="1" t="s">
        <v>65</v>
      </c>
      <c r="D97" s="386">
        <v>83</v>
      </c>
      <c r="E97" s="2" t="s">
        <v>42</v>
      </c>
      <c r="F97" s="13"/>
      <c r="G97" s="12">
        <v>3</v>
      </c>
      <c r="H97" s="12"/>
      <c r="I97" s="12"/>
      <c r="J97" s="12"/>
      <c r="K97" s="12"/>
      <c r="L97" s="386"/>
      <c r="M97" s="386"/>
      <c r="N97" s="12">
        <v>3</v>
      </c>
      <c r="O97" s="12"/>
      <c r="P97" s="12"/>
      <c r="Q97" s="386"/>
      <c r="R97" s="386"/>
      <c r="S97" s="314"/>
      <c r="T97" s="13"/>
      <c r="U97" s="386"/>
      <c r="V97" s="1"/>
      <c r="W97" s="384"/>
      <c r="X97" s="2"/>
      <c r="Y97" s="36">
        <v>45376</v>
      </c>
      <c r="Z97" s="386" t="s">
        <v>45</v>
      </c>
      <c r="AA97" s="386">
        <v>6</v>
      </c>
      <c r="AB97" s="1"/>
      <c r="AC97" s="2"/>
      <c r="AD97" s="13"/>
      <c r="AE97" s="1"/>
      <c r="AF97" s="387"/>
    </row>
    <row r="98" spans="2:32" ht="15" customHeight="1" x14ac:dyDescent="0.2">
      <c r="B98" s="13" t="s">
        <v>76</v>
      </c>
      <c r="C98" s="1" t="s">
        <v>65</v>
      </c>
      <c r="D98" s="386">
        <v>84</v>
      </c>
      <c r="E98" s="2" t="s">
        <v>42</v>
      </c>
      <c r="F98" s="13"/>
      <c r="G98" s="12">
        <v>3</v>
      </c>
      <c r="H98" s="12"/>
      <c r="I98" s="12"/>
      <c r="J98" s="12"/>
      <c r="K98" s="12"/>
      <c r="L98" s="386"/>
      <c r="M98" s="386"/>
      <c r="N98" s="12"/>
      <c r="O98" s="12"/>
      <c r="P98" s="12"/>
      <c r="Q98" s="386"/>
      <c r="R98" s="386"/>
      <c r="S98" s="313" t="s">
        <v>626</v>
      </c>
      <c r="T98" s="13"/>
      <c r="U98" s="386"/>
      <c r="V98" s="1"/>
      <c r="W98" s="384"/>
      <c r="X98" s="2"/>
      <c r="Y98" s="36">
        <v>45376</v>
      </c>
      <c r="Z98" s="386" t="s">
        <v>45</v>
      </c>
      <c r="AA98" s="386">
        <v>3</v>
      </c>
      <c r="AB98" s="1"/>
      <c r="AC98" s="2"/>
      <c r="AD98" s="36">
        <v>45464</v>
      </c>
      <c r="AE98" s="1" t="s">
        <v>242</v>
      </c>
      <c r="AF98" s="387"/>
    </row>
    <row r="99" spans="2:32" ht="15" customHeight="1" x14ac:dyDescent="0.2">
      <c r="B99" s="13" t="s">
        <v>76</v>
      </c>
      <c r="C99" s="1" t="s">
        <v>65</v>
      </c>
      <c r="D99" s="386">
        <v>85</v>
      </c>
      <c r="E99" s="2" t="s">
        <v>42</v>
      </c>
      <c r="F99" s="13"/>
      <c r="G99" s="12">
        <v>3</v>
      </c>
      <c r="H99" s="12"/>
      <c r="I99" s="12"/>
      <c r="J99" s="12"/>
      <c r="K99" s="12"/>
      <c r="L99" s="386"/>
      <c r="M99" s="386"/>
      <c r="N99" s="12">
        <v>3</v>
      </c>
      <c r="O99" s="12"/>
      <c r="P99" s="12"/>
      <c r="Q99" s="386"/>
      <c r="R99" s="386"/>
      <c r="S99" s="314"/>
      <c r="T99" s="13"/>
      <c r="U99" s="386"/>
      <c r="V99" s="1"/>
      <c r="W99" s="384"/>
      <c r="X99" s="2"/>
      <c r="Y99" s="36">
        <v>45376</v>
      </c>
      <c r="Z99" s="386" t="s">
        <v>45</v>
      </c>
      <c r="AA99" s="386">
        <v>6</v>
      </c>
      <c r="AB99" s="1"/>
      <c r="AC99" s="2"/>
      <c r="AD99" s="13"/>
      <c r="AE99" s="1"/>
      <c r="AF99" s="387"/>
    </row>
    <row r="100" spans="2:32" ht="15" customHeight="1" x14ac:dyDescent="0.2">
      <c r="B100" s="13" t="s">
        <v>76</v>
      </c>
      <c r="C100" s="1" t="s">
        <v>65</v>
      </c>
      <c r="D100" s="386">
        <v>86</v>
      </c>
      <c r="E100" s="2" t="s">
        <v>42</v>
      </c>
      <c r="F100" s="13"/>
      <c r="G100" s="12">
        <v>6</v>
      </c>
      <c r="H100" s="12"/>
      <c r="I100" s="12"/>
      <c r="J100" s="12"/>
      <c r="K100" s="12"/>
      <c r="L100" s="386"/>
      <c r="M100" s="386"/>
      <c r="N100" s="12"/>
      <c r="O100" s="12"/>
      <c r="P100" s="12"/>
      <c r="Q100" s="386"/>
      <c r="R100" s="386"/>
      <c r="S100" s="314"/>
      <c r="T100" s="13"/>
      <c r="U100" s="386"/>
      <c r="V100" s="1"/>
      <c r="W100" s="384"/>
      <c r="X100" s="2"/>
      <c r="Y100" s="36">
        <v>45376</v>
      </c>
      <c r="Z100" s="386" t="s">
        <v>45</v>
      </c>
      <c r="AA100" s="386">
        <v>3</v>
      </c>
      <c r="AB100" s="1"/>
      <c r="AC100" s="2"/>
      <c r="AD100" s="13"/>
      <c r="AE100" s="1"/>
      <c r="AF100" s="387"/>
    </row>
    <row r="101" spans="2:32" ht="15" customHeight="1" x14ac:dyDescent="0.2">
      <c r="B101" s="13" t="s">
        <v>76</v>
      </c>
      <c r="C101" s="1" t="s">
        <v>65</v>
      </c>
      <c r="D101" s="386">
        <v>87</v>
      </c>
      <c r="E101" s="2" t="s">
        <v>42</v>
      </c>
      <c r="F101" s="13"/>
      <c r="G101" s="12">
        <v>3</v>
      </c>
      <c r="H101" s="12"/>
      <c r="I101" s="12"/>
      <c r="J101" s="12"/>
      <c r="K101" s="12"/>
      <c r="L101" s="386"/>
      <c r="M101" s="386"/>
      <c r="N101" s="12"/>
      <c r="O101" s="12"/>
      <c r="P101" s="12"/>
      <c r="Q101" s="386"/>
      <c r="R101" s="386"/>
      <c r="S101" s="314"/>
      <c r="T101" s="13"/>
      <c r="U101" s="24"/>
      <c r="V101" s="1"/>
      <c r="W101" s="50"/>
      <c r="X101" s="2"/>
      <c r="Y101" s="36">
        <v>45376</v>
      </c>
      <c r="Z101" s="386" t="s">
        <v>45</v>
      </c>
      <c r="AA101" s="386">
        <v>3</v>
      </c>
      <c r="AB101" s="1"/>
      <c r="AC101" s="2"/>
      <c r="AD101" s="13"/>
      <c r="AE101" s="1"/>
      <c r="AF101" s="387"/>
    </row>
    <row r="102" spans="2:32" ht="15" customHeight="1" x14ac:dyDescent="0.2">
      <c r="B102" s="13" t="s">
        <v>76</v>
      </c>
      <c r="C102" s="1" t="s">
        <v>65</v>
      </c>
      <c r="D102" s="386">
        <v>88</v>
      </c>
      <c r="E102" s="2" t="s">
        <v>50</v>
      </c>
      <c r="F102" s="13"/>
      <c r="G102" s="12">
        <v>2</v>
      </c>
      <c r="H102" s="12">
        <v>3</v>
      </c>
      <c r="I102" s="12">
        <v>3</v>
      </c>
      <c r="J102" s="12"/>
      <c r="K102" s="12"/>
      <c r="L102" s="386"/>
      <c r="M102" s="386"/>
      <c r="N102" s="12"/>
      <c r="O102" s="12">
        <v>3</v>
      </c>
      <c r="P102" s="12"/>
      <c r="Q102" s="386"/>
      <c r="R102" s="386"/>
      <c r="S102" s="314"/>
      <c r="T102" s="36">
        <v>45325</v>
      </c>
      <c r="U102" s="24" t="s">
        <v>45</v>
      </c>
      <c r="V102" s="526">
        <v>3</v>
      </c>
      <c r="W102" s="50"/>
      <c r="X102" s="2"/>
      <c r="Y102" s="36">
        <v>45376</v>
      </c>
      <c r="Z102" s="386" t="s">
        <v>45</v>
      </c>
      <c r="AA102" s="386">
        <v>8</v>
      </c>
      <c r="AB102" s="1"/>
      <c r="AC102" s="2"/>
      <c r="AD102" s="13"/>
      <c r="AE102" s="1"/>
      <c r="AF102" s="387"/>
    </row>
    <row r="103" spans="2:32" ht="15" customHeight="1" x14ac:dyDescent="0.2">
      <c r="B103" s="13" t="s">
        <v>76</v>
      </c>
      <c r="C103" s="1" t="s">
        <v>65</v>
      </c>
      <c r="D103" s="386">
        <v>89</v>
      </c>
      <c r="E103" s="2" t="s">
        <v>44</v>
      </c>
      <c r="F103" s="13"/>
      <c r="G103" s="12"/>
      <c r="H103" s="12"/>
      <c r="I103" s="12">
        <v>6</v>
      </c>
      <c r="J103" s="12"/>
      <c r="K103" s="12"/>
      <c r="L103" s="386"/>
      <c r="M103" s="386"/>
      <c r="N103" s="12">
        <v>3</v>
      </c>
      <c r="O103" s="12">
        <v>3</v>
      </c>
      <c r="P103" s="12"/>
      <c r="Q103" s="386"/>
      <c r="R103" s="386"/>
      <c r="S103" s="314"/>
      <c r="T103" s="36">
        <v>45325</v>
      </c>
      <c r="U103" s="386" t="s">
        <v>45</v>
      </c>
      <c r="V103" s="526">
        <v>3</v>
      </c>
      <c r="W103" s="384"/>
      <c r="X103" s="2"/>
      <c r="Y103" s="36">
        <v>45376</v>
      </c>
      <c r="Z103" s="386" t="s">
        <v>45</v>
      </c>
      <c r="AA103" s="386">
        <v>9</v>
      </c>
      <c r="AB103" s="1"/>
      <c r="AC103" s="2"/>
      <c r="AD103" s="36"/>
      <c r="AE103" s="1"/>
      <c r="AF103" s="387"/>
    </row>
    <row r="104" spans="2:32" ht="15" customHeight="1" x14ac:dyDescent="0.2">
      <c r="B104" s="13" t="s">
        <v>76</v>
      </c>
      <c r="C104" s="1" t="s">
        <v>65</v>
      </c>
      <c r="D104" s="386">
        <v>90</v>
      </c>
      <c r="E104" s="2" t="s">
        <v>42</v>
      </c>
      <c r="F104" s="13"/>
      <c r="G104" s="12">
        <v>3</v>
      </c>
      <c r="H104" s="12"/>
      <c r="I104" s="12"/>
      <c r="J104" s="12"/>
      <c r="K104" s="12"/>
      <c r="L104" s="386"/>
      <c r="M104" s="386"/>
      <c r="N104" s="12"/>
      <c r="O104" s="12"/>
      <c r="P104" s="12"/>
      <c r="Q104" s="386"/>
      <c r="R104" s="386"/>
      <c r="S104" s="313" t="s">
        <v>628</v>
      </c>
      <c r="T104" s="13"/>
      <c r="U104" s="386"/>
      <c r="V104" s="1"/>
      <c r="W104" s="384"/>
      <c r="X104" s="2"/>
      <c r="Y104" s="36">
        <v>45376</v>
      </c>
      <c r="Z104" s="386" t="s">
        <v>45</v>
      </c>
      <c r="AA104" s="386">
        <v>3</v>
      </c>
      <c r="AB104" s="1"/>
      <c r="AC104" s="2"/>
      <c r="AD104" s="36">
        <v>45565</v>
      </c>
      <c r="AE104" s="1" t="s">
        <v>242</v>
      </c>
      <c r="AF104" s="387"/>
    </row>
    <row r="105" spans="2:32" ht="15" customHeight="1" x14ac:dyDescent="0.2">
      <c r="B105" s="13" t="s">
        <v>76</v>
      </c>
      <c r="C105" s="1" t="s">
        <v>65</v>
      </c>
      <c r="D105" s="526">
        <v>91</v>
      </c>
      <c r="E105" s="2" t="s">
        <v>42</v>
      </c>
      <c r="F105" s="13"/>
      <c r="G105" s="12">
        <v>3</v>
      </c>
      <c r="H105" s="12"/>
      <c r="I105" s="12"/>
      <c r="J105" s="12"/>
      <c r="K105" s="12"/>
      <c r="L105" s="526"/>
      <c r="M105" s="526"/>
      <c r="N105" s="12"/>
      <c r="O105" s="12"/>
      <c r="P105" s="12"/>
      <c r="Q105" s="526"/>
      <c r="R105" s="526"/>
      <c r="S105" s="314"/>
      <c r="T105" s="13"/>
      <c r="U105" s="526"/>
      <c r="V105" s="1"/>
      <c r="W105" s="525"/>
      <c r="X105" s="2"/>
      <c r="Y105" s="36">
        <v>45376</v>
      </c>
      <c r="Z105" s="526" t="s">
        <v>45</v>
      </c>
      <c r="AA105" s="526">
        <v>3</v>
      </c>
      <c r="AB105" s="1"/>
      <c r="AC105" s="2"/>
      <c r="AD105" s="13"/>
      <c r="AE105" s="1"/>
      <c r="AF105" s="527"/>
    </row>
    <row r="106" spans="2:32" ht="15" customHeight="1" x14ac:dyDescent="0.2">
      <c r="B106" s="13" t="s">
        <v>76</v>
      </c>
      <c r="C106" s="1" t="s">
        <v>65</v>
      </c>
      <c r="D106" s="386">
        <v>92</v>
      </c>
      <c r="E106" s="2" t="s">
        <v>42</v>
      </c>
      <c r="F106" s="13"/>
      <c r="G106" s="12">
        <v>3</v>
      </c>
      <c r="H106" s="12"/>
      <c r="I106" s="12"/>
      <c r="J106" s="12"/>
      <c r="K106" s="12"/>
      <c r="L106" s="386"/>
      <c r="M106" s="386"/>
      <c r="N106" s="12">
        <v>3</v>
      </c>
      <c r="O106" s="12"/>
      <c r="P106" s="12"/>
      <c r="Q106" s="386"/>
      <c r="R106" s="526"/>
      <c r="S106" s="314"/>
      <c r="T106" s="13"/>
      <c r="U106" s="386"/>
      <c r="V106" s="1"/>
      <c r="W106" s="525"/>
      <c r="X106" s="2"/>
      <c r="Y106" s="36">
        <v>45376</v>
      </c>
      <c r="Z106" s="386" t="s">
        <v>45</v>
      </c>
      <c r="AA106" s="386">
        <v>6</v>
      </c>
      <c r="AB106" s="1"/>
      <c r="AC106" s="2"/>
      <c r="AD106" s="13"/>
      <c r="AE106" s="1"/>
      <c r="AF106" s="387"/>
    </row>
    <row r="107" spans="2:32" ht="15" customHeight="1" x14ac:dyDescent="0.2">
      <c r="B107" s="13" t="s">
        <v>76</v>
      </c>
      <c r="C107" s="1" t="s">
        <v>65</v>
      </c>
      <c r="D107" s="386">
        <v>93</v>
      </c>
      <c r="E107" s="2" t="s">
        <v>42</v>
      </c>
      <c r="F107" s="13"/>
      <c r="G107" s="12">
        <v>3</v>
      </c>
      <c r="H107" s="12"/>
      <c r="I107" s="12"/>
      <c r="J107" s="12"/>
      <c r="K107" s="12"/>
      <c r="L107" s="386"/>
      <c r="M107" s="386"/>
      <c r="N107" s="12"/>
      <c r="O107" s="12"/>
      <c r="P107" s="12"/>
      <c r="Q107" s="386"/>
      <c r="R107" s="386"/>
      <c r="S107" s="313" t="s">
        <v>629</v>
      </c>
      <c r="T107" s="13"/>
      <c r="U107" s="386"/>
      <c r="V107" s="1"/>
      <c r="W107" s="384"/>
      <c r="X107" s="2"/>
      <c r="Y107" s="36">
        <v>45376</v>
      </c>
      <c r="Z107" s="386" t="s">
        <v>45</v>
      </c>
      <c r="AA107" s="386">
        <v>3</v>
      </c>
      <c r="AB107" s="1"/>
      <c r="AC107" s="2"/>
      <c r="AD107" s="36">
        <v>45397</v>
      </c>
      <c r="AE107" s="1" t="s">
        <v>242</v>
      </c>
      <c r="AF107" s="387"/>
    </row>
    <row r="108" spans="2:32" ht="15" customHeight="1" x14ac:dyDescent="0.2">
      <c r="B108" s="13" t="s">
        <v>76</v>
      </c>
      <c r="C108" s="1" t="s">
        <v>65</v>
      </c>
      <c r="D108" s="386">
        <v>94</v>
      </c>
      <c r="E108" s="2" t="s">
        <v>42</v>
      </c>
      <c r="F108" s="13"/>
      <c r="G108" s="12">
        <v>3</v>
      </c>
      <c r="H108" s="12"/>
      <c r="I108" s="12"/>
      <c r="J108" s="12"/>
      <c r="K108" s="12"/>
      <c r="L108" s="386"/>
      <c r="M108" s="386"/>
      <c r="N108" s="12"/>
      <c r="O108" s="12"/>
      <c r="P108" s="12"/>
      <c r="Q108" s="386"/>
      <c r="R108" s="526"/>
      <c r="S108" s="314"/>
      <c r="T108" s="13"/>
      <c r="U108" s="386"/>
      <c r="V108" s="1"/>
      <c r="W108" s="525"/>
      <c r="X108" s="2"/>
      <c r="Y108" s="36">
        <v>45376</v>
      </c>
      <c r="Z108" s="386" t="s">
        <v>45</v>
      </c>
      <c r="AA108" s="386">
        <v>3</v>
      </c>
      <c r="AB108" s="1"/>
      <c r="AC108" s="2"/>
      <c r="AD108" s="13"/>
      <c r="AE108" s="1"/>
      <c r="AF108" s="387"/>
    </row>
    <row r="109" spans="2:32" ht="15" customHeight="1" x14ac:dyDescent="0.2">
      <c r="B109" s="13" t="s">
        <v>76</v>
      </c>
      <c r="C109" s="1" t="s">
        <v>65</v>
      </c>
      <c r="D109" s="386">
        <v>95</v>
      </c>
      <c r="E109" s="2" t="s">
        <v>42</v>
      </c>
      <c r="F109" s="13"/>
      <c r="G109" s="12">
        <v>3</v>
      </c>
      <c r="H109" s="12"/>
      <c r="I109" s="12"/>
      <c r="J109" s="12"/>
      <c r="K109" s="12"/>
      <c r="L109" s="386"/>
      <c r="M109" s="386"/>
      <c r="N109" s="12">
        <v>3</v>
      </c>
      <c r="O109" s="12"/>
      <c r="P109" s="12"/>
      <c r="Q109" s="386"/>
      <c r="R109" s="526"/>
      <c r="S109" s="314"/>
      <c r="T109" s="13"/>
      <c r="U109" s="24"/>
      <c r="V109" s="1"/>
      <c r="W109" s="50"/>
      <c r="X109" s="2"/>
      <c r="Y109" s="36">
        <v>45376</v>
      </c>
      <c r="Z109" s="386" t="s">
        <v>45</v>
      </c>
      <c r="AA109" s="386">
        <v>6</v>
      </c>
      <c r="AB109" s="1"/>
      <c r="AC109" s="2"/>
      <c r="AD109" s="13"/>
      <c r="AE109" s="1"/>
      <c r="AF109" s="387"/>
    </row>
    <row r="110" spans="2:32" ht="15" customHeight="1" x14ac:dyDescent="0.2">
      <c r="B110" s="13" t="s">
        <v>76</v>
      </c>
      <c r="C110" s="1" t="s">
        <v>65</v>
      </c>
      <c r="D110" s="386">
        <v>96</v>
      </c>
      <c r="E110" s="2" t="s">
        <v>50</v>
      </c>
      <c r="F110" s="13"/>
      <c r="G110" s="12">
        <v>1</v>
      </c>
      <c r="H110" s="12">
        <v>6</v>
      </c>
      <c r="I110" s="12"/>
      <c r="J110" s="12"/>
      <c r="K110" s="12"/>
      <c r="L110" s="386"/>
      <c r="M110" s="386"/>
      <c r="N110" s="12"/>
      <c r="O110" s="12">
        <v>6</v>
      </c>
      <c r="P110" s="12"/>
      <c r="Q110" s="386"/>
      <c r="R110" s="526"/>
      <c r="S110" s="314"/>
      <c r="T110" s="36">
        <v>45325</v>
      </c>
      <c r="U110" s="386" t="s">
        <v>45</v>
      </c>
      <c r="V110" s="526">
        <v>6</v>
      </c>
      <c r="W110" s="525"/>
      <c r="X110" s="2"/>
      <c r="Y110" s="36">
        <v>45376</v>
      </c>
      <c r="Z110" s="386" t="s">
        <v>45</v>
      </c>
      <c r="AA110" s="386">
        <v>7</v>
      </c>
      <c r="AB110" s="1"/>
      <c r="AC110" s="2"/>
      <c r="AD110" s="36"/>
      <c r="AE110" s="1"/>
      <c r="AF110" s="387"/>
    </row>
    <row r="111" spans="2:32" ht="15" customHeight="1" x14ac:dyDescent="0.2">
      <c r="B111" s="13" t="s">
        <v>76</v>
      </c>
      <c r="C111" s="1" t="s">
        <v>65</v>
      </c>
      <c r="D111" s="386">
        <v>97</v>
      </c>
      <c r="E111" s="2" t="s">
        <v>54</v>
      </c>
      <c r="F111" s="13"/>
      <c r="G111" s="12">
        <v>3</v>
      </c>
      <c r="H111" s="12"/>
      <c r="I111" s="12">
        <v>3</v>
      </c>
      <c r="J111" s="12"/>
      <c r="K111" s="12"/>
      <c r="L111" s="386"/>
      <c r="M111" s="386"/>
      <c r="N111" s="12"/>
      <c r="O111" s="12"/>
      <c r="P111" s="12"/>
      <c r="Q111" s="386"/>
      <c r="R111" s="526"/>
      <c r="S111" s="314"/>
      <c r="T111" s="13"/>
      <c r="U111" s="24"/>
      <c r="V111" s="1"/>
      <c r="W111" s="50"/>
      <c r="X111" s="2"/>
      <c r="Y111" s="36">
        <v>45376</v>
      </c>
      <c r="Z111" s="386" t="s">
        <v>45</v>
      </c>
      <c r="AA111" s="386">
        <v>3</v>
      </c>
      <c r="AB111" s="1"/>
      <c r="AC111" s="2"/>
      <c r="AD111" s="13"/>
      <c r="AE111" s="1"/>
      <c r="AF111" s="387"/>
    </row>
    <row r="112" spans="2:32" ht="15" customHeight="1" x14ac:dyDescent="0.2">
      <c r="B112" s="13" t="s">
        <v>76</v>
      </c>
      <c r="C112" s="1" t="s">
        <v>65</v>
      </c>
      <c r="D112" s="386">
        <v>98</v>
      </c>
      <c r="E112" s="2" t="s">
        <v>42</v>
      </c>
      <c r="F112" s="13"/>
      <c r="G112" s="12">
        <v>3</v>
      </c>
      <c r="H112" s="12"/>
      <c r="I112" s="12">
        <v>3</v>
      </c>
      <c r="J112" s="12"/>
      <c r="K112" s="12">
        <v>3</v>
      </c>
      <c r="L112" s="386"/>
      <c r="M112" s="386"/>
      <c r="N112" s="12">
        <v>3</v>
      </c>
      <c r="O112" s="12">
        <v>6</v>
      </c>
      <c r="P112" s="12"/>
      <c r="Q112" s="386"/>
      <c r="R112" s="526"/>
      <c r="S112" s="314"/>
      <c r="T112" s="36">
        <v>45325</v>
      </c>
      <c r="U112" s="24" t="s">
        <v>45</v>
      </c>
      <c r="V112" s="526">
        <v>9</v>
      </c>
      <c r="W112" s="50"/>
      <c r="X112" s="2"/>
      <c r="Y112" s="36">
        <v>45376</v>
      </c>
      <c r="Z112" s="386" t="s">
        <v>45</v>
      </c>
      <c r="AA112" s="386">
        <v>9</v>
      </c>
      <c r="AB112" s="1"/>
      <c r="AC112" s="2"/>
      <c r="AD112" s="13"/>
      <c r="AE112" s="1"/>
      <c r="AF112" s="387"/>
    </row>
    <row r="113" spans="2:32" ht="15" customHeight="1" x14ac:dyDescent="0.2">
      <c r="B113" s="13" t="s">
        <v>76</v>
      </c>
      <c r="C113" s="1" t="s">
        <v>65</v>
      </c>
      <c r="D113" s="386">
        <v>99</v>
      </c>
      <c r="E113" s="2" t="s">
        <v>50</v>
      </c>
      <c r="F113" s="13"/>
      <c r="G113" s="12">
        <v>1</v>
      </c>
      <c r="H113" s="12"/>
      <c r="I113" s="12">
        <v>6</v>
      </c>
      <c r="J113" s="12"/>
      <c r="K113" s="12"/>
      <c r="L113" s="386"/>
      <c r="M113" s="386"/>
      <c r="N113" s="12"/>
      <c r="O113" s="12">
        <v>6</v>
      </c>
      <c r="P113" s="12"/>
      <c r="Q113" s="386"/>
      <c r="R113" s="526"/>
      <c r="S113" s="314"/>
      <c r="T113" s="36">
        <v>45325</v>
      </c>
      <c r="U113" s="386" t="s">
        <v>45</v>
      </c>
      <c r="V113" s="526">
        <v>6</v>
      </c>
      <c r="W113" s="525"/>
      <c r="X113" s="2"/>
      <c r="Y113" s="36">
        <v>45376</v>
      </c>
      <c r="Z113" s="386" t="s">
        <v>45</v>
      </c>
      <c r="AA113" s="386">
        <v>7</v>
      </c>
      <c r="AB113" s="1"/>
      <c r="AC113" s="2"/>
      <c r="AD113" s="36"/>
      <c r="AE113" s="1"/>
      <c r="AF113" s="387"/>
    </row>
    <row r="114" spans="2:32" ht="15" customHeight="1" x14ac:dyDescent="0.2">
      <c r="B114" s="13" t="s">
        <v>76</v>
      </c>
      <c r="C114" s="1" t="s">
        <v>65</v>
      </c>
      <c r="D114" s="386">
        <v>100</v>
      </c>
      <c r="E114" s="2" t="s">
        <v>42</v>
      </c>
      <c r="F114" s="13"/>
      <c r="G114" s="12">
        <v>3</v>
      </c>
      <c r="H114" s="12"/>
      <c r="I114" s="12"/>
      <c r="J114" s="12"/>
      <c r="K114" s="12"/>
      <c r="L114" s="386"/>
      <c r="M114" s="386"/>
      <c r="N114" s="12"/>
      <c r="O114" s="12"/>
      <c r="P114" s="12"/>
      <c r="Q114" s="386"/>
      <c r="R114" s="386"/>
      <c r="S114" s="313" t="s">
        <v>630</v>
      </c>
      <c r="T114" s="13"/>
      <c r="U114" s="386"/>
      <c r="V114" s="1"/>
      <c r="W114" s="384"/>
      <c r="X114" s="2"/>
      <c r="Y114" s="36">
        <v>45377</v>
      </c>
      <c r="Z114" s="386" t="s">
        <v>45</v>
      </c>
      <c r="AA114" s="386">
        <v>3</v>
      </c>
      <c r="AB114" s="1"/>
      <c r="AC114" s="2"/>
      <c r="AD114" s="36">
        <v>45397</v>
      </c>
      <c r="AE114" s="1" t="s">
        <v>242</v>
      </c>
      <c r="AF114" s="387"/>
    </row>
    <row r="115" spans="2:32" ht="15" customHeight="1" x14ac:dyDescent="0.2">
      <c r="B115" s="13" t="s">
        <v>76</v>
      </c>
      <c r="C115" s="1" t="s">
        <v>65</v>
      </c>
      <c r="D115" s="386">
        <v>101</v>
      </c>
      <c r="E115" s="2" t="s">
        <v>42</v>
      </c>
      <c r="F115" s="13"/>
      <c r="G115" s="12">
        <v>3</v>
      </c>
      <c r="H115" s="12"/>
      <c r="I115" s="12"/>
      <c r="J115" s="12"/>
      <c r="K115" s="12"/>
      <c r="L115" s="386"/>
      <c r="M115" s="386"/>
      <c r="N115" s="12">
        <v>3</v>
      </c>
      <c r="O115" s="12"/>
      <c r="P115" s="12"/>
      <c r="Q115" s="386"/>
      <c r="R115" s="526"/>
      <c r="S115" s="314"/>
      <c r="T115" s="13"/>
      <c r="U115" s="386"/>
      <c r="V115" s="1"/>
      <c r="W115" s="525"/>
      <c r="X115" s="2"/>
      <c r="Y115" s="36">
        <v>45377</v>
      </c>
      <c r="Z115" s="386" t="s">
        <v>45</v>
      </c>
      <c r="AA115" s="386">
        <v>6</v>
      </c>
      <c r="AB115" s="1"/>
      <c r="AC115" s="2"/>
      <c r="AD115" s="13"/>
      <c r="AE115" s="1"/>
      <c r="AF115" s="387"/>
    </row>
    <row r="116" spans="2:32" ht="15" customHeight="1" x14ac:dyDescent="0.2">
      <c r="B116" s="13" t="s">
        <v>76</v>
      </c>
      <c r="C116" s="1" t="s">
        <v>65</v>
      </c>
      <c r="D116" s="386">
        <v>102</v>
      </c>
      <c r="E116" s="2" t="s">
        <v>42</v>
      </c>
      <c r="F116" s="13"/>
      <c r="G116" s="12">
        <v>3</v>
      </c>
      <c r="H116" s="12"/>
      <c r="I116" s="12"/>
      <c r="J116" s="12"/>
      <c r="K116" s="12"/>
      <c r="L116" s="386"/>
      <c r="M116" s="386"/>
      <c r="N116" s="12"/>
      <c r="O116" s="12"/>
      <c r="P116" s="12"/>
      <c r="Q116" s="386"/>
      <c r="R116" s="526"/>
      <c r="S116" s="314"/>
      <c r="T116" s="13"/>
      <c r="U116" s="24"/>
      <c r="V116" s="1"/>
      <c r="W116" s="50"/>
      <c r="X116" s="2"/>
      <c r="Y116" s="36">
        <v>45377</v>
      </c>
      <c r="Z116" s="386" t="s">
        <v>45</v>
      </c>
      <c r="AA116" s="386">
        <v>3</v>
      </c>
      <c r="AB116" s="1"/>
      <c r="AC116" s="2"/>
      <c r="AD116" s="13"/>
      <c r="AE116" s="1"/>
      <c r="AF116" s="387"/>
    </row>
    <row r="117" spans="2:32" ht="15" customHeight="1" x14ac:dyDescent="0.2">
      <c r="B117" s="13" t="s">
        <v>76</v>
      </c>
      <c r="C117" s="1" t="s">
        <v>65</v>
      </c>
      <c r="D117" s="386">
        <v>103</v>
      </c>
      <c r="E117" s="2" t="s">
        <v>56</v>
      </c>
      <c r="F117" s="13"/>
      <c r="G117" s="12">
        <v>4</v>
      </c>
      <c r="H117" s="12"/>
      <c r="I117" s="12">
        <v>3</v>
      </c>
      <c r="J117" s="12"/>
      <c r="K117" s="12"/>
      <c r="L117" s="386"/>
      <c r="M117" s="386"/>
      <c r="N117" s="12"/>
      <c r="O117" s="12">
        <v>3</v>
      </c>
      <c r="P117" s="12">
        <v>3</v>
      </c>
      <c r="Q117" s="386" t="s">
        <v>45</v>
      </c>
      <c r="R117" s="526"/>
      <c r="S117" s="314"/>
      <c r="T117" s="36">
        <v>45325</v>
      </c>
      <c r="U117" s="24" t="s">
        <v>45</v>
      </c>
      <c r="V117" s="526">
        <v>6</v>
      </c>
      <c r="W117" s="50"/>
      <c r="X117" s="2"/>
      <c r="Y117" s="36">
        <v>45377</v>
      </c>
      <c r="Z117" s="386" t="s">
        <v>45</v>
      </c>
      <c r="AA117" s="386">
        <v>7</v>
      </c>
      <c r="AB117" s="1"/>
      <c r="AC117" s="2"/>
      <c r="AD117" s="13"/>
      <c r="AE117" s="1"/>
      <c r="AF117" s="387"/>
    </row>
    <row r="118" spans="2:32" ht="15" customHeight="1" x14ac:dyDescent="0.2">
      <c r="B118" s="13" t="s">
        <v>76</v>
      </c>
      <c r="C118" s="1" t="s">
        <v>65</v>
      </c>
      <c r="D118" s="386">
        <v>104</v>
      </c>
      <c r="E118" s="2" t="s">
        <v>44</v>
      </c>
      <c r="F118" s="13"/>
      <c r="G118" s="12"/>
      <c r="H118" s="12"/>
      <c r="I118" s="12">
        <v>6</v>
      </c>
      <c r="J118" s="12"/>
      <c r="K118" s="12"/>
      <c r="L118" s="386"/>
      <c r="M118" s="386"/>
      <c r="N118" s="12">
        <v>3</v>
      </c>
      <c r="O118" s="12">
        <v>6</v>
      </c>
      <c r="P118" s="12"/>
      <c r="Q118" s="386"/>
      <c r="R118" s="526"/>
      <c r="S118" s="314"/>
      <c r="T118" s="36">
        <v>45325</v>
      </c>
      <c r="U118" s="386" t="s">
        <v>45</v>
      </c>
      <c r="V118" s="526">
        <v>6</v>
      </c>
      <c r="W118" s="525"/>
      <c r="X118" s="2"/>
      <c r="Y118" s="36">
        <v>45377</v>
      </c>
      <c r="Z118" s="386" t="s">
        <v>45</v>
      </c>
      <c r="AA118" s="386">
        <v>9</v>
      </c>
      <c r="AB118" s="1"/>
      <c r="AC118" s="2"/>
      <c r="AD118" s="13"/>
      <c r="AE118" s="1"/>
      <c r="AF118" s="387"/>
    </row>
    <row r="119" spans="2:32" ht="15" customHeight="1" x14ac:dyDescent="0.2">
      <c r="B119" s="13" t="s">
        <v>76</v>
      </c>
      <c r="C119" s="1" t="s">
        <v>65</v>
      </c>
      <c r="D119" s="386">
        <v>105</v>
      </c>
      <c r="E119" s="2" t="s">
        <v>42</v>
      </c>
      <c r="F119" s="13"/>
      <c r="G119" s="12">
        <v>3</v>
      </c>
      <c r="H119" s="12"/>
      <c r="I119" s="12"/>
      <c r="J119" s="12"/>
      <c r="K119" s="12"/>
      <c r="L119" s="386"/>
      <c r="M119" s="386"/>
      <c r="N119" s="12"/>
      <c r="O119" s="12"/>
      <c r="P119" s="12"/>
      <c r="Q119" s="386"/>
      <c r="R119" s="526"/>
      <c r="S119" s="314"/>
      <c r="T119" s="13"/>
      <c r="U119" s="386"/>
      <c r="V119" s="1"/>
      <c r="W119" s="525"/>
      <c r="X119" s="2"/>
      <c r="Y119" s="36">
        <v>45377</v>
      </c>
      <c r="Z119" s="386" t="s">
        <v>45</v>
      </c>
      <c r="AA119" s="386">
        <v>3</v>
      </c>
      <c r="AB119" s="1"/>
      <c r="AC119" s="2"/>
      <c r="AD119" s="13"/>
      <c r="AE119" s="1"/>
      <c r="AF119" s="387"/>
    </row>
    <row r="120" spans="2:32" ht="15" customHeight="1" x14ac:dyDescent="0.2">
      <c r="B120" s="13" t="s">
        <v>76</v>
      </c>
      <c r="C120" s="1" t="s">
        <v>65</v>
      </c>
      <c r="D120" s="386">
        <v>106</v>
      </c>
      <c r="E120" s="2" t="s">
        <v>42</v>
      </c>
      <c r="F120" s="13"/>
      <c r="G120" s="12">
        <v>3</v>
      </c>
      <c r="H120" s="12"/>
      <c r="I120" s="12"/>
      <c r="J120" s="12"/>
      <c r="K120" s="12"/>
      <c r="L120" s="386"/>
      <c r="M120" s="386"/>
      <c r="N120" s="12"/>
      <c r="O120" s="12"/>
      <c r="P120" s="12"/>
      <c r="Q120" s="386"/>
      <c r="R120" s="526"/>
      <c r="S120" s="314"/>
      <c r="T120" s="13"/>
      <c r="U120" s="386"/>
      <c r="V120" s="1"/>
      <c r="W120" s="525"/>
      <c r="X120" s="2"/>
      <c r="Y120" s="36">
        <v>45377</v>
      </c>
      <c r="Z120" s="386" t="s">
        <v>45</v>
      </c>
      <c r="AA120" s="386">
        <v>3</v>
      </c>
      <c r="AB120" s="1"/>
      <c r="AC120" s="2"/>
      <c r="AD120" s="13"/>
      <c r="AE120" s="1"/>
      <c r="AF120" s="387"/>
    </row>
    <row r="121" spans="2:32" ht="15" customHeight="1" x14ac:dyDescent="0.2">
      <c r="B121" s="13" t="s">
        <v>76</v>
      </c>
      <c r="C121" s="1" t="s">
        <v>65</v>
      </c>
      <c r="D121" s="386">
        <v>107</v>
      </c>
      <c r="E121" s="2" t="s">
        <v>42</v>
      </c>
      <c r="F121" s="13"/>
      <c r="G121" s="12">
        <v>3</v>
      </c>
      <c r="H121" s="12"/>
      <c r="I121" s="12"/>
      <c r="J121" s="12"/>
      <c r="K121" s="12"/>
      <c r="L121" s="386"/>
      <c r="M121" s="386"/>
      <c r="N121" s="12">
        <v>3</v>
      </c>
      <c r="O121" s="12"/>
      <c r="P121" s="12"/>
      <c r="Q121" s="386"/>
      <c r="R121" s="526"/>
      <c r="S121" s="314"/>
      <c r="T121" s="13"/>
      <c r="U121" s="386"/>
      <c r="V121" s="1"/>
      <c r="W121" s="525"/>
      <c r="X121" s="2"/>
      <c r="Y121" s="36">
        <v>45377</v>
      </c>
      <c r="Z121" s="386" t="s">
        <v>45</v>
      </c>
      <c r="AA121" s="386">
        <v>6</v>
      </c>
      <c r="AB121" s="1"/>
      <c r="AC121" s="2"/>
      <c r="AD121" s="13"/>
      <c r="AE121" s="1"/>
      <c r="AF121" s="387"/>
    </row>
    <row r="122" spans="2:32" ht="15" customHeight="1" x14ac:dyDescent="0.2">
      <c r="B122" s="13" t="s">
        <v>76</v>
      </c>
      <c r="C122" s="1" t="s">
        <v>65</v>
      </c>
      <c r="D122" s="386">
        <v>108</v>
      </c>
      <c r="E122" s="2" t="s">
        <v>42</v>
      </c>
      <c r="F122" s="13"/>
      <c r="G122" s="12">
        <v>3</v>
      </c>
      <c r="H122" s="12"/>
      <c r="I122" s="12"/>
      <c r="J122" s="12"/>
      <c r="K122" s="12"/>
      <c r="L122" s="386"/>
      <c r="M122" s="386"/>
      <c r="N122" s="12"/>
      <c r="O122" s="12"/>
      <c r="P122" s="12"/>
      <c r="Q122" s="386"/>
      <c r="R122" s="526"/>
      <c r="S122" s="314"/>
      <c r="T122" s="13"/>
      <c r="U122" s="386"/>
      <c r="V122" s="1"/>
      <c r="W122" s="525"/>
      <c r="X122" s="2"/>
      <c r="Y122" s="36">
        <v>45377</v>
      </c>
      <c r="Z122" s="386" t="s">
        <v>45</v>
      </c>
      <c r="AA122" s="386">
        <v>3</v>
      </c>
      <c r="AB122" s="1"/>
      <c r="AC122" s="2"/>
      <c r="AD122" s="13"/>
      <c r="AE122" s="1"/>
      <c r="AF122" s="387"/>
    </row>
    <row r="123" spans="2:32" ht="15" customHeight="1" x14ac:dyDescent="0.2">
      <c r="B123" s="13" t="s">
        <v>76</v>
      </c>
      <c r="C123" s="1" t="s">
        <v>65</v>
      </c>
      <c r="D123" s="386">
        <v>109</v>
      </c>
      <c r="E123" s="2" t="s">
        <v>42</v>
      </c>
      <c r="F123" s="13"/>
      <c r="G123" s="12">
        <v>3</v>
      </c>
      <c r="H123" s="12"/>
      <c r="I123" s="12"/>
      <c r="J123" s="12"/>
      <c r="K123" s="12"/>
      <c r="L123" s="386"/>
      <c r="M123" s="386"/>
      <c r="N123" s="12"/>
      <c r="O123" s="12"/>
      <c r="P123" s="12"/>
      <c r="Q123" s="386"/>
      <c r="R123" s="386"/>
      <c r="S123" s="313" t="s">
        <v>631</v>
      </c>
      <c r="T123" s="13"/>
      <c r="U123" s="24"/>
      <c r="V123" s="1"/>
      <c r="W123" s="50"/>
      <c r="X123" s="2"/>
      <c r="Y123" s="36">
        <v>45377</v>
      </c>
      <c r="Z123" s="386" t="s">
        <v>45</v>
      </c>
      <c r="AA123" s="386">
        <v>3</v>
      </c>
      <c r="AB123" s="1"/>
      <c r="AC123" s="2"/>
      <c r="AD123" s="36">
        <v>45397</v>
      </c>
      <c r="AE123" s="1" t="s">
        <v>242</v>
      </c>
      <c r="AF123" s="387"/>
    </row>
    <row r="124" spans="2:32" ht="15" customHeight="1" x14ac:dyDescent="0.2">
      <c r="B124" s="13" t="s">
        <v>76</v>
      </c>
      <c r="C124" s="1" t="s">
        <v>65</v>
      </c>
      <c r="D124" s="386">
        <v>110</v>
      </c>
      <c r="E124" s="2" t="s">
        <v>44</v>
      </c>
      <c r="F124" s="13"/>
      <c r="G124" s="12">
        <v>1</v>
      </c>
      <c r="H124" s="12"/>
      <c r="I124" s="12">
        <v>6</v>
      </c>
      <c r="J124" s="12"/>
      <c r="K124" s="12"/>
      <c r="L124" s="386"/>
      <c r="M124" s="386"/>
      <c r="N124" s="12">
        <v>3</v>
      </c>
      <c r="O124" s="12">
        <v>6</v>
      </c>
      <c r="P124" s="12"/>
      <c r="Q124" s="386"/>
      <c r="R124" s="526"/>
      <c r="S124" s="314"/>
      <c r="T124" s="36">
        <v>45325</v>
      </c>
      <c r="U124" s="24" t="s">
        <v>45</v>
      </c>
      <c r="V124" s="526">
        <v>6</v>
      </c>
      <c r="W124" s="50"/>
      <c r="X124" s="2"/>
      <c r="Y124" s="36">
        <v>45377</v>
      </c>
      <c r="Z124" s="386" t="s">
        <v>45</v>
      </c>
      <c r="AA124" s="386">
        <v>10</v>
      </c>
      <c r="AB124" s="1"/>
      <c r="AC124" s="2"/>
      <c r="AD124" s="13"/>
      <c r="AE124" s="1"/>
      <c r="AF124" s="387"/>
    </row>
    <row r="125" spans="2:32" ht="15" customHeight="1" x14ac:dyDescent="0.2">
      <c r="B125" s="13" t="s">
        <v>76</v>
      </c>
      <c r="C125" s="1" t="s">
        <v>65</v>
      </c>
      <c r="D125" s="386">
        <v>111</v>
      </c>
      <c r="E125" s="2" t="s">
        <v>58</v>
      </c>
      <c r="F125" s="13"/>
      <c r="G125" s="12">
        <v>4</v>
      </c>
      <c r="H125" s="12"/>
      <c r="I125" s="12">
        <v>6</v>
      </c>
      <c r="J125" s="12"/>
      <c r="K125" s="12"/>
      <c r="L125" s="386"/>
      <c r="M125" s="386"/>
      <c r="N125" s="12"/>
      <c r="O125" s="12">
        <v>12</v>
      </c>
      <c r="P125" s="12"/>
      <c r="Q125" s="386"/>
      <c r="R125" s="386"/>
      <c r="S125" s="314"/>
      <c r="T125" s="36">
        <v>45325</v>
      </c>
      <c r="U125" s="386" t="s">
        <v>45</v>
      </c>
      <c r="V125" s="386">
        <v>12</v>
      </c>
      <c r="W125" s="384"/>
      <c r="X125" s="2"/>
      <c r="Y125" s="36">
        <v>45377</v>
      </c>
      <c r="Z125" s="386" t="s">
        <v>45</v>
      </c>
      <c r="AA125" s="386">
        <v>9</v>
      </c>
      <c r="AB125" s="1"/>
      <c r="AC125" s="2"/>
      <c r="AD125" s="36">
        <v>45424</v>
      </c>
      <c r="AE125" s="1" t="s">
        <v>242</v>
      </c>
      <c r="AF125" s="387"/>
    </row>
    <row r="126" spans="2:32" ht="15" customHeight="1" x14ac:dyDescent="0.2">
      <c r="B126" s="13" t="s">
        <v>76</v>
      </c>
      <c r="C126" s="1" t="s">
        <v>65</v>
      </c>
      <c r="D126" s="386">
        <v>112</v>
      </c>
      <c r="E126" s="2" t="s">
        <v>53</v>
      </c>
      <c r="F126" s="13"/>
      <c r="G126" s="12"/>
      <c r="H126" s="12"/>
      <c r="I126" s="12">
        <v>3</v>
      </c>
      <c r="J126" s="12"/>
      <c r="K126" s="12"/>
      <c r="L126" s="386"/>
      <c r="M126" s="386"/>
      <c r="N126" s="12"/>
      <c r="O126" s="12"/>
      <c r="P126" s="12"/>
      <c r="Q126" s="386"/>
      <c r="R126" s="526"/>
      <c r="S126" s="314"/>
      <c r="T126" s="13"/>
      <c r="U126" s="24"/>
      <c r="V126" s="1"/>
      <c r="W126" s="50"/>
      <c r="X126" s="2"/>
      <c r="Y126" s="36">
        <v>45377</v>
      </c>
      <c r="Z126" s="386" t="s">
        <v>45</v>
      </c>
      <c r="AA126" s="386">
        <v>3</v>
      </c>
      <c r="AB126" s="1"/>
      <c r="AC126" s="2"/>
      <c r="AD126" s="13"/>
      <c r="AE126" s="1"/>
      <c r="AF126" s="387"/>
    </row>
    <row r="127" spans="2:32" ht="15" customHeight="1" x14ac:dyDescent="0.2">
      <c r="B127" s="13" t="s">
        <v>76</v>
      </c>
      <c r="C127" s="1" t="s">
        <v>65</v>
      </c>
      <c r="D127" s="386">
        <v>113</v>
      </c>
      <c r="E127" s="2" t="s">
        <v>56</v>
      </c>
      <c r="F127" s="13"/>
      <c r="G127" s="12">
        <v>5</v>
      </c>
      <c r="H127" s="12"/>
      <c r="I127" s="12">
        <v>3</v>
      </c>
      <c r="J127" s="12"/>
      <c r="K127" s="12"/>
      <c r="L127" s="386"/>
      <c r="M127" s="386"/>
      <c r="N127" s="12"/>
      <c r="O127" s="12">
        <v>3</v>
      </c>
      <c r="P127" s="12">
        <v>3</v>
      </c>
      <c r="Q127" s="386"/>
      <c r="R127" s="386"/>
      <c r="S127" s="314"/>
      <c r="T127" s="36">
        <v>45325</v>
      </c>
      <c r="U127" s="386" t="s">
        <v>45</v>
      </c>
      <c r="V127" s="386">
        <v>6</v>
      </c>
      <c r="W127" s="384"/>
      <c r="X127" s="2"/>
      <c r="Y127" s="36">
        <v>45377</v>
      </c>
      <c r="Z127" s="386" t="s">
        <v>45</v>
      </c>
      <c r="AA127" s="386">
        <v>8</v>
      </c>
      <c r="AB127" s="1"/>
      <c r="AC127" s="2"/>
      <c r="AD127" s="36">
        <v>45408</v>
      </c>
      <c r="AE127" s="1" t="s">
        <v>242</v>
      </c>
      <c r="AF127" s="387"/>
    </row>
    <row r="128" spans="2:32" ht="15" customHeight="1" x14ac:dyDescent="0.2">
      <c r="B128" s="13" t="s">
        <v>76</v>
      </c>
      <c r="C128" s="1" t="s">
        <v>65</v>
      </c>
      <c r="D128" s="386">
        <v>114</v>
      </c>
      <c r="E128" s="2" t="s">
        <v>42</v>
      </c>
      <c r="F128" s="13"/>
      <c r="G128" s="12">
        <v>3</v>
      </c>
      <c r="H128" s="12"/>
      <c r="I128" s="12"/>
      <c r="J128" s="12"/>
      <c r="K128" s="12"/>
      <c r="L128" s="386"/>
      <c r="M128" s="386"/>
      <c r="N128" s="12"/>
      <c r="O128" s="12"/>
      <c r="P128" s="12"/>
      <c r="Q128" s="386"/>
      <c r="R128" s="526"/>
      <c r="S128" s="314"/>
      <c r="T128" s="13"/>
      <c r="U128" s="24"/>
      <c r="V128" s="1"/>
      <c r="W128" s="525"/>
      <c r="X128" s="2"/>
      <c r="Y128" s="36">
        <v>45377</v>
      </c>
      <c r="Z128" s="386" t="s">
        <v>45</v>
      </c>
      <c r="AA128" s="386">
        <v>3</v>
      </c>
      <c r="AB128" s="1"/>
      <c r="AC128" s="2"/>
      <c r="AD128" s="13"/>
      <c r="AE128" s="1"/>
      <c r="AF128" s="387"/>
    </row>
    <row r="129" spans="2:32" ht="15" customHeight="1" x14ac:dyDescent="0.2">
      <c r="B129" s="13" t="s">
        <v>76</v>
      </c>
      <c r="C129" s="1" t="s">
        <v>65</v>
      </c>
      <c r="D129" s="386">
        <v>115</v>
      </c>
      <c r="E129" s="2" t="s">
        <v>44</v>
      </c>
      <c r="F129" s="13"/>
      <c r="G129" s="12"/>
      <c r="H129" s="12"/>
      <c r="I129" s="12">
        <v>6</v>
      </c>
      <c r="J129" s="12"/>
      <c r="K129" s="12"/>
      <c r="L129" s="386"/>
      <c r="M129" s="386"/>
      <c r="N129" s="12"/>
      <c r="O129" s="12">
        <v>6</v>
      </c>
      <c r="P129" s="12">
        <v>3</v>
      </c>
      <c r="Q129" s="386"/>
      <c r="R129" s="386"/>
      <c r="S129" s="314"/>
      <c r="T129" s="36">
        <v>45325</v>
      </c>
      <c r="U129" s="24" t="s">
        <v>45</v>
      </c>
      <c r="V129" s="386">
        <v>15</v>
      </c>
      <c r="W129" s="50" t="s">
        <v>79</v>
      </c>
      <c r="X129" s="2"/>
      <c r="Y129" s="36">
        <v>45377</v>
      </c>
      <c r="Z129" s="386" t="s">
        <v>45</v>
      </c>
      <c r="AA129" s="386">
        <v>12</v>
      </c>
      <c r="AB129" s="1"/>
      <c r="AC129" s="2"/>
      <c r="AD129" s="36">
        <v>45408</v>
      </c>
      <c r="AE129" s="1" t="s">
        <v>242</v>
      </c>
      <c r="AF129" s="387"/>
    </row>
    <row r="130" spans="2:32" ht="15" customHeight="1" x14ac:dyDescent="0.2">
      <c r="B130" s="13" t="s">
        <v>76</v>
      </c>
      <c r="C130" s="1" t="s">
        <v>65</v>
      </c>
      <c r="D130" s="386">
        <v>116</v>
      </c>
      <c r="E130" s="2" t="s">
        <v>44</v>
      </c>
      <c r="F130" s="13"/>
      <c r="G130" s="12">
        <v>4</v>
      </c>
      <c r="H130" s="12"/>
      <c r="I130" s="12">
        <v>6</v>
      </c>
      <c r="J130" s="12"/>
      <c r="K130" s="12">
        <v>3</v>
      </c>
      <c r="L130" s="386"/>
      <c r="M130" s="386"/>
      <c r="N130" s="12">
        <v>3</v>
      </c>
      <c r="O130" s="12">
        <v>7</v>
      </c>
      <c r="P130" s="12"/>
      <c r="Q130" s="386"/>
      <c r="R130" s="386"/>
      <c r="S130" s="313" t="s">
        <v>632</v>
      </c>
      <c r="T130" s="36">
        <v>45325</v>
      </c>
      <c r="U130" s="386" t="s">
        <v>45</v>
      </c>
      <c r="V130" s="386">
        <v>10</v>
      </c>
      <c r="W130" s="384"/>
      <c r="X130" s="2"/>
      <c r="Y130" s="36">
        <v>45377</v>
      </c>
      <c r="Z130" s="386" t="s">
        <v>45</v>
      </c>
      <c r="AA130" s="386">
        <v>16</v>
      </c>
      <c r="AB130" s="1"/>
      <c r="AC130" s="2"/>
      <c r="AD130" s="36">
        <v>45408</v>
      </c>
      <c r="AE130" s="1" t="s">
        <v>242</v>
      </c>
      <c r="AF130" s="387"/>
    </row>
    <row r="131" spans="2:32" ht="15" customHeight="1" x14ac:dyDescent="0.2">
      <c r="B131" s="13" t="s">
        <v>76</v>
      </c>
      <c r="C131" s="1" t="s">
        <v>65</v>
      </c>
      <c r="D131" s="386">
        <v>117</v>
      </c>
      <c r="E131" s="2" t="s">
        <v>42</v>
      </c>
      <c r="F131" s="13"/>
      <c r="G131" s="12">
        <v>3</v>
      </c>
      <c r="H131" s="12"/>
      <c r="I131" s="12"/>
      <c r="J131" s="12"/>
      <c r="K131" s="12"/>
      <c r="L131" s="386"/>
      <c r="M131" s="386"/>
      <c r="N131" s="12">
        <v>3</v>
      </c>
      <c r="O131" s="12"/>
      <c r="P131" s="12"/>
      <c r="Q131" s="386"/>
      <c r="R131" s="386"/>
      <c r="S131" s="314"/>
      <c r="T131" s="13"/>
      <c r="U131" s="386"/>
      <c r="V131" s="1"/>
      <c r="W131" s="384"/>
      <c r="X131" s="2"/>
      <c r="Y131" s="36">
        <v>45377</v>
      </c>
      <c r="Z131" s="386" t="s">
        <v>45</v>
      </c>
      <c r="AA131" s="386">
        <v>6</v>
      </c>
      <c r="AB131" s="1"/>
      <c r="AC131" s="2"/>
      <c r="AD131" s="36">
        <v>45408</v>
      </c>
      <c r="AE131" s="1" t="s">
        <v>242</v>
      </c>
      <c r="AF131" s="387"/>
    </row>
    <row r="132" spans="2:32" ht="15" customHeight="1" x14ac:dyDescent="0.2">
      <c r="B132" s="13" t="s">
        <v>76</v>
      </c>
      <c r="C132" s="1" t="s">
        <v>65</v>
      </c>
      <c r="D132" s="386">
        <v>118</v>
      </c>
      <c r="E132" s="2" t="s">
        <v>42</v>
      </c>
      <c r="F132" s="13"/>
      <c r="G132" s="12">
        <v>3</v>
      </c>
      <c r="H132" s="12"/>
      <c r="I132" s="12"/>
      <c r="J132" s="12"/>
      <c r="K132" s="12"/>
      <c r="L132" s="386"/>
      <c r="M132" s="386"/>
      <c r="N132" s="12"/>
      <c r="O132" s="12"/>
      <c r="P132" s="12"/>
      <c r="Q132" s="386"/>
      <c r="R132" s="526"/>
      <c r="S132" s="314"/>
      <c r="T132" s="13"/>
      <c r="U132" s="386"/>
      <c r="V132" s="1"/>
      <c r="W132" s="525"/>
      <c r="X132" s="2"/>
      <c r="Y132" s="36">
        <v>45377</v>
      </c>
      <c r="Z132" s="386" t="s">
        <v>45</v>
      </c>
      <c r="AA132" s="386">
        <v>3</v>
      </c>
      <c r="AB132" s="1"/>
      <c r="AC132" s="2"/>
      <c r="AD132" s="36"/>
      <c r="AE132" s="1"/>
      <c r="AF132" s="387"/>
    </row>
    <row r="133" spans="2:32" ht="15" customHeight="1" x14ac:dyDescent="0.2">
      <c r="B133" s="13" t="s">
        <v>76</v>
      </c>
      <c r="C133" s="1" t="s">
        <v>65</v>
      </c>
      <c r="D133" s="386">
        <v>119</v>
      </c>
      <c r="E133" s="2" t="s">
        <v>42</v>
      </c>
      <c r="F133" s="13"/>
      <c r="G133" s="12">
        <v>3</v>
      </c>
      <c r="H133" s="12"/>
      <c r="I133" s="12"/>
      <c r="J133" s="12"/>
      <c r="K133" s="12"/>
      <c r="L133" s="386"/>
      <c r="M133" s="386"/>
      <c r="N133" s="12"/>
      <c r="O133" s="12"/>
      <c r="P133" s="12"/>
      <c r="Q133" s="386"/>
      <c r="R133" s="526"/>
      <c r="S133" s="314"/>
      <c r="T133" s="13"/>
      <c r="U133" s="24"/>
      <c r="V133" s="1"/>
      <c r="W133" s="50"/>
      <c r="X133" s="2"/>
      <c r="Y133" s="36">
        <v>45377</v>
      </c>
      <c r="Z133" s="386" t="s">
        <v>45</v>
      </c>
      <c r="AA133" s="386">
        <v>3</v>
      </c>
      <c r="AB133" s="1"/>
      <c r="AC133" s="2"/>
      <c r="AD133" s="13"/>
      <c r="AE133" s="1"/>
      <c r="AF133" s="387"/>
    </row>
    <row r="134" spans="2:32" ht="15" customHeight="1" x14ac:dyDescent="0.2">
      <c r="B134" s="13" t="s">
        <v>76</v>
      </c>
      <c r="C134" s="1" t="s">
        <v>65</v>
      </c>
      <c r="D134" s="386">
        <v>120</v>
      </c>
      <c r="E134" s="2" t="s">
        <v>54</v>
      </c>
      <c r="F134" s="13"/>
      <c r="G134" s="12">
        <v>3</v>
      </c>
      <c r="H134" s="12"/>
      <c r="I134" s="12">
        <v>3</v>
      </c>
      <c r="J134" s="12"/>
      <c r="K134" s="12"/>
      <c r="L134" s="386"/>
      <c r="M134" s="386"/>
      <c r="N134" s="12">
        <v>3</v>
      </c>
      <c r="O134" s="12">
        <v>3</v>
      </c>
      <c r="P134" s="12">
        <v>3</v>
      </c>
      <c r="Q134" s="386" t="s">
        <v>45</v>
      </c>
      <c r="R134" s="526"/>
      <c r="S134" s="314"/>
      <c r="T134" s="36">
        <v>45325</v>
      </c>
      <c r="U134" s="386" t="s">
        <v>45</v>
      </c>
      <c r="V134" s="526">
        <v>6</v>
      </c>
      <c r="W134" s="525"/>
      <c r="X134" s="2"/>
      <c r="Y134" s="36">
        <v>45377</v>
      </c>
      <c r="Z134" s="386" t="s">
        <v>45</v>
      </c>
      <c r="AA134" s="386">
        <v>9</v>
      </c>
      <c r="AB134" s="1"/>
      <c r="AC134" s="2"/>
      <c r="AD134" s="13"/>
      <c r="AE134" s="1"/>
      <c r="AF134" s="387"/>
    </row>
    <row r="135" spans="2:32" ht="15" customHeight="1" x14ac:dyDescent="0.2">
      <c r="B135" s="13" t="s">
        <v>76</v>
      </c>
      <c r="C135" s="1" t="s">
        <v>65</v>
      </c>
      <c r="D135" s="386">
        <v>121</v>
      </c>
      <c r="E135" s="2" t="s">
        <v>42</v>
      </c>
      <c r="F135" s="13"/>
      <c r="G135" s="12">
        <v>3</v>
      </c>
      <c r="H135" s="12"/>
      <c r="I135" s="12"/>
      <c r="J135" s="12"/>
      <c r="K135" s="12"/>
      <c r="L135" s="386"/>
      <c r="M135" s="386"/>
      <c r="N135" s="12"/>
      <c r="O135" s="12"/>
      <c r="P135" s="12"/>
      <c r="Q135" s="386"/>
      <c r="R135" s="526"/>
      <c r="S135" s="314"/>
      <c r="T135" s="13"/>
      <c r="U135" s="386"/>
      <c r="V135" s="1"/>
      <c r="W135" s="525"/>
      <c r="X135" s="2"/>
      <c r="Y135" s="36">
        <v>45377</v>
      </c>
      <c r="Z135" s="386" t="s">
        <v>45</v>
      </c>
      <c r="AA135" s="386">
        <v>3</v>
      </c>
      <c r="AB135" s="1"/>
      <c r="AC135" s="2"/>
      <c r="AD135" s="13"/>
      <c r="AE135" s="1"/>
      <c r="AF135" s="387"/>
    </row>
    <row r="136" spans="2:32" ht="15" customHeight="1" x14ac:dyDescent="0.2">
      <c r="B136" s="13" t="s">
        <v>76</v>
      </c>
      <c r="C136" s="1" t="s">
        <v>65</v>
      </c>
      <c r="D136" s="386">
        <v>122</v>
      </c>
      <c r="E136" s="2" t="s">
        <v>42</v>
      </c>
      <c r="F136" s="13"/>
      <c r="G136" s="12">
        <v>3</v>
      </c>
      <c r="H136" s="12"/>
      <c r="I136" s="12"/>
      <c r="J136" s="12"/>
      <c r="K136" s="12"/>
      <c r="L136" s="386"/>
      <c r="M136" s="386"/>
      <c r="N136" s="12"/>
      <c r="O136" s="12"/>
      <c r="P136" s="12"/>
      <c r="Q136" s="386"/>
      <c r="R136" s="526"/>
      <c r="S136" s="314"/>
      <c r="T136" s="13"/>
      <c r="U136" s="24"/>
      <c r="V136" s="1"/>
      <c r="W136" s="50"/>
      <c r="X136" s="2"/>
      <c r="Y136" s="36">
        <v>45377</v>
      </c>
      <c r="Z136" s="386" t="s">
        <v>45</v>
      </c>
      <c r="AA136" s="386">
        <v>3</v>
      </c>
      <c r="AB136" s="1"/>
      <c r="AC136" s="2"/>
      <c r="AD136" s="13"/>
      <c r="AE136" s="1"/>
      <c r="AF136" s="387"/>
    </row>
    <row r="137" spans="2:32" ht="15" customHeight="1" x14ac:dyDescent="0.2">
      <c r="B137" s="13" t="s">
        <v>76</v>
      </c>
      <c r="C137" s="1" t="s">
        <v>65</v>
      </c>
      <c r="D137" s="386">
        <v>123</v>
      </c>
      <c r="E137" s="2" t="s">
        <v>56</v>
      </c>
      <c r="F137" s="13"/>
      <c r="G137" s="12">
        <v>5</v>
      </c>
      <c r="H137" s="12"/>
      <c r="I137" s="12">
        <v>3</v>
      </c>
      <c r="J137" s="12"/>
      <c r="K137" s="12"/>
      <c r="L137" s="386"/>
      <c r="M137" s="386"/>
      <c r="N137" s="12">
        <v>2</v>
      </c>
      <c r="O137" s="12">
        <v>3</v>
      </c>
      <c r="P137" s="12">
        <v>3</v>
      </c>
      <c r="Q137" s="386"/>
      <c r="R137" s="526"/>
      <c r="S137" s="314"/>
      <c r="T137" s="36">
        <v>45325</v>
      </c>
      <c r="U137" s="24" t="s">
        <v>45</v>
      </c>
      <c r="V137" s="526">
        <v>6</v>
      </c>
      <c r="W137" s="50"/>
      <c r="X137" s="2"/>
      <c r="Y137" s="36">
        <v>45377</v>
      </c>
      <c r="Z137" s="386" t="s">
        <v>45</v>
      </c>
      <c r="AA137" s="386">
        <v>10</v>
      </c>
      <c r="AB137" s="1"/>
      <c r="AC137" s="2"/>
      <c r="AD137" s="13"/>
      <c r="AE137" s="1"/>
      <c r="AF137" s="387"/>
    </row>
    <row r="138" spans="2:32" ht="15" customHeight="1" x14ac:dyDescent="0.2">
      <c r="B138" s="13" t="s">
        <v>76</v>
      </c>
      <c r="C138" s="1" t="s">
        <v>65</v>
      </c>
      <c r="D138" s="386">
        <v>124</v>
      </c>
      <c r="E138" s="2" t="s">
        <v>42</v>
      </c>
      <c r="F138" s="13"/>
      <c r="G138" s="12">
        <v>3</v>
      </c>
      <c r="H138" s="12"/>
      <c r="I138" s="12"/>
      <c r="J138" s="12"/>
      <c r="K138" s="12">
        <v>3</v>
      </c>
      <c r="L138" s="386"/>
      <c r="M138" s="386"/>
      <c r="N138" s="12">
        <v>3</v>
      </c>
      <c r="O138" s="12">
        <v>5</v>
      </c>
      <c r="P138" s="12"/>
      <c r="Q138" s="386"/>
      <c r="R138" s="526"/>
      <c r="S138" s="314"/>
      <c r="T138" s="36">
        <v>45325</v>
      </c>
      <c r="U138" s="386" t="s">
        <v>45</v>
      </c>
      <c r="V138" s="526">
        <v>8</v>
      </c>
      <c r="W138" s="525"/>
      <c r="X138" s="2"/>
      <c r="Y138" s="36">
        <v>45386</v>
      </c>
      <c r="Z138" s="386" t="s">
        <v>45</v>
      </c>
      <c r="AA138" s="386">
        <v>9</v>
      </c>
      <c r="AB138" s="1"/>
      <c r="AC138" s="2"/>
      <c r="AD138" s="13"/>
      <c r="AE138" s="1"/>
      <c r="AF138" s="387"/>
    </row>
    <row r="139" spans="2:32" ht="15" customHeight="1" x14ac:dyDescent="0.2">
      <c r="B139" s="13" t="s">
        <v>76</v>
      </c>
      <c r="C139" s="1" t="s">
        <v>65</v>
      </c>
      <c r="D139" s="386">
        <v>125</v>
      </c>
      <c r="E139" s="2" t="s">
        <v>42</v>
      </c>
      <c r="F139" s="13"/>
      <c r="G139" s="12">
        <v>3</v>
      </c>
      <c r="H139" s="12"/>
      <c r="I139" s="12"/>
      <c r="J139" s="12"/>
      <c r="K139" s="12"/>
      <c r="L139" s="386"/>
      <c r="M139" s="386"/>
      <c r="N139" s="12"/>
      <c r="O139" s="12"/>
      <c r="P139" s="12"/>
      <c r="Q139" s="386"/>
      <c r="R139" s="386"/>
      <c r="S139" s="313" t="s">
        <v>633</v>
      </c>
      <c r="T139" s="13"/>
      <c r="U139" s="386"/>
      <c r="V139" s="1"/>
      <c r="W139" s="384"/>
      <c r="X139" s="2"/>
      <c r="Y139" s="36">
        <v>45386</v>
      </c>
      <c r="Z139" s="386" t="s">
        <v>45</v>
      </c>
      <c r="AA139" s="386">
        <v>3</v>
      </c>
      <c r="AB139" s="1"/>
      <c r="AC139" s="2"/>
      <c r="AD139" s="36">
        <v>45400</v>
      </c>
      <c r="AE139" s="1" t="s">
        <v>242</v>
      </c>
      <c r="AF139" s="387"/>
    </row>
    <row r="140" spans="2:32" ht="15" customHeight="1" x14ac:dyDescent="0.2">
      <c r="B140" s="13" t="s">
        <v>76</v>
      </c>
      <c r="C140" s="1" t="s">
        <v>65</v>
      </c>
      <c r="D140" s="386">
        <v>126</v>
      </c>
      <c r="E140" s="2" t="s">
        <v>42</v>
      </c>
      <c r="F140" s="13"/>
      <c r="G140" s="12">
        <v>3</v>
      </c>
      <c r="H140" s="12"/>
      <c r="I140" s="12"/>
      <c r="J140" s="12"/>
      <c r="K140" s="12"/>
      <c r="L140" s="386"/>
      <c r="M140" s="386"/>
      <c r="N140" s="12">
        <v>3</v>
      </c>
      <c r="O140" s="12"/>
      <c r="P140" s="12"/>
      <c r="Q140" s="386"/>
      <c r="R140" s="526"/>
      <c r="S140" s="314"/>
      <c r="T140" s="13"/>
      <c r="U140" s="386"/>
      <c r="V140" s="1"/>
      <c r="W140" s="525"/>
      <c r="X140" s="2"/>
      <c r="Y140" s="36">
        <v>45386</v>
      </c>
      <c r="Z140" s="386" t="s">
        <v>45</v>
      </c>
      <c r="AA140" s="386">
        <v>6</v>
      </c>
      <c r="AB140" s="1"/>
      <c r="AC140" s="2"/>
      <c r="AD140" s="13"/>
      <c r="AE140" s="1"/>
      <c r="AF140" s="387"/>
    </row>
    <row r="141" spans="2:32" ht="15" customHeight="1" x14ac:dyDescent="0.2">
      <c r="B141" s="13" t="s">
        <v>76</v>
      </c>
      <c r="C141" s="1" t="s">
        <v>65</v>
      </c>
      <c r="D141" s="386">
        <v>127</v>
      </c>
      <c r="E141" s="2" t="s">
        <v>42</v>
      </c>
      <c r="F141" s="13"/>
      <c r="G141" s="12">
        <v>3</v>
      </c>
      <c r="H141" s="12"/>
      <c r="I141" s="12"/>
      <c r="J141" s="12"/>
      <c r="K141" s="12"/>
      <c r="L141" s="386"/>
      <c r="M141" s="386"/>
      <c r="N141" s="12">
        <v>3</v>
      </c>
      <c r="O141" s="12"/>
      <c r="P141" s="12"/>
      <c r="Q141" s="386"/>
      <c r="R141" s="526"/>
      <c r="S141" s="314"/>
      <c r="T141" s="13"/>
      <c r="U141" s="24"/>
      <c r="V141" s="1"/>
      <c r="W141" s="50"/>
      <c r="X141" s="2"/>
      <c r="Y141" s="36">
        <v>45386</v>
      </c>
      <c r="Z141" s="386" t="s">
        <v>45</v>
      </c>
      <c r="AA141" s="386">
        <v>6</v>
      </c>
      <c r="AB141" s="1"/>
      <c r="AC141" s="2"/>
      <c r="AD141" s="13"/>
      <c r="AE141" s="1"/>
      <c r="AF141" s="387"/>
    </row>
    <row r="142" spans="2:32" ht="15" customHeight="1" x14ac:dyDescent="0.2">
      <c r="B142" s="13" t="s">
        <v>76</v>
      </c>
      <c r="C142" s="1" t="s">
        <v>65</v>
      </c>
      <c r="D142" s="386">
        <v>128</v>
      </c>
      <c r="E142" s="2" t="s">
        <v>56</v>
      </c>
      <c r="F142" s="13"/>
      <c r="G142" s="12">
        <v>4</v>
      </c>
      <c r="H142" s="12"/>
      <c r="I142" s="12">
        <v>3</v>
      </c>
      <c r="J142" s="12"/>
      <c r="K142" s="12"/>
      <c r="L142" s="386"/>
      <c r="M142" s="386"/>
      <c r="N142" s="12"/>
      <c r="O142" s="12">
        <v>6</v>
      </c>
      <c r="P142" s="12">
        <v>3</v>
      </c>
      <c r="Q142" s="386"/>
      <c r="R142" s="526"/>
      <c r="S142" s="314"/>
      <c r="T142" s="36">
        <v>45325</v>
      </c>
      <c r="U142" s="24" t="s">
        <v>45</v>
      </c>
      <c r="V142" s="526">
        <v>15</v>
      </c>
      <c r="W142" s="50"/>
      <c r="X142" s="2"/>
      <c r="Y142" s="36">
        <v>45386</v>
      </c>
      <c r="Z142" s="386" t="s">
        <v>45</v>
      </c>
      <c r="AA142" s="386">
        <v>13</v>
      </c>
      <c r="AB142" s="1"/>
      <c r="AC142" s="2"/>
      <c r="AD142" s="13"/>
      <c r="AE142" s="1"/>
      <c r="AF142" s="387"/>
    </row>
    <row r="143" spans="2:32" ht="15" customHeight="1" x14ac:dyDescent="0.2">
      <c r="B143" s="13" t="s">
        <v>76</v>
      </c>
      <c r="C143" s="1" t="s">
        <v>65</v>
      </c>
      <c r="D143" s="386">
        <v>129</v>
      </c>
      <c r="E143" s="2" t="s">
        <v>59</v>
      </c>
      <c r="F143" s="13"/>
      <c r="G143" s="12">
        <v>3</v>
      </c>
      <c r="H143" s="12"/>
      <c r="I143" s="12"/>
      <c r="J143" s="12"/>
      <c r="K143" s="12">
        <v>2</v>
      </c>
      <c r="L143" s="386"/>
      <c r="M143" s="386"/>
      <c r="N143" s="12">
        <v>3</v>
      </c>
      <c r="O143" s="12">
        <v>2</v>
      </c>
      <c r="P143" s="12"/>
      <c r="Q143" s="386"/>
      <c r="R143" s="526"/>
      <c r="S143" s="314"/>
      <c r="T143" s="36">
        <v>45325</v>
      </c>
      <c r="U143" s="24" t="s">
        <v>45</v>
      </c>
      <c r="V143" s="526">
        <v>8</v>
      </c>
      <c r="W143" s="50"/>
      <c r="X143" s="2"/>
      <c r="Y143" s="36">
        <v>45386</v>
      </c>
      <c r="Z143" s="386" t="s">
        <v>45</v>
      </c>
      <c r="AA143" s="386">
        <v>8</v>
      </c>
      <c r="AB143" s="1"/>
      <c r="AC143" s="2"/>
      <c r="AD143" s="13"/>
      <c r="AE143" s="1"/>
      <c r="AF143" s="387"/>
    </row>
    <row r="144" spans="2:32" ht="15" customHeight="1" x14ac:dyDescent="0.2">
      <c r="B144" s="13" t="s">
        <v>76</v>
      </c>
      <c r="C144" s="1" t="s">
        <v>65</v>
      </c>
      <c r="D144" s="386">
        <v>130</v>
      </c>
      <c r="E144" s="2" t="s">
        <v>60</v>
      </c>
      <c r="F144" s="13"/>
      <c r="G144" s="12">
        <v>2</v>
      </c>
      <c r="H144" s="12"/>
      <c r="I144" s="12">
        <v>6</v>
      </c>
      <c r="J144" s="12"/>
      <c r="K144" s="12"/>
      <c r="L144" s="386"/>
      <c r="M144" s="386"/>
      <c r="N144" s="12"/>
      <c r="O144" s="12">
        <v>6</v>
      </c>
      <c r="P144" s="12"/>
      <c r="Q144" s="386"/>
      <c r="R144" s="386"/>
      <c r="S144" s="314"/>
      <c r="T144" s="36">
        <v>45325</v>
      </c>
      <c r="U144" s="386" t="s">
        <v>45</v>
      </c>
      <c r="V144" s="386">
        <v>6</v>
      </c>
      <c r="W144" s="384" t="s">
        <v>336</v>
      </c>
      <c r="X144" s="2"/>
      <c r="Y144" s="36">
        <v>45386</v>
      </c>
      <c r="Z144" s="386" t="s">
        <v>45</v>
      </c>
      <c r="AA144" s="386">
        <v>8</v>
      </c>
      <c r="AB144" s="1"/>
      <c r="AC144" s="2"/>
      <c r="AD144" s="36">
        <v>45506</v>
      </c>
      <c r="AE144" s="1" t="s">
        <v>242</v>
      </c>
      <c r="AF144" s="387"/>
    </row>
    <row r="145" spans="2:32" ht="15" customHeight="1" x14ac:dyDescent="0.2">
      <c r="B145" s="13" t="s">
        <v>76</v>
      </c>
      <c r="C145" s="1" t="s">
        <v>65</v>
      </c>
      <c r="D145" s="386">
        <v>131</v>
      </c>
      <c r="E145" s="2" t="s">
        <v>42</v>
      </c>
      <c r="F145" s="13"/>
      <c r="G145" s="12">
        <v>3</v>
      </c>
      <c r="H145" s="12"/>
      <c r="I145" s="12"/>
      <c r="J145" s="12"/>
      <c r="K145" s="12"/>
      <c r="L145" s="386"/>
      <c r="M145" s="386"/>
      <c r="N145" s="12"/>
      <c r="O145" s="12"/>
      <c r="P145" s="12"/>
      <c r="Q145" s="386"/>
      <c r="R145" s="526"/>
      <c r="S145" s="314"/>
      <c r="T145" s="13"/>
      <c r="U145" s="386"/>
      <c r="V145" s="1"/>
      <c r="W145" s="525"/>
      <c r="X145" s="2"/>
      <c r="Y145" s="36">
        <v>45386</v>
      </c>
      <c r="Z145" s="386" t="s">
        <v>45</v>
      </c>
      <c r="AA145" s="386">
        <v>3</v>
      </c>
      <c r="AB145" s="1"/>
      <c r="AC145" s="2"/>
      <c r="AD145" s="13"/>
      <c r="AE145" s="1"/>
      <c r="AF145" s="387"/>
    </row>
    <row r="146" spans="2:32" ht="15" customHeight="1" x14ac:dyDescent="0.2">
      <c r="B146" s="13" t="s">
        <v>76</v>
      </c>
      <c r="C146" s="1" t="s">
        <v>65</v>
      </c>
      <c r="D146" s="386">
        <v>132</v>
      </c>
      <c r="E146" s="2" t="s">
        <v>42</v>
      </c>
      <c r="F146" s="13"/>
      <c r="G146" s="12">
        <v>3</v>
      </c>
      <c r="H146" s="12"/>
      <c r="I146" s="12"/>
      <c r="J146" s="12"/>
      <c r="K146" s="12"/>
      <c r="L146" s="386"/>
      <c r="M146" s="386"/>
      <c r="N146" s="12">
        <v>3</v>
      </c>
      <c r="O146" s="12"/>
      <c r="P146" s="12"/>
      <c r="Q146" s="386"/>
      <c r="R146" s="526"/>
      <c r="S146" s="314"/>
      <c r="T146" s="13"/>
      <c r="U146" s="386"/>
      <c r="V146" s="1"/>
      <c r="W146" s="525"/>
      <c r="X146" s="2"/>
      <c r="Y146" s="36">
        <v>45386</v>
      </c>
      <c r="Z146" s="386" t="s">
        <v>45</v>
      </c>
      <c r="AA146" s="386">
        <v>6</v>
      </c>
      <c r="AB146" s="1"/>
      <c r="AC146" s="2"/>
      <c r="AD146" s="13"/>
      <c r="AE146" s="1"/>
      <c r="AF146" s="387"/>
    </row>
    <row r="147" spans="2:32" ht="15" customHeight="1" x14ac:dyDescent="0.2">
      <c r="B147" s="13" t="s">
        <v>76</v>
      </c>
      <c r="C147" s="1" t="s">
        <v>65</v>
      </c>
      <c r="D147" s="386">
        <v>133</v>
      </c>
      <c r="E147" s="2" t="s">
        <v>42</v>
      </c>
      <c r="F147" s="13"/>
      <c r="G147" s="12">
        <v>3</v>
      </c>
      <c r="H147" s="12"/>
      <c r="I147" s="12"/>
      <c r="J147" s="12"/>
      <c r="K147" s="12"/>
      <c r="L147" s="386"/>
      <c r="M147" s="386"/>
      <c r="N147" s="12"/>
      <c r="O147" s="12"/>
      <c r="P147" s="12"/>
      <c r="Q147" s="386"/>
      <c r="R147" s="526"/>
      <c r="S147" s="314"/>
      <c r="T147" s="13"/>
      <c r="U147" s="24"/>
      <c r="V147" s="1"/>
      <c r="W147" s="50"/>
      <c r="X147" s="2"/>
      <c r="Y147" s="36">
        <v>45386</v>
      </c>
      <c r="Z147" s="386" t="s">
        <v>45</v>
      </c>
      <c r="AA147" s="386">
        <v>3</v>
      </c>
      <c r="AB147" s="1"/>
      <c r="AC147" s="2"/>
      <c r="AD147" s="13"/>
      <c r="AE147" s="1"/>
      <c r="AF147" s="387"/>
    </row>
    <row r="148" spans="2:32" ht="15" customHeight="1" x14ac:dyDescent="0.2">
      <c r="B148" s="13" t="s">
        <v>76</v>
      </c>
      <c r="C148" s="1" t="s">
        <v>65</v>
      </c>
      <c r="D148" s="386">
        <v>134</v>
      </c>
      <c r="E148" s="2" t="s">
        <v>44</v>
      </c>
      <c r="F148" s="13"/>
      <c r="G148" s="12"/>
      <c r="H148" s="12"/>
      <c r="I148" s="12">
        <v>6</v>
      </c>
      <c r="J148" s="12"/>
      <c r="K148" s="12"/>
      <c r="L148" s="386"/>
      <c r="M148" s="386"/>
      <c r="N148" s="12">
        <v>6</v>
      </c>
      <c r="O148" s="12">
        <v>3</v>
      </c>
      <c r="P148" s="12">
        <v>6</v>
      </c>
      <c r="Q148" s="386"/>
      <c r="R148" s="526" t="s">
        <v>45</v>
      </c>
      <c r="S148" s="314" t="s">
        <v>74</v>
      </c>
      <c r="T148" s="36">
        <v>45355</v>
      </c>
      <c r="U148" s="386" t="s">
        <v>45</v>
      </c>
      <c r="V148" s="68">
        <v>12</v>
      </c>
      <c r="W148" s="525"/>
      <c r="X148" s="2"/>
      <c r="Y148" s="36">
        <v>45386</v>
      </c>
      <c r="Z148" s="386" t="s">
        <v>45</v>
      </c>
      <c r="AA148" s="386">
        <v>17</v>
      </c>
      <c r="AB148" s="1"/>
      <c r="AC148" s="2"/>
      <c r="AD148" s="13"/>
      <c r="AE148" s="1"/>
      <c r="AF148" s="387"/>
    </row>
    <row r="149" spans="2:32" ht="15" customHeight="1" x14ac:dyDescent="0.2">
      <c r="B149" s="13" t="s">
        <v>76</v>
      </c>
      <c r="C149" s="1" t="s">
        <v>65</v>
      </c>
      <c r="D149" s="386">
        <v>135</v>
      </c>
      <c r="E149" s="2" t="s">
        <v>42</v>
      </c>
      <c r="F149" s="13"/>
      <c r="G149" s="12">
        <v>3</v>
      </c>
      <c r="H149" s="12"/>
      <c r="I149" s="12"/>
      <c r="J149" s="12"/>
      <c r="K149" s="12"/>
      <c r="L149" s="386"/>
      <c r="M149" s="386"/>
      <c r="N149" s="12">
        <v>3</v>
      </c>
      <c r="O149" s="12"/>
      <c r="P149" s="12"/>
      <c r="Q149" s="386"/>
      <c r="R149" s="526"/>
      <c r="S149" s="314"/>
      <c r="T149" s="13"/>
      <c r="U149" s="24"/>
      <c r="V149" s="1"/>
      <c r="W149" s="50"/>
      <c r="X149" s="2"/>
      <c r="Y149" s="36">
        <v>45386</v>
      </c>
      <c r="Z149" s="386" t="s">
        <v>45</v>
      </c>
      <c r="AA149" s="386">
        <v>6</v>
      </c>
      <c r="AB149" s="1"/>
      <c r="AC149" s="2"/>
      <c r="AD149" s="13"/>
      <c r="AE149" s="1"/>
      <c r="AF149" s="387"/>
    </row>
    <row r="150" spans="2:32" ht="15" customHeight="1" x14ac:dyDescent="0.2">
      <c r="B150" s="13" t="s">
        <v>76</v>
      </c>
      <c r="C150" s="1" t="s">
        <v>65</v>
      </c>
      <c r="D150" s="386">
        <v>136</v>
      </c>
      <c r="E150" s="2" t="s">
        <v>56</v>
      </c>
      <c r="F150" s="13"/>
      <c r="G150" s="12">
        <v>5</v>
      </c>
      <c r="H150" s="12"/>
      <c r="I150" s="12">
        <v>3</v>
      </c>
      <c r="J150" s="12"/>
      <c r="K150" s="12"/>
      <c r="L150" s="386"/>
      <c r="M150" s="386"/>
      <c r="N150" s="12"/>
      <c r="O150" s="12">
        <v>4</v>
      </c>
      <c r="P150" s="12">
        <v>3</v>
      </c>
      <c r="Q150" s="386"/>
      <c r="R150" s="526" t="s">
        <v>45</v>
      </c>
      <c r="S150" s="314"/>
      <c r="T150" s="36">
        <v>45355</v>
      </c>
      <c r="U150" s="386" t="s">
        <v>45</v>
      </c>
      <c r="V150" s="68">
        <v>13</v>
      </c>
      <c r="W150" s="525"/>
      <c r="X150" s="2"/>
      <c r="Y150" s="36">
        <v>45386</v>
      </c>
      <c r="Z150" s="386" t="s">
        <v>45</v>
      </c>
      <c r="AA150" s="386">
        <v>14</v>
      </c>
      <c r="AB150" s="1"/>
      <c r="AC150" s="2"/>
      <c r="AD150" s="13"/>
      <c r="AE150" s="1"/>
      <c r="AF150" s="387"/>
    </row>
    <row r="151" spans="2:32" ht="15" customHeight="1" x14ac:dyDescent="0.2">
      <c r="B151" s="13" t="s">
        <v>76</v>
      </c>
      <c r="C151" s="1" t="s">
        <v>65</v>
      </c>
      <c r="D151" s="386">
        <v>137</v>
      </c>
      <c r="E151" s="2" t="s">
        <v>42</v>
      </c>
      <c r="F151" s="13"/>
      <c r="G151" s="12">
        <v>3</v>
      </c>
      <c r="H151" s="12"/>
      <c r="I151" s="12"/>
      <c r="J151" s="12"/>
      <c r="K151" s="12"/>
      <c r="L151" s="386"/>
      <c r="M151" s="386"/>
      <c r="N151" s="12"/>
      <c r="O151" s="12"/>
      <c r="P151" s="12"/>
      <c r="Q151" s="386"/>
      <c r="R151" s="526"/>
      <c r="S151" s="314"/>
      <c r="T151" s="13"/>
      <c r="U151" s="386"/>
      <c r="V151" s="1"/>
      <c r="W151" s="525"/>
      <c r="X151" s="2"/>
      <c r="Y151" s="36">
        <v>45386</v>
      </c>
      <c r="Z151" s="386" t="s">
        <v>45</v>
      </c>
      <c r="AA151" s="386">
        <v>3</v>
      </c>
      <c r="AB151" s="1"/>
      <c r="AC151" s="2"/>
      <c r="AD151" s="13"/>
      <c r="AE151" s="1"/>
      <c r="AF151" s="387"/>
    </row>
    <row r="152" spans="2:32" ht="15" customHeight="1" x14ac:dyDescent="0.2">
      <c r="B152" s="13" t="s">
        <v>76</v>
      </c>
      <c r="C152" s="1" t="s">
        <v>65</v>
      </c>
      <c r="D152" s="386">
        <v>138</v>
      </c>
      <c r="E152" s="2" t="s">
        <v>42</v>
      </c>
      <c r="F152" s="13"/>
      <c r="G152" s="12">
        <v>3</v>
      </c>
      <c r="H152" s="12"/>
      <c r="I152" s="12"/>
      <c r="J152" s="12"/>
      <c r="K152" s="12"/>
      <c r="L152" s="386"/>
      <c r="M152" s="386"/>
      <c r="N152" s="12"/>
      <c r="O152" s="12"/>
      <c r="P152" s="12"/>
      <c r="Q152" s="386"/>
      <c r="R152" s="526"/>
      <c r="S152" s="314"/>
      <c r="T152" s="13"/>
      <c r="U152" s="386"/>
      <c r="V152" s="1"/>
      <c r="W152" s="525"/>
      <c r="X152" s="2"/>
      <c r="Y152" s="36">
        <v>45386</v>
      </c>
      <c r="Z152" s="386" t="s">
        <v>45</v>
      </c>
      <c r="AA152" s="386">
        <v>3</v>
      </c>
      <c r="AB152" s="1"/>
      <c r="AC152" s="2"/>
      <c r="AD152" s="13"/>
      <c r="AE152" s="1"/>
      <c r="AF152" s="387"/>
    </row>
    <row r="153" spans="2:32" ht="15" customHeight="1" x14ac:dyDescent="0.2">
      <c r="B153" s="13" t="s">
        <v>76</v>
      </c>
      <c r="C153" s="1" t="s">
        <v>65</v>
      </c>
      <c r="D153" s="386">
        <v>139</v>
      </c>
      <c r="E153" s="2" t="s">
        <v>42</v>
      </c>
      <c r="F153" s="13"/>
      <c r="G153" s="12">
        <v>3</v>
      </c>
      <c r="H153" s="12"/>
      <c r="I153" s="12"/>
      <c r="J153" s="12"/>
      <c r="K153" s="12"/>
      <c r="L153" s="386"/>
      <c r="M153" s="386"/>
      <c r="N153" s="12"/>
      <c r="O153" s="12"/>
      <c r="P153" s="12"/>
      <c r="Q153" s="386"/>
      <c r="R153" s="526"/>
      <c r="S153" s="314"/>
      <c r="T153" s="13"/>
      <c r="U153" s="386"/>
      <c r="V153" s="1"/>
      <c r="W153" s="525"/>
      <c r="X153" s="2"/>
      <c r="Y153" s="36">
        <v>45386</v>
      </c>
      <c r="Z153" s="386" t="s">
        <v>45</v>
      </c>
      <c r="AA153" s="386">
        <v>3</v>
      </c>
      <c r="AB153" s="1"/>
      <c r="AC153" s="2"/>
      <c r="AD153" s="13"/>
      <c r="AE153" s="1"/>
      <c r="AF153" s="387"/>
    </row>
    <row r="154" spans="2:32" ht="15" customHeight="1" x14ac:dyDescent="0.2">
      <c r="B154" s="13" t="s">
        <v>76</v>
      </c>
      <c r="C154" s="1" t="s">
        <v>65</v>
      </c>
      <c r="D154" s="386">
        <v>140</v>
      </c>
      <c r="E154" s="2" t="s">
        <v>42</v>
      </c>
      <c r="F154" s="13"/>
      <c r="G154" s="12">
        <v>3</v>
      </c>
      <c r="H154" s="12"/>
      <c r="I154" s="12"/>
      <c r="J154" s="12"/>
      <c r="K154" s="12"/>
      <c r="L154" s="386"/>
      <c r="M154" s="386"/>
      <c r="N154" s="12"/>
      <c r="O154" s="12"/>
      <c r="P154" s="12"/>
      <c r="Q154" s="386"/>
      <c r="R154" s="526"/>
      <c r="S154" s="314"/>
      <c r="T154" s="13"/>
      <c r="U154" s="24"/>
      <c r="V154" s="1"/>
      <c r="W154" s="50"/>
      <c r="X154" s="2"/>
      <c r="Y154" s="36">
        <v>45386</v>
      </c>
      <c r="Z154" s="386" t="s">
        <v>45</v>
      </c>
      <c r="AA154" s="386">
        <v>3</v>
      </c>
      <c r="AB154" s="1"/>
      <c r="AC154" s="2"/>
      <c r="AD154" s="13"/>
      <c r="AE154" s="1"/>
      <c r="AF154" s="387"/>
    </row>
    <row r="155" spans="2:32" ht="15" customHeight="1" x14ac:dyDescent="0.2">
      <c r="B155" s="13" t="s">
        <v>76</v>
      </c>
      <c r="C155" s="1" t="s">
        <v>65</v>
      </c>
      <c r="D155" s="386">
        <v>141</v>
      </c>
      <c r="E155" s="2" t="s">
        <v>56</v>
      </c>
      <c r="F155" s="13"/>
      <c r="G155" s="12">
        <v>4</v>
      </c>
      <c r="H155" s="12"/>
      <c r="I155" s="12">
        <v>3</v>
      </c>
      <c r="J155" s="12"/>
      <c r="K155" s="12"/>
      <c r="L155" s="386"/>
      <c r="M155" s="386"/>
      <c r="N155" s="12"/>
      <c r="O155" s="12">
        <v>3</v>
      </c>
      <c r="P155" s="12">
        <v>3</v>
      </c>
      <c r="Q155" s="386"/>
      <c r="R155" s="526" t="s">
        <v>45</v>
      </c>
      <c r="S155" s="314"/>
      <c r="T155" s="36">
        <v>45355</v>
      </c>
      <c r="U155" s="386" t="s">
        <v>45</v>
      </c>
      <c r="V155" s="68">
        <v>12</v>
      </c>
      <c r="W155" s="525"/>
      <c r="X155" s="2"/>
      <c r="Y155" s="36">
        <v>45386</v>
      </c>
      <c r="Z155" s="386" t="s">
        <v>45</v>
      </c>
      <c r="AA155" s="386">
        <v>13</v>
      </c>
      <c r="AB155" s="1"/>
      <c r="AC155" s="2"/>
      <c r="AD155" s="13"/>
      <c r="AE155" s="1"/>
      <c r="AF155" s="387"/>
    </row>
    <row r="156" spans="2:32" ht="15" customHeight="1" x14ac:dyDescent="0.2">
      <c r="B156" s="13"/>
      <c r="C156" s="1" t="s">
        <v>65</v>
      </c>
      <c r="D156" s="415" t="s">
        <v>2223</v>
      </c>
      <c r="E156" s="2" t="s">
        <v>54</v>
      </c>
      <c r="F156" s="13"/>
      <c r="G156" s="12">
        <v>3</v>
      </c>
      <c r="H156" s="12"/>
      <c r="I156" s="12">
        <v>3</v>
      </c>
      <c r="J156" s="12"/>
      <c r="K156" s="12"/>
      <c r="L156" s="415"/>
      <c r="M156" s="415"/>
      <c r="N156" s="12"/>
      <c r="O156" s="12"/>
      <c r="P156" s="12"/>
      <c r="Q156" s="415"/>
      <c r="R156" s="415"/>
      <c r="S156" s="314"/>
      <c r="T156" s="36"/>
      <c r="U156" s="415"/>
      <c r="V156" s="68"/>
      <c r="W156" s="417"/>
      <c r="X156" s="2"/>
      <c r="Y156" s="36"/>
      <c r="Z156" s="415"/>
      <c r="AA156" s="415"/>
      <c r="AB156" s="1"/>
      <c r="AC156" s="2"/>
      <c r="AD156" s="36">
        <v>45473</v>
      </c>
      <c r="AE156" s="1" t="s">
        <v>242</v>
      </c>
      <c r="AF156" s="416"/>
    </row>
    <row r="157" spans="2:32" ht="15" customHeight="1" x14ac:dyDescent="0.2">
      <c r="B157" s="13" t="s">
        <v>76</v>
      </c>
      <c r="C157" s="1" t="s">
        <v>65</v>
      </c>
      <c r="D157" s="386">
        <v>142</v>
      </c>
      <c r="E157" s="2" t="s">
        <v>42</v>
      </c>
      <c r="F157" s="13"/>
      <c r="G157" s="12">
        <v>3</v>
      </c>
      <c r="H157" s="12"/>
      <c r="I157" s="12"/>
      <c r="J157" s="12"/>
      <c r="K157" s="12"/>
      <c r="L157" s="386"/>
      <c r="M157" s="386"/>
      <c r="N157" s="12"/>
      <c r="O157" s="12"/>
      <c r="P157" s="12"/>
      <c r="Q157" s="386"/>
      <c r="R157" s="526"/>
      <c r="S157" s="314"/>
      <c r="T157" s="13"/>
      <c r="U157" s="386"/>
      <c r="V157" s="1"/>
      <c r="W157" s="525"/>
      <c r="X157" s="2"/>
      <c r="Y157" s="36">
        <v>45386</v>
      </c>
      <c r="Z157" s="386" t="s">
        <v>45</v>
      </c>
      <c r="AA157" s="386">
        <v>3</v>
      </c>
      <c r="AB157" s="1"/>
      <c r="AC157" s="2"/>
      <c r="AD157" s="13"/>
      <c r="AE157" s="1"/>
      <c r="AF157" s="387"/>
    </row>
    <row r="158" spans="2:32" ht="15" customHeight="1" x14ac:dyDescent="0.2">
      <c r="B158" s="13" t="s">
        <v>76</v>
      </c>
      <c r="C158" s="1" t="s">
        <v>65</v>
      </c>
      <c r="D158" s="386">
        <v>143</v>
      </c>
      <c r="E158" s="2" t="s">
        <v>42</v>
      </c>
      <c r="F158" s="13"/>
      <c r="G158" s="12">
        <v>3</v>
      </c>
      <c r="H158" s="12"/>
      <c r="I158" s="12"/>
      <c r="J158" s="12"/>
      <c r="K158" s="12"/>
      <c r="L158" s="386"/>
      <c r="M158" s="386"/>
      <c r="N158" s="12"/>
      <c r="O158" s="12"/>
      <c r="P158" s="12"/>
      <c r="Q158" s="386"/>
      <c r="R158" s="526"/>
      <c r="S158" s="314"/>
      <c r="T158" s="13"/>
      <c r="U158" s="24"/>
      <c r="V158" s="1"/>
      <c r="W158" s="50"/>
      <c r="X158" s="2"/>
      <c r="Y158" s="36">
        <v>45386</v>
      </c>
      <c r="Z158" s="386" t="s">
        <v>45</v>
      </c>
      <c r="AA158" s="386">
        <v>3</v>
      </c>
      <c r="AB158" s="1"/>
      <c r="AC158" s="2"/>
      <c r="AD158" s="13"/>
      <c r="AE158" s="1"/>
      <c r="AF158" s="387"/>
    </row>
    <row r="159" spans="2:32" ht="15" customHeight="1" x14ac:dyDescent="0.2">
      <c r="B159" s="13" t="s">
        <v>76</v>
      </c>
      <c r="C159" s="1" t="s">
        <v>65</v>
      </c>
      <c r="D159" s="386">
        <v>144</v>
      </c>
      <c r="E159" s="2" t="s">
        <v>56</v>
      </c>
      <c r="F159" s="13"/>
      <c r="G159" s="12">
        <v>5</v>
      </c>
      <c r="H159" s="12"/>
      <c r="I159" s="12">
        <v>3</v>
      </c>
      <c r="J159" s="12"/>
      <c r="K159" s="12"/>
      <c r="L159" s="386"/>
      <c r="M159" s="386"/>
      <c r="N159" s="12"/>
      <c r="O159" s="12">
        <v>6</v>
      </c>
      <c r="P159" s="12"/>
      <c r="Q159" s="386"/>
      <c r="R159" s="526"/>
      <c r="S159" s="314"/>
      <c r="T159" s="36">
        <v>45355</v>
      </c>
      <c r="U159" s="24" t="s">
        <v>45</v>
      </c>
      <c r="V159" s="68">
        <v>6</v>
      </c>
      <c r="W159" s="50"/>
      <c r="X159" s="2"/>
      <c r="Y159" s="36">
        <v>45386</v>
      </c>
      <c r="Z159" s="386" t="s">
        <v>45</v>
      </c>
      <c r="AA159" s="386">
        <v>8</v>
      </c>
      <c r="AB159" s="1"/>
      <c r="AC159" s="2"/>
      <c r="AD159" s="13"/>
      <c r="AE159" s="1"/>
      <c r="AF159" s="387"/>
    </row>
    <row r="160" spans="2:32" ht="15" customHeight="1" x14ac:dyDescent="0.2">
      <c r="B160" s="13" t="s">
        <v>76</v>
      </c>
      <c r="C160" s="1" t="s">
        <v>65</v>
      </c>
      <c r="D160" s="386">
        <v>145</v>
      </c>
      <c r="E160" s="2" t="s">
        <v>61</v>
      </c>
      <c r="F160" s="13"/>
      <c r="G160" s="12"/>
      <c r="H160" s="12"/>
      <c r="I160" s="12">
        <v>3</v>
      </c>
      <c r="J160" s="12"/>
      <c r="K160" s="12">
        <v>3</v>
      </c>
      <c r="L160" s="386"/>
      <c r="M160" s="386" t="s">
        <v>45</v>
      </c>
      <c r="N160" s="12">
        <v>3</v>
      </c>
      <c r="O160" s="12">
        <v>1</v>
      </c>
      <c r="P160" s="12"/>
      <c r="Q160" s="386"/>
      <c r="R160" s="526"/>
      <c r="S160" s="314"/>
      <c r="T160" s="36">
        <v>45355</v>
      </c>
      <c r="U160" s="24" t="s">
        <v>45</v>
      </c>
      <c r="V160" s="68">
        <v>10</v>
      </c>
      <c r="W160" s="50"/>
      <c r="X160" s="2"/>
      <c r="Y160" s="36">
        <v>45386</v>
      </c>
      <c r="Z160" s="386" t="s">
        <v>45</v>
      </c>
      <c r="AA160" s="386">
        <v>9</v>
      </c>
      <c r="AB160" s="1"/>
      <c r="AC160" s="2"/>
      <c r="AD160" s="13"/>
      <c r="AE160" s="1"/>
      <c r="AF160" s="387"/>
    </row>
    <row r="161" spans="2:32" ht="15" customHeight="1" x14ac:dyDescent="0.2">
      <c r="B161" s="13" t="s">
        <v>76</v>
      </c>
      <c r="C161" s="1" t="s">
        <v>65</v>
      </c>
      <c r="D161" s="386">
        <v>146</v>
      </c>
      <c r="E161" s="2" t="s">
        <v>55</v>
      </c>
      <c r="F161" s="13"/>
      <c r="G161" s="12">
        <v>1</v>
      </c>
      <c r="H161" s="12">
        <v>6</v>
      </c>
      <c r="I161" s="12"/>
      <c r="J161" s="12"/>
      <c r="K161" s="12"/>
      <c r="L161" s="386"/>
      <c r="M161" s="386"/>
      <c r="N161" s="12">
        <v>3</v>
      </c>
      <c r="O161" s="12">
        <v>3</v>
      </c>
      <c r="P161" s="12"/>
      <c r="Q161" s="386"/>
      <c r="R161" s="526"/>
      <c r="S161" s="314"/>
      <c r="T161" s="36">
        <v>45355</v>
      </c>
      <c r="U161" s="386" t="s">
        <v>45</v>
      </c>
      <c r="V161" s="68">
        <v>3</v>
      </c>
      <c r="W161" s="525"/>
      <c r="X161" s="2"/>
      <c r="Y161" s="36">
        <v>45386</v>
      </c>
      <c r="Z161" s="386" t="s">
        <v>45</v>
      </c>
      <c r="AA161" s="386">
        <v>10</v>
      </c>
      <c r="AB161" s="1"/>
      <c r="AC161" s="2"/>
      <c r="AD161" s="13"/>
      <c r="AE161" s="1"/>
      <c r="AF161" s="387"/>
    </row>
    <row r="162" spans="2:32" ht="15" customHeight="1" x14ac:dyDescent="0.2">
      <c r="B162" s="13" t="s">
        <v>76</v>
      </c>
      <c r="C162" s="1" t="s">
        <v>65</v>
      </c>
      <c r="D162" s="386">
        <v>147</v>
      </c>
      <c r="E162" s="2" t="s">
        <v>42</v>
      </c>
      <c r="F162" s="13"/>
      <c r="G162" s="12">
        <v>3</v>
      </c>
      <c r="H162" s="12"/>
      <c r="I162" s="12"/>
      <c r="J162" s="12"/>
      <c r="K162" s="12"/>
      <c r="L162" s="386"/>
      <c r="M162" s="386"/>
      <c r="N162" s="12"/>
      <c r="O162" s="12"/>
      <c r="P162" s="12"/>
      <c r="Q162" s="386"/>
      <c r="R162" s="526"/>
      <c r="S162" s="314"/>
      <c r="T162" s="13"/>
      <c r="U162" s="24"/>
      <c r="V162" s="1"/>
      <c r="W162" s="50"/>
      <c r="X162" s="2"/>
      <c r="Y162" s="36">
        <v>45386</v>
      </c>
      <c r="Z162" s="386" t="s">
        <v>45</v>
      </c>
      <c r="AA162" s="386">
        <v>3</v>
      </c>
      <c r="AB162" s="1"/>
      <c r="AC162" s="2"/>
      <c r="AD162" s="13"/>
      <c r="AE162" s="1"/>
      <c r="AF162" s="387"/>
    </row>
    <row r="163" spans="2:32" ht="15" customHeight="1" x14ac:dyDescent="0.2">
      <c r="B163" s="13" t="s">
        <v>76</v>
      </c>
      <c r="C163" s="1" t="s">
        <v>65</v>
      </c>
      <c r="D163" s="386">
        <v>148</v>
      </c>
      <c r="E163" s="2" t="s">
        <v>50</v>
      </c>
      <c r="F163" s="13"/>
      <c r="G163" s="12">
        <v>1</v>
      </c>
      <c r="H163" s="12"/>
      <c r="I163" s="12">
        <v>6</v>
      </c>
      <c r="J163" s="12"/>
      <c r="K163" s="12"/>
      <c r="L163" s="386"/>
      <c r="M163" s="386"/>
      <c r="N163" s="12">
        <v>3</v>
      </c>
      <c r="O163" s="12">
        <v>3</v>
      </c>
      <c r="P163" s="12"/>
      <c r="Q163" s="386"/>
      <c r="R163" s="526"/>
      <c r="S163" s="314"/>
      <c r="T163" s="36">
        <v>45355</v>
      </c>
      <c r="U163" s="24" t="s">
        <v>45</v>
      </c>
      <c r="V163" s="68">
        <v>3</v>
      </c>
      <c r="W163" s="50"/>
      <c r="X163" s="2"/>
      <c r="Y163" s="36">
        <v>45386</v>
      </c>
      <c r="Z163" s="386" t="s">
        <v>45</v>
      </c>
      <c r="AA163" s="386">
        <v>10</v>
      </c>
      <c r="AB163" s="1"/>
      <c r="AC163" s="2"/>
      <c r="AD163" s="13"/>
      <c r="AE163" s="1"/>
      <c r="AF163" s="387"/>
    </row>
    <row r="164" spans="2:32" ht="15" customHeight="1" x14ac:dyDescent="0.2">
      <c r="B164" s="13" t="s">
        <v>76</v>
      </c>
      <c r="C164" s="1" t="s">
        <v>65</v>
      </c>
      <c r="D164" s="386">
        <v>149</v>
      </c>
      <c r="E164" s="2" t="s">
        <v>44</v>
      </c>
      <c r="F164" s="13"/>
      <c r="G164" s="12"/>
      <c r="H164" s="12"/>
      <c r="I164" s="12">
        <v>6</v>
      </c>
      <c r="J164" s="12"/>
      <c r="K164" s="12"/>
      <c r="L164" s="386"/>
      <c r="M164" s="386"/>
      <c r="N164" s="12"/>
      <c r="O164" s="12"/>
      <c r="P164" s="12">
        <v>3</v>
      </c>
      <c r="Q164" s="386"/>
      <c r="R164" s="526" t="s">
        <v>45</v>
      </c>
      <c r="S164" s="314"/>
      <c r="T164" s="36">
        <v>45355</v>
      </c>
      <c r="U164" s="386" t="s">
        <v>45</v>
      </c>
      <c r="V164" s="68">
        <v>9</v>
      </c>
      <c r="W164" s="525"/>
      <c r="X164" s="2"/>
      <c r="Y164" s="36">
        <v>45386</v>
      </c>
      <c r="Z164" s="386" t="s">
        <v>45</v>
      </c>
      <c r="AA164" s="386">
        <v>12</v>
      </c>
      <c r="AB164" s="1"/>
      <c r="AC164" s="2"/>
      <c r="AD164" s="13"/>
      <c r="AE164" s="1"/>
      <c r="AF164" s="387"/>
    </row>
    <row r="165" spans="2:32" ht="15" customHeight="1" x14ac:dyDescent="0.2">
      <c r="B165" s="13" t="s">
        <v>76</v>
      </c>
      <c r="C165" s="1" t="s">
        <v>65</v>
      </c>
      <c r="D165" s="386">
        <v>150</v>
      </c>
      <c r="E165" s="2" t="s">
        <v>42</v>
      </c>
      <c r="F165" s="13"/>
      <c r="G165" s="12">
        <v>3</v>
      </c>
      <c r="H165" s="12"/>
      <c r="I165" s="12"/>
      <c r="J165" s="12"/>
      <c r="K165" s="12"/>
      <c r="L165" s="386"/>
      <c r="M165" s="386"/>
      <c r="N165" s="12">
        <v>3</v>
      </c>
      <c r="O165" s="12"/>
      <c r="P165" s="12"/>
      <c r="Q165" s="386"/>
      <c r="R165" s="526"/>
      <c r="S165" s="314"/>
      <c r="T165" s="13"/>
      <c r="U165" s="386"/>
      <c r="V165" s="1"/>
      <c r="W165" s="525"/>
      <c r="X165" s="2"/>
      <c r="Y165" s="36">
        <v>45386</v>
      </c>
      <c r="Z165" s="386" t="s">
        <v>45</v>
      </c>
      <c r="AA165" s="386">
        <v>6</v>
      </c>
      <c r="AB165" s="1"/>
      <c r="AC165" s="2"/>
      <c r="AD165" s="13"/>
      <c r="AE165" s="1"/>
      <c r="AF165" s="387"/>
    </row>
    <row r="166" spans="2:32" ht="15" customHeight="1" x14ac:dyDescent="0.2">
      <c r="B166" s="13" t="s">
        <v>76</v>
      </c>
      <c r="C166" s="1" t="s">
        <v>65</v>
      </c>
      <c r="D166" s="386">
        <v>151</v>
      </c>
      <c r="E166" s="2" t="s">
        <v>42</v>
      </c>
      <c r="F166" s="13"/>
      <c r="G166" s="12">
        <v>3</v>
      </c>
      <c r="H166" s="12"/>
      <c r="I166" s="12"/>
      <c r="J166" s="12"/>
      <c r="K166" s="12"/>
      <c r="L166" s="386"/>
      <c r="M166" s="386"/>
      <c r="N166" s="12">
        <v>3</v>
      </c>
      <c r="O166" s="12"/>
      <c r="P166" s="12"/>
      <c r="Q166" s="386"/>
      <c r="R166" s="386"/>
      <c r="S166" s="314"/>
      <c r="T166" s="13"/>
      <c r="U166" s="386"/>
      <c r="V166" s="1"/>
      <c r="W166" s="384"/>
      <c r="X166" s="2"/>
      <c r="Y166" s="36">
        <v>45386</v>
      </c>
      <c r="Z166" s="386" t="s">
        <v>45</v>
      </c>
      <c r="AA166" s="386">
        <v>6</v>
      </c>
      <c r="AB166" s="171" t="s">
        <v>640</v>
      </c>
      <c r="AC166" s="2"/>
      <c r="AD166" s="36">
        <v>45470</v>
      </c>
      <c r="AE166" s="1" t="s">
        <v>242</v>
      </c>
      <c r="AF166" s="387"/>
    </row>
    <row r="167" spans="2:32" ht="15" customHeight="1" x14ac:dyDescent="0.2">
      <c r="B167" s="13" t="s">
        <v>76</v>
      </c>
      <c r="C167" s="1" t="s">
        <v>65</v>
      </c>
      <c r="D167" s="386">
        <v>152</v>
      </c>
      <c r="E167" s="2" t="s">
        <v>42</v>
      </c>
      <c r="F167" s="13"/>
      <c r="G167" s="12">
        <v>3</v>
      </c>
      <c r="H167" s="12"/>
      <c r="I167" s="12"/>
      <c r="J167" s="12"/>
      <c r="K167" s="12"/>
      <c r="L167" s="386"/>
      <c r="M167" s="386"/>
      <c r="N167" s="12"/>
      <c r="O167" s="12"/>
      <c r="P167" s="12"/>
      <c r="Q167" s="386"/>
      <c r="R167" s="526"/>
      <c r="S167" s="314"/>
      <c r="T167" s="13"/>
      <c r="U167" s="386"/>
      <c r="V167" s="1"/>
      <c r="W167" s="525"/>
      <c r="X167" s="2"/>
      <c r="Y167" s="36">
        <v>45386</v>
      </c>
      <c r="Z167" s="386" t="s">
        <v>45</v>
      </c>
      <c r="AA167" s="386">
        <v>3</v>
      </c>
      <c r="AB167" s="1"/>
      <c r="AC167" s="2"/>
      <c r="AD167" s="13"/>
      <c r="AE167" s="1"/>
      <c r="AF167" s="387"/>
    </row>
    <row r="168" spans="2:32" ht="15" customHeight="1" x14ac:dyDescent="0.2">
      <c r="B168" s="13" t="s">
        <v>76</v>
      </c>
      <c r="C168" s="1" t="s">
        <v>65</v>
      </c>
      <c r="D168" s="386">
        <v>153</v>
      </c>
      <c r="E168" s="2" t="s">
        <v>42</v>
      </c>
      <c r="F168" s="13"/>
      <c r="G168" s="12">
        <v>3</v>
      </c>
      <c r="H168" s="12"/>
      <c r="I168" s="12"/>
      <c r="J168" s="12"/>
      <c r="K168" s="12"/>
      <c r="L168" s="386"/>
      <c r="M168" s="386"/>
      <c r="N168" s="12">
        <v>3</v>
      </c>
      <c r="O168" s="12"/>
      <c r="P168" s="12"/>
      <c r="Q168" s="386"/>
      <c r="R168" s="526"/>
      <c r="S168" s="314"/>
      <c r="T168" s="13"/>
      <c r="U168" s="386"/>
      <c r="V168" s="1"/>
      <c r="W168" s="525"/>
      <c r="X168" s="2"/>
      <c r="Y168" s="36">
        <v>45386</v>
      </c>
      <c r="Z168" s="386" t="s">
        <v>45</v>
      </c>
      <c r="AA168" s="386">
        <v>6</v>
      </c>
      <c r="AB168" s="1"/>
      <c r="AC168" s="2"/>
      <c r="AD168" s="13"/>
      <c r="AE168" s="1"/>
      <c r="AF168" s="387"/>
    </row>
    <row r="169" spans="2:32" ht="15" customHeight="1" x14ac:dyDescent="0.2">
      <c r="B169" s="13" t="s">
        <v>76</v>
      </c>
      <c r="C169" s="1" t="s">
        <v>65</v>
      </c>
      <c r="D169" s="386">
        <v>154</v>
      </c>
      <c r="E169" s="2" t="s">
        <v>42</v>
      </c>
      <c r="F169" s="13"/>
      <c r="G169" s="12">
        <v>3</v>
      </c>
      <c r="H169" s="12"/>
      <c r="I169" s="12"/>
      <c r="J169" s="12"/>
      <c r="K169" s="12"/>
      <c r="L169" s="386"/>
      <c r="M169" s="386"/>
      <c r="N169" s="12"/>
      <c r="O169" s="12"/>
      <c r="P169" s="12"/>
      <c r="Q169" s="386"/>
      <c r="R169" s="386"/>
      <c r="S169" s="313" t="s">
        <v>634</v>
      </c>
      <c r="T169" s="13"/>
      <c r="U169" s="386"/>
      <c r="V169" s="1"/>
      <c r="W169" s="384"/>
      <c r="X169" s="2"/>
      <c r="Y169" s="36">
        <v>45386</v>
      </c>
      <c r="Z169" s="386" t="s">
        <v>45</v>
      </c>
      <c r="AA169" s="386">
        <v>3</v>
      </c>
      <c r="AB169" s="171" t="s">
        <v>641</v>
      </c>
      <c r="AC169" s="2"/>
      <c r="AD169" s="36">
        <v>45470</v>
      </c>
      <c r="AE169" s="1" t="s">
        <v>242</v>
      </c>
      <c r="AF169" s="387"/>
    </row>
    <row r="170" spans="2:32" ht="15" customHeight="1" x14ac:dyDescent="0.2">
      <c r="B170" s="13" t="s">
        <v>76</v>
      </c>
      <c r="C170" s="1" t="s">
        <v>65</v>
      </c>
      <c r="D170" s="386">
        <v>155</v>
      </c>
      <c r="E170" s="2" t="s">
        <v>42</v>
      </c>
      <c r="F170" s="13"/>
      <c r="G170" s="12">
        <v>3</v>
      </c>
      <c r="H170" s="12"/>
      <c r="I170" s="12"/>
      <c r="J170" s="12"/>
      <c r="K170" s="12"/>
      <c r="L170" s="386"/>
      <c r="M170" s="386"/>
      <c r="N170" s="12">
        <v>3</v>
      </c>
      <c r="O170" s="12"/>
      <c r="P170" s="12"/>
      <c r="Q170" s="386"/>
      <c r="R170" s="526"/>
      <c r="S170" s="314"/>
      <c r="T170" s="13"/>
      <c r="U170" s="24"/>
      <c r="V170" s="1"/>
      <c r="W170" s="50"/>
      <c r="X170" s="2"/>
      <c r="Y170" s="36">
        <v>45386</v>
      </c>
      <c r="Z170" s="386" t="s">
        <v>45</v>
      </c>
      <c r="AA170" s="386">
        <v>6</v>
      </c>
      <c r="AB170" s="1"/>
      <c r="AC170" s="2"/>
      <c r="AD170" s="13"/>
      <c r="AE170" s="1"/>
      <c r="AF170" s="387"/>
    </row>
    <row r="171" spans="2:32" ht="15" customHeight="1" x14ac:dyDescent="0.2">
      <c r="B171" s="13" t="s">
        <v>76</v>
      </c>
      <c r="C171" s="1" t="s">
        <v>65</v>
      </c>
      <c r="D171" s="386">
        <v>156</v>
      </c>
      <c r="E171" s="2" t="s">
        <v>58</v>
      </c>
      <c r="F171" s="13"/>
      <c r="G171" s="12">
        <v>1</v>
      </c>
      <c r="H171" s="12">
        <v>2</v>
      </c>
      <c r="I171" s="12">
        <v>6</v>
      </c>
      <c r="J171" s="12"/>
      <c r="K171" s="12">
        <v>2</v>
      </c>
      <c r="L171" s="386"/>
      <c r="M171" s="386" t="s">
        <v>45</v>
      </c>
      <c r="N171" s="12"/>
      <c r="O171" s="12">
        <v>5</v>
      </c>
      <c r="P171" s="12"/>
      <c r="Q171" s="386"/>
      <c r="R171" s="526"/>
      <c r="S171" s="314"/>
      <c r="T171" s="36">
        <v>45355</v>
      </c>
      <c r="U171" s="24" t="s">
        <v>45</v>
      </c>
      <c r="V171" s="68">
        <v>11</v>
      </c>
      <c r="W171" s="50"/>
      <c r="X171" s="2"/>
      <c r="Y171" s="36">
        <v>45386</v>
      </c>
      <c r="Z171" s="386" t="s">
        <v>45</v>
      </c>
      <c r="AA171" s="386">
        <v>11</v>
      </c>
      <c r="AB171" s="1"/>
      <c r="AC171" s="2"/>
      <c r="AD171" s="13"/>
      <c r="AE171" s="1"/>
      <c r="AF171" s="387"/>
    </row>
    <row r="172" spans="2:32" ht="15" customHeight="1" x14ac:dyDescent="0.2">
      <c r="B172" s="13" t="s">
        <v>76</v>
      </c>
      <c r="C172" s="1" t="s">
        <v>65</v>
      </c>
      <c r="D172" s="386">
        <v>157</v>
      </c>
      <c r="E172" s="2" t="s">
        <v>53</v>
      </c>
      <c r="F172" s="13"/>
      <c r="G172" s="12"/>
      <c r="H172" s="12">
        <v>3</v>
      </c>
      <c r="I172" s="12"/>
      <c r="J172" s="12"/>
      <c r="K172" s="12"/>
      <c r="L172" s="386"/>
      <c r="M172" s="386"/>
      <c r="N172" s="12"/>
      <c r="O172" s="12">
        <v>6</v>
      </c>
      <c r="P172" s="12"/>
      <c r="Q172" s="386"/>
      <c r="R172" s="526"/>
      <c r="S172" s="314"/>
      <c r="T172" s="36">
        <v>45355</v>
      </c>
      <c r="U172" s="24" t="s">
        <v>45</v>
      </c>
      <c r="V172" s="68">
        <v>6</v>
      </c>
      <c r="W172" s="50"/>
      <c r="X172" s="2"/>
      <c r="Y172" s="36">
        <v>45386</v>
      </c>
      <c r="Z172" s="386" t="s">
        <v>45</v>
      </c>
      <c r="AA172" s="386">
        <v>3</v>
      </c>
      <c r="AB172" s="1"/>
      <c r="AC172" s="2"/>
      <c r="AD172" s="13"/>
      <c r="AE172" s="1"/>
      <c r="AF172" s="387"/>
    </row>
    <row r="173" spans="2:32" ht="15" customHeight="1" x14ac:dyDescent="0.2">
      <c r="B173" s="13" t="s">
        <v>76</v>
      </c>
      <c r="C173" s="1" t="s">
        <v>65</v>
      </c>
      <c r="D173" s="386">
        <v>158</v>
      </c>
      <c r="E173" s="2" t="s">
        <v>53</v>
      </c>
      <c r="F173" s="13"/>
      <c r="G173" s="12"/>
      <c r="H173" s="12">
        <v>3</v>
      </c>
      <c r="I173" s="12"/>
      <c r="J173" s="12"/>
      <c r="K173" s="12">
        <v>3</v>
      </c>
      <c r="L173" s="386" t="s">
        <v>45</v>
      </c>
      <c r="M173" s="386"/>
      <c r="N173" s="12">
        <v>3</v>
      </c>
      <c r="O173" s="12"/>
      <c r="P173" s="12"/>
      <c r="Q173" s="386"/>
      <c r="R173" s="526"/>
      <c r="S173" s="314"/>
      <c r="T173" s="36">
        <v>45355</v>
      </c>
      <c r="U173" s="24" t="s">
        <v>45</v>
      </c>
      <c r="V173" s="68">
        <v>3</v>
      </c>
      <c r="W173" s="50"/>
      <c r="X173" s="2"/>
      <c r="Y173" s="36">
        <v>45386</v>
      </c>
      <c r="Z173" s="386" t="s">
        <v>45</v>
      </c>
      <c r="AA173" s="386">
        <v>9</v>
      </c>
      <c r="AB173" s="1"/>
      <c r="AC173" s="2"/>
      <c r="AD173" s="13"/>
      <c r="AE173" s="1"/>
      <c r="AF173" s="387"/>
    </row>
    <row r="174" spans="2:32" ht="15" customHeight="1" x14ac:dyDescent="0.2">
      <c r="B174" s="13" t="s">
        <v>76</v>
      </c>
      <c r="C174" s="1" t="s">
        <v>65</v>
      </c>
      <c r="D174" s="386">
        <v>159</v>
      </c>
      <c r="E174" s="2" t="s">
        <v>50</v>
      </c>
      <c r="F174" s="13"/>
      <c r="G174" s="12"/>
      <c r="H174" s="12"/>
      <c r="I174" s="12">
        <v>6</v>
      </c>
      <c r="J174" s="12"/>
      <c r="K174" s="12">
        <v>3</v>
      </c>
      <c r="L174" s="386" t="s">
        <v>45</v>
      </c>
      <c r="M174" s="386"/>
      <c r="N174" s="12">
        <v>3</v>
      </c>
      <c r="O174" s="12">
        <v>2</v>
      </c>
      <c r="P174" s="12"/>
      <c r="Q174" s="386"/>
      <c r="R174" s="526"/>
      <c r="S174" s="314"/>
      <c r="T174" s="36">
        <v>45355</v>
      </c>
      <c r="U174" s="24" t="s">
        <v>45</v>
      </c>
      <c r="V174" s="68">
        <v>5</v>
      </c>
      <c r="W174" s="50"/>
      <c r="X174" s="2"/>
      <c r="Y174" s="36">
        <v>45386</v>
      </c>
      <c r="Z174" s="386" t="s">
        <v>45</v>
      </c>
      <c r="AA174" s="386">
        <v>12</v>
      </c>
      <c r="AB174" s="1"/>
      <c r="AC174" s="2"/>
      <c r="AD174" s="13"/>
      <c r="AE174" s="1"/>
      <c r="AF174" s="387"/>
    </row>
    <row r="175" spans="2:32" ht="15" customHeight="1" x14ac:dyDescent="0.2">
      <c r="B175" s="13" t="s">
        <v>76</v>
      </c>
      <c r="C175" s="1" t="s">
        <v>65</v>
      </c>
      <c r="D175" s="386">
        <v>160</v>
      </c>
      <c r="E175" s="2" t="s">
        <v>53</v>
      </c>
      <c r="F175" s="13"/>
      <c r="G175" s="12"/>
      <c r="H175" s="12"/>
      <c r="I175" s="12">
        <v>3</v>
      </c>
      <c r="J175" s="12"/>
      <c r="K175" s="12">
        <v>3</v>
      </c>
      <c r="L175" s="386" t="s">
        <v>45</v>
      </c>
      <c r="M175" s="386"/>
      <c r="N175" s="12">
        <v>3</v>
      </c>
      <c r="O175" s="12"/>
      <c r="P175" s="12"/>
      <c r="Q175" s="386"/>
      <c r="R175" s="526"/>
      <c r="S175" s="314"/>
      <c r="T175" s="36">
        <v>45355</v>
      </c>
      <c r="U175" s="24" t="s">
        <v>45</v>
      </c>
      <c r="V175" s="68">
        <v>3</v>
      </c>
      <c r="W175" s="50"/>
      <c r="X175" s="2"/>
      <c r="Y175" s="36">
        <v>45386</v>
      </c>
      <c r="Z175" s="386" t="s">
        <v>45</v>
      </c>
      <c r="AA175" s="386">
        <v>9</v>
      </c>
      <c r="AB175" s="1"/>
      <c r="AC175" s="2"/>
      <c r="AD175" s="13"/>
      <c r="AE175" s="1"/>
      <c r="AF175" s="387"/>
    </row>
    <row r="176" spans="2:32" ht="15" customHeight="1" x14ac:dyDescent="0.2">
      <c r="B176" s="13" t="s">
        <v>76</v>
      </c>
      <c r="C176" s="1" t="s">
        <v>65</v>
      </c>
      <c r="D176" s="386">
        <v>161</v>
      </c>
      <c r="E176" s="2" t="s">
        <v>50</v>
      </c>
      <c r="F176" s="13"/>
      <c r="G176" s="12">
        <v>2</v>
      </c>
      <c r="H176" s="12"/>
      <c r="I176" s="12">
        <v>6</v>
      </c>
      <c r="J176" s="12"/>
      <c r="K176" s="12"/>
      <c r="L176" s="386"/>
      <c r="M176" s="386"/>
      <c r="N176" s="12"/>
      <c r="O176" s="12">
        <v>4</v>
      </c>
      <c r="P176" s="12"/>
      <c r="Q176" s="386"/>
      <c r="R176" s="526"/>
      <c r="S176" s="314"/>
      <c r="T176" s="36">
        <v>45355</v>
      </c>
      <c r="U176" s="386" t="s">
        <v>45</v>
      </c>
      <c r="V176" s="68">
        <v>4</v>
      </c>
      <c r="W176" s="525"/>
      <c r="X176" s="2"/>
      <c r="Y176" s="36">
        <v>45386</v>
      </c>
      <c r="Z176" s="386" t="s">
        <v>45</v>
      </c>
      <c r="AA176" s="386">
        <v>8</v>
      </c>
      <c r="AB176" s="1"/>
      <c r="AC176" s="2"/>
      <c r="AD176" s="13"/>
      <c r="AE176" s="1"/>
      <c r="AF176" s="387"/>
    </row>
    <row r="177" spans="2:32" ht="15" customHeight="1" x14ac:dyDescent="0.2">
      <c r="B177" s="13" t="s">
        <v>76</v>
      </c>
      <c r="C177" s="1" t="s">
        <v>65</v>
      </c>
      <c r="D177" s="386">
        <v>162</v>
      </c>
      <c r="E177" s="2" t="s">
        <v>42</v>
      </c>
      <c r="F177" s="13"/>
      <c r="G177" s="12">
        <v>3</v>
      </c>
      <c r="H177" s="12"/>
      <c r="I177" s="12"/>
      <c r="J177" s="12"/>
      <c r="K177" s="12"/>
      <c r="L177" s="386"/>
      <c r="M177" s="386"/>
      <c r="N177" s="12">
        <v>3</v>
      </c>
      <c r="O177" s="12"/>
      <c r="P177" s="12"/>
      <c r="Q177" s="386"/>
      <c r="R177" s="526"/>
      <c r="S177" s="314"/>
      <c r="T177" s="13"/>
      <c r="U177" s="24"/>
      <c r="V177" s="1"/>
      <c r="W177" s="50"/>
      <c r="X177" s="2"/>
      <c r="Y177" s="36">
        <v>45386</v>
      </c>
      <c r="Z177" s="386" t="s">
        <v>45</v>
      </c>
      <c r="AA177" s="386">
        <v>6</v>
      </c>
      <c r="AB177" s="1"/>
      <c r="AC177" s="2"/>
      <c r="AD177" s="13"/>
      <c r="AE177" s="1"/>
      <c r="AF177" s="387"/>
    </row>
    <row r="178" spans="2:32" ht="15" customHeight="1" x14ac:dyDescent="0.2">
      <c r="B178" s="13" t="s">
        <v>76</v>
      </c>
      <c r="C178" s="1" t="s">
        <v>65</v>
      </c>
      <c r="D178" s="386">
        <v>163</v>
      </c>
      <c r="E178" s="2" t="s">
        <v>50</v>
      </c>
      <c r="F178" s="13"/>
      <c r="G178" s="12">
        <v>1</v>
      </c>
      <c r="H178" s="12"/>
      <c r="I178" s="12">
        <v>6</v>
      </c>
      <c r="J178" s="12"/>
      <c r="K178" s="12"/>
      <c r="L178" s="386"/>
      <c r="M178" s="386"/>
      <c r="N178" s="12"/>
      <c r="O178" s="12">
        <v>3</v>
      </c>
      <c r="P178" s="12"/>
      <c r="Q178" s="386"/>
      <c r="R178" s="526"/>
      <c r="S178" s="314"/>
      <c r="T178" s="36">
        <v>45355</v>
      </c>
      <c r="U178" s="386" t="s">
        <v>45</v>
      </c>
      <c r="V178" s="68">
        <v>3</v>
      </c>
      <c r="W178" s="525"/>
      <c r="X178" s="2"/>
      <c r="Y178" s="36">
        <v>45386</v>
      </c>
      <c r="Z178" s="386" t="s">
        <v>45</v>
      </c>
      <c r="AA178" s="386">
        <v>7</v>
      </c>
      <c r="AB178" s="1"/>
      <c r="AC178" s="2"/>
      <c r="AD178" s="13"/>
      <c r="AE178" s="1"/>
      <c r="AF178" s="387"/>
    </row>
    <row r="179" spans="2:32" ht="15" customHeight="1" x14ac:dyDescent="0.2">
      <c r="B179" s="13" t="s">
        <v>76</v>
      </c>
      <c r="C179" s="1" t="s">
        <v>65</v>
      </c>
      <c r="D179" s="386">
        <v>164</v>
      </c>
      <c r="E179" s="2" t="s">
        <v>42</v>
      </c>
      <c r="F179" s="13"/>
      <c r="G179" s="12">
        <v>3</v>
      </c>
      <c r="H179" s="12"/>
      <c r="I179" s="12"/>
      <c r="J179" s="12"/>
      <c r="K179" s="12"/>
      <c r="L179" s="386"/>
      <c r="M179" s="386"/>
      <c r="N179" s="12">
        <v>3</v>
      </c>
      <c r="O179" s="12"/>
      <c r="P179" s="12"/>
      <c r="Q179" s="386"/>
      <c r="R179" s="526"/>
      <c r="S179" s="314"/>
      <c r="T179" s="13"/>
      <c r="U179" s="24"/>
      <c r="V179" s="1"/>
      <c r="W179" s="50"/>
      <c r="X179" s="2"/>
      <c r="Y179" s="36">
        <v>45386</v>
      </c>
      <c r="Z179" s="386" t="s">
        <v>45</v>
      </c>
      <c r="AA179" s="386">
        <v>6</v>
      </c>
      <c r="AB179" s="1"/>
      <c r="AC179" s="2"/>
      <c r="AD179" s="13"/>
      <c r="AE179" s="1"/>
      <c r="AF179" s="387"/>
    </row>
    <row r="180" spans="2:32" ht="15" customHeight="1" x14ac:dyDescent="0.2">
      <c r="B180" s="13" t="s">
        <v>76</v>
      </c>
      <c r="C180" s="1" t="s">
        <v>65</v>
      </c>
      <c r="D180" s="386">
        <v>165</v>
      </c>
      <c r="E180" s="2" t="s">
        <v>62</v>
      </c>
      <c r="F180" s="13"/>
      <c r="G180" s="12">
        <v>1</v>
      </c>
      <c r="H180" s="12"/>
      <c r="I180" s="12">
        <v>6</v>
      </c>
      <c r="J180" s="12"/>
      <c r="K180" s="12">
        <v>3</v>
      </c>
      <c r="L180" s="386" t="s">
        <v>45</v>
      </c>
      <c r="M180" s="386"/>
      <c r="N180" s="12">
        <v>3</v>
      </c>
      <c r="O180" s="12">
        <v>6</v>
      </c>
      <c r="P180" s="12"/>
      <c r="Q180" s="386"/>
      <c r="R180" s="386"/>
      <c r="S180" s="314"/>
      <c r="T180" s="36">
        <v>45355</v>
      </c>
      <c r="U180" s="24" t="s">
        <v>45</v>
      </c>
      <c r="V180" s="68">
        <v>9</v>
      </c>
      <c r="W180" s="50"/>
      <c r="X180" s="2"/>
      <c r="Y180" s="36">
        <v>45386</v>
      </c>
      <c r="Z180" s="386" t="s">
        <v>45</v>
      </c>
      <c r="AA180" s="386">
        <v>10</v>
      </c>
      <c r="AB180" s="1"/>
      <c r="AC180" s="2"/>
      <c r="AD180" s="13"/>
      <c r="AE180" s="1"/>
      <c r="AF180" s="387"/>
    </row>
    <row r="181" spans="2:32" ht="15" customHeight="1" x14ac:dyDescent="0.2">
      <c r="B181" s="13" t="s">
        <v>76</v>
      </c>
      <c r="C181" s="1" t="s">
        <v>65</v>
      </c>
      <c r="D181" s="386">
        <v>166</v>
      </c>
      <c r="E181" s="2" t="s">
        <v>56</v>
      </c>
      <c r="F181" s="13"/>
      <c r="G181" s="12">
        <v>4</v>
      </c>
      <c r="H181" s="12"/>
      <c r="I181" s="12">
        <v>3</v>
      </c>
      <c r="J181" s="12"/>
      <c r="K181" s="12"/>
      <c r="L181" s="386"/>
      <c r="M181" s="386"/>
      <c r="N181" s="12">
        <v>3</v>
      </c>
      <c r="O181" s="12">
        <v>3</v>
      </c>
      <c r="P181" s="12">
        <v>3</v>
      </c>
      <c r="Q181" s="386" t="s">
        <v>45</v>
      </c>
      <c r="R181" s="386"/>
      <c r="S181" s="314"/>
      <c r="T181" s="36">
        <v>45355</v>
      </c>
      <c r="U181" s="386" t="s">
        <v>45</v>
      </c>
      <c r="V181" s="68">
        <v>6</v>
      </c>
      <c r="W181" s="384"/>
      <c r="X181" s="2"/>
      <c r="Y181" s="36">
        <v>45386</v>
      </c>
      <c r="Z181" s="386" t="s">
        <v>45</v>
      </c>
      <c r="AA181" s="386">
        <v>10</v>
      </c>
      <c r="AB181" s="1"/>
      <c r="AC181" s="2"/>
      <c r="AD181" s="13"/>
      <c r="AE181" s="1"/>
      <c r="AF181" s="387"/>
    </row>
    <row r="182" spans="2:32" ht="15" customHeight="1" x14ac:dyDescent="0.2">
      <c r="B182" s="13" t="s">
        <v>76</v>
      </c>
      <c r="C182" s="1" t="s">
        <v>65</v>
      </c>
      <c r="D182" s="386">
        <v>167</v>
      </c>
      <c r="E182" s="2" t="s">
        <v>42</v>
      </c>
      <c r="F182" s="13"/>
      <c r="G182" s="12">
        <v>3</v>
      </c>
      <c r="H182" s="12"/>
      <c r="I182" s="12"/>
      <c r="J182" s="12"/>
      <c r="K182" s="12"/>
      <c r="L182" s="386"/>
      <c r="M182" s="386"/>
      <c r="N182" s="12"/>
      <c r="O182" s="12"/>
      <c r="P182" s="12"/>
      <c r="Q182" s="386"/>
      <c r="R182" s="386"/>
      <c r="S182" s="313" t="s">
        <v>635</v>
      </c>
      <c r="T182" s="13"/>
      <c r="U182" s="24"/>
      <c r="V182" s="1"/>
      <c r="W182" s="50"/>
      <c r="X182" s="2"/>
      <c r="Y182" s="36">
        <v>45386</v>
      </c>
      <c r="Z182" s="386" t="s">
        <v>45</v>
      </c>
      <c r="AA182" s="386">
        <v>3</v>
      </c>
      <c r="AB182" s="1"/>
      <c r="AC182" s="2"/>
      <c r="AD182" s="13"/>
      <c r="AE182" s="1"/>
      <c r="AF182" s="387"/>
    </row>
    <row r="183" spans="2:32" ht="15" customHeight="1" x14ac:dyDescent="0.2">
      <c r="B183" s="13" t="s">
        <v>76</v>
      </c>
      <c r="C183" s="1" t="s">
        <v>65</v>
      </c>
      <c r="D183" s="386">
        <v>168</v>
      </c>
      <c r="E183" s="2" t="s">
        <v>60</v>
      </c>
      <c r="F183" s="13"/>
      <c r="G183" s="12"/>
      <c r="H183" s="12"/>
      <c r="I183" s="12">
        <v>6</v>
      </c>
      <c r="J183" s="12"/>
      <c r="K183" s="12"/>
      <c r="L183" s="386"/>
      <c r="M183" s="386"/>
      <c r="N183" s="12"/>
      <c r="O183" s="12">
        <v>6</v>
      </c>
      <c r="P183" s="12">
        <v>3</v>
      </c>
      <c r="Q183" s="386"/>
      <c r="R183" s="386" t="s">
        <v>45</v>
      </c>
      <c r="S183" s="314"/>
      <c r="T183" s="36">
        <v>45355</v>
      </c>
      <c r="U183" s="386" t="s">
        <v>45</v>
      </c>
      <c r="V183" s="68">
        <v>15</v>
      </c>
      <c r="W183" s="384"/>
      <c r="X183" s="2"/>
      <c r="Y183" s="36">
        <v>45386</v>
      </c>
      <c r="Z183" s="386" t="s">
        <v>45</v>
      </c>
      <c r="AA183" s="386">
        <v>12</v>
      </c>
      <c r="AB183" s="1"/>
      <c r="AC183" s="2"/>
      <c r="AD183" s="13"/>
      <c r="AE183" s="1"/>
      <c r="AF183" s="387"/>
    </row>
    <row r="184" spans="2:32" ht="15" customHeight="1" x14ac:dyDescent="0.2">
      <c r="B184" s="13" t="s">
        <v>76</v>
      </c>
      <c r="C184" s="1" t="s">
        <v>65</v>
      </c>
      <c r="D184" s="386">
        <v>169</v>
      </c>
      <c r="E184" s="2" t="s">
        <v>42</v>
      </c>
      <c r="F184" s="13"/>
      <c r="G184" s="12">
        <v>3</v>
      </c>
      <c r="H184" s="12"/>
      <c r="I184" s="12"/>
      <c r="J184" s="12"/>
      <c r="K184" s="12"/>
      <c r="L184" s="386"/>
      <c r="M184" s="386"/>
      <c r="N184" s="12"/>
      <c r="O184" s="12"/>
      <c r="P184" s="12"/>
      <c r="Q184" s="386"/>
      <c r="R184" s="386"/>
      <c r="S184" s="313" t="s">
        <v>633</v>
      </c>
      <c r="T184" s="13"/>
      <c r="U184" s="386"/>
      <c r="V184" s="1"/>
      <c r="W184" s="384"/>
      <c r="X184" s="2"/>
      <c r="Y184" s="36">
        <v>45387</v>
      </c>
      <c r="Z184" s="386" t="s">
        <v>45</v>
      </c>
      <c r="AA184" s="386">
        <v>3</v>
      </c>
      <c r="AB184" s="171" t="s">
        <v>642</v>
      </c>
      <c r="AC184" s="2"/>
      <c r="AD184" s="36">
        <v>45426</v>
      </c>
      <c r="AE184" s="1" t="s">
        <v>242</v>
      </c>
      <c r="AF184" s="387"/>
    </row>
    <row r="185" spans="2:32" ht="15" customHeight="1" x14ac:dyDescent="0.2">
      <c r="B185" s="13" t="s">
        <v>76</v>
      </c>
      <c r="C185" s="1" t="s">
        <v>65</v>
      </c>
      <c r="D185" s="386">
        <v>170</v>
      </c>
      <c r="E185" s="2" t="s">
        <v>42</v>
      </c>
      <c r="F185" s="13"/>
      <c r="G185" s="12">
        <v>3</v>
      </c>
      <c r="H185" s="12"/>
      <c r="I185" s="12"/>
      <c r="J185" s="12"/>
      <c r="K185" s="12"/>
      <c r="L185" s="386"/>
      <c r="M185" s="386"/>
      <c r="N185" s="12">
        <v>3</v>
      </c>
      <c r="O185" s="12"/>
      <c r="P185" s="12"/>
      <c r="Q185" s="386"/>
      <c r="R185" s="386"/>
      <c r="S185" s="314"/>
      <c r="T185" s="13"/>
      <c r="U185" s="24"/>
      <c r="V185" s="1"/>
      <c r="W185" s="50"/>
      <c r="X185" s="2"/>
      <c r="Y185" s="36">
        <v>45387</v>
      </c>
      <c r="Z185" s="386" t="s">
        <v>45</v>
      </c>
      <c r="AA185" s="386">
        <v>6</v>
      </c>
      <c r="AB185" s="1"/>
      <c r="AC185" s="2"/>
      <c r="AD185" s="13"/>
      <c r="AE185" s="1"/>
      <c r="AF185" s="387"/>
    </row>
    <row r="186" spans="2:32" ht="15" customHeight="1" x14ac:dyDescent="0.2">
      <c r="B186" s="13" t="s">
        <v>76</v>
      </c>
      <c r="C186" s="1" t="s">
        <v>65</v>
      </c>
      <c r="D186" s="386">
        <v>171</v>
      </c>
      <c r="E186" s="2" t="s">
        <v>60</v>
      </c>
      <c r="F186" s="13"/>
      <c r="G186" s="12">
        <v>1</v>
      </c>
      <c r="H186" s="12"/>
      <c r="I186" s="12">
        <v>6</v>
      </c>
      <c r="J186" s="12"/>
      <c r="K186" s="12"/>
      <c r="L186" s="386"/>
      <c r="M186" s="386"/>
      <c r="N186" s="12"/>
      <c r="O186" s="12">
        <v>6</v>
      </c>
      <c r="P186" s="12"/>
      <c r="Q186" s="386"/>
      <c r="R186" s="386"/>
      <c r="S186" s="314"/>
      <c r="T186" s="36">
        <v>45355</v>
      </c>
      <c r="U186" s="24" t="s">
        <v>45</v>
      </c>
      <c r="V186" s="68">
        <v>6</v>
      </c>
      <c r="W186" s="50"/>
      <c r="X186" s="2"/>
      <c r="Y186" s="36">
        <v>45387</v>
      </c>
      <c r="Z186" s="386" t="s">
        <v>45</v>
      </c>
      <c r="AA186" s="386">
        <v>7</v>
      </c>
      <c r="AB186" s="1"/>
      <c r="AC186" s="2"/>
      <c r="AD186" s="13"/>
      <c r="AE186" s="1"/>
      <c r="AF186" s="387"/>
    </row>
    <row r="187" spans="2:32" ht="15" customHeight="1" x14ac:dyDescent="0.2">
      <c r="B187" s="13" t="s">
        <v>76</v>
      </c>
      <c r="C187" s="1" t="s">
        <v>65</v>
      </c>
      <c r="D187" s="386">
        <v>172</v>
      </c>
      <c r="E187" s="2" t="s">
        <v>56</v>
      </c>
      <c r="F187" s="13"/>
      <c r="G187" s="12">
        <v>3</v>
      </c>
      <c r="H187" s="12"/>
      <c r="I187" s="12">
        <v>3</v>
      </c>
      <c r="J187" s="12"/>
      <c r="K187" s="12"/>
      <c r="L187" s="386"/>
      <c r="M187" s="386"/>
      <c r="N187" s="12">
        <v>3</v>
      </c>
      <c r="O187" s="12">
        <v>3</v>
      </c>
      <c r="P187" s="12"/>
      <c r="Q187" s="386"/>
      <c r="R187" s="386"/>
      <c r="S187" s="313" t="s">
        <v>636</v>
      </c>
      <c r="T187" s="36">
        <v>45355</v>
      </c>
      <c r="U187" s="386" t="s">
        <v>45</v>
      </c>
      <c r="V187" s="68">
        <v>3</v>
      </c>
      <c r="W187" s="384"/>
      <c r="X187" s="2"/>
      <c r="Y187" s="36">
        <v>45387</v>
      </c>
      <c r="Z187" s="386" t="s">
        <v>45</v>
      </c>
      <c r="AA187" s="386">
        <v>9</v>
      </c>
      <c r="AB187" s="171" t="s">
        <v>643</v>
      </c>
      <c r="AC187" s="2"/>
      <c r="AD187" s="13"/>
      <c r="AE187" s="1" t="s">
        <v>242</v>
      </c>
      <c r="AF187" s="387"/>
    </row>
    <row r="188" spans="2:32" ht="15" customHeight="1" x14ac:dyDescent="0.2">
      <c r="B188" s="13" t="s">
        <v>76</v>
      </c>
      <c r="C188" s="1" t="s">
        <v>65</v>
      </c>
      <c r="D188" s="386">
        <v>173</v>
      </c>
      <c r="E188" s="2" t="s">
        <v>42</v>
      </c>
      <c r="F188" s="13"/>
      <c r="G188" s="12">
        <v>3</v>
      </c>
      <c r="H188" s="12"/>
      <c r="I188" s="12"/>
      <c r="J188" s="12"/>
      <c r="K188" s="12"/>
      <c r="L188" s="386"/>
      <c r="M188" s="386"/>
      <c r="N188" s="12"/>
      <c r="O188" s="12"/>
      <c r="P188" s="12"/>
      <c r="Q188" s="386"/>
      <c r="R188" s="386"/>
      <c r="S188" s="314"/>
      <c r="T188" s="13"/>
      <c r="U188" s="386"/>
      <c r="V188" s="1"/>
      <c r="W188" s="384"/>
      <c r="X188" s="2"/>
      <c r="Y188" s="36">
        <v>45387</v>
      </c>
      <c r="Z188" s="386" t="s">
        <v>45</v>
      </c>
      <c r="AA188" s="386">
        <v>3</v>
      </c>
      <c r="AB188" s="1"/>
      <c r="AC188" s="2"/>
      <c r="AD188" s="13"/>
      <c r="AE188" s="1"/>
      <c r="AF188" s="387"/>
    </row>
    <row r="189" spans="2:32" ht="15" customHeight="1" x14ac:dyDescent="0.2">
      <c r="B189" s="13" t="s">
        <v>76</v>
      </c>
      <c r="C189" s="1" t="s">
        <v>65</v>
      </c>
      <c r="D189" s="386">
        <v>174</v>
      </c>
      <c r="E189" s="2" t="s">
        <v>42</v>
      </c>
      <c r="F189" s="13"/>
      <c r="G189" s="12">
        <v>3</v>
      </c>
      <c r="H189" s="12"/>
      <c r="I189" s="12"/>
      <c r="J189" s="12"/>
      <c r="K189" s="12"/>
      <c r="L189" s="386"/>
      <c r="M189" s="386"/>
      <c r="N189" s="12">
        <v>3</v>
      </c>
      <c r="O189" s="12"/>
      <c r="P189" s="12"/>
      <c r="Q189" s="386"/>
      <c r="R189" s="386"/>
      <c r="S189" s="314"/>
      <c r="T189" s="13"/>
      <c r="U189" s="386"/>
      <c r="V189" s="1"/>
      <c r="W189" s="525"/>
      <c r="X189" s="2"/>
      <c r="Y189" s="36">
        <v>45387</v>
      </c>
      <c r="Z189" s="386" t="s">
        <v>45</v>
      </c>
      <c r="AA189" s="386">
        <v>6</v>
      </c>
      <c r="AB189" s="1"/>
      <c r="AC189" s="2"/>
      <c r="AD189" s="13"/>
      <c r="AE189" s="1"/>
      <c r="AF189" s="387"/>
    </row>
    <row r="190" spans="2:32" ht="15" customHeight="1" x14ac:dyDescent="0.2">
      <c r="B190" s="13" t="s">
        <v>76</v>
      </c>
      <c r="C190" s="1" t="s">
        <v>65</v>
      </c>
      <c r="D190" s="386">
        <v>175</v>
      </c>
      <c r="E190" s="2" t="s">
        <v>42</v>
      </c>
      <c r="F190" s="13"/>
      <c r="G190" s="12">
        <v>3</v>
      </c>
      <c r="H190" s="12"/>
      <c r="I190" s="12"/>
      <c r="J190" s="12"/>
      <c r="K190" s="12"/>
      <c r="L190" s="386"/>
      <c r="M190" s="386"/>
      <c r="N190" s="12"/>
      <c r="O190" s="12"/>
      <c r="P190" s="12"/>
      <c r="Q190" s="386"/>
      <c r="R190" s="386"/>
      <c r="S190" s="314"/>
      <c r="T190" s="13"/>
      <c r="U190" s="24"/>
      <c r="V190" s="1"/>
      <c r="W190" s="50"/>
      <c r="X190" s="2"/>
      <c r="Y190" s="36">
        <v>45387</v>
      </c>
      <c r="Z190" s="386" t="s">
        <v>45</v>
      </c>
      <c r="AA190" s="386">
        <v>3</v>
      </c>
      <c r="AB190" s="1"/>
      <c r="AC190" s="2"/>
      <c r="AD190" s="13"/>
      <c r="AE190" s="1"/>
      <c r="AF190" s="387"/>
    </row>
    <row r="191" spans="2:32" ht="15" customHeight="1" x14ac:dyDescent="0.2">
      <c r="B191" s="13" t="s">
        <v>76</v>
      </c>
      <c r="C191" s="1" t="s">
        <v>65</v>
      </c>
      <c r="D191" s="386">
        <v>176</v>
      </c>
      <c r="E191" s="2" t="s">
        <v>56</v>
      </c>
      <c r="F191" s="13"/>
      <c r="G191" s="12">
        <v>5</v>
      </c>
      <c r="H191" s="12"/>
      <c r="I191" s="12">
        <v>3</v>
      </c>
      <c r="J191" s="12"/>
      <c r="K191" s="12"/>
      <c r="L191" s="386"/>
      <c r="M191" s="386"/>
      <c r="N191" s="12">
        <v>3</v>
      </c>
      <c r="O191" s="12">
        <v>3</v>
      </c>
      <c r="P191" s="12">
        <v>3</v>
      </c>
      <c r="Q191" s="386" t="s">
        <v>45</v>
      </c>
      <c r="R191" s="386"/>
      <c r="S191" s="314"/>
      <c r="T191" s="36">
        <v>45355</v>
      </c>
      <c r="U191" s="386" t="s">
        <v>45</v>
      </c>
      <c r="V191" s="68">
        <v>6</v>
      </c>
      <c r="W191" s="384"/>
      <c r="X191" s="2"/>
      <c r="Y191" s="36">
        <v>45387</v>
      </c>
      <c r="Z191" s="386" t="s">
        <v>45</v>
      </c>
      <c r="AA191" s="386">
        <v>11</v>
      </c>
      <c r="AB191" s="171" t="s">
        <v>644</v>
      </c>
      <c r="AC191" s="2"/>
      <c r="AD191" s="13"/>
      <c r="AE191" s="1"/>
      <c r="AF191" s="387"/>
    </row>
    <row r="192" spans="2:32" ht="15" customHeight="1" x14ac:dyDescent="0.2">
      <c r="B192" s="13" t="s">
        <v>76</v>
      </c>
      <c r="C192" s="1" t="s">
        <v>65</v>
      </c>
      <c r="D192" s="386">
        <v>177</v>
      </c>
      <c r="E192" s="2" t="s">
        <v>42</v>
      </c>
      <c r="F192" s="13"/>
      <c r="G192" s="12">
        <v>3</v>
      </c>
      <c r="H192" s="12"/>
      <c r="I192" s="12"/>
      <c r="J192" s="12"/>
      <c r="K192" s="12"/>
      <c r="L192" s="386"/>
      <c r="M192" s="386"/>
      <c r="N192" s="12"/>
      <c r="O192" s="12"/>
      <c r="P192" s="12"/>
      <c r="Q192" s="386"/>
      <c r="R192" s="386"/>
      <c r="S192" s="314"/>
      <c r="T192" s="13"/>
      <c r="U192" s="386"/>
      <c r="V192" s="1"/>
      <c r="W192" s="384"/>
      <c r="X192" s="2"/>
      <c r="Y192" s="13"/>
      <c r="Z192" s="386"/>
      <c r="AA192" s="386"/>
      <c r="AB192" s="1"/>
      <c r="AC192" s="2"/>
      <c r="AD192" s="13"/>
      <c r="AE192" s="1"/>
      <c r="AF192" s="387"/>
    </row>
    <row r="193" spans="2:32" ht="15" customHeight="1" x14ac:dyDescent="0.2">
      <c r="B193" s="13" t="s">
        <v>76</v>
      </c>
      <c r="C193" s="1" t="s">
        <v>65</v>
      </c>
      <c r="D193" s="386">
        <v>178</v>
      </c>
      <c r="E193" s="2" t="s">
        <v>53</v>
      </c>
      <c r="F193" s="13"/>
      <c r="G193" s="12"/>
      <c r="H193" s="12"/>
      <c r="I193" s="12">
        <v>3</v>
      </c>
      <c r="J193" s="12"/>
      <c r="K193" s="12"/>
      <c r="L193" s="386"/>
      <c r="M193" s="386"/>
      <c r="N193" s="12"/>
      <c r="O193" s="12"/>
      <c r="P193" s="12"/>
      <c r="Q193" s="386"/>
      <c r="R193" s="386"/>
      <c r="S193" s="314"/>
      <c r="T193" s="13"/>
      <c r="U193" s="386"/>
      <c r="V193" s="1"/>
      <c r="W193" s="525"/>
      <c r="X193" s="2"/>
      <c r="Y193" s="13"/>
      <c r="Z193" s="386"/>
      <c r="AA193" s="386"/>
      <c r="AB193" s="1"/>
      <c r="AC193" s="2"/>
      <c r="AD193" s="13"/>
      <c r="AE193" s="1"/>
      <c r="AF193" s="387"/>
    </row>
    <row r="194" spans="2:32" ht="15" customHeight="1" x14ac:dyDescent="0.2">
      <c r="B194" s="13" t="s">
        <v>76</v>
      </c>
      <c r="C194" s="1" t="s">
        <v>65</v>
      </c>
      <c r="D194" s="386">
        <v>179</v>
      </c>
      <c r="E194" s="2" t="s">
        <v>42</v>
      </c>
      <c r="F194" s="13"/>
      <c r="G194" s="12">
        <v>3</v>
      </c>
      <c r="H194" s="12"/>
      <c r="I194" s="12"/>
      <c r="J194" s="12"/>
      <c r="K194" s="12"/>
      <c r="L194" s="386"/>
      <c r="M194" s="386"/>
      <c r="N194" s="12"/>
      <c r="O194" s="12"/>
      <c r="P194" s="12"/>
      <c r="Q194" s="386"/>
      <c r="R194" s="386"/>
      <c r="S194" s="314"/>
      <c r="T194" s="13"/>
      <c r="U194" s="24"/>
      <c r="V194" s="1"/>
      <c r="W194" s="50"/>
      <c r="X194" s="2"/>
      <c r="Y194" s="36">
        <v>45387</v>
      </c>
      <c r="Z194" s="386" t="s">
        <v>45</v>
      </c>
      <c r="AA194" s="386">
        <v>3</v>
      </c>
      <c r="AB194" s="1"/>
      <c r="AC194" s="2"/>
      <c r="AD194" s="13"/>
      <c r="AE194" s="1"/>
      <c r="AF194" s="387"/>
    </row>
    <row r="195" spans="2:32" ht="15" customHeight="1" x14ac:dyDescent="0.2">
      <c r="B195" s="13" t="s">
        <v>76</v>
      </c>
      <c r="C195" s="1" t="s">
        <v>65</v>
      </c>
      <c r="D195" s="386">
        <v>180</v>
      </c>
      <c r="E195" s="2" t="s">
        <v>56</v>
      </c>
      <c r="F195" s="13"/>
      <c r="G195" s="12">
        <v>4</v>
      </c>
      <c r="H195" s="12"/>
      <c r="I195" s="12">
        <v>3</v>
      </c>
      <c r="J195" s="12"/>
      <c r="K195" s="12"/>
      <c r="L195" s="386"/>
      <c r="M195" s="386"/>
      <c r="N195" s="12"/>
      <c r="O195" s="12">
        <v>3</v>
      </c>
      <c r="P195" s="12"/>
      <c r="Q195" s="386"/>
      <c r="R195" s="386"/>
      <c r="S195" s="314"/>
      <c r="T195" s="36">
        <v>45355</v>
      </c>
      <c r="U195" s="24" t="s">
        <v>45</v>
      </c>
      <c r="V195" s="68">
        <v>3</v>
      </c>
      <c r="W195" s="50"/>
      <c r="X195" s="2"/>
      <c r="Y195" s="36">
        <v>45387</v>
      </c>
      <c r="Z195" s="386" t="s">
        <v>45</v>
      </c>
      <c r="AA195" s="386">
        <v>7</v>
      </c>
      <c r="AB195" s="1"/>
      <c r="AC195" s="2"/>
      <c r="AD195" s="13"/>
      <c r="AE195" s="1"/>
      <c r="AF195" s="387"/>
    </row>
    <row r="196" spans="2:32" ht="15" customHeight="1" x14ac:dyDescent="0.2">
      <c r="B196" s="13" t="s">
        <v>76</v>
      </c>
      <c r="C196" s="1" t="s">
        <v>65</v>
      </c>
      <c r="D196" s="386">
        <v>181</v>
      </c>
      <c r="E196" s="2" t="s">
        <v>60</v>
      </c>
      <c r="F196" s="13"/>
      <c r="G196" s="12"/>
      <c r="H196" s="12"/>
      <c r="I196" s="12">
        <v>6</v>
      </c>
      <c r="J196" s="12"/>
      <c r="K196" s="12"/>
      <c r="L196" s="386"/>
      <c r="M196" s="386"/>
      <c r="N196" s="12">
        <v>3</v>
      </c>
      <c r="O196" s="12"/>
      <c r="P196" s="12">
        <v>3</v>
      </c>
      <c r="Q196" s="386"/>
      <c r="R196" s="386" t="s">
        <v>45</v>
      </c>
      <c r="S196" s="313" t="s">
        <v>637</v>
      </c>
      <c r="T196" s="36">
        <v>45355</v>
      </c>
      <c r="U196" s="386" t="s">
        <v>45</v>
      </c>
      <c r="V196" s="68">
        <v>9</v>
      </c>
      <c r="W196" s="384"/>
      <c r="X196" s="2"/>
      <c r="Y196" s="36">
        <v>45387</v>
      </c>
      <c r="Z196" s="386" t="s">
        <v>45</v>
      </c>
      <c r="AA196" s="386">
        <v>15</v>
      </c>
      <c r="AB196" s="171" t="s">
        <v>645</v>
      </c>
      <c r="AC196" s="2"/>
      <c r="AD196" s="36">
        <v>45390</v>
      </c>
      <c r="AE196" s="1" t="s">
        <v>242</v>
      </c>
      <c r="AF196" s="387" t="s">
        <v>1134</v>
      </c>
    </row>
    <row r="197" spans="2:32" ht="15" customHeight="1" x14ac:dyDescent="0.2">
      <c r="B197" s="13" t="s">
        <v>76</v>
      </c>
      <c r="C197" s="1" t="s">
        <v>65</v>
      </c>
      <c r="D197" s="386">
        <v>182</v>
      </c>
      <c r="E197" s="2" t="s">
        <v>42</v>
      </c>
      <c r="F197" s="13"/>
      <c r="G197" s="12">
        <v>3</v>
      </c>
      <c r="H197" s="12"/>
      <c r="I197" s="12"/>
      <c r="J197" s="12"/>
      <c r="K197" s="12"/>
      <c r="L197" s="386"/>
      <c r="M197" s="386"/>
      <c r="N197" s="12"/>
      <c r="O197" s="12"/>
      <c r="P197" s="12"/>
      <c r="Q197" s="386"/>
      <c r="R197" s="386"/>
      <c r="S197" s="313" t="s">
        <v>646</v>
      </c>
      <c r="T197" s="13"/>
      <c r="U197" s="386"/>
      <c r="V197" s="1"/>
      <c r="W197" s="384"/>
      <c r="X197" s="2"/>
      <c r="Y197" s="36">
        <v>45390</v>
      </c>
      <c r="Z197" s="386" t="s">
        <v>45</v>
      </c>
      <c r="AA197" s="386">
        <v>3</v>
      </c>
      <c r="AB197" s="1"/>
      <c r="AC197" s="2"/>
      <c r="AD197" s="36">
        <v>45471</v>
      </c>
      <c r="AE197" s="1" t="s">
        <v>242</v>
      </c>
      <c r="AF197" s="387"/>
    </row>
    <row r="198" spans="2:32" ht="15" customHeight="1" x14ac:dyDescent="0.2">
      <c r="B198" s="13" t="s">
        <v>76</v>
      </c>
      <c r="C198" s="1" t="s">
        <v>65</v>
      </c>
      <c r="D198" s="386">
        <v>183</v>
      </c>
      <c r="E198" s="2" t="s">
        <v>42</v>
      </c>
      <c r="F198" s="13"/>
      <c r="G198" s="12">
        <v>3</v>
      </c>
      <c r="H198" s="12"/>
      <c r="I198" s="12"/>
      <c r="J198" s="12"/>
      <c r="K198" s="12"/>
      <c r="L198" s="386"/>
      <c r="M198" s="386"/>
      <c r="N198" s="12">
        <v>3</v>
      </c>
      <c r="O198" s="12"/>
      <c r="P198" s="12"/>
      <c r="Q198" s="386"/>
      <c r="R198" s="386"/>
      <c r="S198" s="313" t="s">
        <v>647</v>
      </c>
      <c r="T198" s="13"/>
      <c r="U198" s="386"/>
      <c r="V198" s="1"/>
      <c r="W198" s="384"/>
      <c r="X198" s="2"/>
      <c r="Y198" s="36">
        <v>45390</v>
      </c>
      <c r="Z198" s="386" t="s">
        <v>45</v>
      </c>
      <c r="AA198" s="386">
        <v>6</v>
      </c>
      <c r="AB198" s="1"/>
      <c r="AC198" s="2"/>
      <c r="AD198" s="36">
        <v>45471</v>
      </c>
      <c r="AE198" s="1" t="s">
        <v>242</v>
      </c>
      <c r="AF198" s="387"/>
    </row>
    <row r="199" spans="2:32" ht="15" customHeight="1" x14ac:dyDescent="0.2">
      <c r="B199" s="13" t="s">
        <v>76</v>
      </c>
      <c r="C199" s="1" t="s">
        <v>65</v>
      </c>
      <c r="D199" s="386">
        <v>184</v>
      </c>
      <c r="E199" s="2" t="s">
        <v>42</v>
      </c>
      <c r="F199" s="13"/>
      <c r="G199" s="12">
        <v>3</v>
      </c>
      <c r="H199" s="12"/>
      <c r="I199" s="12"/>
      <c r="J199" s="12"/>
      <c r="K199" s="12"/>
      <c r="L199" s="386"/>
      <c r="M199" s="386"/>
      <c r="N199" s="12"/>
      <c r="O199" s="12"/>
      <c r="P199" s="12"/>
      <c r="Q199" s="386"/>
      <c r="R199" s="386"/>
      <c r="S199" s="314"/>
      <c r="T199" s="13"/>
      <c r="U199" s="386"/>
      <c r="V199" s="1"/>
      <c r="W199" s="384"/>
      <c r="X199" s="2"/>
      <c r="Y199" s="36">
        <v>45390</v>
      </c>
      <c r="Z199" s="386" t="s">
        <v>45</v>
      </c>
      <c r="AA199" s="386">
        <v>3</v>
      </c>
      <c r="AB199" s="1"/>
      <c r="AC199" s="2"/>
      <c r="AD199" s="13"/>
      <c r="AE199" s="1"/>
      <c r="AF199" s="387"/>
    </row>
    <row r="200" spans="2:32" ht="15" customHeight="1" x14ac:dyDescent="0.2">
      <c r="B200" s="13" t="s">
        <v>76</v>
      </c>
      <c r="C200" s="1" t="s">
        <v>65</v>
      </c>
      <c r="D200" s="386">
        <v>185</v>
      </c>
      <c r="E200" s="2" t="s">
        <v>42</v>
      </c>
      <c r="F200" s="13"/>
      <c r="G200" s="12">
        <v>3</v>
      </c>
      <c r="H200" s="12"/>
      <c r="I200" s="12"/>
      <c r="J200" s="12"/>
      <c r="K200" s="12"/>
      <c r="L200" s="386"/>
      <c r="M200" s="386"/>
      <c r="N200" s="12">
        <v>3</v>
      </c>
      <c r="O200" s="12"/>
      <c r="P200" s="12"/>
      <c r="Q200" s="386"/>
      <c r="R200" s="386"/>
      <c r="S200" s="314"/>
      <c r="T200" s="13"/>
      <c r="U200" s="24"/>
      <c r="V200" s="1"/>
      <c r="W200" s="50"/>
      <c r="X200" s="2"/>
      <c r="Y200" s="36">
        <v>45390</v>
      </c>
      <c r="Z200" s="386" t="s">
        <v>45</v>
      </c>
      <c r="AA200" s="386">
        <v>6</v>
      </c>
      <c r="AB200" s="1"/>
      <c r="AC200" s="2"/>
      <c r="AD200" s="13"/>
      <c r="AE200" s="1"/>
      <c r="AF200" s="387"/>
    </row>
    <row r="201" spans="2:32" ht="15" customHeight="1" x14ac:dyDescent="0.2">
      <c r="B201" s="13" t="s">
        <v>76</v>
      </c>
      <c r="C201" s="1" t="s">
        <v>65</v>
      </c>
      <c r="D201" s="386">
        <v>186</v>
      </c>
      <c r="E201" s="2" t="s">
        <v>51</v>
      </c>
      <c r="F201" s="13"/>
      <c r="G201" s="12">
        <v>1</v>
      </c>
      <c r="H201" s="12"/>
      <c r="I201" s="12">
        <v>9</v>
      </c>
      <c r="J201" s="12"/>
      <c r="K201" s="12"/>
      <c r="L201" s="386"/>
      <c r="M201" s="386"/>
      <c r="N201" s="12"/>
      <c r="O201" s="12">
        <v>9</v>
      </c>
      <c r="P201" s="12">
        <v>3</v>
      </c>
      <c r="Q201" s="386"/>
      <c r="R201" s="386"/>
      <c r="S201" s="314" t="s">
        <v>75</v>
      </c>
      <c r="T201" s="36">
        <v>45355</v>
      </c>
      <c r="U201" s="24" t="s">
        <v>45</v>
      </c>
      <c r="V201" s="68">
        <v>9</v>
      </c>
      <c r="W201" s="50"/>
      <c r="X201" s="2"/>
      <c r="Y201" s="36">
        <v>45390</v>
      </c>
      <c r="Z201" s="386" t="s">
        <v>45</v>
      </c>
      <c r="AA201" s="386">
        <v>10</v>
      </c>
      <c r="AB201" s="1"/>
      <c r="AC201" s="2"/>
      <c r="AD201" s="36">
        <v>45390</v>
      </c>
      <c r="AE201" s="1" t="s">
        <v>242</v>
      </c>
      <c r="AF201" s="387"/>
    </row>
    <row r="202" spans="2:32" ht="15" customHeight="1" x14ac:dyDescent="0.2">
      <c r="B202" s="13" t="s">
        <v>76</v>
      </c>
      <c r="C202" s="1" t="s">
        <v>65</v>
      </c>
      <c r="D202" s="386">
        <v>187</v>
      </c>
      <c r="E202" s="2" t="s">
        <v>59</v>
      </c>
      <c r="F202" s="13"/>
      <c r="G202" s="12">
        <v>3</v>
      </c>
      <c r="H202" s="12"/>
      <c r="I202" s="12"/>
      <c r="J202" s="12"/>
      <c r="K202" s="12">
        <v>3</v>
      </c>
      <c r="L202" s="386" t="s">
        <v>45</v>
      </c>
      <c r="M202" s="386"/>
      <c r="N202" s="12">
        <v>3</v>
      </c>
      <c r="O202" s="12">
        <v>3</v>
      </c>
      <c r="P202" s="12"/>
      <c r="Q202" s="386"/>
      <c r="R202" s="386"/>
      <c r="S202" s="313" t="s">
        <v>648</v>
      </c>
      <c r="T202" s="36">
        <v>45355</v>
      </c>
      <c r="U202" s="386" t="s">
        <v>45</v>
      </c>
      <c r="V202" s="68">
        <v>6</v>
      </c>
      <c r="W202" s="384"/>
      <c r="X202" s="2"/>
      <c r="Y202" s="36">
        <v>45390</v>
      </c>
      <c r="Z202" s="386" t="s">
        <v>45</v>
      </c>
      <c r="AA202" s="386">
        <v>9</v>
      </c>
      <c r="AB202" s="1"/>
      <c r="AC202" s="2"/>
      <c r="AD202" s="13"/>
      <c r="AE202" s="1"/>
      <c r="AF202" s="387"/>
    </row>
    <row r="203" spans="2:32" ht="15" customHeight="1" x14ac:dyDescent="0.2">
      <c r="B203" s="13" t="s">
        <v>76</v>
      </c>
      <c r="C203" s="1" t="s">
        <v>65</v>
      </c>
      <c r="D203" s="386">
        <v>188</v>
      </c>
      <c r="E203" s="2" t="s">
        <v>42</v>
      </c>
      <c r="F203" s="13"/>
      <c r="G203" s="12">
        <v>3</v>
      </c>
      <c r="H203" s="12"/>
      <c r="I203" s="12"/>
      <c r="J203" s="12"/>
      <c r="K203" s="12"/>
      <c r="L203" s="386"/>
      <c r="M203" s="386"/>
      <c r="N203" s="12"/>
      <c r="O203" s="12"/>
      <c r="P203" s="12"/>
      <c r="Q203" s="386"/>
      <c r="R203" s="386"/>
      <c r="S203" s="313" t="s">
        <v>649</v>
      </c>
      <c r="T203" s="13"/>
      <c r="U203" s="386"/>
      <c r="V203" s="1"/>
      <c r="W203" s="384"/>
      <c r="X203" s="2"/>
      <c r="Y203" s="36">
        <v>45390</v>
      </c>
      <c r="Z203" s="386" t="s">
        <v>45</v>
      </c>
      <c r="AA203" s="386">
        <v>3</v>
      </c>
      <c r="AB203" s="171" t="s">
        <v>1133</v>
      </c>
      <c r="AC203" s="2"/>
      <c r="AD203" s="36">
        <v>45390</v>
      </c>
      <c r="AE203" s="1" t="s">
        <v>242</v>
      </c>
      <c r="AF203" s="387"/>
    </row>
    <row r="204" spans="2:32" ht="15" customHeight="1" x14ac:dyDescent="0.2">
      <c r="B204" s="13" t="s">
        <v>76</v>
      </c>
      <c r="C204" s="1" t="s">
        <v>65</v>
      </c>
      <c r="D204" s="386">
        <v>189</v>
      </c>
      <c r="E204" s="2" t="s">
        <v>42</v>
      </c>
      <c r="F204" s="13"/>
      <c r="G204" s="12">
        <v>3</v>
      </c>
      <c r="H204" s="12"/>
      <c r="I204" s="12"/>
      <c r="J204" s="12"/>
      <c r="K204" s="12"/>
      <c r="L204" s="386"/>
      <c r="M204" s="386"/>
      <c r="N204" s="12">
        <v>3</v>
      </c>
      <c r="O204" s="12"/>
      <c r="P204" s="12"/>
      <c r="Q204" s="386"/>
      <c r="R204" s="386"/>
      <c r="S204" s="313" t="s">
        <v>649</v>
      </c>
      <c r="T204" s="13"/>
      <c r="U204" s="386"/>
      <c r="V204" s="1"/>
      <c r="W204" s="384"/>
      <c r="X204" s="2"/>
      <c r="Y204" s="36">
        <v>45390</v>
      </c>
      <c r="Z204" s="386" t="s">
        <v>45</v>
      </c>
      <c r="AA204" s="386">
        <v>6</v>
      </c>
      <c r="AB204" s="1"/>
      <c r="AC204" s="2"/>
      <c r="AD204" s="36">
        <v>45470</v>
      </c>
      <c r="AE204" s="1" t="s">
        <v>242</v>
      </c>
      <c r="AF204" s="387"/>
    </row>
    <row r="205" spans="2:32" ht="15" customHeight="1" x14ac:dyDescent="0.2">
      <c r="B205" s="13" t="s">
        <v>76</v>
      </c>
      <c r="C205" s="1" t="s">
        <v>65</v>
      </c>
      <c r="D205" s="386">
        <v>190</v>
      </c>
      <c r="E205" s="2" t="s">
        <v>42</v>
      </c>
      <c r="F205" s="13"/>
      <c r="G205" s="12">
        <v>3</v>
      </c>
      <c r="H205" s="12"/>
      <c r="I205" s="12"/>
      <c r="J205" s="12"/>
      <c r="K205" s="12"/>
      <c r="L205" s="386"/>
      <c r="M205" s="386"/>
      <c r="N205" s="12"/>
      <c r="O205" s="12"/>
      <c r="P205" s="12"/>
      <c r="Q205" s="386"/>
      <c r="R205" s="386"/>
      <c r="S205" s="313" t="s">
        <v>627</v>
      </c>
      <c r="T205" s="13"/>
      <c r="U205" s="24"/>
      <c r="V205" s="1"/>
      <c r="W205" s="50"/>
      <c r="X205" s="2"/>
      <c r="Y205" s="36">
        <v>45390</v>
      </c>
      <c r="Z205" s="386" t="s">
        <v>45</v>
      </c>
      <c r="AA205" s="386">
        <v>3</v>
      </c>
      <c r="AB205" s="1"/>
      <c r="AC205" s="2"/>
      <c r="AD205" s="13"/>
      <c r="AE205" s="1"/>
      <c r="AF205" s="387"/>
    </row>
    <row r="206" spans="2:32" ht="15" customHeight="1" x14ac:dyDescent="0.2">
      <c r="B206" s="13" t="s">
        <v>76</v>
      </c>
      <c r="C206" s="1" t="s">
        <v>65</v>
      </c>
      <c r="D206" s="386">
        <v>191</v>
      </c>
      <c r="E206" s="2" t="s">
        <v>55</v>
      </c>
      <c r="F206" s="13"/>
      <c r="G206" s="12">
        <v>1</v>
      </c>
      <c r="H206" s="12"/>
      <c r="I206" s="12">
        <v>6</v>
      </c>
      <c r="J206" s="12"/>
      <c r="K206" s="12"/>
      <c r="L206" s="386"/>
      <c r="M206" s="386"/>
      <c r="N206" s="12">
        <v>3</v>
      </c>
      <c r="O206" s="12">
        <v>3</v>
      </c>
      <c r="P206" s="12"/>
      <c r="Q206" s="386"/>
      <c r="R206" s="386"/>
      <c r="S206" s="314"/>
      <c r="T206" s="36">
        <v>45355</v>
      </c>
      <c r="U206" s="24" t="s">
        <v>45</v>
      </c>
      <c r="V206" s="68">
        <v>3</v>
      </c>
      <c r="W206" s="50"/>
      <c r="X206" s="2"/>
      <c r="Y206" s="36">
        <v>45390</v>
      </c>
      <c r="Z206" s="386" t="s">
        <v>45</v>
      </c>
      <c r="AA206" s="386">
        <v>10</v>
      </c>
      <c r="AB206" s="1"/>
      <c r="AC206" s="2"/>
      <c r="AD206" s="13"/>
      <c r="AE206" s="1"/>
      <c r="AF206" s="387"/>
    </row>
    <row r="207" spans="2:32" ht="15" customHeight="1" x14ac:dyDescent="0.2">
      <c r="B207" s="13" t="s">
        <v>76</v>
      </c>
      <c r="C207" s="1" t="s">
        <v>65</v>
      </c>
      <c r="D207" s="386">
        <v>192</v>
      </c>
      <c r="E207" s="2" t="s">
        <v>47</v>
      </c>
      <c r="F207" s="13"/>
      <c r="G207" s="12">
        <v>3</v>
      </c>
      <c r="H207" s="12"/>
      <c r="I207" s="12"/>
      <c r="J207" s="12"/>
      <c r="K207" s="12">
        <v>3</v>
      </c>
      <c r="L207" s="386" t="s">
        <v>45</v>
      </c>
      <c r="M207" s="386"/>
      <c r="N207" s="12">
        <v>2</v>
      </c>
      <c r="O207" s="12">
        <v>3</v>
      </c>
      <c r="P207" s="12"/>
      <c r="Q207" s="386"/>
      <c r="R207" s="386"/>
      <c r="S207" s="313" t="s">
        <v>650</v>
      </c>
      <c r="T207" s="36">
        <v>45355</v>
      </c>
      <c r="U207" s="24" t="s">
        <v>45</v>
      </c>
      <c r="V207" s="68">
        <v>6</v>
      </c>
      <c r="W207" s="384"/>
      <c r="X207" s="2"/>
      <c r="Y207" s="36">
        <v>45390</v>
      </c>
      <c r="Z207" s="386" t="s">
        <v>45</v>
      </c>
      <c r="AA207" s="386">
        <v>8</v>
      </c>
      <c r="AB207" s="1"/>
      <c r="AC207" s="2"/>
      <c r="AD207" s="36">
        <v>45466</v>
      </c>
      <c r="AE207" s="1" t="s">
        <v>242</v>
      </c>
      <c r="AF207" s="387"/>
    </row>
    <row r="208" spans="2:32" ht="15" customHeight="1" x14ac:dyDescent="0.2">
      <c r="B208" s="13" t="s">
        <v>76</v>
      </c>
      <c r="C208" s="1" t="s">
        <v>65</v>
      </c>
      <c r="D208" s="386">
        <v>193</v>
      </c>
      <c r="E208" s="2" t="s">
        <v>59</v>
      </c>
      <c r="F208" s="13"/>
      <c r="G208" s="12">
        <v>3</v>
      </c>
      <c r="H208" s="12"/>
      <c r="I208" s="12"/>
      <c r="J208" s="12"/>
      <c r="K208" s="12">
        <v>3</v>
      </c>
      <c r="L208" s="386"/>
      <c r="M208" s="386" t="s">
        <v>45</v>
      </c>
      <c r="N208" s="12">
        <v>3</v>
      </c>
      <c r="O208" s="12">
        <v>3</v>
      </c>
      <c r="P208" s="12"/>
      <c r="Q208" s="386"/>
      <c r="R208" s="386"/>
      <c r="S208" s="314"/>
      <c r="T208" s="36">
        <v>45355</v>
      </c>
      <c r="U208" s="24" t="s">
        <v>45</v>
      </c>
      <c r="V208" s="68">
        <v>12</v>
      </c>
      <c r="W208" s="50" t="s">
        <v>271</v>
      </c>
      <c r="X208" s="2" t="s">
        <v>43</v>
      </c>
      <c r="Y208" s="36">
        <v>45390</v>
      </c>
      <c r="Z208" s="386" t="s">
        <v>45</v>
      </c>
      <c r="AA208" s="386">
        <v>9</v>
      </c>
      <c r="AB208" s="1"/>
      <c r="AC208" s="2"/>
      <c r="AD208" s="13"/>
      <c r="AE208" s="1" t="s">
        <v>242</v>
      </c>
      <c r="AF208" s="387" t="s">
        <v>2776</v>
      </c>
    </row>
    <row r="209" spans="2:32" ht="15" customHeight="1" x14ac:dyDescent="0.2">
      <c r="B209" s="13" t="s">
        <v>76</v>
      </c>
      <c r="C209" s="1" t="s">
        <v>65</v>
      </c>
      <c r="D209" s="386">
        <v>194</v>
      </c>
      <c r="E209" s="2" t="s">
        <v>53</v>
      </c>
      <c r="F209" s="13"/>
      <c r="G209" s="12"/>
      <c r="H209" s="12"/>
      <c r="I209" s="12">
        <v>3</v>
      </c>
      <c r="J209" s="12"/>
      <c r="K209" s="12">
        <v>3</v>
      </c>
      <c r="L209" s="386" t="s">
        <v>45</v>
      </c>
      <c r="M209" s="386"/>
      <c r="N209" s="12">
        <v>3</v>
      </c>
      <c r="O209" s="12">
        <v>3</v>
      </c>
      <c r="P209" s="12"/>
      <c r="Q209" s="386"/>
      <c r="R209" s="386"/>
      <c r="S209" s="314"/>
      <c r="T209" s="36">
        <v>45355</v>
      </c>
      <c r="U209" s="24" t="s">
        <v>45</v>
      </c>
      <c r="V209" s="68">
        <v>6</v>
      </c>
      <c r="W209" s="50"/>
      <c r="X209" s="2"/>
      <c r="Y209" s="36">
        <v>45390</v>
      </c>
      <c r="Z209" s="386" t="s">
        <v>45</v>
      </c>
      <c r="AA209" s="386">
        <v>9</v>
      </c>
      <c r="AB209" s="1"/>
      <c r="AC209" s="2"/>
      <c r="AD209" s="13"/>
      <c r="AE209" s="1"/>
      <c r="AF209" s="387"/>
    </row>
    <row r="210" spans="2:32" ht="15" customHeight="1" x14ac:dyDescent="0.2">
      <c r="B210" s="13" t="s">
        <v>76</v>
      </c>
      <c r="C210" s="1" t="s">
        <v>65</v>
      </c>
      <c r="D210" s="386">
        <v>195</v>
      </c>
      <c r="E210" s="2" t="s">
        <v>58</v>
      </c>
      <c r="F210" s="13"/>
      <c r="G210" s="12">
        <v>2</v>
      </c>
      <c r="H210" s="12"/>
      <c r="I210" s="12">
        <v>9</v>
      </c>
      <c r="J210" s="12"/>
      <c r="K210" s="12"/>
      <c r="L210" s="386"/>
      <c r="M210" s="386"/>
      <c r="N210" s="12"/>
      <c r="O210" s="12">
        <v>6</v>
      </c>
      <c r="P210" s="12"/>
      <c r="Q210" s="386"/>
      <c r="R210" s="386"/>
      <c r="S210" s="313" t="s">
        <v>651</v>
      </c>
      <c r="T210" s="36">
        <v>45355</v>
      </c>
      <c r="U210" s="24" t="s">
        <v>45</v>
      </c>
      <c r="V210" s="68">
        <v>6</v>
      </c>
      <c r="W210" s="50"/>
      <c r="X210" s="2"/>
      <c r="Y210" s="36">
        <v>45390</v>
      </c>
      <c r="Z210" s="386" t="s">
        <v>45</v>
      </c>
      <c r="AA210" s="386">
        <v>11</v>
      </c>
      <c r="AB210" s="1"/>
      <c r="AC210" s="2"/>
      <c r="AD210" s="36">
        <v>45471</v>
      </c>
      <c r="AE210" s="1" t="s">
        <v>242</v>
      </c>
      <c r="AF210" s="387"/>
    </row>
    <row r="211" spans="2:32" ht="15" customHeight="1" x14ac:dyDescent="0.2">
      <c r="B211" s="13" t="s">
        <v>76</v>
      </c>
      <c r="C211" s="1" t="s">
        <v>65</v>
      </c>
      <c r="D211" s="386">
        <v>196</v>
      </c>
      <c r="E211" s="2" t="s">
        <v>56</v>
      </c>
      <c r="F211" s="13"/>
      <c r="G211" s="12">
        <v>3</v>
      </c>
      <c r="H211" s="12"/>
      <c r="I211" s="12">
        <v>2</v>
      </c>
      <c r="J211" s="12"/>
      <c r="K211" s="12"/>
      <c r="L211" s="386"/>
      <c r="M211" s="386"/>
      <c r="N211" s="12">
        <v>3</v>
      </c>
      <c r="O211" s="12">
        <v>4</v>
      </c>
      <c r="P211" s="12"/>
      <c r="Q211" s="386"/>
      <c r="R211" s="386"/>
      <c r="S211" s="314"/>
      <c r="T211" s="36">
        <v>45355</v>
      </c>
      <c r="U211" s="386" t="s">
        <v>45</v>
      </c>
      <c r="V211" s="68">
        <v>4</v>
      </c>
      <c r="W211" s="384"/>
      <c r="X211" s="2"/>
      <c r="Y211" s="36">
        <v>45390</v>
      </c>
      <c r="Z211" s="386" t="s">
        <v>45</v>
      </c>
      <c r="AA211" s="386">
        <v>6</v>
      </c>
      <c r="AB211" s="1"/>
      <c r="AC211" s="2"/>
      <c r="AD211" s="13"/>
      <c r="AE211" s="1"/>
      <c r="AF211" s="387"/>
    </row>
    <row r="212" spans="2:32" ht="15" customHeight="1" x14ac:dyDescent="0.2">
      <c r="B212" s="13" t="s">
        <v>76</v>
      </c>
      <c r="C212" s="1" t="s">
        <v>65</v>
      </c>
      <c r="D212" s="386">
        <v>197</v>
      </c>
      <c r="E212" s="2" t="s">
        <v>42</v>
      </c>
      <c r="F212" s="13"/>
      <c r="G212" s="12">
        <v>3</v>
      </c>
      <c r="H212" s="12"/>
      <c r="I212" s="12"/>
      <c r="J212" s="12"/>
      <c r="K212" s="12"/>
      <c r="L212" s="386"/>
      <c r="M212" s="386"/>
      <c r="N212" s="12"/>
      <c r="O212" s="12"/>
      <c r="P212" s="12"/>
      <c r="Q212" s="386"/>
      <c r="R212" s="386"/>
      <c r="S212" s="314"/>
      <c r="T212" s="13"/>
      <c r="U212" s="24"/>
      <c r="V212" s="1"/>
      <c r="W212" s="50"/>
      <c r="X212" s="2"/>
      <c r="Y212" s="36">
        <v>45390</v>
      </c>
      <c r="Z212" s="386" t="s">
        <v>45</v>
      </c>
      <c r="AA212" s="386">
        <v>3</v>
      </c>
      <c r="AB212" s="1"/>
      <c r="AC212" s="2"/>
      <c r="AD212" s="13"/>
      <c r="AE212" s="1"/>
      <c r="AF212" s="387"/>
    </row>
    <row r="213" spans="2:32" ht="15" customHeight="1" x14ac:dyDescent="0.2">
      <c r="B213" s="13" t="s">
        <v>76</v>
      </c>
      <c r="C213" s="1" t="s">
        <v>65</v>
      </c>
      <c r="D213" s="386">
        <v>198</v>
      </c>
      <c r="E213" s="2" t="s">
        <v>55</v>
      </c>
      <c r="F213" s="13"/>
      <c r="G213" s="12">
        <v>5</v>
      </c>
      <c r="H213" s="12"/>
      <c r="I213" s="12">
        <v>6</v>
      </c>
      <c r="J213" s="12"/>
      <c r="K213" s="12">
        <v>3</v>
      </c>
      <c r="L213" s="386" t="s">
        <v>45</v>
      </c>
      <c r="M213" s="386"/>
      <c r="N213" s="12">
        <v>3</v>
      </c>
      <c r="O213" s="12">
        <v>12</v>
      </c>
      <c r="P213" s="12"/>
      <c r="Q213" s="386"/>
      <c r="R213" s="386"/>
      <c r="S213" s="314"/>
      <c r="T213" s="36">
        <v>45355</v>
      </c>
      <c r="U213" s="386" t="s">
        <v>45</v>
      </c>
      <c r="V213" s="68">
        <v>15</v>
      </c>
      <c r="W213" s="384"/>
      <c r="X213" s="2"/>
      <c r="Y213" s="36">
        <v>45390</v>
      </c>
      <c r="Z213" s="386" t="s">
        <v>45</v>
      </c>
      <c r="AA213" s="386">
        <v>17</v>
      </c>
      <c r="AB213" s="1"/>
      <c r="AC213" s="2"/>
      <c r="AD213" s="13"/>
      <c r="AE213" s="1"/>
      <c r="AF213" s="387"/>
    </row>
    <row r="214" spans="2:32" ht="15" customHeight="1" x14ac:dyDescent="0.2">
      <c r="B214" s="13" t="s">
        <v>76</v>
      </c>
      <c r="C214" s="1" t="s">
        <v>65</v>
      </c>
      <c r="D214" s="386">
        <v>199</v>
      </c>
      <c r="E214" s="2" t="s">
        <v>47</v>
      </c>
      <c r="F214" s="13"/>
      <c r="G214" s="12">
        <v>3</v>
      </c>
      <c r="H214" s="12"/>
      <c r="I214" s="12"/>
      <c r="J214" s="12"/>
      <c r="K214" s="12"/>
      <c r="L214" s="386"/>
      <c r="M214" s="386"/>
      <c r="N214" s="12"/>
      <c r="O214" s="12"/>
      <c r="P214" s="12"/>
      <c r="Q214" s="386"/>
      <c r="R214" s="386"/>
      <c r="S214" s="314"/>
      <c r="T214" s="13"/>
      <c r="U214" s="386"/>
      <c r="V214" s="1"/>
      <c r="W214" s="525"/>
      <c r="X214" s="2"/>
      <c r="Y214" s="36">
        <v>45390</v>
      </c>
      <c r="Z214" s="386" t="s">
        <v>45</v>
      </c>
      <c r="AA214" s="386">
        <v>3</v>
      </c>
      <c r="AB214" s="1"/>
      <c r="AC214" s="2"/>
      <c r="AD214" s="13"/>
      <c r="AE214" s="1"/>
      <c r="AF214" s="387"/>
    </row>
    <row r="215" spans="2:32" ht="15" customHeight="1" x14ac:dyDescent="0.2">
      <c r="B215" s="13" t="s">
        <v>76</v>
      </c>
      <c r="C215" s="1" t="s">
        <v>65</v>
      </c>
      <c r="D215" s="386">
        <v>200</v>
      </c>
      <c r="E215" s="2" t="s">
        <v>47</v>
      </c>
      <c r="F215" s="13"/>
      <c r="G215" s="12">
        <v>3</v>
      </c>
      <c r="H215" s="12"/>
      <c r="I215" s="12"/>
      <c r="J215" s="12"/>
      <c r="K215" s="12"/>
      <c r="L215" s="386"/>
      <c r="M215" s="386"/>
      <c r="N215" s="12">
        <v>3</v>
      </c>
      <c r="O215" s="12"/>
      <c r="P215" s="12"/>
      <c r="Q215" s="386"/>
      <c r="R215" s="386"/>
      <c r="S215" s="314"/>
      <c r="T215" s="13"/>
      <c r="U215" s="386"/>
      <c r="V215" s="1"/>
      <c r="W215" s="384"/>
      <c r="X215" s="2"/>
      <c r="Y215" s="36">
        <v>45390</v>
      </c>
      <c r="Z215" s="386" t="s">
        <v>45</v>
      </c>
      <c r="AA215" s="386">
        <v>6</v>
      </c>
      <c r="AB215" s="1"/>
      <c r="AC215" s="2"/>
      <c r="AD215" s="13"/>
      <c r="AE215" s="1"/>
      <c r="AF215" s="387"/>
    </row>
    <row r="216" spans="2:32" ht="15" customHeight="1" x14ac:dyDescent="0.2">
      <c r="B216" s="13" t="s">
        <v>76</v>
      </c>
      <c r="C216" s="1" t="s">
        <v>65</v>
      </c>
      <c r="D216" s="386">
        <v>201</v>
      </c>
      <c r="E216" s="2" t="s">
        <v>47</v>
      </c>
      <c r="F216" s="13"/>
      <c r="G216" s="12">
        <v>3</v>
      </c>
      <c r="H216" s="12"/>
      <c r="I216" s="12"/>
      <c r="J216" s="12"/>
      <c r="K216" s="12"/>
      <c r="L216" s="386"/>
      <c r="M216" s="386"/>
      <c r="N216" s="12"/>
      <c r="O216" s="12"/>
      <c r="P216" s="12"/>
      <c r="Q216" s="386"/>
      <c r="R216" s="386"/>
      <c r="S216" s="314"/>
      <c r="T216" s="13"/>
      <c r="U216" s="386"/>
      <c r="V216" s="1"/>
      <c r="W216" s="384"/>
      <c r="X216" s="2"/>
      <c r="Y216" s="36">
        <v>45390</v>
      </c>
      <c r="Z216" s="386" t="s">
        <v>45</v>
      </c>
      <c r="AA216" s="386">
        <v>3</v>
      </c>
      <c r="AB216" s="1"/>
      <c r="AC216" s="2"/>
      <c r="AD216" s="13"/>
      <c r="AE216" s="1"/>
      <c r="AF216" s="387"/>
    </row>
    <row r="217" spans="2:32" ht="15" customHeight="1" x14ac:dyDescent="0.2">
      <c r="B217" s="13" t="s">
        <v>76</v>
      </c>
      <c r="C217" s="1" t="s">
        <v>65</v>
      </c>
      <c r="D217" s="386">
        <v>202</v>
      </c>
      <c r="E217" s="2" t="s">
        <v>47</v>
      </c>
      <c r="F217" s="13"/>
      <c r="G217" s="12">
        <v>3</v>
      </c>
      <c r="H217" s="12"/>
      <c r="I217" s="12"/>
      <c r="J217" s="12"/>
      <c r="K217" s="12"/>
      <c r="L217" s="386"/>
      <c r="M217" s="386"/>
      <c r="N217" s="12"/>
      <c r="O217" s="12"/>
      <c r="P217" s="12"/>
      <c r="Q217" s="386"/>
      <c r="R217" s="386"/>
      <c r="S217" s="313" t="s">
        <v>652</v>
      </c>
      <c r="T217" s="13"/>
      <c r="U217" s="386"/>
      <c r="V217" s="1"/>
      <c r="W217" s="525"/>
      <c r="X217" s="2"/>
      <c r="Y217" s="36">
        <v>45390</v>
      </c>
      <c r="Z217" s="386" t="s">
        <v>45</v>
      </c>
      <c r="AA217" s="386">
        <v>3</v>
      </c>
      <c r="AB217" s="1"/>
      <c r="AC217" s="2"/>
      <c r="AD217" s="13"/>
      <c r="AE217" s="1"/>
      <c r="AF217" s="387"/>
    </row>
    <row r="218" spans="2:32" ht="15" customHeight="1" x14ac:dyDescent="0.2">
      <c r="B218" s="13" t="s">
        <v>76</v>
      </c>
      <c r="C218" s="1" t="s">
        <v>65</v>
      </c>
      <c r="D218" s="386">
        <v>203</v>
      </c>
      <c r="E218" s="2" t="s">
        <v>47</v>
      </c>
      <c r="F218" s="13"/>
      <c r="G218" s="12">
        <v>3</v>
      </c>
      <c r="H218" s="12"/>
      <c r="I218" s="12"/>
      <c r="J218" s="12"/>
      <c r="K218" s="12"/>
      <c r="L218" s="386"/>
      <c r="M218" s="386"/>
      <c r="N218" s="12">
        <v>3</v>
      </c>
      <c r="O218" s="12"/>
      <c r="P218" s="12"/>
      <c r="Q218" s="386"/>
      <c r="R218" s="386"/>
      <c r="S218" s="314"/>
      <c r="T218" s="13"/>
      <c r="U218" s="24"/>
      <c r="V218" s="1"/>
      <c r="W218" s="50"/>
      <c r="X218" s="2"/>
      <c r="Y218" s="36">
        <v>45390</v>
      </c>
      <c r="Z218" s="386" t="s">
        <v>45</v>
      </c>
      <c r="AA218" s="386">
        <v>6</v>
      </c>
      <c r="AB218" s="1"/>
      <c r="AC218" s="2"/>
      <c r="AD218" s="13"/>
      <c r="AE218" s="1"/>
      <c r="AF218" s="387"/>
    </row>
    <row r="219" spans="2:32" ht="15" customHeight="1" x14ac:dyDescent="0.2">
      <c r="B219" s="13" t="s">
        <v>76</v>
      </c>
      <c r="C219" s="1" t="s">
        <v>65</v>
      </c>
      <c r="D219" s="386">
        <v>204</v>
      </c>
      <c r="E219" s="2" t="s">
        <v>56</v>
      </c>
      <c r="F219" s="13"/>
      <c r="G219" s="12">
        <v>5</v>
      </c>
      <c r="H219" s="12"/>
      <c r="I219" s="12">
        <v>3</v>
      </c>
      <c r="J219" s="12"/>
      <c r="K219" s="12"/>
      <c r="L219" s="386"/>
      <c r="M219" s="386"/>
      <c r="N219" s="12"/>
      <c r="O219" s="12">
        <v>3</v>
      </c>
      <c r="P219" s="12">
        <v>3</v>
      </c>
      <c r="Q219" s="386" t="s">
        <v>45</v>
      </c>
      <c r="R219" s="386"/>
      <c r="S219" s="314"/>
      <c r="T219" s="36">
        <v>45355</v>
      </c>
      <c r="U219" s="24" t="s">
        <v>45</v>
      </c>
      <c r="V219" s="68">
        <v>6</v>
      </c>
      <c r="W219" s="50"/>
      <c r="X219" s="2"/>
      <c r="Y219" s="36">
        <v>45390</v>
      </c>
      <c r="Z219" s="386" t="s">
        <v>45</v>
      </c>
      <c r="AA219" s="386">
        <v>8</v>
      </c>
      <c r="AB219" s="1"/>
      <c r="AC219" s="2"/>
      <c r="AD219" s="13"/>
      <c r="AE219" s="1"/>
      <c r="AF219" s="387"/>
    </row>
    <row r="220" spans="2:32" ht="15" customHeight="1" x14ac:dyDescent="0.2">
      <c r="B220" s="13" t="s">
        <v>76</v>
      </c>
      <c r="C220" s="1" t="s">
        <v>65</v>
      </c>
      <c r="D220" s="386">
        <v>205</v>
      </c>
      <c r="E220" s="2" t="s">
        <v>44</v>
      </c>
      <c r="F220" s="13"/>
      <c r="G220" s="12">
        <v>3</v>
      </c>
      <c r="H220" s="12"/>
      <c r="I220" s="12">
        <v>6</v>
      </c>
      <c r="J220" s="12"/>
      <c r="K220" s="12">
        <v>3</v>
      </c>
      <c r="L220" s="386" t="s">
        <v>45</v>
      </c>
      <c r="M220" s="386"/>
      <c r="N220" s="12">
        <v>3</v>
      </c>
      <c r="O220" s="12"/>
      <c r="P220" s="12">
        <v>4</v>
      </c>
      <c r="Q220" s="386"/>
      <c r="R220" s="386"/>
      <c r="S220" s="314"/>
      <c r="T220" s="36">
        <v>45355</v>
      </c>
      <c r="U220" s="24" t="s">
        <v>45</v>
      </c>
      <c r="V220" s="68">
        <v>7</v>
      </c>
      <c r="W220" s="50"/>
      <c r="X220" s="2"/>
      <c r="Y220" s="36">
        <v>45390</v>
      </c>
      <c r="Z220" s="386" t="s">
        <v>45</v>
      </c>
      <c r="AA220" s="386">
        <v>15</v>
      </c>
      <c r="AB220" s="1"/>
      <c r="AC220" s="2"/>
      <c r="AD220" s="13"/>
      <c r="AE220" s="1"/>
      <c r="AF220" s="387"/>
    </row>
    <row r="221" spans="2:32" ht="15" customHeight="1" x14ac:dyDescent="0.2">
      <c r="B221" s="13" t="s">
        <v>76</v>
      </c>
      <c r="C221" s="1" t="s">
        <v>65</v>
      </c>
      <c r="D221" s="386">
        <v>206</v>
      </c>
      <c r="E221" s="2" t="s">
        <v>44</v>
      </c>
      <c r="F221" s="13"/>
      <c r="G221" s="12"/>
      <c r="H221" s="12"/>
      <c r="I221" s="12">
        <v>6</v>
      </c>
      <c r="J221" s="12"/>
      <c r="K221" s="12"/>
      <c r="L221" s="386"/>
      <c r="M221" s="386"/>
      <c r="N221" s="12"/>
      <c r="O221" s="12">
        <v>7</v>
      </c>
      <c r="P221" s="12">
        <v>3</v>
      </c>
      <c r="Q221" s="386"/>
      <c r="R221" s="386" t="s">
        <v>45</v>
      </c>
      <c r="S221" s="314"/>
      <c r="T221" s="36">
        <v>45355</v>
      </c>
      <c r="U221" s="386" t="s">
        <v>45</v>
      </c>
      <c r="V221" s="68">
        <v>16</v>
      </c>
      <c r="W221" s="384"/>
      <c r="X221" s="2"/>
      <c r="Y221" s="36">
        <v>45390</v>
      </c>
      <c r="Z221" s="386" t="s">
        <v>45</v>
      </c>
      <c r="AA221" s="386">
        <v>12</v>
      </c>
      <c r="AB221" s="1"/>
      <c r="AC221" s="2"/>
      <c r="AD221" s="13"/>
      <c r="AE221" s="1"/>
      <c r="AF221" s="387"/>
    </row>
    <row r="222" spans="2:32" ht="15" customHeight="1" x14ac:dyDescent="0.2">
      <c r="B222" s="13" t="s">
        <v>76</v>
      </c>
      <c r="C222" s="1" t="s">
        <v>65</v>
      </c>
      <c r="D222" s="386">
        <v>207</v>
      </c>
      <c r="E222" s="2" t="s">
        <v>47</v>
      </c>
      <c r="F222" s="13"/>
      <c r="G222" s="12">
        <v>3</v>
      </c>
      <c r="H222" s="12"/>
      <c r="I222" s="12"/>
      <c r="J222" s="12"/>
      <c r="K222" s="12"/>
      <c r="L222" s="386"/>
      <c r="M222" s="386"/>
      <c r="N222" s="12"/>
      <c r="O222" s="12"/>
      <c r="P222" s="12"/>
      <c r="Q222" s="386"/>
      <c r="R222" s="386"/>
      <c r="S222" s="314"/>
      <c r="T222" s="13"/>
      <c r="U222" s="24"/>
      <c r="V222" s="1"/>
      <c r="W222" s="50"/>
      <c r="X222" s="2"/>
      <c r="Y222" s="36">
        <v>45390</v>
      </c>
      <c r="Z222" s="386" t="s">
        <v>45</v>
      </c>
      <c r="AA222" s="386">
        <v>3</v>
      </c>
      <c r="AB222" s="1"/>
      <c r="AC222" s="2"/>
      <c r="AD222" s="13"/>
      <c r="AE222" s="1"/>
      <c r="AF222" s="387"/>
    </row>
    <row r="223" spans="2:32" ht="15" customHeight="1" x14ac:dyDescent="0.2">
      <c r="B223" s="13" t="s">
        <v>76</v>
      </c>
      <c r="C223" s="1" t="s">
        <v>65</v>
      </c>
      <c r="D223" s="386">
        <v>208</v>
      </c>
      <c r="E223" s="2" t="s">
        <v>56</v>
      </c>
      <c r="F223" s="13"/>
      <c r="G223" s="12">
        <v>5</v>
      </c>
      <c r="H223" s="12">
        <v>1</v>
      </c>
      <c r="I223" s="12">
        <v>2</v>
      </c>
      <c r="J223" s="12"/>
      <c r="K223" s="12"/>
      <c r="L223" s="386"/>
      <c r="M223" s="386"/>
      <c r="N223" s="12"/>
      <c r="O223" s="12">
        <v>6</v>
      </c>
      <c r="P223" s="12"/>
      <c r="Q223" s="386"/>
      <c r="R223" s="386"/>
      <c r="S223" s="314"/>
      <c r="T223" s="36">
        <v>45355</v>
      </c>
      <c r="U223" s="24" t="s">
        <v>45</v>
      </c>
      <c r="V223" s="68">
        <v>6</v>
      </c>
      <c r="W223" s="50"/>
      <c r="X223" s="2"/>
      <c r="Y223" s="36">
        <v>45391</v>
      </c>
      <c r="Z223" s="386" t="s">
        <v>45</v>
      </c>
      <c r="AA223" s="386">
        <v>8</v>
      </c>
      <c r="AB223" s="1"/>
      <c r="AC223" s="2"/>
      <c r="AD223" s="13"/>
      <c r="AE223" s="1"/>
      <c r="AF223" s="387"/>
    </row>
    <row r="224" spans="2:32" ht="15" customHeight="1" x14ac:dyDescent="0.2">
      <c r="B224" s="13" t="s">
        <v>76</v>
      </c>
      <c r="C224" s="1" t="s">
        <v>65</v>
      </c>
      <c r="D224" s="386">
        <v>209</v>
      </c>
      <c r="E224" s="2" t="s">
        <v>50</v>
      </c>
      <c r="F224" s="13"/>
      <c r="G224" s="12"/>
      <c r="H224" s="12">
        <v>4</v>
      </c>
      <c r="I224" s="12">
        <v>2</v>
      </c>
      <c r="J224" s="12"/>
      <c r="K224" s="12"/>
      <c r="L224" s="386"/>
      <c r="M224" s="386"/>
      <c r="N224" s="12"/>
      <c r="O224" s="12">
        <v>3</v>
      </c>
      <c r="P224" s="12"/>
      <c r="Q224" s="386"/>
      <c r="R224" s="386"/>
      <c r="S224" s="314"/>
      <c r="T224" s="36">
        <v>45355</v>
      </c>
      <c r="U224" s="386" t="s">
        <v>45</v>
      </c>
      <c r="V224" s="68">
        <v>3</v>
      </c>
      <c r="W224" s="525"/>
      <c r="X224" s="2"/>
      <c r="Y224" s="36">
        <v>45391</v>
      </c>
      <c r="Z224" s="386" t="s">
        <v>45</v>
      </c>
      <c r="AA224" s="386">
        <v>6</v>
      </c>
      <c r="AB224" s="1"/>
      <c r="AC224" s="2"/>
      <c r="AD224" s="13"/>
      <c r="AE224" s="1"/>
      <c r="AF224" s="387"/>
    </row>
    <row r="225" spans="2:32" ht="15" customHeight="1" x14ac:dyDescent="0.2">
      <c r="B225" s="13" t="s">
        <v>76</v>
      </c>
      <c r="C225" s="1" t="s">
        <v>65</v>
      </c>
      <c r="D225" s="386">
        <v>210</v>
      </c>
      <c r="E225" s="2" t="s">
        <v>44</v>
      </c>
      <c r="F225" s="13"/>
      <c r="G225" s="12"/>
      <c r="H225" s="12"/>
      <c r="I225" s="12">
        <v>6</v>
      </c>
      <c r="J225" s="12"/>
      <c r="K225" s="12"/>
      <c r="L225" s="386"/>
      <c r="M225" s="386"/>
      <c r="N225" s="12"/>
      <c r="O225" s="12">
        <v>6</v>
      </c>
      <c r="P225" s="12"/>
      <c r="Q225" s="386"/>
      <c r="R225" s="386"/>
      <c r="S225" s="314"/>
      <c r="T225" s="36">
        <v>45356</v>
      </c>
      <c r="U225" s="386" t="s">
        <v>45</v>
      </c>
      <c r="V225" s="68">
        <v>6</v>
      </c>
      <c r="W225" s="384"/>
      <c r="X225" s="2"/>
      <c r="Y225" s="36">
        <v>45391</v>
      </c>
      <c r="Z225" s="386" t="s">
        <v>45</v>
      </c>
      <c r="AA225" s="386">
        <v>6</v>
      </c>
      <c r="AB225" s="1"/>
      <c r="AC225" s="2"/>
      <c r="AD225" s="13"/>
      <c r="AE225" s="1"/>
      <c r="AF225" s="387"/>
    </row>
    <row r="226" spans="2:32" ht="15" customHeight="1" x14ac:dyDescent="0.2">
      <c r="B226" s="13" t="s">
        <v>76</v>
      </c>
      <c r="C226" s="1" t="s">
        <v>65</v>
      </c>
      <c r="D226" s="386">
        <v>211</v>
      </c>
      <c r="E226" s="2" t="s">
        <v>47</v>
      </c>
      <c r="F226" s="13"/>
      <c r="G226" s="12">
        <v>3</v>
      </c>
      <c r="H226" s="12"/>
      <c r="I226" s="12"/>
      <c r="J226" s="12"/>
      <c r="K226" s="12"/>
      <c r="L226" s="386"/>
      <c r="M226" s="386"/>
      <c r="N226" s="12"/>
      <c r="O226" s="12"/>
      <c r="P226" s="12"/>
      <c r="Q226" s="386"/>
      <c r="R226" s="386"/>
      <c r="S226" s="314"/>
      <c r="T226" s="13"/>
      <c r="U226" s="386"/>
      <c r="V226" s="1"/>
      <c r="W226" s="525"/>
      <c r="X226" s="2"/>
      <c r="Y226" s="36">
        <v>45391</v>
      </c>
      <c r="Z226" s="386" t="s">
        <v>45</v>
      </c>
      <c r="AA226" s="386">
        <v>3</v>
      </c>
      <c r="AB226" s="1"/>
      <c r="AC226" s="2"/>
      <c r="AD226" s="13"/>
      <c r="AE226" s="1"/>
      <c r="AF226" s="387"/>
    </row>
    <row r="227" spans="2:32" ht="15" customHeight="1" x14ac:dyDescent="0.2">
      <c r="B227" s="13" t="s">
        <v>76</v>
      </c>
      <c r="C227" s="1" t="s">
        <v>65</v>
      </c>
      <c r="D227" s="386">
        <v>212</v>
      </c>
      <c r="E227" s="2" t="s">
        <v>47</v>
      </c>
      <c r="F227" s="13"/>
      <c r="G227" s="12">
        <v>3</v>
      </c>
      <c r="H227" s="12"/>
      <c r="I227" s="12"/>
      <c r="J227" s="12"/>
      <c r="K227" s="12"/>
      <c r="L227" s="386"/>
      <c r="M227" s="386"/>
      <c r="N227" s="12">
        <v>3</v>
      </c>
      <c r="O227" s="12"/>
      <c r="P227" s="12"/>
      <c r="Q227" s="386"/>
      <c r="R227" s="386"/>
      <c r="S227" s="314"/>
      <c r="T227" s="13"/>
      <c r="U227" s="386"/>
      <c r="V227" s="1"/>
      <c r="W227" s="384"/>
      <c r="X227" s="2"/>
      <c r="Y227" s="36">
        <v>45391</v>
      </c>
      <c r="Z227" s="386" t="s">
        <v>45</v>
      </c>
      <c r="AA227" s="386">
        <v>6</v>
      </c>
      <c r="AB227" s="1"/>
      <c r="AC227" s="2"/>
      <c r="AD227" s="13"/>
      <c r="AE227" s="1"/>
      <c r="AF227" s="387"/>
    </row>
    <row r="228" spans="2:32" ht="15" customHeight="1" x14ac:dyDescent="0.2">
      <c r="B228" s="13" t="s">
        <v>76</v>
      </c>
      <c r="C228" s="1" t="s">
        <v>65</v>
      </c>
      <c r="D228" s="386">
        <v>213</v>
      </c>
      <c r="E228" s="2" t="s">
        <v>47</v>
      </c>
      <c r="F228" s="13"/>
      <c r="G228" s="12">
        <v>3</v>
      </c>
      <c r="H228" s="12"/>
      <c r="I228" s="12"/>
      <c r="J228" s="12"/>
      <c r="K228" s="12"/>
      <c r="L228" s="386"/>
      <c r="M228" s="386"/>
      <c r="N228" s="12"/>
      <c r="O228" s="12"/>
      <c r="P228" s="12"/>
      <c r="Q228" s="386"/>
      <c r="R228" s="386"/>
      <c r="S228" s="314"/>
      <c r="T228" s="13"/>
      <c r="U228" s="386"/>
      <c r="V228" s="1"/>
      <c r="W228" s="384"/>
      <c r="X228" s="2"/>
      <c r="Y228" s="36">
        <v>45391</v>
      </c>
      <c r="Z228" s="386" t="s">
        <v>45</v>
      </c>
      <c r="AA228" s="386">
        <v>3</v>
      </c>
      <c r="AB228" s="1"/>
      <c r="AC228" s="2"/>
      <c r="AD228" s="13"/>
      <c r="AE228" s="1"/>
      <c r="AF228" s="387"/>
    </row>
    <row r="229" spans="2:32" ht="15" customHeight="1" x14ac:dyDescent="0.2">
      <c r="B229" s="13" t="s">
        <v>76</v>
      </c>
      <c r="C229" s="1" t="s">
        <v>65</v>
      </c>
      <c r="D229" s="386">
        <v>214</v>
      </c>
      <c r="E229" s="2" t="s">
        <v>47</v>
      </c>
      <c r="F229" s="13"/>
      <c r="G229" s="12">
        <v>3</v>
      </c>
      <c r="H229" s="12"/>
      <c r="I229" s="12"/>
      <c r="J229" s="12"/>
      <c r="K229" s="12"/>
      <c r="L229" s="386"/>
      <c r="M229" s="386"/>
      <c r="N229" s="12">
        <v>3</v>
      </c>
      <c r="O229" s="12"/>
      <c r="P229" s="12"/>
      <c r="Q229" s="386"/>
      <c r="R229" s="386"/>
      <c r="S229" s="314"/>
      <c r="T229" s="13"/>
      <c r="U229" s="386"/>
      <c r="V229" s="1"/>
      <c r="W229" s="384"/>
      <c r="X229" s="2"/>
      <c r="Y229" s="36">
        <v>45391</v>
      </c>
      <c r="Z229" s="386" t="s">
        <v>45</v>
      </c>
      <c r="AA229" s="386">
        <v>6</v>
      </c>
      <c r="AB229" s="1"/>
      <c r="AC229" s="2"/>
      <c r="AD229" s="13"/>
      <c r="AE229" s="1"/>
      <c r="AF229" s="387"/>
    </row>
    <row r="230" spans="2:32" ht="15" customHeight="1" x14ac:dyDescent="0.2">
      <c r="B230" s="13" t="s">
        <v>76</v>
      </c>
      <c r="C230" s="1" t="s">
        <v>65</v>
      </c>
      <c r="D230" s="386">
        <v>215</v>
      </c>
      <c r="E230" s="2" t="s">
        <v>47</v>
      </c>
      <c r="F230" s="13"/>
      <c r="G230" s="12">
        <v>3</v>
      </c>
      <c r="H230" s="12"/>
      <c r="I230" s="12"/>
      <c r="J230" s="12"/>
      <c r="K230" s="12"/>
      <c r="L230" s="386"/>
      <c r="M230" s="386"/>
      <c r="N230" s="12"/>
      <c r="O230" s="12"/>
      <c r="P230" s="12"/>
      <c r="Q230" s="386"/>
      <c r="R230" s="386"/>
      <c r="S230" s="314"/>
      <c r="T230" s="13"/>
      <c r="U230" s="386"/>
      <c r="V230" s="1"/>
      <c r="W230" s="525"/>
      <c r="X230" s="2"/>
      <c r="Y230" s="36">
        <v>45391</v>
      </c>
      <c r="Z230" s="386" t="s">
        <v>45</v>
      </c>
      <c r="AA230" s="386">
        <v>3</v>
      </c>
      <c r="AB230" s="1"/>
      <c r="AC230" s="2"/>
      <c r="AD230" s="13"/>
      <c r="AE230" s="1"/>
      <c r="AF230" s="387"/>
    </row>
    <row r="231" spans="2:32" ht="15" customHeight="1" x14ac:dyDescent="0.2">
      <c r="B231" s="13" t="s">
        <v>76</v>
      </c>
      <c r="C231" s="1" t="s">
        <v>65</v>
      </c>
      <c r="D231" s="386">
        <v>216</v>
      </c>
      <c r="E231" s="2" t="s">
        <v>47</v>
      </c>
      <c r="F231" s="13"/>
      <c r="G231" s="12">
        <v>3</v>
      </c>
      <c r="H231" s="12"/>
      <c r="I231" s="12"/>
      <c r="J231" s="12"/>
      <c r="K231" s="12"/>
      <c r="L231" s="386"/>
      <c r="M231" s="386"/>
      <c r="N231" s="12">
        <v>3</v>
      </c>
      <c r="O231" s="12"/>
      <c r="P231" s="12"/>
      <c r="Q231" s="386"/>
      <c r="R231" s="386"/>
      <c r="S231" s="314"/>
      <c r="T231" s="13"/>
      <c r="U231" s="386"/>
      <c r="V231" s="1"/>
      <c r="W231" s="384"/>
      <c r="X231" s="2"/>
      <c r="Y231" s="36">
        <v>45391</v>
      </c>
      <c r="Z231" s="386" t="s">
        <v>45</v>
      </c>
      <c r="AA231" s="386">
        <v>6</v>
      </c>
      <c r="AB231" s="1"/>
      <c r="AC231" s="2"/>
      <c r="AD231" s="13"/>
      <c r="AE231" s="1"/>
      <c r="AF231" s="387"/>
    </row>
    <row r="232" spans="2:32" ht="15" customHeight="1" x14ac:dyDescent="0.2">
      <c r="B232" s="13" t="s">
        <v>76</v>
      </c>
      <c r="C232" s="1" t="s">
        <v>65</v>
      </c>
      <c r="D232" s="386">
        <v>217</v>
      </c>
      <c r="E232" s="2" t="s">
        <v>47</v>
      </c>
      <c r="F232" s="13"/>
      <c r="G232" s="12">
        <v>3</v>
      </c>
      <c r="H232" s="12"/>
      <c r="I232" s="12"/>
      <c r="J232" s="12"/>
      <c r="K232" s="12"/>
      <c r="L232" s="386"/>
      <c r="M232" s="386"/>
      <c r="N232" s="12"/>
      <c r="O232" s="12"/>
      <c r="P232" s="12"/>
      <c r="Q232" s="386"/>
      <c r="R232" s="386"/>
      <c r="S232" s="314"/>
      <c r="T232" s="13"/>
      <c r="U232" s="386"/>
      <c r="V232" s="1"/>
      <c r="W232" s="384"/>
      <c r="X232" s="2"/>
      <c r="Y232" s="36">
        <v>45391</v>
      </c>
      <c r="Z232" s="386" t="s">
        <v>45</v>
      </c>
      <c r="AA232" s="386">
        <v>3</v>
      </c>
      <c r="AB232" s="1"/>
      <c r="AC232" s="2"/>
      <c r="AD232" s="13"/>
      <c r="AE232" s="1"/>
      <c r="AF232" s="387"/>
    </row>
    <row r="233" spans="2:32" ht="15" customHeight="1" x14ac:dyDescent="0.2">
      <c r="B233" s="13" t="s">
        <v>76</v>
      </c>
      <c r="C233" s="1" t="s">
        <v>65</v>
      </c>
      <c r="D233" s="386">
        <v>218</v>
      </c>
      <c r="E233" s="2" t="s">
        <v>50</v>
      </c>
      <c r="F233" s="13"/>
      <c r="G233" s="12">
        <v>3</v>
      </c>
      <c r="H233" s="12"/>
      <c r="I233" s="12">
        <v>6</v>
      </c>
      <c r="J233" s="12"/>
      <c r="K233" s="12">
        <v>3</v>
      </c>
      <c r="L233" s="386" t="s">
        <v>45</v>
      </c>
      <c r="M233" s="386"/>
      <c r="N233" s="12">
        <v>3</v>
      </c>
      <c r="O233" s="12">
        <v>10</v>
      </c>
      <c r="P233" s="12"/>
      <c r="Q233" s="386"/>
      <c r="R233" s="386"/>
      <c r="S233" s="314"/>
      <c r="T233" s="36">
        <v>45356</v>
      </c>
      <c r="U233" s="386" t="s">
        <v>45</v>
      </c>
      <c r="V233" s="68">
        <v>13</v>
      </c>
      <c r="W233" s="525"/>
      <c r="X233" s="2"/>
      <c r="Y233" s="36">
        <v>45391</v>
      </c>
      <c r="Z233" s="386" t="s">
        <v>45</v>
      </c>
      <c r="AA233" s="386">
        <v>15</v>
      </c>
      <c r="AB233" s="1"/>
      <c r="AC233" s="2"/>
      <c r="AD233" s="13"/>
      <c r="AE233" s="1"/>
      <c r="AF233" s="387"/>
    </row>
    <row r="234" spans="2:32" ht="15" customHeight="1" x14ac:dyDescent="0.2">
      <c r="B234" s="13" t="s">
        <v>76</v>
      </c>
      <c r="C234" s="1" t="s">
        <v>65</v>
      </c>
      <c r="D234" s="386">
        <v>219</v>
      </c>
      <c r="E234" s="2" t="s">
        <v>50</v>
      </c>
      <c r="F234" s="13"/>
      <c r="G234" s="12">
        <v>1</v>
      </c>
      <c r="H234" s="12"/>
      <c r="I234" s="12">
        <v>6</v>
      </c>
      <c r="J234" s="12"/>
      <c r="K234" s="12"/>
      <c r="L234" s="386"/>
      <c r="M234" s="386"/>
      <c r="N234" s="12"/>
      <c r="O234" s="12">
        <v>6</v>
      </c>
      <c r="P234" s="12"/>
      <c r="Q234" s="386"/>
      <c r="R234" s="386"/>
      <c r="S234" s="314"/>
      <c r="T234" s="36">
        <v>45356</v>
      </c>
      <c r="U234" s="386" t="s">
        <v>45</v>
      </c>
      <c r="V234" s="68">
        <v>6</v>
      </c>
      <c r="W234" s="525"/>
      <c r="X234" s="2"/>
      <c r="Y234" s="36">
        <v>45391</v>
      </c>
      <c r="Z234" s="386" t="s">
        <v>45</v>
      </c>
      <c r="AA234" s="386">
        <v>7</v>
      </c>
      <c r="AB234" s="1"/>
      <c r="AC234" s="2"/>
      <c r="AD234" s="13"/>
      <c r="AE234" s="1"/>
      <c r="AF234" s="387"/>
    </row>
    <row r="235" spans="2:32" ht="15" customHeight="1" x14ac:dyDescent="0.2">
      <c r="B235" s="13" t="s">
        <v>76</v>
      </c>
      <c r="C235" s="1" t="s">
        <v>65</v>
      </c>
      <c r="D235" s="386">
        <v>220</v>
      </c>
      <c r="E235" s="2" t="s">
        <v>47</v>
      </c>
      <c r="F235" s="13"/>
      <c r="G235" s="12">
        <v>6</v>
      </c>
      <c r="H235" s="12"/>
      <c r="I235" s="12"/>
      <c r="J235" s="12"/>
      <c r="K235" s="12"/>
      <c r="L235" s="386"/>
      <c r="M235" s="386"/>
      <c r="N235" s="12">
        <v>3</v>
      </c>
      <c r="O235" s="12"/>
      <c r="P235" s="12"/>
      <c r="Q235" s="386"/>
      <c r="R235" s="386"/>
      <c r="S235" s="314"/>
      <c r="T235" s="13"/>
      <c r="U235" s="386"/>
      <c r="V235" s="1"/>
      <c r="W235" s="525"/>
      <c r="X235" s="2"/>
      <c r="Y235" s="36">
        <v>45391</v>
      </c>
      <c r="Z235" s="386" t="s">
        <v>45</v>
      </c>
      <c r="AA235" s="386">
        <v>9</v>
      </c>
      <c r="AB235" s="1"/>
      <c r="AC235" s="2"/>
      <c r="AD235" s="13"/>
      <c r="AE235" s="1"/>
      <c r="AF235" s="387"/>
    </row>
    <row r="236" spans="2:32" ht="15" customHeight="1" x14ac:dyDescent="0.2">
      <c r="B236" s="13" t="s">
        <v>76</v>
      </c>
      <c r="C236" s="1" t="s">
        <v>65</v>
      </c>
      <c r="D236" s="386">
        <v>221</v>
      </c>
      <c r="E236" s="2" t="s">
        <v>47</v>
      </c>
      <c r="F236" s="13"/>
      <c r="G236" s="12">
        <v>6</v>
      </c>
      <c r="H236" s="12"/>
      <c r="I236" s="12"/>
      <c r="J236" s="12"/>
      <c r="K236" s="12"/>
      <c r="L236" s="386"/>
      <c r="M236" s="386"/>
      <c r="N236" s="12"/>
      <c r="O236" s="12"/>
      <c r="P236" s="12"/>
      <c r="Q236" s="386"/>
      <c r="R236" s="386"/>
      <c r="S236" s="314"/>
      <c r="T236" s="13"/>
      <c r="U236" s="386"/>
      <c r="V236" s="1"/>
      <c r="W236" s="384"/>
      <c r="X236" s="2"/>
      <c r="Y236" s="36">
        <v>45391</v>
      </c>
      <c r="Z236" s="386" t="s">
        <v>45</v>
      </c>
      <c r="AA236" s="386">
        <v>6</v>
      </c>
      <c r="AB236" s="1"/>
      <c r="AC236" s="2"/>
      <c r="AD236" s="13"/>
      <c r="AE236" s="1"/>
      <c r="AF236" s="387"/>
    </row>
    <row r="237" spans="2:32" ht="15" customHeight="1" x14ac:dyDescent="0.2">
      <c r="B237" s="13" t="s">
        <v>76</v>
      </c>
      <c r="C237" s="1" t="s">
        <v>65</v>
      </c>
      <c r="D237" s="386">
        <v>222</v>
      </c>
      <c r="E237" s="2" t="s">
        <v>47</v>
      </c>
      <c r="F237" s="13"/>
      <c r="G237" s="12">
        <v>3</v>
      </c>
      <c r="H237" s="12"/>
      <c r="I237" s="12"/>
      <c r="J237" s="12"/>
      <c r="K237" s="12"/>
      <c r="L237" s="386"/>
      <c r="M237" s="386"/>
      <c r="N237" s="12">
        <v>3</v>
      </c>
      <c r="O237" s="12"/>
      <c r="P237" s="12"/>
      <c r="Q237" s="386"/>
      <c r="R237" s="386"/>
      <c r="S237" s="314"/>
      <c r="T237" s="13"/>
      <c r="U237" s="386"/>
      <c r="V237" s="1"/>
      <c r="W237" s="525"/>
      <c r="X237" s="2"/>
      <c r="Y237" s="36">
        <v>45391</v>
      </c>
      <c r="Z237" s="386" t="s">
        <v>45</v>
      </c>
      <c r="AA237" s="386">
        <v>6</v>
      </c>
      <c r="AB237" s="1"/>
      <c r="AC237" s="2"/>
      <c r="AD237" s="13"/>
      <c r="AE237" s="1"/>
      <c r="AF237" s="387"/>
    </row>
    <row r="238" spans="2:32" ht="15" customHeight="1" x14ac:dyDescent="0.2">
      <c r="B238" s="13" t="s">
        <v>76</v>
      </c>
      <c r="C238" s="1" t="s">
        <v>65</v>
      </c>
      <c r="D238" s="386">
        <v>223</v>
      </c>
      <c r="E238" s="2" t="s">
        <v>47</v>
      </c>
      <c r="F238" s="13"/>
      <c r="G238" s="12">
        <v>3</v>
      </c>
      <c r="H238" s="12"/>
      <c r="I238" s="12"/>
      <c r="J238" s="12"/>
      <c r="K238" s="12"/>
      <c r="L238" s="386"/>
      <c r="M238" s="386"/>
      <c r="N238" s="12"/>
      <c r="O238" s="12"/>
      <c r="P238" s="12"/>
      <c r="Q238" s="386"/>
      <c r="R238" s="386"/>
      <c r="S238" s="314"/>
      <c r="T238" s="13"/>
      <c r="U238" s="386"/>
      <c r="V238" s="1"/>
      <c r="W238" s="384"/>
      <c r="X238" s="2"/>
      <c r="Y238" s="36">
        <v>45391</v>
      </c>
      <c r="Z238" s="386" t="s">
        <v>45</v>
      </c>
      <c r="AA238" s="386">
        <v>3</v>
      </c>
      <c r="AB238" s="1"/>
      <c r="AC238" s="2"/>
      <c r="AD238" s="13"/>
      <c r="AE238" s="1"/>
      <c r="AF238" s="387"/>
    </row>
    <row r="239" spans="2:32" ht="15" customHeight="1" x14ac:dyDescent="0.2">
      <c r="B239" s="13" t="s">
        <v>76</v>
      </c>
      <c r="C239" s="1" t="s">
        <v>65</v>
      </c>
      <c r="D239" s="386">
        <v>224</v>
      </c>
      <c r="E239" s="2" t="s">
        <v>54</v>
      </c>
      <c r="F239" s="13"/>
      <c r="G239" s="12">
        <v>4</v>
      </c>
      <c r="H239" s="12"/>
      <c r="I239" s="12">
        <v>3</v>
      </c>
      <c r="J239" s="12"/>
      <c r="K239" s="12"/>
      <c r="L239" s="386"/>
      <c r="M239" s="386"/>
      <c r="N239" s="12"/>
      <c r="O239" s="12">
        <v>6</v>
      </c>
      <c r="P239" s="12">
        <v>3</v>
      </c>
      <c r="Q239" s="386"/>
      <c r="R239" s="386" t="s">
        <v>45</v>
      </c>
      <c r="S239" s="314"/>
      <c r="T239" s="36">
        <v>45356</v>
      </c>
      <c r="U239" s="386" t="s">
        <v>45</v>
      </c>
      <c r="V239" s="68">
        <v>15</v>
      </c>
      <c r="W239" s="525"/>
      <c r="X239" s="2"/>
      <c r="Y239" s="36">
        <v>45391</v>
      </c>
      <c r="Z239" s="386" t="s">
        <v>45</v>
      </c>
      <c r="AA239" s="386">
        <v>13</v>
      </c>
      <c r="AB239" s="1"/>
      <c r="AC239" s="2"/>
      <c r="AD239" s="13"/>
      <c r="AE239" s="1"/>
      <c r="AF239" s="387"/>
    </row>
    <row r="240" spans="2:32" ht="15" customHeight="1" x14ac:dyDescent="0.2">
      <c r="B240" s="13" t="s">
        <v>76</v>
      </c>
      <c r="C240" s="1" t="s">
        <v>65</v>
      </c>
      <c r="D240" s="386">
        <v>225</v>
      </c>
      <c r="E240" s="2" t="s">
        <v>54</v>
      </c>
      <c r="F240" s="13"/>
      <c r="G240" s="12">
        <v>3</v>
      </c>
      <c r="H240" s="12"/>
      <c r="I240" s="12">
        <v>3</v>
      </c>
      <c r="J240" s="12"/>
      <c r="K240" s="12"/>
      <c r="L240" s="386"/>
      <c r="M240" s="386"/>
      <c r="N240" s="12"/>
      <c r="O240" s="12">
        <v>4</v>
      </c>
      <c r="P240" s="12">
        <v>3</v>
      </c>
      <c r="Q240" s="386" t="s">
        <v>45</v>
      </c>
      <c r="R240" s="386"/>
      <c r="S240" s="314"/>
      <c r="T240" s="36">
        <v>45356</v>
      </c>
      <c r="U240" s="386" t="s">
        <v>45</v>
      </c>
      <c r="V240" s="68">
        <v>7</v>
      </c>
      <c r="W240" s="384"/>
      <c r="X240" s="2"/>
      <c r="Y240" s="36">
        <v>45391</v>
      </c>
      <c r="Z240" s="386" t="s">
        <v>45</v>
      </c>
      <c r="AA240" s="386">
        <v>6</v>
      </c>
      <c r="AB240" s="1"/>
      <c r="AC240" s="2"/>
      <c r="AD240" s="13"/>
      <c r="AE240" s="1"/>
      <c r="AF240" s="387"/>
    </row>
    <row r="241" spans="2:32" ht="15" customHeight="1" x14ac:dyDescent="0.2">
      <c r="B241" s="13" t="s">
        <v>76</v>
      </c>
      <c r="C241" s="1" t="s">
        <v>65</v>
      </c>
      <c r="D241" s="386">
        <v>226</v>
      </c>
      <c r="E241" s="2" t="s">
        <v>50</v>
      </c>
      <c r="F241" s="13"/>
      <c r="G241" s="12"/>
      <c r="H241" s="12">
        <v>6</v>
      </c>
      <c r="I241" s="12"/>
      <c r="J241" s="12"/>
      <c r="K241" s="12"/>
      <c r="L241" s="386"/>
      <c r="M241" s="386"/>
      <c r="N241" s="12"/>
      <c r="O241" s="12">
        <v>3</v>
      </c>
      <c r="P241" s="12"/>
      <c r="Q241" s="386"/>
      <c r="R241" s="386"/>
      <c r="S241" s="314"/>
      <c r="T241" s="36">
        <v>45356</v>
      </c>
      <c r="U241" s="386" t="s">
        <v>45</v>
      </c>
      <c r="V241" s="68">
        <v>3</v>
      </c>
      <c r="W241" s="525"/>
      <c r="X241" s="2"/>
      <c r="Y241" s="36">
        <v>45391</v>
      </c>
      <c r="Z241" s="386" t="s">
        <v>45</v>
      </c>
      <c r="AA241" s="386">
        <v>6</v>
      </c>
      <c r="AB241" s="1"/>
      <c r="AC241" s="2"/>
      <c r="AD241" s="13"/>
      <c r="AE241" s="1"/>
      <c r="AF241" s="387"/>
    </row>
    <row r="242" spans="2:32" ht="15" customHeight="1" x14ac:dyDescent="0.2">
      <c r="B242" s="13" t="s">
        <v>76</v>
      </c>
      <c r="C242" s="1" t="s">
        <v>65</v>
      </c>
      <c r="D242" s="386">
        <v>227</v>
      </c>
      <c r="E242" s="2" t="s">
        <v>53</v>
      </c>
      <c r="F242" s="13"/>
      <c r="G242" s="12"/>
      <c r="H242" s="12">
        <v>3</v>
      </c>
      <c r="I242" s="12"/>
      <c r="J242" s="12"/>
      <c r="K242" s="12">
        <v>3</v>
      </c>
      <c r="L242" s="386" t="s">
        <v>45</v>
      </c>
      <c r="M242" s="386"/>
      <c r="N242" s="12">
        <v>3</v>
      </c>
      <c r="O242" s="12">
        <v>3</v>
      </c>
      <c r="P242" s="12"/>
      <c r="Q242" s="386"/>
      <c r="R242" s="386"/>
      <c r="S242" s="314"/>
      <c r="T242" s="36">
        <v>45356</v>
      </c>
      <c r="U242" s="386" t="s">
        <v>45</v>
      </c>
      <c r="V242" s="68">
        <v>6</v>
      </c>
      <c r="W242" s="525"/>
      <c r="X242" s="2"/>
      <c r="Y242" s="36">
        <v>45391</v>
      </c>
      <c r="Z242" s="386" t="s">
        <v>45</v>
      </c>
      <c r="AA242" s="386">
        <v>9</v>
      </c>
      <c r="AB242" s="1"/>
      <c r="AC242" s="2"/>
      <c r="AD242" s="13"/>
      <c r="AE242" s="1"/>
      <c r="AF242" s="387"/>
    </row>
    <row r="243" spans="2:32" ht="15" customHeight="1" x14ac:dyDescent="0.2">
      <c r="B243" s="13" t="s">
        <v>76</v>
      </c>
      <c r="C243" s="1" t="s">
        <v>65</v>
      </c>
      <c r="D243" s="386">
        <v>228</v>
      </c>
      <c r="E243" s="2" t="s">
        <v>53</v>
      </c>
      <c r="F243" s="13"/>
      <c r="G243" s="12"/>
      <c r="H243" s="12">
        <v>3</v>
      </c>
      <c r="I243" s="12"/>
      <c r="J243" s="12"/>
      <c r="K243" s="12"/>
      <c r="L243" s="386"/>
      <c r="M243" s="386"/>
      <c r="N243" s="12"/>
      <c r="O243" s="12">
        <v>6</v>
      </c>
      <c r="P243" s="12"/>
      <c r="Q243" s="386"/>
      <c r="R243" s="386"/>
      <c r="S243" s="314"/>
      <c r="T243" s="36">
        <v>45356</v>
      </c>
      <c r="U243" s="386" t="s">
        <v>45</v>
      </c>
      <c r="V243" s="68">
        <v>6</v>
      </c>
      <c r="W243" s="384"/>
      <c r="X243" s="2"/>
      <c r="Y243" s="36">
        <v>45391</v>
      </c>
      <c r="Z243" s="386" t="s">
        <v>45</v>
      </c>
      <c r="AA243" s="386">
        <v>3</v>
      </c>
      <c r="AB243" s="1"/>
      <c r="AC243" s="2"/>
      <c r="AD243" s="13"/>
      <c r="AE243" s="1"/>
      <c r="AF243" s="387"/>
    </row>
    <row r="244" spans="2:32" ht="15" customHeight="1" x14ac:dyDescent="0.2">
      <c r="B244" s="13" t="s">
        <v>76</v>
      </c>
      <c r="C244" s="1" t="s">
        <v>65</v>
      </c>
      <c r="D244" s="386">
        <v>229</v>
      </c>
      <c r="E244" s="2" t="s">
        <v>61</v>
      </c>
      <c r="F244" s="13"/>
      <c r="G244" s="12">
        <v>3</v>
      </c>
      <c r="H244" s="12"/>
      <c r="I244" s="12">
        <v>3</v>
      </c>
      <c r="J244" s="12"/>
      <c r="K244" s="12">
        <v>6</v>
      </c>
      <c r="L244" s="386"/>
      <c r="M244" s="386"/>
      <c r="N244" s="12">
        <v>6</v>
      </c>
      <c r="O244" s="12">
        <v>6</v>
      </c>
      <c r="P244" s="12"/>
      <c r="Q244" s="386"/>
      <c r="R244" s="386"/>
      <c r="S244" s="314"/>
      <c r="T244" s="36">
        <v>45356</v>
      </c>
      <c r="U244" s="386" t="s">
        <v>45</v>
      </c>
      <c r="V244" s="68">
        <v>16</v>
      </c>
      <c r="W244" s="384"/>
      <c r="X244" s="2" t="s">
        <v>289</v>
      </c>
      <c r="Y244" s="36">
        <v>45391</v>
      </c>
      <c r="Z244" s="386" t="s">
        <v>45</v>
      </c>
      <c r="AA244" s="386">
        <v>15</v>
      </c>
      <c r="AB244" s="1"/>
      <c r="AC244" s="2"/>
      <c r="AD244" s="13"/>
      <c r="AE244" s="1"/>
      <c r="AF244" s="387"/>
    </row>
    <row r="245" spans="2:32" ht="15" customHeight="1" x14ac:dyDescent="0.2">
      <c r="B245" s="13" t="s">
        <v>76</v>
      </c>
      <c r="C245" s="1" t="s">
        <v>65</v>
      </c>
      <c r="D245" s="386">
        <v>230</v>
      </c>
      <c r="E245" s="2" t="s">
        <v>42</v>
      </c>
      <c r="F245" s="13"/>
      <c r="G245" s="12">
        <v>3</v>
      </c>
      <c r="H245" s="12"/>
      <c r="I245" s="12"/>
      <c r="J245" s="12"/>
      <c r="K245" s="12"/>
      <c r="L245" s="386"/>
      <c r="M245" s="386"/>
      <c r="N245" s="12"/>
      <c r="O245" s="12"/>
      <c r="P245" s="12"/>
      <c r="Q245" s="386"/>
      <c r="R245" s="386"/>
      <c r="S245" s="314"/>
      <c r="T245" s="13"/>
      <c r="U245" s="386"/>
      <c r="V245" s="1"/>
      <c r="W245" s="384"/>
      <c r="X245" s="2"/>
      <c r="Y245" s="36">
        <v>45391</v>
      </c>
      <c r="Z245" s="386" t="s">
        <v>45</v>
      </c>
      <c r="AA245" s="386">
        <v>3</v>
      </c>
      <c r="AB245" s="1"/>
      <c r="AC245" s="2"/>
      <c r="AD245" s="13"/>
      <c r="AE245" s="1"/>
      <c r="AF245" s="387"/>
    </row>
    <row r="246" spans="2:32" ht="15" customHeight="1" x14ac:dyDescent="0.2">
      <c r="B246" s="13" t="s">
        <v>76</v>
      </c>
      <c r="C246" s="1" t="s">
        <v>65</v>
      </c>
      <c r="D246" s="386">
        <v>231</v>
      </c>
      <c r="E246" s="2" t="s">
        <v>42</v>
      </c>
      <c r="F246" s="13"/>
      <c r="G246" s="12">
        <v>3</v>
      </c>
      <c r="H246" s="12"/>
      <c r="I246" s="12"/>
      <c r="J246" s="12"/>
      <c r="K246" s="12"/>
      <c r="L246" s="386"/>
      <c r="M246" s="386"/>
      <c r="N246" s="12">
        <v>3</v>
      </c>
      <c r="O246" s="12"/>
      <c r="P246" s="12"/>
      <c r="Q246" s="386"/>
      <c r="R246" s="386"/>
      <c r="S246" s="314"/>
      <c r="T246" s="13"/>
      <c r="U246" s="386"/>
      <c r="V246" s="1"/>
      <c r="W246" s="384"/>
      <c r="X246" s="2"/>
      <c r="Y246" s="36">
        <v>45391</v>
      </c>
      <c r="Z246" s="386" t="s">
        <v>45</v>
      </c>
      <c r="AA246" s="386">
        <v>6</v>
      </c>
      <c r="AB246" s="1"/>
      <c r="AC246" s="2"/>
      <c r="AD246" s="13"/>
      <c r="AE246" s="1"/>
      <c r="AF246" s="387"/>
    </row>
    <row r="247" spans="2:32" ht="15" customHeight="1" x14ac:dyDescent="0.2">
      <c r="B247" s="13" t="s">
        <v>76</v>
      </c>
      <c r="C247" s="1" t="s">
        <v>65</v>
      </c>
      <c r="D247" s="386">
        <v>232</v>
      </c>
      <c r="E247" s="2" t="s">
        <v>42</v>
      </c>
      <c r="F247" s="13"/>
      <c r="G247" s="12">
        <v>3</v>
      </c>
      <c r="H247" s="12"/>
      <c r="I247" s="12"/>
      <c r="J247" s="12"/>
      <c r="K247" s="12"/>
      <c r="L247" s="386"/>
      <c r="M247" s="386"/>
      <c r="N247" s="12"/>
      <c r="O247" s="12"/>
      <c r="P247" s="12"/>
      <c r="Q247" s="386"/>
      <c r="R247" s="386"/>
      <c r="S247" s="314"/>
      <c r="T247" s="13"/>
      <c r="U247" s="386"/>
      <c r="V247" s="1"/>
      <c r="W247" s="384"/>
      <c r="X247" s="2"/>
      <c r="Y247" s="36">
        <v>45391</v>
      </c>
      <c r="Z247" s="386" t="s">
        <v>45</v>
      </c>
      <c r="AA247" s="386">
        <v>3</v>
      </c>
      <c r="AB247" s="1"/>
      <c r="AC247" s="2"/>
      <c r="AD247" s="13"/>
      <c r="AE247" s="1"/>
      <c r="AF247" s="387"/>
    </row>
    <row r="248" spans="2:32" ht="15" customHeight="1" x14ac:dyDescent="0.2">
      <c r="B248" s="13" t="s">
        <v>76</v>
      </c>
      <c r="C248" s="1" t="s">
        <v>65</v>
      </c>
      <c r="D248" s="386">
        <v>233</v>
      </c>
      <c r="E248" s="2" t="s">
        <v>60</v>
      </c>
      <c r="F248" s="13"/>
      <c r="G248" s="12"/>
      <c r="H248" s="12"/>
      <c r="I248" s="12">
        <v>6</v>
      </c>
      <c r="J248" s="12"/>
      <c r="K248" s="12"/>
      <c r="L248" s="386"/>
      <c r="M248" s="386"/>
      <c r="N248" s="12"/>
      <c r="O248" s="12">
        <v>6</v>
      </c>
      <c r="P248" s="12">
        <v>3</v>
      </c>
      <c r="Q248" s="386"/>
      <c r="R248" s="386" t="s">
        <v>45</v>
      </c>
      <c r="S248" s="314"/>
      <c r="T248" s="36">
        <v>45356</v>
      </c>
      <c r="U248" s="386" t="s">
        <v>45</v>
      </c>
      <c r="V248" s="68">
        <v>15</v>
      </c>
      <c r="W248" s="384"/>
      <c r="X248" s="2"/>
      <c r="Y248" s="36">
        <v>45391</v>
      </c>
      <c r="Z248" s="386" t="s">
        <v>45</v>
      </c>
      <c r="AA248" s="386">
        <v>12</v>
      </c>
      <c r="AB248" s="1"/>
      <c r="AC248" s="2"/>
      <c r="AD248" s="13"/>
      <c r="AE248" s="1"/>
      <c r="AF248" s="387"/>
    </row>
    <row r="249" spans="2:32" ht="15" customHeight="1" x14ac:dyDescent="0.2">
      <c r="B249" s="13" t="s">
        <v>76</v>
      </c>
      <c r="C249" s="1" t="s">
        <v>65</v>
      </c>
      <c r="D249" s="386">
        <v>234</v>
      </c>
      <c r="E249" s="2" t="s">
        <v>56</v>
      </c>
      <c r="F249" s="13"/>
      <c r="G249" s="12">
        <v>4</v>
      </c>
      <c r="H249" s="12"/>
      <c r="I249" s="12">
        <v>3</v>
      </c>
      <c r="J249" s="12"/>
      <c r="K249" s="12"/>
      <c r="L249" s="386"/>
      <c r="M249" s="386"/>
      <c r="N249" s="12"/>
      <c r="O249" s="12">
        <v>6</v>
      </c>
      <c r="P249" s="12"/>
      <c r="Q249" s="386"/>
      <c r="R249" s="386"/>
      <c r="S249" s="314"/>
      <c r="T249" s="36">
        <v>45356</v>
      </c>
      <c r="U249" s="386" t="s">
        <v>45</v>
      </c>
      <c r="V249" s="68">
        <v>6</v>
      </c>
      <c r="W249" s="384"/>
      <c r="X249" s="2"/>
      <c r="Y249" s="36">
        <v>45391</v>
      </c>
      <c r="Z249" s="386" t="s">
        <v>45</v>
      </c>
      <c r="AA249" s="386">
        <v>7</v>
      </c>
      <c r="AB249" s="1"/>
      <c r="AC249" s="2"/>
      <c r="AD249" s="13"/>
      <c r="AE249" s="1"/>
      <c r="AF249" s="387"/>
    </row>
    <row r="250" spans="2:32" ht="15" customHeight="1" x14ac:dyDescent="0.2">
      <c r="B250" s="13" t="s">
        <v>76</v>
      </c>
      <c r="C250" s="1" t="s">
        <v>65</v>
      </c>
      <c r="D250" s="386">
        <v>235</v>
      </c>
      <c r="E250" s="2" t="s">
        <v>47</v>
      </c>
      <c r="F250" s="13"/>
      <c r="G250" s="12">
        <v>3</v>
      </c>
      <c r="H250" s="12"/>
      <c r="I250" s="12"/>
      <c r="J250" s="12"/>
      <c r="K250" s="12"/>
      <c r="L250" s="386"/>
      <c r="M250" s="386"/>
      <c r="N250" s="12">
        <v>3</v>
      </c>
      <c r="O250" s="12"/>
      <c r="P250" s="12"/>
      <c r="Q250" s="386"/>
      <c r="R250" s="386"/>
      <c r="S250" s="314"/>
      <c r="T250" s="13"/>
      <c r="U250" s="386"/>
      <c r="V250" s="1"/>
      <c r="W250" s="384"/>
      <c r="X250" s="2"/>
      <c r="Y250" s="36">
        <v>45391</v>
      </c>
      <c r="Z250" s="386" t="s">
        <v>45</v>
      </c>
      <c r="AA250" s="386">
        <v>6</v>
      </c>
      <c r="AB250" s="1"/>
      <c r="AC250" s="2"/>
      <c r="AD250" s="13"/>
      <c r="AE250" s="1"/>
      <c r="AF250" s="387"/>
    </row>
    <row r="251" spans="2:32" ht="15" customHeight="1" x14ac:dyDescent="0.2">
      <c r="B251" s="13" t="s">
        <v>76</v>
      </c>
      <c r="C251" s="1" t="s">
        <v>65</v>
      </c>
      <c r="D251" s="386">
        <v>236</v>
      </c>
      <c r="E251" s="2" t="s">
        <v>42</v>
      </c>
      <c r="F251" s="13"/>
      <c r="G251" s="12">
        <v>3</v>
      </c>
      <c r="H251" s="12"/>
      <c r="I251" s="12"/>
      <c r="J251" s="12"/>
      <c r="K251" s="12"/>
      <c r="L251" s="386"/>
      <c r="M251" s="386"/>
      <c r="N251" s="12"/>
      <c r="O251" s="12"/>
      <c r="P251" s="12"/>
      <c r="Q251" s="386"/>
      <c r="R251" s="386"/>
      <c r="S251" s="314"/>
      <c r="T251" s="13"/>
      <c r="U251" s="386"/>
      <c r="V251" s="1"/>
      <c r="W251" s="525"/>
      <c r="X251" s="2"/>
      <c r="Y251" s="36">
        <v>45391</v>
      </c>
      <c r="Z251" s="386" t="s">
        <v>45</v>
      </c>
      <c r="AA251" s="386">
        <v>3</v>
      </c>
      <c r="AB251" s="1"/>
      <c r="AC251" s="2"/>
      <c r="AD251" s="13"/>
      <c r="AE251" s="1"/>
      <c r="AF251" s="387"/>
    </row>
    <row r="252" spans="2:32" ht="15" customHeight="1" x14ac:dyDescent="0.2">
      <c r="B252" s="13" t="s">
        <v>76</v>
      </c>
      <c r="C252" s="1" t="s">
        <v>65</v>
      </c>
      <c r="D252" s="386">
        <v>237</v>
      </c>
      <c r="E252" s="2" t="s">
        <v>42</v>
      </c>
      <c r="F252" s="13"/>
      <c r="G252" s="12">
        <v>3</v>
      </c>
      <c r="H252" s="12"/>
      <c r="I252" s="12"/>
      <c r="J252" s="12"/>
      <c r="K252" s="12"/>
      <c r="L252" s="386"/>
      <c r="M252" s="386"/>
      <c r="N252" s="12"/>
      <c r="O252" s="12"/>
      <c r="P252" s="12"/>
      <c r="Q252" s="386"/>
      <c r="R252" s="386"/>
      <c r="S252" s="314"/>
      <c r="T252" s="13"/>
      <c r="U252" s="386"/>
      <c r="V252" s="1"/>
      <c r="W252" s="384"/>
      <c r="X252" s="2"/>
      <c r="Y252" s="36">
        <v>45391</v>
      </c>
      <c r="Z252" s="386" t="s">
        <v>45</v>
      </c>
      <c r="AA252" s="386">
        <v>3</v>
      </c>
      <c r="AB252" s="1"/>
      <c r="AC252" s="2"/>
      <c r="AD252" s="13"/>
      <c r="AE252" s="1"/>
      <c r="AF252" s="387"/>
    </row>
    <row r="253" spans="2:32" ht="15" customHeight="1" x14ac:dyDescent="0.2">
      <c r="B253" s="13" t="s">
        <v>76</v>
      </c>
      <c r="C253" s="1" t="s">
        <v>65</v>
      </c>
      <c r="D253" s="386">
        <v>238</v>
      </c>
      <c r="E253" s="2" t="s">
        <v>56</v>
      </c>
      <c r="F253" s="13"/>
      <c r="G253" s="12">
        <v>4</v>
      </c>
      <c r="H253" s="12"/>
      <c r="I253" s="12">
        <v>3</v>
      </c>
      <c r="J253" s="12"/>
      <c r="K253" s="12"/>
      <c r="L253" s="386"/>
      <c r="M253" s="386"/>
      <c r="N253" s="12"/>
      <c r="O253" s="12">
        <v>3</v>
      </c>
      <c r="P253" s="12">
        <v>3</v>
      </c>
      <c r="Q253" s="386"/>
      <c r="R253" s="386" t="s">
        <v>45</v>
      </c>
      <c r="S253" s="314"/>
      <c r="T253" s="36">
        <v>45356</v>
      </c>
      <c r="U253" s="386" t="s">
        <v>45</v>
      </c>
      <c r="V253" s="68">
        <v>12</v>
      </c>
      <c r="W253" s="525"/>
      <c r="X253" s="2"/>
      <c r="Y253" s="36">
        <v>45393</v>
      </c>
      <c r="Z253" s="386" t="s">
        <v>45</v>
      </c>
      <c r="AA253" s="386">
        <v>13</v>
      </c>
      <c r="AB253" s="1"/>
      <c r="AC253" s="2"/>
      <c r="AD253" s="13"/>
      <c r="AE253" s="1"/>
      <c r="AF253" s="387"/>
    </row>
    <row r="254" spans="2:32" ht="15" customHeight="1" x14ac:dyDescent="0.2">
      <c r="B254" s="13" t="s">
        <v>76</v>
      </c>
      <c r="C254" s="1" t="s">
        <v>65</v>
      </c>
      <c r="D254" s="386">
        <v>239</v>
      </c>
      <c r="E254" s="2" t="s">
        <v>44</v>
      </c>
      <c r="F254" s="13"/>
      <c r="G254" s="12">
        <v>1</v>
      </c>
      <c r="H254" s="12"/>
      <c r="I254" s="12">
        <v>6</v>
      </c>
      <c r="J254" s="12"/>
      <c r="K254" s="12"/>
      <c r="L254" s="386"/>
      <c r="M254" s="386"/>
      <c r="N254" s="12">
        <v>3</v>
      </c>
      <c r="O254" s="12">
        <v>3</v>
      </c>
      <c r="P254" s="12"/>
      <c r="Q254" s="386"/>
      <c r="R254" s="386"/>
      <c r="S254" s="313" t="s">
        <v>653</v>
      </c>
      <c r="T254" s="36">
        <v>45356</v>
      </c>
      <c r="U254" s="386" t="s">
        <v>45</v>
      </c>
      <c r="V254" s="68">
        <v>3</v>
      </c>
      <c r="W254" s="384"/>
      <c r="X254" s="2"/>
      <c r="Y254" s="36">
        <v>45393</v>
      </c>
      <c r="Z254" s="386" t="s">
        <v>45</v>
      </c>
      <c r="AA254" s="386">
        <v>10</v>
      </c>
      <c r="AB254" s="1"/>
      <c r="AC254" s="2"/>
      <c r="AD254" s="13"/>
      <c r="AE254" s="1"/>
      <c r="AF254" s="387"/>
    </row>
    <row r="255" spans="2:32" ht="15" customHeight="1" x14ac:dyDescent="0.2">
      <c r="B255" s="13" t="s">
        <v>76</v>
      </c>
      <c r="C255" s="1" t="s">
        <v>65</v>
      </c>
      <c r="D255" s="386">
        <v>240</v>
      </c>
      <c r="E255" s="2" t="s">
        <v>54</v>
      </c>
      <c r="F255" s="13"/>
      <c r="G255" s="12">
        <v>3</v>
      </c>
      <c r="H255" s="12"/>
      <c r="I255" s="12">
        <v>3</v>
      </c>
      <c r="J255" s="12"/>
      <c r="K255" s="12"/>
      <c r="L255" s="386"/>
      <c r="M255" s="386"/>
      <c r="N255" s="12"/>
      <c r="O255" s="12">
        <v>7</v>
      </c>
      <c r="P255" s="12">
        <v>3</v>
      </c>
      <c r="Q255" s="386"/>
      <c r="R255" s="386"/>
      <c r="S255" s="314"/>
      <c r="T255" s="36">
        <v>45356</v>
      </c>
      <c r="U255" s="386" t="s">
        <v>45</v>
      </c>
      <c r="V255" s="68">
        <v>8</v>
      </c>
      <c r="W255" s="384"/>
      <c r="X255" s="2" t="s">
        <v>290</v>
      </c>
      <c r="Y255" s="36">
        <v>45393</v>
      </c>
      <c r="Z255" s="386" t="s">
        <v>45</v>
      </c>
      <c r="AA255" s="386">
        <v>6</v>
      </c>
      <c r="AB255" s="1"/>
      <c r="AC255" s="2"/>
      <c r="AD255" s="13"/>
      <c r="AE255" s="1"/>
      <c r="AF255" s="387"/>
    </row>
    <row r="256" spans="2:32" ht="15" customHeight="1" x14ac:dyDescent="0.2">
      <c r="B256" s="13" t="s">
        <v>76</v>
      </c>
      <c r="C256" s="1" t="s">
        <v>65</v>
      </c>
      <c r="D256" s="386">
        <v>241</v>
      </c>
      <c r="E256" s="2" t="s">
        <v>63</v>
      </c>
      <c r="F256" s="13"/>
      <c r="G256" s="12"/>
      <c r="H256" s="12"/>
      <c r="I256" s="12">
        <v>3</v>
      </c>
      <c r="J256" s="12"/>
      <c r="K256" s="12">
        <v>3</v>
      </c>
      <c r="L256" s="386" t="s">
        <v>45</v>
      </c>
      <c r="M256" s="386"/>
      <c r="N256" s="12">
        <v>3</v>
      </c>
      <c r="O256" s="12">
        <v>1</v>
      </c>
      <c r="P256" s="12"/>
      <c r="Q256" s="386"/>
      <c r="R256" s="386"/>
      <c r="S256" s="314"/>
      <c r="T256" s="36">
        <v>45356</v>
      </c>
      <c r="U256" s="386" t="s">
        <v>45</v>
      </c>
      <c r="V256" s="68">
        <v>4</v>
      </c>
      <c r="W256" s="384"/>
      <c r="X256" s="2"/>
      <c r="Y256" s="36">
        <v>45393</v>
      </c>
      <c r="Z256" s="386" t="s">
        <v>45</v>
      </c>
      <c r="AA256" s="386">
        <v>9</v>
      </c>
      <c r="AB256" s="1"/>
      <c r="AC256" s="2"/>
      <c r="AD256" s="13"/>
      <c r="AE256" s="1"/>
      <c r="AF256" s="387"/>
    </row>
    <row r="257" spans="2:32" ht="15" customHeight="1" x14ac:dyDescent="0.2">
      <c r="B257" s="13" t="s">
        <v>76</v>
      </c>
      <c r="C257" s="1" t="s">
        <v>65</v>
      </c>
      <c r="D257" s="386">
        <v>242</v>
      </c>
      <c r="E257" s="2" t="s">
        <v>42</v>
      </c>
      <c r="F257" s="13"/>
      <c r="G257" s="12">
        <v>3</v>
      </c>
      <c r="H257" s="12"/>
      <c r="I257" s="12"/>
      <c r="J257" s="12"/>
      <c r="K257" s="12"/>
      <c r="L257" s="386"/>
      <c r="M257" s="386"/>
      <c r="N257" s="12"/>
      <c r="O257" s="12"/>
      <c r="P257" s="12"/>
      <c r="Q257" s="386"/>
      <c r="R257" s="386"/>
      <c r="S257" s="313" t="s">
        <v>654</v>
      </c>
      <c r="T257" s="13"/>
      <c r="U257" s="386"/>
      <c r="V257" s="1"/>
      <c r="W257" s="384"/>
      <c r="X257" s="2"/>
      <c r="Y257" s="36">
        <v>45393</v>
      </c>
      <c r="Z257" s="386" t="s">
        <v>45</v>
      </c>
      <c r="AA257" s="386">
        <v>3</v>
      </c>
      <c r="AB257" s="1"/>
      <c r="AC257" s="2"/>
      <c r="AD257" s="36">
        <v>45472</v>
      </c>
      <c r="AE257" s="1" t="s">
        <v>242</v>
      </c>
      <c r="AF257" s="387"/>
    </row>
    <row r="258" spans="2:32" ht="15" customHeight="1" x14ac:dyDescent="0.2">
      <c r="B258" s="13" t="s">
        <v>76</v>
      </c>
      <c r="C258" s="1" t="s">
        <v>65</v>
      </c>
      <c r="D258" s="386">
        <v>243</v>
      </c>
      <c r="E258" s="2" t="s">
        <v>42</v>
      </c>
      <c r="F258" s="13"/>
      <c r="G258" s="12">
        <v>3</v>
      </c>
      <c r="H258" s="12"/>
      <c r="I258" s="12"/>
      <c r="J258" s="12"/>
      <c r="K258" s="12"/>
      <c r="L258" s="386"/>
      <c r="M258" s="386"/>
      <c r="N258" s="12"/>
      <c r="O258" s="12"/>
      <c r="P258" s="12"/>
      <c r="Q258" s="386"/>
      <c r="R258" s="386"/>
      <c r="S258" s="314"/>
      <c r="T258" s="13"/>
      <c r="U258" s="386"/>
      <c r="V258" s="1"/>
      <c r="W258" s="384"/>
      <c r="X258" s="2"/>
      <c r="Y258" s="36">
        <v>45393</v>
      </c>
      <c r="Z258" s="386" t="s">
        <v>45</v>
      </c>
      <c r="AA258" s="386">
        <v>3</v>
      </c>
      <c r="AB258" s="1"/>
      <c r="AC258" s="2"/>
      <c r="AD258" s="13"/>
      <c r="AE258" s="1"/>
      <c r="AF258" s="387"/>
    </row>
    <row r="259" spans="2:32" ht="15" customHeight="1" x14ac:dyDescent="0.2">
      <c r="B259" s="13" t="s">
        <v>76</v>
      </c>
      <c r="C259" s="1" t="s">
        <v>65</v>
      </c>
      <c r="D259" s="386">
        <v>244</v>
      </c>
      <c r="E259" s="2" t="s">
        <v>42</v>
      </c>
      <c r="F259" s="13"/>
      <c r="G259" s="12">
        <v>3</v>
      </c>
      <c r="H259" s="12"/>
      <c r="I259" s="12"/>
      <c r="J259" s="12"/>
      <c r="K259" s="12"/>
      <c r="L259" s="386"/>
      <c r="M259" s="386"/>
      <c r="N259" s="12"/>
      <c r="O259" s="12"/>
      <c r="P259" s="12"/>
      <c r="Q259" s="386"/>
      <c r="R259" s="386"/>
      <c r="S259" s="314"/>
      <c r="T259" s="13"/>
      <c r="U259" s="386"/>
      <c r="V259" s="1"/>
      <c r="W259" s="525"/>
      <c r="X259" s="2"/>
      <c r="Y259" s="36">
        <v>45393</v>
      </c>
      <c r="Z259" s="386" t="s">
        <v>45</v>
      </c>
      <c r="AA259" s="386">
        <v>3</v>
      </c>
      <c r="AB259" s="1"/>
      <c r="AC259" s="2"/>
      <c r="AD259" s="13"/>
      <c r="AE259" s="1"/>
      <c r="AF259" s="387"/>
    </row>
    <row r="260" spans="2:32" ht="15" customHeight="1" x14ac:dyDescent="0.2">
      <c r="B260" s="13" t="s">
        <v>76</v>
      </c>
      <c r="C260" s="1" t="s">
        <v>65</v>
      </c>
      <c r="D260" s="386">
        <v>245</v>
      </c>
      <c r="E260" s="2" t="s">
        <v>61</v>
      </c>
      <c r="F260" s="13"/>
      <c r="G260" s="12"/>
      <c r="H260" s="12"/>
      <c r="I260" s="12">
        <v>3</v>
      </c>
      <c r="J260" s="12"/>
      <c r="K260" s="12">
        <v>3</v>
      </c>
      <c r="L260" s="386"/>
      <c r="M260" s="386" t="s">
        <v>45</v>
      </c>
      <c r="N260" s="12">
        <v>3</v>
      </c>
      <c r="O260" s="12"/>
      <c r="P260" s="12"/>
      <c r="Q260" s="386"/>
      <c r="R260" s="386"/>
      <c r="S260" s="314"/>
      <c r="T260" s="36">
        <v>45356</v>
      </c>
      <c r="U260" s="386" t="s">
        <v>45</v>
      </c>
      <c r="V260" s="68">
        <v>9</v>
      </c>
      <c r="W260" s="384"/>
      <c r="X260" s="2"/>
      <c r="Y260" s="36">
        <v>45393</v>
      </c>
      <c r="Z260" s="386" t="s">
        <v>45</v>
      </c>
      <c r="AA260" s="386">
        <v>9</v>
      </c>
      <c r="AB260" s="1"/>
      <c r="AC260" s="2"/>
      <c r="AD260" s="13"/>
      <c r="AE260" s="1"/>
      <c r="AF260" s="387"/>
    </row>
    <row r="261" spans="2:32" ht="15" customHeight="1" x14ac:dyDescent="0.2">
      <c r="B261" s="13" t="s">
        <v>76</v>
      </c>
      <c r="C261" s="1" t="s">
        <v>65</v>
      </c>
      <c r="D261" s="386">
        <v>246</v>
      </c>
      <c r="E261" s="2" t="s">
        <v>42</v>
      </c>
      <c r="F261" s="13"/>
      <c r="G261" s="12">
        <v>3</v>
      </c>
      <c r="H261" s="12"/>
      <c r="I261" s="12"/>
      <c r="J261" s="12"/>
      <c r="K261" s="12"/>
      <c r="L261" s="386"/>
      <c r="M261" s="386"/>
      <c r="N261" s="12">
        <v>3</v>
      </c>
      <c r="O261" s="12"/>
      <c r="P261" s="12"/>
      <c r="Q261" s="386"/>
      <c r="R261" s="386"/>
      <c r="S261" s="314"/>
      <c r="T261" s="13"/>
      <c r="U261" s="386"/>
      <c r="V261" s="1"/>
      <c r="W261" s="525"/>
      <c r="X261" s="2"/>
      <c r="Y261" s="36">
        <v>45393</v>
      </c>
      <c r="Z261" s="386" t="s">
        <v>45</v>
      </c>
      <c r="AA261" s="386">
        <v>6</v>
      </c>
      <c r="AB261" s="1"/>
      <c r="AC261" s="2"/>
      <c r="AD261" s="13"/>
      <c r="AE261" s="1"/>
      <c r="AF261" s="387"/>
    </row>
    <row r="262" spans="2:32" ht="15" customHeight="1" x14ac:dyDescent="0.2">
      <c r="B262" s="13" t="s">
        <v>76</v>
      </c>
      <c r="C262" s="1" t="s">
        <v>65</v>
      </c>
      <c r="D262" s="386">
        <v>247</v>
      </c>
      <c r="E262" s="2" t="s">
        <v>42</v>
      </c>
      <c r="F262" s="13"/>
      <c r="G262" s="12">
        <v>3</v>
      </c>
      <c r="H262" s="12"/>
      <c r="I262" s="12"/>
      <c r="J262" s="12"/>
      <c r="K262" s="12"/>
      <c r="L262" s="386"/>
      <c r="M262" s="386"/>
      <c r="N262" s="12"/>
      <c r="O262" s="12"/>
      <c r="P262" s="12"/>
      <c r="Q262" s="386"/>
      <c r="R262" s="386"/>
      <c r="S262" s="314"/>
      <c r="T262" s="13"/>
      <c r="U262" s="386"/>
      <c r="V262" s="1"/>
      <c r="W262" s="384"/>
      <c r="X262" s="2"/>
      <c r="Y262" s="36">
        <v>45393</v>
      </c>
      <c r="Z262" s="386" t="s">
        <v>45</v>
      </c>
      <c r="AA262" s="386">
        <v>3</v>
      </c>
      <c r="AB262" s="1"/>
      <c r="AC262" s="2"/>
      <c r="AD262" s="13"/>
      <c r="AE262" s="1"/>
      <c r="AF262" s="387"/>
    </row>
    <row r="263" spans="2:32" ht="15" customHeight="1" x14ac:dyDescent="0.2">
      <c r="B263" s="13" t="s">
        <v>76</v>
      </c>
      <c r="C263" s="1" t="s">
        <v>65</v>
      </c>
      <c r="D263" s="386">
        <v>248</v>
      </c>
      <c r="E263" s="2" t="s">
        <v>56</v>
      </c>
      <c r="F263" s="13"/>
      <c r="G263" s="12">
        <v>4</v>
      </c>
      <c r="H263" s="12"/>
      <c r="I263" s="12">
        <v>3</v>
      </c>
      <c r="J263" s="12"/>
      <c r="K263" s="12"/>
      <c r="L263" s="386"/>
      <c r="M263" s="386"/>
      <c r="N263" s="12">
        <v>3</v>
      </c>
      <c r="O263" s="12">
        <v>6</v>
      </c>
      <c r="P263" s="12"/>
      <c r="Q263" s="386"/>
      <c r="R263" s="386"/>
      <c r="S263" s="314"/>
      <c r="T263" s="36">
        <v>45356</v>
      </c>
      <c r="U263" s="386" t="s">
        <v>45</v>
      </c>
      <c r="V263" s="68">
        <v>6</v>
      </c>
      <c r="W263" s="384"/>
      <c r="X263" s="2"/>
      <c r="Y263" s="36">
        <v>45393</v>
      </c>
      <c r="Z263" s="386" t="s">
        <v>45</v>
      </c>
      <c r="AA263" s="386">
        <v>10</v>
      </c>
      <c r="AB263" s="1"/>
      <c r="AC263" s="2"/>
      <c r="AD263" s="13"/>
      <c r="AE263" s="1"/>
      <c r="AF263" s="387"/>
    </row>
    <row r="264" spans="2:32" ht="15" customHeight="1" x14ac:dyDescent="0.2">
      <c r="B264" s="13" t="s">
        <v>76</v>
      </c>
      <c r="C264" s="1" t="s">
        <v>65</v>
      </c>
      <c r="D264" s="386">
        <v>249</v>
      </c>
      <c r="E264" s="2" t="s">
        <v>44</v>
      </c>
      <c r="F264" s="13"/>
      <c r="G264" s="12"/>
      <c r="H264" s="12"/>
      <c r="I264" s="12">
        <v>6</v>
      </c>
      <c r="J264" s="12"/>
      <c r="K264" s="12"/>
      <c r="L264" s="386"/>
      <c r="M264" s="386"/>
      <c r="N264" s="12"/>
      <c r="O264" s="12">
        <v>3</v>
      </c>
      <c r="P264" s="12"/>
      <c r="Q264" s="386"/>
      <c r="R264" s="386"/>
      <c r="S264" s="314"/>
      <c r="T264" s="36">
        <v>45356</v>
      </c>
      <c r="U264" s="386" t="s">
        <v>45</v>
      </c>
      <c r="V264" s="68">
        <v>3</v>
      </c>
      <c r="W264" s="384"/>
      <c r="X264" s="2"/>
      <c r="Y264" s="36">
        <v>45393</v>
      </c>
      <c r="Z264" s="386" t="s">
        <v>45</v>
      </c>
      <c r="AA264" s="386">
        <v>6</v>
      </c>
      <c r="AB264" s="1"/>
      <c r="AC264" s="2"/>
      <c r="AD264" s="13"/>
      <c r="AE264" s="1"/>
      <c r="AF264" s="387"/>
    </row>
    <row r="265" spans="2:32" ht="15" customHeight="1" x14ac:dyDescent="0.2">
      <c r="B265" s="13" t="s">
        <v>76</v>
      </c>
      <c r="C265" s="1" t="s">
        <v>65</v>
      </c>
      <c r="D265" s="386">
        <v>250</v>
      </c>
      <c r="E265" s="2" t="s">
        <v>42</v>
      </c>
      <c r="F265" s="13"/>
      <c r="G265" s="12">
        <v>3</v>
      </c>
      <c r="H265" s="12"/>
      <c r="I265" s="12"/>
      <c r="J265" s="12"/>
      <c r="K265" s="12"/>
      <c r="L265" s="386"/>
      <c r="M265" s="386"/>
      <c r="N265" s="12"/>
      <c r="O265" s="12"/>
      <c r="P265" s="12"/>
      <c r="Q265" s="386"/>
      <c r="R265" s="386"/>
      <c r="S265" s="313" t="s">
        <v>655</v>
      </c>
      <c r="T265" s="13"/>
      <c r="U265" s="386"/>
      <c r="V265" s="1"/>
      <c r="W265" s="384"/>
      <c r="X265" s="2"/>
      <c r="Y265" s="36">
        <v>45393</v>
      </c>
      <c r="Z265" s="386" t="s">
        <v>45</v>
      </c>
      <c r="AA265" s="386">
        <v>3</v>
      </c>
      <c r="AB265" s="1"/>
      <c r="AC265" s="2"/>
      <c r="AD265" s="13"/>
      <c r="AE265" s="1"/>
      <c r="AF265" s="387"/>
    </row>
    <row r="266" spans="2:32" ht="15" customHeight="1" x14ac:dyDescent="0.2">
      <c r="B266" s="13" t="s">
        <v>76</v>
      </c>
      <c r="C266" s="1" t="s">
        <v>65</v>
      </c>
      <c r="D266" s="386">
        <v>251</v>
      </c>
      <c r="E266" s="2" t="s">
        <v>42</v>
      </c>
      <c r="F266" s="13"/>
      <c r="G266" s="12">
        <v>3</v>
      </c>
      <c r="H266" s="12"/>
      <c r="I266" s="12"/>
      <c r="J266" s="12"/>
      <c r="K266" s="12"/>
      <c r="L266" s="386"/>
      <c r="M266" s="386"/>
      <c r="N266" s="12">
        <v>3</v>
      </c>
      <c r="O266" s="12"/>
      <c r="P266" s="12"/>
      <c r="Q266" s="386"/>
      <c r="R266" s="386"/>
      <c r="S266" s="314"/>
      <c r="T266" s="13"/>
      <c r="U266" s="386"/>
      <c r="V266" s="1"/>
      <c r="W266" s="50"/>
      <c r="X266" s="2"/>
      <c r="Y266" s="36">
        <v>45393</v>
      </c>
      <c r="Z266" s="386" t="s">
        <v>45</v>
      </c>
      <c r="AA266" s="386">
        <v>6</v>
      </c>
      <c r="AB266" s="1"/>
      <c r="AC266" s="2"/>
      <c r="AD266" s="13"/>
      <c r="AE266" s="1"/>
      <c r="AF266" s="387"/>
    </row>
    <row r="267" spans="2:32" ht="15" customHeight="1" x14ac:dyDescent="0.2">
      <c r="B267" s="13" t="s">
        <v>76</v>
      </c>
      <c r="C267" s="1" t="s">
        <v>65</v>
      </c>
      <c r="D267" s="386">
        <v>252</v>
      </c>
      <c r="E267" s="2" t="s">
        <v>54</v>
      </c>
      <c r="F267" s="13"/>
      <c r="G267" s="12">
        <v>3</v>
      </c>
      <c r="H267" s="12"/>
      <c r="I267" s="12">
        <v>3</v>
      </c>
      <c r="J267" s="12"/>
      <c r="K267" s="12">
        <v>3</v>
      </c>
      <c r="L267" s="386" t="s">
        <v>45</v>
      </c>
      <c r="M267" s="386"/>
      <c r="N267" s="12"/>
      <c r="O267" s="12">
        <v>3</v>
      </c>
      <c r="P267" s="12"/>
      <c r="Q267" s="386"/>
      <c r="R267" s="386"/>
      <c r="S267" s="314"/>
      <c r="T267" s="36">
        <v>45357</v>
      </c>
      <c r="U267" s="386" t="s">
        <v>45</v>
      </c>
      <c r="V267" s="68">
        <v>6</v>
      </c>
      <c r="W267" s="384"/>
      <c r="X267" s="2"/>
      <c r="Y267" s="36">
        <v>45393</v>
      </c>
      <c r="Z267" s="386" t="s">
        <v>45</v>
      </c>
      <c r="AA267" s="386">
        <v>6</v>
      </c>
      <c r="AB267" s="1"/>
      <c r="AC267" s="2"/>
      <c r="AD267" s="13"/>
      <c r="AE267" s="1"/>
      <c r="AF267" s="387"/>
    </row>
    <row r="268" spans="2:32" ht="15" customHeight="1" x14ac:dyDescent="0.2">
      <c r="B268" s="13" t="s">
        <v>76</v>
      </c>
      <c r="C268" s="1" t="s">
        <v>65</v>
      </c>
      <c r="D268" s="386">
        <v>253</v>
      </c>
      <c r="E268" s="2" t="s">
        <v>42</v>
      </c>
      <c r="F268" s="13"/>
      <c r="G268" s="12">
        <v>3</v>
      </c>
      <c r="H268" s="12"/>
      <c r="I268" s="12"/>
      <c r="J268" s="12"/>
      <c r="K268" s="12"/>
      <c r="L268" s="386"/>
      <c r="M268" s="386"/>
      <c r="N268" s="12">
        <v>3</v>
      </c>
      <c r="O268" s="12"/>
      <c r="P268" s="12"/>
      <c r="Q268" s="386"/>
      <c r="R268" s="386"/>
      <c r="S268" s="314"/>
      <c r="T268" s="13"/>
      <c r="U268" s="386"/>
      <c r="V268" s="1"/>
      <c r="W268" s="50"/>
      <c r="X268" s="2"/>
      <c r="Y268" s="36">
        <v>45393</v>
      </c>
      <c r="Z268" s="386" t="s">
        <v>45</v>
      </c>
      <c r="AA268" s="386">
        <v>6</v>
      </c>
      <c r="AB268" s="1"/>
      <c r="AC268" s="2"/>
      <c r="AD268" s="13"/>
      <c r="AE268" s="1"/>
      <c r="AF268" s="387"/>
    </row>
    <row r="269" spans="2:32" ht="15" customHeight="1" x14ac:dyDescent="0.2">
      <c r="B269" s="13" t="s">
        <v>76</v>
      </c>
      <c r="C269" s="1" t="s">
        <v>65</v>
      </c>
      <c r="D269" s="386">
        <v>254</v>
      </c>
      <c r="E269" s="2" t="s">
        <v>54</v>
      </c>
      <c r="F269" s="13"/>
      <c r="G269" s="12">
        <v>3</v>
      </c>
      <c r="H269" s="12"/>
      <c r="I269" s="12">
        <v>3</v>
      </c>
      <c r="J269" s="12"/>
      <c r="K269" s="12"/>
      <c r="L269" s="386"/>
      <c r="M269" s="386"/>
      <c r="N269" s="12"/>
      <c r="O269" s="12">
        <v>3</v>
      </c>
      <c r="P269" s="12">
        <v>3</v>
      </c>
      <c r="Q269" s="386" t="s">
        <v>45</v>
      </c>
      <c r="R269" s="386"/>
      <c r="S269" s="314"/>
      <c r="T269" s="36">
        <v>45357</v>
      </c>
      <c r="U269" s="386" t="s">
        <v>45</v>
      </c>
      <c r="V269" s="68">
        <v>6</v>
      </c>
      <c r="W269" s="384"/>
      <c r="X269" s="2"/>
      <c r="Y269" s="36">
        <v>45393</v>
      </c>
      <c r="Z269" s="386" t="s">
        <v>45</v>
      </c>
      <c r="AA269" s="386">
        <v>6</v>
      </c>
      <c r="AB269" s="1"/>
      <c r="AC269" s="2"/>
      <c r="AD269" s="13"/>
      <c r="AE269" s="1"/>
      <c r="AF269" s="387"/>
    </row>
    <row r="270" spans="2:32" ht="15" customHeight="1" x14ac:dyDescent="0.2">
      <c r="B270" s="13" t="s">
        <v>76</v>
      </c>
      <c r="C270" s="1" t="s">
        <v>65</v>
      </c>
      <c r="D270" s="386">
        <v>255</v>
      </c>
      <c r="E270" s="2" t="s">
        <v>42</v>
      </c>
      <c r="F270" s="13"/>
      <c r="G270" s="12">
        <v>3</v>
      </c>
      <c r="H270" s="12"/>
      <c r="I270" s="12"/>
      <c r="J270" s="12"/>
      <c r="K270" s="12"/>
      <c r="L270" s="386"/>
      <c r="M270" s="386"/>
      <c r="N270" s="12">
        <v>3</v>
      </c>
      <c r="O270" s="12"/>
      <c r="P270" s="12"/>
      <c r="Q270" s="386"/>
      <c r="R270" s="386"/>
      <c r="S270" s="314"/>
      <c r="T270" s="13"/>
      <c r="U270" s="386"/>
      <c r="V270" s="1"/>
      <c r="W270" s="384"/>
      <c r="X270" s="2"/>
      <c r="Y270" s="36">
        <v>45393</v>
      </c>
      <c r="Z270" s="386" t="s">
        <v>45</v>
      </c>
      <c r="AA270" s="386">
        <v>6</v>
      </c>
      <c r="AB270" s="1"/>
      <c r="AC270" s="2"/>
      <c r="AD270" s="13"/>
      <c r="AE270" s="1"/>
      <c r="AF270" s="387"/>
    </row>
    <row r="271" spans="2:32" ht="15" customHeight="1" x14ac:dyDescent="0.2">
      <c r="B271" s="13" t="s">
        <v>76</v>
      </c>
      <c r="C271" s="1" t="s">
        <v>65</v>
      </c>
      <c r="D271" s="386">
        <v>256</v>
      </c>
      <c r="E271" s="2" t="s">
        <v>42</v>
      </c>
      <c r="F271" s="13"/>
      <c r="G271" s="12">
        <v>3</v>
      </c>
      <c r="H271" s="12"/>
      <c r="I271" s="12"/>
      <c r="J271" s="12"/>
      <c r="K271" s="12"/>
      <c r="L271" s="386"/>
      <c r="M271" s="386"/>
      <c r="N271" s="12"/>
      <c r="O271" s="12"/>
      <c r="P271" s="12"/>
      <c r="Q271" s="386"/>
      <c r="R271" s="386"/>
      <c r="S271" s="314"/>
      <c r="T271" s="13"/>
      <c r="U271" s="386"/>
      <c r="V271" s="1"/>
      <c r="W271" s="384"/>
      <c r="X271" s="2"/>
      <c r="Y271" s="36">
        <v>45393</v>
      </c>
      <c r="Z271" s="386" t="s">
        <v>45</v>
      </c>
      <c r="AA271" s="386">
        <v>3</v>
      </c>
      <c r="AB271" s="1"/>
      <c r="AC271" s="2"/>
      <c r="AD271" s="13"/>
      <c r="AE271" s="1"/>
      <c r="AF271" s="387"/>
    </row>
    <row r="272" spans="2:32" ht="15" customHeight="1" x14ac:dyDescent="0.2">
      <c r="B272" s="13" t="s">
        <v>76</v>
      </c>
      <c r="C272" s="1" t="s">
        <v>65</v>
      </c>
      <c r="D272" s="386">
        <v>257</v>
      </c>
      <c r="E272" s="2" t="s">
        <v>42</v>
      </c>
      <c r="F272" s="13"/>
      <c r="G272" s="12">
        <v>3</v>
      </c>
      <c r="H272" s="12"/>
      <c r="I272" s="12"/>
      <c r="J272" s="12"/>
      <c r="K272" s="12"/>
      <c r="L272" s="386"/>
      <c r="M272" s="386"/>
      <c r="N272" s="12">
        <v>3</v>
      </c>
      <c r="O272" s="12"/>
      <c r="P272" s="12"/>
      <c r="Q272" s="386"/>
      <c r="R272" s="386"/>
      <c r="S272" s="314"/>
      <c r="T272" s="13"/>
      <c r="U272" s="386"/>
      <c r="V272" s="1"/>
      <c r="W272" s="384"/>
      <c r="X272" s="2"/>
      <c r="Y272" s="36">
        <v>45393</v>
      </c>
      <c r="Z272" s="386" t="s">
        <v>45</v>
      </c>
      <c r="AA272" s="386">
        <v>6</v>
      </c>
      <c r="AB272" s="1"/>
      <c r="AC272" s="2"/>
      <c r="AD272" s="13"/>
      <c r="AE272" s="1"/>
      <c r="AF272" s="387"/>
    </row>
    <row r="273" spans="2:32" ht="15" customHeight="1" x14ac:dyDescent="0.2">
      <c r="B273" s="13" t="s">
        <v>76</v>
      </c>
      <c r="C273" s="1" t="s">
        <v>65</v>
      </c>
      <c r="D273" s="386">
        <v>258</v>
      </c>
      <c r="E273" s="2" t="s">
        <v>42</v>
      </c>
      <c r="F273" s="13"/>
      <c r="G273" s="12">
        <v>3</v>
      </c>
      <c r="H273" s="12"/>
      <c r="I273" s="12"/>
      <c r="J273" s="12"/>
      <c r="K273" s="12"/>
      <c r="L273" s="386"/>
      <c r="M273" s="386"/>
      <c r="N273" s="12"/>
      <c r="O273" s="12"/>
      <c r="P273" s="12"/>
      <c r="Q273" s="386"/>
      <c r="R273" s="386"/>
      <c r="S273" s="314"/>
      <c r="T273" s="13"/>
      <c r="U273" s="386"/>
      <c r="V273" s="1"/>
      <c r="W273" s="50"/>
      <c r="X273" s="2"/>
      <c r="Y273" s="36">
        <v>45393</v>
      </c>
      <c r="Z273" s="386" t="s">
        <v>45</v>
      </c>
      <c r="AA273" s="386">
        <v>3</v>
      </c>
      <c r="AB273" s="1"/>
      <c r="AC273" s="2"/>
      <c r="AD273" s="13"/>
      <c r="AE273" s="1"/>
      <c r="AF273" s="387"/>
    </row>
    <row r="274" spans="2:32" ht="15" customHeight="1" x14ac:dyDescent="0.2">
      <c r="B274" s="13" t="s">
        <v>76</v>
      </c>
      <c r="C274" s="1" t="s">
        <v>65</v>
      </c>
      <c r="D274" s="386">
        <v>259</v>
      </c>
      <c r="E274" s="2" t="s">
        <v>54</v>
      </c>
      <c r="F274" s="13"/>
      <c r="G274" s="12">
        <v>3</v>
      </c>
      <c r="H274" s="12"/>
      <c r="I274" s="12">
        <v>3</v>
      </c>
      <c r="J274" s="12"/>
      <c r="K274" s="12">
        <v>3</v>
      </c>
      <c r="L274" s="386"/>
      <c r="M274" s="386"/>
      <c r="N274" s="12"/>
      <c r="O274" s="12">
        <v>7</v>
      </c>
      <c r="P274" s="12">
        <v>3</v>
      </c>
      <c r="Q274" s="386"/>
      <c r="R274" s="386" t="s">
        <v>45</v>
      </c>
      <c r="S274" s="314"/>
      <c r="T274" s="36">
        <v>45357</v>
      </c>
      <c r="U274" s="386" t="s">
        <v>45</v>
      </c>
      <c r="V274" s="68">
        <v>16</v>
      </c>
      <c r="W274" s="384"/>
      <c r="X274" s="2"/>
      <c r="Y274" s="36">
        <v>45393</v>
      </c>
      <c r="Z274" s="386" t="s">
        <v>45</v>
      </c>
      <c r="AA274" s="386">
        <v>12</v>
      </c>
      <c r="AB274" s="1"/>
      <c r="AC274" s="2"/>
      <c r="AD274" s="13"/>
      <c r="AE274" s="1"/>
      <c r="AF274" s="387"/>
    </row>
    <row r="275" spans="2:32" ht="15" customHeight="1" x14ac:dyDescent="0.2">
      <c r="B275" s="13" t="s">
        <v>76</v>
      </c>
      <c r="C275" s="1" t="s">
        <v>65</v>
      </c>
      <c r="D275" s="386">
        <v>260</v>
      </c>
      <c r="E275" s="2" t="s">
        <v>42</v>
      </c>
      <c r="F275" s="13"/>
      <c r="G275" s="12">
        <v>3</v>
      </c>
      <c r="H275" s="12"/>
      <c r="I275" s="12"/>
      <c r="J275" s="12"/>
      <c r="K275" s="12"/>
      <c r="L275" s="386"/>
      <c r="M275" s="386"/>
      <c r="N275" s="12">
        <v>3</v>
      </c>
      <c r="O275" s="12"/>
      <c r="P275" s="12"/>
      <c r="Q275" s="386"/>
      <c r="R275" s="386"/>
      <c r="S275" s="314"/>
      <c r="T275" s="13"/>
      <c r="U275" s="386"/>
      <c r="V275" s="1"/>
      <c r="W275" s="50"/>
      <c r="X275" s="2"/>
      <c r="Y275" s="36">
        <v>45393</v>
      </c>
      <c r="Z275" s="386" t="s">
        <v>45</v>
      </c>
      <c r="AA275" s="386">
        <v>6</v>
      </c>
      <c r="AB275" s="1"/>
      <c r="AC275" s="2"/>
      <c r="AD275" s="13"/>
      <c r="AE275" s="1"/>
      <c r="AF275" s="387"/>
    </row>
    <row r="276" spans="2:32" ht="15" customHeight="1" x14ac:dyDescent="0.2">
      <c r="B276" s="13" t="s">
        <v>76</v>
      </c>
      <c r="C276" s="1" t="s">
        <v>65</v>
      </c>
      <c r="D276" s="386">
        <v>261</v>
      </c>
      <c r="E276" s="2" t="s">
        <v>44</v>
      </c>
      <c r="F276" s="13"/>
      <c r="G276" s="12"/>
      <c r="H276" s="12"/>
      <c r="I276" s="12">
        <v>6</v>
      </c>
      <c r="J276" s="12"/>
      <c r="K276" s="12"/>
      <c r="L276" s="386"/>
      <c r="M276" s="386"/>
      <c r="N276" s="12"/>
      <c r="O276" s="12">
        <v>6</v>
      </c>
      <c r="P276" s="12">
        <v>3</v>
      </c>
      <c r="Q276" s="386"/>
      <c r="R276" s="386" t="s">
        <v>45</v>
      </c>
      <c r="S276" s="314"/>
      <c r="T276" s="36">
        <v>45357</v>
      </c>
      <c r="U276" s="386" t="s">
        <v>45</v>
      </c>
      <c r="V276" s="68">
        <v>15</v>
      </c>
      <c r="W276" s="384"/>
      <c r="X276" s="2"/>
      <c r="Y276" s="36">
        <v>45393</v>
      </c>
      <c r="Z276" s="386" t="s">
        <v>45</v>
      </c>
      <c r="AA276" s="386">
        <v>12</v>
      </c>
      <c r="AB276" s="1"/>
      <c r="AC276" s="2"/>
      <c r="AD276" s="13"/>
      <c r="AE276" s="1"/>
      <c r="AF276" s="387"/>
    </row>
    <row r="277" spans="2:32" ht="15" customHeight="1" x14ac:dyDescent="0.2">
      <c r="B277" s="13" t="s">
        <v>76</v>
      </c>
      <c r="C277" s="1" t="s">
        <v>65</v>
      </c>
      <c r="D277" s="386">
        <v>262</v>
      </c>
      <c r="E277" s="2" t="s">
        <v>42</v>
      </c>
      <c r="F277" s="13"/>
      <c r="G277" s="12">
        <v>3</v>
      </c>
      <c r="H277" s="12"/>
      <c r="I277" s="12"/>
      <c r="J277" s="12"/>
      <c r="K277" s="12"/>
      <c r="L277" s="386"/>
      <c r="M277" s="386"/>
      <c r="N277" s="12"/>
      <c r="O277" s="12"/>
      <c r="P277" s="12"/>
      <c r="Q277" s="386"/>
      <c r="R277" s="386"/>
      <c r="S277" s="313" t="s">
        <v>656</v>
      </c>
      <c r="T277" s="13"/>
      <c r="U277" s="386"/>
      <c r="V277" s="1"/>
      <c r="W277" s="384"/>
      <c r="X277" s="2"/>
      <c r="Y277" s="36">
        <v>45393</v>
      </c>
      <c r="Z277" s="386" t="s">
        <v>45</v>
      </c>
      <c r="AA277" s="386">
        <v>3</v>
      </c>
      <c r="AB277" s="1"/>
      <c r="AC277" s="2"/>
      <c r="AD277" s="36">
        <v>45473</v>
      </c>
      <c r="AE277" s="1" t="s">
        <v>242</v>
      </c>
      <c r="AF277" s="387"/>
    </row>
    <row r="278" spans="2:32" ht="15" customHeight="1" x14ac:dyDescent="0.2">
      <c r="B278" s="13" t="s">
        <v>76</v>
      </c>
      <c r="C278" s="1" t="s">
        <v>65</v>
      </c>
      <c r="D278" s="386">
        <v>263</v>
      </c>
      <c r="E278" s="2" t="s">
        <v>42</v>
      </c>
      <c r="F278" s="13"/>
      <c r="G278" s="12">
        <v>3</v>
      </c>
      <c r="H278" s="12"/>
      <c r="I278" s="12"/>
      <c r="J278" s="12"/>
      <c r="K278" s="12"/>
      <c r="L278" s="386"/>
      <c r="M278" s="386"/>
      <c r="N278" s="12">
        <v>3</v>
      </c>
      <c r="O278" s="12"/>
      <c r="P278" s="12"/>
      <c r="Q278" s="386"/>
      <c r="R278" s="386"/>
      <c r="S278" s="314"/>
      <c r="T278" s="13"/>
      <c r="U278" s="386"/>
      <c r="V278" s="1"/>
      <c r="W278" s="384"/>
      <c r="X278" s="2"/>
      <c r="Y278" s="36">
        <v>45393</v>
      </c>
      <c r="Z278" s="386" t="s">
        <v>45</v>
      </c>
      <c r="AA278" s="386">
        <v>6</v>
      </c>
      <c r="AB278" s="1"/>
      <c r="AC278" s="2"/>
      <c r="AD278" s="13"/>
      <c r="AE278" s="1"/>
      <c r="AF278" s="387"/>
    </row>
    <row r="279" spans="2:32" ht="15" customHeight="1" x14ac:dyDescent="0.2">
      <c r="B279" s="13" t="s">
        <v>76</v>
      </c>
      <c r="C279" s="1" t="s">
        <v>65</v>
      </c>
      <c r="D279" s="386">
        <v>264</v>
      </c>
      <c r="E279" s="2" t="s">
        <v>42</v>
      </c>
      <c r="F279" s="13"/>
      <c r="G279" s="12">
        <v>3</v>
      </c>
      <c r="H279" s="12"/>
      <c r="I279" s="12"/>
      <c r="J279" s="12"/>
      <c r="K279" s="12"/>
      <c r="L279" s="386"/>
      <c r="M279" s="386"/>
      <c r="N279" s="12"/>
      <c r="O279" s="12"/>
      <c r="P279" s="12"/>
      <c r="Q279" s="386"/>
      <c r="R279" s="386"/>
      <c r="S279" s="314"/>
      <c r="T279" s="13"/>
      <c r="U279" s="386"/>
      <c r="V279" s="1"/>
      <c r="W279" s="384"/>
      <c r="X279" s="2"/>
      <c r="Y279" s="36">
        <v>45393</v>
      </c>
      <c r="Z279" s="386" t="s">
        <v>45</v>
      </c>
      <c r="AA279" s="386">
        <v>3</v>
      </c>
      <c r="AB279" s="1"/>
      <c r="AC279" s="2"/>
      <c r="AD279" s="13"/>
      <c r="AE279" s="1"/>
      <c r="AF279" s="387"/>
    </row>
    <row r="280" spans="2:32" ht="15" customHeight="1" x14ac:dyDescent="0.2">
      <c r="B280" s="13" t="s">
        <v>76</v>
      </c>
      <c r="C280" s="1" t="s">
        <v>65</v>
      </c>
      <c r="D280" s="386">
        <v>265</v>
      </c>
      <c r="E280" s="2" t="s">
        <v>56</v>
      </c>
      <c r="F280" s="13"/>
      <c r="G280" s="12">
        <v>4</v>
      </c>
      <c r="H280" s="12"/>
      <c r="I280" s="12">
        <v>3</v>
      </c>
      <c r="J280" s="12"/>
      <c r="K280" s="12"/>
      <c r="L280" s="386"/>
      <c r="M280" s="386"/>
      <c r="N280" s="12"/>
      <c r="O280" s="12">
        <v>6</v>
      </c>
      <c r="P280" s="12">
        <v>3</v>
      </c>
      <c r="Q280" s="386"/>
      <c r="R280" s="386" t="s">
        <v>45</v>
      </c>
      <c r="S280" s="314"/>
      <c r="T280" s="36">
        <v>45357</v>
      </c>
      <c r="U280" s="386" t="s">
        <v>45</v>
      </c>
      <c r="V280" s="68">
        <v>15</v>
      </c>
      <c r="W280" s="384" t="s">
        <v>273</v>
      </c>
      <c r="X280" s="2"/>
      <c r="Y280" s="36">
        <v>45394</v>
      </c>
      <c r="Z280" s="386" t="s">
        <v>45</v>
      </c>
      <c r="AA280" s="386">
        <v>13</v>
      </c>
      <c r="AB280" s="1"/>
      <c r="AC280" s="2"/>
      <c r="AD280" s="36">
        <v>45565</v>
      </c>
      <c r="AE280" s="1" t="s">
        <v>242</v>
      </c>
      <c r="AF280" s="387"/>
    </row>
    <row r="281" spans="2:32" ht="15" customHeight="1" x14ac:dyDescent="0.2">
      <c r="B281" s="13" t="s">
        <v>76</v>
      </c>
      <c r="C281" s="1" t="s">
        <v>65</v>
      </c>
      <c r="D281" s="386">
        <v>266</v>
      </c>
      <c r="E281" s="2" t="s">
        <v>42</v>
      </c>
      <c r="F281" s="13"/>
      <c r="G281" s="12">
        <v>3</v>
      </c>
      <c r="H281" s="12"/>
      <c r="I281" s="12"/>
      <c r="J281" s="12"/>
      <c r="K281" s="12"/>
      <c r="L281" s="386"/>
      <c r="M281" s="386"/>
      <c r="N281" s="12">
        <v>3</v>
      </c>
      <c r="O281" s="12"/>
      <c r="P281" s="12"/>
      <c r="Q281" s="386"/>
      <c r="R281" s="386"/>
      <c r="S281" s="314"/>
      <c r="T281" s="13"/>
      <c r="U281" s="386"/>
      <c r="V281" s="1"/>
      <c r="W281" s="384"/>
      <c r="X281" s="2"/>
      <c r="Y281" s="36">
        <v>45394</v>
      </c>
      <c r="Z281" s="386" t="s">
        <v>45</v>
      </c>
      <c r="AA281" s="386">
        <v>6</v>
      </c>
      <c r="AB281" s="1"/>
      <c r="AC281" s="2"/>
      <c r="AD281" s="13"/>
      <c r="AE281" s="1"/>
      <c r="AF281" s="387"/>
    </row>
    <row r="282" spans="2:32" ht="15" customHeight="1" x14ac:dyDescent="0.2">
      <c r="B282" s="13" t="s">
        <v>76</v>
      </c>
      <c r="C282" s="1" t="s">
        <v>65</v>
      </c>
      <c r="D282" s="386">
        <v>267</v>
      </c>
      <c r="E282" s="2" t="s">
        <v>42</v>
      </c>
      <c r="F282" s="13"/>
      <c r="G282" s="12">
        <v>3</v>
      </c>
      <c r="H282" s="12"/>
      <c r="I282" s="12"/>
      <c r="J282" s="12"/>
      <c r="K282" s="12"/>
      <c r="L282" s="386"/>
      <c r="M282" s="386"/>
      <c r="N282" s="12"/>
      <c r="O282" s="12"/>
      <c r="P282" s="12"/>
      <c r="Q282" s="386"/>
      <c r="R282" s="386"/>
      <c r="S282" s="314"/>
      <c r="T282" s="13"/>
      <c r="U282" s="386"/>
      <c r="V282" s="1"/>
      <c r="W282" s="384"/>
      <c r="X282" s="2"/>
      <c r="Y282" s="36">
        <v>45394</v>
      </c>
      <c r="Z282" s="386" t="s">
        <v>45</v>
      </c>
      <c r="AA282" s="386">
        <v>3</v>
      </c>
      <c r="AB282" s="1"/>
      <c r="AC282" s="2"/>
      <c r="AD282" s="13"/>
      <c r="AE282" s="1"/>
      <c r="AF282" s="387"/>
    </row>
    <row r="283" spans="2:32" ht="15" customHeight="1" x14ac:dyDescent="0.2">
      <c r="B283" s="13" t="s">
        <v>76</v>
      </c>
      <c r="C283" s="1" t="s">
        <v>65</v>
      </c>
      <c r="D283" s="386">
        <v>268</v>
      </c>
      <c r="E283" s="2" t="s">
        <v>42</v>
      </c>
      <c r="F283" s="13"/>
      <c r="G283" s="12">
        <v>3</v>
      </c>
      <c r="H283" s="12"/>
      <c r="I283" s="12"/>
      <c r="J283" s="12"/>
      <c r="K283" s="12"/>
      <c r="L283" s="386"/>
      <c r="M283" s="386"/>
      <c r="N283" s="12"/>
      <c r="O283" s="12"/>
      <c r="P283" s="12"/>
      <c r="Q283" s="386"/>
      <c r="R283" s="386"/>
      <c r="S283" s="314"/>
      <c r="T283" s="13"/>
      <c r="U283" s="386"/>
      <c r="V283" s="1"/>
      <c r="W283" s="384"/>
      <c r="X283" s="2"/>
      <c r="Y283" s="36">
        <v>45394</v>
      </c>
      <c r="Z283" s="386" t="s">
        <v>45</v>
      </c>
      <c r="AA283" s="386">
        <v>3</v>
      </c>
      <c r="AB283" s="1"/>
      <c r="AC283" s="2"/>
      <c r="AD283" s="13"/>
      <c r="AE283" s="1"/>
      <c r="AF283" s="387"/>
    </row>
    <row r="284" spans="2:32" ht="15" customHeight="1" x14ac:dyDescent="0.2">
      <c r="B284" s="13" t="s">
        <v>76</v>
      </c>
      <c r="C284" s="1" t="s">
        <v>65</v>
      </c>
      <c r="D284" s="386">
        <v>269</v>
      </c>
      <c r="E284" s="2" t="s">
        <v>56</v>
      </c>
      <c r="F284" s="13"/>
      <c r="G284" s="12">
        <v>4</v>
      </c>
      <c r="H284" s="12">
        <v>3</v>
      </c>
      <c r="I284" s="12">
        <v>3</v>
      </c>
      <c r="J284" s="12"/>
      <c r="K284" s="12"/>
      <c r="L284" s="386"/>
      <c r="M284" s="386"/>
      <c r="N284" s="12"/>
      <c r="O284" s="12">
        <v>9</v>
      </c>
      <c r="P284" s="12">
        <v>3</v>
      </c>
      <c r="Q284" s="386"/>
      <c r="R284" s="386"/>
      <c r="S284" s="313" t="s">
        <v>657</v>
      </c>
      <c r="T284" s="36">
        <v>45357</v>
      </c>
      <c r="U284" s="386" t="s">
        <v>45</v>
      </c>
      <c r="V284" s="68">
        <v>16</v>
      </c>
      <c r="W284" s="247" t="s">
        <v>83</v>
      </c>
      <c r="X284" s="2"/>
      <c r="Y284" s="36">
        <v>45394</v>
      </c>
      <c r="Z284" s="386" t="s">
        <v>45</v>
      </c>
      <c r="AA284" s="386">
        <v>13</v>
      </c>
      <c r="AB284" s="1"/>
      <c r="AC284" s="2"/>
      <c r="AD284" s="36">
        <v>45388</v>
      </c>
      <c r="AE284" s="1" t="s">
        <v>242</v>
      </c>
      <c r="AF284" s="387"/>
    </row>
    <row r="285" spans="2:32" ht="15" customHeight="1" x14ac:dyDescent="0.2">
      <c r="B285" s="13" t="s">
        <v>76</v>
      </c>
      <c r="C285" s="1" t="s">
        <v>65</v>
      </c>
      <c r="D285" s="386">
        <v>270</v>
      </c>
      <c r="E285" s="2" t="s">
        <v>61</v>
      </c>
      <c r="F285" s="13"/>
      <c r="G285" s="12"/>
      <c r="H285" s="12">
        <v>3</v>
      </c>
      <c r="I285" s="12">
        <v>3</v>
      </c>
      <c r="J285" s="12"/>
      <c r="K285" s="12">
        <v>3</v>
      </c>
      <c r="L285" s="386" t="s">
        <v>45</v>
      </c>
      <c r="M285" s="386"/>
      <c r="N285" s="12">
        <v>3</v>
      </c>
      <c r="O285" s="12">
        <v>3</v>
      </c>
      <c r="P285" s="12"/>
      <c r="Q285" s="386"/>
      <c r="R285" s="386"/>
      <c r="S285" s="313" t="s">
        <v>658</v>
      </c>
      <c r="T285" s="36">
        <v>45357</v>
      </c>
      <c r="U285" s="386" t="s">
        <v>45</v>
      </c>
      <c r="V285" s="68">
        <v>6</v>
      </c>
      <c r="W285" s="384"/>
      <c r="X285" s="2"/>
      <c r="Y285" s="36">
        <v>45394</v>
      </c>
      <c r="Z285" s="386" t="s">
        <v>45</v>
      </c>
      <c r="AA285" s="386">
        <v>3</v>
      </c>
      <c r="AB285" s="1"/>
      <c r="AC285" s="2"/>
      <c r="AD285" s="36">
        <v>45388</v>
      </c>
      <c r="AE285" s="1" t="s">
        <v>242</v>
      </c>
      <c r="AF285" s="387"/>
    </row>
    <row r="286" spans="2:32" ht="15" customHeight="1" x14ac:dyDescent="0.2">
      <c r="B286" s="13" t="s">
        <v>76</v>
      </c>
      <c r="C286" s="1" t="s">
        <v>65</v>
      </c>
      <c r="D286" s="386">
        <v>271</v>
      </c>
      <c r="E286" s="2" t="s">
        <v>42</v>
      </c>
      <c r="F286" s="13"/>
      <c r="G286" s="12">
        <v>3</v>
      </c>
      <c r="H286" s="12"/>
      <c r="I286" s="12"/>
      <c r="J286" s="12"/>
      <c r="K286" s="12"/>
      <c r="L286" s="386"/>
      <c r="M286" s="386"/>
      <c r="N286" s="12">
        <v>3</v>
      </c>
      <c r="O286" s="12"/>
      <c r="P286" s="12"/>
      <c r="Q286" s="386"/>
      <c r="R286" s="386"/>
      <c r="S286" s="313" t="s">
        <v>659</v>
      </c>
      <c r="T286" s="13"/>
      <c r="U286" s="386"/>
      <c r="V286" s="1"/>
      <c r="W286" s="384"/>
      <c r="X286" s="2"/>
      <c r="Y286" s="36">
        <v>45394</v>
      </c>
      <c r="Z286" s="386" t="s">
        <v>45</v>
      </c>
      <c r="AA286" s="386">
        <v>6</v>
      </c>
      <c r="AB286" s="1"/>
      <c r="AC286" s="2"/>
      <c r="AD286" s="13"/>
      <c r="AE286" s="1"/>
      <c r="AF286" s="387"/>
    </row>
    <row r="287" spans="2:32" ht="15" customHeight="1" x14ac:dyDescent="0.2">
      <c r="B287" s="13" t="s">
        <v>76</v>
      </c>
      <c r="C287" s="1" t="s">
        <v>65</v>
      </c>
      <c r="D287" s="386">
        <v>272</v>
      </c>
      <c r="E287" s="2" t="s">
        <v>42</v>
      </c>
      <c r="F287" s="13"/>
      <c r="G287" s="12">
        <v>3</v>
      </c>
      <c r="H287" s="12"/>
      <c r="I287" s="12"/>
      <c r="J287" s="12"/>
      <c r="K287" s="12"/>
      <c r="L287" s="386"/>
      <c r="M287" s="386"/>
      <c r="N287" s="12"/>
      <c r="O287" s="12"/>
      <c r="P287" s="12"/>
      <c r="Q287" s="386"/>
      <c r="R287" s="386"/>
      <c r="S287" s="314"/>
      <c r="T287" s="13"/>
      <c r="U287" s="386"/>
      <c r="V287" s="1"/>
      <c r="W287" s="50"/>
      <c r="X287" s="2"/>
      <c r="Y287" s="36">
        <v>45394</v>
      </c>
      <c r="Z287" s="386" t="s">
        <v>45</v>
      </c>
      <c r="AA287" s="386">
        <v>3</v>
      </c>
      <c r="AB287" s="1"/>
      <c r="AC287" s="2"/>
      <c r="AD287" s="13"/>
      <c r="AE287" s="1"/>
      <c r="AF287" s="387"/>
    </row>
    <row r="288" spans="2:32" ht="15" customHeight="1" x14ac:dyDescent="0.2">
      <c r="B288" s="13" t="s">
        <v>76</v>
      </c>
      <c r="C288" s="1" t="s">
        <v>65</v>
      </c>
      <c r="D288" s="386">
        <v>273</v>
      </c>
      <c r="E288" s="2" t="s">
        <v>56</v>
      </c>
      <c r="F288" s="13"/>
      <c r="G288" s="12">
        <v>4</v>
      </c>
      <c r="H288" s="12"/>
      <c r="I288" s="12">
        <v>3</v>
      </c>
      <c r="J288" s="12"/>
      <c r="K288" s="12"/>
      <c r="L288" s="386"/>
      <c r="M288" s="386"/>
      <c r="N288" s="12"/>
      <c r="O288" s="12">
        <v>3</v>
      </c>
      <c r="P288" s="12"/>
      <c r="Q288" s="386"/>
      <c r="R288" s="386"/>
      <c r="S288" s="313" t="s">
        <v>660</v>
      </c>
      <c r="T288" s="36">
        <v>45357</v>
      </c>
      <c r="U288" s="386" t="s">
        <v>45</v>
      </c>
      <c r="V288" s="68">
        <v>3</v>
      </c>
      <c r="W288" s="384"/>
      <c r="X288" s="2"/>
      <c r="Y288" s="36">
        <v>45394</v>
      </c>
      <c r="Z288" s="386" t="s">
        <v>45</v>
      </c>
      <c r="AA288" s="386">
        <v>7</v>
      </c>
      <c r="AB288" s="1"/>
      <c r="AC288" s="2"/>
      <c r="AD288" s="36">
        <v>45464</v>
      </c>
      <c r="AE288" s="1" t="s">
        <v>242</v>
      </c>
      <c r="AF288" s="387"/>
    </row>
    <row r="289" spans="2:32" ht="15" customHeight="1" x14ac:dyDescent="0.2">
      <c r="B289" s="13" t="s">
        <v>76</v>
      </c>
      <c r="C289" s="1" t="s">
        <v>65</v>
      </c>
      <c r="D289" s="386">
        <v>274</v>
      </c>
      <c r="E289" s="2" t="s">
        <v>61</v>
      </c>
      <c r="F289" s="13"/>
      <c r="G289" s="12">
        <v>1</v>
      </c>
      <c r="H289" s="12"/>
      <c r="I289" s="12">
        <v>3</v>
      </c>
      <c r="J289" s="12"/>
      <c r="K289" s="12">
        <v>3</v>
      </c>
      <c r="L289" s="386"/>
      <c r="M289" s="386" t="s">
        <v>45</v>
      </c>
      <c r="N289" s="12"/>
      <c r="O289" s="12"/>
      <c r="P289" s="12"/>
      <c r="Q289" s="386"/>
      <c r="R289" s="386"/>
      <c r="S289" s="313" t="s">
        <v>661</v>
      </c>
      <c r="T289" s="36">
        <v>45357</v>
      </c>
      <c r="U289" s="386" t="s">
        <v>45</v>
      </c>
      <c r="V289" s="68">
        <v>11</v>
      </c>
      <c r="W289" s="50" t="s">
        <v>84</v>
      </c>
      <c r="X289" s="2"/>
      <c r="Y289" s="36">
        <v>45394</v>
      </c>
      <c r="Z289" s="386" t="s">
        <v>45</v>
      </c>
      <c r="AA289" s="386">
        <v>6</v>
      </c>
      <c r="AB289" s="1"/>
      <c r="AC289" s="2"/>
      <c r="AD289" s="36">
        <v>45391</v>
      </c>
      <c r="AE289" s="1" t="s">
        <v>242</v>
      </c>
      <c r="AF289" s="387"/>
    </row>
    <row r="290" spans="2:32" ht="15" customHeight="1" x14ac:dyDescent="0.2">
      <c r="B290" s="13" t="s">
        <v>76</v>
      </c>
      <c r="C290" s="1" t="s">
        <v>65</v>
      </c>
      <c r="D290" s="386">
        <v>275</v>
      </c>
      <c r="E290" s="2" t="s">
        <v>55</v>
      </c>
      <c r="F290" s="13"/>
      <c r="G290" s="12">
        <v>1</v>
      </c>
      <c r="H290" s="12"/>
      <c r="I290" s="12">
        <v>6</v>
      </c>
      <c r="J290" s="12"/>
      <c r="K290" s="12"/>
      <c r="L290" s="386"/>
      <c r="M290" s="386"/>
      <c r="N290" s="12"/>
      <c r="O290" s="12">
        <v>3</v>
      </c>
      <c r="P290" s="12"/>
      <c r="Q290" s="386"/>
      <c r="R290" s="386"/>
      <c r="S290" s="313" t="s">
        <v>662</v>
      </c>
      <c r="T290" s="36">
        <v>45357</v>
      </c>
      <c r="U290" s="386" t="s">
        <v>45</v>
      </c>
      <c r="V290" s="68">
        <v>3</v>
      </c>
      <c r="W290" s="50"/>
      <c r="X290" s="2"/>
      <c r="Y290" s="36">
        <v>45394</v>
      </c>
      <c r="Z290" s="386" t="s">
        <v>45</v>
      </c>
      <c r="AA290" s="386">
        <v>7</v>
      </c>
      <c r="AB290" s="1"/>
      <c r="AC290" s="2"/>
      <c r="AD290" s="13"/>
      <c r="AE290" s="1"/>
      <c r="AF290" s="387"/>
    </row>
    <row r="291" spans="2:32" ht="15" customHeight="1" x14ac:dyDescent="0.2">
      <c r="B291" s="13" t="s">
        <v>76</v>
      </c>
      <c r="C291" s="1" t="s">
        <v>65</v>
      </c>
      <c r="D291" s="386">
        <v>276</v>
      </c>
      <c r="E291" s="2" t="s">
        <v>61</v>
      </c>
      <c r="F291" s="13"/>
      <c r="G291" s="12"/>
      <c r="H291" s="12"/>
      <c r="I291" s="12">
        <v>3</v>
      </c>
      <c r="J291" s="12"/>
      <c r="K291" s="12">
        <v>3</v>
      </c>
      <c r="L291" s="386" t="s">
        <v>45</v>
      </c>
      <c r="M291" s="386"/>
      <c r="N291" s="12">
        <v>3</v>
      </c>
      <c r="O291" s="12"/>
      <c r="P291" s="12"/>
      <c r="Q291" s="386"/>
      <c r="R291" s="386"/>
      <c r="S291" s="314"/>
      <c r="T291" s="36">
        <v>45357</v>
      </c>
      <c r="U291" s="386" t="s">
        <v>45</v>
      </c>
      <c r="V291" s="68">
        <v>3</v>
      </c>
      <c r="W291" s="384"/>
      <c r="X291" s="2"/>
      <c r="Y291" s="36">
        <v>45394</v>
      </c>
      <c r="Z291" s="386" t="s">
        <v>45</v>
      </c>
      <c r="AA291" s="386">
        <v>9</v>
      </c>
      <c r="AB291" s="1"/>
      <c r="AC291" s="2"/>
      <c r="AD291" s="13"/>
      <c r="AE291" s="1"/>
      <c r="AF291" s="387"/>
    </row>
    <row r="292" spans="2:32" ht="15" customHeight="1" x14ac:dyDescent="0.2">
      <c r="B292" s="13" t="s">
        <v>76</v>
      </c>
      <c r="C292" s="1" t="s">
        <v>65</v>
      </c>
      <c r="D292" s="386">
        <v>277</v>
      </c>
      <c r="E292" s="2" t="s">
        <v>42</v>
      </c>
      <c r="F292" s="13"/>
      <c r="G292" s="12">
        <v>3</v>
      </c>
      <c r="H292" s="12"/>
      <c r="I292" s="12"/>
      <c r="J292" s="12"/>
      <c r="K292" s="12"/>
      <c r="L292" s="386"/>
      <c r="M292" s="386"/>
      <c r="N292" s="12"/>
      <c r="O292" s="12"/>
      <c r="P292" s="12"/>
      <c r="Q292" s="386"/>
      <c r="R292" s="386"/>
      <c r="S292" s="314"/>
      <c r="T292" s="13"/>
      <c r="U292" s="386"/>
      <c r="V292" s="1"/>
      <c r="W292" s="50"/>
      <c r="X292" s="2"/>
      <c r="Y292" s="36">
        <v>45394</v>
      </c>
      <c r="Z292" s="386" t="s">
        <v>45</v>
      </c>
      <c r="AA292" s="386">
        <v>3</v>
      </c>
      <c r="AB292" s="1"/>
      <c r="AC292" s="2"/>
      <c r="AD292" s="13"/>
      <c r="AE292" s="1"/>
      <c r="AF292" s="387"/>
    </row>
    <row r="293" spans="2:32" ht="15" customHeight="1" x14ac:dyDescent="0.2">
      <c r="B293" s="13" t="s">
        <v>76</v>
      </c>
      <c r="C293" s="1" t="s">
        <v>65</v>
      </c>
      <c r="D293" s="386">
        <v>278</v>
      </c>
      <c r="E293" s="2" t="s">
        <v>54</v>
      </c>
      <c r="F293" s="13"/>
      <c r="G293" s="12">
        <v>3</v>
      </c>
      <c r="H293" s="12"/>
      <c r="I293" s="12">
        <v>3</v>
      </c>
      <c r="J293" s="12"/>
      <c r="K293" s="12"/>
      <c r="L293" s="386"/>
      <c r="M293" s="386"/>
      <c r="N293" s="12"/>
      <c r="O293" s="12">
        <v>3</v>
      </c>
      <c r="P293" s="12">
        <v>3</v>
      </c>
      <c r="Q293" s="386" t="s">
        <v>45</v>
      </c>
      <c r="R293" s="386"/>
      <c r="S293" s="314"/>
      <c r="T293" s="36">
        <v>45357</v>
      </c>
      <c r="U293" s="386" t="s">
        <v>45</v>
      </c>
      <c r="V293" s="68">
        <v>6</v>
      </c>
      <c r="W293" s="384"/>
      <c r="X293" s="2"/>
      <c r="Y293" s="36">
        <v>45394</v>
      </c>
      <c r="Z293" s="386" t="s">
        <v>45</v>
      </c>
      <c r="AA293" s="386">
        <v>6</v>
      </c>
      <c r="AB293" s="1"/>
      <c r="AC293" s="2"/>
      <c r="AD293" s="13"/>
      <c r="AE293" s="1"/>
      <c r="AF293" s="387"/>
    </row>
    <row r="294" spans="2:32" ht="15" customHeight="1" x14ac:dyDescent="0.2">
      <c r="B294" s="13" t="s">
        <v>76</v>
      </c>
      <c r="C294" s="1" t="s">
        <v>65</v>
      </c>
      <c r="D294" s="386">
        <v>279</v>
      </c>
      <c r="E294" s="2" t="s">
        <v>42</v>
      </c>
      <c r="F294" s="13"/>
      <c r="G294" s="12">
        <v>6</v>
      </c>
      <c r="H294" s="12"/>
      <c r="I294" s="12"/>
      <c r="J294" s="12"/>
      <c r="K294" s="12"/>
      <c r="L294" s="386"/>
      <c r="M294" s="386"/>
      <c r="N294" s="12"/>
      <c r="O294" s="12"/>
      <c r="P294" s="12"/>
      <c r="Q294" s="386"/>
      <c r="R294" s="386"/>
      <c r="S294" s="313" t="s">
        <v>663</v>
      </c>
      <c r="T294" s="13"/>
      <c r="U294" s="386"/>
      <c r="V294" s="1"/>
      <c r="W294" s="384"/>
      <c r="X294" s="2"/>
      <c r="Y294" s="36">
        <v>45394</v>
      </c>
      <c r="Z294" s="386" t="s">
        <v>45</v>
      </c>
      <c r="AA294" s="386">
        <v>6</v>
      </c>
      <c r="AB294" s="1"/>
      <c r="AC294" s="2"/>
      <c r="AD294" s="36">
        <v>45475</v>
      </c>
      <c r="AE294" s="1" t="s">
        <v>242</v>
      </c>
      <c r="AF294" s="387"/>
    </row>
    <row r="295" spans="2:32" ht="15" customHeight="1" x14ac:dyDescent="0.2">
      <c r="B295" s="13" t="s">
        <v>76</v>
      </c>
      <c r="C295" s="1" t="s">
        <v>65</v>
      </c>
      <c r="D295" s="386">
        <v>280</v>
      </c>
      <c r="E295" s="2" t="s">
        <v>42</v>
      </c>
      <c r="F295" s="13"/>
      <c r="G295" s="12">
        <v>3</v>
      </c>
      <c r="H295" s="12"/>
      <c r="I295" s="12"/>
      <c r="J295" s="12"/>
      <c r="K295" s="12"/>
      <c r="L295" s="386"/>
      <c r="M295" s="386"/>
      <c r="N295" s="12">
        <v>3</v>
      </c>
      <c r="O295" s="12"/>
      <c r="P295" s="12"/>
      <c r="Q295" s="386"/>
      <c r="R295" s="386"/>
      <c r="S295" s="314"/>
      <c r="T295" s="13"/>
      <c r="U295" s="386"/>
      <c r="V295" s="1"/>
      <c r="W295" s="50"/>
      <c r="X295" s="2"/>
      <c r="Y295" s="36">
        <v>45394</v>
      </c>
      <c r="Z295" s="386" t="s">
        <v>45</v>
      </c>
      <c r="AA295" s="386">
        <v>6</v>
      </c>
      <c r="AB295" s="1"/>
      <c r="AC295" s="2"/>
      <c r="AD295" s="13"/>
      <c r="AE295" s="1"/>
      <c r="AF295" s="387"/>
    </row>
    <row r="296" spans="2:32" ht="15" customHeight="1" x14ac:dyDescent="0.2">
      <c r="B296" s="13" t="s">
        <v>76</v>
      </c>
      <c r="C296" s="1" t="s">
        <v>65</v>
      </c>
      <c r="D296" s="386">
        <v>281</v>
      </c>
      <c r="E296" s="2" t="s">
        <v>60</v>
      </c>
      <c r="F296" s="13"/>
      <c r="G296" s="12"/>
      <c r="H296" s="12"/>
      <c r="I296" s="12">
        <v>6</v>
      </c>
      <c r="J296" s="12"/>
      <c r="K296" s="12"/>
      <c r="L296" s="386"/>
      <c r="M296" s="386"/>
      <c r="N296" s="12"/>
      <c r="O296" s="12">
        <v>1</v>
      </c>
      <c r="P296" s="12">
        <v>3</v>
      </c>
      <c r="Q296" s="386"/>
      <c r="R296" s="386" t="s">
        <v>45</v>
      </c>
      <c r="S296" s="314"/>
      <c r="T296" s="36">
        <v>45357</v>
      </c>
      <c r="U296" s="386" t="s">
        <v>45</v>
      </c>
      <c r="V296" s="68">
        <v>10</v>
      </c>
      <c r="W296" s="384"/>
      <c r="X296" s="2"/>
      <c r="Y296" s="36">
        <v>45394</v>
      </c>
      <c r="Z296" s="386" t="s">
        <v>45</v>
      </c>
      <c r="AA296" s="386">
        <v>12</v>
      </c>
      <c r="AB296" s="1"/>
      <c r="AC296" s="2"/>
      <c r="AD296" s="13"/>
      <c r="AE296" s="1"/>
      <c r="AF296" s="387"/>
    </row>
    <row r="297" spans="2:32" ht="15" customHeight="1" x14ac:dyDescent="0.2">
      <c r="B297" s="13" t="s">
        <v>76</v>
      </c>
      <c r="C297" s="1" t="s">
        <v>65</v>
      </c>
      <c r="D297" s="386">
        <v>282</v>
      </c>
      <c r="E297" s="2" t="s">
        <v>44</v>
      </c>
      <c r="F297" s="13"/>
      <c r="G297" s="12">
        <v>3</v>
      </c>
      <c r="H297" s="12"/>
      <c r="I297" s="12">
        <v>6</v>
      </c>
      <c r="J297" s="12"/>
      <c r="K297" s="12"/>
      <c r="L297" s="386"/>
      <c r="M297" s="386"/>
      <c r="N297" s="12"/>
      <c r="O297" s="12">
        <v>7</v>
      </c>
      <c r="P297" s="12"/>
      <c r="Q297" s="386"/>
      <c r="R297" s="386"/>
      <c r="S297" s="313" t="s">
        <v>664</v>
      </c>
      <c r="T297" s="36">
        <v>45357</v>
      </c>
      <c r="U297" s="386" t="s">
        <v>45</v>
      </c>
      <c r="V297" s="68">
        <v>7</v>
      </c>
      <c r="W297" s="384" t="s">
        <v>85</v>
      </c>
      <c r="X297" s="2"/>
      <c r="Y297" s="36">
        <v>45394</v>
      </c>
      <c r="Z297" s="386" t="s">
        <v>45</v>
      </c>
      <c r="AA297" s="386">
        <v>9</v>
      </c>
      <c r="AB297" s="1"/>
      <c r="AC297" s="2"/>
      <c r="AD297" s="36">
        <v>45476</v>
      </c>
      <c r="AE297" s="1" t="s">
        <v>242</v>
      </c>
      <c r="AF297" s="387"/>
    </row>
    <row r="298" spans="2:32" ht="15" customHeight="1" x14ac:dyDescent="0.2">
      <c r="B298" s="13" t="s">
        <v>76</v>
      </c>
      <c r="C298" s="1" t="s">
        <v>65</v>
      </c>
      <c r="D298" s="386">
        <v>283</v>
      </c>
      <c r="E298" s="2" t="s">
        <v>54</v>
      </c>
      <c r="F298" s="13"/>
      <c r="G298" s="12">
        <v>4</v>
      </c>
      <c r="H298" s="12"/>
      <c r="I298" s="12">
        <v>3</v>
      </c>
      <c r="J298" s="12"/>
      <c r="K298" s="12"/>
      <c r="L298" s="386"/>
      <c r="M298" s="386"/>
      <c r="N298" s="12"/>
      <c r="O298" s="12"/>
      <c r="P298" s="12"/>
      <c r="Q298" s="386"/>
      <c r="R298" s="386"/>
      <c r="S298" s="314"/>
      <c r="T298" s="13"/>
      <c r="U298" s="386"/>
      <c r="V298" s="1"/>
      <c r="W298" s="50"/>
      <c r="X298" s="2"/>
      <c r="Y298" s="36">
        <v>45394</v>
      </c>
      <c r="Z298" s="386" t="s">
        <v>45</v>
      </c>
      <c r="AA298" s="386">
        <v>3</v>
      </c>
      <c r="AB298" s="1"/>
      <c r="AC298" s="2"/>
      <c r="AD298" s="13"/>
      <c r="AE298" s="1"/>
      <c r="AF298" s="387"/>
    </row>
    <row r="299" spans="2:32" ht="15" customHeight="1" x14ac:dyDescent="0.2">
      <c r="B299" s="13" t="s">
        <v>76</v>
      </c>
      <c r="C299" s="1" t="s">
        <v>65</v>
      </c>
      <c r="D299" s="386">
        <v>284</v>
      </c>
      <c r="E299" s="2" t="s">
        <v>54</v>
      </c>
      <c r="F299" s="13"/>
      <c r="G299" s="12">
        <v>4</v>
      </c>
      <c r="H299" s="12"/>
      <c r="I299" s="12">
        <v>3</v>
      </c>
      <c r="J299" s="12"/>
      <c r="K299" s="12"/>
      <c r="L299" s="386"/>
      <c r="M299" s="386"/>
      <c r="N299" s="12"/>
      <c r="O299" s="12">
        <v>6</v>
      </c>
      <c r="P299" s="12"/>
      <c r="Q299" s="386"/>
      <c r="R299" s="386"/>
      <c r="S299" s="314"/>
      <c r="T299" s="36">
        <v>45357</v>
      </c>
      <c r="U299" s="386" t="s">
        <v>45</v>
      </c>
      <c r="V299" s="68">
        <v>6</v>
      </c>
      <c r="W299" s="50"/>
      <c r="X299" s="2"/>
      <c r="Y299" s="36">
        <v>45394</v>
      </c>
      <c r="Z299" s="386" t="s">
        <v>45</v>
      </c>
      <c r="AA299" s="386">
        <v>7</v>
      </c>
      <c r="AB299" s="1"/>
      <c r="AC299" s="2"/>
      <c r="AD299" s="13"/>
      <c r="AE299" s="1"/>
      <c r="AF299" s="387"/>
    </row>
    <row r="300" spans="2:32" ht="15" customHeight="1" x14ac:dyDescent="0.2">
      <c r="B300" s="13" t="s">
        <v>76</v>
      </c>
      <c r="C300" s="1" t="s">
        <v>65</v>
      </c>
      <c r="D300" s="386">
        <v>285</v>
      </c>
      <c r="E300" s="2" t="s">
        <v>44</v>
      </c>
      <c r="F300" s="13"/>
      <c r="G300" s="12"/>
      <c r="H300" s="12"/>
      <c r="I300" s="12">
        <v>6</v>
      </c>
      <c r="J300" s="12"/>
      <c r="K300" s="12"/>
      <c r="L300" s="386"/>
      <c r="M300" s="386"/>
      <c r="N300" s="12"/>
      <c r="O300" s="12">
        <v>6</v>
      </c>
      <c r="P300" s="12"/>
      <c r="Q300" s="386"/>
      <c r="R300" s="386"/>
      <c r="S300" s="314"/>
      <c r="T300" s="36">
        <v>45357</v>
      </c>
      <c r="U300" s="386" t="s">
        <v>45</v>
      </c>
      <c r="V300" s="68">
        <v>6</v>
      </c>
      <c r="W300" s="50"/>
      <c r="X300" s="2"/>
      <c r="Y300" s="36">
        <v>45394</v>
      </c>
      <c r="Z300" s="386" t="s">
        <v>45</v>
      </c>
      <c r="AA300" s="386">
        <v>6</v>
      </c>
      <c r="AB300" s="1"/>
      <c r="AC300" s="2"/>
      <c r="AD300" s="13"/>
      <c r="AE300" s="1"/>
      <c r="AF300" s="387"/>
    </row>
    <row r="301" spans="2:32" ht="15" customHeight="1" x14ac:dyDescent="0.2">
      <c r="B301" s="13" t="s">
        <v>76</v>
      </c>
      <c r="C301" s="1" t="s">
        <v>65</v>
      </c>
      <c r="D301" s="386">
        <v>286</v>
      </c>
      <c r="E301" s="2" t="s">
        <v>56</v>
      </c>
      <c r="F301" s="13"/>
      <c r="G301" s="12">
        <v>5</v>
      </c>
      <c r="H301" s="12"/>
      <c r="I301" s="12">
        <v>3</v>
      </c>
      <c r="J301" s="12"/>
      <c r="K301" s="12"/>
      <c r="L301" s="386"/>
      <c r="M301" s="386"/>
      <c r="N301" s="12"/>
      <c r="O301" s="12">
        <v>3</v>
      </c>
      <c r="P301" s="12">
        <v>3</v>
      </c>
      <c r="Q301" s="386" t="s">
        <v>45</v>
      </c>
      <c r="R301" s="386"/>
      <c r="S301" s="314"/>
      <c r="T301" s="36">
        <v>45357</v>
      </c>
      <c r="U301" s="386" t="s">
        <v>45</v>
      </c>
      <c r="V301" s="68">
        <v>6</v>
      </c>
      <c r="W301" s="384"/>
      <c r="X301" s="2"/>
      <c r="Y301" s="36">
        <v>45394</v>
      </c>
      <c r="Z301" s="386" t="s">
        <v>45</v>
      </c>
      <c r="AA301" s="386">
        <v>8</v>
      </c>
      <c r="AB301" s="1"/>
      <c r="AC301" s="2"/>
      <c r="AD301" s="13"/>
      <c r="AE301" s="1"/>
      <c r="AF301" s="387"/>
    </row>
    <row r="302" spans="2:32" ht="15" customHeight="1" x14ac:dyDescent="0.2">
      <c r="B302" s="13" t="s">
        <v>76</v>
      </c>
      <c r="C302" s="1" t="s">
        <v>65</v>
      </c>
      <c r="D302" s="386">
        <v>287</v>
      </c>
      <c r="E302" s="2" t="s">
        <v>42</v>
      </c>
      <c r="F302" s="13"/>
      <c r="G302" s="12">
        <v>3</v>
      </c>
      <c r="H302" s="12"/>
      <c r="I302" s="12"/>
      <c r="J302" s="12"/>
      <c r="K302" s="12"/>
      <c r="L302" s="386"/>
      <c r="M302" s="386"/>
      <c r="N302" s="12"/>
      <c r="O302" s="12"/>
      <c r="P302" s="12"/>
      <c r="Q302" s="386"/>
      <c r="R302" s="386"/>
      <c r="S302" s="314"/>
      <c r="T302" s="13"/>
      <c r="U302" s="386"/>
      <c r="V302" s="1"/>
      <c r="W302" s="384"/>
      <c r="X302" s="2"/>
      <c r="Y302" s="36">
        <v>45394</v>
      </c>
      <c r="Z302" s="386" t="s">
        <v>45</v>
      </c>
      <c r="AA302" s="386">
        <v>3</v>
      </c>
      <c r="AB302" s="1"/>
      <c r="AC302" s="2"/>
      <c r="AD302" s="13"/>
      <c r="AE302" s="1"/>
      <c r="AF302" s="387"/>
    </row>
    <row r="303" spans="2:32" ht="15" customHeight="1" x14ac:dyDescent="0.2">
      <c r="B303" s="13" t="s">
        <v>76</v>
      </c>
      <c r="C303" s="1" t="s">
        <v>65</v>
      </c>
      <c r="D303" s="386">
        <v>288</v>
      </c>
      <c r="E303" s="2" t="s">
        <v>42</v>
      </c>
      <c r="F303" s="13"/>
      <c r="G303" s="12">
        <v>3</v>
      </c>
      <c r="H303" s="12"/>
      <c r="I303" s="12"/>
      <c r="J303" s="12"/>
      <c r="K303" s="12"/>
      <c r="L303" s="386"/>
      <c r="M303" s="386"/>
      <c r="N303" s="12"/>
      <c r="O303" s="12"/>
      <c r="P303" s="12"/>
      <c r="Q303" s="386"/>
      <c r="R303" s="386"/>
      <c r="S303" s="313" t="s">
        <v>663</v>
      </c>
      <c r="T303" s="13"/>
      <c r="U303" s="386"/>
      <c r="V303" s="1"/>
      <c r="W303" s="50"/>
      <c r="X303" s="2"/>
      <c r="Y303" s="36">
        <v>45394</v>
      </c>
      <c r="Z303" s="386" t="s">
        <v>45</v>
      </c>
      <c r="AA303" s="386">
        <v>3</v>
      </c>
      <c r="AB303" s="1"/>
      <c r="AC303" s="2"/>
      <c r="AD303" s="36">
        <v>45479</v>
      </c>
      <c r="AE303" s="1" t="s">
        <v>242</v>
      </c>
      <c r="AF303" s="387"/>
    </row>
    <row r="304" spans="2:32" ht="15" customHeight="1" x14ac:dyDescent="0.2">
      <c r="B304" s="13" t="s">
        <v>76</v>
      </c>
      <c r="C304" s="1" t="s">
        <v>65</v>
      </c>
      <c r="D304" s="386">
        <v>289</v>
      </c>
      <c r="E304" s="2" t="s">
        <v>56</v>
      </c>
      <c r="F304" s="13"/>
      <c r="G304" s="12">
        <v>4</v>
      </c>
      <c r="H304" s="12"/>
      <c r="I304" s="12">
        <v>3</v>
      </c>
      <c r="J304" s="12"/>
      <c r="K304" s="12"/>
      <c r="L304" s="386"/>
      <c r="M304" s="386"/>
      <c r="N304" s="12"/>
      <c r="O304" s="12">
        <v>6</v>
      </c>
      <c r="P304" s="12"/>
      <c r="Q304" s="386"/>
      <c r="R304" s="386"/>
      <c r="S304" s="313" t="s">
        <v>663</v>
      </c>
      <c r="T304" s="36">
        <v>45357</v>
      </c>
      <c r="U304" s="386" t="s">
        <v>45</v>
      </c>
      <c r="V304" s="68">
        <v>6</v>
      </c>
      <c r="W304" s="384"/>
      <c r="X304" s="2"/>
      <c r="Y304" s="36">
        <v>45394</v>
      </c>
      <c r="Z304" s="386" t="s">
        <v>45</v>
      </c>
      <c r="AA304" s="386">
        <v>7</v>
      </c>
      <c r="AB304" s="1"/>
      <c r="AC304" s="2"/>
      <c r="AD304" s="36">
        <v>45479</v>
      </c>
      <c r="AE304" s="1" t="s">
        <v>242</v>
      </c>
      <c r="AF304" s="387"/>
    </row>
    <row r="305" spans="2:32" ht="15" customHeight="1" x14ac:dyDescent="0.2">
      <c r="B305" s="13" t="s">
        <v>76</v>
      </c>
      <c r="C305" s="1" t="s">
        <v>65</v>
      </c>
      <c r="D305" s="386">
        <v>290</v>
      </c>
      <c r="E305" s="2" t="s">
        <v>42</v>
      </c>
      <c r="F305" s="13"/>
      <c r="G305" s="12">
        <v>3</v>
      </c>
      <c r="H305" s="12"/>
      <c r="I305" s="12"/>
      <c r="J305" s="12"/>
      <c r="K305" s="12"/>
      <c r="L305" s="386"/>
      <c r="M305" s="386"/>
      <c r="N305" s="12">
        <v>3</v>
      </c>
      <c r="O305" s="12"/>
      <c r="P305" s="12"/>
      <c r="Q305" s="386"/>
      <c r="R305" s="386"/>
      <c r="S305" s="314"/>
      <c r="T305" s="13"/>
      <c r="U305" s="386"/>
      <c r="V305" s="1"/>
      <c r="W305" s="50"/>
      <c r="X305" s="2"/>
      <c r="Y305" s="36">
        <v>45394</v>
      </c>
      <c r="Z305" s="386" t="s">
        <v>45</v>
      </c>
      <c r="AA305" s="386">
        <v>6</v>
      </c>
      <c r="AB305" s="1"/>
      <c r="AC305" s="2"/>
      <c r="AD305" s="36"/>
      <c r="AE305" s="1"/>
      <c r="AF305" s="387"/>
    </row>
    <row r="306" spans="2:32" ht="15" customHeight="1" x14ac:dyDescent="0.2">
      <c r="B306" s="13" t="s">
        <v>76</v>
      </c>
      <c r="C306" s="1" t="s">
        <v>65</v>
      </c>
      <c r="D306" s="386">
        <v>291</v>
      </c>
      <c r="E306" s="2" t="s">
        <v>50</v>
      </c>
      <c r="F306" s="13"/>
      <c r="G306" s="12"/>
      <c r="H306" s="12"/>
      <c r="I306" s="12">
        <v>6</v>
      </c>
      <c r="J306" s="12"/>
      <c r="K306" s="12"/>
      <c r="L306" s="386"/>
      <c r="M306" s="386"/>
      <c r="N306" s="12"/>
      <c r="O306" s="12">
        <v>3</v>
      </c>
      <c r="P306" s="12">
        <v>3</v>
      </c>
      <c r="Q306" s="386">
        <v>3</v>
      </c>
      <c r="R306" s="386"/>
      <c r="S306" s="314"/>
      <c r="T306" s="36">
        <v>45357</v>
      </c>
      <c r="U306" s="386" t="s">
        <v>45</v>
      </c>
      <c r="V306" s="68">
        <v>6</v>
      </c>
      <c r="W306" s="384"/>
      <c r="X306" s="2"/>
      <c r="Y306" s="36">
        <v>45394</v>
      </c>
      <c r="Z306" s="386" t="s">
        <v>45</v>
      </c>
      <c r="AA306" s="386">
        <v>6</v>
      </c>
      <c r="AB306" s="1"/>
      <c r="AC306" s="2"/>
      <c r="AD306" s="13"/>
      <c r="AE306" s="1"/>
      <c r="AF306" s="387"/>
    </row>
    <row r="307" spans="2:32" ht="15" customHeight="1" x14ac:dyDescent="0.2">
      <c r="B307" s="13" t="s">
        <v>76</v>
      </c>
      <c r="C307" s="1" t="s">
        <v>65</v>
      </c>
      <c r="D307" s="386">
        <v>292</v>
      </c>
      <c r="E307" s="2" t="s">
        <v>42</v>
      </c>
      <c r="F307" s="13"/>
      <c r="G307" s="12">
        <v>3</v>
      </c>
      <c r="H307" s="12"/>
      <c r="I307" s="12"/>
      <c r="J307" s="12"/>
      <c r="K307" s="12"/>
      <c r="L307" s="386"/>
      <c r="M307" s="386"/>
      <c r="N307" s="12"/>
      <c r="O307" s="12"/>
      <c r="P307" s="12"/>
      <c r="Q307" s="386"/>
      <c r="R307" s="386"/>
      <c r="S307" s="314"/>
      <c r="T307" s="13"/>
      <c r="U307" s="386"/>
      <c r="V307" s="1"/>
      <c r="W307" s="384"/>
      <c r="X307" s="2"/>
      <c r="Y307" s="36">
        <v>45394</v>
      </c>
      <c r="Z307" s="386" t="s">
        <v>45</v>
      </c>
      <c r="AA307" s="386">
        <v>3</v>
      </c>
      <c r="AB307" s="1"/>
      <c r="AC307" s="2"/>
      <c r="AD307" s="13"/>
      <c r="AE307" s="1"/>
      <c r="AF307" s="387"/>
    </row>
    <row r="308" spans="2:32" ht="15" customHeight="1" x14ac:dyDescent="0.2">
      <c r="B308" s="13" t="s">
        <v>76</v>
      </c>
      <c r="C308" s="1" t="s">
        <v>65</v>
      </c>
      <c r="D308" s="386">
        <v>293</v>
      </c>
      <c r="E308" s="2" t="s">
        <v>42</v>
      </c>
      <c r="F308" s="13"/>
      <c r="G308" s="12">
        <v>3</v>
      </c>
      <c r="H308" s="12"/>
      <c r="I308" s="12"/>
      <c r="J308" s="12"/>
      <c r="K308" s="12"/>
      <c r="L308" s="386"/>
      <c r="M308" s="386"/>
      <c r="N308" s="12"/>
      <c r="O308" s="12"/>
      <c r="P308" s="12"/>
      <c r="Q308" s="386"/>
      <c r="R308" s="386"/>
      <c r="S308" s="314"/>
      <c r="T308" s="13"/>
      <c r="U308" s="386"/>
      <c r="V308" s="1"/>
      <c r="W308" s="384"/>
      <c r="X308" s="2"/>
      <c r="Y308" s="36">
        <v>45394</v>
      </c>
      <c r="Z308" s="386" t="s">
        <v>45</v>
      </c>
      <c r="AA308" s="386">
        <v>3</v>
      </c>
      <c r="AB308" s="1"/>
      <c r="AC308" s="2"/>
      <c r="AD308" s="13"/>
      <c r="AE308" s="1"/>
      <c r="AF308" s="387"/>
    </row>
    <row r="309" spans="2:32" ht="15" customHeight="1" x14ac:dyDescent="0.2">
      <c r="B309" s="13" t="s">
        <v>76</v>
      </c>
      <c r="C309" s="1" t="s">
        <v>65</v>
      </c>
      <c r="D309" s="386">
        <v>294</v>
      </c>
      <c r="E309" s="2" t="s">
        <v>54</v>
      </c>
      <c r="F309" s="13"/>
      <c r="G309" s="12">
        <v>3</v>
      </c>
      <c r="H309" s="12"/>
      <c r="I309" s="12">
        <v>3</v>
      </c>
      <c r="J309" s="12"/>
      <c r="K309" s="12"/>
      <c r="L309" s="386"/>
      <c r="M309" s="386"/>
      <c r="N309" s="12"/>
      <c r="O309" s="12"/>
      <c r="P309" s="12"/>
      <c r="Q309" s="386"/>
      <c r="R309" s="386"/>
      <c r="S309" s="314"/>
      <c r="T309" s="13"/>
      <c r="U309" s="386"/>
      <c r="V309" s="1"/>
      <c r="W309" s="50"/>
      <c r="X309" s="2"/>
      <c r="Y309" s="36">
        <v>45394</v>
      </c>
      <c r="Z309" s="386" t="s">
        <v>45</v>
      </c>
      <c r="AA309" s="386">
        <v>3</v>
      </c>
      <c r="AB309" s="1"/>
      <c r="AC309" s="2"/>
      <c r="AD309" s="13"/>
      <c r="AE309" s="1"/>
      <c r="AF309" s="387"/>
    </row>
    <row r="310" spans="2:32" ht="15" customHeight="1" x14ac:dyDescent="0.2">
      <c r="B310" s="13" t="s">
        <v>76</v>
      </c>
      <c r="C310" s="1" t="s">
        <v>65</v>
      </c>
      <c r="D310" s="386">
        <v>295</v>
      </c>
      <c r="E310" s="2" t="s">
        <v>59</v>
      </c>
      <c r="F310" s="13"/>
      <c r="G310" s="12">
        <v>3</v>
      </c>
      <c r="H310" s="12"/>
      <c r="I310" s="12"/>
      <c r="J310" s="12"/>
      <c r="K310" s="12">
        <v>3</v>
      </c>
      <c r="L310" s="386" t="s">
        <v>45</v>
      </c>
      <c r="M310" s="386"/>
      <c r="N310" s="12">
        <v>3</v>
      </c>
      <c r="O310" s="12">
        <v>3</v>
      </c>
      <c r="P310" s="12"/>
      <c r="Q310" s="386"/>
      <c r="R310" s="386"/>
      <c r="S310" s="313" t="s">
        <v>665</v>
      </c>
      <c r="T310" s="36">
        <v>45357</v>
      </c>
      <c r="U310" s="386" t="s">
        <v>45</v>
      </c>
      <c r="V310" s="68">
        <v>6</v>
      </c>
      <c r="W310" s="384"/>
      <c r="X310" s="2"/>
      <c r="Y310" s="36">
        <v>45394</v>
      </c>
      <c r="Z310" s="386" t="s">
        <v>45</v>
      </c>
      <c r="AA310" s="386">
        <v>9</v>
      </c>
      <c r="AB310" s="1"/>
      <c r="AC310" s="2"/>
      <c r="AD310" s="36">
        <v>45478</v>
      </c>
      <c r="AE310" s="1" t="s">
        <v>242</v>
      </c>
      <c r="AF310" s="387"/>
    </row>
    <row r="311" spans="2:32" ht="15" customHeight="1" x14ac:dyDescent="0.2">
      <c r="B311" s="13" t="s">
        <v>76</v>
      </c>
      <c r="C311" s="1" t="s">
        <v>65</v>
      </c>
      <c r="D311" s="386">
        <v>296</v>
      </c>
      <c r="E311" s="2" t="s">
        <v>42</v>
      </c>
      <c r="F311" s="13"/>
      <c r="G311" s="12">
        <v>3</v>
      </c>
      <c r="H311" s="12"/>
      <c r="I311" s="12"/>
      <c r="J311" s="12"/>
      <c r="K311" s="12"/>
      <c r="L311" s="386"/>
      <c r="M311" s="386"/>
      <c r="N311" s="12">
        <v>3</v>
      </c>
      <c r="O311" s="12"/>
      <c r="P311" s="12"/>
      <c r="Q311" s="386"/>
      <c r="R311" s="386"/>
      <c r="S311" s="313" t="s">
        <v>666</v>
      </c>
      <c r="T311" s="13"/>
      <c r="U311" s="386"/>
      <c r="V311" s="1"/>
      <c r="W311" s="384"/>
      <c r="X311" s="2"/>
      <c r="Y311" s="36">
        <v>45394</v>
      </c>
      <c r="Z311" s="386" t="s">
        <v>45</v>
      </c>
      <c r="AA311" s="386">
        <v>6</v>
      </c>
      <c r="AB311" s="1"/>
      <c r="AC311" s="2"/>
      <c r="AD311" s="36">
        <v>45478</v>
      </c>
      <c r="AE311" s="1" t="s">
        <v>242</v>
      </c>
      <c r="AF311" s="387"/>
    </row>
    <row r="312" spans="2:32" ht="15" customHeight="1" x14ac:dyDescent="0.2">
      <c r="B312" s="13" t="s">
        <v>76</v>
      </c>
      <c r="C312" s="1" t="s">
        <v>65</v>
      </c>
      <c r="D312" s="386">
        <v>297</v>
      </c>
      <c r="E312" s="2" t="s">
        <v>54</v>
      </c>
      <c r="F312" s="13"/>
      <c r="G312" s="12">
        <v>3</v>
      </c>
      <c r="H312" s="12"/>
      <c r="I312" s="12">
        <v>3</v>
      </c>
      <c r="J312" s="12"/>
      <c r="K312" s="12"/>
      <c r="L312" s="386"/>
      <c r="M312" s="386"/>
      <c r="N312" s="12"/>
      <c r="O312" s="12"/>
      <c r="P312" s="12"/>
      <c r="Q312" s="386"/>
      <c r="R312" s="386"/>
      <c r="S312" s="314"/>
      <c r="T312" s="13"/>
      <c r="U312" s="386"/>
      <c r="V312" s="1"/>
      <c r="W312" s="384"/>
      <c r="X312" s="2"/>
      <c r="Y312" s="36">
        <v>45394</v>
      </c>
      <c r="Z312" s="386" t="s">
        <v>45</v>
      </c>
      <c r="AA312" s="386">
        <v>3</v>
      </c>
      <c r="AB312" s="1"/>
      <c r="AC312" s="2"/>
      <c r="AD312" s="13"/>
      <c r="AE312" s="1"/>
      <c r="AF312" s="387"/>
    </row>
    <row r="313" spans="2:32" ht="15" customHeight="1" x14ac:dyDescent="0.2">
      <c r="B313" s="13" t="s">
        <v>76</v>
      </c>
      <c r="C313" s="1" t="s">
        <v>65</v>
      </c>
      <c r="D313" s="386">
        <v>298</v>
      </c>
      <c r="E313" s="2" t="s">
        <v>42</v>
      </c>
      <c r="F313" s="13"/>
      <c r="G313" s="12">
        <v>3</v>
      </c>
      <c r="H313" s="12"/>
      <c r="I313" s="12"/>
      <c r="J313" s="12"/>
      <c r="K313" s="12"/>
      <c r="L313" s="386"/>
      <c r="M313" s="386"/>
      <c r="N313" s="12">
        <v>3</v>
      </c>
      <c r="O313" s="12"/>
      <c r="P313" s="12"/>
      <c r="Q313" s="386"/>
      <c r="R313" s="386"/>
      <c r="S313" s="314"/>
      <c r="T313" s="13"/>
      <c r="U313" s="386"/>
      <c r="V313" s="1"/>
      <c r="W313" s="50"/>
      <c r="X313" s="2"/>
      <c r="Y313" s="36">
        <v>45394</v>
      </c>
      <c r="Z313" s="386" t="s">
        <v>45</v>
      </c>
      <c r="AA313" s="386">
        <v>6</v>
      </c>
      <c r="AB313" s="1"/>
      <c r="AC313" s="2"/>
      <c r="AD313" s="13"/>
      <c r="AE313" s="1"/>
      <c r="AF313" s="387"/>
    </row>
    <row r="314" spans="2:32" ht="15" customHeight="1" x14ac:dyDescent="0.2">
      <c r="B314" s="13" t="s">
        <v>76</v>
      </c>
      <c r="C314" s="1" t="s">
        <v>65</v>
      </c>
      <c r="D314" s="386">
        <v>299</v>
      </c>
      <c r="E314" s="2" t="s">
        <v>56</v>
      </c>
      <c r="F314" s="13"/>
      <c r="G314" s="12">
        <v>4</v>
      </c>
      <c r="H314" s="12"/>
      <c r="I314" s="12">
        <v>3</v>
      </c>
      <c r="J314" s="12"/>
      <c r="K314" s="12"/>
      <c r="L314" s="386"/>
      <c r="M314" s="386"/>
      <c r="N314" s="12"/>
      <c r="O314" s="12">
        <v>4</v>
      </c>
      <c r="P314" s="12">
        <v>3</v>
      </c>
      <c r="Q314" s="386"/>
      <c r="R314" s="386" t="s">
        <v>45</v>
      </c>
      <c r="S314" s="314"/>
      <c r="T314" s="36">
        <v>45357</v>
      </c>
      <c r="U314" s="526" t="s">
        <v>45</v>
      </c>
      <c r="V314" s="68">
        <v>13</v>
      </c>
      <c r="W314" s="525"/>
      <c r="X314" s="2"/>
      <c r="Y314" s="36">
        <v>45394</v>
      </c>
      <c r="Z314" s="386" t="s">
        <v>45</v>
      </c>
      <c r="AA314" s="386">
        <v>13</v>
      </c>
      <c r="AB314" s="1"/>
      <c r="AC314" s="2"/>
      <c r="AD314" s="13"/>
      <c r="AE314" s="1"/>
      <c r="AF314" s="387"/>
    </row>
    <row r="315" spans="2:32" ht="15" customHeight="1" x14ac:dyDescent="0.2">
      <c r="B315" s="13" t="s">
        <v>76</v>
      </c>
      <c r="C315" s="1" t="s">
        <v>65</v>
      </c>
      <c r="D315" s="386">
        <v>300</v>
      </c>
      <c r="E315" s="2" t="s">
        <v>42</v>
      </c>
      <c r="F315" s="13"/>
      <c r="G315" s="12">
        <v>3</v>
      </c>
      <c r="H315" s="12"/>
      <c r="I315" s="12"/>
      <c r="J315" s="12"/>
      <c r="K315" s="12"/>
      <c r="L315" s="386"/>
      <c r="M315" s="386"/>
      <c r="N315" s="12"/>
      <c r="O315" s="12"/>
      <c r="P315" s="12"/>
      <c r="Q315" s="386"/>
      <c r="R315" s="386"/>
      <c r="S315" s="314"/>
      <c r="T315" s="13"/>
      <c r="U315" s="526"/>
      <c r="V315" s="1"/>
      <c r="W315" s="525"/>
      <c r="X315" s="2"/>
      <c r="Y315" s="36">
        <v>45411</v>
      </c>
      <c r="Z315" s="386" t="s">
        <v>45</v>
      </c>
      <c r="AA315" s="386">
        <v>3</v>
      </c>
      <c r="AB315" s="1"/>
      <c r="AC315" s="2"/>
      <c r="AD315" s="13"/>
      <c r="AE315" s="1"/>
      <c r="AF315" s="387"/>
    </row>
    <row r="316" spans="2:32" ht="15" customHeight="1" x14ac:dyDescent="0.2">
      <c r="B316" s="13" t="s">
        <v>76</v>
      </c>
      <c r="C316" s="1" t="s">
        <v>65</v>
      </c>
      <c r="D316" s="386">
        <v>301</v>
      </c>
      <c r="E316" s="2" t="s">
        <v>42</v>
      </c>
      <c r="F316" s="13"/>
      <c r="G316" s="12">
        <v>3</v>
      </c>
      <c r="H316" s="12"/>
      <c r="I316" s="12"/>
      <c r="J316" s="12"/>
      <c r="K316" s="12"/>
      <c r="L316" s="386"/>
      <c r="M316" s="386"/>
      <c r="N316" s="12"/>
      <c r="O316" s="12"/>
      <c r="P316" s="12"/>
      <c r="Q316" s="386"/>
      <c r="R316" s="386"/>
      <c r="S316" s="314"/>
      <c r="T316" s="13"/>
      <c r="U316" s="386"/>
      <c r="V316" s="1"/>
      <c r="W316" s="384"/>
      <c r="X316" s="2"/>
      <c r="Y316" s="36">
        <v>45411</v>
      </c>
      <c r="Z316" s="386" t="s">
        <v>45</v>
      </c>
      <c r="AA316" s="386">
        <v>3</v>
      </c>
      <c r="AB316" s="1"/>
      <c r="AC316" s="2"/>
      <c r="AD316" s="13"/>
      <c r="AE316" s="1"/>
      <c r="AF316" s="387"/>
    </row>
    <row r="317" spans="2:32" ht="15" customHeight="1" x14ac:dyDescent="0.2">
      <c r="B317" s="13" t="s">
        <v>76</v>
      </c>
      <c r="C317" s="1" t="s">
        <v>65</v>
      </c>
      <c r="D317" s="386">
        <v>302</v>
      </c>
      <c r="E317" s="2" t="s">
        <v>42</v>
      </c>
      <c r="F317" s="13"/>
      <c r="G317" s="12">
        <v>3</v>
      </c>
      <c r="H317" s="12"/>
      <c r="I317" s="12"/>
      <c r="J317" s="12"/>
      <c r="K317" s="12"/>
      <c r="L317" s="386"/>
      <c r="M317" s="386"/>
      <c r="N317" s="12">
        <v>3</v>
      </c>
      <c r="O317" s="12"/>
      <c r="P317" s="12"/>
      <c r="Q317" s="386"/>
      <c r="R317" s="386"/>
      <c r="S317" s="314"/>
      <c r="T317" s="13"/>
      <c r="U317" s="526"/>
      <c r="V317" s="1"/>
      <c r="W317" s="525"/>
      <c r="X317" s="2"/>
      <c r="Y317" s="36">
        <v>45411</v>
      </c>
      <c r="Z317" s="386" t="s">
        <v>45</v>
      </c>
      <c r="AA317" s="386">
        <v>6</v>
      </c>
      <c r="AB317" s="1"/>
      <c r="AC317" s="2"/>
      <c r="AD317" s="13"/>
      <c r="AE317" s="1"/>
      <c r="AF317" s="387"/>
    </row>
    <row r="318" spans="2:32" ht="15" customHeight="1" x14ac:dyDescent="0.2">
      <c r="B318" s="13" t="s">
        <v>76</v>
      </c>
      <c r="C318" s="1" t="s">
        <v>65</v>
      </c>
      <c r="D318" s="386">
        <v>303</v>
      </c>
      <c r="E318" s="2" t="s">
        <v>42</v>
      </c>
      <c r="F318" s="13"/>
      <c r="G318" s="12">
        <v>3</v>
      </c>
      <c r="H318" s="12"/>
      <c r="I318" s="12"/>
      <c r="J318" s="12"/>
      <c r="K318" s="12"/>
      <c r="L318" s="386"/>
      <c r="M318" s="386"/>
      <c r="N318" s="12"/>
      <c r="O318" s="12"/>
      <c r="P318" s="12"/>
      <c r="Q318" s="386"/>
      <c r="R318" s="386"/>
      <c r="S318" s="314"/>
      <c r="T318" s="13"/>
      <c r="U318" s="526"/>
      <c r="V318" s="1"/>
      <c r="W318" s="50"/>
      <c r="X318" s="2"/>
      <c r="Y318" s="36">
        <v>45411</v>
      </c>
      <c r="Z318" s="386" t="s">
        <v>45</v>
      </c>
      <c r="AA318" s="386">
        <v>3</v>
      </c>
      <c r="AB318" s="1"/>
      <c r="AC318" s="2"/>
      <c r="AD318" s="13"/>
      <c r="AE318" s="1"/>
      <c r="AF318" s="387"/>
    </row>
    <row r="319" spans="2:32" ht="15" customHeight="1" x14ac:dyDescent="0.2">
      <c r="B319" s="13" t="s">
        <v>76</v>
      </c>
      <c r="C319" s="1" t="s">
        <v>65</v>
      </c>
      <c r="D319" s="386">
        <v>304</v>
      </c>
      <c r="E319" s="2" t="s">
        <v>50</v>
      </c>
      <c r="F319" s="13"/>
      <c r="G319" s="12"/>
      <c r="H319" s="12">
        <v>1</v>
      </c>
      <c r="I319" s="12">
        <v>8</v>
      </c>
      <c r="J319" s="12"/>
      <c r="K319" s="12">
        <v>2</v>
      </c>
      <c r="L319" s="386"/>
      <c r="M319" s="386" t="s">
        <v>45</v>
      </c>
      <c r="N319" s="12"/>
      <c r="O319" s="12">
        <v>11</v>
      </c>
      <c r="P319" s="12">
        <v>3</v>
      </c>
      <c r="Q319" s="386"/>
      <c r="R319" s="386" t="s">
        <v>45</v>
      </c>
      <c r="S319" s="314"/>
      <c r="T319" s="36">
        <v>45357</v>
      </c>
      <c r="U319" s="526" t="s">
        <v>45</v>
      </c>
      <c r="V319" s="68">
        <v>26</v>
      </c>
      <c r="W319" s="525"/>
      <c r="X319" s="2"/>
      <c r="Y319" s="36">
        <v>45411</v>
      </c>
      <c r="Z319" s="386" t="s">
        <v>45</v>
      </c>
      <c r="AA319" s="386">
        <v>14</v>
      </c>
      <c r="AB319" s="1"/>
      <c r="AC319" s="2"/>
      <c r="AD319" s="13"/>
      <c r="AE319" s="1"/>
      <c r="AF319" s="387"/>
    </row>
    <row r="320" spans="2:32" ht="15" customHeight="1" x14ac:dyDescent="0.2">
      <c r="B320" s="13" t="s">
        <v>76</v>
      </c>
      <c r="C320" s="1" t="s">
        <v>65</v>
      </c>
      <c r="D320" s="386">
        <v>305</v>
      </c>
      <c r="E320" s="2" t="s">
        <v>42</v>
      </c>
      <c r="F320" s="13"/>
      <c r="G320" s="12">
        <v>3</v>
      </c>
      <c r="H320" s="12"/>
      <c r="I320" s="12"/>
      <c r="J320" s="12"/>
      <c r="K320" s="12"/>
      <c r="L320" s="386"/>
      <c r="M320" s="386"/>
      <c r="N320" s="12"/>
      <c r="O320" s="12"/>
      <c r="P320" s="12"/>
      <c r="Q320" s="386"/>
      <c r="R320" s="386"/>
      <c r="S320" s="314"/>
      <c r="T320" s="13"/>
      <c r="U320" s="386"/>
      <c r="V320" s="1"/>
      <c r="W320" s="50"/>
      <c r="X320" s="2"/>
      <c r="Y320" s="36">
        <v>45411</v>
      </c>
      <c r="Z320" s="386" t="s">
        <v>45</v>
      </c>
      <c r="AA320" s="386">
        <v>3</v>
      </c>
      <c r="AB320" s="1"/>
      <c r="AC320" s="2"/>
      <c r="AD320" s="13"/>
      <c r="AE320" s="1"/>
      <c r="AF320" s="387"/>
    </row>
    <row r="321" spans="2:32" ht="15" customHeight="1" x14ac:dyDescent="0.2">
      <c r="B321" s="13" t="s">
        <v>76</v>
      </c>
      <c r="C321" s="1" t="s">
        <v>65</v>
      </c>
      <c r="D321" s="386">
        <v>306</v>
      </c>
      <c r="E321" s="2" t="s">
        <v>44</v>
      </c>
      <c r="F321" s="13"/>
      <c r="G321" s="12">
        <v>1</v>
      </c>
      <c r="H321" s="12">
        <v>1</v>
      </c>
      <c r="I321" s="12">
        <v>5</v>
      </c>
      <c r="J321" s="12"/>
      <c r="K321" s="12"/>
      <c r="L321" s="386"/>
      <c r="M321" s="386"/>
      <c r="N321" s="12">
        <v>6</v>
      </c>
      <c r="O321" s="12">
        <v>7</v>
      </c>
      <c r="P321" s="12">
        <v>3</v>
      </c>
      <c r="Q321" s="386"/>
      <c r="R321" s="386" t="s">
        <v>45</v>
      </c>
      <c r="S321" s="314"/>
      <c r="T321" s="36">
        <v>45357</v>
      </c>
      <c r="U321" s="386" t="s">
        <v>45</v>
      </c>
      <c r="V321" s="68">
        <v>16</v>
      </c>
      <c r="W321" s="384"/>
      <c r="X321" s="2"/>
      <c r="Y321" s="36">
        <v>45411</v>
      </c>
      <c r="Z321" s="386" t="s">
        <v>45</v>
      </c>
      <c r="AA321" s="386">
        <v>14</v>
      </c>
      <c r="AB321" s="1"/>
      <c r="AC321" s="2"/>
      <c r="AD321" s="13"/>
      <c r="AE321" s="1"/>
      <c r="AF321" s="387"/>
    </row>
    <row r="322" spans="2:32" ht="15" customHeight="1" x14ac:dyDescent="0.2">
      <c r="B322" s="13" t="s">
        <v>76</v>
      </c>
      <c r="C322" s="1" t="s">
        <v>65</v>
      </c>
      <c r="D322" s="386">
        <v>307</v>
      </c>
      <c r="E322" s="2" t="s">
        <v>42</v>
      </c>
      <c r="F322" s="13"/>
      <c r="G322" s="12">
        <v>3</v>
      </c>
      <c r="H322" s="12"/>
      <c r="I322" s="12"/>
      <c r="J322" s="12"/>
      <c r="K322" s="12"/>
      <c r="L322" s="386"/>
      <c r="M322" s="386"/>
      <c r="N322" s="12">
        <v>3</v>
      </c>
      <c r="O322" s="12"/>
      <c r="P322" s="12"/>
      <c r="Q322" s="386"/>
      <c r="R322" s="386"/>
      <c r="S322" s="314"/>
      <c r="T322" s="13"/>
      <c r="U322" s="386"/>
      <c r="V322" s="1"/>
      <c r="W322" s="384"/>
      <c r="X322" s="2"/>
      <c r="Y322" s="36">
        <v>45411</v>
      </c>
      <c r="Z322" s="386" t="s">
        <v>45</v>
      </c>
      <c r="AA322" s="386">
        <v>6</v>
      </c>
      <c r="AB322" s="1"/>
      <c r="AC322" s="2"/>
      <c r="AD322" s="13"/>
      <c r="AE322" s="1"/>
      <c r="AF322" s="387"/>
    </row>
    <row r="323" spans="2:32" ht="15" customHeight="1" x14ac:dyDescent="0.2">
      <c r="B323" s="13" t="s">
        <v>76</v>
      </c>
      <c r="C323" s="1" t="s">
        <v>65</v>
      </c>
      <c r="D323" s="386">
        <v>308</v>
      </c>
      <c r="E323" s="2" t="s">
        <v>42</v>
      </c>
      <c r="F323" s="13"/>
      <c r="G323" s="12">
        <v>3</v>
      </c>
      <c r="H323" s="12"/>
      <c r="I323" s="12"/>
      <c r="J323" s="12"/>
      <c r="K323" s="12"/>
      <c r="L323" s="386"/>
      <c r="M323" s="386"/>
      <c r="N323" s="12"/>
      <c r="O323" s="12"/>
      <c r="P323" s="12"/>
      <c r="Q323" s="386"/>
      <c r="R323" s="386"/>
      <c r="S323" s="314"/>
      <c r="T323" s="13"/>
      <c r="U323" s="386"/>
      <c r="V323" s="1"/>
      <c r="W323" s="50"/>
      <c r="X323" s="2"/>
      <c r="Y323" s="36">
        <v>45411</v>
      </c>
      <c r="Z323" s="386" t="s">
        <v>45</v>
      </c>
      <c r="AA323" s="386">
        <v>3</v>
      </c>
      <c r="AB323" s="1"/>
      <c r="AC323" s="2"/>
      <c r="AD323" s="13"/>
      <c r="AE323" s="1"/>
      <c r="AF323" s="387"/>
    </row>
    <row r="324" spans="2:32" ht="15" customHeight="1" x14ac:dyDescent="0.2">
      <c r="B324" s="13" t="s">
        <v>76</v>
      </c>
      <c r="C324" s="1" t="s">
        <v>65</v>
      </c>
      <c r="D324" s="386">
        <v>309</v>
      </c>
      <c r="E324" s="2" t="s">
        <v>56</v>
      </c>
      <c r="F324" s="13"/>
      <c r="G324" s="12">
        <v>4</v>
      </c>
      <c r="H324" s="12"/>
      <c r="I324" s="12">
        <v>3</v>
      </c>
      <c r="J324" s="12"/>
      <c r="K324" s="12"/>
      <c r="L324" s="386"/>
      <c r="M324" s="386"/>
      <c r="N324" s="12">
        <v>3</v>
      </c>
      <c r="O324" s="12">
        <v>6</v>
      </c>
      <c r="P324" s="12"/>
      <c r="Q324" s="386"/>
      <c r="R324" s="386"/>
      <c r="S324" s="314"/>
      <c r="T324" s="36">
        <v>45357</v>
      </c>
      <c r="U324" s="386" t="s">
        <v>45</v>
      </c>
      <c r="V324" s="68">
        <v>6</v>
      </c>
      <c r="W324" s="384"/>
      <c r="X324" s="2"/>
      <c r="Y324" s="36">
        <v>45411</v>
      </c>
      <c r="Z324" s="386" t="s">
        <v>45</v>
      </c>
      <c r="AA324" s="386">
        <v>10</v>
      </c>
      <c r="AB324" s="1"/>
      <c r="AC324" s="2"/>
      <c r="AD324" s="13"/>
      <c r="AE324" s="1"/>
      <c r="AF324" s="387"/>
    </row>
    <row r="325" spans="2:32" ht="15" customHeight="1" x14ac:dyDescent="0.2">
      <c r="B325" s="13" t="s">
        <v>76</v>
      </c>
      <c r="C325" s="1" t="s">
        <v>65</v>
      </c>
      <c r="D325" s="386">
        <v>310</v>
      </c>
      <c r="E325" s="2" t="s">
        <v>42</v>
      </c>
      <c r="F325" s="13"/>
      <c r="G325" s="12">
        <v>3</v>
      </c>
      <c r="H325" s="12"/>
      <c r="I325" s="12"/>
      <c r="J325" s="12"/>
      <c r="K325" s="12"/>
      <c r="L325" s="386"/>
      <c r="M325" s="386"/>
      <c r="N325" s="12"/>
      <c r="O325" s="12"/>
      <c r="P325" s="12"/>
      <c r="Q325" s="386"/>
      <c r="R325" s="386"/>
      <c r="S325" s="314"/>
      <c r="T325" s="13"/>
      <c r="U325" s="526"/>
      <c r="V325" s="1"/>
      <c r="W325" s="50"/>
      <c r="X325" s="2"/>
      <c r="Y325" s="36">
        <v>45411</v>
      </c>
      <c r="Z325" s="386" t="s">
        <v>45</v>
      </c>
      <c r="AA325" s="386">
        <v>3</v>
      </c>
      <c r="AB325" s="1"/>
      <c r="AC325" s="2"/>
      <c r="AD325" s="13"/>
      <c r="AE325" s="1"/>
      <c r="AF325" s="387"/>
    </row>
    <row r="326" spans="2:32" ht="15" customHeight="1" x14ac:dyDescent="0.2">
      <c r="B326" s="13" t="s">
        <v>76</v>
      </c>
      <c r="C326" s="1" t="s">
        <v>65</v>
      </c>
      <c r="D326" s="386">
        <v>311</v>
      </c>
      <c r="E326" s="2" t="s">
        <v>56</v>
      </c>
      <c r="F326" s="13"/>
      <c r="G326" s="12">
        <v>4</v>
      </c>
      <c r="H326" s="12"/>
      <c r="I326" s="12">
        <v>3</v>
      </c>
      <c r="J326" s="12"/>
      <c r="K326" s="12"/>
      <c r="L326" s="386"/>
      <c r="M326" s="386"/>
      <c r="N326" s="12"/>
      <c r="O326" s="12">
        <v>3</v>
      </c>
      <c r="P326" s="12">
        <v>3</v>
      </c>
      <c r="Q326" s="386"/>
      <c r="R326" s="386" t="s">
        <v>45</v>
      </c>
      <c r="S326" s="313" t="s">
        <v>667</v>
      </c>
      <c r="T326" s="36">
        <v>45357</v>
      </c>
      <c r="U326" s="386" t="s">
        <v>45</v>
      </c>
      <c r="V326" s="68">
        <v>12</v>
      </c>
      <c r="W326" s="384"/>
      <c r="X326" s="2"/>
      <c r="Y326" s="36">
        <v>45411</v>
      </c>
      <c r="Z326" s="386" t="s">
        <v>45</v>
      </c>
      <c r="AA326" s="386">
        <v>11</v>
      </c>
      <c r="AB326" s="1"/>
      <c r="AC326" s="2"/>
      <c r="AD326" s="13"/>
      <c r="AE326" s="1"/>
      <c r="AF326" s="387"/>
    </row>
    <row r="327" spans="2:32" ht="15" customHeight="1" x14ac:dyDescent="0.2">
      <c r="B327" s="13" t="s">
        <v>76</v>
      </c>
      <c r="C327" s="1" t="s">
        <v>65</v>
      </c>
      <c r="D327" s="386">
        <v>312</v>
      </c>
      <c r="E327" s="2" t="s">
        <v>42</v>
      </c>
      <c r="F327" s="13"/>
      <c r="G327" s="12">
        <v>3</v>
      </c>
      <c r="H327" s="12"/>
      <c r="I327" s="12"/>
      <c r="J327" s="12"/>
      <c r="K327" s="12"/>
      <c r="L327" s="386"/>
      <c r="M327" s="386"/>
      <c r="N327" s="12">
        <v>3</v>
      </c>
      <c r="O327" s="12"/>
      <c r="P327" s="12"/>
      <c r="Q327" s="386"/>
      <c r="R327" s="386"/>
      <c r="S327" s="314"/>
      <c r="T327" s="13"/>
      <c r="U327" s="526"/>
      <c r="V327" s="1"/>
      <c r="W327" s="525"/>
      <c r="X327" s="2"/>
      <c r="Y327" s="36">
        <v>45411</v>
      </c>
      <c r="Z327" s="386" t="s">
        <v>45</v>
      </c>
      <c r="AA327" s="386">
        <v>6</v>
      </c>
      <c r="AB327" s="1"/>
      <c r="AC327" s="2"/>
      <c r="AD327" s="13"/>
      <c r="AE327" s="1"/>
      <c r="AF327" s="387"/>
    </row>
    <row r="328" spans="2:32" ht="15" customHeight="1" x14ac:dyDescent="0.2">
      <c r="B328" s="13" t="s">
        <v>76</v>
      </c>
      <c r="C328" s="1" t="s">
        <v>65</v>
      </c>
      <c r="D328" s="386">
        <v>313</v>
      </c>
      <c r="E328" s="2" t="s">
        <v>42</v>
      </c>
      <c r="F328" s="13"/>
      <c r="G328" s="12">
        <v>3</v>
      </c>
      <c r="H328" s="12"/>
      <c r="I328" s="12"/>
      <c r="J328" s="12"/>
      <c r="K328" s="12"/>
      <c r="L328" s="386"/>
      <c r="M328" s="386"/>
      <c r="N328" s="12"/>
      <c r="O328" s="12"/>
      <c r="P328" s="12"/>
      <c r="Q328" s="386"/>
      <c r="R328" s="386"/>
      <c r="S328" s="314"/>
      <c r="T328" s="13"/>
      <c r="U328" s="526"/>
      <c r="V328" s="1"/>
      <c r="W328" s="525"/>
      <c r="X328" s="2"/>
      <c r="Y328" s="36">
        <v>45411</v>
      </c>
      <c r="Z328" s="386" t="s">
        <v>45</v>
      </c>
      <c r="AA328" s="386">
        <v>3</v>
      </c>
      <c r="AB328" s="1"/>
      <c r="AC328" s="2"/>
      <c r="AD328" s="13"/>
      <c r="AE328" s="1"/>
      <c r="AF328" s="387"/>
    </row>
    <row r="329" spans="2:32" ht="15" customHeight="1" x14ac:dyDescent="0.2">
      <c r="B329" s="13" t="s">
        <v>76</v>
      </c>
      <c r="C329" s="1" t="s">
        <v>65</v>
      </c>
      <c r="D329" s="386">
        <v>314</v>
      </c>
      <c r="E329" s="2" t="s">
        <v>42</v>
      </c>
      <c r="F329" s="13"/>
      <c r="G329" s="12">
        <v>3</v>
      </c>
      <c r="H329" s="12"/>
      <c r="I329" s="12"/>
      <c r="J329" s="12"/>
      <c r="K329" s="12"/>
      <c r="L329" s="386"/>
      <c r="M329" s="386"/>
      <c r="N329" s="12"/>
      <c r="O329" s="12"/>
      <c r="P329" s="12"/>
      <c r="Q329" s="386"/>
      <c r="R329" s="386"/>
      <c r="S329" s="314"/>
      <c r="T329" s="13"/>
      <c r="U329" s="526"/>
      <c r="V329" s="1"/>
      <c r="W329" s="525"/>
      <c r="X329" s="2"/>
      <c r="Y329" s="36">
        <v>45411</v>
      </c>
      <c r="Z329" s="386" t="s">
        <v>45</v>
      </c>
      <c r="AA329" s="386">
        <v>3</v>
      </c>
      <c r="AB329" s="1"/>
      <c r="AC329" s="2"/>
      <c r="AD329" s="13"/>
      <c r="AE329" s="1"/>
      <c r="AF329" s="387"/>
    </row>
    <row r="330" spans="2:32" ht="15" customHeight="1" x14ac:dyDescent="0.2">
      <c r="B330" s="13" t="s">
        <v>76</v>
      </c>
      <c r="C330" s="1" t="s">
        <v>65</v>
      </c>
      <c r="D330" s="386">
        <v>315</v>
      </c>
      <c r="E330" s="2" t="s">
        <v>42</v>
      </c>
      <c r="F330" s="13"/>
      <c r="G330" s="12">
        <v>3</v>
      </c>
      <c r="H330" s="12"/>
      <c r="I330" s="12"/>
      <c r="J330" s="12"/>
      <c r="K330" s="12"/>
      <c r="L330" s="386"/>
      <c r="M330" s="386"/>
      <c r="N330" s="12"/>
      <c r="O330" s="12"/>
      <c r="P330" s="12"/>
      <c r="Q330" s="386"/>
      <c r="R330" s="386"/>
      <c r="S330" s="314"/>
      <c r="T330" s="13"/>
      <c r="U330" s="386"/>
      <c r="V330" s="1"/>
      <c r="W330" s="384"/>
      <c r="X330" s="2"/>
      <c r="Y330" s="36">
        <v>45411</v>
      </c>
      <c r="Z330" s="386" t="s">
        <v>45</v>
      </c>
      <c r="AA330" s="386">
        <v>3</v>
      </c>
      <c r="AB330" s="1"/>
      <c r="AC330" s="2"/>
      <c r="AD330" s="13"/>
      <c r="AE330" s="1"/>
      <c r="AF330" s="387"/>
    </row>
    <row r="331" spans="2:32" ht="15" customHeight="1" x14ac:dyDescent="0.2">
      <c r="B331" s="13" t="s">
        <v>76</v>
      </c>
      <c r="C331" s="1" t="s">
        <v>65</v>
      </c>
      <c r="D331" s="386">
        <v>316</v>
      </c>
      <c r="E331" s="2" t="s">
        <v>42</v>
      </c>
      <c r="F331" s="13"/>
      <c r="G331" s="12">
        <v>3</v>
      </c>
      <c r="H331" s="12"/>
      <c r="I331" s="12"/>
      <c r="J331" s="12"/>
      <c r="K331" s="12"/>
      <c r="L331" s="386"/>
      <c r="M331" s="386"/>
      <c r="N331" s="12"/>
      <c r="O331" s="12"/>
      <c r="P331" s="12"/>
      <c r="Q331" s="386"/>
      <c r="R331" s="386"/>
      <c r="S331" s="314"/>
      <c r="T331" s="13"/>
      <c r="U331" s="526"/>
      <c r="V331" s="1"/>
      <c r="W331" s="50"/>
      <c r="X331" s="2"/>
      <c r="Y331" s="36">
        <v>45411</v>
      </c>
      <c r="Z331" s="386" t="s">
        <v>45</v>
      </c>
      <c r="AA331" s="386">
        <v>3</v>
      </c>
      <c r="AB331" s="1"/>
      <c r="AC331" s="2"/>
      <c r="AD331" s="13"/>
      <c r="AE331" s="1"/>
      <c r="AF331" s="387"/>
    </row>
    <row r="332" spans="2:32" ht="15" customHeight="1" x14ac:dyDescent="0.2">
      <c r="B332" s="13" t="s">
        <v>76</v>
      </c>
      <c r="C332" s="1" t="s">
        <v>65</v>
      </c>
      <c r="D332" s="386">
        <v>317</v>
      </c>
      <c r="E332" s="2" t="s">
        <v>54</v>
      </c>
      <c r="F332" s="13"/>
      <c r="G332" s="12">
        <v>3</v>
      </c>
      <c r="H332" s="12"/>
      <c r="I332" s="12">
        <v>3</v>
      </c>
      <c r="J332" s="12"/>
      <c r="K332" s="12"/>
      <c r="L332" s="386"/>
      <c r="M332" s="386"/>
      <c r="N332" s="12">
        <v>3</v>
      </c>
      <c r="O332" s="12">
        <v>4</v>
      </c>
      <c r="P332" s="12"/>
      <c r="Q332" s="386"/>
      <c r="R332" s="386"/>
      <c r="S332" s="314"/>
      <c r="T332" s="36">
        <v>45357</v>
      </c>
      <c r="U332" s="386" t="s">
        <v>45</v>
      </c>
      <c r="V332" s="68">
        <v>4</v>
      </c>
      <c r="W332" s="384"/>
      <c r="X332" s="2"/>
      <c r="Y332" s="36">
        <v>45411</v>
      </c>
      <c r="Z332" s="386" t="s">
        <v>45</v>
      </c>
      <c r="AA332" s="386">
        <v>9</v>
      </c>
      <c r="AB332" s="1"/>
      <c r="AC332" s="2"/>
      <c r="AD332" s="13"/>
      <c r="AE332" s="1"/>
      <c r="AF332" s="387"/>
    </row>
    <row r="333" spans="2:32" ht="15" customHeight="1" x14ac:dyDescent="0.2">
      <c r="B333" s="13" t="s">
        <v>76</v>
      </c>
      <c r="C333" s="1" t="s">
        <v>65</v>
      </c>
      <c r="D333" s="386">
        <v>318</v>
      </c>
      <c r="E333" s="2" t="s">
        <v>42</v>
      </c>
      <c r="F333" s="13"/>
      <c r="G333" s="12">
        <v>3</v>
      </c>
      <c r="H333" s="12"/>
      <c r="I333" s="12"/>
      <c r="J333" s="12"/>
      <c r="K333" s="12"/>
      <c r="L333" s="386"/>
      <c r="M333" s="386"/>
      <c r="N333" s="12"/>
      <c r="O333" s="12"/>
      <c r="P333" s="12"/>
      <c r="Q333" s="386"/>
      <c r="R333" s="386"/>
      <c r="S333" s="314"/>
      <c r="T333" s="13"/>
      <c r="U333" s="526"/>
      <c r="V333" s="1"/>
      <c r="W333" s="525"/>
      <c r="X333" s="2"/>
      <c r="Y333" s="36">
        <v>45411</v>
      </c>
      <c r="Z333" s="386" t="s">
        <v>45</v>
      </c>
      <c r="AA333" s="386">
        <v>3</v>
      </c>
      <c r="AB333" s="1"/>
      <c r="AC333" s="2"/>
      <c r="AD333" s="13"/>
      <c r="AE333" s="1"/>
      <c r="AF333" s="387"/>
    </row>
    <row r="334" spans="2:32" ht="15" customHeight="1" x14ac:dyDescent="0.2">
      <c r="B334" s="13" t="s">
        <v>76</v>
      </c>
      <c r="C334" s="1" t="s">
        <v>65</v>
      </c>
      <c r="D334" s="386">
        <v>319</v>
      </c>
      <c r="E334" s="2" t="s">
        <v>64</v>
      </c>
      <c r="F334" s="13"/>
      <c r="G334" s="12">
        <v>3</v>
      </c>
      <c r="H334" s="12"/>
      <c r="I334" s="12">
        <v>9</v>
      </c>
      <c r="J334" s="12"/>
      <c r="K334" s="12">
        <v>3</v>
      </c>
      <c r="L334" s="386"/>
      <c r="M334" s="386" t="s">
        <v>45</v>
      </c>
      <c r="N334" s="12">
        <v>3</v>
      </c>
      <c r="O334" s="12">
        <v>11</v>
      </c>
      <c r="P334" s="49">
        <v>3</v>
      </c>
      <c r="Q334" s="386"/>
      <c r="R334" s="386"/>
      <c r="S334" s="313" t="s">
        <v>668</v>
      </c>
      <c r="T334" s="36">
        <v>45357</v>
      </c>
      <c r="U334" s="386" t="s">
        <v>45</v>
      </c>
      <c r="V334" s="68">
        <v>20</v>
      </c>
      <c r="W334" s="384" t="s">
        <v>86</v>
      </c>
      <c r="X334" s="2"/>
      <c r="Y334" s="36">
        <v>45411</v>
      </c>
      <c r="Z334" s="386" t="s">
        <v>45</v>
      </c>
      <c r="AA334" s="386">
        <v>15</v>
      </c>
      <c r="AB334" s="1"/>
      <c r="AC334" s="2"/>
      <c r="AD334" s="36">
        <v>45480</v>
      </c>
      <c r="AE334" s="1" t="s">
        <v>242</v>
      </c>
      <c r="AF334" s="387"/>
    </row>
    <row r="335" spans="2:32" ht="15" customHeight="1" x14ac:dyDescent="0.2">
      <c r="B335" s="13" t="s">
        <v>76</v>
      </c>
      <c r="C335" s="1" t="s">
        <v>65</v>
      </c>
      <c r="D335" s="386">
        <v>320</v>
      </c>
      <c r="E335" s="2" t="s">
        <v>42</v>
      </c>
      <c r="F335" s="13"/>
      <c r="G335" s="12">
        <v>3</v>
      </c>
      <c r="H335" s="12"/>
      <c r="I335" s="12"/>
      <c r="J335" s="12"/>
      <c r="K335" s="12"/>
      <c r="L335" s="386"/>
      <c r="M335" s="386"/>
      <c r="N335" s="12">
        <v>3</v>
      </c>
      <c r="O335" s="12"/>
      <c r="P335" s="12"/>
      <c r="Q335" s="386"/>
      <c r="R335" s="386"/>
      <c r="S335" s="313" t="s">
        <v>669</v>
      </c>
      <c r="T335" s="13"/>
      <c r="U335" s="386"/>
      <c r="V335" s="1"/>
      <c r="W335" s="50"/>
      <c r="X335" s="2"/>
      <c r="Y335" s="36">
        <v>45411</v>
      </c>
      <c r="Z335" s="386" t="s">
        <v>45</v>
      </c>
      <c r="AA335" s="386">
        <v>6</v>
      </c>
      <c r="AB335" s="1"/>
      <c r="AC335" s="2"/>
      <c r="AD335" s="36">
        <v>45494</v>
      </c>
      <c r="AE335" s="1" t="s">
        <v>242</v>
      </c>
      <c r="AF335" s="387"/>
    </row>
    <row r="336" spans="2:32" ht="15" customHeight="1" x14ac:dyDescent="0.2">
      <c r="B336" s="13" t="s">
        <v>76</v>
      </c>
      <c r="C336" s="1" t="s">
        <v>65</v>
      </c>
      <c r="D336" s="386">
        <v>321</v>
      </c>
      <c r="E336" s="2" t="s">
        <v>44</v>
      </c>
      <c r="F336" s="13"/>
      <c r="G336" s="12"/>
      <c r="H336" s="12"/>
      <c r="I336" s="12">
        <v>6</v>
      </c>
      <c r="J336" s="12"/>
      <c r="K336" s="12"/>
      <c r="L336" s="386"/>
      <c r="M336" s="386"/>
      <c r="N336" s="12">
        <v>4</v>
      </c>
      <c r="O336" s="12">
        <v>6</v>
      </c>
      <c r="P336" s="12">
        <v>3</v>
      </c>
      <c r="Q336" s="386"/>
      <c r="R336" s="386" t="s">
        <v>45</v>
      </c>
      <c r="S336" s="313" t="s">
        <v>670</v>
      </c>
      <c r="T336" s="36">
        <v>45357</v>
      </c>
      <c r="U336" s="386" t="s">
        <v>45</v>
      </c>
      <c r="V336" s="68">
        <v>15</v>
      </c>
      <c r="W336" s="384"/>
      <c r="X336" s="2"/>
      <c r="Y336" s="36">
        <v>45411</v>
      </c>
      <c r="Z336" s="386" t="s">
        <v>45</v>
      </c>
      <c r="AA336" s="386">
        <v>12</v>
      </c>
      <c r="AB336" s="1"/>
      <c r="AC336" s="2"/>
      <c r="AD336" s="36">
        <v>45495</v>
      </c>
      <c r="AE336" s="1" t="s">
        <v>242</v>
      </c>
      <c r="AF336" s="387"/>
    </row>
    <row r="337" spans="2:32" ht="15" customHeight="1" x14ac:dyDescent="0.2">
      <c r="B337" s="13" t="s">
        <v>76</v>
      </c>
      <c r="C337" s="1" t="s">
        <v>65</v>
      </c>
      <c r="D337" s="386">
        <v>322</v>
      </c>
      <c r="E337" s="2" t="s">
        <v>42</v>
      </c>
      <c r="F337" s="13"/>
      <c r="G337" s="12">
        <v>3</v>
      </c>
      <c r="H337" s="12"/>
      <c r="I337" s="12"/>
      <c r="J337" s="12"/>
      <c r="K337" s="12"/>
      <c r="L337" s="386"/>
      <c r="M337" s="386"/>
      <c r="N337" s="12">
        <v>3</v>
      </c>
      <c r="O337" s="12"/>
      <c r="P337" s="12"/>
      <c r="Q337" s="386"/>
      <c r="R337" s="386"/>
      <c r="S337" s="314"/>
      <c r="T337" s="36"/>
      <c r="U337" s="526"/>
      <c r="V337" s="1"/>
      <c r="W337" s="50"/>
      <c r="X337" s="2"/>
      <c r="Y337" s="36">
        <v>45411</v>
      </c>
      <c r="Z337" s="386" t="s">
        <v>45</v>
      </c>
      <c r="AA337" s="386">
        <v>3</v>
      </c>
      <c r="AB337" s="1"/>
      <c r="AC337" s="2"/>
      <c r="AD337" s="13"/>
      <c r="AE337" s="1"/>
      <c r="AF337" s="387"/>
    </row>
    <row r="338" spans="2:32" ht="15" customHeight="1" x14ac:dyDescent="0.2">
      <c r="B338" s="13" t="s">
        <v>76</v>
      </c>
      <c r="C338" s="1" t="s">
        <v>65</v>
      </c>
      <c r="D338" s="386">
        <v>323</v>
      </c>
      <c r="E338" s="2" t="s">
        <v>54</v>
      </c>
      <c r="F338" s="13"/>
      <c r="G338" s="12">
        <v>3</v>
      </c>
      <c r="H338" s="12"/>
      <c r="I338" s="12">
        <v>3</v>
      </c>
      <c r="J338" s="12"/>
      <c r="K338" s="12"/>
      <c r="L338" s="386"/>
      <c r="M338" s="386"/>
      <c r="N338" s="12"/>
      <c r="O338" s="12">
        <v>3</v>
      </c>
      <c r="P338" s="12">
        <v>3</v>
      </c>
      <c r="Q338" s="386"/>
      <c r="R338" s="386"/>
      <c r="S338" s="314"/>
      <c r="T338" s="36">
        <v>45357</v>
      </c>
      <c r="U338" s="386" t="s">
        <v>45</v>
      </c>
      <c r="V338" s="68">
        <v>10</v>
      </c>
      <c r="W338" s="50"/>
      <c r="X338" s="2" t="s">
        <v>87</v>
      </c>
      <c r="Y338" s="36">
        <v>45411</v>
      </c>
      <c r="Z338" s="386" t="s">
        <v>45</v>
      </c>
      <c r="AA338" s="386">
        <v>9</v>
      </c>
      <c r="AB338" s="1"/>
      <c r="AC338" s="2"/>
      <c r="AD338" s="13"/>
      <c r="AE338" s="1"/>
      <c r="AF338" s="387"/>
    </row>
    <row r="339" spans="2:32" ht="15" customHeight="1" x14ac:dyDescent="0.2">
      <c r="B339" s="13" t="s">
        <v>76</v>
      </c>
      <c r="C339" s="1" t="s">
        <v>65</v>
      </c>
      <c r="D339" s="386">
        <v>324</v>
      </c>
      <c r="E339" s="2" t="s">
        <v>56</v>
      </c>
      <c r="F339" s="13"/>
      <c r="G339" s="12">
        <v>3</v>
      </c>
      <c r="H339" s="12"/>
      <c r="I339" s="12">
        <v>3</v>
      </c>
      <c r="J339" s="12"/>
      <c r="K339" s="12">
        <v>3</v>
      </c>
      <c r="L339" s="386" t="s">
        <v>45</v>
      </c>
      <c r="M339" s="386"/>
      <c r="N339" s="12">
        <v>3</v>
      </c>
      <c r="O339" s="12">
        <v>3</v>
      </c>
      <c r="P339" s="12"/>
      <c r="Q339" s="386"/>
      <c r="R339" s="386"/>
      <c r="S339" s="314"/>
      <c r="T339" s="36">
        <v>45357</v>
      </c>
      <c r="U339" s="386" t="s">
        <v>45</v>
      </c>
      <c r="V339" s="68">
        <v>6</v>
      </c>
      <c r="W339" s="384"/>
      <c r="X339" s="2"/>
      <c r="Y339" s="36">
        <v>45411</v>
      </c>
      <c r="Z339" s="386" t="s">
        <v>45</v>
      </c>
      <c r="AA339" s="386">
        <v>9</v>
      </c>
      <c r="AB339" s="1"/>
      <c r="AC339" s="2"/>
      <c r="AD339" s="13"/>
      <c r="AE339" s="1"/>
      <c r="AF339" s="387"/>
    </row>
    <row r="340" spans="2:32" ht="15" customHeight="1" x14ac:dyDescent="0.2">
      <c r="B340" s="13" t="s">
        <v>76</v>
      </c>
      <c r="C340" s="1" t="s">
        <v>65</v>
      </c>
      <c r="D340" s="386">
        <v>325</v>
      </c>
      <c r="E340" s="2" t="s">
        <v>42</v>
      </c>
      <c r="F340" s="13"/>
      <c r="G340" s="12">
        <v>3</v>
      </c>
      <c r="H340" s="12"/>
      <c r="I340" s="12"/>
      <c r="J340" s="12"/>
      <c r="K340" s="12"/>
      <c r="L340" s="386"/>
      <c r="M340" s="386"/>
      <c r="N340" s="12"/>
      <c r="O340" s="12"/>
      <c r="P340" s="12"/>
      <c r="Q340" s="386"/>
      <c r="R340" s="386"/>
      <c r="S340" s="314"/>
      <c r="T340" s="13"/>
      <c r="U340" s="386"/>
      <c r="V340" s="1"/>
      <c r="W340" s="384"/>
      <c r="X340" s="2"/>
      <c r="Y340" s="36">
        <v>45411</v>
      </c>
      <c r="Z340" s="386" t="s">
        <v>45</v>
      </c>
      <c r="AA340" s="386">
        <v>3</v>
      </c>
      <c r="AB340" s="1"/>
      <c r="AC340" s="2"/>
      <c r="AD340" s="13"/>
      <c r="AE340" s="1"/>
      <c r="AF340" s="387"/>
    </row>
    <row r="341" spans="2:32" ht="15" customHeight="1" x14ac:dyDescent="0.2">
      <c r="B341" s="13" t="s">
        <v>76</v>
      </c>
      <c r="C341" s="1" t="s">
        <v>65</v>
      </c>
      <c r="D341" s="386">
        <v>326</v>
      </c>
      <c r="E341" s="2" t="s">
        <v>42</v>
      </c>
      <c r="F341" s="13"/>
      <c r="G341" s="12">
        <v>3</v>
      </c>
      <c r="H341" s="12"/>
      <c r="I341" s="12"/>
      <c r="J341" s="12"/>
      <c r="K341" s="12"/>
      <c r="L341" s="386"/>
      <c r="M341" s="386"/>
      <c r="N341" s="12">
        <v>3</v>
      </c>
      <c r="O341" s="12"/>
      <c r="P341" s="12"/>
      <c r="Q341" s="386"/>
      <c r="R341" s="386"/>
      <c r="S341" s="314"/>
      <c r="T341" s="13"/>
      <c r="U341" s="526"/>
      <c r="V341" s="1"/>
      <c r="W341" s="525"/>
      <c r="X341" s="2"/>
      <c r="Y341" s="36">
        <v>45411</v>
      </c>
      <c r="Z341" s="386" t="s">
        <v>45</v>
      </c>
      <c r="AA341" s="386">
        <v>3</v>
      </c>
      <c r="AB341" s="1"/>
      <c r="AC341" s="2"/>
      <c r="AD341" s="13"/>
      <c r="AE341" s="1"/>
      <c r="AF341" s="387"/>
    </row>
    <row r="342" spans="2:32" ht="15" customHeight="1" x14ac:dyDescent="0.2">
      <c r="B342" s="13" t="s">
        <v>76</v>
      </c>
      <c r="C342" s="1" t="s">
        <v>65</v>
      </c>
      <c r="D342" s="386">
        <v>327</v>
      </c>
      <c r="E342" s="2" t="s">
        <v>42</v>
      </c>
      <c r="F342" s="13"/>
      <c r="G342" s="12">
        <v>3</v>
      </c>
      <c r="H342" s="12"/>
      <c r="I342" s="12"/>
      <c r="J342" s="12"/>
      <c r="K342" s="12"/>
      <c r="L342" s="386"/>
      <c r="M342" s="386"/>
      <c r="N342" s="12"/>
      <c r="O342" s="12"/>
      <c r="P342" s="12"/>
      <c r="Q342" s="386"/>
      <c r="R342" s="386"/>
      <c r="S342" s="313" t="s">
        <v>674</v>
      </c>
      <c r="T342" s="13"/>
      <c r="U342" s="386"/>
      <c r="V342" s="1"/>
      <c r="W342" s="384"/>
      <c r="X342" s="2"/>
      <c r="Y342" s="36">
        <v>45411</v>
      </c>
      <c r="Z342" s="386" t="s">
        <v>45</v>
      </c>
      <c r="AA342" s="386">
        <v>3</v>
      </c>
      <c r="AB342" s="1"/>
      <c r="AC342" s="2"/>
      <c r="AD342" s="13" t="s">
        <v>3294</v>
      </c>
      <c r="AE342" s="1" t="s">
        <v>242</v>
      </c>
      <c r="AF342" s="387"/>
    </row>
    <row r="343" spans="2:32" ht="15" customHeight="1" x14ac:dyDescent="0.2">
      <c r="B343" s="13" t="s">
        <v>76</v>
      </c>
      <c r="C343" s="1" t="s">
        <v>65</v>
      </c>
      <c r="D343" s="386">
        <v>328</v>
      </c>
      <c r="E343" s="2" t="s">
        <v>42</v>
      </c>
      <c r="F343" s="13"/>
      <c r="G343" s="12">
        <v>3</v>
      </c>
      <c r="H343" s="12"/>
      <c r="I343" s="12"/>
      <c r="J343" s="12"/>
      <c r="K343" s="12"/>
      <c r="L343" s="386"/>
      <c r="M343" s="386"/>
      <c r="N343" s="12">
        <v>3</v>
      </c>
      <c r="O343" s="12"/>
      <c r="P343" s="12"/>
      <c r="Q343" s="386"/>
      <c r="R343" s="386"/>
      <c r="S343" s="313" t="s">
        <v>671</v>
      </c>
      <c r="T343" s="13"/>
      <c r="U343" s="386"/>
      <c r="V343" s="1"/>
      <c r="W343" s="50"/>
      <c r="X343" s="2"/>
      <c r="Y343" s="36">
        <v>45411</v>
      </c>
      <c r="Z343" s="386" t="s">
        <v>45</v>
      </c>
      <c r="AA343" s="386">
        <v>6</v>
      </c>
      <c r="AB343" s="1"/>
      <c r="AC343" s="2"/>
      <c r="AD343" s="36">
        <v>45564</v>
      </c>
      <c r="AE343" s="1" t="s">
        <v>242</v>
      </c>
      <c r="AF343" s="387"/>
    </row>
    <row r="344" spans="2:32" ht="15" customHeight="1" x14ac:dyDescent="0.2">
      <c r="B344" s="13" t="s">
        <v>76</v>
      </c>
      <c r="C344" s="1" t="s">
        <v>65</v>
      </c>
      <c r="D344" s="386">
        <v>329</v>
      </c>
      <c r="E344" s="2" t="s">
        <v>56</v>
      </c>
      <c r="F344" s="13"/>
      <c r="G344" s="12">
        <v>4</v>
      </c>
      <c r="H344" s="12"/>
      <c r="I344" s="12">
        <v>3</v>
      </c>
      <c r="J344" s="12"/>
      <c r="K344" s="12"/>
      <c r="L344" s="386"/>
      <c r="M344" s="386"/>
      <c r="N344" s="12"/>
      <c r="O344" s="12">
        <v>6</v>
      </c>
      <c r="P344" s="12">
        <v>3</v>
      </c>
      <c r="Q344" s="386"/>
      <c r="R344" s="386" t="s">
        <v>45</v>
      </c>
      <c r="S344" s="313" t="s">
        <v>672</v>
      </c>
      <c r="T344" s="36">
        <v>45358</v>
      </c>
      <c r="U344" s="386" t="s">
        <v>45</v>
      </c>
      <c r="V344" s="68">
        <v>15</v>
      </c>
      <c r="W344" s="50"/>
      <c r="X344" s="2"/>
      <c r="Y344" s="36">
        <v>45411</v>
      </c>
      <c r="Z344" s="386" t="s">
        <v>45</v>
      </c>
      <c r="AA344" s="386">
        <v>32</v>
      </c>
      <c r="AB344" s="1"/>
      <c r="AC344" s="2"/>
      <c r="AD344" s="36">
        <v>45404</v>
      </c>
      <c r="AE344" s="1" t="s">
        <v>242</v>
      </c>
      <c r="AF344" s="387"/>
    </row>
    <row r="345" spans="2:32" ht="15" customHeight="1" x14ac:dyDescent="0.2">
      <c r="B345" s="13" t="s">
        <v>76</v>
      </c>
      <c r="C345" s="1" t="s">
        <v>65</v>
      </c>
      <c r="D345" s="386">
        <v>330</v>
      </c>
      <c r="E345" s="2" t="s">
        <v>42</v>
      </c>
      <c r="F345" s="13"/>
      <c r="G345" s="12">
        <v>3</v>
      </c>
      <c r="H345" s="12"/>
      <c r="I345" s="12"/>
      <c r="J345" s="12"/>
      <c r="K345" s="12">
        <v>3</v>
      </c>
      <c r="L345" s="386" t="s">
        <v>45</v>
      </c>
      <c r="M345" s="386"/>
      <c r="N345" s="12"/>
      <c r="O345" s="12">
        <v>3</v>
      </c>
      <c r="P345" s="12"/>
      <c r="Q345" s="386"/>
      <c r="R345" s="386"/>
      <c r="S345" s="314"/>
      <c r="T345" s="36">
        <v>45358</v>
      </c>
      <c r="U345" s="386" t="s">
        <v>45</v>
      </c>
      <c r="V345" s="68">
        <v>6</v>
      </c>
      <c r="W345" s="384"/>
      <c r="X345" s="2"/>
      <c r="Y345" s="36">
        <v>45411</v>
      </c>
      <c r="Z345" s="386" t="s">
        <v>45</v>
      </c>
      <c r="AA345" s="386">
        <v>6</v>
      </c>
      <c r="AB345" s="1"/>
      <c r="AC345" s="2"/>
      <c r="AD345" s="13"/>
      <c r="AE345" s="1"/>
      <c r="AF345" s="387"/>
    </row>
    <row r="346" spans="2:32" ht="15" customHeight="1" x14ac:dyDescent="0.2">
      <c r="B346" s="13" t="s">
        <v>76</v>
      </c>
      <c r="C346" s="1" t="s">
        <v>65</v>
      </c>
      <c r="D346" s="386">
        <v>331</v>
      </c>
      <c r="E346" s="2" t="s">
        <v>42</v>
      </c>
      <c r="F346" s="13"/>
      <c r="G346" s="12">
        <v>3</v>
      </c>
      <c r="H346" s="12"/>
      <c r="I346" s="12"/>
      <c r="J346" s="12"/>
      <c r="K346" s="12"/>
      <c r="L346" s="386"/>
      <c r="M346" s="386"/>
      <c r="N346" s="12">
        <v>3</v>
      </c>
      <c r="O346" s="12"/>
      <c r="P346" s="12"/>
      <c r="Q346" s="386"/>
      <c r="R346" s="386"/>
      <c r="S346" s="314"/>
      <c r="T346" s="13"/>
      <c r="U346" s="386"/>
      <c r="V346" s="1"/>
      <c r="W346" s="384"/>
      <c r="X346" s="2"/>
      <c r="Y346" s="36">
        <v>45412</v>
      </c>
      <c r="Z346" s="386" t="s">
        <v>45</v>
      </c>
      <c r="AA346" s="386">
        <v>6</v>
      </c>
      <c r="AB346" s="171" t="s">
        <v>517</v>
      </c>
      <c r="AC346" s="2"/>
      <c r="AD346" s="13"/>
      <c r="AE346" s="1" t="s">
        <v>242</v>
      </c>
      <c r="AF346" s="387"/>
    </row>
    <row r="347" spans="2:32" ht="15" customHeight="1" x14ac:dyDescent="0.2">
      <c r="B347" s="13" t="s">
        <v>76</v>
      </c>
      <c r="C347" s="1" t="s">
        <v>65</v>
      </c>
      <c r="D347" s="386">
        <v>332</v>
      </c>
      <c r="E347" s="2" t="s">
        <v>50</v>
      </c>
      <c r="F347" s="13"/>
      <c r="G347" s="12">
        <v>1</v>
      </c>
      <c r="H347" s="12"/>
      <c r="I347" s="12">
        <v>6</v>
      </c>
      <c r="J347" s="12"/>
      <c r="K347" s="12"/>
      <c r="L347" s="386"/>
      <c r="M347" s="386"/>
      <c r="N347" s="12"/>
      <c r="O347" s="12">
        <v>6</v>
      </c>
      <c r="P347" s="12"/>
      <c r="Q347" s="386"/>
      <c r="R347" s="386"/>
      <c r="S347" s="313" t="s">
        <v>673</v>
      </c>
      <c r="T347" s="36">
        <v>45358</v>
      </c>
      <c r="U347" s="386" t="s">
        <v>45</v>
      </c>
      <c r="V347" s="68">
        <v>6</v>
      </c>
      <c r="W347" s="384"/>
      <c r="X347" s="2"/>
      <c r="Y347" s="36">
        <v>45412</v>
      </c>
      <c r="Z347" s="386" t="s">
        <v>45</v>
      </c>
      <c r="AA347" s="386">
        <v>7</v>
      </c>
      <c r="AB347" s="1"/>
      <c r="AC347" s="2"/>
      <c r="AD347" s="36">
        <v>45372</v>
      </c>
      <c r="AE347" s="1" t="s">
        <v>242</v>
      </c>
      <c r="AF347" s="387"/>
    </row>
    <row r="348" spans="2:32" ht="15" customHeight="1" x14ac:dyDescent="0.2">
      <c r="B348" s="13" t="s">
        <v>76</v>
      </c>
      <c r="C348" s="1" t="s">
        <v>65</v>
      </c>
      <c r="D348" s="386">
        <v>333</v>
      </c>
      <c r="E348" s="2" t="s">
        <v>42</v>
      </c>
      <c r="F348" s="13"/>
      <c r="G348" s="12">
        <v>3</v>
      </c>
      <c r="H348" s="12"/>
      <c r="I348" s="12"/>
      <c r="J348" s="12"/>
      <c r="K348" s="12"/>
      <c r="L348" s="386"/>
      <c r="M348" s="386"/>
      <c r="N348" s="12"/>
      <c r="O348" s="12"/>
      <c r="P348" s="12"/>
      <c r="Q348" s="386"/>
      <c r="R348" s="386"/>
      <c r="S348" s="314"/>
      <c r="T348" s="13"/>
      <c r="U348" s="526"/>
      <c r="V348" s="1"/>
      <c r="W348" s="50"/>
      <c r="X348" s="2"/>
      <c r="Y348" s="36">
        <v>45412</v>
      </c>
      <c r="Z348" s="386" t="s">
        <v>45</v>
      </c>
      <c r="AA348" s="386">
        <v>3</v>
      </c>
      <c r="AB348" s="1"/>
      <c r="AC348" s="2"/>
      <c r="AD348" s="13"/>
      <c r="AE348" s="1"/>
      <c r="AF348" s="387"/>
    </row>
    <row r="349" spans="2:32" ht="15" customHeight="1" x14ac:dyDescent="0.2">
      <c r="B349" s="13" t="s">
        <v>76</v>
      </c>
      <c r="C349" s="1" t="s">
        <v>65</v>
      </c>
      <c r="D349" s="386">
        <v>334</v>
      </c>
      <c r="E349" s="2" t="s">
        <v>50</v>
      </c>
      <c r="F349" s="13"/>
      <c r="G349" s="12">
        <v>1</v>
      </c>
      <c r="H349" s="12"/>
      <c r="I349" s="12">
        <v>6</v>
      </c>
      <c r="J349" s="12"/>
      <c r="K349" s="12"/>
      <c r="L349" s="386"/>
      <c r="M349" s="386"/>
      <c r="N349" s="12">
        <v>3</v>
      </c>
      <c r="O349" s="12">
        <v>3</v>
      </c>
      <c r="P349" s="12"/>
      <c r="Q349" s="386"/>
      <c r="R349" s="386"/>
      <c r="S349" s="314"/>
      <c r="T349" s="36">
        <v>45358</v>
      </c>
      <c r="U349" s="526" t="s">
        <v>45</v>
      </c>
      <c r="V349" s="68">
        <v>3</v>
      </c>
      <c r="W349" s="50"/>
      <c r="X349" s="2"/>
      <c r="Y349" s="36">
        <v>45412</v>
      </c>
      <c r="Z349" s="386" t="s">
        <v>45</v>
      </c>
      <c r="AA349" s="386">
        <v>10</v>
      </c>
      <c r="AB349" s="1"/>
      <c r="AC349" s="2"/>
      <c r="AD349" s="13"/>
      <c r="AE349" s="1"/>
      <c r="AF349" s="387"/>
    </row>
    <row r="350" spans="2:32" ht="15" customHeight="1" x14ac:dyDescent="0.2">
      <c r="B350" s="13" t="s">
        <v>76</v>
      </c>
      <c r="C350" s="1" t="s">
        <v>65</v>
      </c>
      <c r="D350" s="386">
        <v>335</v>
      </c>
      <c r="E350" s="2" t="s">
        <v>54</v>
      </c>
      <c r="F350" s="13"/>
      <c r="G350" s="12">
        <v>3</v>
      </c>
      <c r="H350" s="12"/>
      <c r="I350" s="12">
        <v>3</v>
      </c>
      <c r="J350" s="12"/>
      <c r="K350" s="12"/>
      <c r="L350" s="386"/>
      <c r="M350" s="386"/>
      <c r="N350" s="12"/>
      <c r="O350" s="12">
        <v>6</v>
      </c>
      <c r="P350" s="12"/>
      <c r="Q350" s="386"/>
      <c r="R350" s="386"/>
      <c r="S350" s="314"/>
      <c r="T350" s="36">
        <v>45358</v>
      </c>
      <c r="U350" s="386" t="s">
        <v>45</v>
      </c>
      <c r="V350" s="68">
        <v>6</v>
      </c>
      <c r="W350" s="384"/>
      <c r="X350" s="2"/>
      <c r="Y350" s="36">
        <v>45412</v>
      </c>
      <c r="Z350" s="386" t="s">
        <v>45</v>
      </c>
      <c r="AA350" s="386">
        <v>6</v>
      </c>
      <c r="AB350" s="1"/>
      <c r="AC350" s="2"/>
      <c r="AD350" s="13"/>
      <c r="AE350" s="1"/>
      <c r="AF350" s="387"/>
    </row>
    <row r="351" spans="2:32" ht="15" customHeight="1" x14ac:dyDescent="0.2">
      <c r="B351" s="13" t="s">
        <v>76</v>
      </c>
      <c r="C351" s="1" t="s">
        <v>65</v>
      </c>
      <c r="D351" s="386">
        <v>336</v>
      </c>
      <c r="E351" s="2" t="s">
        <v>42</v>
      </c>
      <c r="F351" s="13"/>
      <c r="G351" s="12">
        <v>3</v>
      </c>
      <c r="H351" s="12"/>
      <c r="I351" s="12"/>
      <c r="J351" s="12"/>
      <c r="K351" s="12"/>
      <c r="L351" s="386"/>
      <c r="M351" s="386"/>
      <c r="N351" s="12">
        <v>3</v>
      </c>
      <c r="O351" s="12"/>
      <c r="P351" s="12"/>
      <c r="Q351" s="386"/>
      <c r="R351" s="386"/>
      <c r="S351" s="314"/>
      <c r="T351" s="13"/>
      <c r="U351" s="386"/>
      <c r="V351" s="1"/>
      <c r="W351" s="384"/>
      <c r="X351" s="2"/>
      <c r="Y351" s="36">
        <v>45412</v>
      </c>
      <c r="Z351" s="386" t="s">
        <v>45</v>
      </c>
      <c r="AA351" s="386">
        <v>6</v>
      </c>
      <c r="AB351" s="171" t="s">
        <v>517</v>
      </c>
      <c r="AC351" s="2"/>
      <c r="AD351" s="13"/>
      <c r="AE351" s="1" t="s">
        <v>242</v>
      </c>
      <c r="AF351" s="387"/>
    </row>
    <row r="352" spans="2:32" ht="15" customHeight="1" x14ac:dyDescent="0.2">
      <c r="B352" s="13" t="s">
        <v>76</v>
      </c>
      <c r="C352" s="1" t="s">
        <v>65</v>
      </c>
      <c r="D352" s="386">
        <v>337</v>
      </c>
      <c r="E352" s="2" t="s">
        <v>42</v>
      </c>
      <c r="F352" s="13"/>
      <c r="G352" s="12">
        <v>3</v>
      </c>
      <c r="H352" s="12"/>
      <c r="I352" s="12"/>
      <c r="J352" s="12"/>
      <c r="K352" s="12"/>
      <c r="L352" s="386"/>
      <c r="M352" s="386"/>
      <c r="N352" s="12"/>
      <c r="O352" s="12"/>
      <c r="P352" s="12"/>
      <c r="Q352" s="386"/>
      <c r="R352" s="386"/>
      <c r="S352" s="314"/>
      <c r="T352" s="13"/>
      <c r="U352" s="386"/>
      <c r="V352" s="1"/>
      <c r="W352" s="384"/>
      <c r="X352" s="2"/>
      <c r="Y352" s="36">
        <v>45412</v>
      </c>
      <c r="Z352" s="386" t="s">
        <v>45</v>
      </c>
      <c r="AA352" s="386">
        <v>3</v>
      </c>
      <c r="AB352" s="1"/>
      <c r="AC352" s="2"/>
      <c r="AD352" s="36">
        <v>45372</v>
      </c>
      <c r="AE352" s="1" t="s">
        <v>242</v>
      </c>
      <c r="AF352" s="387"/>
    </row>
    <row r="353" spans="2:32" ht="15" customHeight="1" x14ac:dyDescent="0.2">
      <c r="B353" s="13" t="s">
        <v>76</v>
      </c>
      <c r="C353" s="1" t="s">
        <v>65</v>
      </c>
      <c r="D353" s="386">
        <v>338</v>
      </c>
      <c r="E353" s="2" t="s">
        <v>42</v>
      </c>
      <c r="F353" s="13"/>
      <c r="G353" s="12">
        <v>3</v>
      </c>
      <c r="H353" s="12"/>
      <c r="I353" s="12"/>
      <c r="J353" s="12"/>
      <c r="K353" s="12"/>
      <c r="L353" s="386"/>
      <c r="M353" s="386"/>
      <c r="N353" s="12"/>
      <c r="O353" s="12"/>
      <c r="P353" s="12"/>
      <c r="Q353" s="386"/>
      <c r="R353" s="386"/>
      <c r="S353" s="314"/>
      <c r="T353" s="13"/>
      <c r="U353" s="526"/>
      <c r="V353" s="1"/>
      <c r="W353" s="525"/>
      <c r="X353" s="2"/>
      <c r="Y353" s="36">
        <v>45412</v>
      </c>
      <c r="Z353" s="386" t="s">
        <v>45</v>
      </c>
      <c r="AA353" s="386">
        <v>3</v>
      </c>
      <c r="AB353" s="1"/>
      <c r="AC353" s="2"/>
      <c r="AD353" s="13"/>
      <c r="AE353" s="1"/>
      <c r="AF353" s="387"/>
    </row>
    <row r="354" spans="2:32" ht="15" customHeight="1" x14ac:dyDescent="0.2">
      <c r="B354" s="13" t="s">
        <v>76</v>
      </c>
      <c r="C354" s="1" t="s">
        <v>65</v>
      </c>
      <c r="D354" s="386">
        <v>339</v>
      </c>
      <c r="E354" s="2" t="s">
        <v>42</v>
      </c>
      <c r="F354" s="13"/>
      <c r="G354" s="12">
        <v>3</v>
      </c>
      <c r="H354" s="12"/>
      <c r="I354" s="12"/>
      <c r="J354" s="12"/>
      <c r="K354" s="12"/>
      <c r="L354" s="386"/>
      <c r="M354" s="386"/>
      <c r="N354" s="12">
        <v>3</v>
      </c>
      <c r="O354" s="12"/>
      <c r="P354" s="12"/>
      <c r="Q354" s="386"/>
      <c r="R354" s="386"/>
      <c r="S354" s="314"/>
      <c r="T354" s="13"/>
      <c r="U354" s="386"/>
      <c r="V354" s="1"/>
      <c r="W354" s="384"/>
      <c r="X354" s="2"/>
      <c r="Y354" s="36">
        <v>45412</v>
      </c>
      <c r="Z354" s="386" t="s">
        <v>45</v>
      </c>
      <c r="AA354" s="386">
        <v>6</v>
      </c>
      <c r="AB354" s="1"/>
      <c r="AC354" s="2"/>
      <c r="AD354" s="13"/>
      <c r="AE354" s="1"/>
      <c r="AF354" s="387"/>
    </row>
    <row r="355" spans="2:32" ht="15" customHeight="1" x14ac:dyDescent="0.2">
      <c r="B355" s="13" t="s">
        <v>76</v>
      </c>
      <c r="C355" s="1" t="s">
        <v>65</v>
      </c>
      <c r="D355" s="386">
        <v>340</v>
      </c>
      <c r="E355" s="2" t="s">
        <v>42</v>
      </c>
      <c r="F355" s="13"/>
      <c r="G355" s="12">
        <v>3</v>
      </c>
      <c r="H355" s="12"/>
      <c r="I355" s="12"/>
      <c r="J355" s="12"/>
      <c r="K355" s="12"/>
      <c r="L355" s="386"/>
      <c r="M355" s="386"/>
      <c r="N355" s="12"/>
      <c r="O355" s="12"/>
      <c r="P355" s="12"/>
      <c r="Q355" s="386"/>
      <c r="R355" s="386"/>
      <c r="S355" s="314"/>
      <c r="T355" s="13"/>
      <c r="U355" s="526"/>
      <c r="V355" s="1"/>
      <c r="W355" s="50"/>
      <c r="X355" s="2"/>
      <c r="Y355" s="36">
        <v>45412</v>
      </c>
      <c r="Z355" s="386" t="s">
        <v>45</v>
      </c>
      <c r="AA355" s="386">
        <v>3</v>
      </c>
      <c r="AB355" s="1"/>
      <c r="AC355" s="2"/>
      <c r="AD355" s="13"/>
      <c r="AE355" s="1"/>
      <c r="AF355" s="387"/>
    </row>
    <row r="356" spans="2:32" ht="15" customHeight="1" x14ac:dyDescent="0.2">
      <c r="B356" s="13" t="s">
        <v>76</v>
      </c>
      <c r="C356" s="1" t="s">
        <v>65</v>
      </c>
      <c r="D356" s="386">
        <v>341</v>
      </c>
      <c r="E356" s="2" t="s">
        <v>42</v>
      </c>
      <c r="F356" s="13"/>
      <c r="G356" s="12">
        <v>3</v>
      </c>
      <c r="H356" s="12"/>
      <c r="I356" s="12"/>
      <c r="J356" s="12"/>
      <c r="K356" s="12">
        <v>3</v>
      </c>
      <c r="L356" s="386" t="s">
        <v>45</v>
      </c>
      <c r="M356" s="386"/>
      <c r="N356" s="12"/>
      <c r="O356" s="12">
        <v>4</v>
      </c>
      <c r="P356" s="12"/>
      <c r="Q356" s="386"/>
      <c r="R356" s="528"/>
      <c r="S356" s="314"/>
      <c r="T356" s="36">
        <v>45358</v>
      </c>
      <c r="U356" s="526" t="s">
        <v>45</v>
      </c>
      <c r="V356" s="68">
        <v>7</v>
      </c>
      <c r="W356" s="50"/>
      <c r="X356" s="2"/>
      <c r="Y356" s="36">
        <v>45412</v>
      </c>
      <c r="Z356" s="386" t="s">
        <v>45</v>
      </c>
      <c r="AA356" s="386">
        <v>6</v>
      </c>
      <c r="AB356" s="1"/>
      <c r="AC356" s="2"/>
      <c r="AD356" s="13"/>
      <c r="AE356" s="1"/>
      <c r="AF356" s="387"/>
    </row>
    <row r="357" spans="2:32" ht="15" customHeight="1" x14ac:dyDescent="0.2">
      <c r="B357" s="13" t="s">
        <v>76</v>
      </c>
      <c r="C357" s="1" t="s">
        <v>65</v>
      </c>
      <c r="D357" s="386">
        <v>342</v>
      </c>
      <c r="E357" s="2" t="s">
        <v>42</v>
      </c>
      <c r="F357" s="13"/>
      <c r="G357" s="12">
        <v>3</v>
      </c>
      <c r="H357" s="12"/>
      <c r="I357" s="12"/>
      <c r="J357" s="12"/>
      <c r="K357" s="12"/>
      <c r="L357" s="386"/>
      <c r="M357" s="386"/>
      <c r="N357" s="12"/>
      <c r="O357" s="12"/>
      <c r="P357" s="12"/>
      <c r="Q357" s="386"/>
      <c r="R357" s="390"/>
      <c r="S357" s="320" t="s">
        <v>3281</v>
      </c>
      <c r="T357" s="36"/>
      <c r="U357" s="386"/>
      <c r="V357" s="68"/>
      <c r="W357" s="248"/>
      <c r="X357" s="2"/>
      <c r="Y357" s="36">
        <v>45412</v>
      </c>
      <c r="Z357" s="386" t="s">
        <v>45</v>
      </c>
      <c r="AA357" s="386">
        <v>3</v>
      </c>
      <c r="AB357" s="1"/>
      <c r="AC357" s="2"/>
      <c r="AD357" s="36">
        <v>45543</v>
      </c>
      <c r="AE357" s="1" t="s">
        <v>242</v>
      </c>
      <c r="AF357" s="387"/>
    </row>
    <row r="358" spans="2:32" ht="15.75" customHeight="1" x14ac:dyDescent="0.2">
      <c r="B358" s="13" t="s">
        <v>76</v>
      </c>
      <c r="C358" s="1" t="s">
        <v>65</v>
      </c>
      <c r="D358" s="386">
        <v>343</v>
      </c>
      <c r="E358" s="2" t="s">
        <v>56</v>
      </c>
      <c r="F358" s="13"/>
      <c r="G358" s="12">
        <v>4</v>
      </c>
      <c r="H358" s="12">
        <v>3</v>
      </c>
      <c r="I358" s="12"/>
      <c r="J358" s="12"/>
      <c r="K358" s="12"/>
      <c r="L358" s="386"/>
      <c r="M358" s="386"/>
      <c r="N358" s="12"/>
      <c r="O358" s="12">
        <v>4</v>
      </c>
      <c r="P358" s="12">
        <v>3</v>
      </c>
      <c r="Q358" s="386" t="s">
        <v>45</v>
      </c>
      <c r="R358" s="528"/>
      <c r="S358" s="314"/>
      <c r="T358" s="36">
        <v>45358</v>
      </c>
      <c r="U358" s="386" t="s">
        <v>45</v>
      </c>
      <c r="V358" s="68">
        <v>7</v>
      </c>
      <c r="W358" s="50"/>
      <c r="X358" s="2"/>
      <c r="Y358" s="36">
        <v>45412</v>
      </c>
      <c r="Z358" s="386" t="s">
        <v>45</v>
      </c>
      <c r="AA358" s="386">
        <v>13</v>
      </c>
      <c r="AB358" s="1"/>
      <c r="AC358" s="2"/>
      <c r="AD358" s="13"/>
      <c r="AE358" s="1"/>
      <c r="AF358" s="387"/>
    </row>
    <row r="359" spans="2:32" ht="15" customHeight="1" x14ac:dyDescent="0.2">
      <c r="B359" s="13" t="s">
        <v>76</v>
      </c>
      <c r="C359" s="1" t="s">
        <v>65</v>
      </c>
      <c r="D359" s="386">
        <v>344</v>
      </c>
      <c r="E359" s="2" t="s">
        <v>42</v>
      </c>
      <c r="F359" s="13"/>
      <c r="G359" s="12">
        <v>3</v>
      </c>
      <c r="H359" s="12"/>
      <c r="I359" s="12"/>
      <c r="J359" s="12"/>
      <c r="K359" s="12"/>
      <c r="L359" s="386"/>
      <c r="M359" s="386"/>
      <c r="N359" s="12"/>
      <c r="O359" s="12"/>
      <c r="P359" s="12"/>
      <c r="Q359" s="386"/>
      <c r="R359" s="528"/>
      <c r="S359" s="322" t="s">
        <v>1153</v>
      </c>
      <c r="T359" s="13"/>
      <c r="U359" s="526"/>
      <c r="V359" s="1"/>
      <c r="W359" s="1"/>
      <c r="X359" s="2"/>
      <c r="Y359" s="36">
        <v>45412</v>
      </c>
      <c r="Z359" s="386" t="s">
        <v>45</v>
      </c>
      <c r="AA359" s="386">
        <v>3</v>
      </c>
      <c r="AB359" s="1"/>
      <c r="AC359" s="2"/>
      <c r="AD359" s="13"/>
      <c r="AE359" s="1"/>
      <c r="AF359" s="387"/>
    </row>
    <row r="360" spans="2:32" ht="15" customHeight="1" x14ac:dyDescent="0.2">
      <c r="B360" s="13" t="s">
        <v>76</v>
      </c>
      <c r="C360" s="1" t="s">
        <v>65</v>
      </c>
      <c r="D360" s="386">
        <v>345</v>
      </c>
      <c r="E360" s="2" t="s">
        <v>42</v>
      </c>
      <c r="F360" s="13"/>
      <c r="G360" s="12">
        <v>3</v>
      </c>
      <c r="H360" s="12"/>
      <c r="I360" s="12"/>
      <c r="J360" s="12"/>
      <c r="K360" s="12"/>
      <c r="L360" s="386"/>
      <c r="M360" s="386"/>
      <c r="N360" s="12">
        <v>3</v>
      </c>
      <c r="O360" s="12"/>
      <c r="P360" s="12"/>
      <c r="Q360" s="386"/>
      <c r="R360" s="528"/>
      <c r="S360" s="322" t="s">
        <v>1154</v>
      </c>
      <c r="T360" s="13"/>
      <c r="U360" s="386"/>
      <c r="V360" s="1"/>
      <c r="W360" s="1"/>
      <c r="X360" s="2"/>
      <c r="Y360" s="36">
        <v>45412</v>
      </c>
      <c r="Z360" s="386" t="s">
        <v>45</v>
      </c>
      <c r="AA360" s="386">
        <v>6</v>
      </c>
      <c r="AB360" s="1"/>
      <c r="AC360" s="2"/>
      <c r="AD360" s="13"/>
      <c r="AE360" s="1"/>
      <c r="AF360" s="387"/>
    </row>
    <row r="361" spans="2:32" ht="15" customHeight="1" x14ac:dyDescent="0.2">
      <c r="B361" s="13" t="s">
        <v>76</v>
      </c>
      <c r="C361" s="1" t="s">
        <v>65</v>
      </c>
      <c r="D361" s="386">
        <v>346</v>
      </c>
      <c r="E361" s="2" t="s">
        <v>42</v>
      </c>
      <c r="F361" s="13"/>
      <c r="G361" s="12">
        <v>3</v>
      </c>
      <c r="H361" s="12"/>
      <c r="I361" s="12"/>
      <c r="J361" s="12"/>
      <c r="K361" s="12"/>
      <c r="L361" s="386"/>
      <c r="M361" s="386"/>
      <c r="N361" s="12"/>
      <c r="O361" s="12"/>
      <c r="P361" s="12"/>
      <c r="Q361" s="386"/>
      <c r="R361" s="528"/>
      <c r="S361" s="322" t="s">
        <v>1153</v>
      </c>
      <c r="T361" s="13"/>
      <c r="U361" s="526"/>
      <c r="V361" s="526"/>
      <c r="W361" s="1"/>
      <c r="X361" s="2"/>
      <c r="Y361" s="36">
        <v>45412</v>
      </c>
      <c r="Z361" s="386" t="s">
        <v>45</v>
      </c>
      <c r="AA361" s="386">
        <v>3</v>
      </c>
      <c r="AB361" s="1"/>
      <c r="AC361" s="2"/>
      <c r="AD361" s="13"/>
      <c r="AE361" s="1"/>
      <c r="AF361" s="387"/>
    </row>
    <row r="362" spans="2:32" ht="15" customHeight="1" x14ac:dyDescent="0.2">
      <c r="B362" s="13" t="s">
        <v>76</v>
      </c>
      <c r="C362" s="1" t="s">
        <v>65</v>
      </c>
      <c r="D362" s="386">
        <v>347</v>
      </c>
      <c r="E362" s="2" t="s">
        <v>42</v>
      </c>
      <c r="F362" s="13"/>
      <c r="G362" s="12">
        <v>3</v>
      </c>
      <c r="H362" s="12"/>
      <c r="I362" s="12"/>
      <c r="J362" s="12"/>
      <c r="K362" s="12"/>
      <c r="L362" s="386"/>
      <c r="M362" s="386"/>
      <c r="N362" s="12"/>
      <c r="O362" s="12"/>
      <c r="P362" s="12"/>
      <c r="Q362" s="386"/>
      <c r="R362" s="528"/>
      <c r="S362" s="322" t="s">
        <v>1153</v>
      </c>
      <c r="T362" s="13"/>
      <c r="U362" s="526"/>
      <c r="V362" s="526"/>
      <c r="W362" s="1"/>
      <c r="X362" s="2"/>
      <c r="Y362" s="36">
        <v>45412</v>
      </c>
      <c r="Z362" s="386" t="s">
        <v>45</v>
      </c>
      <c r="AA362" s="386">
        <v>3</v>
      </c>
      <c r="AB362" s="1"/>
      <c r="AC362" s="2"/>
      <c r="AD362" s="13"/>
      <c r="AE362" s="1"/>
      <c r="AF362" s="387"/>
    </row>
    <row r="363" spans="2:32" ht="15" customHeight="1" x14ac:dyDescent="0.2">
      <c r="B363" s="13" t="s">
        <v>76</v>
      </c>
      <c r="C363" s="1" t="s">
        <v>65</v>
      </c>
      <c r="D363" s="386">
        <v>348</v>
      </c>
      <c r="E363" s="2" t="s">
        <v>42</v>
      </c>
      <c r="F363" s="13"/>
      <c r="G363" s="12">
        <v>3</v>
      </c>
      <c r="H363" s="12"/>
      <c r="I363" s="12"/>
      <c r="J363" s="12"/>
      <c r="K363" s="12"/>
      <c r="L363" s="386"/>
      <c r="M363" s="386"/>
      <c r="N363" s="12">
        <v>3</v>
      </c>
      <c r="O363" s="12"/>
      <c r="P363" s="12"/>
      <c r="Q363" s="386"/>
      <c r="R363" s="528"/>
      <c r="S363" s="322" t="s">
        <v>1155</v>
      </c>
      <c r="T363" s="13"/>
      <c r="U363" s="526"/>
      <c r="V363" s="526"/>
      <c r="W363" s="1"/>
      <c r="X363" s="2"/>
      <c r="Y363" s="36">
        <v>45412</v>
      </c>
      <c r="Z363" s="386" t="s">
        <v>45</v>
      </c>
      <c r="AA363" s="386">
        <v>6</v>
      </c>
      <c r="AB363" s="1"/>
      <c r="AC363" s="2"/>
      <c r="AD363" s="13"/>
      <c r="AE363" s="1"/>
      <c r="AF363" s="387"/>
    </row>
    <row r="364" spans="2:32" ht="15" customHeight="1" x14ac:dyDescent="0.2">
      <c r="B364" s="13" t="s">
        <v>76</v>
      </c>
      <c r="C364" s="1" t="s">
        <v>65</v>
      </c>
      <c r="D364" s="386">
        <v>349</v>
      </c>
      <c r="E364" s="2" t="s">
        <v>56</v>
      </c>
      <c r="F364" s="13"/>
      <c r="G364" s="12">
        <v>5</v>
      </c>
      <c r="H364" s="12"/>
      <c r="I364" s="12">
        <v>3</v>
      </c>
      <c r="J364" s="12"/>
      <c r="K364" s="12"/>
      <c r="L364" s="386"/>
      <c r="M364" s="386"/>
      <c r="N364" s="12"/>
      <c r="O364" s="12">
        <v>6</v>
      </c>
      <c r="P364" s="12">
        <v>3</v>
      </c>
      <c r="Q364" s="386"/>
      <c r="R364" s="528" t="s">
        <v>45</v>
      </c>
      <c r="S364" s="320" t="s">
        <v>1143</v>
      </c>
      <c r="T364" s="36">
        <v>45358</v>
      </c>
      <c r="U364" s="526" t="s">
        <v>45</v>
      </c>
      <c r="V364" s="68">
        <v>15</v>
      </c>
      <c r="W364" s="50"/>
      <c r="X364" s="2"/>
      <c r="Y364" s="36">
        <v>45412</v>
      </c>
      <c r="Z364" s="386" t="s">
        <v>45</v>
      </c>
      <c r="AA364" s="386">
        <v>14</v>
      </c>
      <c r="AB364" s="1"/>
      <c r="AC364" s="2"/>
      <c r="AD364" s="13"/>
      <c r="AE364" s="1"/>
      <c r="AF364" s="387"/>
    </row>
    <row r="365" spans="2:32" ht="15" customHeight="1" x14ac:dyDescent="0.2">
      <c r="B365" s="13" t="s">
        <v>76</v>
      </c>
      <c r="C365" s="1" t="s">
        <v>65</v>
      </c>
      <c r="D365" s="386">
        <v>350</v>
      </c>
      <c r="E365" s="2" t="s">
        <v>42</v>
      </c>
      <c r="F365" s="13"/>
      <c r="G365" s="12">
        <v>3</v>
      </c>
      <c r="H365" s="12"/>
      <c r="I365" s="12"/>
      <c r="J365" s="12"/>
      <c r="K365" s="12"/>
      <c r="L365" s="386"/>
      <c r="M365" s="386"/>
      <c r="N365" s="12">
        <v>3</v>
      </c>
      <c r="O365" s="12"/>
      <c r="P365" s="12"/>
      <c r="Q365" s="386"/>
      <c r="R365" s="528"/>
      <c r="S365" s="322" t="s">
        <v>1156</v>
      </c>
      <c r="T365" s="13"/>
      <c r="U365" s="526"/>
      <c r="V365" s="526"/>
      <c r="W365" s="1"/>
      <c r="X365" s="2"/>
      <c r="Y365" s="36">
        <v>45412</v>
      </c>
      <c r="Z365" s="386" t="s">
        <v>45</v>
      </c>
      <c r="AA365" s="386">
        <v>6</v>
      </c>
      <c r="AB365" s="1"/>
      <c r="AC365" s="2"/>
      <c r="AD365" s="13"/>
      <c r="AE365" s="1"/>
      <c r="AF365" s="387"/>
    </row>
    <row r="366" spans="2:32" ht="15" customHeight="1" x14ac:dyDescent="0.2">
      <c r="B366" s="13" t="s">
        <v>76</v>
      </c>
      <c r="C366" s="1" t="s">
        <v>65</v>
      </c>
      <c r="D366" s="386">
        <v>351</v>
      </c>
      <c r="E366" s="2" t="s">
        <v>42</v>
      </c>
      <c r="F366" s="13"/>
      <c r="G366" s="12">
        <v>3</v>
      </c>
      <c r="H366" s="12"/>
      <c r="I366" s="12"/>
      <c r="J366" s="12"/>
      <c r="K366" s="12"/>
      <c r="L366" s="386"/>
      <c r="M366" s="386"/>
      <c r="N366" s="12"/>
      <c r="O366" s="12"/>
      <c r="P366" s="12"/>
      <c r="Q366" s="386"/>
      <c r="R366" s="528"/>
      <c r="S366" s="322" t="s">
        <v>1153</v>
      </c>
      <c r="T366" s="13"/>
      <c r="U366" s="526"/>
      <c r="V366" s="526"/>
      <c r="W366" s="1"/>
      <c r="X366" s="2"/>
      <c r="Y366" s="36">
        <v>45412</v>
      </c>
      <c r="Z366" s="386" t="s">
        <v>45</v>
      </c>
      <c r="AA366" s="386">
        <v>3</v>
      </c>
      <c r="AB366" s="1"/>
      <c r="AC366" s="2"/>
      <c r="AD366" s="13"/>
      <c r="AE366" s="1"/>
      <c r="AF366" s="387"/>
    </row>
    <row r="367" spans="2:32" ht="15" customHeight="1" x14ac:dyDescent="0.2">
      <c r="B367" s="13" t="s">
        <v>76</v>
      </c>
      <c r="C367" s="1" t="s">
        <v>65</v>
      </c>
      <c r="D367" s="386">
        <v>352</v>
      </c>
      <c r="E367" s="2" t="s">
        <v>42</v>
      </c>
      <c r="F367" s="13"/>
      <c r="G367" s="12">
        <v>3</v>
      </c>
      <c r="H367" s="12"/>
      <c r="I367" s="12"/>
      <c r="J367" s="12"/>
      <c r="K367" s="12"/>
      <c r="L367" s="386"/>
      <c r="M367" s="386"/>
      <c r="N367" s="12">
        <v>3</v>
      </c>
      <c r="O367" s="12"/>
      <c r="P367" s="12"/>
      <c r="Q367" s="386"/>
      <c r="R367" s="528"/>
      <c r="S367" s="322" t="s">
        <v>1157</v>
      </c>
      <c r="T367" s="13"/>
      <c r="U367" s="386"/>
      <c r="V367" s="526"/>
      <c r="W367" s="1"/>
      <c r="X367" s="2"/>
      <c r="Y367" s="36">
        <v>45412</v>
      </c>
      <c r="Z367" s="386" t="s">
        <v>45</v>
      </c>
      <c r="AA367" s="386">
        <v>6</v>
      </c>
      <c r="AB367" s="1"/>
      <c r="AC367" s="2"/>
      <c r="AD367" s="13"/>
      <c r="AE367" s="1"/>
      <c r="AF367" s="387"/>
    </row>
    <row r="368" spans="2:32" ht="15" customHeight="1" x14ac:dyDescent="0.2">
      <c r="B368" s="13" t="s">
        <v>76</v>
      </c>
      <c r="C368" s="1" t="s">
        <v>65</v>
      </c>
      <c r="D368" s="386">
        <v>353</v>
      </c>
      <c r="E368" s="2" t="s">
        <v>42</v>
      </c>
      <c r="F368" s="13"/>
      <c r="G368" s="12">
        <v>3</v>
      </c>
      <c r="H368" s="12"/>
      <c r="I368" s="12"/>
      <c r="J368" s="12"/>
      <c r="K368" s="12"/>
      <c r="L368" s="386"/>
      <c r="M368" s="386"/>
      <c r="N368" s="12"/>
      <c r="O368" s="12"/>
      <c r="P368" s="12"/>
      <c r="Q368" s="386"/>
      <c r="R368" s="528"/>
      <c r="S368" s="322" t="s">
        <v>1158</v>
      </c>
      <c r="T368" s="13"/>
      <c r="U368" s="386"/>
      <c r="V368" s="526"/>
      <c r="W368" s="1"/>
      <c r="X368" s="2"/>
      <c r="Y368" s="36">
        <v>45412</v>
      </c>
      <c r="Z368" s="386" t="s">
        <v>45</v>
      </c>
      <c r="AA368" s="386">
        <v>3</v>
      </c>
      <c r="AB368" s="1"/>
      <c r="AC368" s="2"/>
      <c r="AD368" s="13"/>
      <c r="AE368" s="1"/>
      <c r="AF368" s="387"/>
    </row>
    <row r="369" spans="2:32" ht="15" customHeight="1" x14ac:dyDescent="0.2">
      <c r="B369" s="13" t="s">
        <v>76</v>
      </c>
      <c r="C369" s="1" t="s">
        <v>65</v>
      </c>
      <c r="D369" s="386">
        <v>354</v>
      </c>
      <c r="E369" s="2" t="s">
        <v>42</v>
      </c>
      <c r="F369" s="13"/>
      <c r="G369" s="12">
        <v>3</v>
      </c>
      <c r="H369" s="12"/>
      <c r="I369" s="12"/>
      <c r="J369" s="12"/>
      <c r="K369" s="12"/>
      <c r="L369" s="386"/>
      <c r="M369" s="386"/>
      <c r="N369" s="12">
        <v>3</v>
      </c>
      <c r="O369" s="12"/>
      <c r="P369" s="12"/>
      <c r="Q369" s="386"/>
      <c r="R369" s="528"/>
      <c r="S369" s="322" t="s">
        <v>1159</v>
      </c>
      <c r="T369" s="13"/>
      <c r="U369" s="386"/>
      <c r="V369" s="526"/>
      <c r="W369" s="1"/>
      <c r="X369" s="2"/>
      <c r="Y369" s="36">
        <v>45412</v>
      </c>
      <c r="Z369" s="386" t="s">
        <v>45</v>
      </c>
      <c r="AA369" s="386">
        <v>6</v>
      </c>
      <c r="AB369" s="1"/>
      <c r="AC369" s="2"/>
      <c r="AD369" s="13"/>
      <c r="AE369" s="1"/>
      <c r="AF369" s="387"/>
    </row>
    <row r="370" spans="2:32" ht="15" customHeight="1" x14ac:dyDescent="0.2">
      <c r="B370" s="13" t="s">
        <v>76</v>
      </c>
      <c r="C370" s="1" t="s">
        <v>65</v>
      </c>
      <c r="D370" s="386">
        <v>355</v>
      </c>
      <c r="E370" s="2" t="s">
        <v>303</v>
      </c>
      <c r="F370" s="13"/>
      <c r="G370" s="12">
        <v>5</v>
      </c>
      <c r="H370" s="12"/>
      <c r="I370" s="12">
        <v>6</v>
      </c>
      <c r="J370" s="12"/>
      <c r="K370" s="12">
        <v>3</v>
      </c>
      <c r="L370" s="386"/>
      <c r="M370" s="386"/>
      <c r="N370" s="12">
        <v>3</v>
      </c>
      <c r="O370" s="12">
        <v>3</v>
      </c>
      <c r="P370" s="12">
        <v>3</v>
      </c>
      <c r="Q370" s="386" t="s">
        <v>45</v>
      </c>
      <c r="R370" s="390"/>
      <c r="S370" s="320" t="s">
        <v>1144</v>
      </c>
      <c r="T370" s="36">
        <v>45358</v>
      </c>
      <c r="U370" s="386" t="s">
        <v>45</v>
      </c>
      <c r="V370" s="68">
        <v>6</v>
      </c>
      <c r="W370" s="50"/>
      <c r="X370" s="2"/>
      <c r="Y370" s="36">
        <v>45412</v>
      </c>
      <c r="Z370" s="386" t="s">
        <v>45</v>
      </c>
      <c r="AA370" s="386">
        <v>21</v>
      </c>
      <c r="AB370" s="1"/>
      <c r="AC370" s="2"/>
      <c r="AD370" s="36">
        <v>45371</v>
      </c>
      <c r="AE370" s="1" t="s">
        <v>242</v>
      </c>
      <c r="AF370" s="387"/>
    </row>
    <row r="371" spans="2:32" ht="15" customHeight="1" x14ac:dyDescent="0.2">
      <c r="B371" s="13" t="s">
        <v>76</v>
      </c>
      <c r="C371" s="1" t="s">
        <v>65</v>
      </c>
      <c r="D371" s="386">
        <v>356</v>
      </c>
      <c r="E371" s="2" t="s">
        <v>56</v>
      </c>
      <c r="F371" s="13"/>
      <c r="G371" s="12">
        <v>3</v>
      </c>
      <c r="H371" s="12"/>
      <c r="I371" s="12">
        <v>3</v>
      </c>
      <c r="J371" s="12"/>
      <c r="K371" s="12"/>
      <c r="L371" s="386"/>
      <c r="M371" s="386"/>
      <c r="N371" s="12"/>
      <c r="O371" s="12">
        <v>3</v>
      </c>
      <c r="P371" s="12"/>
      <c r="Q371" s="386"/>
      <c r="R371" s="528"/>
      <c r="S371" s="322" t="s">
        <v>1160</v>
      </c>
      <c r="T371" s="36">
        <v>45358</v>
      </c>
      <c r="U371" s="386" t="s">
        <v>45</v>
      </c>
      <c r="V371" s="68">
        <v>3</v>
      </c>
      <c r="W371" s="50"/>
      <c r="X371" s="2"/>
      <c r="Y371" s="36">
        <v>45412</v>
      </c>
      <c r="Z371" s="386" t="s">
        <v>45</v>
      </c>
      <c r="AA371" s="386">
        <v>6</v>
      </c>
      <c r="AB371" s="1"/>
      <c r="AC371" s="2"/>
      <c r="AD371" s="13"/>
      <c r="AE371" s="1"/>
      <c r="AF371" s="387"/>
    </row>
    <row r="372" spans="2:32" ht="15" customHeight="1" x14ac:dyDescent="0.2">
      <c r="B372" s="13" t="s">
        <v>76</v>
      </c>
      <c r="C372" s="1" t="s">
        <v>65</v>
      </c>
      <c r="D372" s="386">
        <v>357</v>
      </c>
      <c r="E372" s="2" t="s">
        <v>89</v>
      </c>
      <c r="F372" s="13"/>
      <c r="G372" s="12"/>
      <c r="H372" s="12"/>
      <c r="I372" s="12"/>
      <c r="J372" s="12"/>
      <c r="K372" s="12"/>
      <c r="L372" s="386"/>
      <c r="M372" s="386"/>
      <c r="N372" s="12"/>
      <c r="O372" s="12"/>
      <c r="P372" s="12">
        <v>3</v>
      </c>
      <c r="Q372" s="386" t="s">
        <v>45</v>
      </c>
      <c r="R372" s="528"/>
      <c r="S372" s="321" t="s">
        <v>1139</v>
      </c>
      <c r="T372" s="36">
        <v>45358</v>
      </c>
      <c r="U372" s="526" t="s">
        <v>45</v>
      </c>
      <c r="V372" s="68">
        <v>3</v>
      </c>
      <c r="W372" s="50"/>
      <c r="X372" s="2"/>
      <c r="Y372" s="36">
        <v>45412</v>
      </c>
      <c r="Z372" s="386" t="s">
        <v>45</v>
      </c>
      <c r="AA372" s="386">
        <v>6</v>
      </c>
      <c r="AB372" s="1"/>
      <c r="AC372" s="2"/>
      <c r="AD372" s="13"/>
      <c r="AE372" s="1"/>
      <c r="AF372" s="387"/>
    </row>
    <row r="373" spans="2:32" ht="15" customHeight="1" x14ac:dyDescent="0.2">
      <c r="B373" s="13" t="s">
        <v>76</v>
      </c>
      <c r="C373" s="1" t="s">
        <v>65</v>
      </c>
      <c r="D373" s="386">
        <v>358</v>
      </c>
      <c r="E373" s="2" t="s">
        <v>44</v>
      </c>
      <c r="F373" s="13"/>
      <c r="G373" s="12"/>
      <c r="H373" s="12"/>
      <c r="I373" s="12">
        <v>6</v>
      </c>
      <c r="J373" s="12"/>
      <c r="K373" s="12"/>
      <c r="L373" s="386"/>
      <c r="M373" s="386"/>
      <c r="N373" s="12"/>
      <c r="O373" s="12">
        <v>3</v>
      </c>
      <c r="P373" s="12">
        <v>6</v>
      </c>
      <c r="Q373" s="386"/>
      <c r="R373" s="528" t="s">
        <v>45</v>
      </c>
      <c r="S373" s="322" t="s">
        <v>1161</v>
      </c>
      <c r="T373" s="36">
        <v>45358</v>
      </c>
      <c r="U373" s="526" t="s">
        <v>45</v>
      </c>
      <c r="V373" s="68">
        <v>12</v>
      </c>
      <c r="W373" s="50"/>
      <c r="X373" s="2"/>
      <c r="Y373" s="36">
        <v>45412</v>
      </c>
      <c r="Z373" s="386" t="s">
        <v>45</v>
      </c>
      <c r="AA373" s="386">
        <v>12</v>
      </c>
      <c r="AB373" s="1"/>
      <c r="AC373" s="2"/>
      <c r="AD373" s="13"/>
      <c r="AE373" s="1"/>
      <c r="AF373" s="387"/>
    </row>
    <row r="374" spans="2:32" ht="15" customHeight="1" x14ac:dyDescent="0.2">
      <c r="B374" s="13" t="s">
        <v>76</v>
      </c>
      <c r="C374" s="1" t="s">
        <v>65</v>
      </c>
      <c r="D374" s="386">
        <v>359</v>
      </c>
      <c r="E374" s="2" t="s">
        <v>42</v>
      </c>
      <c r="F374" s="13"/>
      <c r="G374" s="12">
        <v>3</v>
      </c>
      <c r="H374" s="12"/>
      <c r="I374" s="12"/>
      <c r="J374" s="12"/>
      <c r="K374" s="12"/>
      <c r="L374" s="386"/>
      <c r="M374" s="386"/>
      <c r="N374" s="12"/>
      <c r="O374" s="12"/>
      <c r="P374" s="12"/>
      <c r="Q374" s="386"/>
      <c r="R374" s="528"/>
      <c r="S374" s="322" t="s">
        <v>1162</v>
      </c>
      <c r="T374" s="13"/>
      <c r="U374" s="386"/>
      <c r="V374" s="526"/>
      <c r="W374" s="1"/>
      <c r="X374" s="2"/>
      <c r="Y374" s="36">
        <v>45412</v>
      </c>
      <c r="Z374" s="386" t="s">
        <v>45</v>
      </c>
      <c r="AA374" s="386">
        <v>3</v>
      </c>
      <c r="AB374" s="1"/>
      <c r="AC374" s="2"/>
      <c r="AD374" s="13"/>
      <c r="AE374" s="1"/>
      <c r="AF374" s="387"/>
    </row>
    <row r="375" spans="2:32" ht="15" customHeight="1" x14ac:dyDescent="0.2">
      <c r="B375" s="13" t="s">
        <v>76</v>
      </c>
      <c r="C375" s="1" t="s">
        <v>65</v>
      </c>
      <c r="D375" s="386">
        <v>360</v>
      </c>
      <c r="E375" s="2" t="s">
        <v>42</v>
      </c>
      <c r="F375" s="13"/>
      <c r="G375" s="12">
        <v>3</v>
      </c>
      <c r="H375" s="12"/>
      <c r="I375" s="12"/>
      <c r="J375" s="12"/>
      <c r="K375" s="12"/>
      <c r="L375" s="386"/>
      <c r="M375" s="386"/>
      <c r="N375" s="12">
        <v>3</v>
      </c>
      <c r="O375" s="12"/>
      <c r="P375" s="12"/>
      <c r="Q375" s="386"/>
      <c r="R375" s="528"/>
      <c r="S375" s="322" t="s">
        <v>1163</v>
      </c>
      <c r="T375" s="13"/>
      <c r="U375" s="526"/>
      <c r="V375" s="526"/>
      <c r="W375" s="1"/>
      <c r="X375" s="2"/>
      <c r="Y375" s="36">
        <v>45412</v>
      </c>
      <c r="Z375" s="386" t="s">
        <v>45</v>
      </c>
      <c r="AA375" s="386">
        <v>6</v>
      </c>
      <c r="AB375" s="1"/>
      <c r="AC375" s="2"/>
      <c r="AD375" s="13"/>
      <c r="AE375" s="1"/>
      <c r="AF375" s="387"/>
    </row>
    <row r="376" spans="2:32" ht="15" customHeight="1" x14ac:dyDescent="0.2">
      <c r="B376" s="13" t="s">
        <v>76</v>
      </c>
      <c r="C376" s="1" t="s">
        <v>65</v>
      </c>
      <c r="D376" s="386">
        <v>361</v>
      </c>
      <c r="E376" s="2" t="s">
        <v>88</v>
      </c>
      <c r="F376" s="13"/>
      <c r="G376" s="12">
        <v>3</v>
      </c>
      <c r="H376" s="12"/>
      <c r="I376" s="12">
        <v>3</v>
      </c>
      <c r="J376" s="12"/>
      <c r="K376" s="12"/>
      <c r="L376" s="386"/>
      <c r="M376" s="386"/>
      <c r="N376" s="12"/>
      <c r="O376" s="12"/>
      <c r="P376" s="12">
        <v>3</v>
      </c>
      <c r="Q376" s="386"/>
      <c r="R376" s="390"/>
      <c r="S376" s="322" t="s">
        <v>1164</v>
      </c>
      <c r="T376" s="13"/>
      <c r="U376" s="386"/>
      <c r="V376" s="386"/>
      <c r="W376" s="1"/>
      <c r="X376" s="2"/>
      <c r="Y376" s="36">
        <v>45412</v>
      </c>
      <c r="Z376" s="386" t="s">
        <v>45</v>
      </c>
      <c r="AA376" s="386">
        <v>6</v>
      </c>
      <c r="AB376" s="171" t="s">
        <v>517</v>
      </c>
      <c r="AC376" s="2"/>
      <c r="AD376" s="36">
        <v>45544</v>
      </c>
      <c r="AE376" s="1" t="s">
        <v>242</v>
      </c>
      <c r="AF376" s="387"/>
    </row>
    <row r="377" spans="2:32" ht="15" customHeight="1" x14ac:dyDescent="0.2">
      <c r="B377" s="13" t="s">
        <v>76</v>
      </c>
      <c r="C377" s="1" t="s">
        <v>65</v>
      </c>
      <c r="D377" s="386">
        <v>362</v>
      </c>
      <c r="E377" s="2" t="s">
        <v>90</v>
      </c>
      <c r="F377" s="13"/>
      <c r="G377" s="12">
        <v>3</v>
      </c>
      <c r="H377" s="12"/>
      <c r="I377" s="12"/>
      <c r="J377" s="12"/>
      <c r="K377" s="12">
        <v>3</v>
      </c>
      <c r="L377" s="386"/>
      <c r="M377" s="386"/>
      <c r="N377" s="12"/>
      <c r="O377" s="12"/>
      <c r="P377" s="12"/>
      <c r="Q377" s="386"/>
      <c r="R377" s="528"/>
      <c r="S377" s="322" t="s">
        <v>1165</v>
      </c>
      <c r="T377" s="13"/>
      <c r="U377" s="526"/>
      <c r="V377" s="526"/>
      <c r="W377" s="1"/>
      <c r="X377" s="2"/>
      <c r="Y377" s="36">
        <v>45412</v>
      </c>
      <c r="Z377" s="386" t="s">
        <v>45</v>
      </c>
      <c r="AA377" s="386">
        <v>3</v>
      </c>
      <c r="AB377" s="1"/>
      <c r="AC377" s="2"/>
      <c r="AD377" s="13"/>
      <c r="AE377" s="1"/>
      <c r="AF377" s="387"/>
    </row>
    <row r="378" spans="2:32" ht="15" customHeight="1" x14ac:dyDescent="0.2">
      <c r="B378" s="13" t="s">
        <v>76</v>
      </c>
      <c r="C378" s="1" t="s">
        <v>65</v>
      </c>
      <c r="D378" s="386">
        <v>363</v>
      </c>
      <c r="E378" s="2" t="s">
        <v>55</v>
      </c>
      <c r="F378" s="13"/>
      <c r="G378" s="12">
        <v>3</v>
      </c>
      <c r="H378" s="12"/>
      <c r="I378" s="12">
        <v>6</v>
      </c>
      <c r="J378" s="12"/>
      <c r="K378" s="12"/>
      <c r="L378" s="386"/>
      <c r="M378" s="386"/>
      <c r="N378" s="12"/>
      <c r="O378" s="12">
        <v>12</v>
      </c>
      <c r="P378" s="12"/>
      <c r="Q378" s="386"/>
      <c r="R378" s="528"/>
      <c r="S378" s="322" t="s">
        <v>1166</v>
      </c>
      <c r="T378" s="36">
        <v>45358</v>
      </c>
      <c r="U378" s="526" t="s">
        <v>45</v>
      </c>
      <c r="V378" s="68">
        <v>12</v>
      </c>
      <c r="W378" s="50"/>
      <c r="X378" s="2"/>
      <c r="Y378" s="36">
        <v>45412</v>
      </c>
      <c r="Z378" s="386" t="s">
        <v>45</v>
      </c>
      <c r="AA378" s="386">
        <v>9</v>
      </c>
      <c r="AB378" s="1"/>
      <c r="AC378" s="2"/>
      <c r="AD378" s="13"/>
      <c r="AE378" s="1"/>
      <c r="AF378" s="387"/>
    </row>
    <row r="379" spans="2:32" ht="15" customHeight="1" x14ac:dyDescent="0.2">
      <c r="B379" s="13" t="s">
        <v>76</v>
      </c>
      <c r="C379" s="1" t="s">
        <v>65</v>
      </c>
      <c r="D379" s="386">
        <v>364</v>
      </c>
      <c r="E379" s="2" t="s">
        <v>42</v>
      </c>
      <c r="F379" s="13"/>
      <c r="G379" s="12">
        <v>3</v>
      </c>
      <c r="H379" s="12"/>
      <c r="I379" s="12"/>
      <c r="J379" s="12"/>
      <c r="K379" s="12"/>
      <c r="L379" s="386"/>
      <c r="M379" s="386"/>
      <c r="N379" s="12">
        <v>3</v>
      </c>
      <c r="O379" s="12"/>
      <c r="P379" s="12"/>
      <c r="Q379" s="386"/>
      <c r="R379" s="528"/>
      <c r="S379" s="322" t="s">
        <v>1167</v>
      </c>
      <c r="T379" s="13"/>
      <c r="U379" s="386"/>
      <c r="V379" s="526"/>
      <c r="W379" s="1"/>
      <c r="X379" s="2"/>
      <c r="Y379" s="36">
        <v>45412</v>
      </c>
      <c r="Z379" s="386" t="s">
        <v>45</v>
      </c>
      <c r="AA379" s="386">
        <v>6</v>
      </c>
      <c r="AB379" s="1"/>
      <c r="AC379" s="2"/>
      <c r="AD379" s="13"/>
      <c r="AE379" s="1"/>
      <c r="AF379" s="387"/>
    </row>
    <row r="380" spans="2:32" ht="15" customHeight="1" x14ac:dyDescent="0.2">
      <c r="B380" s="13" t="s">
        <v>76</v>
      </c>
      <c r="C380" s="1" t="s">
        <v>65</v>
      </c>
      <c r="D380" s="386">
        <v>365</v>
      </c>
      <c r="E380" s="2" t="s">
        <v>42</v>
      </c>
      <c r="F380" s="13"/>
      <c r="G380" s="12">
        <v>3</v>
      </c>
      <c r="H380" s="12"/>
      <c r="I380" s="12"/>
      <c r="J380" s="12"/>
      <c r="K380" s="12"/>
      <c r="L380" s="386"/>
      <c r="M380" s="386"/>
      <c r="N380" s="12"/>
      <c r="O380" s="12"/>
      <c r="P380" s="12"/>
      <c r="Q380" s="386"/>
      <c r="R380" s="528"/>
      <c r="S380" s="322" t="s">
        <v>1168</v>
      </c>
      <c r="T380" s="13"/>
      <c r="U380" s="386"/>
      <c r="V380" s="526"/>
      <c r="W380" s="1"/>
      <c r="X380" s="2"/>
      <c r="Y380" s="36">
        <v>45412</v>
      </c>
      <c r="Z380" s="386" t="s">
        <v>45</v>
      </c>
      <c r="AA380" s="386">
        <v>3</v>
      </c>
      <c r="AB380" s="1"/>
      <c r="AC380" s="2"/>
      <c r="AD380" s="13"/>
      <c r="AE380" s="1"/>
      <c r="AF380" s="387"/>
    </row>
    <row r="381" spans="2:32" ht="15" customHeight="1" x14ac:dyDescent="0.2">
      <c r="B381" s="13" t="s">
        <v>76</v>
      </c>
      <c r="C381" s="1" t="s">
        <v>65</v>
      </c>
      <c r="D381" s="386">
        <v>366</v>
      </c>
      <c r="E381" s="2" t="s">
        <v>90</v>
      </c>
      <c r="F381" s="13"/>
      <c r="G381" s="12">
        <v>3</v>
      </c>
      <c r="H381" s="12"/>
      <c r="I381" s="12"/>
      <c r="J381" s="12"/>
      <c r="K381" s="12">
        <v>3</v>
      </c>
      <c r="L381" s="386" t="s">
        <v>45</v>
      </c>
      <c r="M381" s="386"/>
      <c r="N381" s="12"/>
      <c r="O381" s="12">
        <v>3</v>
      </c>
      <c r="P381" s="12"/>
      <c r="Q381" s="386"/>
      <c r="R381" s="390"/>
      <c r="S381" s="320" t="s">
        <v>1145</v>
      </c>
      <c r="T381" s="36">
        <v>45358</v>
      </c>
      <c r="U381" s="386" t="s">
        <v>45</v>
      </c>
      <c r="V381" s="68">
        <v>6</v>
      </c>
      <c r="W381" s="50"/>
      <c r="X381" s="2"/>
      <c r="Y381" s="36">
        <v>45412</v>
      </c>
      <c r="Z381" s="386" t="s">
        <v>45</v>
      </c>
      <c r="AA381" s="386">
        <v>6</v>
      </c>
      <c r="AB381" s="1"/>
      <c r="AC381" s="2"/>
      <c r="AD381" s="36">
        <v>45545</v>
      </c>
      <c r="AE381" s="1" t="s">
        <v>242</v>
      </c>
      <c r="AF381" s="387"/>
    </row>
    <row r="382" spans="2:32" ht="15" customHeight="1" x14ac:dyDescent="0.2">
      <c r="B382" s="13" t="s">
        <v>76</v>
      </c>
      <c r="C382" s="1" t="s">
        <v>65</v>
      </c>
      <c r="D382" s="386">
        <v>367</v>
      </c>
      <c r="E382" s="2" t="s">
        <v>42</v>
      </c>
      <c r="F382" s="13"/>
      <c r="G382" s="12">
        <v>3</v>
      </c>
      <c r="H382" s="12"/>
      <c r="I382" s="12"/>
      <c r="J382" s="12"/>
      <c r="K382" s="12"/>
      <c r="L382" s="386"/>
      <c r="M382" s="386"/>
      <c r="N382" s="12"/>
      <c r="O382" s="12"/>
      <c r="P382" s="12"/>
      <c r="Q382" s="386"/>
      <c r="R382" s="528"/>
      <c r="S382" s="322" t="s">
        <v>1162</v>
      </c>
      <c r="T382" s="13"/>
      <c r="U382" s="526"/>
      <c r="V382" s="1"/>
      <c r="W382" s="1"/>
      <c r="X382" s="2"/>
      <c r="Y382" s="36">
        <v>45412</v>
      </c>
      <c r="Z382" s="386" t="s">
        <v>45</v>
      </c>
      <c r="AA382" s="386">
        <v>3</v>
      </c>
      <c r="AB382" s="1"/>
      <c r="AC382" s="2"/>
      <c r="AD382" s="13"/>
      <c r="AE382" s="1"/>
      <c r="AF382" s="387"/>
    </row>
    <row r="383" spans="2:32" ht="15" customHeight="1" x14ac:dyDescent="0.2">
      <c r="B383" s="13" t="s">
        <v>76</v>
      </c>
      <c r="C383" s="1" t="s">
        <v>65</v>
      </c>
      <c r="D383" s="386">
        <v>368</v>
      </c>
      <c r="E383" s="2" t="s">
        <v>42</v>
      </c>
      <c r="F383" s="13"/>
      <c r="G383" s="12">
        <v>3</v>
      </c>
      <c r="H383" s="12"/>
      <c r="I383" s="12"/>
      <c r="J383" s="12"/>
      <c r="K383" s="12"/>
      <c r="L383" s="386"/>
      <c r="M383" s="386"/>
      <c r="N383" s="12">
        <v>3</v>
      </c>
      <c r="O383" s="12"/>
      <c r="P383" s="12"/>
      <c r="Q383" s="386"/>
      <c r="R383" s="528"/>
      <c r="S383" s="322" t="s">
        <v>1169</v>
      </c>
      <c r="T383" s="13"/>
      <c r="U383" s="386"/>
      <c r="V383" s="1"/>
      <c r="W383" s="1"/>
      <c r="X383" s="2"/>
      <c r="Y383" s="36">
        <v>45412</v>
      </c>
      <c r="Z383" s="386" t="s">
        <v>45</v>
      </c>
      <c r="AA383" s="386">
        <v>6</v>
      </c>
      <c r="AB383" s="1"/>
      <c r="AC383" s="2"/>
      <c r="AD383" s="13"/>
      <c r="AE383" s="1"/>
      <c r="AF383" s="387"/>
    </row>
    <row r="384" spans="2:32" ht="15" customHeight="1" x14ac:dyDescent="0.2">
      <c r="B384" s="13" t="s">
        <v>76</v>
      </c>
      <c r="C384" s="1" t="s">
        <v>65</v>
      </c>
      <c r="D384" s="386">
        <v>369</v>
      </c>
      <c r="E384" s="2" t="s">
        <v>42</v>
      </c>
      <c r="F384" s="13"/>
      <c r="G384" s="12">
        <v>3</v>
      </c>
      <c r="H384" s="12"/>
      <c r="I384" s="12"/>
      <c r="J384" s="12"/>
      <c r="K384" s="12"/>
      <c r="L384" s="386"/>
      <c r="M384" s="386"/>
      <c r="N384" s="12"/>
      <c r="O384" s="12"/>
      <c r="P384" s="12"/>
      <c r="Q384" s="386"/>
      <c r="R384" s="528"/>
      <c r="S384" s="322" t="s">
        <v>1162</v>
      </c>
      <c r="T384" s="13"/>
      <c r="U384" s="386"/>
      <c r="V384" s="1"/>
      <c r="W384" s="1"/>
      <c r="X384" s="2"/>
      <c r="Y384" s="36">
        <v>45412</v>
      </c>
      <c r="Z384" s="386" t="s">
        <v>45</v>
      </c>
      <c r="AA384" s="386">
        <v>3</v>
      </c>
      <c r="AB384" s="1"/>
      <c r="AC384" s="2"/>
      <c r="AD384" s="13"/>
      <c r="AE384" s="1"/>
      <c r="AF384" s="387"/>
    </row>
    <row r="385" spans="2:32" ht="15" customHeight="1" x14ac:dyDescent="0.2">
      <c r="B385" s="13" t="s">
        <v>76</v>
      </c>
      <c r="C385" s="1" t="s">
        <v>65</v>
      </c>
      <c r="D385" s="386">
        <v>370</v>
      </c>
      <c r="E385" s="2" t="s">
        <v>42</v>
      </c>
      <c r="F385" s="13"/>
      <c r="G385" s="12">
        <v>4</v>
      </c>
      <c r="H385" s="12">
        <v>3</v>
      </c>
      <c r="I385" s="12">
        <v>3</v>
      </c>
      <c r="J385" s="12"/>
      <c r="K385" s="12"/>
      <c r="L385" s="386"/>
      <c r="M385" s="386"/>
      <c r="N385" s="12"/>
      <c r="O385" s="12"/>
      <c r="P385" s="12"/>
      <c r="Q385" s="386"/>
      <c r="R385" s="528"/>
      <c r="S385" s="322" t="s">
        <v>1170</v>
      </c>
      <c r="T385" s="36">
        <v>45359</v>
      </c>
      <c r="U385" s="386" t="s">
        <v>45</v>
      </c>
      <c r="V385" s="526">
        <v>4</v>
      </c>
      <c r="W385" s="1"/>
      <c r="X385" s="2"/>
      <c r="Y385" s="36">
        <v>45414</v>
      </c>
      <c r="Z385" s="386" t="s">
        <v>45</v>
      </c>
      <c r="AA385" s="386">
        <v>10</v>
      </c>
      <c r="AB385" s="1"/>
      <c r="AC385" s="2"/>
      <c r="AD385" s="13"/>
      <c r="AE385" s="1"/>
      <c r="AF385" s="387"/>
    </row>
    <row r="386" spans="2:32" ht="15" customHeight="1" x14ac:dyDescent="0.2">
      <c r="B386" s="13" t="s">
        <v>76</v>
      </c>
      <c r="C386" s="1" t="s">
        <v>65</v>
      </c>
      <c r="D386" s="386">
        <v>371</v>
      </c>
      <c r="E386" s="2" t="s">
        <v>42</v>
      </c>
      <c r="F386" s="13"/>
      <c r="G386" s="12">
        <v>3</v>
      </c>
      <c r="H386" s="12"/>
      <c r="I386" s="12"/>
      <c r="J386" s="12"/>
      <c r="K386" s="12"/>
      <c r="L386" s="386"/>
      <c r="M386" s="386"/>
      <c r="N386" s="12">
        <v>3</v>
      </c>
      <c r="O386" s="12"/>
      <c r="P386" s="12"/>
      <c r="Q386" s="386"/>
      <c r="R386" s="528"/>
      <c r="S386" s="322" t="s">
        <v>1171</v>
      </c>
      <c r="T386" s="13"/>
      <c r="U386" s="386"/>
      <c r="V386" s="1"/>
      <c r="W386" s="1"/>
      <c r="X386" s="2"/>
      <c r="Y386" s="36">
        <v>45414</v>
      </c>
      <c r="Z386" s="386" t="s">
        <v>45</v>
      </c>
      <c r="AA386" s="386">
        <v>6</v>
      </c>
      <c r="AB386" s="1"/>
      <c r="AC386" s="2"/>
      <c r="AD386" s="13"/>
      <c r="AE386" s="1"/>
      <c r="AF386" s="387"/>
    </row>
    <row r="387" spans="2:32" ht="15" customHeight="1" x14ac:dyDescent="0.2">
      <c r="B387" s="13" t="s">
        <v>76</v>
      </c>
      <c r="C387" s="1" t="s">
        <v>65</v>
      </c>
      <c r="D387" s="386">
        <v>372</v>
      </c>
      <c r="E387" s="2" t="s">
        <v>42</v>
      </c>
      <c r="F387" s="13"/>
      <c r="G387" s="12">
        <v>3</v>
      </c>
      <c r="H387" s="12"/>
      <c r="I387" s="12"/>
      <c r="J387" s="12"/>
      <c r="K387" s="12"/>
      <c r="L387" s="386"/>
      <c r="M387" s="386"/>
      <c r="N387" s="12"/>
      <c r="O387" s="12"/>
      <c r="P387" s="12"/>
      <c r="Q387" s="386"/>
      <c r="R387" s="528"/>
      <c r="S387" s="322" t="s">
        <v>1172</v>
      </c>
      <c r="T387" s="13"/>
      <c r="U387" s="526"/>
      <c r="V387" s="1"/>
      <c r="W387" s="1"/>
      <c r="X387" s="2"/>
      <c r="Y387" s="36">
        <v>45414</v>
      </c>
      <c r="Z387" s="386" t="s">
        <v>45</v>
      </c>
      <c r="AA387" s="386">
        <v>3</v>
      </c>
      <c r="AB387" s="1"/>
      <c r="AC387" s="2"/>
      <c r="AD387" s="13"/>
      <c r="AE387" s="1"/>
      <c r="AF387" s="387"/>
    </row>
    <row r="388" spans="2:32" ht="15" customHeight="1" x14ac:dyDescent="0.2">
      <c r="B388" s="13" t="s">
        <v>76</v>
      </c>
      <c r="C388" s="1" t="s">
        <v>65</v>
      </c>
      <c r="D388" s="386">
        <v>373</v>
      </c>
      <c r="E388" s="2" t="s">
        <v>42</v>
      </c>
      <c r="F388" s="13"/>
      <c r="G388" s="12">
        <v>3</v>
      </c>
      <c r="H388" s="12"/>
      <c r="I388" s="12"/>
      <c r="J388" s="12"/>
      <c r="K388" s="12"/>
      <c r="L388" s="386"/>
      <c r="M388" s="386"/>
      <c r="N388" s="12">
        <v>3</v>
      </c>
      <c r="O388" s="12"/>
      <c r="P388" s="12"/>
      <c r="Q388" s="386"/>
      <c r="R388" s="528"/>
      <c r="S388" s="322" t="s">
        <v>1173</v>
      </c>
      <c r="T388" s="13"/>
      <c r="U388" s="386"/>
      <c r="V388" s="1"/>
      <c r="W388" s="1"/>
      <c r="X388" s="2"/>
      <c r="Y388" s="36">
        <v>45414</v>
      </c>
      <c r="Z388" s="386" t="s">
        <v>45</v>
      </c>
      <c r="AA388" s="386">
        <v>5</v>
      </c>
      <c r="AB388" s="1"/>
      <c r="AC388" s="2"/>
      <c r="AD388" s="13"/>
      <c r="AE388" s="1"/>
      <c r="AF388" s="387"/>
    </row>
    <row r="389" spans="2:32" ht="15" customHeight="1" x14ac:dyDescent="0.2">
      <c r="B389" s="13" t="s">
        <v>76</v>
      </c>
      <c r="C389" s="1" t="s">
        <v>65</v>
      </c>
      <c r="D389" s="386">
        <v>374</v>
      </c>
      <c r="E389" s="2" t="s">
        <v>42</v>
      </c>
      <c r="F389" s="13"/>
      <c r="G389" s="12">
        <v>3</v>
      </c>
      <c r="H389" s="12"/>
      <c r="I389" s="12"/>
      <c r="J389" s="12"/>
      <c r="K389" s="12"/>
      <c r="L389" s="386"/>
      <c r="M389" s="386"/>
      <c r="N389" s="12"/>
      <c r="O389" s="12"/>
      <c r="P389" s="12"/>
      <c r="Q389" s="386"/>
      <c r="R389" s="528"/>
      <c r="S389" s="322" t="s">
        <v>1174</v>
      </c>
      <c r="T389" s="13"/>
      <c r="U389" s="526"/>
      <c r="V389" s="1"/>
      <c r="W389" s="1"/>
      <c r="X389" s="2"/>
      <c r="Y389" s="36">
        <v>45414</v>
      </c>
      <c r="Z389" s="386" t="s">
        <v>45</v>
      </c>
      <c r="AA389" s="386">
        <v>3</v>
      </c>
      <c r="AB389" s="1"/>
      <c r="AC389" s="2"/>
      <c r="AD389" s="13"/>
      <c r="AE389" s="1"/>
      <c r="AF389" s="387"/>
    </row>
    <row r="390" spans="2:32" ht="15" customHeight="1" x14ac:dyDescent="0.2">
      <c r="B390" s="13" t="s">
        <v>76</v>
      </c>
      <c r="C390" s="1" t="s">
        <v>65</v>
      </c>
      <c r="D390" s="386">
        <v>375</v>
      </c>
      <c r="E390" s="2" t="s">
        <v>44</v>
      </c>
      <c r="F390" s="13"/>
      <c r="G390" s="12"/>
      <c r="H390" s="12">
        <v>6</v>
      </c>
      <c r="I390" s="12"/>
      <c r="J390" s="12"/>
      <c r="K390" s="12"/>
      <c r="L390" s="386"/>
      <c r="M390" s="386"/>
      <c r="N390" s="12"/>
      <c r="O390" s="12">
        <v>3</v>
      </c>
      <c r="P390" s="12">
        <v>3</v>
      </c>
      <c r="Q390" s="386"/>
      <c r="R390" s="390" t="s">
        <v>45</v>
      </c>
      <c r="S390" s="320" t="s">
        <v>1146</v>
      </c>
      <c r="T390" s="36">
        <v>45359</v>
      </c>
      <c r="U390" s="386" t="s">
        <v>45</v>
      </c>
      <c r="V390" s="68">
        <v>12</v>
      </c>
      <c r="W390" s="50"/>
      <c r="X390" s="2"/>
      <c r="Y390" s="36">
        <v>45414</v>
      </c>
      <c r="Z390" s="386" t="s">
        <v>45</v>
      </c>
      <c r="AA390" s="386">
        <v>12</v>
      </c>
      <c r="AB390" s="1"/>
      <c r="AC390" s="2"/>
      <c r="AD390" s="36">
        <v>45378</v>
      </c>
      <c r="AE390" s="1" t="s">
        <v>242</v>
      </c>
      <c r="AF390" s="387"/>
    </row>
    <row r="391" spans="2:32" ht="15" customHeight="1" x14ac:dyDescent="0.2">
      <c r="B391" s="13" t="s">
        <v>76</v>
      </c>
      <c r="C391" s="1" t="s">
        <v>65</v>
      </c>
      <c r="D391" s="386">
        <v>376</v>
      </c>
      <c r="E391" s="2" t="s">
        <v>56</v>
      </c>
      <c r="F391" s="13"/>
      <c r="G391" s="12">
        <v>4</v>
      </c>
      <c r="H391" s="12"/>
      <c r="I391" s="12">
        <v>6</v>
      </c>
      <c r="J391" s="12"/>
      <c r="K391" s="12"/>
      <c r="L391" s="386"/>
      <c r="M391" s="386"/>
      <c r="N391" s="12"/>
      <c r="O391" s="12">
        <v>6</v>
      </c>
      <c r="P391" s="12">
        <v>3</v>
      </c>
      <c r="Q391" s="386" t="s">
        <v>45</v>
      </c>
      <c r="R391" s="390"/>
      <c r="S391" s="320" t="s">
        <v>1147</v>
      </c>
      <c r="T391" s="36">
        <v>45359</v>
      </c>
      <c r="U391" s="386" t="s">
        <v>45</v>
      </c>
      <c r="V391" s="68">
        <v>9</v>
      </c>
      <c r="W391" s="50"/>
      <c r="X391" s="2"/>
      <c r="Y391" s="36">
        <v>45414</v>
      </c>
      <c r="Z391" s="386" t="s">
        <v>45</v>
      </c>
      <c r="AA391" s="386">
        <v>10</v>
      </c>
      <c r="AB391" s="1"/>
      <c r="AC391" s="2"/>
      <c r="AD391" s="36">
        <v>45377</v>
      </c>
      <c r="AE391" s="1" t="s">
        <v>242</v>
      </c>
      <c r="AF391" s="387"/>
    </row>
    <row r="392" spans="2:32" ht="15" customHeight="1" x14ac:dyDescent="0.2">
      <c r="B392" s="13" t="s">
        <v>76</v>
      </c>
      <c r="C392" s="1" t="s">
        <v>65</v>
      </c>
      <c r="D392" s="386">
        <v>377</v>
      </c>
      <c r="E392" s="2" t="s">
        <v>42</v>
      </c>
      <c r="F392" s="13"/>
      <c r="G392" s="12">
        <v>3</v>
      </c>
      <c r="H392" s="12"/>
      <c r="I392" s="12"/>
      <c r="J392" s="12"/>
      <c r="K392" s="12"/>
      <c r="L392" s="386"/>
      <c r="M392" s="386"/>
      <c r="N392" s="12">
        <v>3</v>
      </c>
      <c r="O392" s="12"/>
      <c r="P392" s="12"/>
      <c r="Q392" s="386"/>
      <c r="R392" s="528"/>
      <c r="S392" s="322" t="s">
        <v>1175</v>
      </c>
      <c r="T392" s="13"/>
      <c r="U392" s="386"/>
      <c r="V392" s="1"/>
      <c r="W392" s="1"/>
      <c r="X392" s="2"/>
      <c r="Y392" s="36">
        <v>45414</v>
      </c>
      <c r="Z392" s="386" t="s">
        <v>45</v>
      </c>
      <c r="AA392" s="386">
        <v>6</v>
      </c>
      <c r="AB392" s="1"/>
      <c r="AC392" s="2"/>
      <c r="AD392" s="13"/>
      <c r="AE392" s="1"/>
      <c r="AF392" s="387"/>
    </row>
    <row r="393" spans="2:32" ht="15" customHeight="1" x14ac:dyDescent="0.2">
      <c r="B393" s="13" t="s">
        <v>76</v>
      </c>
      <c r="C393" s="1" t="s">
        <v>65</v>
      </c>
      <c r="D393" s="386">
        <v>378</v>
      </c>
      <c r="E393" s="2" t="s">
        <v>42</v>
      </c>
      <c r="F393" s="13"/>
      <c r="G393" s="12">
        <v>3</v>
      </c>
      <c r="H393" s="12"/>
      <c r="I393" s="12"/>
      <c r="J393" s="12"/>
      <c r="K393" s="12"/>
      <c r="L393" s="386"/>
      <c r="M393" s="386"/>
      <c r="N393" s="12"/>
      <c r="O393" s="12"/>
      <c r="P393" s="12"/>
      <c r="Q393" s="386"/>
      <c r="R393" s="528"/>
      <c r="S393" s="320" t="s">
        <v>1148</v>
      </c>
      <c r="T393" s="13"/>
      <c r="U393" s="386"/>
      <c r="V393" s="1"/>
      <c r="W393" s="1"/>
      <c r="X393" s="2"/>
      <c r="Y393" s="36">
        <v>45414</v>
      </c>
      <c r="Z393" s="386" t="s">
        <v>45</v>
      </c>
      <c r="AA393" s="386">
        <v>3</v>
      </c>
      <c r="AB393" s="1"/>
      <c r="AC393" s="2"/>
      <c r="AD393" s="13"/>
      <c r="AE393" s="1"/>
      <c r="AF393" s="387"/>
    </row>
    <row r="394" spans="2:32" ht="15" customHeight="1" x14ac:dyDescent="0.2">
      <c r="B394" s="13" t="s">
        <v>76</v>
      </c>
      <c r="C394" s="1" t="s">
        <v>65</v>
      </c>
      <c r="D394" s="386">
        <v>379</v>
      </c>
      <c r="E394" s="2" t="s">
        <v>89</v>
      </c>
      <c r="F394" s="13"/>
      <c r="G394" s="12"/>
      <c r="H394" s="12"/>
      <c r="I394" s="12">
        <v>3</v>
      </c>
      <c r="J394" s="12"/>
      <c r="K394" s="12"/>
      <c r="L394" s="386"/>
      <c r="M394" s="386"/>
      <c r="N394" s="12"/>
      <c r="O394" s="12"/>
      <c r="P394" s="12"/>
      <c r="Q394" s="386"/>
      <c r="R394" s="528"/>
      <c r="S394" s="320" t="s">
        <v>1149</v>
      </c>
      <c r="T394" s="13"/>
      <c r="U394" s="526"/>
      <c r="V394" s="1"/>
      <c r="W394" s="1"/>
      <c r="X394" s="2"/>
      <c r="Y394" s="36">
        <v>45414</v>
      </c>
      <c r="Z394" s="386" t="s">
        <v>45</v>
      </c>
      <c r="AA394" s="386">
        <v>3</v>
      </c>
      <c r="AB394" s="1"/>
      <c r="AC394" s="2"/>
      <c r="AD394" s="13"/>
      <c r="AE394" s="1"/>
      <c r="AF394" s="387"/>
    </row>
    <row r="395" spans="2:32" ht="15" customHeight="1" x14ac:dyDescent="0.2">
      <c r="B395" s="13" t="s">
        <v>76</v>
      </c>
      <c r="C395" s="1" t="s">
        <v>65</v>
      </c>
      <c r="D395" s="386">
        <v>380</v>
      </c>
      <c r="E395" s="2" t="s">
        <v>44</v>
      </c>
      <c r="F395" s="13"/>
      <c r="G395" s="12">
        <v>1</v>
      </c>
      <c r="H395" s="12"/>
      <c r="I395" s="12">
        <v>6</v>
      </c>
      <c r="J395" s="12"/>
      <c r="K395" s="12"/>
      <c r="L395" s="386"/>
      <c r="M395" s="386"/>
      <c r="N395" s="12"/>
      <c r="O395" s="12"/>
      <c r="P395" s="12"/>
      <c r="Q395" s="386"/>
      <c r="R395" s="528"/>
      <c r="S395" s="322" t="s">
        <v>1153</v>
      </c>
      <c r="T395" s="13"/>
      <c r="U395" s="526"/>
      <c r="V395" s="1"/>
      <c r="W395" s="1"/>
      <c r="X395" s="2"/>
      <c r="Y395" s="36"/>
      <c r="Z395" s="386"/>
      <c r="AA395" s="386"/>
      <c r="AB395" s="1"/>
      <c r="AC395" s="2"/>
      <c r="AD395" s="13"/>
      <c r="AE395" s="1"/>
      <c r="AF395" s="387"/>
    </row>
    <row r="396" spans="2:32" ht="15" customHeight="1" x14ac:dyDescent="0.2">
      <c r="B396" s="13" t="s">
        <v>76</v>
      </c>
      <c r="C396" s="1" t="s">
        <v>65</v>
      </c>
      <c r="D396" s="386">
        <v>381</v>
      </c>
      <c r="E396" s="2" t="s">
        <v>44</v>
      </c>
      <c r="F396" s="13"/>
      <c r="G396" s="12">
        <v>1</v>
      </c>
      <c r="H396" s="12"/>
      <c r="I396" s="12">
        <v>6</v>
      </c>
      <c r="J396" s="12"/>
      <c r="K396" s="12"/>
      <c r="L396" s="386"/>
      <c r="M396" s="386"/>
      <c r="N396" s="12">
        <v>3</v>
      </c>
      <c r="O396" s="12"/>
      <c r="P396" s="12"/>
      <c r="Q396" s="386"/>
      <c r="R396" s="528"/>
      <c r="S396" s="322" t="s">
        <v>1176</v>
      </c>
      <c r="T396" s="13"/>
      <c r="U396" s="526"/>
      <c r="V396" s="1"/>
      <c r="W396" s="1"/>
      <c r="X396" s="2"/>
      <c r="Y396" s="36"/>
      <c r="Z396" s="386"/>
      <c r="AA396" s="386"/>
      <c r="AB396" s="1"/>
      <c r="AC396" s="2"/>
      <c r="AD396" s="13"/>
      <c r="AE396" s="1"/>
      <c r="AF396" s="387"/>
    </row>
    <row r="397" spans="2:32" ht="15" customHeight="1" x14ac:dyDescent="0.2">
      <c r="B397" s="13" t="s">
        <v>76</v>
      </c>
      <c r="C397" s="1" t="s">
        <v>65</v>
      </c>
      <c r="D397" s="386">
        <v>382</v>
      </c>
      <c r="E397" s="2" t="s">
        <v>44</v>
      </c>
      <c r="F397" s="13"/>
      <c r="G397" s="12">
        <v>1</v>
      </c>
      <c r="H397" s="12"/>
      <c r="I397" s="12">
        <v>6</v>
      </c>
      <c r="J397" s="12"/>
      <c r="K397" s="12">
        <v>1</v>
      </c>
      <c r="L397" s="386"/>
      <c r="M397" s="386"/>
      <c r="N397" s="12"/>
      <c r="O397" s="12"/>
      <c r="P397" s="12"/>
      <c r="Q397" s="386"/>
      <c r="R397" s="390"/>
      <c r="S397" s="322" t="s">
        <v>1177</v>
      </c>
      <c r="T397" s="13"/>
      <c r="U397" s="386"/>
      <c r="V397" s="1"/>
      <c r="W397" s="1"/>
      <c r="X397" s="2"/>
      <c r="Y397" s="36"/>
      <c r="Z397" s="386"/>
      <c r="AA397" s="386"/>
      <c r="AB397" s="1"/>
      <c r="AC397" s="2"/>
      <c r="AD397" s="36">
        <v>45377</v>
      </c>
      <c r="AE397" s="1" t="s">
        <v>242</v>
      </c>
      <c r="AF397" s="387"/>
    </row>
    <row r="398" spans="2:32" ht="15" customHeight="1" x14ac:dyDescent="0.2">
      <c r="B398" s="13" t="s">
        <v>76</v>
      </c>
      <c r="C398" s="1" t="s">
        <v>65</v>
      </c>
      <c r="D398" s="386">
        <v>383</v>
      </c>
      <c r="E398" s="2" t="s">
        <v>50</v>
      </c>
      <c r="F398" s="13"/>
      <c r="G398" s="12">
        <v>1</v>
      </c>
      <c r="H398" s="12"/>
      <c r="I398" s="12">
        <v>3</v>
      </c>
      <c r="J398" s="12"/>
      <c r="K398" s="12"/>
      <c r="L398" s="386"/>
      <c r="M398" s="386"/>
      <c r="N398" s="12">
        <v>3</v>
      </c>
      <c r="O398" s="12"/>
      <c r="P398" s="12"/>
      <c r="Q398" s="386"/>
      <c r="R398" s="390"/>
      <c r="S398" s="322" t="s">
        <v>1178</v>
      </c>
      <c r="T398" s="13"/>
      <c r="U398" s="386"/>
      <c r="V398" s="1"/>
      <c r="W398" s="1"/>
      <c r="X398" s="2"/>
      <c r="Y398" s="36"/>
      <c r="Z398" s="386"/>
      <c r="AA398" s="386"/>
      <c r="AB398" s="1"/>
      <c r="AC398" s="2"/>
      <c r="AD398" s="36">
        <v>45377</v>
      </c>
      <c r="AE398" s="1" t="s">
        <v>242</v>
      </c>
      <c r="AF398" s="387"/>
    </row>
    <row r="399" spans="2:32" ht="15" customHeight="1" x14ac:dyDescent="0.2">
      <c r="B399" s="13" t="s">
        <v>76</v>
      </c>
      <c r="C399" s="1" t="s">
        <v>65</v>
      </c>
      <c r="D399" s="386">
        <v>384</v>
      </c>
      <c r="E399" s="2" t="s">
        <v>89</v>
      </c>
      <c r="F399" s="13"/>
      <c r="G399" s="12">
        <v>5</v>
      </c>
      <c r="H399" s="12">
        <v>3</v>
      </c>
      <c r="I399" s="12"/>
      <c r="J399" s="12"/>
      <c r="K399" s="12"/>
      <c r="L399" s="386"/>
      <c r="M399" s="386"/>
      <c r="N399" s="12"/>
      <c r="O399" s="12"/>
      <c r="P399" s="12">
        <v>3</v>
      </c>
      <c r="Q399" s="386"/>
      <c r="R399" s="528"/>
      <c r="S399" s="322" t="s">
        <v>1179</v>
      </c>
      <c r="T399" s="13"/>
      <c r="U399" s="386"/>
      <c r="V399" s="1"/>
      <c r="W399" s="1"/>
      <c r="X399" s="2"/>
      <c r="Y399" s="36"/>
      <c r="Z399" s="386"/>
      <c r="AA399" s="386"/>
      <c r="AB399" s="1"/>
      <c r="AC399" s="2"/>
      <c r="AD399" s="13"/>
      <c r="AE399" s="1"/>
      <c r="AF399" s="387"/>
    </row>
    <row r="400" spans="2:32" ht="15" customHeight="1" x14ac:dyDescent="0.2">
      <c r="B400" s="13" t="s">
        <v>76</v>
      </c>
      <c r="C400" s="1" t="s">
        <v>65</v>
      </c>
      <c r="D400" s="386">
        <v>385</v>
      </c>
      <c r="E400" s="2" t="s">
        <v>42</v>
      </c>
      <c r="F400" s="13"/>
      <c r="G400" s="12">
        <v>3</v>
      </c>
      <c r="H400" s="12"/>
      <c r="I400" s="12"/>
      <c r="J400" s="12"/>
      <c r="K400" s="12"/>
      <c r="L400" s="386"/>
      <c r="M400" s="386"/>
      <c r="N400" s="12"/>
      <c r="O400" s="12"/>
      <c r="P400" s="12"/>
      <c r="Q400" s="386"/>
      <c r="R400" s="528"/>
      <c r="S400" s="322" t="s">
        <v>1180</v>
      </c>
      <c r="T400" s="13"/>
      <c r="U400" s="386"/>
      <c r="V400" s="1"/>
      <c r="W400" s="1"/>
      <c r="X400" s="2"/>
      <c r="Y400" s="36">
        <v>45414</v>
      </c>
      <c r="Z400" s="386" t="s">
        <v>45</v>
      </c>
      <c r="AA400" s="386">
        <v>3</v>
      </c>
      <c r="AB400" s="1"/>
      <c r="AC400" s="2"/>
      <c r="AD400" s="13"/>
      <c r="AE400" s="1"/>
      <c r="AF400" s="387"/>
    </row>
    <row r="401" spans="2:32" ht="15" customHeight="1" x14ac:dyDescent="0.2">
      <c r="B401" s="13" t="s">
        <v>76</v>
      </c>
      <c r="C401" s="1" t="s">
        <v>65</v>
      </c>
      <c r="D401" s="386">
        <v>386</v>
      </c>
      <c r="E401" s="2" t="s">
        <v>42</v>
      </c>
      <c r="F401" s="13"/>
      <c r="G401" s="12">
        <v>3</v>
      </c>
      <c r="H401" s="12"/>
      <c r="I401" s="12"/>
      <c r="J401" s="12"/>
      <c r="K401" s="12"/>
      <c r="L401" s="386"/>
      <c r="M401" s="386"/>
      <c r="N401" s="12">
        <v>3</v>
      </c>
      <c r="O401" s="12"/>
      <c r="P401" s="12"/>
      <c r="Q401" s="386"/>
      <c r="R401" s="528"/>
      <c r="S401" s="322" t="s">
        <v>1181</v>
      </c>
      <c r="T401" s="13"/>
      <c r="U401" s="526"/>
      <c r="V401" s="1"/>
      <c r="W401" s="1"/>
      <c r="X401" s="2"/>
      <c r="Y401" s="36">
        <v>45414</v>
      </c>
      <c r="Z401" s="386" t="s">
        <v>45</v>
      </c>
      <c r="AA401" s="386">
        <v>6</v>
      </c>
      <c r="AB401" s="1"/>
      <c r="AC401" s="2"/>
      <c r="AD401" s="13"/>
      <c r="AE401" s="1"/>
      <c r="AF401" s="387"/>
    </row>
    <row r="402" spans="2:32" ht="15" customHeight="1" x14ac:dyDescent="0.2">
      <c r="B402" s="13" t="s">
        <v>76</v>
      </c>
      <c r="C402" s="1" t="s">
        <v>65</v>
      </c>
      <c r="D402" s="386">
        <v>387</v>
      </c>
      <c r="E402" s="2" t="s">
        <v>42</v>
      </c>
      <c r="F402" s="13"/>
      <c r="G402" s="12">
        <v>3</v>
      </c>
      <c r="H402" s="12"/>
      <c r="I402" s="12"/>
      <c r="J402" s="12"/>
      <c r="K402" s="12"/>
      <c r="L402" s="386"/>
      <c r="M402" s="386"/>
      <c r="N402" s="12"/>
      <c r="O402" s="12"/>
      <c r="P402" s="12"/>
      <c r="Q402" s="386"/>
      <c r="R402" s="528"/>
      <c r="S402" s="322" t="s">
        <v>1182</v>
      </c>
      <c r="T402" s="13"/>
      <c r="U402" s="526"/>
      <c r="V402" s="1"/>
      <c r="W402" s="1"/>
      <c r="X402" s="2"/>
      <c r="Y402" s="36">
        <v>45414</v>
      </c>
      <c r="Z402" s="386" t="s">
        <v>45</v>
      </c>
      <c r="AA402" s="386">
        <v>3</v>
      </c>
      <c r="AB402" s="1"/>
      <c r="AC402" s="2"/>
      <c r="AD402" s="13"/>
      <c r="AE402" s="1"/>
      <c r="AF402" s="387"/>
    </row>
    <row r="403" spans="2:32" ht="15" customHeight="1" x14ac:dyDescent="0.2">
      <c r="B403" s="13" t="s">
        <v>76</v>
      </c>
      <c r="C403" s="1" t="s">
        <v>65</v>
      </c>
      <c r="D403" s="386">
        <v>388</v>
      </c>
      <c r="E403" s="2" t="s">
        <v>274</v>
      </c>
      <c r="F403" s="13"/>
      <c r="G403" s="12">
        <v>2</v>
      </c>
      <c r="H403" s="12"/>
      <c r="I403" s="12">
        <v>9</v>
      </c>
      <c r="J403" s="12"/>
      <c r="K403" s="12"/>
      <c r="L403" s="386"/>
      <c r="M403" s="386"/>
      <c r="N403" s="12">
        <v>3</v>
      </c>
      <c r="O403" s="12">
        <v>8</v>
      </c>
      <c r="P403" s="12">
        <v>3</v>
      </c>
      <c r="Q403" s="386"/>
      <c r="R403" s="528" t="s">
        <v>45</v>
      </c>
      <c r="S403" s="322" t="s">
        <v>1183</v>
      </c>
      <c r="T403" s="36">
        <v>45359</v>
      </c>
      <c r="U403" s="386" t="s">
        <v>45</v>
      </c>
      <c r="V403" s="68">
        <v>17</v>
      </c>
      <c r="W403" s="50"/>
      <c r="X403" s="2"/>
      <c r="Y403" s="36">
        <v>45414</v>
      </c>
      <c r="Z403" s="386" t="s">
        <v>45</v>
      </c>
      <c r="AA403" s="386">
        <v>20</v>
      </c>
      <c r="AB403" s="1"/>
      <c r="AC403" s="2"/>
      <c r="AD403" s="13"/>
      <c r="AE403" s="1"/>
      <c r="AF403" s="387"/>
    </row>
    <row r="404" spans="2:32" ht="15" customHeight="1" x14ac:dyDescent="0.2">
      <c r="B404" s="13" t="s">
        <v>76</v>
      </c>
      <c r="C404" s="1" t="s">
        <v>65</v>
      </c>
      <c r="D404" s="386">
        <v>389</v>
      </c>
      <c r="E404" s="2" t="s">
        <v>55</v>
      </c>
      <c r="F404" s="13"/>
      <c r="G404" s="12">
        <v>3</v>
      </c>
      <c r="H404" s="12"/>
      <c r="I404" s="12">
        <v>9</v>
      </c>
      <c r="J404" s="12"/>
      <c r="K404" s="12"/>
      <c r="L404" s="386"/>
      <c r="M404" s="386"/>
      <c r="N404" s="12"/>
      <c r="O404" s="12">
        <v>6</v>
      </c>
      <c r="P404" s="12"/>
      <c r="Q404" s="386"/>
      <c r="R404" s="528"/>
      <c r="S404" s="322" t="s">
        <v>1184</v>
      </c>
      <c r="T404" s="36">
        <v>45359</v>
      </c>
      <c r="U404" s="386" t="s">
        <v>45</v>
      </c>
      <c r="V404" s="68">
        <v>6</v>
      </c>
      <c r="W404" s="50"/>
      <c r="X404" s="2"/>
      <c r="Y404" s="36">
        <v>45414</v>
      </c>
      <c r="Z404" s="386" t="s">
        <v>45</v>
      </c>
      <c r="AA404" s="386">
        <v>12</v>
      </c>
      <c r="AB404" s="1"/>
      <c r="AC404" s="2"/>
      <c r="AD404" s="13"/>
      <c r="AE404" s="1"/>
      <c r="AF404" s="387"/>
    </row>
    <row r="405" spans="2:32" ht="15" customHeight="1" x14ac:dyDescent="0.2">
      <c r="B405" s="13" t="s">
        <v>76</v>
      </c>
      <c r="C405" s="1" t="s">
        <v>65</v>
      </c>
      <c r="D405" s="386">
        <v>390</v>
      </c>
      <c r="E405" s="2" t="s">
        <v>89</v>
      </c>
      <c r="F405" s="13"/>
      <c r="G405" s="12">
        <v>1</v>
      </c>
      <c r="H405" s="12"/>
      <c r="I405" s="12">
        <v>6</v>
      </c>
      <c r="J405" s="12"/>
      <c r="K405" s="12"/>
      <c r="L405" s="386"/>
      <c r="M405" s="386"/>
      <c r="N405" s="12">
        <v>3</v>
      </c>
      <c r="O405" s="12">
        <v>3</v>
      </c>
      <c r="P405" s="12"/>
      <c r="Q405" s="386"/>
      <c r="R405" s="528"/>
      <c r="S405" s="322" t="s">
        <v>1185</v>
      </c>
      <c r="T405" s="36">
        <v>45359</v>
      </c>
      <c r="U405" s="526" t="s">
        <v>45</v>
      </c>
      <c r="V405" s="68">
        <v>3</v>
      </c>
      <c r="W405" s="50"/>
      <c r="X405" s="2"/>
      <c r="Y405" s="36">
        <v>45414</v>
      </c>
      <c r="Z405" s="386" t="s">
        <v>45</v>
      </c>
      <c r="AA405" s="386">
        <v>10</v>
      </c>
      <c r="AB405" s="1"/>
      <c r="AC405" s="2"/>
      <c r="AD405" s="13"/>
      <c r="AE405" s="1"/>
      <c r="AF405" s="387"/>
    </row>
    <row r="406" spans="2:32" ht="15" customHeight="1" x14ac:dyDescent="0.2">
      <c r="B406" s="13" t="s">
        <v>76</v>
      </c>
      <c r="C406" s="1" t="s">
        <v>65</v>
      </c>
      <c r="D406" s="386">
        <v>391</v>
      </c>
      <c r="E406" s="2" t="s">
        <v>42</v>
      </c>
      <c r="F406" s="13"/>
      <c r="G406" s="12">
        <v>3</v>
      </c>
      <c r="H406" s="12"/>
      <c r="I406" s="12"/>
      <c r="J406" s="12"/>
      <c r="K406" s="12"/>
      <c r="L406" s="386"/>
      <c r="M406" s="386"/>
      <c r="N406" s="12">
        <v>3</v>
      </c>
      <c r="O406" s="12">
        <v>3</v>
      </c>
      <c r="P406" s="12"/>
      <c r="Q406" s="386"/>
      <c r="R406" s="528"/>
      <c r="S406" s="322" t="s">
        <v>1186</v>
      </c>
      <c r="T406" s="13"/>
      <c r="U406" s="386"/>
      <c r="V406" s="1"/>
      <c r="W406" s="1"/>
      <c r="X406" s="2"/>
      <c r="Y406" s="36">
        <v>45414</v>
      </c>
      <c r="Z406" s="386" t="s">
        <v>45</v>
      </c>
      <c r="AA406" s="386">
        <v>6</v>
      </c>
      <c r="AB406" s="1"/>
      <c r="AC406" s="2"/>
      <c r="AD406" s="13"/>
      <c r="AE406" s="1"/>
      <c r="AF406" s="387"/>
    </row>
    <row r="407" spans="2:32" ht="15" customHeight="1" x14ac:dyDescent="0.2">
      <c r="B407" s="13" t="s">
        <v>76</v>
      </c>
      <c r="C407" s="1" t="s">
        <v>65</v>
      </c>
      <c r="D407" s="386">
        <v>392</v>
      </c>
      <c r="E407" s="2" t="s">
        <v>42</v>
      </c>
      <c r="F407" s="13"/>
      <c r="G407" s="12">
        <v>3</v>
      </c>
      <c r="H407" s="12"/>
      <c r="I407" s="12"/>
      <c r="J407" s="12"/>
      <c r="K407" s="12"/>
      <c r="L407" s="386"/>
      <c r="M407" s="386"/>
      <c r="N407" s="12"/>
      <c r="O407" s="12"/>
      <c r="P407" s="12"/>
      <c r="Q407" s="386"/>
      <c r="R407" s="528"/>
      <c r="S407" s="322" t="s">
        <v>1182</v>
      </c>
      <c r="T407" s="13"/>
      <c r="U407" s="526"/>
      <c r="V407" s="1"/>
      <c r="W407" s="1"/>
      <c r="X407" s="2"/>
      <c r="Y407" s="36">
        <v>45414</v>
      </c>
      <c r="Z407" s="386" t="s">
        <v>45</v>
      </c>
      <c r="AA407" s="386">
        <v>3</v>
      </c>
      <c r="AB407" s="1"/>
      <c r="AC407" s="2"/>
      <c r="AD407" s="13"/>
      <c r="AE407" s="1"/>
      <c r="AF407" s="387"/>
    </row>
    <row r="408" spans="2:32" ht="15" customHeight="1" x14ac:dyDescent="0.2">
      <c r="B408" s="13" t="s">
        <v>76</v>
      </c>
      <c r="C408" s="1" t="s">
        <v>65</v>
      </c>
      <c r="D408" s="386">
        <v>393</v>
      </c>
      <c r="E408" s="2" t="s">
        <v>56</v>
      </c>
      <c r="F408" s="13"/>
      <c r="G408" s="12">
        <v>3</v>
      </c>
      <c r="H408" s="12"/>
      <c r="I408" s="12">
        <v>9</v>
      </c>
      <c r="J408" s="12"/>
      <c r="K408" s="12"/>
      <c r="L408" s="386"/>
      <c r="M408" s="386"/>
      <c r="N408" s="12"/>
      <c r="O408" s="12">
        <v>6</v>
      </c>
      <c r="P408" s="12"/>
      <c r="Q408" s="386"/>
      <c r="R408" s="528"/>
      <c r="S408" s="322" t="s">
        <v>1184</v>
      </c>
      <c r="T408" s="36">
        <v>45359</v>
      </c>
      <c r="U408" s="526" t="s">
        <v>45</v>
      </c>
      <c r="V408" s="68">
        <v>6</v>
      </c>
      <c r="W408" s="50"/>
      <c r="X408" s="2"/>
      <c r="Y408" s="36">
        <v>45414</v>
      </c>
      <c r="Z408" s="386" t="s">
        <v>45</v>
      </c>
      <c r="AA408" s="386">
        <v>12</v>
      </c>
      <c r="AB408" s="1"/>
      <c r="AC408" s="2"/>
      <c r="AD408" s="13"/>
      <c r="AE408" s="1"/>
      <c r="AF408" s="387"/>
    </row>
    <row r="409" spans="2:32" ht="15" customHeight="1" x14ac:dyDescent="0.2">
      <c r="B409" s="13" t="s">
        <v>76</v>
      </c>
      <c r="C409" s="1" t="s">
        <v>65</v>
      </c>
      <c r="D409" s="386">
        <v>394</v>
      </c>
      <c r="E409" s="2" t="s">
        <v>42</v>
      </c>
      <c r="F409" s="13"/>
      <c r="G409" s="12">
        <v>3</v>
      </c>
      <c r="H409" s="12"/>
      <c r="I409" s="12"/>
      <c r="J409" s="12"/>
      <c r="K409" s="12"/>
      <c r="L409" s="386"/>
      <c r="M409" s="386"/>
      <c r="N409" s="12">
        <v>3</v>
      </c>
      <c r="O409" s="12"/>
      <c r="P409" s="12"/>
      <c r="Q409" s="386"/>
      <c r="R409" s="528"/>
      <c r="S409" s="322" t="s">
        <v>1187</v>
      </c>
      <c r="T409" s="13"/>
      <c r="U409" s="526"/>
      <c r="V409" s="1"/>
      <c r="W409" s="1"/>
      <c r="X409" s="2"/>
      <c r="Y409" s="36">
        <v>45414</v>
      </c>
      <c r="Z409" s="386" t="s">
        <v>45</v>
      </c>
      <c r="AA409" s="386">
        <v>6</v>
      </c>
      <c r="AB409" s="1"/>
      <c r="AC409" s="2"/>
      <c r="AD409" s="13"/>
      <c r="AE409" s="1"/>
      <c r="AF409" s="387"/>
    </row>
    <row r="410" spans="2:32" ht="15" customHeight="1" x14ac:dyDescent="0.2">
      <c r="B410" s="13" t="s">
        <v>76</v>
      </c>
      <c r="C410" s="1" t="s">
        <v>65</v>
      </c>
      <c r="D410" s="386">
        <v>395</v>
      </c>
      <c r="E410" s="2" t="s">
        <v>42</v>
      </c>
      <c r="F410" s="13"/>
      <c r="G410" s="12">
        <v>3</v>
      </c>
      <c r="H410" s="12"/>
      <c r="I410" s="12"/>
      <c r="J410" s="12"/>
      <c r="K410" s="12"/>
      <c r="L410" s="386"/>
      <c r="M410" s="386"/>
      <c r="N410" s="12"/>
      <c r="O410" s="12"/>
      <c r="P410" s="12"/>
      <c r="Q410" s="386"/>
      <c r="R410" s="528"/>
      <c r="S410" s="322" t="s">
        <v>1188</v>
      </c>
      <c r="T410" s="13"/>
      <c r="U410" s="386"/>
      <c r="V410" s="1"/>
      <c r="W410" s="1"/>
      <c r="X410" s="2"/>
      <c r="Y410" s="36">
        <v>45414</v>
      </c>
      <c r="Z410" s="386" t="s">
        <v>45</v>
      </c>
      <c r="AA410" s="386">
        <v>3</v>
      </c>
      <c r="AB410" s="1"/>
      <c r="AC410" s="2"/>
      <c r="AD410" s="13"/>
      <c r="AE410" s="1"/>
      <c r="AF410" s="387"/>
    </row>
    <row r="411" spans="2:32" ht="15" customHeight="1" x14ac:dyDescent="0.2">
      <c r="B411" s="13" t="s">
        <v>76</v>
      </c>
      <c r="C411" s="1" t="s">
        <v>65</v>
      </c>
      <c r="D411" s="386">
        <v>396</v>
      </c>
      <c r="E411" s="2" t="s">
        <v>42</v>
      </c>
      <c r="F411" s="13"/>
      <c r="G411" s="12">
        <v>3</v>
      </c>
      <c r="H411" s="12"/>
      <c r="I411" s="12"/>
      <c r="J411" s="12"/>
      <c r="K411" s="12"/>
      <c r="L411" s="386"/>
      <c r="M411" s="386"/>
      <c r="N411" s="12"/>
      <c r="O411" s="12"/>
      <c r="P411" s="12"/>
      <c r="Q411" s="386"/>
      <c r="R411" s="528"/>
      <c r="S411" s="322" t="s">
        <v>1188</v>
      </c>
      <c r="T411" s="13"/>
      <c r="U411" s="386"/>
      <c r="V411" s="1"/>
      <c r="W411" s="1"/>
      <c r="X411" s="2"/>
      <c r="Y411" s="36">
        <v>45414</v>
      </c>
      <c r="Z411" s="386" t="s">
        <v>45</v>
      </c>
      <c r="AA411" s="386">
        <v>3</v>
      </c>
      <c r="AB411" s="1"/>
      <c r="AC411" s="2"/>
      <c r="AD411" s="13"/>
      <c r="AE411" s="1"/>
      <c r="AF411" s="387"/>
    </row>
    <row r="412" spans="2:32" ht="15" customHeight="1" x14ac:dyDescent="0.2">
      <c r="B412" s="13" t="s">
        <v>76</v>
      </c>
      <c r="C412" s="1" t="s">
        <v>65</v>
      </c>
      <c r="D412" s="386">
        <v>397</v>
      </c>
      <c r="E412" s="2" t="s">
        <v>44</v>
      </c>
      <c r="F412" s="13"/>
      <c r="G412" s="12"/>
      <c r="H412" s="12"/>
      <c r="I412" s="12">
        <v>6</v>
      </c>
      <c r="J412" s="12"/>
      <c r="K412" s="12"/>
      <c r="L412" s="386"/>
      <c r="M412" s="386"/>
      <c r="N412" s="12"/>
      <c r="O412" s="12"/>
      <c r="P412" s="12">
        <v>3</v>
      </c>
      <c r="Q412" s="386"/>
      <c r="R412" s="528" t="s">
        <v>45</v>
      </c>
      <c r="S412" s="321" t="s">
        <v>1141</v>
      </c>
      <c r="T412" s="36">
        <v>45359</v>
      </c>
      <c r="U412" s="386" t="s">
        <v>45</v>
      </c>
      <c r="V412" s="68">
        <v>9</v>
      </c>
      <c r="W412" s="50"/>
      <c r="X412" s="2"/>
      <c r="Y412" s="36">
        <v>45414</v>
      </c>
      <c r="Z412" s="386" t="s">
        <v>45</v>
      </c>
      <c r="AA412" s="386">
        <v>12</v>
      </c>
      <c r="AB412" s="1"/>
      <c r="AC412" s="2"/>
      <c r="AD412" s="13"/>
      <c r="AE412" s="1"/>
      <c r="AF412" s="387"/>
    </row>
    <row r="413" spans="2:32" ht="15" customHeight="1" x14ac:dyDescent="0.2">
      <c r="B413" s="13" t="s">
        <v>76</v>
      </c>
      <c r="C413" s="1" t="s">
        <v>65</v>
      </c>
      <c r="D413" s="386">
        <v>398</v>
      </c>
      <c r="E413" s="2" t="s">
        <v>54</v>
      </c>
      <c r="F413" s="13"/>
      <c r="G413" s="12">
        <v>3</v>
      </c>
      <c r="H413" s="12"/>
      <c r="I413" s="12">
        <v>3</v>
      </c>
      <c r="J413" s="12"/>
      <c r="K413" s="12"/>
      <c r="L413" s="386"/>
      <c r="M413" s="386"/>
      <c r="N413" s="12"/>
      <c r="O413" s="12">
        <v>6</v>
      </c>
      <c r="P413" s="12"/>
      <c r="Q413" s="386"/>
      <c r="R413" s="528"/>
      <c r="S413" s="322" t="s">
        <v>1189</v>
      </c>
      <c r="T413" s="36">
        <v>45359</v>
      </c>
      <c r="U413" s="386" t="s">
        <v>45</v>
      </c>
      <c r="V413" s="68">
        <v>6</v>
      </c>
      <c r="W413" s="50"/>
      <c r="X413" s="2"/>
      <c r="Y413" s="36">
        <v>45414</v>
      </c>
      <c r="Z413" s="386" t="s">
        <v>45</v>
      </c>
      <c r="AA413" s="386">
        <v>6</v>
      </c>
      <c r="AB413" s="1"/>
      <c r="AC413" s="2"/>
      <c r="AD413" s="13"/>
      <c r="AE413" s="1"/>
      <c r="AF413" s="387"/>
    </row>
    <row r="414" spans="2:32" ht="15" customHeight="1" x14ac:dyDescent="0.2">
      <c r="B414" s="13" t="s">
        <v>76</v>
      </c>
      <c r="C414" s="1" t="s">
        <v>65</v>
      </c>
      <c r="D414" s="386">
        <v>399</v>
      </c>
      <c r="E414" s="2" t="s">
        <v>42</v>
      </c>
      <c r="F414" s="13"/>
      <c r="G414" s="12">
        <v>3</v>
      </c>
      <c r="H414" s="12"/>
      <c r="I414" s="12"/>
      <c r="J414" s="12"/>
      <c r="K414" s="12"/>
      <c r="L414" s="386"/>
      <c r="M414" s="386"/>
      <c r="N414" s="12"/>
      <c r="O414" s="12"/>
      <c r="P414" s="12"/>
      <c r="Q414" s="386"/>
      <c r="R414" s="528"/>
      <c r="S414" s="322" t="s">
        <v>1190</v>
      </c>
      <c r="T414" s="13"/>
      <c r="U414" s="386"/>
      <c r="V414" s="1"/>
      <c r="W414" s="1"/>
      <c r="X414" s="2"/>
      <c r="Y414" s="36">
        <v>45414</v>
      </c>
      <c r="Z414" s="386" t="s">
        <v>45</v>
      </c>
      <c r="AA414" s="386">
        <v>3</v>
      </c>
      <c r="AB414" s="1"/>
      <c r="AC414" s="2"/>
      <c r="AD414" s="13"/>
      <c r="AE414" s="1"/>
      <c r="AF414" s="387"/>
    </row>
    <row r="415" spans="2:32" ht="15" customHeight="1" x14ac:dyDescent="0.2">
      <c r="B415" s="13" t="s">
        <v>76</v>
      </c>
      <c r="C415" s="1" t="s">
        <v>65</v>
      </c>
      <c r="D415" s="386">
        <v>400</v>
      </c>
      <c r="E415" s="2" t="s">
        <v>49</v>
      </c>
      <c r="F415" s="13"/>
      <c r="G415" s="12"/>
      <c r="H415" s="12"/>
      <c r="I415" s="12">
        <v>6</v>
      </c>
      <c r="J415" s="12"/>
      <c r="K415" s="12">
        <v>3</v>
      </c>
      <c r="L415" s="386" t="s">
        <v>45</v>
      </c>
      <c r="M415" s="386"/>
      <c r="N415" s="12">
        <v>3</v>
      </c>
      <c r="O415" s="12"/>
      <c r="P415" s="12"/>
      <c r="Q415" s="386"/>
      <c r="R415" s="528"/>
      <c r="S415" s="322" t="s">
        <v>1191</v>
      </c>
      <c r="T415" s="36">
        <v>45359</v>
      </c>
      <c r="U415" s="526" t="s">
        <v>45</v>
      </c>
      <c r="V415" s="68">
        <v>3</v>
      </c>
      <c r="W415" s="50"/>
      <c r="X415" s="2"/>
      <c r="Y415" s="36">
        <v>45414</v>
      </c>
      <c r="Z415" s="386" t="s">
        <v>45</v>
      </c>
      <c r="AA415" s="386">
        <v>12</v>
      </c>
      <c r="AB415" s="1"/>
      <c r="AC415" s="2"/>
      <c r="AD415" s="13"/>
      <c r="AE415" s="1"/>
      <c r="AF415" s="387"/>
    </row>
    <row r="416" spans="2:32" ht="15" customHeight="1" x14ac:dyDescent="0.2">
      <c r="B416" s="13" t="s">
        <v>76</v>
      </c>
      <c r="C416" s="1" t="s">
        <v>65</v>
      </c>
      <c r="D416" s="386">
        <v>401</v>
      </c>
      <c r="E416" s="2" t="s">
        <v>42</v>
      </c>
      <c r="F416" s="13"/>
      <c r="G416" s="12">
        <v>3</v>
      </c>
      <c r="H416" s="12"/>
      <c r="I416" s="12"/>
      <c r="J416" s="12"/>
      <c r="K416" s="12"/>
      <c r="L416" s="386"/>
      <c r="M416" s="386"/>
      <c r="N416" s="12"/>
      <c r="O416" s="12"/>
      <c r="P416" s="12"/>
      <c r="Q416" s="386"/>
      <c r="R416" s="528"/>
      <c r="S416" s="322" t="s">
        <v>1192</v>
      </c>
      <c r="T416" s="13"/>
      <c r="U416" s="526"/>
      <c r="V416" s="1"/>
      <c r="W416" s="1"/>
      <c r="X416" s="2"/>
      <c r="Y416" s="36">
        <v>45414</v>
      </c>
      <c r="Z416" s="386" t="s">
        <v>45</v>
      </c>
      <c r="AA416" s="386">
        <v>3</v>
      </c>
      <c r="AB416" s="1"/>
      <c r="AC416" s="2"/>
      <c r="AD416" s="13"/>
      <c r="AE416" s="1"/>
      <c r="AF416" s="387"/>
    </row>
    <row r="417" spans="2:32" ht="15" customHeight="1" x14ac:dyDescent="0.2">
      <c r="B417" s="13" t="s">
        <v>76</v>
      </c>
      <c r="C417" s="1" t="s">
        <v>65</v>
      </c>
      <c r="D417" s="386">
        <v>402</v>
      </c>
      <c r="E417" s="2" t="s">
        <v>42</v>
      </c>
      <c r="F417" s="13"/>
      <c r="G417" s="12">
        <v>3</v>
      </c>
      <c r="H417" s="12"/>
      <c r="I417" s="12"/>
      <c r="J417" s="12"/>
      <c r="K417" s="12"/>
      <c r="L417" s="386"/>
      <c r="M417" s="386"/>
      <c r="N417" s="12"/>
      <c r="O417" s="12"/>
      <c r="P417" s="12"/>
      <c r="Q417" s="386"/>
      <c r="R417" s="528"/>
      <c r="S417" s="322" t="s">
        <v>1192</v>
      </c>
      <c r="T417" s="13"/>
      <c r="U417" s="386"/>
      <c r="V417" s="1"/>
      <c r="W417" s="1"/>
      <c r="X417" s="2"/>
      <c r="Y417" s="36">
        <v>45414</v>
      </c>
      <c r="Z417" s="386" t="s">
        <v>45</v>
      </c>
      <c r="AA417" s="386">
        <v>3</v>
      </c>
      <c r="AB417" s="1"/>
      <c r="AC417" s="2"/>
      <c r="AD417" s="13"/>
      <c r="AE417" s="1"/>
      <c r="AF417" s="387"/>
    </row>
    <row r="418" spans="2:32" ht="15" customHeight="1" x14ac:dyDescent="0.2">
      <c r="B418" s="13" t="s">
        <v>76</v>
      </c>
      <c r="C418" s="1" t="s">
        <v>65</v>
      </c>
      <c r="D418" s="386">
        <v>403</v>
      </c>
      <c r="E418" s="2" t="s">
        <v>42</v>
      </c>
      <c r="F418" s="13"/>
      <c r="G418" s="12">
        <v>3</v>
      </c>
      <c r="H418" s="12"/>
      <c r="I418" s="12"/>
      <c r="J418" s="12"/>
      <c r="K418" s="12"/>
      <c r="L418" s="386"/>
      <c r="M418" s="386"/>
      <c r="N418" s="12"/>
      <c r="O418" s="12"/>
      <c r="P418" s="12"/>
      <c r="Q418" s="386"/>
      <c r="R418" s="528"/>
      <c r="S418" s="322" t="s">
        <v>1193</v>
      </c>
      <c r="T418" s="13"/>
      <c r="U418" s="386"/>
      <c r="V418" s="1"/>
      <c r="W418" s="1"/>
      <c r="X418" s="2"/>
      <c r="Y418" s="36">
        <v>45414</v>
      </c>
      <c r="Z418" s="386" t="s">
        <v>45</v>
      </c>
      <c r="AA418" s="386">
        <v>3</v>
      </c>
      <c r="AB418" s="1"/>
      <c r="AC418" s="2"/>
      <c r="AD418" s="13"/>
      <c r="AE418" s="1"/>
      <c r="AF418" s="387"/>
    </row>
    <row r="419" spans="2:32" x14ac:dyDescent="0.2">
      <c r="B419" s="13" t="s">
        <v>76</v>
      </c>
      <c r="C419" s="1" t="s">
        <v>65</v>
      </c>
      <c r="D419" s="386">
        <v>404</v>
      </c>
      <c r="E419" s="2" t="s">
        <v>56</v>
      </c>
      <c r="F419" s="13"/>
      <c r="G419" s="12">
        <v>4</v>
      </c>
      <c r="H419" s="12"/>
      <c r="I419" s="12">
        <v>3</v>
      </c>
      <c r="J419" s="12"/>
      <c r="K419" s="12"/>
      <c r="L419" s="386"/>
      <c r="M419" s="386"/>
      <c r="N419" s="12"/>
      <c r="O419" s="12">
        <v>5</v>
      </c>
      <c r="P419" s="12">
        <v>3</v>
      </c>
      <c r="Q419" s="386"/>
      <c r="R419" s="390" t="s">
        <v>45</v>
      </c>
      <c r="S419" s="320" t="s">
        <v>1150</v>
      </c>
      <c r="T419" s="36">
        <v>45359</v>
      </c>
      <c r="U419" s="386" t="s">
        <v>45</v>
      </c>
      <c r="V419" s="68">
        <v>14</v>
      </c>
      <c r="W419" s="50"/>
      <c r="X419" s="2"/>
      <c r="Y419" s="36">
        <v>45414</v>
      </c>
      <c r="Z419" s="386" t="s">
        <v>45</v>
      </c>
      <c r="AA419" s="386">
        <v>13</v>
      </c>
      <c r="AB419" s="1"/>
      <c r="AC419" s="2"/>
      <c r="AD419" s="36">
        <v>45546</v>
      </c>
      <c r="AE419" s="1" t="s">
        <v>242</v>
      </c>
      <c r="AF419" s="387"/>
    </row>
    <row r="420" spans="2:32" ht="15" customHeight="1" x14ac:dyDescent="0.2">
      <c r="B420" s="13" t="s">
        <v>76</v>
      </c>
      <c r="C420" s="1" t="s">
        <v>65</v>
      </c>
      <c r="D420" s="386">
        <v>405</v>
      </c>
      <c r="E420" s="2" t="s">
        <v>49</v>
      </c>
      <c r="F420" s="13"/>
      <c r="G420" s="12"/>
      <c r="H420" s="12">
        <v>3</v>
      </c>
      <c r="I420" s="12"/>
      <c r="J420" s="12"/>
      <c r="K420" s="12">
        <v>3</v>
      </c>
      <c r="L420" s="386" t="s">
        <v>45</v>
      </c>
      <c r="M420" s="386"/>
      <c r="N420" s="12">
        <v>3</v>
      </c>
      <c r="O420" s="12"/>
      <c r="P420" s="12"/>
      <c r="Q420" s="386"/>
      <c r="R420" s="528"/>
      <c r="S420" s="322" t="s">
        <v>1194</v>
      </c>
      <c r="T420" s="36">
        <v>45359</v>
      </c>
      <c r="U420" s="526" t="s">
        <v>45</v>
      </c>
      <c r="V420" s="68">
        <v>3</v>
      </c>
      <c r="W420" s="50"/>
      <c r="X420" s="2"/>
      <c r="Y420" s="36">
        <v>45414</v>
      </c>
      <c r="Z420" s="386" t="s">
        <v>45</v>
      </c>
      <c r="AA420" s="386">
        <v>9</v>
      </c>
      <c r="AB420" s="1"/>
      <c r="AC420" s="2"/>
      <c r="AD420" s="13"/>
      <c r="AE420" s="1"/>
      <c r="AF420" s="387"/>
    </row>
    <row r="421" spans="2:32" ht="15" customHeight="1" x14ac:dyDescent="0.2">
      <c r="B421" s="13" t="s">
        <v>76</v>
      </c>
      <c r="C421" s="1" t="s">
        <v>65</v>
      </c>
      <c r="D421" s="386">
        <v>406</v>
      </c>
      <c r="E421" s="2" t="s">
        <v>42</v>
      </c>
      <c r="F421" s="13"/>
      <c r="G421" s="12">
        <v>3</v>
      </c>
      <c r="H421" s="12"/>
      <c r="I421" s="12"/>
      <c r="J421" s="12"/>
      <c r="K421" s="12"/>
      <c r="L421" s="386"/>
      <c r="M421" s="386"/>
      <c r="N421" s="12">
        <v>3</v>
      </c>
      <c r="O421" s="12"/>
      <c r="P421" s="12"/>
      <c r="Q421" s="386"/>
      <c r="R421" s="528"/>
      <c r="S421" s="322" t="s">
        <v>1195</v>
      </c>
      <c r="T421" s="13"/>
      <c r="U421" s="526"/>
      <c r="V421" s="1"/>
      <c r="W421" s="1"/>
      <c r="X421" s="2"/>
      <c r="Y421" s="36">
        <v>45414</v>
      </c>
      <c r="Z421" s="386" t="s">
        <v>45</v>
      </c>
      <c r="AA421" s="386">
        <v>6</v>
      </c>
      <c r="AB421" s="1"/>
      <c r="AC421" s="2"/>
      <c r="AD421" s="13"/>
      <c r="AE421" s="1"/>
      <c r="AF421" s="387"/>
    </row>
    <row r="422" spans="2:32" ht="15" customHeight="1" x14ac:dyDescent="0.2">
      <c r="B422" s="13" t="s">
        <v>76</v>
      </c>
      <c r="C422" s="1" t="s">
        <v>65</v>
      </c>
      <c r="D422" s="386">
        <v>407</v>
      </c>
      <c r="E422" s="2" t="s">
        <v>42</v>
      </c>
      <c r="F422" s="13"/>
      <c r="G422" s="12">
        <v>3</v>
      </c>
      <c r="H422" s="12"/>
      <c r="I422" s="12"/>
      <c r="J422" s="12"/>
      <c r="K422" s="12"/>
      <c r="L422" s="386"/>
      <c r="M422" s="386"/>
      <c r="N422" s="12"/>
      <c r="O422" s="12"/>
      <c r="P422" s="12"/>
      <c r="Q422" s="386"/>
      <c r="R422" s="528"/>
      <c r="S422" s="322" t="s">
        <v>1196</v>
      </c>
      <c r="T422" s="13"/>
      <c r="U422" s="386"/>
      <c r="V422" s="1"/>
      <c r="W422" s="1"/>
      <c r="X422" s="2"/>
      <c r="Y422" s="36">
        <v>45414</v>
      </c>
      <c r="Z422" s="386" t="s">
        <v>45</v>
      </c>
      <c r="AA422" s="386">
        <v>3</v>
      </c>
      <c r="AB422" s="1"/>
      <c r="AC422" s="2"/>
      <c r="AD422" s="13"/>
      <c r="AE422" s="1"/>
      <c r="AF422" s="387"/>
    </row>
    <row r="423" spans="2:32" ht="15" customHeight="1" x14ac:dyDescent="0.2">
      <c r="B423" s="13" t="s">
        <v>76</v>
      </c>
      <c r="C423" s="1" t="s">
        <v>65</v>
      </c>
      <c r="D423" s="386">
        <v>408</v>
      </c>
      <c r="E423" s="2" t="s">
        <v>42</v>
      </c>
      <c r="F423" s="13"/>
      <c r="G423" s="12">
        <v>3</v>
      </c>
      <c r="H423" s="12"/>
      <c r="I423" s="12"/>
      <c r="J423" s="12"/>
      <c r="K423" s="12"/>
      <c r="L423" s="386"/>
      <c r="M423" s="386"/>
      <c r="N423" s="12">
        <v>3</v>
      </c>
      <c r="O423" s="12"/>
      <c r="P423" s="12"/>
      <c r="Q423" s="386"/>
      <c r="R423" s="528"/>
      <c r="S423" s="322" t="s">
        <v>1197</v>
      </c>
      <c r="T423" s="13"/>
      <c r="U423" s="526"/>
      <c r="V423" s="1"/>
      <c r="W423" s="1"/>
      <c r="X423" s="2"/>
      <c r="Y423" s="36">
        <v>45414</v>
      </c>
      <c r="Z423" s="386" t="s">
        <v>45</v>
      </c>
      <c r="AA423" s="386">
        <v>6</v>
      </c>
      <c r="AB423" s="1"/>
      <c r="AC423" s="2"/>
      <c r="AD423" s="13"/>
      <c r="AE423" s="1"/>
      <c r="AF423" s="387"/>
    </row>
    <row r="424" spans="2:32" ht="15" customHeight="1" x14ac:dyDescent="0.2">
      <c r="B424" s="13" t="s">
        <v>76</v>
      </c>
      <c r="C424" s="1" t="s">
        <v>65</v>
      </c>
      <c r="D424" s="386">
        <v>409</v>
      </c>
      <c r="E424" s="2" t="s">
        <v>50</v>
      </c>
      <c r="F424" s="13"/>
      <c r="G424" s="12">
        <v>1</v>
      </c>
      <c r="H424" s="12"/>
      <c r="I424" s="12">
        <v>6</v>
      </c>
      <c r="J424" s="12"/>
      <c r="K424" s="12"/>
      <c r="L424" s="386"/>
      <c r="M424" s="386"/>
      <c r="N424" s="12"/>
      <c r="O424" s="12">
        <v>3</v>
      </c>
      <c r="P424" s="12"/>
      <c r="Q424" s="386"/>
      <c r="R424" s="528"/>
      <c r="S424" s="322" t="s">
        <v>1198</v>
      </c>
      <c r="T424" s="36">
        <v>45359</v>
      </c>
      <c r="U424" s="386" t="s">
        <v>45</v>
      </c>
      <c r="V424" s="68">
        <v>3</v>
      </c>
      <c r="W424" s="50"/>
      <c r="X424" s="2"/>
      <c r="Y424" s="36">
        <v>45414</v>
      </c>
      <c r="Z424" s="386" t="s">
        <v>45</v>
      </c>
      <c r="AA424" s="386">
        <v>7</v>
      </c>
      <c r="AB424" s="1"/>
      <c r="AC424" s="2"/>
      <c r="AD424" s="13"/>
      <c r="AE424" s="1"/>
      <c r="AF424" s="387"/>
    </row>
    <row r="425" spans="2:32" ht="15" customHeight="1" x14ac:dyDescent="0.2">
      <c r="B425" s="13" t="s">
        <v>76</v>
      </c>
      <c r="C425" s="1" t="s">
        <v>65</v>
      </c>
      <c r="D425" s="386">
        <v>410</v>
      </c>
      <c r="E425" s="2" t="s">
        <v>50</v>
      </c>
      <c r="F425" s="13"/>
      <c r="G425" s="12">
        <v>1</v>
      </c>
      <c r="H425" s="12"/>
      <c r="I425" s="12">
        <v>6</v>
      </c>
      <c r="J425" s="12"/>
      <c r="K425" s="12">
        <v>3</v>
      </c>
      <c r="L425" s="386"/>
      <c r="M425" s="386" t="s">
        <v>45</v>
      </c>
      <c r="N425" s="12"/>
      <c r="O425" s="12">
        <v>3</v>
      </c>
      <c r="P425" s="12"/>
      <c r="Q425" s="386"/>
      <c r="R425" s="390"/>
      <c r="S425" s="320" t="s">
        <v>1151</v>
      </c>
      <c r="T425" s="36">
        <v>45359</v>
      </c>
      <c r="U425" s="386" t="s">
        <v>45</v>
      </c>
      <c r="V425" s="68">
        <v>12</v>
      </c>
      <c r="W425" s="1" t="s">
        <v>272</v>
      </c>
      <c r="X425" s="2"/>
      <c r="Y425" s="36">
        <v>45414</v>
      </c>
      <c r="Z425" s="386" t="s">
        <v>45</v>
      </c>
      <c r="AA425" s="386">
        <v>10</v>
      </c>
      <c r="AB425" s="1"/>
      <c r="AC425" s="2"/>
      <c r="AD425" s="13" t="s">
        <v>3293</v>
      </c>
      <c r="AE425" s="1" t="s">
        <v>242</v>
      </c>
      <c r="AF425" s="387"/>
    </row>
    <row r="426" spans="2:32" ht="15" customHeight="1" x14ac:dyDescent="0.2">
      <c r="B426" s="13" t="s">
        <v>76</v>
      </c>
      <c r="C426" s="1" t="s">
        <v>65</v>
      </c>
      <c r="D426" s="386">
        <v>411</v>
      </c>
      <c r="E426" s="2" t="s">
        <v>49</v>
      </c>
      <c r="F426" s="13"/>
      <c r="G426" s="12"/>
      <c r="H426" s="12">
        <v>3</v>
      </c>
      <c r="I426" s="12"/>
      <c r="J426" s="12"/>
      <c r="K426" s="12"/>
      <c r="L426" s="386"/>
      <c r="M426" s="386"/>
      <c r="N426" s="12">
        <v>3</v>
      </c>
      <c r="O426" s="12">
        <v>6</v>
      </c>
      <c r="P426" s="12"/>
      <c r="Q426" s="386"/>
      <c r="R426" s="528"/>
      <c r="S426" s="322" t="s">
        <v>1199</v>
      </c>
      <c r="T426" s="36">
        <v>45359</v>
      </c>
      <c r="U426" s="386" t="s">
        <v>45</v>
      </c>
      <c r="V426" s="68">
        <v>6</v>
      </c>
      <c r="W426" s="50"/>
      <c r="X426" s="2"/>
      <c r="Y426" s="36">
        <v>45414</v>
      </c>
      <c r="Z426" s="386" t="s">
        <v>45</v>
      </c>
      <c r="AA426" s="386">
        <v>6</v>
      </c>
      <c r="AB426" s="1"/>
      <c r="AC426" s="2"/>
      <c r="AD426" s="13"/>
      <c r="AE426" s="1"/>
      <c r="AF426" s="387"/>
    </row>
    <row r="427" spans="2:32" ht="15" customHeight="1" x14ac:dyDescent="0.2">
      <c r="B427" s="13" t="s">
        <v>76</v>
      </c>
      <c r="C427" s="1" t="s">
        <v>65</v>
      </c>
      <c r="D427" s="386">
        <v>412</v>
      </c>
      <c r="E427" s="2" t="s">
        <v>49</v>
      </c>
      <c r="F427" s="13"/>
      <c r="G427" s="12"/>
      <c r="H427" s="12">
        <v>3</v>
      </c>
      <c r="I427" s="12"/>
      <c r="J427" s="12"/>
      <c r="K427" s="12"/>
      <c r="L427" s="386"/>
      <c r="M427" s="386"/>
      <c r="N427" s="12"/>
      <c r="O427" s="12"/>
      <c r="P427" s="12"/>
      <c r="Q427" s="386"/>
      <c r="R427" s="390"/>
      <c r="S427" s="320" t="s">
        <v>1152</v>
      </c>
      <c r="T427" s="13"/>
      <c r="U427" s="386"/>
      <c r="V427" s="1"/>
      <c r="W427" s="1"/>
      <c r="X427" s="2"/>
      <c r="Y427" s="36">
        <v>45414</v>
      </c>
      <c r="Z427" s="386" t="s">
        <v>45</v>
      </c>
      <c r="AA427" s="386">
        <v>3</v>
      </c>
      <c r="AB427" s="1"/>
      <c r="AC427" s="2"/>
      <c r="AD427" s="36">
        <v>45547</v>
      </c>
      <c r="AE427" s="1" t="s">
        <v>242</v>
      </c>
      <c r="AF427" s="387" t="s">
        <v>3285</v>
      </c>
    </row>
    <row r="428" spans="2:32" ht="15" customHeight="1" x14ac:dyDescent="0.2">
      <c r="B428" s="110" t="s">
        <v>76</v>
      </c>
      <c r="C428" s="96" t="s">
        <v>65</v>
      </c>
      <c r="D428" s="95">
        <v>413</v>
      </c>
      <c r="E428" s="112" t="s">
        <v>44</v>
      </c>
      <c r="F428" s="110"/>
      <c r="G428" s="145">
        <v>1</v>
      </c>
      <c r="H428" s="145">
        <v>3</v>
      </c>
      <c r="I428" s="145">
        <v>3</v>
      </c>
      <c r="J428" s="145"/>
      <c r="K428" s="145">
        <v>3</v>
      </c>
      <c r="L428" s="95" t="s">
        <v>45</v>
      </c>
      <c r="M428" s="95"/>
      <c r="N428" s="145">
        <v>3</v>
      </c>
      <c r="O428" s="145">
        <v>4</v>
      </c>
      <c r="P428" s="145"/>
      <c r="Q428" s="95"/>
      <c r="R428" s="132"/>
      <c r="S428" s="351" t="s">
        <v>1200</v>
      </c>
      <c r="T428" s="146">
        <v>45359</v>
      </c>
      <c r="U428" s="95" t="s">
        <v>45</v>
      </c>
      <c r="V428" s="397">
        <v>7</v>
      </c>
      <c r="W428" s="395"/>
      <c r="X428" s="112"/>
      <c r="Y428" s="146">
        <v>45414</v>
      </c>
      <c r="Z428" s="95" t="s">
        <v>45</v>
      </c>
      <c r="AA428" s="95">
        <v>13</v>
      </c>
      <c r="AB428" s="96"/>
      <c r="AC428" s="112"/>
      <c r="AD428" s="110"/>
      <c r="AE428" s="96"/>
      <c r="AF428" s="311"/>
    </row>
    <row r="429" spans="2:32" ht="15.75" customHeight="1" x14ac:dyDescent="0.2">
      <c r="B429" s="13" t="s">
        <v>76</v>
      </c>
      <c r="C429" s="1" t="s">
        <v>65</v>
      </c>
      <c r="D429" s="386">
        <v>415</v>
      </c>
      <c r="E429" s="2" t="s">
        <v>44</v>
      </c>
      <c r="F429" s="13"/>
      <c r="G429" s="12"/>
      <c r="H429" s="12"/>
      <c r="I429" s="12">
        <v>6</v>
      </c>
      <c r="J429" s="12"/>
      <c r="K429" s="12"/>
      <c r="L429" s="386"/>
      <c r="M429" s="386"/>
      <c r="N429" s="12"/>
      <c r="O429" s="12"/>
      <c r="P429" s="12"/>
      <c r="Q429" s="386"/>
      <c r="R429" s="386"/>
      <c r="S429" s="320" t="s">
        <v>1915</v>
      </c>
      <c r="T429" s="36">
        <v>45359</v>
      </c>
      <c r="U429" s="386" t="s">
        <v>45</v>
      </c>
      <c r="V429" s="68">
        <v>3</v>
      </c>
      <c r="W429" s="384"/>
      <c r="X429" s="2"/>
      <c r="Y429" s="36">
        <v>45414</v>
      </c>
      <c r="Z429" s="386" t="s">
        <v>45</v>
      </c>
      <c r="AA429" s="386">
        <v>9</v>
      </c>
      <c r="AB429" s="1"/>
      <c r="AC429" s="2"/>
      <c r="AD429" s="13"/>
      <c r="AE429" s="1"/>
      <c r="AF429" s="387"/>
    </row>
    <row r="430" spans="2:32" ht="15" customHeight="1" x14ac:dyDescent="0.2">
      <c r="B430" s="13" t="s">
        <v>76</v>
      </c>
      <c r="C430" s="1" t="s">
        <v>65</v>
      </c>
      <c r="D430" s="386">
        <v>416</v>
      </c>
      <c r="E430" s="2" t="s">
        <v>42</v>
      </c>
      <c r="F430" s="13"/>
      <c r="G430" s="12">
        <v>3</v>
      </c>
      <c r="H430" s="12"/>
      <c r="I430" s="12"/>
      <c r="J430" s="12"/>
      <c r="K430" s="12"/>
      <c r="L430" s="386"/>
      <c r="M430" s="386"/>
      <c r="N430" s="12">
        <v>3</v>
      </c>
      <c r="O430" s="12"/>
      <c r="P430" s="12"/>
      <c r="Q430" s="386"/>
      <c r="R430" s="386"/>
      <c r="S430" s="321" t="s">
        <v>1116</v>
      </c>
      <c r="T430" s="36"/>
      <c r="U430" s="386"/>
      <c r="V430" s="68"/>
      <c r="W430" s="384"/>
      <c r="X430" s="2"/>
      <c r="Y430" s="36"/>
      <c r="Z430" s="386"/>
      <c r="AA430" s="386"/>
      <c r="AB430" s="1"/>
      <c r="AC430" s="2"/>
      <c r="AD430" s="13"/>
      <c r="AE430" s="1"/>
      <c r="AF430" s="387"/>
    </row>
    <row r="431" spans="2:32" ht="15" customHeight="1" x14ac:dyDescent="0.2">
      <c r="B431" s="13" t="s">
        <v>76</v>
      </c>
      <c r="C431" s="1" t="s">
        <v>65</v>
      </c>
      <c r="D431" s="386">
        <v>417</v>
      </c>
      <c r="E431" s="2" t="s">
        <v>42</v>
      </c>
      <c r="F431" s="13"/>
      <c r="G431" s="12">
        <v>3</v>
      </c>
      <c r="H431" s="12"/>
      <c r="I431" s="12"/>
      <c r="J431" s="12"/>
      <c r="K431" s="12"/>
      <c r="L431" s="386"/>
      <c r="M431" s="386"/>
      <c r="N431" s="12"/>
      <c r="O431" s="12"/>
      <c r="P431" s="12"/>
      <c r="Q431" s="386"/>
      <c r="R431" s="386"/>
      <c r="S431" s="322" t="s">
        <v>1319</v>
      </c>
      <c r="T431" s="36"/>
      <c r="U431" s="526"/>
      <c r="V431" s="68"/>
      <c r="W431" s="525"/>
      <c r="X431" s="2"/>
      <c r="Y431" s="36"/>
      <c r="Z431" s="386"/>
      <c r="AA431" s="386"/>
      <c r="AB431" s="1"/>
      <c r="AC431" s="2"/>
      <c r="AD431" s="13"/>
      <c r="AE431" s="1"/>
      <c r="AF431" s="387"/>
    </row>
    <row r="432" spans="2:32" ht="15" customHeight="1" x14ac:dyDescent="0.2">
      <c r="B432" s="13" t="s">
        <v>76</v>
      </c>
      <c r="C432" s="1" t="s">
        <v>65</v>
      </c>
      <c r="D432" s="386">
        <v>418</v>
      </c>
      <c r="E432" s="2" t="s">
        <v>42</v>
      </c>
      <c r="F432" s="13"/>
      <c r="G432" s="12">
        <v>3</v>
      </c>
      <c r="H432" s="12"/>
      <c r="I432" s="12"/>
      <c r="J432" s="12"/>
      <c r="K432" s="12"/>
      <c r="L432" s="386"/>
      <c r="M432" s="386"/>
      <c r="N432" s="12">
        <v>3</v>
      </c>
      <c r="O432" s="12"/>
      <c r="P432" s="12"/>
      <c r="Q432" s="386"/>
      <c r="R432" s="386"/>
      <c r="S432" s="322" t="s">
        <v>1319</v>
      </c>
      <c r="T432" s="36"/>
      <c r="U432" s="526"/>
      <c r="V432" s="68"/>
      <c r="W432" s="525"/>
      <c r="X432" s="2"/>
      <c r="Y432" s="36"/>
      <c r="Z432" s="386"/>
      <c r="AA432" s="386"/>
      <c r="AB432" s="1"/>
      <c r="AC432" s="2"/>
      <c r="AD432" s="13"/>
      <c r="AE432" s="1"/>
      <c r="AF432" s="387"/>
    </row>
    <row r="433" spans="2:32" ht="15" customHeight="1" x14ac:dyDescent="0.2">
      <c r="B433" s="13" t="s">
        <v>76</v>
      </c>
      <c r="C433" s="1" t="s">
        <v>65</v>
      </c>
      <c r="D433" s="386">
        <v>419</v>
      </c>
      <c r="E433" s="2" t="s">
        <v>42</v>
      </c>
      <c r="F433" s="13"/>
      <c r="G433" s="12">
        <v>3</v>
      </c>
      <c r="H433" s="12"/>
      <c r="I433" s="12"/>
      <c r="J433" s="12"/>
      <c r="K433" s="12"/>
      <c r="L433" s="386"/>
      <c r="M433" s="386"/>
      <c r="N433" s="12"/>
      <c r="O433" s="12"/>
      <c r="P433" s="12"/>
      <c r="Q433" s="386"/>
      <c r="R433" s="386"/>
      <c r="S433" s="322" t="s">
        <v>1319</v>
      </c>
      <c r="T433" s="36"/>
      <c r="U433" s="386"/>
      <c r="V433" s="68"/>
      <c r="W433" s="384"/>
      <c r="X433" s="2"/>
      <c r="Y433" s="36"/>
      <c r="Z433" s="386"/>
      <c r="AA433" s="386"/>
      <c r="AB433" s="1"/>
      <c r="AC433" s="2"/>
      <c r="AD433" s="13"/>
      <c r="AE433" s="1"/>
      <c r="AF433" s="387"/>
    </row>
    <row r="434" spans="2:32" ht="15" customHeight="1" x14ac:dyDescent="0.2">
      <c r="B434" s="13" t="s">
        <v>76</v>
      </c>
      <c r="C434" s="1" t="s">
        <v>65</v>
      </c>
      <c r="D434" s="386">
        <v>420</v>
      </c>
      <c r="E434" s="2" t="s">
        <v>42</v>
      </c>
      <c r="F434" s="13"/>
      <c r="G434" s="12">
        <v>3</v>
      </c>
      <c r="H434" s="12"/>
      <c r="I434" s="12"/>
      <c r="J434" s="12"/>
      <c r="K434" s="12"/>
      <c r="L434" s="386"/>
      <c r="M434" s="386"/>
      <c r="N434" s="12">
        <v>3</v>
      </c>
      <c r="O434" s="12"/>
      <c r="P434" s="12"/>
      <c r="Q434" s="386"/>
      <c r="R434" s="386"/>
      <c r="S434" s="322" t="s">
        <v>1298</v>
      </c>
      <c r="T434" s="36"/>
      <c r="U434" s="386"/>
      <c r="V434" s="68"/>
      <c r="W434" s="384"/>
      <c r="X434" s="2"/>
      <c r="Y434" s="36"/>
      <c r="Z434" s="386"/>
      <c r="AA434" s="386"/>
      <c r="AB434" s="1"/>
      <c r="AC434" s="2"/>
      <c r="AD434" s="13"/>
      <c r="AE434" s="1"/>
      <c r="AF434" s="387"/>
    </row>
    <row r="435" spans="2:32" ht="15" customHeight="1" x14ac:dyDescent="0.2">
      <c r="B435" s="13" t="s">
        <v>76</v>
      </c>
      <c r="C435" s="1" t="s">
        <v>65</v>
      </c>
      <c r="D435" s="386">
        <v>421</v>
      </c>
      <c r="E435" s="2" t="s">
        <v>1109</v>
      </c>
      <c r="F435" s="13"/>
      <c r="G435" s="12">
        <v>4</v>
      </c>
      <c r="H435" s="12"/>
      <c r="I435" s="12">
        <v>3</v>
      </c>
      <c r="J435" s="12"/>
      <c r="K435" s="12"/>
      <c r="L435" s="386"/>
      <c r="M435" s="386"/>
      <c r="N435" s="12"/>
      <c r="O435" s="12">
        <v>3</v>
      </c>
      <c r="P435" s="12"/>
      <c r="Q435" s="386"/>
      <c r="R435" s="386"/>
      <c r="S435" s="322" t="s">
        <v>1900</v>
      </c>
      <c r="T435" s="36"/>
      <c r="U435" s="386"/>
      <c r="V435" s="68"/>
      <c r="W435" s="384"/>
      <c r="X435" s="2"/>
      <c r="Y435" s="36"/>
      <c r="Z435" s="386"/>
      <c r="AA435" s="386"/>
      <c r="AB435" s="1"/>
      <c r="AC435" s="2"/>
      <c r="AD435" s="13"/>
      <c r="AE435" s="1"/>
      <c r="AF435" s="387"/>
    </row>
    <row r="436" spans="2:32" ht="15" customHeight="1" x14ac:dyDescent="0.2">
      <c r="B436" s="13" t="s">
        <v>76</v>
      </c>
      <c r="C436" s="1" t="s">
        <v>65</v>
      </c>
      <c r="D436" s="386">
        <v>422</v>
      </c>
      <c r="E436" s="2" t="s">
        <v>49</v>
      </c>
      <c r="F436" s="13"/>
      <c r="G436" s="12"/>
      <c r="H436" s="12"/>
      <c r="I436" s="12">
        <v>3</v>
      </c>
      <c r="J436" s="12"/>
      <c r="K436" s="12">
        <v>3</v>
      </c>
      <c r="L436" s="386"/>
      <c r="M436" s="386"/>
      <c r="N436" s="12">
        <v>3</v>
      </c>
      <c r="O436" s="12"/>
      <c r="P436" s="12"/>
      <c r="Q436" s="386"/>
      <c r="R436" s="386"/>
      <c r="S436" s="322" t="s">
        <v>1901</v>
      </c>
      <c r="T436" s="36"/>
      <c r="U436" s="386"/>
      <c r="V436" s="68"/>
      <c r="W436" s="384"/>
      <c r="X436" s="2"/>
      <c r="Y436" s="36"/>
      <c r="Z436" s="386"/>
      <c r="AA436" s="386"/>
      <c r="AB436" s="1"/>
      <c r="AC436" s="2"/>
      <c r="AD436" s="13"/>
      <c r="AE436" s="1"/>
      <c r="AF436" s="387"/>
    </row>
    <row r="437" spans="2:32" ht="15" customHeight="1" x14ac:dyDescent="0.2">
      <c r="B437" s="13" t="s">
        <v>76</v>
      </c>
      <c r="C437" s="1" t="s">
        <v>65</v>
      </c>
      <c r="D437" s="386">
        <v>423</v>
      </c>
      <c r="E437" s="2" t="s">
        <v>42</v>
      </c>
      <c r="F437" s="13"/>
      <c r="G437" s="12">
        <v>3</v>
      </c>
      <c r="H437" s="12"/>
      <c r="I437" s="12"/>
      <c r="J437" s="12"/>
      <c r="K437" s="12"/>
      <c r="L437" s="386"/>
      <c r="M437" s="386"/>
      <c r="N437" s="12"/>
      <c r="O437" s="12"/>
      <c r="P437" s="12"/>
      <c r="Q437" s="386"/>
      <c r="R437" s="386"/>
      <c r="S437" s="320" t="s">
        <v>1916</v>
      </c>
      <c r="T437" s="36"/>
      <c r="U437" s="526"/>
      <c r="V437" s="68"/>
      <c r="W437" s="525"/>
      <c r="X437" s="2"/>
      <c r="Y437" s="36"/>
      <c r="Z437" s="386"/>
      <c r="AA437" s="386"/>
      <c r="AB437" s="1"/>
      <c r="AC437" s="2"/>
      <c r="AD437" s="13"/>
      <c r="AE437" s="1"/>
      <c r="AF437" s="387"/>
    </row>
    <row r="438" spans="2:32" ht="15" customHeight="1" x14ac:dyDescent="0.2">
      <c r="B438" s="13" t="s">
        <v>76</v>
      </c>
      <c r="C438" s="1" t="s">
        <v>65</v>
      </c>
      <c r="D438" s="386">
        <v>424</v>
      </c>
      <c r="E438" s="2" t="s">
        <v>49</v>
      </c>
      <c r="F438" s="13"/>
      <c r="G438" s="12"/>
      <c r="H438" s="12"/>
      <c r="I438" s="12">
        <v>3</v>
      </c>
      <c r="J438" s="12"/>
      <c r="K438" s="12">
        <v>3</v>
      </c>
      <c r="L438" s="386"/>
      <c r="M438" s="386"/>
      <c r="N438" s="12">
        <v>2</v>
      </c>
      <c r="O438" s="12"/>
      <c r="P438" s="12"/>
      <c r="Q438" s="386"/>
      <c r="R438" s="386"/>
      <c r="S438" s="322" t="s">
        <v>1902</v>
      </c>
      <c r="T438" s="36"/>
      <c r="U438" s="526"/>
      <c r="V438" s="68"/>
      <c r="W438" s="384"/>
      <c r="X438" s="2"/>
      <c r="Y438" s="36"/>
      <c r="Z438" s="386"/>
      <c r="AA438" s="386"/>
      <c r="AB438" s="1"/>
      <c r="AC438" s="2"/>
      <c r="AD438" s="13"/>
      <c r="AE438" s="1"/>
      <c r="AF438" s="387"/>
    </row>
    <row r="439" spans="2:32" ht="15" customHeight="1" x14ac:dyDescent="0.2">
      <c r="B439" s="13" t="s">
        <v>76</v>
      </c>
      <c r="C439" s="1" t="s">
        <v>65</v>
      </c>
      <c r="D439" s="386">
        <v>425</v>
      </c>
      <c r="E439" s="2" t="s">
        <v>55</v>
      </c>
      <c r="F439" s="13"/>
      <c r="G439" s="12"/>
      <c r="H439" s="12"/>
      <c r="I439" s="12">
        <v>6</v>
      </c>
      <c r="J439" s="12"/>
      <c r="K439" s="12"/>
      <c r="L439" s="386"/>
      <c r="M439" s="386"/>
      <c r="N439" s="12"/>
      <c r="O439" s="12"/>
      <c r="P439" s="12"/>
      <c r="Q439" s="386"/>
      <c r="R439" s="386"/>
      <c r="S439" s="321" t="s">
        <v>1116</v>
      </c>
      <c r="T439" s="36"/>
      <c r="U439" s="386"/>
      <c r="V439" s="68"/>
      <c r="W439" s="384"/>
      <c r="X439" s="2"/>
      <c r="Y439" s="36"/>
      <c r="Z439" s="386"/>
      <c r="AA439" s="386"/>
      <c r="AB439" s="1"/>
      <c r="AC439" s="2"/>
      <c r="AD439" s="13"/>
      <c r="AE439" s="1"/>
      <c r="AF439" s="387"/>
    </row>
    <row r="440" spans="2:32" ht="15" customHeight="1" x14ac:dyDescent="0.2">
      <c r="B440" s="13" t="s">
        <v>76</v>
      </c>
      <c r="C440" s="1" t="s">
        <v>65</v>
      </c>
      <c r="D440" s="386">
        <v>426</v>
      </c>
      <c r="E440" s="2" t="s">
        <v>55</v>
      </c>
      <c r="F440" s="13"/>
      <c r="G440" s="12"/>
      <c r="H440" s="12"/>
      <c r="I440" s="12">
        <v>6</v>
      </c>
      <c r="J440" s="12"/>
      <c r="K440" s="12"/>
      <c r="L440" s="386"/>
      <c r="M440" s="386"/>
      <c r="N440" s="12"/>
      <c r="O440" s="12"/>
      <c r="P440" s="12"/>
      <c r="Q440" s="386"/>
      <c r="R440" s="386"/>
      <c r="S440" s="320" t="s">
        <v>1917</v>
      </c>
      <c r="T440" s="36"/>
      <c r="U440" s="386"/>
      <c r="V440" s="68"/>
      <c r="W440" s="384"/>
      <c r="X440" s="2"/>
      <c r="Y440" s="36"/>
      <c r="Z440" s="386"/>
      <c r="AA440" s="386"/>
      <c r="AB440" s="1"/>
      <c r="AC440" s="2"/>
      <c r="AD440" s="13"/>
      <c r="AE440" s="1"/>
      <c r="AF440" s="387"/>
    </row>
    <row r="441" spans="2:32" ht="15" customHeight="1" x14ac:dyDescent="0.2">
      <c r="B441" s="13" t="s">
        <v>76</v>
      </c>
      <c r="C441" s="1" t="s">
        <v>65</v>
      </c>
      <c r="D441" s="386">
        <v>427</v>
      </c>
      <c r="E441" s="2" t="s">
        <v>1113</v>
      </c>
      <c r="F441" s="13"/>
      <c r="G441" s="12">
        <v>3</v>
      </c>
      <c r="H441" s="12"/>
      <c r="I441" s="12">
        <v>3</v>
      </c>
      <c r="J441" s="12"/>
      <c r="K441" s="12"/>
      <c r="L441" s="386"/>
      <c r="M441" s="386"/>
      <c r="N441" s="12"/>
      <c r="O441" s="12">
        <v>3</v>
      </c>
      <c r="P441" s="12"/>
      <c r="Q441" s="386"/>
      <c r="R441" s="386"/>
      <c r="S441" s="320" t="s">
        <v>1918</v>
      </c>
      <c r="T441" s="36"/>
      <c r="U441" s="386"/>
      <c r="V441" s="68"/>
      <c r="W441" s="384"/>
      <c r="X441" s="2"/>
      <c r="Y441" s="36"/>
      <c r="Z441" s="386"/>
      <c r="AA441" s="386"/>
      <c r="AB441" s="1"/>
      <c r="AC441" s="2"/>
      <c r="AD441" s="13"/>
      <c r="AE441" s="1"/>
      <c r="AF441" s="387"/>
    </row>
    <row r="442" spans="2:32" ht="15" customHeight="1" x14ac:dyDescent="0.2">
      <c r="B442" s="13" t="s">
        <v>76</v>
      </c>
      <c r="C442" s="1" t="s">
        <v>65</v>
      </c>
      <c r="D442" s="386">
        <v>428</v>
      </c>
      <c r="E442" s="2" t="s">
        <v>44</v>
      </c>
      <c r="F442" s="13"/>
      <c r="G442" s="12">
        <v>2</v>
      </c>
      <c r="H442" s="12"/>
      <c r="I442" s="12">
        <v>6</v>
      </c>
      <c r="J442" s="12"/>
      <c r="K442" s="12">
        <v>2</v>
      </c>
      <c r="L442" s="386"/>
      <c r="M442" s="386"/>
      <c r="N442" s="12"/>
      <c r="O442" s="12"/>
      <c r="P442" s="12"/>
      <c r="Q442" s="386"/>
      <c r="R442" s="386"/>
      <c r="S442" s="322" t="s">
        <v>1903</v>
      </c>
      <c r="T442" s="36"/>
      <c r="U442" s="526"/>
      <c r="V442" s="68"/>
      <c r="W442" s="525"/>
      <c r="X442" s="2"/>
      <c r="Y442" s="36"/>
      <c r="Z442" s="386"/>
      <c r="AA442" s="386"/>
      <c r="AB442" s="1"/>
      <c r="AC442" s="2"/>
      <c r="AD442" s="13"/>
      <c r="AE442" s="1"/>
      <c r="AF442" s="387"/>
    </row>
    <row r="443" spans="2:32" ht="15" customHeight="1" x14ac:dyDescent="0.2">
      <c r="B443" s="13" t="s">
        <v>76</v>
      </c>
      <c r="C443" s="1" t="s">
        <v>65</v>
      </c>
      <c r="D443" s="386">
        <v>429</v>
      </c>
      <c r="E443" s="2" t="s">
        <v>1110</v>
      </c>
      <c r="F443" s="13"/>
      <c r="G443" s="12">
        <v>2</v>
      </c>
      <c r="H443" s="12"/>
      <c r="I443" s="12">
        <v>9</v>
      </c>
      <c r="J443" s="12"/>
      <c r="K443" s="12">
        <v>3</v>
      </c>
      <c r="L443" s="386"/>
      <c r="M443" s="386"/>
      <c r="N443" s="12">
        <v>3</v>
      </c>
      <c r="O443" s="12"/>
      <c r="P443" s="12"/>
      <c r="Q443" s="386"/>
      <c r="R443" s="386"/>
      <c r="S443" s="320" t="s">
        <v>1919</v>
      </c>
      <c r="T443" s="36"/>
      <c r="U443" s="386"/>
      <c r="V443" s="68"/>
      <c r="W443" s="384"/>
      <c r="X443" s="2"/>
      <c r="Y443" s="36"/>
      <c r="Z443" s="386"/>
      <c r="AA443" s="386"/>
      <c r="AB443" s="1"/>
      <c r="AC443" s="2"/>
      <c r="AD443" s="13"/>
      <c r="AE443" s="1"/>
      <c r="AF443" s="387"/>
    </row>
    <row r="444" spans="2:32" ht="15" customHeight="1" x14ac:dyDescent="0.2">
      <c r="B444" s="13" t="s">
        <v>76</v>
      </c>
      <c r="C444" s="1" t="s">
        <v>65</v>
      </c>
      <c r="D444" s="386">
        <v>430</v>
      </c>
      <c r="E444" s="2" t="s">
        <v>42</v>
      </c>
      <c r="F444" s="13"/>
      <c r="G444" s="12">
        <v>3</v>
      </c>
      <c r="H444" s="12"/>
      <c r="I444" s="12"/>
      <c r="J444" s="12"/>
      <c r="K444" s="12">
        <v>3</v>
      </c>
      <c r="L444" s="386"/>
      <c r="M444" s="386"/>
      <c r="N444" s="12">
        <v>3</v>
      </c>
      <c r="O444" s="12"/>
      <c r="P444" s="12"/>
      <c r="Q444" s="386"/>
      <c r="R444" s="386"/>
      <c r="S444" s="322" t="s">
        <v>1904</v>
      </c>
      <c r="T444" s="36"/>
      <c r="U444" s="386"/>
      <c r="V444" s="68"/>
      <c r="W444" s="384"/>
      <c r="X444" s="2"/>
      <c r="Y444" s="36"/>
      <c r="Z444" s="386"/>
      <c r="AA444" s="386"/>
      <c r="AB444" s="1"/>
      <c r="AC444" s="2"/>
      <c r="AD444" s="13"/>
      <c r="AE444" s="1"/>
      <c r="AF444" s="387"/>
    </row>
    <row r="445" spans="2:32" ht="15" customHeight="1" x14ac:dyDescent="0.2">
      <c r="B445" s="13" t="s">
        <v>76</v>
      </c>
      <c r="C445" s="1" t="s">
        <v>65</v>
      </c>
      <c r="D445" s="386">
        <v>431</v>
      </c>
      <c r="E445" s="2" t="s">
        <v>49</v>
      </c>
      <c r="F445" s="13"/>
      <c r="G445" s="12"/>
      <c r="H445" s="12"/>
      <c r="I445" s="12">
        <v>3</v>
      </c>
      <c r="J445" s="12"/>
      <c r="K445" s="12">
        <v>3</v>
      </c>
      <c r="L445" s="386"/>
      <c r="M445" s="386"/>
      <c r="N445" s="12">
        <v>3</v>
      </c>
      <c r="O445" s="12"/>
      <c r="P445" s="12"/>
      <c r="Q445" s="386"/>
      <c r="R445" s="386"/>
      <c r="S445" s="321" t="s">
        <v>1812</v>
      </c>
      <c r="T445" s="36"/>
      <c r="U445" s="386"/>
      <c r="V445" s="68"/>
      <c r="W445" s="384"/>
      <c r="X445" s="2"/>
      <c r="Y445" s="36"/>
      <c r="Z445" s="386"/>
      <c r="AA445" s="386"/>
      <c r="AB445" s="1"/>
      <c r="AC445" s="2"/>
      <c r="AD445" s="13"/>
      <c r="AE445" s="1"/>
      <c r="AF445" s="387"/>
    </row>
    <row r="446" spans="2:32" ht="15" customHeight="1" x14ac:dyDescent="0.2">
      <c r="B446" s="13" t="s">
        <v>76</v>
      </c>
      <c r="C446" s="1" t="s">
        <v>65</v>
      </c>
      <c r="D446" s="386">
        <v>432</v>
      </c>
      <c r="E446" s="2" t="s">
        <v>50</v>
      </c>
      <c r="F446" s="13"/>
      <c r="G446" s="12">
        <v>2</v>
      </c>
      <c r="H446" s="12"/>
      <c r="I446" s="12">
        <v>6</v>
      </c>
      <c r="J446" s="12"/>
      <c r="K446" s="12"/>
      <c r="L446" s="386"/>
      <c r="M446" s="386"/>
      <c r="N446" s="12"/>
      <c r="O446" s="12"/>
      <c r="P446" s="12"/>
      <c r="Q446" s="386"/>
      <c r="R446" s="386"/>
      <c r="S446" s="320" t="s">
        <v>1920</v>
      </c>
      <c r="T446" s="36"/>
      <c r="U446" s="526"/>
      <c r="V446" s="68"/>
      <c r="W446" s="525"/>
      <c r="X446" s="2"/>
      <c r="Y446" s="36"/>
      <c r="Z446" s="386"/>
      <c r="AA446" s="386"/>
      <c r="AB446" s="1"/>
      <c r="AC446" s="2"/>
      <c r="AD446" s="13"/>
      <c r="AE446" s="1"/>
      <c r="AF446" s="387"/>
    </row>
    <row r="447" spans="2:32" ht="15" customHeight="1" x14ac:dyDescent="0.2">
      <c r="B447" s="13" t="s">
        <v>76</v>
      </c>
      <c r="C447" s="1" t="s">
        <v>65</v>
      </c>
      <c r="D447" s="386">
        <v>433</v>
      </c>
      <c r="E447" s="2" t="s">
        <v>42</v>
      </c>
      <c r="F447" s="13"/>
      <c r="G447" s="12">
        <v>3</v>
      </c>
      <c r="H447" s="12"/>
      <c r="I447" s="12"/>
      <c r="J447" s="12"/>
      <c r="K447" s="12"/>
      <c r="L447" s="386"/>
      <c r="M447" s="386"/>
      <c r="N447" s="12">
        <v>3</v>
      </c>
      <c r="O447" s="12"/>
      <c r="P447" s="12"/>
      <c r="Q447" s="386"/>
      <c r="R447" s="386"/>
      <c r="S447" s="322" t="s">
        <v>1120</v>
      </c>
      <c r="T447" s="36"/>
      <c r="U447" s="386"/>
      <c r="V447" s="68"/>
      <c r="W447" s="384"/>
      <c r="X447" s="2"/>
      <c r="Y447" s="36"/>
      <c r="Z447" s="386"/>
      <c r="AA447" s="386"/>
      <c r="AB447" s="1"/>
      <c r="AC447" s="2"/>
      <c r="AD447" s="13"/>
      <c r="AE447" s="1"/>
      <c r="AF447" s="387"/>
    </row>
    <row r="448" spans="2:32" ht="15" customHeight="1" x14ac:dyDescent="0.2">
      <c r="B448" s="13" t="s">
        <v>76</v>
      </c>
      <c r="C448" s="1" t="s">
        <v>65</v>
      </c>
      <c r="D448" s="386">
        <v>434</v>
      </c>
      <c r="E448" s="2" t="s">
        <v>55</v>
      </c>
      <c r="F448" s="13"/>
      <c r="G448" s="12">
        <v>1</v>
      </c>
      <c r="H448" s="12"/>
      <c r="I448" s="12">
        <v>6</v>
      </c>
      <c r="J448" s="12"/>
      <c r="K448" s="12"/>
      <c r="L448" s="386"/>
      <c r="M448" s="386"/>
      <c r="N448" s="12"/>
      <c r="O448" s="12"/>
      <c r="P448" s="12"/>
      <c r="Q448" s="386"/>
      <c r="R448" s="386"/>
      <c r="S448" s="320" t="s">
        <v>1920</v>
      </c>
      <c r="T448" s="36"/>
      <c r="U448" s="386"/>
      <c r="V448" s="68"/>
      <c r="W448" s="384"/>
      <c r="X448" s="2"/>
      <c r="Y448" s="36"/>
      <c r="Z448" s="386"/>
      <c r="AA448" s="386"/>
      <c r="AB448" s="1"/>
      <c r="AC448" s="2"/>
      <c r="AD448" s="13"/>
      <c r="AE448" s="1"/>
      <c r="AF448" s="387"/>
    </row>
    <row r="449" spans="2:32" ht="15" customHeight="1" x14ac:dyDescent="0.2">
      <c r="B449" s="13" t="s">
        <v>76</v>
      </c>
      <c r="C449" s="1" t="s">
        <v>65</v>
      </c>
      <c r="D449" s="386">
        <v>435</v>
      </c>
      <c r="E449" s="2" t="s">
        <v>42</v>
      </c>
      <c r="F449" s="13"/>
      <c r="G449" s="12">
        <v>3</v>
      </c>
      <c r="H449" s="12"/>
      <c r="I449" s="12"/>
      <c r="J449" s="12"/>
      <c r="K449" s="12"/>
      <c r="L449" s="386"/>
      <c r="M449" s="386"/>
      <c r="N449" s="12">
        <v>3</v>
      </c>
      <c r="O449" s="12"/>
      <c r="P449" s="12"/>
      <c r="Q449" s="386"/>
      <c r="R449" s="386"/>
      <c r="S449" s="322" t="s">
        <v>1905</v>
      </c>
      <c r="T449" s="36"/>
      <c r="U449" s="386"/>
      <c r="V449" s="68"/>
      <c r="W449" s="384"/>
      <c r="X449" s="2"/>
      <c r="Y449" s="36"/>
      <c r="Z449" s="386"/>
      <c r="AA449" s="386"/>
      <c r="AB449" s="1"/>
      <c r="AC449" s="2"/>
      <c r="AD449" s="13"/>
      <c r="AE449" s="1"/>
      <c r="AF449" s="387"/>
    </row>
    <row r="450" spans="2:32" ht="15" customHeight="1" x14ac:dyDescent="0.2">
      <c r="B450" s="13" t="s">
        <v>76</v>
      </c>
      <c r="C450" s="1" t="s">
        <v>65</v>
      </c>
      <c r="D450" s="386">
        <v>436</v>
      </c>
      <c r="E450" s="2" t="s">
        <v>42</v>
      </c>
      <c r="F450" s="13"/>
      <c r="G450" s="12">
        <v>3</v>
      </c>
      <c r="H450" s="12"/>
      <c r="I450" s="12"/>
      <c r="J450" s="12"/>
      <c r="K450" s="12"/>
      <c r="L450" s="386"/>
      <c r="M450" s="386"/>
      <c r="N450" s="12"/>
      <c r="O450" s="12"/>
      <c r="P450" s="12"/>
      <c r="Q450" s="386"/>
      <c r="R450" s="386"/>
      <c r="S450" s="322" t="s">
        <v>1121</v>
      </c>
      <c r="T450" s="36"/>
      <c r="U450" s="526"/>
      <c r="V450" s="68"/>
      <c r="W450" s="525"/>
      <c r="X450" s="2"/>
      <c r="Y450" s="36"/>
      <c r="Z450" s="386"/>
      <c r="AA450" s="386"/>
      <c r="AB450" s="1"/>
      <c r="AC450" s="2"/>
      <c r="AD450" s="13"/>
      <c r="AE450" s="1"/>
      <c r="AF450" s="387"/>
    </row>
    <row r="451" spans="2:32" ht="15" customHeight="1" x14ac:dyDescent="0.2">
      <c r="B451" s="13" t="s">
        <v>76</v>
      </c>
      <c r="C451" s="1" t="s">
        <v>65</v>
      </c>
      <c r="D451" s="386">
        <v>437</v>
      </c>
      <c r="E451" s="2" t="s">
        <v>44</v>
      </c>
      <c r="F451" s="13"/>
      <c r="G451" s="12"/>
      <c r="H451" s="12"/>
      <c r="I451" s="12">
        <v>6</v>
      </c>
      <c r="J451" s="12"/>
      <c r="K451" s="12"/>
      <c r="L451" s="386"/>
      <c r="M451" s="386"/>
      <c r="N451" s="12">
        <v>3</v>
      </c>
      <c r="O451" s="12">
        <v>3</v>
      </c>
      <c r="P451" s="12"/>
      <c r="Q451" s="386"/>
      <c r="R451" s="386"/>
      <c r="S451" s="322" t="s">
        <v>1906</v>
      </c>
      <c r="T451" s="36"/>
      <c r="U451" s="526"/>
      <c r="V451" s="68"/>
      <c r="W451" s="525"/>
      <c r="X451" s="2"/>
      <c r="Y451" s="36"/>
      <c r="Z451" s="386"/>
      <c r="AA451" s="386"/>
      <c r="AB451" s="1"/>
      <c r="AC451" s="2"/>
      <c r="AD451" s="13"/>
      <c r="AE451" s="1"/>
      <c r="AF451" s="387"/>
    </row>
    <row r="452" spans="2:32" ht="15" customHeight="1" x14ac:dyDescent="0.2">
      <c r="B452" s="13" t="s">
        <v>76</v>
      </c>
      <c r="C452" s="1" t="s">
        <v>65</v>
      </c>
      <c r="D452" s="386">
        <v>438</v>
      </c>
      <c r="E452" s="2" t="s">
        <v>42</v>
      </c>
      <c r="F452" s="13"/>
      <c r="G452" s="12">
        <v>3</v>
      </c>
      <c r="H452" s="12"/>
      <c r="I452" s="12"/>
      <c r="J452" s="12"/>
      <c r="K452" s="12"/>
      <c r="L452" s="386"/>
      <c r="M452" s="386"/>
      <c r="N452" s="12">
        <v>3</v>
      </c>
      <c r="O452" s="12"/>
      <c r="P452" s="12"/>
      <c r="Q452" s="386"/>
      <c r="R452" s="386"/>
      <c r="S452" s="322" t="s">
        <v>1907</v>
      </c>
      <c r="T452" s="36"/>
      <c r="U452" s="526"/>
      <c r="V452" s="68"/>
      <c r="W452" s="525"/>
      <c r="X452" s="2"/>
      <c r="Y452" s="36"/>
      <c r="Z452" s="386"/>
      <c r="AA452" s="386"/>
      <c r="AB452" s="1"/>
      <c r="AC452" s="2"/>
      <c r="AD452" s="13"/>
      <c r="AE452" s="1"/>
      <c r="AF452" s="387"/>
    </row>
    <row r="453" spans="2:32" ht="15" customHeight="1" x14ac:dyDescent="0.2">
      <c r="B453" s="13" t="s">
        <v>76</v>
      </c>
      <c r="C453" s="1" t="s">
        <v>65</v>
      </c>
      <c r="D453" s="386">
        <v>439</v>
      </c>
      <c r="E453" s="2" t="s">
        <v>1109</v>
      </c>
      <c r="F453" s="13"/>
      <c r="G453" s="12">
        <v>4</v>
      </c>
      <c r="H453" s="12"/>
      <c r="I453" s="12">
        <v>6</v>
      </c>
      <c r="J453" s="12"/>
      <c r="K453" s="12"/>
      <c r="L453" s="386"/>
      <c r="M453" s="386"/>
      <c r="N453" s="12"/>
      <c r="O453" s="12"/>
      <c r="P453" s="12"/>
      <c r="Q453" s="386"/>
      <c r="R453" s="386"/>
      <c r="S453" s="322" t="s">
        <v>1908</v>
      </c>
      <c r="T453" s="36"/>
      <c r="U453" s="526"/>
      <c r="V453" s="68"/>
      <c r="W453" s="525"/>
      <c r="X453" s="2"/>
      <c r="Y453" s="36"/>
      <c r="Z453" s="386"/>
      <c r="AA453" s="386"/>
      <c r="AB453" s="1"/>
      <c r="AC453" s="2"/>
      <c r="AD453" s="13"/>
      <c r="AE453" s="1"/>
      <c r="AF453" s="387"/>
    </row>
    <row r="454" spans="2:32" ht="15" customHeight="1" x14ac:dyDescent="0.2">
      <c r="B454" s="13" t="s">
        <v>76</v>
      </c>
      <c r="C454" s="1" t="s">
        <v>65</v>
      </c>
      <c r="D454" s="386">
        <v>440</v>
      </c>
      <c r="E454" s="2" t="s">
        <v>49</v>
      </c>
      <c r="F454" s="13"/>
      <c r="G454" s="12"/>
      <c r="H454" s="12"/>
      <c r="I454" s="12">
        <v>3</v>
      </c>
      <c r="J454" s="12"/>
      <c r="K454" s="12">
        <v>3</v>
      </c>
      <c r="L454" s="386"/>
      <c r="M454" s="386"/>
      <c r="N454" s="12">
        <v>3</v>
      </c>
      <c r="O454" s="12"/>
      <c r="P454" s="12"/>
      <c r="Q454" s="386"/>
      <c r="R454" s="386"/>
      <c r="S454" s="321" t="s">
        <v>1116</v>
      </c>
      <c r="T454" s="36"/>
      <c r="U454" s="386"/>
      <c r="V454" s="68"/>
      <c r="W454" s="384"/>
      <c r="X454" s="2"/>
      <c r="Y454" s="36"/>
      <c r="Z454" s="386"/>
      <c r="AA454" s="386"/>
      <c r="AB454" s="1"/>
      <c r="AC454" s="2"/>
      <c r="AD454" s="13"/>
      <c r="AE454" s="1"/>
      <c r="AF454" s="387"/>
    </row>
    <row r="455" spans="2:32" ht="15" customHeight="1" x14ac:dyDescent="0.2">
      <c r="B455" s="13" t="s">
        <v>76</v>
      </c>
      <c r="C455" s="1" t="s">
        <v>65</v>
      </c>
      <c r="D455" s="386">
        <v>441</v>
      </c>
      <c r="E455" s="2" t="s">
        <v>42</v>
      </c>
      <c r="F455" s="13"/>
      <c r="G455" s="12">
        <v>3</v>
      </c>
      <c r="H455" s="12"/>
      <c r="I455" s="12"/>
      <c r="J455" s="12"/>
      <c r="K455" s="12"/>
      <c r="L455" s="386"/>
      <c r="M455" s="386"/>
      <c r="N455" s="12">
        <v>3</v>
      </c>
      <c r="O455" s="12"/>
      <c r="P455" s="12"/>
      <c r="Q455" s="386"/>
      <c r="R455" s="386"/>
      <c r="S455" s="321" t="s">
        <v>1116</v>
      </c>
      <c r="T455" s="36"/>
      <c r="U455" s="386"/>
      <c r="V455" s="68"/>
      <c r="W455" s="384"/>
      <c r="X455" s="2"/>
      <c r="Y455" s="36"/>
      <c r="Z455" s="386"/>
      <c r="AA455" s="386"/>
      <c r="AB455" s="1"/>
      <c r="AC455" s="2"/>
      <c r="AD455" s="13"/>
      <c r="AE455" s="1"/>
      <c r="AF455" s="387"/>
    </row>
    <row r="456" spans="2:32" ht="15" customHeight="1" x14ac:dyDescent="0.2">
      <c r="B456" s="13" t="s">
        <v>76</v>
      </c>
      <c r="C456" s="1" t="s">
        <v>65</v>
      </c>
      <c r="D456" s="386">
        <v>442</v>
      </c>
      <c r="E456" s="2" t="s">
        <v>1112</v>
      </c>
      <c r="F456" s="13"/>
      <c r="G456" s="12">
        <v>2</v>
      </c>
      <c r="H456" s="12"/>
      <c r="I456" s="12">
        <v>9</v>
      </c>
      <c r="J456" s="12"/>
      <c r="K456" s="12"/>
      <c r="L456" s="386"/>
      <c r="M456" s="386"/>
      <c r="N456" s="12"/>
      <c r="O456" s="12"/>
      <c r="P456" s="12"/>
      <c r="Q456" s="386"/>
      <c r="R456" s="386"/>
      <c r="S456" s="322" t="s">
        <v>1118</v>
      </c>
      <c r="T456" s="36"/>
      <c r="U456" s="526"/>
      <c r="V456" s="68"/>
      <c r="W456" s="384"/>
      <c r="X456" s="2"/>
      <c r="Y456" s="36"/>
      <c r="Z456" s="386"/>
      <c r="AA456" s="386"/>
      <c r="AB456" s="1"/>
      <c r="AC456" s="2"/>
      <c r="AD456" s="13"/>
      <c r="AE456" s="1"/>
      <c r="AF456" s="387"/>
    </row>
    <row r="457" spans="2:32" ht="15" customHeight="1" x14ac:dyDescent="0.2">
      <c r="B457" s="13" t="s">
        <v>76</v>
      </c>
      <c r="C457" s="1" t="s">
        <v>65</v>
      </c>
      <c r="D457" s="386">
        <v>443</v>
      </c>
      <c r="E457" s="2" t="s">
        <v>49</v>
      </c>
      <c r="F457" s="13"/>
      <c r="G457" s="12"/>
      <c r="H457" s="12"/>
      <c r="I457" s="12">
        <v>3</v>
      </c>
      <c r="J457" s="12"/>
      <c r="K457" s="12">
        <v>3</v>
      </c>
      <c r="L457" s="386"/>
      <c r="M457" s="386"/>
      <c r="N457" s="12">
        <v>3</v>
      </c>
      <c r="O457" s="12"/>
      <c r="P457" s="12"/>
      <c r="Q457" s="386"/>
      <c r="R457" s="386"/>
      <c r="S457" s="322" t="s">
        <v>1909</v>
      </c>
      <c r="T457" s="36"/>
      <c r="U457" s="386"/>
      <c r="V457" s="68"/>
      <c r="W457" s="384"/>
      <c r="X457" s="2"/>
      <c r="Y457" s="36"/>
      <c r="Z457" s="386"/>
      <c r="AA457" s="386"/>
      <c r="AB457" s="1"/>
      <c r="AC457" s="2"/>
      <c r="AD457" s="13"/>
      <c r="AE457" s="1"/>
      <c r="AF457" s="387"/>
    </row>
    <row r="458" spans="2:32" ht="15" customHeight="1" x14ac:dyDescent="0.2">
      <c r="B458" s="13" t="s">
        <v>76</v>
      </c>
      <c r="C458" s="1" t="s">
        <v>65</v>
      </c>
      <c r="D458" s="386">
        <v>444</v>
      </c>
      <c r="E458" s="2" t="s">
        <v>50</v>
      </c>
      <c r="F458" s="13"/>
      <c r="G458" s="12"/>
      <c r="H458" s="12"/>
      <c r="I458" s="12">
        <v>6</v>
      </c>
      <c r="J458" s="12"/>
      <c r="K458" s="12"/>
      <c r="L458" s="386"/>
      <c r="M458" s="386"/>
      <c r="N458" s="12"/>
      <c r="O458" s="12">
        <v>3</v>
      </c>
      <c r="P458" s="12"/>
      <c r="Q458" s="386"/>
      <c r="R458" s="386"/>
      <c r="S458" s="322" t="s">
        <v>1910</v>
      </c>
      <c r="T458" s="36"/>
      <c r="U458" s="386"/>
      <c r="V458" s="68"/>
      <c r="W458" s="384"/>
      <c r="X458" s="2"/>
      <c r="Y458" s="36"/>
      <c r="Z458" s="386"/>
      <c r="AA458" s="386"/>
      <c r="AB458" s="1"/>
      <c r="AC458" s="2"/>
      <c r="AD458" s="13"/>
      <c r="AE458" s="1"/>
      <c r="AF458" s="387"/>
    </row>
    <row r="459" spans="2:32" ht="15" customHeight="1" x14ac:dyDescent="0.2">
      <c r="B459" s="13" t="s">
        <v>76</v>
      </c>
      <c r="C459" s="1" t="s">
        <v>65</v>
      </c>
      <c r="D459" s="386">
        <v>445</v>
      </c>
      <c r="E459" s="2" t="s">
        <v>49</v>
      </c>
      <c r="F459" s="13"/>
      <c r="G459" s="12"/>
      <c r="H459" s="12"/>
      <c r="I459" s="12">
        <v>3</v>
      </c>
      <c r="J459" s="12"/>
      <c r="K459" s="12">
        <v>3</v>
      </c>
      <c r="L459" s="386"/>
      <c r="M459" s="386"/>
      <c r="N459" s="12">
        <v>3</v>
      </c>
      <c r="O459" s="12"/>
      <c r="P459" s="12"/>
      <c r="Q459" s="386"/>
      <c r="R459" s="386"/>
      <c r="S459" s="321" t="s">
        <v>1116</v>
      </c>
      <c r="T459" s="36"/>
      <c r="U459" s="386"/>
      <c r="V459" s="68"/>
      <c r="W459" s="384"/>
      <c r="X459" s="2"/>
      <c r="Y459" s="36"/>
      <c r="Z459" s="386"/>
      <c r="AA459" s="386"/>
      <c r="AB459" s="1"/>
      <c r="AC459" s="2"/>
      <c r="AD459" s="13"/>
      <c r="AE459" s="1"/>
      <c r="AF459" s="387"/>
    </row>
    <row r="460" spans="2:32" ht="15" customHeight="1" x14ac:dyDescent="0.2">
      <c r="B460" s="13" t="s">
        <v>76</v>
      </c>
      <c r="C460" s="1" t="s">
        <v>65</v>
      </c>
      <c r="D460" s="386">
        <v>446</v>
      </c>
      <c r="E460" s="2" t="s">
        <v>1112</v>
      </c>
      <c r="F460" s="13"/>
      <c r="G460" s="12">
        <v>2</v>
      </c>
      <c r="H460" s="12"/>
      <c r="I460" s="12">
        <v>9</v>
      </c>
      <c r="J460" s="12"/>
      <c r="K460" s="12"/>
      <c r="L460" s="386"/>
      <c r="M460" s="386"/>
      <c r="N460" s="12"/>
      <c r="O460" s="12"/>
      <c r="P460" s="12"/>
      <c r="Q460" s="386"/>
      <c r="R460" s="386"/>
      <c r="S460" s="321" t="s">
        <v>1911</v>
      </c>
      <c r="T460" s="36"/>
      <c r="U460" s="526"/>
      <c r="V460" s="68"/>
      <c r="W460" s="525"/>
      <c r="X460" s="2"/>
      <c r="Y460" s="36"/>
      <c r="Z460" s="386"/>
      <c r="AA460" s="386"/>
      <c r="AB460" s="1"/>
      <c r="AC460" s="2"/>
      <c r="AD460" s="13"/>
      <c r="AE460" s="1"/>
      <c r="AF460" s="387"/>
    </row>
    <row r="461" spans="2:32" ht="15" customHeight="1" x14ac:dyDescent="0.2">
      <c r="B461" s="13" t="s">
        <v>76</v>
      </c>
      <c r="C461" s="1" t="s">
        <v>65</v>
      </c>
      <c r="D461" s="386">
        <v>447</v>
      </c>
      <c r="E461" s="2" t="s">
        <v>1110</v>
      </c>
      <c r="F461" s="13"/>
      <c r="G461" s="12">
        <v>1</v>
      </c>
      <c r="H461" s="12"/>
      <c r="I461" s="12">
        <v>9</v>
      </c>
      <c r="J461" s="12"/>
      <c r="K461" s="12"/>
      <c r="L461" s="386"/>
      <c r="M461" s="386"/>
      <c r="N461" s="12"/>
      <c r="O461" s="12"/>
      <c r="P461" s="12"/>
      <c r="Q461" s="386"/>
      <c r="R461" s="386"/>
      <c r="S461" s="322" t="s">
        <v>1121</v>
      </c>
      <c r="T461" s="36"/>
      <c r="U461" s="386"/>
      <c r="V461" s="68"/>
      <c r="W461" s="384"/>
      <c r="X461" s="2"/>
      <c r="Y461" s="36"/>
      <c r="Z461" s="386"/>
      <c r="AA461" s="386"/>
      <c r="AB461" s="1"/>
      <c r="AC461" s="2"/>
      <c r="AD461" s="13"/>
      <c r="AE461" s="1"/>
      <c r="AF461" s="387"/>
    </row>
    <row r="462" spans="2:32" ht="15" customHeight="1" x14ac:dyDescent="0.2">
      <c r="B462" s="13" t="s">
        <v>76</v>
      </c>
      <c r="C462" s="1" t="s">
        <v>65</v>
      </c>
      <c r="D462" s="386">
        <v>448</v>
      </c>
      <c r="E462" s="2" t="s">
        <v>55</v>
      </c>
      <c r="F462" s="13"/>
      <c r="G462" s="12"/>
      <c r="H462" s="12"/>
      <c r="I462" s="12">
        <v>5</v>
      </c>
      <c r="J462" s="12"/>
      <c r="K462" s="12">
        <v>2</v>
      </c>
      <c r="L462" s="386"/>
      <c r="M462" s="386"/>
      <c r="N462" s="12"/>
      <c r="O462" s="12"/>
      <c r="P462" s="12"/>
      <c r="Q462" s="386"/>
      <c r="R462" s="386"/>
      <c r="S462" s="321" t="s">
        <v>1912</v>
      </c>
      <c r="T462" s="36"/>
      <c r="U462" s="526"/>
      <c r="V462" s="68"/>
      <c r="W462" s="525"/>
      <c r="X462" s="2"/>
      <c r="Y462" s="36"/>
      <c r="Z462" s="386"/>
      <c r="AA462" s="386"/>
      <c r="AB462" s="1"/>
      <c r="AC462" s="2"/>
      <c r="AD462" s="13"/>
      <c r="AE462" s="1"/>
      <c r="AF462" s="387"/>
    </row>
    <row r="463" spans="2:32" ht="15" customHeight="1" x14ac:dyDescent="0.2">
      <c r="B463" s="13" t="s">
        <v>76</v>
      </c>
      <c r="C463" s="1" t="s">
        <v>65</v>
      </c>
      <c r="D463" s="386">
        <v>449</v>
      </c>
      <c r="E463" s="2" t="s">
        <v>1898</v>
      </c>
      <c r="F463" s="13"/>
      <c r="G463" s="12">
        <v>2</v>
      </c>
      <c r="H463" s="12"/>
      <c r="I463" s="12">
        <v>6</v>
      </c>
      <c r="J463" s="12"/>
      <c r="K463" s="12">
        <v>3</v>
      </c>
      <c r="L463" s="386"/>
      <c r="M463" s="386"/>
      <c r="N463" s="12">
        <v>3</v>
      </c>
      <c r="O463" s="12"/>
      <c r="P463" s="12"/>
      <c r="Q463" s="386"/>
      <c r="R463" s="386"/>
      <c r="S463" s="322" t="s">
        <v>1913</v>
      </c>
      <c r="T463" s="36"/>
      <c r="U463" s="386"/>
      <c r="V463" s="68"/>
      <c r="W463" s="384"/>
      <c r="X463" s="2"/>
      <c r="Y463" s="36"/>
      <c r="Z463" s="386"/>
      <c r="AA463" s="386"/>
      <c r="AB463" s="1"/>
      <c r="AC463" s="2"/>
      <c r="AD463" s="13"/>
      <c r="AE463" s="1"/>
      <c r="AF463" s="387"/>
    </row>
    <row r="464" spans="2:32" ht="15" customHeight="1" x14ac:dyDescent="0.2">
      <c r="B464" s="13" t="s">
        <v>76</v>
      </c>
      <c r="C464" s="1" t="s">
        <v>65</v>
      </c>
      <c r="D464" s="386">
        <v>450</v>
      </c>
      <c r="E464" s="2" t="s">
        <v>1899</v>
      </c>
      <c r="F464" s="13"/>
      <c r="G464" s="12">
        <v>6</v>
      </c>
      <c r="H464" s="12"/>
      <c r="I464" s="12"/>
      <c r="J464" s="12"/>
      <c r="K464" s="12">
        <v>3</v>
      </c>
      <c r="L464" s="386"/>
      <c r="M464" s="386"/>
      <c r="N464" s="12">
        <v>3</v>
      </c>
      <c r="O464" s="12"/>
      <c r="P464" s="12"/>
      <c r="Q464" s="386"/>
      <c r="R464" s="386"/>
      <c r="S464" s="322" t="s">
        <v>1914</v>
      </c>
      <c r="T464" s="36"/>
      <c r="U464" s="386"/>
      <c r="V464" s="68"/>
      <c r="W464" s="384"/>
      <c r="X464" s="2"/>
      <c r="Y464" s="36"/>
      <c r="Z464" s="386"/>
      <c r="AA464" s="386"/>
      <c r="AB464" s="1"/>
      <c r="AC464" s="2"/>
      <c r="AD464" s="13"/>
      <c r="AE464" s="1"/>
      <c r="AF464" s="387"/>
    </row>
    <row r="465" spans="2:32" ht="15" customHeight="1" x14ac:dyDescent="0.2">
      <c r="B465" s="13" t="s">
        <v>76</v>
      </c>
      <c r="C465" s="1" t="s">
        <v>65</v>
      </c>
      <c r="D465" s="386">
        <v>451</v>
      </c>
      <c r="E465" s="2" t="s">
        <v>55</v>
      </c>
      <c r="F465" s="13"/>
      <c r="G465" s="12">
        <v>2</v>
      </c>
      <c r="H465" s="12"/>
      <c r="I465" s="12">
        <v>6</v>
      </c>
      <c r="J465" s="12"/>
      <c r="K465" s="12"/>
      <c r="L465" s="386"/>
      <c r="M465" s="386"/>
      <c r="N465" s="12"/>
      <c r="O465" s="12"/>
      <c r="P465" s="12"/>
      <c r="Q465" s="386"/>
      <c r="R465" s="386"/>
      <c r="S465" s="322" t="s">
        <v>1121</v>
      </c>
      <c r="T465" s="36"/>
      <c r="U465" s="386"/>
      <c r="V465" s="68"/>
      <c r="W465" s="384"/>
      <c r="X465" s="2"/>
      <c r="Y465" s="36"/>
      <c r="Z465" s="386"/>
      <c r="AA465" s="386"/>
      <c r="AB465" s="1"/>
      <c r="AC465" s="2"/>
      <c r="AD465" s="13"/>
      <c r="AE465" s="1"/>
      <c r="AF465" s="387"/>
    </row>
    <row r="466" spans="2:32" ht="15.75" customHeight="1" thickBot="1" x14ac:dyDescent="0.25">
      <c r="B466" s="13" t="s">
        <v>76</v>
      </c>
      <c r="C466" s="1" t="s">
        <v>65</v>
      </c>
      <c r="D466" s="15">
        <v>452</v>
      </c>
      <c r="E466" s="4" t="s">
        <v>52</v>
      </c>
      <c r="F466" s="14"/>
      <c r="G466" s="91"/>
      <c r="H466" s="91"/>
      <c r="I466" s="91">
        <v>3</v>
      </c>
      <c r="J466" s="91"/>
      <c r="K466" s="91">
        <v>3</v>
      </c>
      <c r="L466" s="15"/>
      <c r="M466" s="15"/>
      <c r="N466" s="91">
        <v>3</v>
      </c>
      <c r="O466" s="91"/>
      <c r="P466" s="91"/>
      <c r="Q466" s="15"/>
      <c r="R466" s="15"/>
      <c r="S466" s="323" t="s">
        <v>1904</v>
      </c>
      <c r="T466" s="58"/>
      <c r="U466" s="15"/>
      <c r="V466" s="69"/>
      <c r="W466" s="7"/>
      <c r="X466" s="4"/>
      <c r="Y466" s="58"/>
      <c r="Z466" s="15"/>
      <c r="AA466" s="15"/>
      <c r="AB466" s="3"/>
      <c r="AC466" s="4"/>
      <c r="AD466" s="14"/>
      <c r="AE466" s="3"/>
      <c r="AF466" s="265"/>
    </row>
    <row r="468" spans="2:32" ht="15.75" thickBot="1" x14ac:dyDescent="0.25"/>
    <row r="469" spans="2:32" ht="20.25" x14ac:dyDescent="0.2">
      <c r="E469" s="602" t="s">
        <v>296</v>
      </c>
      <c r="F469" s="603"/>
      <c r="G469" s="603"/>
      <c r="H469" s="603"/>
      <c r="I469" s="603"/>
      <c r="J469" s="603"/>
      <c r="K469" s="603"/>
      <c r="L469" s="603"/>
      <c r="M469" s="603"/>
      <c r="N469" s="603"/>
      <c r="O469" s="603"/>
      <c r="P469" s="604"/>
      <c r="Q469" s="602" t="s">
        <v>81</v>
      </c>
      <c r="R469" s="603"/>
      <c r="S469" s="603"/>
      <c r="T469" s="603"/>
      <c r="U469" s="603"/>
      <c r="V469" s="603"/>
      <c r="W469" s="603"/>
      <c r="X469" s="603"/>
      <c r="Y469" s="603"/>
      <c r="Z469" s="603"/>
      <c r="AA469" s="603"/>
      <c r="AB469" s="604"/>
    </row>
    <row r="470" spans="2:32" ht="20.25" x14ac:dyDescent="0.2">
      <c r="E470" s="74" t="s">
        <v>5</v>
      </c>
      <c r="F470" s="75"/>
      <c r="G470" s="605"/>
      <c r="H470" s="606"/>
      <c r="I470" s="606"/>
      <c r="J470" s="606"/>
      <c r="K470" s="606"/>
      <c r="L470" s="606"/>
      <c r="M470" s="606"/>
      <c r="N470" s="606"/>
      <c r="O470" s="606"/>
      <c r="P470" s="607"/>
      <c r="Q470" s="608" t="s">
        <v>5</v>
      </c>
      <c r="R470" s="609"/>
      <c r="S470" s="609"/>
      <c r="T470" s="609"/>
      <c r="U470" s="609"/>
      <c r="V470" s="76"/>
      <c r="W470" s="77"/>
      <c r="X470" s="77"/>
      <c r="Y470" s="77"/>
      <c r="Z470" s="77"/>
      <c r="AA470" s="77"/>
      <c r="AB470" s="78"/>
    </row>
    <row r="471" spans="2:32" ht="18" x14ac:dyDescent="0.2">
      <c r="E471" s="610" t="s">
        <v>92</v>
      </c>
      <c r="F471" s="611"/>
      <c r="G471" s="611"/>
      <c r="H471" s="611"/>
      <c r="I471" s="611"/>
      <c r="J471" s="79"/>
      <c r="K471" s="79"/>
      <c r="L471" s="79"/>
      <c r="M471" s="79"/>
      <c r="N471" s="79"/>
      <c r="O471" s="79"/>
      <c r="P471" s="80"/>
      <c r="Q471" s="610" t="s">
        <v>298</v>
      </c>
      <c r="R471" s="611"/>
      <c r="S471" s="611"/>
      <c r="T471" s="611"/>
      <c r="U471" s="611"/>
      <c r="V471" s="79"/>
      <c r="W471" s="79"/>
      <c r="X471" s="79"/>
      <c r="Y471" s="79"/>
      <c r="Z471" s="79"/>
      <c r="AA471" s="79"/>
      <c r="AB471" s="80"/>
    </row>
    <row r="472" spans="2:32" ht="20.25" x14ac:dyDescent="0.2">
      <c r="E472" s="379" t="s">
        <v>299</v>
      </c>
      <c r="F472" s="380"/>
      <c r="G472" s="380"/>
      <c r="H472" s="381"/>
      <c r="I472" s="382"/>
      <c r="J472" s="382"/>
      <c r="K472" s="382"/>
      <c r="L472" s="382"/>
      <c r="M472" s="382"/>
      <c r="N472" s="382"/>
      <c r="O472" s="382"/>
      <c r="P472" s="383"/>
      <c r="Q472" s="379" t="s">
        <v>297</v>
      </c>
      <c r="R472" s="380"/>
      <c r="S472" s="380"/>
      <c r="T472" s="381"/>
      <c r="U472" s="382"/>
      <c r="V472" s="382"/>
      <c r="W472" s="382"/>
      <c r="X472" s="382"/>
      <c r="Y472" s="382"/>
      <c r="Z472" s="382"/>
      <c r="AA472" s="382"/>
      <c r="AB472" s="383"/>
    </row>
    <row r="473" spans="2:32" ht="18.75" thickBot="1" x14ac:dyDescent="0.25">
      <c r="E473" s="372" t="s">
        <v>6</v>
      </c>
      <c r="F473" s="373"/>
      <c r="G473" s="373"/>
      <c r="H473" s="374"/>
      <c r="I473" s="375"/>
      <c r="J473" s="375"/>
      <c r="K473" s="375"/>
      <c r="L473" s="375"/>
      <c r="M473" s="375"/>
      <c r="N473" s="375"/>
      <c r="O473" s="375"/>
      <c r="P473" s="376"/>
      <c r="Q473" s="372" t="s">
        <v>6</v>
      </c>
      <c r="R473" s="373"/>
      <c r="S473" s="373"/>
      <c r="T473" s="374"/>
      <c r="U473" s="377"/>
      <c r="V473" s="377"/>
      <c r="W473" s="377"/>
      <c r="X473" s="377"/>
      <c r="Y473" s="377"/>
      <c r="Z473" s="377"/>
      <c r="AA473" s="377"/>
      <c r="AB473" s="378"/>
    </row>
  </sheetData>
  <sheetProtection formatCells="0" formatColumns="0" insertColumns="0" insertRows="0" deleteColumns="0" deleteRows="0"/>
  <mergeCells count="28">
    <mergeCell ref="B9:D9"/>
    <mergeCell ref="E9:P9"/>
    <mergeCell ref="T9:X9"/>
    <mergeCell ref="Y9:AA9"/>
    <mergeCell ref="AB9:AF9"/>
    <mergeCell ref="B7:AF7"/>
    <mergeCell ref="B8:D8"/>
    <mergeCell ref="E8:X8"/>
    <mergeCell ref="B3:D6"/>
    <mergeCell ref="E3:AE4"/>
    <mergeCell ref="E5:AE6"/>
    <mergeCell ref="AF5:AF6"/>
    <mergeCell ref="Y8:AA8"/>
    <mergeCell ref="AB8:AF8"/>
    <mergeCell ref="B10:E13"/>
    <mergeCell ref="F10:AC11"/>
    <mergeCell ref="AD10:AF11"/>
    <mergeCell ref="F12:S12"/>
    <mergeCell ref="T12:X13"/>
    <mergeCell ref="Y12:AC13"/>
    <mergeCell ref="AD12:AF13"/>
    <mergeCell ref="F13:S13"/>
    <mergeCell ref="E469:P469"/>
    <mergeCell ref="Q469:AB469"/>
    <mergeCell ref="G470:P470"/>
    <mergeCell ref="Q470:U470"/>
    <mergeCell ref="E471:I471"/>
    <mergeCell ref="Q471:U471"/>
  </mergeCells>
  <pageMargins left="0.7" right="0.7" top="0.75" bottom="0.75" header="0.3" footer="0.3"/>
  <pageSetup paperSize="9" orientation="portrait" verticalDpi="0"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theme="5"/>
  </sheetPr>
  <dimension ref="B2:AF429"/>
  <sheetViews>
    <sheetView zoomScale="58" zoomScaleNormal="58" workbookViewId="0">
      <selection activeCell="B267" sqref="B267"/>
    </sheetView>
  </sheetViews>
  <sheetFormatPr defaultColWidth="10.76171875" defaultRowHeight="15" x14ac:dyDescent="0.2"/>
  <cols>
    <col min="1" max="1" width="2.41796875" bestFit="1" customWidth="1"/>
    <col min="2" max="2" width="15.73828125" customWidth="1"/>
    <col min="3" max="3" width="12.64453125" customWidth="1"/>
    <col min="4" max="4" width="10.76171875" style="6" customWidth="1"/>
    <col min="5" max="5" width="25.69140625" customWidth="1"/>
    <col min="7" max="11" width="10.76171875" style="9" customWidth="1"/>
    <col min="12" max="13" width="10.76171875" style="6" customWidth="1"/>
    <col min="14" max="16" width="10.76171875" style="9" customWidth="1"/>
    <col min="17" max="18" width="10.76171875" style="6" customWidth="1"/>
    <col min="19" max="19" width="20.71484375" customWidth="1"/>
    <col min="20" max="20" width="12.64453125" style="52" customWidth="1"/>
    <col min="21" max="22" width="12.64453125" style="6" customWidth="1"/>
    <col min="23" max="23" width="30.66796875" customWidth="1"/>
    <col min="24" max="24" width="15.73828125" customWidth="1"/>
    <col min="25" max="25" width="12.64453125" customWidth="1"/>
    <col min="26" max="27" width="12.64453125" style="6" customWidth="1"/>
    <col min="28" max="28" width="30.66796875" customWidth="1"/>
    <col min="29" max="29" width="15.73828125" customWidth="1"/>
    <col min="30" max="31" width="12.64453125" customWidth="1"/>
    <col min="32" max="32" width="30.66796875" customWidth="1"/>
  </cols>
  <sheetData>
    <row r="2" spans="2:32" ht="15.75" thickBot="1" x14ac:dyDescent="0.25"/>
    <row r="3" spans="2:32" x14ac:dyDescent="0.2">
      <c r="B3" s="562"/>
      <c r="C3" s="563"/>
      <c r="D3" s="564"/>
      <c r="E3" s="571" t="s">
        <v>18</v>
      </c>
      <c r="F3" s="572"/>
      <c r="G3" s="572"/>
      <c r="H3" s="572"/>
      <c r="I3" s="572"/>
      <c r="J3" s="572"/>
      <c r="K3" s="572"/>
      <c r="L3" s="646"/>
      <c r="M3" s="646"/>
      <c r="N3" s="572"/>
      <c r="O3" s="572"/>
      <c r="P3" s="572"/>
      <c r="Q3" s="572"/>
      <c r="R3" s="572"/>
      <c r="S3" s="572"/>
      <c r="T3" s="572"/>
      <c r="U3" s="572"/>
      <c r="V3" s="572"/>
      <c r="W3" s="572"/>
      <c r="X3" s="572"/>
      <c r="Y3" s="572"/>
      <c r="Z3" s="572"/>
      <c r="AA3" s="572"/>
      <c r="AB3" s="572"/>
      <c r="AC3" s="572"/>
      <c r="AD3" s="572"/>
      <c r="AE3" s="572"/>
      <c r="AF3" s="126" t="s">
        <v>19</v>
      </c>
    </row>
    <row r="4" spans="2:32" x14ac:dyDescent="0.2">
      <c r="B4" s="565"/>
      <c r="C4" s="566"/>
      <c r="D4" s="567"/>
      <c r="E4" s="573"/>
      <c r="F4" s="574"/>
      <c r="G4" s="574"/>
      <c r="H4" s="574"/>
      <c r="I4" s="574"/>
      <c r="J4" s="574"/>
      <c r="K4" s="574"/>
      <c r="L4" s="647"/>
      <c r="M4" s="647"/>
      <c r="N4" s="574"/>
      <c r="O4" s="574"/>
      <c r="P4" s="574"/>
      <c r="Q4" s="574"/>
      <c r="R4" s="574"/>
      <c r="S4" s="574"/>
      <c r="T4" s="574"/>
      <c r="U4" s="574"/>
      <c r="V4" s="574"/>
      <c r="W4" s="574"/>
      <c r="X4" s="574"/>
      <c r="Y4" s="574"/>
      <c r="Z4" s="574"/>
      <c r="AA4" s="574"/>
      <c r="AB4" s="574"/>
      <c r="AC4" s="574"/>
      <c r="AD4" s="574"/>
      <c r="AE4" s="574"/>
      <c r="AF4" s="124" t="s">
        <v>20</v>
      </c>
    </row>
    <row r="5" spans="2:32" ht="15" customHeight="1" x14ac:dyDescent="0.2">
      <c r="B5" s="565"/>
      <c r="C5" s="566"/>
      <c r="D5" s="567"/>
      <c r="E5" s="575" t="s">
        <v>21</v>
      </c>
      <c r="F5" s="576"/>
      <c r="G5" s="576"/>
      <c r="H5" s="576"/>
      <c r="I5" s="576"/>
      <c r="J5" s="576"/>
      <c r="K5" s="576"/>
      <c r="L5" s="648"/>
      <c r="M5" s="648"/>
      <c r="N5" s="576"/>
      <c r="O5" s="576"/>
      <c r="P5" s="576"/>
      <c r="Q5" s="576"/>
      <c r="R5" s="576"/>
      <c r="S5" s="576"/>
      <c r="T5" s="576"/>
      <c r="U5" s="576"/>
      <c r="V5" s="576"/>
      <c r="W5" s="576"/>
      <c r="X5" s="576"/>
      <c r="Y5" s="576"/>
      <c r="Z5" s="576"/>
      <c r="AA5" s="576"/>
      <c r="AB5" s="576"/>
      <c r="AC5" s="576"/>
      <c r="AD5" s="576"/>
      <c r="AE5" s="576"/>
      <c r="AF5" s="617" t="s">
        <v>80</v>
      </c>
    </row>
    <row r="6" spans="2:32" x14ac:dyDescent="0.2">
      <c r="B6" s="568"/>
      <c r="C6" s="569"/>
      <c r="D6" s="570"/>
      <c r="E6" s="573"/>
      <c r="F6" s="574"/>
      <c r="G6" s="574"/>
      <c r="H6" s="574"/>
      <c r="I6" s="574"/>
      <c r="J6" s="574"/>
      <c r="K6" s="574"/>
      <c r="L6" s="647"/>
      <c r="M6" s="647"/>
      <c r="N6" s="574"/>
      <c r="O6" s="574"/>
      <c r="P6" s="574"/>
      <c r="Q6" s="574"/>
      <c r="R6" s="574"/>
      <c r="S6" s="574"/>
      <c r="T6" s="574"/>
      <c r="U6" s="574"/>
      <c r="V6" s="574"/>
      <c r="W6" s="574"/>
      <c r="X6" s="574"/>
      <c r="Y6" s="574"/>
      <c r="Z6" s="574"/>
      <c r="AA6" s="574"/>
      <c r="AB6" s="574"/>
      <c r="AC6" s="574"/>
      <c r="AD6" s="574"/>
      <c r="AE6" s="574"/>
      <c r="AF6" s="618"/>
    </row>
    <row r="7" spans="2:32" x14ac:dyDescent="0.2">
      <c r="B7" s="591"/>
      <c r="C7" s="592"/>
      <c r="D7" s="592"/>
      <c r="E7" s="592"/>
      <c r="F7" s="592"/>
      <c r="G7" s="592"/>
      <c r="H7" s="592"/>
      <c r="I7" s="592"/>
      <c r="J7" s="592"/>
      <c r="K7" s="592"/>
      <c r="L7" s="650"/>
      <c r="M7" s="650"/>
      <c r="N7" s="592"/>
      <c r="O7" s="592"/>
      <c r="P7" s="592"/>
      <c r="Q7" s="592"/>
      <c r="R7" s="592"/>
      <c r="S7" s="592"/>
      <c r="T7" s="592"/>
      <c r="U7" s="592"/>
      <c r="V7" s="592"/>
      <c r="W7" s="592"/>
      <c r="X7" s="592"/>
      <c r="Y7" s="592"/>
      <c r="Z7" s="592"/>
      <c r="AA7" s="592"/>
      <c r="AB7" s="592"/>
      <c r="AC7" s="592"/>
      <c r="AD7" s="592"/>
      <c r="AE7" s="592"/>
      <c r="AF7" s="592"/>
    </row>
    <row r="8" spans="2:32" x14ac:dyDescent="0.2">
      <c r="B8" s="579" t="s">
        <v>15</v>
      </c>
      <c r="C8" s="580"/>
      <c r="D8" s="581"/>
      <c r="E8" s="582" t="s">
        <v>38</v>
      </c>
      <c r="F8" s="583"/>
      <c r="G8" s="583"/>
      <c r="H8" s="583"/>
      <c r="I8" s="583"/>
      <c r="J8" s="583"/>
      <c r="K8" s="583"/>
      <c r="L8" s="649"/>
      <c r="M8" s="649"/>
      <c r="N8" s="583"/>
      <c r="O8" s="583"/>
      <c r="P8" s="583"/>
      <c r="Q8" s="584"/>
      <c r="R8" s="584"/>
      <c r="S8" s="583"/>
      <c r="T8" s="583"/>
      <c r="U8" s="584"/>
      <c r="V8" s="584"/>
      <c r="W8" s="583"/>
      <c r="X8" s="594"/>
      <c r="Y8" s="588" t="s">
        <v>12</v>
      </c>
      <c r="Z8" s="584"/>
      <c r="AA8" s="589"/>
      <c r="AB8" s="582">
        <v>4600135303</v>
      </c>
      <c r="AC8" s="583"/>
      <c r="AD8" s="583"/>
      <c r="AE8" s="583"/>
      <c r="AF8" s="583"/>
    </row>
    <row r="9" spans="2:32" x14ac:dyDescent="0.2">
      <c r="B9" s="579" t="s">
        <v>14</v>
      </c>
      <c r="C9" s="580"/>
      <c r="D9" s="581"/>
      <c r="E9" s="582" t="s">
        <v>39</v>
      </c>
      <c r="F9" s="583"/>
      <c r="G9" s="583"/>
      <c r="H9" s="583"/>
      <c r="I9" s="583"/>
      <c r="J9" s="583"/>
      <c r="K9" s="583"/>
      <c r="L9" s="649"/>
      <c r="M9" s="649"/>
      <c r="N9" s="583"/>
      <c r="O9" s="583"/>
      <c r="P9" s="583"/>
      <c r="Q9" s="67"/>
      <c r="R9" s="67"/>
      <c r="S9" s="57"/>
      <c r="T9" s="585"/>
      <c r="U9" s="586"/>
      <c r="V9" s="586"/>
      <c r="W9" s="586"/>
      <c r="X9" s="587"/>
      <c r="Y9" s="588" t="s">
        <v>13</v>
      </c>
      <c r="Z9" s="584"/>
      <c r="AA9" s="589"/>
      <c r="AB9" s="582" t="s">
        <v>40</v>
      </c>
      <c r="AC9" s="583"/>
      <c r="AD9" s="583"/>
      <c r="AE9" s="583"/>
      <c r="AF9" s="583"/>
    </row>
    <row r="10" spans="2:32" ht="15" customHeight="1" x14ac:dyDescent="0.2">
      <c r="B10" s="534" t="s">
        <v>0</v>
      </c>
      <c r="C10" s="535"/>
      <c r="D10" s="535"/>
      <c r="E10" s="536"/>
      <c r="F10" s="542" t="s">
        <v>1</v>
      </c>
      <c r="G10" s="543"/>
      <c r="H10" s="543"/>
      <c r="I10" s="543"/>
      <c r="J10" s="543"/>
      <c r="K10" s="543"/>
      <c r="L10" s="642"/>
      <c r="M10" s="642"/>
      <c r="N10" s="543"/>
      <c r="O10" s="543"/>
      <c r="P10" s="543"/>
      <c r="Q10" s="543"/>
      <c r="R10" s="543"/>
      <c r="S10" s="543"/>
      <c r="T10" s="543"/>
      <c r="U10" s="543"/>
      <c r="V10" s="543"/>
      <c r="W10" s="543"/>
      <c r="X10" s="543"/>
      <c r="Y10" s="543"/>
      <c r="Z10" s="543"/>
      <c r="AA10" s="543"/>
      <c r="AB10" s="543"/>
      <c r="AC10" s="544"/>
      <c r="AD10" s="542" t="s">
        <v>2</v>
      </c>
      <c r="AE10" s="543"/>
      <c r="AF10" s="543"/>
    </row>
    <row r="11" spans="2:32" ht="15" customHeight="1" thickBot="1" x14ac:dyDescent="0.25">
      <c r="B11" s="537"/>
      <c r="C11" s="538"/>
      <c r="D11" s="538"/>
      <c r="E11" s="539"/>
      <c r="F11" s="545"/>
      <c r="G11" s="546"/>
      <c r="H11" s="546"/>
      <c r="I11" s="546"/>
      <c r="J11" s="546"/>
      <c r="K11" s="546"/>
      <c r="L11" s="643"/>
      <c r="M11" s="643"/>
      <c r="N11" s="546"/>
      <c r="O11" s="546"/>
      <c r="P11" s="546"/>
      <c r="Q11" s="546"/>
      <c r="R11" s="546"/>
      <c r="S11" s="546"/>
      <c r="T11" s="546"/>
      <c r="U11" s="546"/>
      <c r="V11" s="546"/>
      <c r="W11" s="546"/>
      <c r="X11" s="546"/>
      <c r="Y11" s="546"/>
      <c r="Z11" s="546"/>
      <c r="AA11" s="546"/>
      <c r="AB11" s="546"/>
      <c r="AC11" s="547"/>
      <c r="AD11" s="545"/>
      <c r="AE11" s="546"/>
      <c r="AF11" s="546"/>
    </row>
    <row r="12" spans="2:32" x14ac:dyDescent="0.2">
      <c r="B12" s="537"/>
      <c r="C12" s="538"/>
      <c r="D12" s="538"/>
      <c r="E12" s="538"/>
      <c r="F12" s="550" t="s">
        <v>3</v>
      </c>
      <c r="G12" s="551"/>
      <c r="H12" s="551"/>
      <c r="I12" s="551"/>
      <c r="J12" s="551"/>
      <c r="K12" s="551"/>
      <c r="L12" s="644"/>
      <c r="M12" s="644"/>
      <c r="N12" s="551"/>
      <c r="O12" s="551"/>
      <c r="P12" s="551"/>
      <c r="Q12" s="551"/>
      <c r="R12" s="551"/>
      <c r="S12" s="552"/>
      <c r="T12" s="553" t="s">
        <v>17</v>
      </c>
      <c r="U12" s="554"/>
      <c r="V12" s="554"/>
      <c r="W12" s="554"/>
      <c r="X12" s="555"/>
      <c r="Y12" s="553" t="s">
        <v>4</v>
      </c>
      <c r="Z12" s="554"/>
      <c r="AA12" s="554"/>
      <c r="AB12" s="554"/>
      <c r="AC12" s="555"/>
      <c r="AD12" s="554" t="s">
        <v>16</v>
      </c>
      <c r="AE12" s="554"/>
      <c r="AF12" s="554"/>
    </row>
    <row r="13" spans="2:32" x14ac:dyDescent="0.2">
      <c r="B13" s="540"/>
      <c r="C13" s="541"/>
      <c r="D13" s="541"/>
      <c r="E13" s="541"/>
      <c r="F13" s="559" t="s">
        <v>9</v>
      </c>
      <c r="G13" s="560"/>
      <c r="H13" s="560"/>
      <c r="I13" s="560"/>
      <c r="J13" s="560"/>
      <c r="K13" s="560"/>
      <c r="L13" s="645"/>
      <c r="M13" s="645"/>
      <c r="N13" s="560"/>
      <c r="O13" s="560"/>
      <c r="P13" s="560"/>
      <c r="Q13" s="560"/>
      <c r="R13" s="560"/>
      <c r="S13" s="561"/>
      <c r="T13" s="556"/>
      <c r="U13" s="557"/>
      <c r="V13" s="557"/>
      <c r="W13" s="557"/>
      <c r="X13" s="558"/>
      <c r="Y13" s="556"/>
      <c r="Z13" s="557"/>
      <c r="AA13" s="557"/>
      <c r="AB13" s="557"/>
      <c r="AC13" s="558"/>
      <c r="AD13" s="557"/>
      <c r="AE13" s="557"/>
      <c r="AF13" s="557"/>
    </row>
    <row r="14" spans="2:32" ht="48" customHeight="1" thickBot="1" x14ac:dyDescent="0.25">
      <c r="B14" s="137" t="s">
        <v>7</v>
      </c>
      <c r="C14" s="138" t="s">
        <v>8</v>
      </c>
      <c r="D14" s="138" t="s">
        <v>23</v>
      </c>
      <c r="E14" s="140" t="s">
        <v>22</v>
      </c>
      <c r="F14" s="137" t="s">
        <v>390</v>
      </c>
      <c r="G14" s="139" t="s">
        <v>28</v>
      </c>
      <c r="H14" s="139" t="s">
        <v>29</v>
      </c>
      <c r="I14" s="139" t="s">
        <v>37</v>
      </c>
      <c r="J14" s="139" t="s">
        <v>30</v>
      </c>
      <c r="K14" s="139" t="s">
        <v>31</v>
      </c>
      <c r="L14" s="138" t="s">
        <v>33</v>
      </c>
      <c r="M14" s="138" t="s">
        <v>34</v>
      </c>
      <c r="N14" s="138" t="s">
        <v>48</v>
      </c>
      <c r="O14" s="138" t="s">
        <v>36</v>
      </c>
      <c r="P14" s="139" t="s">
        <v>32</v>
      </c>
      <c r="Q14" s="138" t="s">
        <v>382</v>
      </c>
      <c r="R14" s="138" t="s">
        <v>383</v>
      </c>
      <c r="S14" s="153" t="s">
        <v>384</v>
      </c>
      <c r="T14" s="141" t="s">
        <v>391</v>
      </c>
      <c r="U14" s="138" t="s">
        <v>387</v>
      </c>
      <c r="V14" s="138" t="s">
        <v>35</v>
      </c>
      <c r="W14" s="140" t="s">
        <v>385</v>
      </c>
      <c r="X14" s="142" t="s">
        <v>388</v>
      </c>
      <c r="Y14" s="137" t="s">
        <v>392</v>
      </c>
      <c r="Z14" s="138" t="s">
        <v>393</v>
      </c>
      <c r="AA14" s="138" t="s">
        <v>27</v>
      </c>
      <c r="AB14" s="140" t="s">
        <v>386</v>
      </c>
      <c r="AC14" s="142" t="s">
        <v>389</v>
      </c>
      <c r="AD14" s="143" t="s">
        <v>11</v>
      </c>
      <c r="AE14" s="142" t="s">
        <v>394</v>
      </c>
      <c r="AF14" s="144" t="s">
        <v>26</v>
      </c>
    </row>
    <row r="15" spans="2:32" x14ac:dyDescent="0.2">
      <c r="B15" s="22" t="s">
        <v>76</v>
      </c>
      <c r="C15" s="23" t="s">
        <v>251</v>
      </c>
      <c r="D15" s="24">
        <v>1</v>
      </c>
      <c r="E15" s="284" t="s">
        <v>49</v>
      </c>
      <c r="F15" s="22"/>
      <c r="G15" s="25">
        <v>6</v>
      </c>
      <c r="H15" s="25">
        <v>6</v>
      </c>
      <c r="I15" s="25"/>
      <c r="J15" s="25"/>
      <c r="K15" s="25"/>
      <c r="L15" s="24"/>
      <c r="M15" s="24"/>
      <c r="N15" s="25">
        <v>6</v>
      </c>
      <c r="O15" s="25">
        <v>4</v>
      </c>
      <c r="P15" s="25">
        <v>6</v>
      </c>
      <c r="Q15" s="24"/>
      <c r="R15" s="113"/>
      <c r="S15" s="322" t="s">
        <v>1201</v>
      </c>
      <c r="T15" s="34">
        <v>45364</v>
      </c>
      <c r="U15" s="24" t="s">
        <v>45</v>
      </c>
      <c r="V15" s="23">
        <v>16</v>
      </c>
      <c r="W15" s="50"/>
      <c r="X15" s="326" t="s">
        <v>291</v>
      </c>
      <c r="Y15" s="34">
        <v>45390</v>
      </c>
      <c r="Z15" s="24" t="s">
        <v>45</v>
      </c>
      <c r="AA15" s="24">
        <v>20</v>
      </c>
      <c r="AB15" s="10"/>
      <c r="AC15" s="35"/>
      <c r="AD15" s="59"/>
      <c r="AE15" s="23"/>
      <c r="AF15" s="122"/>
    </row>
    <row r="16" spans="2:32" ht="15" customHeight="1" x14ac:dyDescent="0.2">
      <c r="B16" s="13" t="s">
        <v>76</v>
      </c>
      <c r="C16" s="1" t="s">
        <v>251</v>
      </c>
      <c r="D16" s="133">
        <v>2</v>
      </c>
      <c r="E16" s="30" t="s">
        <v>243</v>
      </c>
      <c r="F16" s="13"/>
      <c r="G16" s="12"/>
      <c r="H16" s="12"/>
      <c r="I16" s="12">
        <v>6</v>
      </c>
      <c r="J16" s="12"/>
      <c r="K16" s="12"/>
      <c r="L16" s="276"/>
      <c r="M16" s="276"/>
      <c r="N16" s="12">
        <v>6</v>
      </c>
      <c r="O16" s="12"/>
      <c r="P16" s="12"/>
      <c r="Q16" s="12"/>
      <c r="R16" s="254"/>
      <c r="S16" s="322" t="s">
        <v>1202</v>
      </c>
      <c r="T16" s="36"/>
      <c r="U16" s="1"/>
      <c r="V16" s="1"/>
      <c r="W16" s="274"/>
      <c r="X16" s="2"/>
      <c r="Y16" s="34">
        <v>45390</v>
      </c>
      <c r="Z16" s="276" t="s">
        <v>45</v>
      </c>
      <c r="AA16" s="276">
        <v>12</v>
      </c>
      <c r="AB16" s="10"/>
      <c r="AC16" s="2"/>
      <c r="AD16" s="32"/>
      <c r="AE16" s="1"/>
      <c r="AF16" s="123"/>
    </row>
    <row r="17" spans="2:32" ht="15" customHeight="1" x14ac:dyDescent="0.2">
      <c r="B17" s="13" t="s">
        <v>76</v>
      </c>
      <c r="C17" s="1" t="s">
        <v>251</v>
      </c>
      <c r="D17" s="133">
        <v>3</v>
      </c>
      <c r="E17" s="30" t="s">
        <v>243</v>
      </c>
      <c r="F17" s="13"/>
      <c r="G17" s="12"/>
      <c r="H17" s="12"/>
      <c r="I17" s="12">
        <v>6</v>
      </c>
      <c r="J17" s="12"/>
      <c r="K17" s="12"/>
      <c r="L17" s="276"/>
      <c r="M17" s="276"/>
      <c r="N17" s="12"/>
      <c r="O17" s="12"/>
      <c r="P17" s="12"/>
      <c r="Q17" s="12"/>
      <c r="R17" s="254"/>
      <c r="S17" s="321" t="s">
        <v>1116</v>
      </c>
      <c r="T17" s="36"/>
      <c r="U17" s="1"/>
      <c r="V17" s="1"/>
      <c r="W17" s="274"/>
      <c r="X17" s="2"/>
      <c r="Y17" s="34">
        <v>45390</v>
      </c>
      <c r="Z17" s="276" t="s">
        <v>45</v>
      </c>
      <c r="AA17" s="276">
        <v>6</v>
      </c>
      <c r="AB17" s="10"/>
      <c r="AC17" s="2"/>
      <c r="AD17" s="32"/>
      <c r="AE17" s="1"/>
      <c r="AF17" s="123"/>
    </row>
    <row r="18" spans="2:32" ht="15" customHeight="1" x14ac:dyDescent="0.2">
      <c r="B18" s="13" t="s">
        <v>76</v>
      </c>
      <c r="C18" s="1" t="s">
        <v>251</v>
      </c>
      <c r="D18" s="133">
        <v>4</v>
      </c>
      <c r="E18" s="30" t="s">
        <v>243</v>
      </c>
      <c r="F18" s="13"/>
      <c r="G18" s="12"/>
      <c r="H18" s="12"/>
      <c r="I18" s="12">
        <v>6</v>
      </c>
      <c r="J18" s="12"/>
      <c r="K18" s="12"/>
      <c r="L18" s="276"/>
      <c r="M18" s="276"/>
      <c r="N18" s="12"/>
      <c r="O18" s="12"/>
      <c r="P18" s="12"/>
      <c r="Q18" s="12"/>
      <c r="R18" s="254"/>
      <c r="S18" s="322" t="s">
        <v>1203</v>
      </c>
      <c r="T18" s="36"/>
      <c r="U18" s="1"/>
      <c r="V18" s="1"/>
      <c r="W18" s="274"/>
      <c r="X18" s="2"/>
      <c r="Y18" s="34">
        <v>45390</v>
      </c>
      <c r="Z18" s="276" t="s">
        <v>45</v>
      </c>
      <c r="AA18" s="276">
        <v>6</v>
      </c>
      <c r="AB18" s="10"/>
      <c r="AC18" s="2"/>
      <c r="AD18" s="32"/>
      <c r="AE18" s="1"/>
      <c r="AF18" s="123"/>
    </row>
    <row r="19" spans="2:32" x14ac:dyDescent="0.2">
      <c r="B19" s="13" t="s">
        <v>76</v>
      </c>
      <c r="C19" s="1" t="s">
        <v>251</v>
      </c>
      <c r="D19" s="133">
        <v>5</v>
      </c>
      <c r="E19" s="30" t="s">
        <v>60</v>
      </c>
      <c r="F19" s="13"/>
      <c r="G19" s="12"/>
      <c r="H19" s="12"/>
      <c r="I19" s="12">
        <v>12</v>
      </c>
      <c r="J19" s="12"/>
      <c r="K19" s="12"/>
      <c r="L19" s="276"/>
      <c r="M19" s="276"/>
      <c r="N19" s="12">
        <v>6</v>
      </c>
      <c r="O19" s="12">
        <v>12</v>
      </c>
      <c r="P19" s="12"/>
      <c r="Q19" s="276"/>
      <c r="R19" s="280"/>
      <c r="S19" s="322" t="s">
        <v>1142</v>
      </c>
      <c r="T19" s="34">
        <v>45364</v>
      </c>
      <c r="U19" s="24" t="s">
        <v>45</v>
      </c>
      <c r="V19" s="1">
        <v>12</v>
      </c>
      <c r="W19" s="50"/>
      <c r="X19" s="2"/>
      <c r="Y19" s="34">
        <v>45390</v>
      </c>
      <c r="Z19" s="276" t="s">
        <v>45</v>
      </c>
      <c r="AA19" s="276">
        <v>18</v>
      </c>
      <c r="AB19" s="10"/>
      <c r="AC19" s="2"/>
      <c r="AD19" s="32"/>
      <c r="AE19" s="1"/>
      <c r="AF19" s="123"/>
    </row>
    <row r="20" spans="2:32" ht="15" customHeight="1" x14ac:dyDescent="0.2">
      <c r="B20" s="13" t="s">
        <v>76</v>
      </c>
      <c r="C20" s="1" t="s">
        <v>251</v>
      </c>
      <c r="D20" s="133">
        <v>6</v>
      </c>
      <c r="E20" s="30" t="s">
        <v>50</v>
      </c>
      <c r="F20" s="13"/>
      <c r="G20" s="12"/>
      <c r="H20" s="12"/>
      <c r="I20" s="12">
        <v>12</v>
      </c>
      <c r="J20" s="12"/>
      <c r="K20" s="12"/>
      <c r="L20" s="276"/>
      <c r="M20" s="276"/>
      <c r="N20" s="12"/>
      <c r="O20" s="12">
        <v>12</v>
      </c>
      <c r="P20" s="12"/>
      <c r="Q20" s="276"/>
      <c r="R20" s="280"/>
      <c r="S20" s="322" t="s">
        <v>1138</v>
      </c>
      <c r="T20" s="34">
        <v>45364</v>
      </c>
      <c r="U20" s="24" t="s">
        <v>45</v>
      </c>
      <c r="V20" s="1">
        <v>12</v>
      </c>
      <c r="W20" s="274"/>
      <c r="X20" s="2"/>
      <c r="Y20" s="34">
        <v>45390</v>
      </c>
      <c r="Z20" s="276" t="s">
        <v>45</v>
      </c>
      <c r="AA20" s="276">
        <v>12</v>
      </c>
      <c r="AB20" s="10"/>
      <c r="AC20" s="2"/>
      <c r="AD20" s="32"/>
      <c r="AE20" s="1"/>
      <c r="AF20" s="123"/>
    </row>
    <row r="21" spans="2:32" ht="15" customHeight="1" x14ac:dyDescent="0.2">
      <c r="B21" s="13" t="s">
        <v>76</v>
      </c>
      <c r="C21" s="1" t="s">
        <v>251</v>
      </c>
      <c r="D21" s="133">
        <v>7</v>
      </c>
      <c r="E21" s="30" t="s">
        <v>243</v>
      </c>
      <c r="F21" s="13"/>
      <c r="G21" s="12"/>
      <c r="H21" s="12"/>
      <c r="I21" s="12">
        <v>6</v>
      </c>
      <c r="J21" s="12"/>
      <c r="K21" s="12"/>
      <c r="L21" s="276"/>
      <c r="M21" s="276"/>
      <c r="N21" s="12"/>
      <c r="O21" s="12"/>
      <c r="P21" s="12"/>
      <c r="Q21" s="12"/>
      <c r="R21" s="254"/>
      <c r="S21" s="320" t="s">
        <v>1384</v>
      </c>
      <c r="T21" s="36"/>
      <c r="U21" s="1"/>
      <c r="V21" s="1"/>
      <c r="W21" s="274"/>
      <c r="X21" s="2"/>
      <c r="Y21" s="34">
        <v>45390</v>
      </c>
      <c r="Z21" s="276" t="s">
        <v>45</v>
      </c>
      <c r="AA21" s="276">
        <v>6</v>
      </c>
      <c r="AB21" s="10"/>
      <c r="AC21" s="2"/>
      <c r="AD21" s="32"/>
      <c r="AE21" s="1"/>
      <c r="AF21" s="123"/>
    </row>
    <row r="22" spans="2:32" ht="18.75" customHeight="1" x14ac:dyDescent="0.2">
      <c r="B22" s="13" t="s">
        <v>76</v>
      </c>
      <c r="C22" s="1" t="s">
        <v>251</v>
      </c>
      <c r="D22" s="133">
        <v>8</v>
      </c>
      <c r="E22" s="30" t="s">
        <v>243</v>
      </c>
      <c r="F22" s="13"/>
      <c r="G22" s="12"/>
      <c r="H22" s="12"/>
      <c r="I22" s="12">
        <v>6</v>
      </c>
      <c r="J22" s="12"/>
      <c r="K22" s="12"/>
      <c r="L22" s="276"/>
      <c r="M22" s="276"/>
      <c r="N22" s="12">
        <v>6</v>
      </c>
      <c r="O22" s="12"/>
      <c r="P22" s="12"/>
      <c r="Q22" s="12"/>
      <c r="R22" s="254"/>
      <c r="S22" s="322" t="s">
        <v>1204</v>
      </c>
      <c r="T22" s="36"/>
      <c r="U22" s="24"/>
      <c r="V22" s="1"/>
      <c r="W22" s="50"/>
      <c r="X22" s="2"/>
      <c r="Y22" s="34">
        <v>45390</v>
      </c>
      <c r="Z22" s="276" t="s">
        <v>45</v>
      </c>
      <c r="AA22" s="276">
        <v>12</v>
      </c>
      <c r="AB22" s="256" t="s">
        <v>1437</v>
      </c>
      <c r="AC22" s="2"/>
      <c r="AD22" s="32"/>
      <c r="AE22" s="1"/>
      <c r="AF22" s="123"/>
    </row>
    <row r="23" spans="2:32" ht="15" customHeight="1" x14ac:dyDescent="0.2">
      <c r="B23" s="13" t="s">
        <v>76</v>
      </c>
      <c r="C23" s="1" t="s">
        <v>251</v>
      </c>
      <c r="D23" s="133">
        <v>9</v>
      </c>
      <c r="E23" s="30" t="s">
        <v>60</v>
      </c>
      <c r="F23" s="13"/>
      <c r="G23" s="12"/>
      <c r="H23" s="12"/>
      <c r="I23" s="12">
        <v>12</v>
      </c>
      <c r="J23" s="12"/>
      <c r="K23" s="12"/>
      <c r="L23" s="276"/>
      <c r="M23" s="276"/>
      <c r="N23" s="12"/>
      <c r="O23" s="12">
        <v>24</v>
      </c>
      <c r="P23" s="12"/>
      <c r="Q23" s="276"/>
      <c r="R23" s="280"/>
      <c r="S23" s="321" t="s">
        <v>1116</v>
      </c>
      <c r="T23" s="34">
        <v>45364</v>
      </c>
      <c r="U23" s="24" t="s">
        <v>45</v>
      </c>
      <c r="V23" s="1">
        <v>24</v>
      </c>
      <c r="W23" s="274" t="s">
        <v>278</v>
      </c>
      <c r="X23" s="2"/>
      <c r="Y23" s="34">
        <v>45390</v>
      </c>
      <c r="Z23" s="276" t="s">
        <v>45</v>
      </c>
      <c r="AA23" s="276">
        <v>12</v>
      </c>
      <c r="AB23" s="10"/>
      <c r="AC23" s="2"/>
      <c r="AD23" s="32"/>
      <c r="AE23" s="1"/>
      <c r="AF23" s="123"/>
    </row>
    <row r="24" spans="2:32" ht="15" customHeight="1" x14ac:dyDescent="0.2">
      <c r="B24" s="13" t="s">
        <v>76</v>
      </c>
      <c r="C24" s="1" t="s">
        <v>251</v>
      </c>
      <c r="D24" s="133">
        <v>10</v>
      </c>
      <c r="E24" s="30" t="s">
        <v>243</v>
      </c>
      <c r="F24" s="13"/>
      <c r="G24" s="12"/>
      <c r="H24" s="12"/>
      <c r="I24" s="12">
        <v>6</v>
      </c>
      <c r="J24" s="12"/>
      <c r="K24" s="12"/>
      <c r="L24" s="276"/>
      <c r="M24" s="276"/>
      <c r="N24" s="12"/>
      <c r="O24" s="12"/>
      <c r="P24" s="12"/>
      <c r="Q24" s="12"/>
      <c r="R24" s="254"/>
      <c r="S24" s="321" t="s">
        <v>1116</v>
      </c>
      <c r="T24" s="36"/>
      <c r="U24" s="1"/>
      <c r="V24" s="1"/>
      <c r="W24" s="274"/>
      <c r="X24" s="2"/>
      <c r="Y24" s="34">
        <v>45390</v>
      </c>
      <c r="Z24" s="276" t="s">
        <v>45</v>
      </c>
      <c r="AA24" s="276">
        <v>6</v>
      </c>
      <c r="AB24" s="10"/>
      <c r="AC24" s="2"/>
      <c r="AD24" s="32"/>
      <c r="AE24" s="1"/>
      <c r="AF24" s="123"/>
    </row>
    <row r="25" spans="2:32" ht="15" customHeight="1" x14ac:dyDescent="0.2">
      <c r="B25" s="13" t="s">
        <v>76</v>
      </c>
      <c r="C25" s="1" t="s">
        <v>251</v>
      </c>
      <c r="D25" s="133">
        <v>11</v>
      </c>
      <c r="E25" s="30" t="s">
        <v>243</v>
      </c>
      <c r="F25" s="13"/>
      <c r="G25" s="12"/>
      <c r="H25" s="12"/>
      <c r="I25" s="12">
        <v>6</v>
      </c>
      <c r="J25" s="12"/>
      <c r="K25" s="12"/>
      <c r="L25" s="276"/>
      <c r="M25" s="276"/>
      <c r="N25" s="12">
        <v>6</v>
      </c>
      <c r="O25" s="12"/>
      <c r="P25" s="12"/>
      <c r="Q25" s="12"/>
      <c r="R25" s="254"/>
      <c r="S25" s="321" t="s">
        <v>1116</v>
      </c>
      <c r="T25" s="36"/>
      <c r="U25" s="1"/>
      <c r="V25" s="1"/>
      <c r="W25" s="274"/>
      <c r="X25" s="2"/>
      <c r="Y25" s="34">
        <v>45390</v>
      </c>
      <c r="Z25" s="276" t="s">
        <v>45</v>
      </c>
      <c r="AA25" s="276">
        <v>12</v>
      </c>
      <c r="AB25" s="10"/>
      <c r="AC25" s="2"/>
      <c r="AD25" s="32"/>
      <c r="AE25" s="1"/>
      <c r="AF25" s="123"/>
    </row>
    <row r="26" spans="2:32" ht="15" customHeight="1" x14ac:dyDescent="0.2">
      <c r="B26" s="13" t="s">
        <v>76</v>
      </c>
      <c r="C26" s="1" t="s">
        <v>251</v>
      </c>
      <c r="D26" s="133">
        <v>12</v>
      </c>
      <c r="E26" s="30" t="s">
        <v>243</v>
      </c>
      <c r="F26" s="13"/>
      <c r="G26" s="12"/>
      <c r="H26" s="12"/>
      <c r="I26" s="12">
        <v>6</v>
      </c>
      <c r="J26" s="12"/>
      <c r="K26" s="12"/>
      <c r="L26" s="276"/>
      <c r="M26" s="276"/>
      <c r="N26" s="12"/>
      <c r="O26" s="12"/>
      <c r="P26" s="12"/>
      <c r="Q26" s="12"/>
      <c r="R26" s="254"/>
      <c r="S26" s="321" t="s">
        <v>1116</v>
      </c>
      <c r="T26" s="36"/>
      <c r="U26" s="1"/>
      <c r="V26" s="1"/>
      <c r="W26" s="274"/>
      <c r="X26" s="2"/>
      <c r="Y26" s="34">
        <v>45390</v>
      </c>
      <c r="Z26" s="276" t="s">
        <v>45</v>
      </c>
      <c r="AA26" s="276">
        <v>6</v>
      </c>
      <c r="AB26" s="10"/>
      <c r="AC26" s="2"/>
      <c r="AD26" s="32"/>
      <c r="AE26" s="1"/>
      <c r="AF26" s="123"/>
    </row>
    <row r="27" spans="2:32" ht="15" customHeight="1" x14ac:dyDescent="0.2">
      <c r="B27" s="13" t="s">
        <v>76</v>
      </c>
      <c r="C27" s="1" t="s">
        <v>251</v>
      </c>
      <c r="D27" s="133">
        <v>13</v>
      </c>
      <c r="E27" s="30" t="s">
        <v>243</v>
      </c>
      <c r="F27" s="13"/>
      <c r="G27" s="12"/>
      <c r="H27" s="12"/>
      <c r="I27" s="12">
        <v>6</v>
      </c>
      <c r="J27" s="12"/>
      <c r="K27" s="12"/>
      <c r="L27" s="276"/>
      <c r="M27" s="276"/>
      <c r="N27" s="12"/>
      <c r="O27" s="12"/>
      <c r="P27" s="12"/>
      <c r="Q27" s="12"/>
      <c r="R27" s="254"/>
      <c r="S27" s="321" t="s">
        <v>1116</v>
      </c>
      <c r="T27" s="36"/>
      <c r="U27" s="1"/>
      <c r="V27" s="1"/>
      <c r="W27" s="274"/>
      <c r="X27" s="2"/>
      <c r="Y27" s="34">
        <v>45390</v>
      </c>
      <c r="Z27" s="276" t="s">
        <v>45</v>
      </c>
      <c r="AA27" s="276">
        <v>6</v>
      </c>
      <c r="AB27" s="10"/>
      <c r="AC27" s="2"/>
      <c r="AD27" s="32"/>
      <c r="AE27" s="1"/>
      <c r="AF27" s="123"/>
    </row>
    <row r="28" spans="2:32" x14ac:dyDescent="0.2">
      <c r="B28" s="13" t="s">
        <v>76</v>
      </c>
      <c r="C28" s="1" t="s">
        <v>251</v>
      </c>
      <c r="D28" s="133">
        <v>14</v>
      </c>
      <c r="E28" s="30" t="s">
        <v>243</v>
      </c>
      <c r="F28" s="13"/>
      <c r="G28" s="12"/>
      <c r="H28" s="12"/>
      <c r="I28" s="12">
        <v>6</v>
      </c>
      <c r="J28" s="12"/>
      <c r="K28" s="12"/>
      <c r="L28" s="276"/>
      <c r="M28" s="276"/>
      <c r="N28" s="12">
        <v>6</v>
      </c>
      <c r="O28" s="12"/>
      <c r="P28" s="12"/>
      <c r="Q28" s="12"/>
      <c r="R28" s="254"/>
      <c r="S28" s="321" t="s">
        <v>1116</v>
      </c>
      <c r="T28" s="36"/>
      <c r="U28" s="24"/>
      <c r="V28" s="1"/>
      <c r="W28" s="50"/>
      <c r="X28" s="2"/>
      <c r="Y28" s="34">
        <v>45390</v>
      </c>
      <c r="Z28" s="276" t="s">
        <v>45</v>
      </c>
      <c r="AA28" s="276">
        <v>12</v>
      </c>
      <c r="AB28" s="10"/>
      <c r="AC28" s="2"/>
      <c r="AD28" s="32"/>
      <c r="AE28" s="1"/>
      <c r="AF28" s="123"/>
    </row>
    <row r="29" spans="2:32" x14ac:dyDescent="0.2">
      <c r="B29" s="13" t="s">
        <v>76</v>
      </c>
      <c r="C29" s="1" t="s">
        <v>251</v>
      </c>
      <c r="D29" s="133">
        <v>15</v>
      </c>
      <c r="E29" s="30" t="s">
        <v>243</v>
      </c>
      <c r="F29" s="13"/>
      <c r="G29" s="12"/>
      <c r="H29" s="12"/>
      <c r="I29" s="12">
        <v>6</v>
      </c>
      <c r="J29" s="12"/>
      <c r="K29" s="12"/>
      <c r="L29" s="276"/>
      <c r="M29" s="276"/>
      <c r="N29" s="12"/>
      <c r="O29" s="12"/>
      <c r="P29" s="12"/>
      <c r="Q29" s="12"/>
      <c r="R29" s="254"/>
      <c r="S29" s="322" t="s">
        <v>1205</v>
      </c>
      <c r="T29" s="36"/>
      <c r="U29" s="24"/>
      <c r="V29" s="1"/>
      <c r="W29" s="50"/>
      <c r="X29" s="2"/>
      <c r="Y29" s="34">
        <v>45390</v>
      </c>
      <c r="Z29" s="276" t="s">
        <v>45</v>
      </c>
      <c r="AA29" s="276">
        <v>6</v>
      </c>
      <c r="AB29" s="10"/>
      <c r="AC29" s="2"/>
      <c r="AD29" s="32"/>
      <c r="AE29" s="1"/>
      <c r="AF29" s="123"/>
    </row>
    <row r="30" spans="2:32" ht="15" customHeight="1" x14ac:dyDescent="0.2">
      <c r="B30" s="13" t="s">
        <v>76</v>
      </c>
      <c r="C30" s="1" t="s">
        <v>251</v>
      </c>
      <c r="D30" s="133">
        <v>16</v>
      </c>
      <c r="E30" s="30" t="s">
        <v>243</v>
      </c>
      <c r="F30" s="13"/>
      <c r="G30" s="12"/>
      <c r="H30" s="12"/>
      <c r="I30" s="12">
        <v>6</v>
      </c>
      <c r="J30" s="12"/>
      <c r="K30" s="12"/>
      <c r="L30" s="276"/>
      <c r="M30" s="276"/>
      <c r="N30" s="12"/>
      <c r="O30" s="12"/>
      <c r="P30" s="12"/>
      <c r="Q30" s="12"/>
      <c r="R30" s="254"/>
      <c r="S30" s="321" t="s">
        <v>1116</v>
      </c>
      <c r="T30" s="36"/>
      <c r="U30" s="1"/>
      <c r="V30" s="1"/>
      <c r="W30" s="274"/>
      <c r="X30" s="2"/>
      <c r="Y30" s="34">
        <v>45390</v>
      </c>
      <c r="Z30" s="276" t="s">
        <v>45</v>
      </c>
      <c r="AA30" s="276">
        <v>6</v>
      </c>
      <c r="AB30" s="10"/>
      <c r="AC30" s="2"/>
      <c r="AD30" s="32"/>
      <c r="AE30" s="1"/>
      <c r="AF30" s="123"/>
    </row>
    <row r="31" spans="2:32" ht="15" customHeight="1" x14ac:dyDescent="0.2">
      <c r="B31" s="13" t="s">
        <v>76</v>
      </c>
      <c r="C31" s="1" t="s">
        <v>251</v>
      </c>
      <c r="D31" s="133">
        <v>17</v>
      </c>
      <c r="E31" s="30" t="s">
        <v>60</v>
      </c>
      <c r="F31" s="13"/>
      <c r="G31" s="12"/>
      <c r="H31" s="12"/>
      <c r="I31" s="12">
        <v>12</v>
      </c>
      <c r="J31" s="12"/>
      <c r="K31" s="12"/>
      <c r="L31" s="276"/>
      <c r="M31" s="276"/>
      <c r="N31" s="12">
        <v>6</v>
      </c>
      <c r="O31" s="12">
        <v>12</v>
      </c>
      <c r="P31" s="12"/>
      <c r="Q31" s="276"/>
      <c r="R31" s="280"/>
      <c r="S31" s="321" t="s">
        <v>1116</v>
      </c>
      <c r="T31" s="34">
        <v>45364</v>
      </c>
      <c r="U31" s="24" t="s">
        <v>45</v>
      </c>
      <c r="V31" s="1">
        <v>12</v>
      </c>
      <c r="W31" s="274"/>
      <c r="X31" s="2"/>
      <c r="Y31" s="34">
        <v>45390</v>
      </c>
      <c r="Z31" s="276" t="s">
        <v>45</v>
      </c>
      <c r="AA31" s="276">
        <v>18</v>
      </c>
      <c r="AB31" s="10"/>
      <c r="AC31" s="2"/>
      <c r="AD31" s="32"/>
      <c r="AE31" s="1"/>
      <c r="AF31" s="123"/>
    </row>
    <row r="32" spans="2:32" ht="15" customHeight="1" x14ac:dyDescent="0.2">
      <c r="B32" s="13" t="s">
        <v>76</v>
      </c>
      <c r="C32" s="1" t="s">
        <v>251</v>
      </c>
      <c r="D32" s="133">
        <v>18</v>
      </c>
      <c r="E32" s="30" t="s">
        <v>60</v>
      </c>
      <c r="F32" s="13"/>
      <c r="G32" s="12"/>
      <c r="H32" s="12"/>
      <c r="I32" s="12">
        <v>12</v>
      </c>
      <c r="J32" s="12"/>
      <c r="K32" s="12"/>
      <c r="L32" s="276"/>
      <c r="M32" s="276"/>
      <c r="N32" s="12"/>
      <c r="O32" s="12">
        <v>12</v>
      </c>
      <c r="P32" s="12"/>
      <c r="Q32" s="276"/>
      <c r="R32" s="280"/>
      <c r="S32" s="321" t="s">
        <v>1116</v>
      </c>
      <c r="T32" s="34">
        <v>45364</v>
      </c>
      <c r="U32" s="24" t="s">
        <v>45</v>
      </c>
      <c r="V32" s="1">
        <v>12</v>
      </c>
      <c r="W32" s="274"/>
      <c r="X32" s="2"/>
      <c r="Y32" s="34">
        <v>45390</v>
      </c>
      <c r="Z32" s="276" t="s">
        <v>45</v>
      </c>
      <c r="AA32" s="276">
        <v>12</v>
      </c>
      <c r="AB32" s="1"/>
      <c r="AC32" s="2"/>
      <c r="AD32" s="32"/>
      <c r="AE32" s="1"/>
      <c r="AF32" s="123"/>
    </row>
    <row r="33" spans="2:32" ht="15" customHeight="1" x14ac:dyDescent="0.2">
      <c r="B33" s="13" t="s">
        <v>76</v>
      </c>
      <c r="C33" s="1" t="s">
        <v>251</v>
      </c>
      <c r="D33" s="133">
        <v>19</v>
      </c>
      <c r="E33" s="30" t="s">
        <v>243</v>
      </c>
      <c r="F33" s="13"/>
      <c r="G33" s="12"/>
      <c r="H33" s="12"/>
      <c r="I33" s="12">
        <v>6</v>
      </c>
      <c r="J33" s="12"/>
      <c r="K33" s="12"/>
      <c r="L33" s="276"/>
      <c r="M33" s="276"/>
      <c r="N33" s="12"/>
      <c r="O33" s="12"/>
      <c r="P33" s="12"/>
      <c r="Q33" s="12"/>
      <c r="R33" s="254"/>
      <c r="S33" s="321" t="s">
        <v>1116</v>
      </c>
      <c r="T33" s="36"/>
      <c r="U33" s="1"/>
      <c r="V33" s="1"/>
      <c r="W33" s="274"/>
      <c r="X33" s="2"/>
      <c r="Y33" s="34">
        <v>45390</v>
      </c>
      <c r="Z33" s="276" t="s">
        <v>45</v>
      </c>
      <c r="AA33" s="276">
        <v>6</v>
      </c>
      <c r="AB33" s="171" t="s">
        <v>1438</v>
      </c>
      <c r="AC33" s="2"/>
      <c r="AD33" s="32"/>
      <c r="AE33" s="1"/>
      <c r="AF33" s="123"/>
    </row>
    <row r="34" spans="2:32" x14ac:dyDescent="0.2">
      <c r="B34" s="13" t="s">
        <v>76</v>
      </c>
      <c r="C34" s="1" t="s">
        <v>251</v>
      </c>
      <c r="D34" s="133">
        <v>20</v>
      </c>
      <c r="E34" s="30" t="s">
        <v>243</v>
      </c>
      <c r="F34" s="13"/>
      <c r="G34" s="12"/>
      <c r="H34" s="12"/>
      <c r="I34" s="12">
        <v>6</v>
      </c>
      <c r="J34" s="12"/>
      <c r="K34" s="12"/>
      <c r="L34" s="276"/>
      <c r="M34" s="276"/>
      <c r="N34" s="12">
        <v>6</v>
      </c>
      <c r="O34" s="12"/>
      <c r="P34" s="12"/>
      <c r="Q34" s="12"/>
      <c r="R34" s="254"/>
      <c r="S34" s="321" t="s">
        <v>1116</v>
      </c>
      <c r="T34" s="36"/>
      <c r="U34" s="24"/>
      <c r="V34" s="1"/>
      <c r="W34" s="50"/>
      <c r="X34" s="2"/>
      <c r="Y34" s="34">
        <v>45390</v>
      </c>
      <c r="Z34" s="276" t="s">
        <v>45</v>
      </c>
      <c r="AA34" s="276">
        <v>12</v>
      </c>
      <c r="AB34" s="10"/>
      <c r="AC34" s="2"/>
      <c r="AD34" s="32"/>
      <c r="AE34" s="1"/>
      <c r="AF34" s="123"/>
    </row>
    <row r="35" spans="2:32" x14ac:dyDescent="0.2">
      <c r="B35" s="13" t="s">
        <v>76</v>
      </c>
      <c r="C35" s="1" t="s">
        <v>251</v>
      </c>
      <c r="D35" s="133">
        <v>21</v>
      </c>
      <c r="E35" s="30" t="s">
        <v>243</v>
      </c>
      <c r="F35" s="13"/>
      <c r="G35" s="12"/>
      <c r="H35" s="12">
        <v>1</v>
      </c>
      <c r="I35" s="12">
        <v>5</v>
      </c>
      <c r="J35" s="12"/>
      <c r="K35" s="12"/>
      <c r="L35" s="276"/>
      <c r="M35" s="276"/>
      <c r="N35" s="12"/>
      <c r="O35" s="12"/>
      <c r="P35" s="12"/>
      <c r="Q35" s="12"/>
      <c r="R35" s="254"/>
      <c r="S35" s="321" t="s">
        <v>1116</v>
      </c>
      <c r="T35" s="36"/>
      <c r="U35" s="24"/>
      <c r="V35" s="1"/>
      <c r="W35" s="50"/>
      <c r="X35" s="2"/>
      <c r="Y35" s="34">
        <v>45390</v>
      </c>
      <c r="Z35" s="276" t="s">
        <v>45</v>
      </c>
      <c r="AA35" s="276">
        <v>6</v>
      </c>
      <c r="AB35" s="10"/>
      <c r="AC35" s="2"/>
      <c r="AD35" s="32"/>
      <c r="AE35" s="1"/>
      <c r="AF35" s="123"/>
    </row>
    <row r="36" spans="2:32" ht="15" customHeight="1" x14ac:dyDescent="0.2">
      <c r="B36" s="13" t="s">
        <v>76</v>
      </c>
      <c r="C36" s="1" t="s">
        <v>251</v>
      </c>
      <c r="D36" s="133">
        <v>22</v>
      </c>
      <c r="E36" s="30" t="s">
        <v>243</v>
      </c>
      <c r="F36" s="13"/>
      <c r="G36" s="12"/>
      <c r="H36" s="12"/>
      <c r="I36" s="12">
        <v>6</v>
      </c>
      <c r="J36" s="12"/>
      <c r="K36" s="12"/>
      <c r="L36" s="276"/>
      <c r="M36" s="276"/>
      <c r="N36" s="12"/>
      <c r="O36" s="12"/>
      <c r="P36" s="12"/>
      <c r="Q36" s="12"/>
      <c r="R36" s="254"/>
      <c r="S36" s="321" t="s">
        <v>1116</v>
      </c>
      <c r="T36" s="36"/>
      <c r="U36" s="1"/>
      <c r="V36" s="1"/>
      <c r="W36" s="274"/>
      <c r="X36" s="2"/>
      <c r="Y36" s="34">
        <v>45390</v>
      </c>
      <c r="Z36" s="276" t="s">
        <v>45</v>
      </c>
      <c r="AA36" s="276">
        <v>6</v>
      </c>
      <c r="AB36" s="10"/>
      <c r="AC36" s="2"/>
      <c r="AD36" s="32"/>
      <c r="AE36" s="1"/>
      <c r="AF36" s="123"/>
    </row>
    <row r="37" spans="2:32" ht="15" customHeight="1" x14ac:dyDescent="0.2">
      <c r="B37" s="13" t="s">
        <v>76</v>
      </c>
      <c r="C37" s="1" t="s">
        <v>251</v>
      </c>
      <c r="D37" s="133">
        <v>23</v>
      </c>
      <c r="E37" s="30" t="s">
        <v>243</v>
      </c>
      <c r="F37" s="13"/>
      <c r="G37" s="12"/>
      <c r="H37" s="12"/>
      <c r="I37" s="12">
        <v>6</v>
      </c>
      <c r="J37" s="12"/>
      <c r="K37" s="12"/>
      <c r="L37" s="276"/>
      <c r="M37" s="276"/>
      <c r="N37" s="12">
        <v>6</v>
      </c>
      <c r="O37" s="12"/>
      <c r="P37" s="12"/>
      <c r="Q37" s="12"/>
      <c r="R37" s="254"/>
      <c r="S37" s="321" t="s">
        <v>1116</v>
      </c>
      <c r="T37" s="36"/>
      <c r="U37" s="1"/>
      <c r="V37" s="1"/>
      <c r="W37" s="274"/>
      <c r="X37" s="2"/>
      <c r="Y37" s="34">
        <v>45390</v>
      </c>
      <c r="Z37" s="276" t="s">
        <v>45</v>
      </c>
      <c r="AA37" s="276">
        <v>12</v>
      </c>
      <c r="AB37" s="10"/>
      <c r="AC37" s="2"/>
      <c r="AD37" s="32"/>
      <c r="AE37" s="1"/>
      <c r="AF37" s="123"/>
    </row>
    <row r="38" spans="2:32" ht="15" customHeight="1" x14ac:dyDescent="0.2">
      <c r="B38" s="13" t="s">
        <v>76</v>
      </c>
      <c r="C38" s="1" t="s">
        <v>251</v>
      </c>
      <c r="D38" s="133">
        <v>24</v>
      </c>
      <c r="E38" s="30" t="s">
        <v>243</v>
      </c>
      <c r="F38" s="13"/>
      <c r="G38" s="12"/>
      <c r="H38" s="12"/>
      <c r="I38" s="12">
        <v>6</v>
      </c>
      <c r="J38" s="12"/>
      <c r="K38" s="12"/>
      <c r="L38" s="276"/>
      <c r="M38" s="276"/>
      <c r="N38" s="12"/>
      <c r="O38" s="12"/>
      <c r="P38" s="12"/>
      <c r="Q38" s="12"/>
      <c r="R38" s="254"/>
      <c r="S38" s="322" t="s">
        <v>1205</v>
      </c>
      <c r="T38" s="36"/>
      <c r="U38" s="1"/>
      <c r="V38" s="1"/>
      <c r="W38" s="274"/>
      <c r="X38" s="2"/>
      <c r="Y38" s="34">
        <v>45390</v>
      </c>
      <c r="Z38" s="276" t="s">
        <v>45</v>
      </c>
      <c r="AA38" s="276">
        <v>6</v>
      </c>
      <c r="AB38" s="10"/>
      <c r="AC38" s="2"/>
      <c r="AD38" s="32"/>
      <c r="AE38" s="1"/>
      <c r="AF38" s="123"/>
    </row>
    <row r="39" spans="2:32" ht="15" customHeight="1" x14ac:dyDescent="0.2">
      <c r="B39" s="13" t="s">
        <v>76</v>
      </c>
      <c r="C39" s="1" t="s">
        <v>251</v>
      </c>
      <c r="D39" s="133">
        <v>25</v>
      </c>
      <c r="E39" s="30" t="s">
        <v>60</v>
      </c>
      <c r="F39" s="13"/>
      <c r="G39" s="12"/>
      <c r="H39" s="12"/>
      <c r="I39" s="12">
        <v>12</v>
      </c>
      <c r="J39" s="12"/>
      <c r="K39" s="12"/>
      <c r="L39" s="276"/>
      <c r="M39" s="276"/>
      <c r="N39" s="12"/>
      <c r="O39" s="12">
        <v>21</v>
      </c>
      <c r="P39" s="12">
        <v>3</v>
      </c>
      <c r="Q39" s="276"/>
      <c r="R39" s="280" t="s">
        <v>45</v>
      </c>
      <c r="S39" s="321" t="s">
        <v>1116</v>
      </c>
      <c r="T39" s="34">
        <v>45364</v>
      </c>
      <c r="U39" s="24" t="s">
        <v>45</v>
      </c>
      <c r="V39" s="1">
        <v>30</v>
      </c>
      <c r="W39" s="274"/>
      <c r="X39" s="2"/>
      <c r="Y39" s="34">
        <v>45390</v>
      </c>
      <c r="Z39" s="276" t="s">
        <v>45</v>
      </c>
      <c r="AA39" s="276">
        <v>18</v>
      </c>
      <c r="AB39" s="10"/>
      <c r="AC39" s="2"/>
      <c r="AD39" s="32"/>
      <c r="AE39" s="1"/>
      <c r="AF39" s="123"/>
    </row>
    <row r="40" spans="2:32" x14ac:dyDescent="0.2">
      <c r="B40" s="13" t="s">
        <v>76</v>
      </c>
      <c r="C40" s="1" t="s">
        <v>251</v>
      </c>
      <c r="D40" s="133">
        <v>26</v>
      </c>
      <c r="E40" s="30" t="s">
        <v>60</v>
      </c>
      <c r="F40" s="13"/>
      <c r="G40" s="12"/>
      <c r="H40" s="12"/>
      <c r="I40" s="12">
        <v>12</v>
      </c>
      <c r="J40" s="12"/>
      <c r="K40" s="12"/>
      <c r="L40" s="276"/>
      <c r="M40" s="276"/>
      <c r="N40" s="12">
        <v>6</v>
      </c>
      <c r="O40" s="12">
        <v>12</v>
      </c>
      <c r="P40" s="12"/>
      <c r="Q40" s="276"/>
      <c r="R40" s="280"/>
      <c r="S40" s="321" t="s">
        <v>1116</v>
      </c>
      <c r="T40" s="34">
        <v>45364</v>
      </c>
      <c r="U40" s="24" t="s">
        <v>45</v>
      </c>
      <c r="V40" s="1">
        <v>12</v>
      </c>
      <c r="W40" s="50"/>
      <c r="X40" s="2"/>
      <c r="Y40" s="34">
        <v>45390</v>
      </c>
      <c r="Z40" s="276" t="s">
        <v>45</v>
      </c>
      <c r="AA40" s="276">
        <v>18</v>
      </c>
      <c r="AB40" s="10"/>
      <c r="AC40" s="2"/>
      <c r="AD40" s="32"/>
      <c r="AE40" s="1"/>
      <c r="AF40" s="123"/>
    </row>
    <row r="41" spans="2:32" ht="15" customHeight="1" x14ac:dyDescent="0.2">
      <c r="B41" s="13" t="s">
        <v>76</v>
      </c>
      <c r="C41" s="1" t="s">
        <v>251</v>
      </c>
      <c r="D41" s="133">
        <v>27</v>
      </c>
      <c r="E41" s="30" t="s">
        <v>243</v>
      </c>
      <c r="F41" s="13"/>
      <c r="G41" s="12"/>
      <c r="H41" s="12"/>
      <c r="I41" s="12">
        <v>6</v>
      </c>
      <c r="J41" s="12"/>
      <c r="K41" s="12"/>
      <c r="L41" s="276"/>
      <c r="M41" s="276"/>
      <c r="N41" s="12"/>
      <c r="O41" s="12"/>
      <c r="P41" s="12"/>
      <c r="Q41" s="12"/>
      <c r="R41" s="254"/>
      <c r="S41" s="321" t="s">
        <v>1116</v>
      </c>
      <c r="T41" s="36"/>
      <c r="U41" s="1"/>
      <c r="V41" s="1"/>
      <c r="W41" s="274"/>
      <c r="X41" s="2"/>
      <c r="Y41" s="34">
        <v>45390</v>
      </c>
      <c r="Z41" s="276" t="s">
        <v>45</v>
      </c>
      <c r="AA41" s="276">
        <v>6</v>
      </c>
      <c r="AB41" s="10"/>
      <c r="AC41" s="2"/>
      <c r="AD41" s="32"/>
      <c r="AE41" s="1"/>
      <c r="AF41" s="123"/>
    </row>
    <row r="42" spans="2:32" ht="15" customHeight="1" x14ac:dyDescent="0.2">
      <c r="B42" s="13" t="s">
        <v>76</v>
      </c>
      <c r="C42" s="1" t="s">
        <v>251</v>
      </c>
      <c r="D42" s="133">
        <v>28</v>
      </c>
      <c r="E42" s="30" t="s">
        <v>243</v>
      </c>
      <c r="F42" s="13"/>
      <c r="G42" s="12"/>
      <c r="H42" s="12"/>
      <c r="I42" s="12">
        <v>6</v>
      </c>
      <c r="J42" s="12"/>
      <c r="K42" s="12"/>
      <c r="L42" s="276"/>
      <c r="M42" s="276"/>
      <c r="N42" s="12"/>
      <c r="O42" s="12"/>
      <c r="P42" s="12"/>
      <c r="Q42" s="12"/>
      <c r="R42" s="254"/>
      <c r="S42" s="321" t="s">
        <v>1116</v>
      </c>
      <c r="T42" s="36"/>
      <c r="U42" s="1"/>
      <c r="V42" s="1"/>
      <c r="W42" s="274"/>
      <c r="X42" s="2"/>
      <c r="Y42" s="34">
        <v>45390</v>
      </c>
      <c r="Z42" s="276" t="s">
        <v>45</v>
      </c>
      <c r="AA42" s="276">
        <v>6</v>
      </c>
      <c r="AB42" s="10"/>
      <c r="AC42" s="2"/>
      <c r="AD42" s="32"/>
      <c r="AE42" s="1"/>
      <c r="AF42" s="123"/>
    </row>
    <row r="43" spans="2:32" ht="15" customHeight="1" x14ac:dyDescent="0.2">
      <c r="B43" s="13" t="s">
        <v>76</v>
      </c>
      <c r="C43" s="1" t="s">
        <v>251</v>
      </c>
      <c r="D43" s="133">
        <v>29</v>
      </c>
      <c r="E43" s="30" t="s">
        <v>243</v>
      </c>
      <c r="F43" s="13"/>
      <c r="G43" s="12"/>
      <c r="H43" s="12"/>
      <c r="I43" s="12">
        <v>6</v>
      </c>
      <c r="J43" s="12"/>
      <c r="K43" s="12"/>
      <c r="L43" s="276"/>
      <c r="M43" s="276"/>
      <c r="N43" s="12">
        <v>6</v>
      </c>
      <c r="O43" s="12"/>
      <c r="P43" s="12"/>
      <c r="Q43" s="12"/>
      <c r="R43" s="254"/>
      <c r="S43" s="321" t="s">
        <v>1116</v>
      </c>
      <c r="T43" s="36"/>
      <c r="U43" s="1"/>
      <c r="V43" s="1"/>
      <c r="W43" s="274"/>
      <c r="X43" s="2"/>
      <c r="Y43" s="34">
        <v>45390</v>
      </c>
      <c r="Z43" s="276" t="s">
        <v>45</v>
      </c>
      <c r="AA43" s="276">
        <v>12</v>
      </c>
      <c r="AB43" s="10"/>
      <c r="AC43" s="2"/>
      <c r="AD43" s="32"/>
      <c r="AE43" s="1"/>
      <c r="AF43" s="123"/>
    </row>
    <row r="44" spans="2:32" ht="15" customHeight="1" x14ac:dyDescent="0.2">
      <c r="B44" s="13" t="s">
        <v>76</v>
      </c>
      <c r="C44" s="1" t="s">
        <v>251</v>
      </c>
      <c r="D44" s="133">
        <v>30</v>
      </c>
      <c r="E44" s="30" t="s">
        <v>243</v>
      </c>
      <c r="F44" s="13"/>
      <c r="G44" s="12"/>
      <c r="H44" s="12"/>
      <c r="I44" s="12">
        <v>6</v>
      </c>
      <c r="J44" s="12"/>
      <c r="K44" s="12"/>
      <c r="L44" s="276"/>
      <c r="M44" s="276"/>
      <c r="N44" s="12"/>
      <c r="O44" s="12"/>
      <c r="P44" s="12"/>
      <c r="Q44" s="12"/>
      <c r="R44" s="254"/>
      <c r="S44" s="321" t="s">
        <v>1116</v>
      </c>
      <c r="T44" s="36"/>
      <c r="U44" s="1"/>
      <c r="V44" s="1"/>
      <c r="W44" s="274"/>
      <c r="X44" s="2"/>
      <c r="Y44" s="34">
        <v>45390</v>
      </c>
      <c r="Z44" s="276" t="s">
        <v>45</v>
      </c>
      <c r="AA44" s="276">
        <v>6</v>
      </c>
      <c r="AB44" s="10"/>
      <c r="AC44" s="2"/>
      <c r="AD44" s="32"/>
      <c r="AE44" s="1"/>
      <c r="AF44" s="123"/>
    </row>
    <row r="45" spans="2:32" ht="15" customHeight="1" x14ac:dyDescent="0.2">
      <c r="B45" s="13" t="s">
        <v>76</v>
      </c>
      <c r="C45" s="1" t="s">
        <v>251</v>
      </c>
      <c r="D45" s="133">
        <v>31</v>
      </c>
      <c r="E45" s="30" t="s">
        <v>243</v>
      </c>
      <c r="F45" s="13"/>
      <c r="G45" s="12"/>
      <c r="H45" s="12"/>
      <c r="I45" s="12">
        <v>6</v>
      </c>
      <c r="J45" s="12"/>
      <c r="K45" s="12"/>
      <c r="L45" s="276"/>
      <c r="M45" s="276"/>
      <c r="N45" s="12"/>
      <c r="O45" s="12"/>
      <c r="P45" s="12"/>
      <c r="Q45" s="12"/>
      <c r="R45" s="254"/>
      <c r="S45" s="321" t="s">
        <v>1116</v>
      </c>
      <c r="T45" s="36"/>
      <c r="U45" s="1"/>
      <c r="V45" s="1"/>
      <c r="W45" s="274"/>
      <c r="X45" s="2"/>
      <c r="Y45" s="34">
        <v>45390</v>
      </c>
      <c r="Z45" s="276" t="s">
        <v>45</v>
      </c>
      <c r="AA45" s="276">
        <v>6</v>
      </c>
      <c r="AB45" s="10"/>
      <c r="AC45" s="2"/>
      <c r="AD45" s="32"/>
      <c r="AE45" s="1"/>
      <c r="AF45" s="123"/>
    </row>
    <row r="46" spans="2:32" x14ac:dyDescent="0.2">
      <c r="B46" s="13" t="s">
        <v>76</v>
      </c>
      <c r="C46" s="1" t="s">
        <v>251</v>
      </c>
      <c r="D46" s="133">
        <v>32</v>
      </c>
      <c r="E46" s="30" t="s">
        <v>243</v>
      </c>
      <c r="F46" s="13"/>
      <c r="G46" s="12"/>
      <c r="H46" s="12"/>
      <c r="I46" s="12">
        <v>6</v>
      </c>
      <c r="J46" s="12"/>
      <c r="K46" s="12"/>
      <c r="L46" s="276"/>
      <c r="M46" s="276"/>
      <c r="N46" s="12">
        <v>6</v>
      </c>
      <c r="O46" s="12"/>
      <c r="P46" s="12"/>
      <c r="Q46" s="12"/>
      <c r="R46" s="254"/>
      <c r="S46" s="320" t="s">
        <v>1385</v>
      </c>
      <c r="T46" s="36"/>
      <c r="U46" s="24"/>
      <c r="V46" s="1"/>
      <c r="W46" s="50"/>
      <c r="X46" s="2"/>
      <c r="Y46" s="34">
        <v>45390</v>
      </c>
      <c r="Z46" s="276" t="s">
        <v>45</v>
      </c>
      <c r="AA46" s="276">
        <v>12</v>
      </c>
      <c r="AB46" s="10"/>
      <c r="AC46" s="2"/>
      <c r="AD46" s="32"/>
      <c r="AE46" s="1"/>
      <c r="AF46" s="123"/>
    </row>
    <row r="47" spans="2:32" ht="15" customHeight="1" x14ac:dyDescent="0.2">
      <c r="B47" s="13" t="s">
        <v>76</v>
      </c>
      <c r="C47" s="1" t="s">
        <v>251</v>
      </c>
      <c r="D47" s="133">
        <v>33</v>
      </c>
      <c r="E47" s="30" t="s">
        <v>60</v>
      </c>
      <c r="F47" s="13"/>
      <c r="G47" s="12"/>
      <c r="H47" s="12"/>
      <c r="I47" s="12">
        <v>12</v>
      </c>
      <c r="J47" s="12"/>
      <c r="K47" s="12"/>
      <c r="L47" s="276"/>
      <c r="M47" s="276"/>
      <c r="N47" s="12"/>
      <c r="O47" s="12">
        <v>6</v>
      </c>
      <c r="P47" s="12"/>
      <c r="Q47" s="276"/>
      <c r="R47" s="280"/>
      <c r="S47" s="321" t="s">
        <v>1116</v>
      </c>
      <c r="T47" s="34">
        <v>45364</v>
      </c>
      <c r="U47" s="24" t="s">
        <v>45</v>
      </c>
      <c r="V47" s="1">
        <v>6</v>
      </c>
      <c r="W47" s="274"/>
      <c r="X47" s="2"/>
      <c r="Y47" s="34">
        <v>45390</v>
      </c>
      <c r="Z47" s="276" t="s">
        <v>45</v>
      </c>
      <c r="AA47" s="276">
        <v>12</v>
      </c>
      <c r="AB47" s="10"/>
      <c r="AC47" s="2"/>
      <c r="AD47" s="32"/>
      <c r="AE47" s="1"/>
      <c r="AF47" s="123"/>
    </row>
    <row r="48" spans="2:32" x14ac:dyDescent="0.2">
      <c r="B48" s="13" t="s">
        <v>76</v>
      </c>
      <c r="C48" s="1" t="s">
        <v>251</v>
      </c>
      <c r="D48" s="133">
        <v>34</v>
      </c>
      <c r="E48" s="30" t="s">
        <v>243</v>
      </c>
      <c r="F48" s="13"/>
      <c r="G48" s="12"/>
      <c r="H48" s="12"/>
      <c r="I48" s="12">
        <v>6</v>
      </c>
      <c r="J48" s="12"/>
      <c r="K48" s="12"/>
      <c r="L48" s="276"/>
      <c r="M48" s="276"/>
      <c r="N48" s="12"/>
      <c r="O48" s="12"/>
      <c r="P48" s="12"/>
      <c r="Q48" s="12"/>
      <c r="R48" s="254"/>
      <c r="S48" s="321" t="s">
        <v>1116</v>
      </c>
      <c r="T48" s="36"/>
      <c r="U48" s="24"/>
      <c r="V48" s="1"/>
      <c r="W48" s="50"/>
      <c r="X48" s="2"/>
      <c r="Y48" s="34">
        <v>45390</v>
      </c>
      <c r="Z48" s="276" t="s">
        <v>45</v>
      </c>
      <c r="AA48" s="276">
        <v>6</v>
      </c>
      <c r="AB48" s="10"/>
      <c r="AC48" s="2"/>
      <c r="AD48" s="32"/>
      <c r="AE48" s="1"/>
      <c r="AF48" s="123"/>
    </row>
    <row r="49" spans="2:32" ht="15" customHeight="1" x14ac:dyDescent="0.2">
      <c r="B49" s="13" t="s">
        <v>76</v>
      </c>
      <c r="C49" s="1" t="s">
        <v>251</v>
      </c>
      <c r="D49" s="133">
        <v>35</v>
      </c>
      <c r="E49" s="30" t="s">
        <v>243</v>
      </c>
      <c r="F49" s="13"/>
      <c r="G49" s="12"/>
      <c r="H49" s="12"/>
      <c r="I49" s="12">
        <v>6</v>
      </c>
      <c r="J49" s="12"/>
      <c r="K49" s="12"/>
      <c r="L49" s="276"/>
      <c r="M49" s="276"/>
      <c r="N49" s="12">
        <v>5</v>
      </c>
      <c r="O49" s="12"/>
      <c r="P49" s="12"/>
      <c r="Q49" s="12"/>
      <c r="R49" s="254"/>
      <c r="S49" s="322" t="s">
        <v>1206</v>
      </c>
      <c r="T49" s="36"/>
      <c r="U49" s="1"/>
      <c r="V49" s="1"/>
      <c r="W49" s="274"/>
      <c r="X49" s="2"/>
      <c r="Y49" s="34">
        <v>45390</v>
      </c>
      <c r="Z49" s="276" t="s">
        <v>45</v>
      </c>
      <c r="AA49" s="276">
        <v>11</v>
      </c>
      <c r="AB49" s="10"/>
      <c r="AC49" s="2"/>
      <c r="AD49" s="32"/>
      <c r="AE49" s="1"/>
      <c r="AF49" s="123"/>
    </row>
    <row r="50" spans="2:32" ht="15" customHeight="1" x14ac:dyDescent="0.2">
      <c r="B50" s="13" t="s">
        <v>76</v>
      </c>
      <c r="C50" s="1" t="s">
        <v>251</v>
      </c>
      <c r="D50" s="133">
        <v>36</v>
      </c>
      <c r="E50" s="30" t="s">
        <v>243</v>
      </c>
      <c r="F50" s="13"/>
      <c r="G50" s="12"/>
      <c r="H50" s="12"/>
      <c r="I50" s="12">
        <v>6</v>
      </c>
      <c r="J50" s="12"/>
      <c r="K50" s="12"/>
      <c r="L50" s="276"/>
      <c r="M50" s="276"/>
      <c r="N50" s="12"/>
      <c r="O50" s="12"/>
      <c r="P50" s="12"/>
      <c r="Q50" s="12"/>
      <c r="R50" s="254"/>
      <c r="S50" s="320" t="s">
        <v>1386</v>
      </c>
      <c r="T50" s="36"/>
      <c r="U50" s="1"/>
      <c r="V50" s="1"/>
      <c r="W50" s="274"/>
      <c r="X50" s="2"/>
      <c r="Y50" s="34">
        <v>45390</v>
      </c>
      <c r="Z50" s="276" t="s">
        <v>45</v>
      </c>
      <c r="AA50" s="276">
        <v>6</v>
      </c>
      <c r="AB50" s="10"/>
      <c r="AC50" s="2"/>
      <c r="AD50" s="32"/>
      <c r="AE50" s="1"/>
      <c r="AF50" s="123"/>
    </row>
    <row r="51" spans="2:32" x14ac:dyDescent="0.2">
      <c r="B51" s="13" t="s">
        <v>76</v>
      </c>
      <c r="C51" s="1" t="s">
        <v>251</v>
      </c>
      <c r="D51" s="133">
        <v>37</v>
      </c>
      <c r="E51" s="30" t="s">
        <v>60</v>
      </c>
      <c r="F51" s="13"/>
      <c r="G51" s="12"/>
      <c r="H51" s="12"/>
      <c r="I51" s="12">
        <v>12</v>
      </c>
      <c r="J51" s="12"/>
      <c r="K51" s="12"/>
      <c r="L51" s="276"/>
      <c r="M51" s="276"/>
      <c r="N51" s="12"/>
      <c r="O51" s="12">
        <v>6</v>
      </c>
      <c r="P51" s="12"/>
      <c r="Q51" s="276"/>
      <c r="R51" s="280"/>
      <c r="S51" s="321" t="s">
        <v>1116</v>
      </c>
      <c r="T51" s="34">
        <v>45364</v>
      </c>
      <c r="U51" s="24" t="s">
        <v>45</v>
      </c>
      <c r="V51" s="1">
        <v>6</v>
      </c>
      <c r="W51" s="50"/>
      <c r="X51" s="2"/>
      <c r="Y51" s="34">
        <v>45390</v>
      </c>
      <c r="Z51" s="276" t="s">
        <v>45</v>
      </c>
      <c r="AA51" s="276">
        <v>12</v>
      </c>
      <c r="AB51" s="10"/>
      <c r="AC51" s="2"/>
      <c r="AD51" s="32"/>
      <c r="AE51" s="1"/>
      <c r="AF51" s="123"/>
    </row>
    <row r="52" spans="2:32" x14ac:dyDescent="0.2">
      <c r="B52" s="13" t="s">
        <v>76</v>
      </c>
      <c r="C52" s="1" t="s">
        <v>251</v>
      </c>
      <c r="D52" s="133">
        <v>38</v>
      </c>
      <c r="E52" s="30" t="s">
        <v>55</v>
      </c>
      <c r="F52" s="13"/>
      <c r="G52" s="12">
        <v>2</v>
      </c>
      <c r="H52" s="12"/>
      <c r="I52" s="12">
        <v>6</v>
      </c>
      <c r="J52" s="12"/>
      <c r="K52" s="12"/>
      <c r="L52" s="276"/>
      <c r="M52" s="276"/>
      <c r="N52" s="12">
        <v>3</v>
      </c>
      <c r="O52" s="12">
        <v>6</v>
      </c>
      <c r="P52" s="12"/>
      <c r="Q52" s="276"/>
      <c r="R52" s="280"/>
      <c r="S52" s="321" t="s">
        <v>1207</v>
      </c>
      <c r="T52" s="34">
        <v>45364</v>
      </c>
      <c r="U52" s="24" t="s">
        <v>45</v>
      </c>
      <c r="V52" s="1">
        <v>6</v>
      </c>
      <c r="W52" s="50" t="s">
        <v>279</v>
      </c>
      <c r="X52" s="2"/>
      <c r="Y52" s="34">
        <v>45391</v>
      </c>
      <c r="Z52" s="276" t="s">
        <v>45</v>
      </c>
      <c r="AA52" s="276">
        <v>10</v>
      </c>
      <c r="AB52" s="10"/>
      <c r="AC52" s="2"/>
      <c r="AD52" s="32"/>
      <c r="AE52" s="1"/>
      <c r="AF52" s="123"/>
    </row>
    <row r="53" spans="2:32" s="21" customFormat="1" x14ac:dyDescent="0.2">
      <c r="B53" s="16" t="s">
        <v>76</v>
      </c>
      <c r="C53" s="17" t="s">
        <v>251</v>
      </c>
      <c r="D53" s="18">
        <v>39</v>
      </c>
      <c r="E53" s="31" t="s">
        <v>55</v>
      </c>
      <c r="F53" s="16"/>
      <c r="G53" s="19">
        <v>4</v>
      </c>
      <c r="H53" s="19"/>
      <c r="I53" s="19">
        <v>6</v>
      </c>
      <c r="J53" s="19"/>
      <c r="K53" s="19"/>
      <c r="L53" s="18"/>
      <c r="M53" s="18"/>
      <c r="N53" s="19">
        <v>3</v>
      </c>
      <c r="O53" s="19">
        <v>6</v>
      </c>
      <c r="P53" s="19"/>
      <c r="Q53" s="18"/>
      <c r="R53" s="255"/>
      <c r="S53" s="321" t="s">
        <v>1116</v>
      </c>
      <c r="T53" s="34">
        <v>45364</v>
      </c>
      <c r="U53" s="24" t="s">
        <v>45</v>
      </c>
      <c r="V53" s="17">
        <v>6</v>
      </c>
      <c r="W53" s="50" t="s">
        <v>279</v>
      </c>
      <c r="X53" s="20"/>
      <c r="Y53" s="34">
        <v>45391</v>
      </c>
      <c r="Z53" s="18" t="s">
        <v>45</v>
      </c>
      <c r="AA53" s="18">
        <v>11</v>
      </c>
      <c r="AB53" s="10"/>
      <c r="AC53" s="20"/>
      <c r="AD53" s="60"/>
      <c r="AE53" s="17"/>
      <c r="AF53" s="123"/>
    </row>
    <row r="54" spans="2:32" x14ac:dyDescent="0.2">
      <c r="B54" s="13" t="s">
        <v>76</v>
      </c>
      <c r="C54" s="1" t="s">
        <v>251</v>
      </c>
      <c r="D54" s="133">
        <v>40</v>
      </c>
      <c r="E54" s="30" t="s">
        <v>60</v>
      </c>
      <c r="F54" s="13"/>
      <c r="G54" s="12">
        <v>1</v>
      </c>
      <c r="H54" s="12">
        <v>6</v>
      </c>
      <c r="I54" s="12"/>
      <c r="J54" s="12"/>
      <c r="K54" s="12"/>
      <c r="L54" s="276"/>
      <c r="M54" s="276"/>
      <c r="N54" s="12"/>
      <c r="O54" s="12">
        <v>6</v>
      </c>
      <c r="P54" s="12"/>
      <c r="Q54" s="276"/>
      <c r="R54" s="280"/>
      <c r="S54" s="321" t="s">
        <v>1116</v>
      </c>
      <c r="T54" s="34">
        <v>45364</v>
      </c>
      <c r="U54" s="24" t="s">
        <v>45</v>
      </c>
      <c r="V54" s="1">
        <v>6</v>
      </c>
      <c r="W54" s="50"/>
      <c r="X54" s="2"/>
      <c r="Y54" s="34">
        <v>45391</v>
      </c>
      <c r="Z54" s="276" t="s">
        <v>45</v>
      </c>
      <c r="AA54" s="276">
        <v>7</v>
      </c>
      <c r="AB54" s="10"/>
      <c r="AC54" s="2"/>
      <c r="AD54" s="32"/>
      <c r="AE54" s="1"/>
      <c r="AF54" s="123"/>
    </row>
    <row r="55" spans="2:32" ht="15" customHeight="1" x14ac:dyDescent="0.2">
      <c r="B55" s="13" t="s">
        <v>76</v>
      </c>
      <c r="C55" s="1" t="s">
        <v>251</v>
      </c>
      <c r="D55" s="133">
        <v>41</v>
      </c>
      <c r="E55" s="30" t="s">
        <v>60</v>
      </c>
      <c r="F55" s="13"/>
      <c r="G55" s="12">
        <v>1</v>
      </c>
      <c r="H55" s="12"/>
      <c r="I55" s="12">
        <v>6</v>
      </c>
      <c r="J55" s="12"/>
      <c r="K55" s="12"/>
      <c r="L55" s="276"/>
      <c r="M55" s="276"/>
      <c r="N55" s="12"/>
      <c r="O55" s="12">
        <v>6</v>
      </c>
      <c r="P55" s="12"/>
      <c r="Q55" s="276"/>
      <c r="R55" s="280"/>
      <c r="S55" s="321" t="s">
        <v>1116</v>
      </c>
      <c r="T55" s="34">
        <v>45364</v>
      </c>
      <c r="U55" s="24" t="s">
        <v>45</v>
      </c>
      <c r="V55" s="1">
        <v>6</v>
      </c>
      <c r="W55" s="274"/>
      <c r="X55" s="2"/>
      <c r="Y55" s="34">
        <v>45391</v>
      </c>
      <c r="Z55" s="276" t="s">
        <v>45</v>
      </c>
      <c r="AA55" s="276">
        <v>7</v>
      </c>
      <c r="AB55" s="10"/>
      <c r="AC55" s="2"/>
      <c r="AD55" s="32"/>
      <c r="AE55" s="1"/>
      <c r="AF55" s="123"/>
    </row>
    <row r="56" spans="2:32" ht="15" customHeight="1" x14ac:dyDescent="0.2">
      <c r="B56" s="13" t="s">
        <v>76</v>
      </c>
      <c r="C56" s="1" t="s">
        <v>251</v>
      </c>
      <c r="D56" s="133">
        <v>42</v>
      </c>
      <c r="E56" s="30" t="s">
        <v>60</v>
      </c>
      <c r="F56" s="13"/>
      <c r="G56" s="12"/>
      <c r="H56" s="12"/>
      <c r="I56" s="12">
        <v>12</v>
      </c>
      <c r="J56" s="12"/>
      <c r="K56" s="12"/>
      <c r="L56" s="276"/>
      <c r="M56" s="276"/>
      <c r="N56" s="12"/>
      <c r="O56" s="12">
        <v>6</v>
      </c>
      <c r="P56" s="12"/>
      <c r="Q56" s="276"/>
      <c r="R56" s="280"/>
      <c r="S56" s="321" t="s">
        <v>1116</v>
      </c>
      <c r="T56" s="34">
        <v>45364</v>
      </c>
      <c r="U56" s="24" t="s">
        <v>45</v>
      </c>
      <c r="V56" s="1">
        <v>6</v>
      </c>
      <c r="W56" s="274"/>
      <c r="X56" s="2"/>
      <c r="Y56" s="34">
        <v>45391</v>
      </c>
      <c r="Z56" s="276" t="s">
        <v>45</v>
      </c>
      <c r="AA56" s="276">
        <v>12</v>
      </c>
      <c r="AB56" s="10"/>
      <c r="AC56" s="2"/>
      <c r="AD56" s="32"/>
      <c r="AE56" s="1"/>
      <c r="AF56" s="123"/>
    </row>
    <row r="57" spans="2:32" x14ac:dyDescent="0.2">
      <c r="B57" s="13" t="s">
        <v>76</v>
      </c>
      <c r="C57" s="1" t="s">
        <v>251</v>
      </c>
      <c r="D57" s="133">
        <v>43</v>
      </c>
      <c r="E57" s="30" t="s">
        <v>243</v>
      </c>
      <c r="F57" s="13"/>
      <c r="G57" s="12"/>
      <c r="H57" s="12"/>
      <c r="I57" s="12">
        <v>6</v>
      </c>
      <c r="J57" s="12"/>
      <c r="K57" s="12"/>
      <c r="L57" s="276"/>
      <c r="M57" s="276"/>
      <c r="N57" s="12">
        <v>6</v>
      </c>
      <c r="O57" s="12"/>
      <c r="P57" s="12"/>
      <c r="Q57" s="12"/>
      <c r="R57" s="254"/>
      <c r="S57" s="322" t="s">
        <v>1208</v>
      </c>
      <c r="T57" s="36"/>
      <c r="U57" s="24"/>
      <c r="V57" s="1"/>
      <c r="W57" s="50"/>
      <c r="X57" s="2"/>
      <c r="Y57" s="34">
        <v>45391</v>
      </c>
      <c r="Z57" s="276" t="s">
        <v>45</v>
      </c>
      <c r="AA57" s="276">
        <v>11</v>
      </c>
      <c r="AB57" s="10"/>
      <c r="AC57" s="2"/>
      <c r="AD57" s="32"/>
      <c r="AE57" s="1"/>
      <c r="AF57" s="123"/>
    </row>
    <row r="58" spans="2:32" x14ac:dyDescent="0.2">
      <c r="B58" s="13" t="s">
        <v>76</v>
      </c>
      <c r="C58" s="1" t="s">
        <v>251</v>
      </c>
      <c r="D58" s="133">
        <v>44</v>
      </c>
      <c r="E58" s="30" t="s">
        <v>243</v>
      </c>
      <c r="F58" s="13"/>
      <c r="G58" s="12"/>
      <c r="H58" s="12"/>
      <c r="I58" s="12">
        <v>6</v>
      </c>
      <c r="J58" s="12"/>
      <c r="K58" s="12"/>
      <c r="L58" s="276"/>
      <c r="M58" s="276"/>
      <c r="N58" s="12"/>
      <c r="O58" s="12"/>
      <c r="P58" s="12"/>
      <c r="Q58" s="12"/>
      <c r="R58" s="254"/>
      <c r="S58" s="321" t="s">
        <v>1116</v>
      </c>
      <c r="T58" s="36"/>
      <c r="U58" s="24"/>
      <c r="V58" s="1"/>
      <c r="W58" s="50"/>
      <c r="X58" s="2"/>
      <c r="Y58" s="34">
        <v>45391</v>
      </c>
      <c r="Z58" s="276" t="s">
        <v>45</v>
      </c>
      <c r="AA58" s="276">
        <v>6</v>
      </c>
      <c r="AB58" s="1"/>
      <c r="AC58" s="2"/>
      <c r="AD58" s="32"/>
      <c r="AE58" s="1"/>
      <c r="AF58" s="123"/>
    </row>
    <row r="59" spans="2:32" x14ac:dyDescent="0.2">
      <c r="B59" s="13" t="s">
        <v>76</v>
      </c>
      <c r="C59" s="1" t="s">
        <v>251</v>
      </c>
      <c r="D59" s="133">
        <v>45</v>
      </c>
      <c r="E59" s="30" t="s">
        <v>243</v>
      </c>
      <c r="F59" s="13"/>
      <c r="G59" s="12"/>
      <c r="H59" s="12"/>
      <c r="I59" s="12">
        <v>6</v>
      </c>
      <c r="J59" s="12"/>
      <c r="K59" s="12"/>
      <c r="L59" s="276"/>
      <c r="M59" s="276"/>
      <c r="N59" s="12"/>
      <c r="O59" s="12"/>
      <c r="P59" s="12"/>
      <c r="Q59" s="12"/>
      <c r="R59" s="254"/>
      <c r="S59" s="321" t="s">
        <v>1116</v>
      </c>
      <c r="T59" s="36"/>
      <c r="U59" s="24"/>
      <c r="V59" s="1"/>
      <c r="W59" s="50"/>
      <c r="X59" s="2"/>
      <c r="Y59" s="34">
        <v>45391</v>
      </c>
      <c r="Z59" s="276" t="s">
        <v>45</v>
      </c>
      <c r="AA59" s="276">
        <v>6</v>
      </c>
      <c r="AB59" s="1"/>
      <c r="AC59" s="2"/>
      <c r="AD59" s="32"/>
      <c r="AE59" s="1"/>
      <c r="AF59" s="123"/>
    </row>
    <row r="60" spans="2:32" ht="15" customHeight="1" x14ac:dyDescent="0.2">
      <c r="B60" s="13" t="s">
        <v>76</v>
      </c>
      <c r="C60" s="1" t="s">
        <v>251</v>
      </c>
      <c r="D60" s="133">
        <v>46</v>
      </c>
      <c r="E60" s="30" t="s">
        <v>243</v>
      </c>
      <c r="F60" s="13"/>
      <c r="G60" s="12"/>
      <c r="H60" s="12"/>
      <c r="I60" s="12">
        <v>6</v>
      </c>
      <c r="J60" s="12"/>
      <c r="K60" s="12"/>
      <c r="L60" s="276"/>
      <c r="M60" s="276"/>
      <c r="N60" s="12">
        <v>6</v>
      </c>
      <c r="O60" s="12"/>
      <c r="P60" s="12"/>
      <c r="Q60" s="12"/>
      <c r="R60" s="254"/>
      <c r="S60" s="320" t="s">
        <v>1387</v>
      </c>
      <c r="T60" s="36"/>
      <c r="U60" s="1"/>
      <c r="V60" s="1"/>
      <c r="W60" s="274"/>
      <c r="X60" s="2"/>
      <c r="Y60" s="34">
        <v>45391</v>
      </c>
      <c r="Z60" s="276" t="s">
        <v>45</v>
      </c>
      <c r="AA60" s="276">
        <v>10</v>
      </c>
      <c r="AB60" s="1"/>
      <c r="AC60" s="2"/>
      <c r="AD60" s="32"/>
      <c r="AE60" s="1"/>
      <c r="AF60" s="123"/>
    </row>
    <row r="61" spans="2:32" ht="15" customHeight="1" x14ac:dyDescent="0.2">
      <c r="B61" s="13" t="s">
        <v>76</v>
      </c>
      <c r="C61" s="1" t="s">
        <v>251</v>
      </c>
      <c r="D61" s="133">
        <v>47</v>
      </c>
      <c r="E61" s="30" t="s">
        <v>60</v>
      </c>
      <c r="F61" s="13"/>
      <c r="G61" s="12">
        <v>6</v>
      </c>
      <c r="H61" s="12"/>
      <c r="I61" s="12">
        <v>12</v>
      </c>
      <c r="J61" s="12"/>
      <c r="K61" s="12"/>
      <c r="L61" s="276"/>
      <c r="M61" s="276"/>
      <c r="N61" s="12">
        <v>6</v>
      </c>
      <c r="O61" s="12">
        <v>7</v>
      </c>
      <c r="P61" s="12">
        <v>6</v>
      </c>
      <c r="Q61" s="276"/>
      <c r="R61" s="280"/>
      <c r="S61" s="321" t="s">
        <v>1116</v>
      </c>
      <c r="T61" s="34">
        <v>45364</v>
      </c>
      <c r="U61" s="24" t="s">
        <v>45</v>
      </c>
      <c r="V61" s="1">
        <v>19</v>
      </c>
      <c r="W61" s="274"/>
      <c r="X61" s="2" t="s">
        <v>292</v>
      </c>
      <c r="Y61" s="34">
        <v>45391</v>
      </c>
      <c r="Z61" s="276" t="s">
        <v>45</v>
      </c>
      <c r="AA61" s="276">
        <v>24</v>
      </c>
      <c r="AB61" s="1"/>
      <c r="AC61" s="2"/>
      <c r="AD61" s="32"/>
      <c r="AE61" s="1"/>
      <c r="AF61" s="123"/>
    </row>
    <row r="62" spans="2:32" x14ac:dyDescent="0.2">
      <c r="B62" s="13" t="s">
        <v>76</v>
      </c>
      <c r="C62" s="1" t="s">
        <v>251</v>
      </c>
      <c r="D62" s="133">
        <v>48</v>
      </c>
      <c r="E62" s="30" t="s">
        <v>42</v>
      </c>
      <c r="F62" s="13"/>
      <c r="G62" s="12">
        <v>3</v>
      </c>
      <c r="H62" s="12"/>
      <c r="I62" s="12"/>
      <c r="J62" s="12"/>
      <c r="K62" s="12">
        <v>3</v>
      </c>
      <c r="L62" s="276"/>
      <c r="M62" s="276"/>
      <c r="N62" s="12">
        <v>3</v>
      </c>
      <c r="O62" s="12"/>
      <c r="P62" s="12"/>
      <c r="Q62" s="12"/>
      <c r="R62" s="254"/>
      <c r="S62" s="321" t="s">
        <v>1116</v>
      </c>
      <c r="T62" s="36"/>
      <c r="U62" s="24"/>
      <c r="V62" s="1"/>
      <c r="W62" s="50"/>
      <c r="X62" s="2"/>
      <c r="Y62" s="13"/>
      <c r="Z62" s="276"/>
      <c r="AA62" s="276"/>
      <c r="AB62" s="1"/>
      <c r="AC62" s="2"/>
      <c r="AD62" s="32"/>
      <c r="AE62" s="1"/>
      <c r="AF62" s="123"/>
    </row>
    <row r="63" spans="2:32" x14ac:dyDescent="0.2">
      <c r="B63" s="13" t="s">
        <v>76</v>
      </c>
      <c r="C63" s="1" t="s">
        <v>251</v>
      </c>
      <c r="D63" s="133">
        <v>49</v>
      </c>
      <c r="E63" s="30" t="s">
        <v>42</v>
      </c>
      <c r="F63" s="13"/>
      <c r="G63" s="12">
        <v>3</v>
      </c>
      <c r="H63" s="12"/>
      <c r="I63" s="12"/>
      <c r="J63" s="12"/>
      <c r="K63" s="12">
        <v>3</v>
      </c>
      <c r="L63" s="276"/>
      <c r="M63" s="276"/>
      <c r="N63" s="12">
        <v>3</v>
      </c>
      <c r="O63" s="12"/>
      <c r="P63" s="12"/>
      <c r="Q63" s="12"/>
      <c r="R63" s="254"/>
      <c r="S63" s="322" t="s">
        <v>1209</v>
      </c>
      <c r="T63" s="36"/>
      <c r="U63" s="24"/>
      <c r="V63" s="1"/>
      <c r="W63" s="50"/>
      <c r="X63" s="2"/>
      <c r="Y63" s="13"/>
      <c r="Z63" s="276"/>
      <c r="AA63" s="276"/>
      <c r="AB63" s="1"/>
      <c r="AC63" s="2"/>
      <c r="AD63" s="32"/>
      <c r="AE63" s="1"/>
      <c r="AF63" s="123"/>
    </row>
    <row r="64" spans="2:32" ht="15" customHeight="1" x14ac:dyDescent="0.2">
      <c r="B64" s="13" t="s">
        <v>76</v>
      </c>
      <c r="C64" s="1" t="s">
        <v>251</v>
      </c>
      <c r="D64" s="133">
        <v>50</v>
      </c>
      <c r="E64" s="30" t="s">
        <v>49</v>
      </c>
      <c r="F64" s="13"/>
      <c r="G64" s="12"/>
      <c r="H64" s="12"/>
      <c r="I64" s="12">
        <v>3</v>
      </c>
      <c r="J64" s="12"/>
      <c r="K64" s="12">
        <v>3</v>
      </c>
      <c r="L64" s="276"/>
      <c r="M64" s="276"/>
      <c r="N64" s="12">
        <v>3</v>
      </c>
      <c r="O64" s="12"/>
      <c r="P64" s="12"/>
      <c r="Q64" s="12"/>
      <c r="R64" s="254"/>
      <c r="S64" s="322" t="s">
        <v>1210</v>
      </c>
      <c r="T64" s="36"/>
      <c r="U64" s="1"/>
      <c r="V64" s="1"/>
      <c r="W64" s="274"/>
      <c r="X64" s="2"/>
      <c r="Y64" s="34">
        <v>45391</v>
      </c>
      <c r="Z64" s="276" t="s">
        <v>45</v>
      </c>
      <c r="AA64" s="276">
        <v>6</v>
      </c>
      <c r="AB64" s="1"/>
      <c r="AC64" s="2"/>
      <c r="AD64" s="32"/>
      <c r="AE64" s="1"/>
      <c r="AF64" s="123"/>
    </row>
    <row r="65" spans="2:32" ht="15" customHeight="1" x14ac:dyDescent="0.2">
      <c r="B65" s="13" t="s">
        <v>76</v>
      </c>
      <c r="C65" s="1" t="s">
        <v>251</v>
      </c>
      <c r="D65" s="133">
        <v>51</v>
      </c>
      <c r="E65" s="30" t="s">
        <v>50</v>
      </c>
      <c r="F65" s="13"/>
      <c r="G65" s="12"/>
      <c r="H65" s="12">
        <v>1</v>
      </c>
      <c r="I65" s="12">
        <v>5</v>
      </c>
      <c r="J65" s="12"/>
      <c r="K65" s="12"/>
      <c r="L65" s="276"/>
      <c r="M65" s="276"/>
      <c r="N65" s="12"/>
      <c r="O65" s="12">
        <v>1</v>
      </c>
      <c r="P65" s="12">
        <v>3</v>
      </c>
      <c r="Q65" s="276" t="s">
        <v>45</v>
      </c>
      <c r="R65" s="280"/>
      <c r="S65" s="321" t="s">
        <v>1211</v>
      </c>
      <c r="T65" s="34">
        <v>45364</v>
      </c>
      <c r="U65" s="24" t="s">
        <v>45</v>
      </c>
      <c r="V65" s="1">
        <v>4</v>
      </c>
      <c r="W65" s="274"/>
      <c r="X65" s="2"/>
      <c r="Y65" s="34"/>
      <c r="Z65" s="276"/>
      <c r="AA65" s="276"/>
      <c r="AB65" s="1"/>
      <c r="AC65" s="2"/>
      <c r="AD65" s="32"/>
      <c r="AE65" s="1"/>
      <c r="AF65" s="123"/>
    </row>
    <row r="66" spans="2:32" ht="15" customHeight="1" x14ac:dyDescent="0.2">
      <c r="B66" s="13" t="s">
        <v>76</v>
      </c>
      <c r="C66" s="1" t="s">
        <v>251</v>
      </c>
      <c r="D66" s="133">
        <v>52</v>
      </c>
      <c r="E66" s="30" t="s">
        <v>42</v>
      </c>
      <c r="F66" s="13"/>
      <c r="G66" s="12">
        <v>3</v>
      </c>
      <c r="H66" s="12"/>
      <c r="I66" s="12"/>
      <c r="J66" s="12"/>
      <c r="K66" s="12">
        <v>3</v>
      </c>
      <c r="L66" s="276"/>
      <c r="M66" s="276"/>
      <c r="N66" s="12"/>
      <c r="O66" s="12"/>
      <c r="P66" s="12"/>
      <c r="Q66" s="12"/>
      <c r="R66" s="254"/>
      <c r="S66" s="322" t="s">
        <v>1212</v>
      </c>
      <c r="T66" s="36"/>
      <c r="U66" s="1"/>
      <c r="V66" s="1"/>
      <c r="W66" s="274"/>
      <c r="X66" s="2"/>
      <c r="Y66" s="34"/>
      <c r="Z66" s="276"/>
      <c r="AA66" s="276"/>
      <c r="AB66" s="1"/>
      <c r="AC66" s="2"/>
      <c r="AD66" s="32"/>
      <c r="AE66" s="1"/>
      <c r="AF66" s="123"/>
    </row>
    <row r="67" spans="2:32" x14ac:dyDescent="0.2">
      <c r="B67" s="13" t="s">
        <v>76</v>
      </c>
      <c r="C67" s="1" t="s">
        <v>251</v>
      </c>
      <c r="D67" s="133">
        <v>53</v>
      </c>
      <c r="E67" s="30" t="s">
        <v>44</v>
      </c>
      <c r="F67" s="13"/>
      <c r="G67" s="12">
        <v>3</v>
      </c>
      <c r="H67" s="12"/>
      <c r="I67" s="12">
        <v>6</v>
      </c>
      <c r="J67" s="12"/>
      <c r="K67" s="12"/>
      <c r="L67" s="276"/>
      <c r="M67" s="276"/>
      <c r="N67" s="12"/>
      <c r="O67" s="12"/>
      <c r="P67" s="12"/>
      <c r="Q67" s="12"/>
      <c r="R67" s="254"/>
      <c r="S67" s="322" t="s">
        <v>1213</v>
      </c>
      <c r="T67" s="36"/>
      <c r="U67" s="24"/>
      <c r="V67" s="1"/>
      <c r="W67" s="274"/>
      <c r="X67" s="2"/>
      <c r="Y67" s="34"/>
      <c r="Z67" s="276"/>
      <c r="AA67" s="276"/>
      <c r="AB67" s="1"/>
      <c r="AC67" s="2"/>
      <c r="AD67" s="32"/>
      <c r="AE67" s="1"/>
      <c r="AF67" s="123"/>
    </row>
    <row r="68" spans="2:32" ht="15" customHeight="1" x14ac:dyDescent="0.2">
      <c r="B68" s="13" t="s">
        <v>76</v>
      </c>
      <c r="C68" s="1" t="s">
        <v>251</v>
      </c>
      <c r="D68" s="133">
        <v>54</v>
      </c>
      <c r="E68" s="30" t="s">
        <v>42</v>
      </c>
      <c r="F68" s="13"/>
      <c r="G68" s="12">
        <v>3</v>
      </c>
      <c r="H68" s="12"/>
      <c r="I68" s="12"/>
      <c r="J68" s="12"/>
      <c r="K68" s="12"/>
      <c r="L68" s="276"/>
      <c r="M68" s="276"/>
      <c r="N68" s="12"/>
      <c r="O68" s="12"/>
      <c r="P68" s="12"/>
      <c r="Q68" s="12"/>
      <c r="R68" s="254"/>
      <c r="S68" s="322" t="s">
        <v>1214</v>
      </c>
      <c r="T68" s="36"/>
      <c r="U68" s="1"/>
      <c r="V68" s="1"/>
      <c r="W68" s="274"/>
      <c r="X68" s="2"/>
      <c r="Y68" s="34"/>
      <c r="Z68" s="276"/>
      <c r="AA68" s="276"/>
      <c r="AB68" s="1"/>
      <c r="AC68" s="2"/>
      <c r="AD68" s="32"/>
      <c r="AE68" s="1"/>
      <c r="AF68" s="123"/>
    </row>
    <row r="69" spans="2:32" ht="15" customHeight="1" x14ac:dyDescent="0.2">
      <c r="B69" s="13" t="s">
        <v>76</v>
      </c>
      <c r="C69" s="1" t="s">
        <v>251</v>
      </c>
      <c r="D69" s="133">
        <v>55</v>
      </c>
      <c r="E69" s="30" t="s">
        <v>50</v>
      </c>
      <c r="F69" s="13"/>
      <c r="G69" s="12">
        <v>1</v>
      </c>
      <c r="H69" s="12">
        <v>6</v>
      </c>
      <c r="I69" s="12"/>
      <c r="J69" s="12"/>
      <c r="K69" s="12"/>
      <c r="L69" s="276"/>
      <c r="M69" s="276"/>
      <c r="N69" s="12"/>
      <c r="O69" s="12"/>
      <c r="P69" s="12"/>
      <c r="Q69" s="12"/>
      <c r="R69" s="254"/>
      <c r="S69" s="322" t="s">
        <v>1215</v>
      </c>
      <c r="T69" s="36"/>
      <c r="U69" s="1"/>
      <c r="V69" s="1"/>
      <c r="W69" s="274"/>
      <c r="X69" s="2"/>
      <c r="Y69" s="34"/>
      <c r="Z69" s="276"/>
      <c r="AA69" s="276"/>
      <c r="AB69" s="1"/>
      <c r="AC69" s="2"/>
      <c r="AD69" s="32"/>
      <c r="AE69" s="1"/>
      <c r="AF69" s="123"/>
    </row>
    <row r="70" spans="2:32" ht="15" customHeight="1" x14ac:dyDescent="0.2">
      <c r="B70" s="13" t="s">
        <v>76</v>
      </c>
      <c r="C70" s="1" t="s">
        <v>251</v>
      </c>
      <c r="D70" s="133">
        <v>56</v>
      </c>
      <c r="E70" s="30" t="s">
        <v>42</v>
      </c>
      <c r="F70" s="13"/>
      <c r="G70" s="12">
        <v>3</v>
      </c>
      <c r="H70" s="12"/>
      <c r="I70" s="12"/>
      <c r="J70" s="12"/>
      <c r="K70" s="12"/>
      <c r="L70" s="276"/>
      <c r="M70" s="276"/>
      <c r="N70" s="12"/>
      <c r="O70" s="12"/>
      <c r="P70" s="12"/>
      <c r="Q70" s="12"/>
      <c r="R70" s="254"/>
      <c r="S70" s="320" t="s">
        <v>1388</v>
      </c>
      <c r="T70" s="36"/>
      <c r="U70" s="1"/>
      <c r="V70" s="1"/>
      <c r="W70" s="274"/>
      <c r="X70" s="2"/>
      <c r="Y70" s="34"/>
      <c r="Z70" s="276"/>
      <c r="AA70" s="276"/>
      <c r="AB70" s="1"/>
      <c r="AC70" s="2"/>
      <c r="AD70" s="32"/>
      <c r="AE70" s="1"/>
      <c r="AF70" s="123"/>
    </row>
    <row r="71" spans="2:32" x14ac:dyDescent="0.2">
      <c r="B71" s="13" t="s">
        <v>76</v>
      </c>
      <c r="C71" s="1" t="s">
        <v>251</v>
      </c>
      <c r="D71" s="133">
        <v>57</v>
      </c>
      <c r="E71" s="30" t="s">
        <v>42</v>
      </c>
      <c r="F71" s="13"/>
      <c r="G71" s="12">
        <v>3</v>
      </c>
      <c r="H71" s="12"/>
      <c r="I71" s="12"/>
      <c r="J71" s="12"/>
      <c r="K71" s="12"/>
      <c r="L71" s="276"/>
      <c r="M71" s="276"/>
      <c r="N71" s="12"/>
      <c r="O71" s="12"/>
      <c r="P71" s="12"/>
      <c r="Q71" s="12"/>
      <c r="R71" s="254"/>
      <c r="S71" s="320" t="s">
        <v>1388</v>
      </c>
      <c r="T71" s="36"/>
      <c r="U71" s="24"/>
      <c r="V71" s="1"/>
      <c r="W71" s="50"/>
      <c r="X71" s="2"/>
      <c r="Y71" s="13"/>
      <c r="Z71" s="276"/>
      <c r="AA71" s="276"/>
      <c r="AB71" s="1"/>
      <c r="AC71" s="2"/>
      <c r="AD71" s="32"/>
      <c r="AE71" s="1"/>
      <c r="AF71" s="123"/>
    </row>
    <row r="72" spans="2:32" x14ac:dyDescent="0.2">
      <c r="B72" s="13" t="s">
        <v>76</v>
      </c>
      <c r="C72" s="1" t="s">
        <v>251</v>
      </c>
      <c r="D72" s="133">
        <v>58</v>
      </c>
      <c r="E72" s="30" t="s">
        <v>44</v>
      </c>
      <c r="F72" s="13"/>
      <c r="G72" s="12">
        <v>2</v>
      </c>
      <c r="H72" s="12">
        <v>3</v>
      </c>
      <c r="I72" s="12">
        <v>3</v>
      </c>
      <c r="J72" s="12"/>
      <c r="K72" s="12"/>
      <c r="L72" s="276"/>
      <c r="M72" s="276"/>
      <c r="N72" s="12"/>
      <c r="O72" s="12"/>
      <c r="P72" s="12"/>
      <c r="Q72" s="12"/>
      <c r="R72" s="254"/>
      <c r="S72" s="320" t="s">
        <v>1388</v>
      </c>
      <c r="T72" s="36"/>
      <c r="U72" s="24"/>
      <c r="V72" s="1"/>
      <c r="W72" s="50"/>
      <c r="X72" s="2"/>
      <c r="Y72" s="13"/>
      <c r="Z72" s="276"/>
      <c r="AA72" s="276"/>
      <c r="AB72" s="1"/>
      <c r="AC72" s="2"/>
      <c r="AD72" s="32"/>
      <c r="AE72" s="1"/>
      <c r="AF72" s="123"/>
    </row>
    <row r="73" spans="2:32" x14ac:dyDescent="0.2">
      <c r="B73" s="13" t="s">
        <v>76</v>
      </c>
      <c r="C73" s="1" t="s">
        <v>251</v>
      </c>
      <c r="D73" s="133">
        <v>59</v>
      </c>
      <c r="E73" s="30" t="s">
        <v>244</v>
      </c>
      <c r="F73" s="13"/>
      <c r="G73" s="12">
        <v>4</v>
      </c>
      <c r="H73" s="12"/>
      <c r="I73" s="12">
        <v>9</v>
      </c>
      <c r="J73" s="12"/>
      <c r="K73" s="12"/>
      <c r="L73" s="276"/>
      <c r="M73" s="276"/>
      <c r="N73" s="12"/>
      <c r="O73" s="12"/>
      <c r="P73" s="12"/>
      <c r="Q73" s="12"/>
      <c r="R73" s="254"/>
      <c r="S73" s="322" t="s">
        <v>1118</v>
      </c>
      <c r="T73" s="36"/>
      <c r="U73" s="24"/>
      <c r="V73" s="1"/>
      <c r="W73" s="50"/>
      <c r="X73" s="2"/>
      <c r="Y73" s="34">
        <v>45391</v>
      </c>
      <c r="Z73" s="276" t="s">
        <v>45</v>
      </c>
      <c r="AA73" s="276">
        <v>6</v>
      </c>
      <c r="AB73" s="1"/>
      <c r="AC73" s="2"/>
      <c r="AD73" s="32"/>
      <c r="AE73" s="1"/>
      <c r="AF73" s="123"/>
    </row>
    <row r="74" spans="2:32" x14ac:dyDescent="0.2">
      <c r="B74" s="13" t="s">
        <v>76</v>
      </c>
      <c r="C74" s="1" t="s">
        <v>251</v>
      </c>
      <c r="D74" s="133">
        <v>60</v>
      </c>
      <c r="E74" s="30" t="s">
        <v>52</v>
      </c>
      <c r="F74" s="13"/>
      <c r="G74" s="12">
        <v>7</v>
      </c>
      <c r="H74" s="12"/>
      <c r="I74" s="12">
        <v>3</v>
      </c>
      <c r="J74" s="12"/>
      <c r="K74" s="12">
        <v>3</v>
      </c>
      <c r="L74" s="276"/>
      <c r="M74" s="276"/>
      <c r="N74" s="12">
        <v>1</v>
      </c>
      <c r="O74" s="12"/>
      <c r="P74" s="12"/>
      <c r="Q74" s="12"/>
      <c r="R74" s="254"/>
      <c r="S74" s="320" t="s">
        <v>1389</v>
      </c>
      <c r="T74" s="36"/>
      <c r="U74" s="24"/>
      <c r="V74" s="1"/>
      <c r="W74" s="50"/>
      <c r="X74" s="2"/>
      <c r="Y74" s="34">
        <v>45391</v>
      </c>
      <c r="Z74" s="276" t="s">
        <v>45</v>
      </c>
      <c r="AA74" s="276">
        <v>4</v>
      </c>
      <c r="AB74" s="1"/>
      <c r="AC74" s="2"/>
      <c r="AD74" s="32"/>
      <c r="AE74" s="1"/>
      <c r="AF74" s="123"/>
    </row>
    <row r="75" spans="2:32" ht="15" customHeight="1" x14ac:dyDescent="0.2">
      <c r="B75" s="13" t="s">
        <v>76</v>
      </c>
      <c r="C75" s="1" t="s">
        <v>251</v>
      </c>
      <c r="D75" s="133">
        <v>61</v>
      </c>
      <c r="E75" s="30" t="s">
        <v>245</v>
      </c>
      <c r="F75" s="13"/>
      <c r="G75" s="12">
        <v>4</v>
      </c>
      <c r="H75" s="12"/>
      <c r="I75" s="12">
        <v>3</v>
      </c>
      <c r="J75" s="12"/>
      <c r="K75" s="12"/>
      <c r="L75" s="276"/>
      <c r="M75" s="276"/>
      <c r="N75" s="12"/>
      <c r="O75" s="12">
        <v>3</v>
      </c>
      <c r="P75" s="12">
        <v>3</v>
      </c>
      <c r="Q75" s="276"/>
      <c r="R75" s="280" t="s">
        <v>45</v>
      </c>
      <c r="S75" s="321" t="s">
        <v>1216</v>
      </c>
      <c r="T75" s="34">
        <v>45364</v>
      </c>
      <c r="U75" s="24" t="s">
        <v>45</v>
      </c>
      <c r="V75" s="1">
        <v>12</v>
      </c>
      <c r="W75" s="274"/>
      <c r="X75" s="2"/>
      <c r="Y75" s="34">
        <v>45391</v>
      </c>
      <c r="Z75" s="276" t="s">
        <v>45</v>
      </c>
      <c r="AA75" s="276">
        <v>13</v>
      </c>
      <c r="AB75" s="1"/>
      <c r="AC75" s="2"/>
      <c r="AD75" s="32"/>
      <c r="AE75" s="1"/>
      <c r="AF75" s="123"/>
    </row>
    <row r="76" spans="2:32" ht="15" customHeight="1" x14ac:dyDescent="0.2">
      <c r="B76" s="13" t="s">
        <v>76</v>
      </c>
      <c r="C76" s="1" t="s">
        <v>251</v>
      </c>
      <c r="D76" s="133">
        <v>62</v>
      </c>
      <c r="E76" s="30" t="s">
        <v>42</v>
      </c>
      <c r="F76" s="13"/>
      <c r="G76" s="12">
        <v>3</v>
      </c>
      <c r="H76" s="12"/>
      <c r="I76" s="12"/>
      <c r="J76" s="12"/>
      <c r="K76" s="12"/>
      <c r="L76" s="276"/>
      <c r="M76" s="276"/>
      <c r="N76" s="12">
        <v>3</v>
      </c>
      <c r="O76" s="12"/>
      <c r="P76" s="12"/>
      <c r="Q76" s="12"/>
      <c r="R76" s="254"/>
      <c r="S76" s="322" t="s">
        <v>1217</v>
      </c>
      <c r="T76" s="36"/>
      <c r="U76" s="1"/>
      <c r="V76" s="1"/>
      <c r="W76" s="274"/>
      <c r="X76" s="2"/>
      <c r="Y76" s="34">
        <v>45391</v>
      </c>
      <c r="Z76" s="276" t="s">
        <v>45</v>
      </c>
      <c r="AA76" s="276">
        <v>6</v>
      </c>
      <c r="AB76" s="1"/>
      <c r="AC76" s="2"/>
      <c r="AD76" s="32"/>
      <c r="AE76" s="1"/>
      <c r="AF76" s="123"/>
    </row>
    <row r="77" spans="2:32" ht="15" customHeight="1" x14ac:dyDescent="0.2">
      <c r="B77" s="13" t="s">
        <v>76</v>
      </c>
      <c r="C77" s="1" t="s">
        <v>251</v>
      </c>
      <c r="D77" s="133">
        <v>63</v>
      </c>
      <c r="E77" s="30" t="s">
        <v>55</v>
      </c>
      <c r="F77" s="13"/>
      <c r="G77" s="12">
        <v>1</v>
      </c>
      <c r="H77" s="12"/>
      <c r="I77" s="12">
        <v>6</v>
      </c>
      <c r="J77" s="12"/>
      <c r="K77" s="12"/>
      <c r="L77" s="276"/>
      <c r="M77" s="276"/>
      <c r="N77" s="12"/>
      <c r="O77" s="12">
        <v>3</v>
      </c>
      <c r="P77" s="12"/>
      <c r="Q77" s="276"/>
      <c r="R77" s="280"/>
      <c r="S77" s="322" t="s">
        <v>1218</v>
      </c>
      <c r="T77" s="34">
        <v>45364</v>
      </c>
      <c r="U77" s="24" t="s">
        <v>45</v>
      </c>
      <c r="V77" s="1">
        <v>3</v>
      </c>
      <c r="W77" s="274"/>
      <c r="X77" s="2"/>
      <c r="Y77" s="34">
        <v>45391</v>
      </c>
      <c r="Z77" s="276" t="s">
        <v>45</v>
      </c>
      <c r="AA77" s="276">
        <v>2</v>
      </c>
      <c r="AB77" s="1"/>
      <c r="AC77" s="2"/>
      <c r="AD77" s="32"/>
      <c r="AE77" s="1"/>
      <c r="AF77" s="123"/>
    </row>
    <row r="78" spans="2:32" x14ac:dyDescent="0.2">
      <c r="B78" s="13" t="s">
        <v>76</v>
      </c>
      <c r="C78" s="1" t="s">
        <v>251</v>
      </c>
      <c r="D78" s="133">
        <v>64</v>
      </c>
      <c r="E78" s="30" t="s">
        <v>52</v>
      </c>
      <c r="F78" s="13"/>
      <c r="G78" s="12"/>
      <c r="H78" s="12"/>
      <c r="I78" s="12">
        <v>3</v>
      </c>
      <c r="J78" s="12"/>
      <c r="K78" s="12">
        <v>3</v>
      </c>
      <c r="L78" s="276"/>
      <c r="M78" s="276"/>
      <c r="N78" s="12"/>
      <c r="O78" s="12"/>
      <c r="P78" s="12"/>
      <c r="Q78" s="276"/>
      <c r="R78" s="280"/>
      <c r="S78" s="320" t="s">
        <v>1390</v>
      </c>
      <c r="T78" s="34">
        <v>45364</v>
      </c>
      <c r="U78" s="24" t="s">
        <v>45</v>
      </c>
      <c r="V78" s="1">
        <v>7</v>
      </c>
      <c r="W78" s="50"/>
      <c r="X78" s="2" t="s">
        <v>293</v>
      </c>
      <c r="Y78" s="13"/>
      <c r="Z78" s="276"/>
      <c r="AA78" s="276"/>
      <c r="AB78" s="1"/>
      <c r="AC78" s="2"/>
      <c r="AD78" s="32"/>
      <c r="AE78" s="1"/>
      <c r="AF78" s="123"/>
    </row>
    <row r="79" spans="2:32" ht="15" customHeight="1" x14ac:dyDescent="0.2">
      <c r="B79" s="13" t="s">
        <v>76</v>
      </c>
      <c r="C79" s="1" t="s">
        <v>251</v>
      </c>
      <c r="D79" s="133">
        <v>65</v>
      </c>
      <c r="E79" s="30" t="s">
        <v>42</v>
      </c>
      <c r="F79" s="13"/>
      <c r="G79" s="12">
        <v>3</v>
      </c>
      <c r="H79" s="12"/>
      <c r="I79" s="12"/>
      <c r="J79" s="12"/>
      <c r="K79" s="12"/>
      <c r="L79" s="276"/>
      <c r="M79" s="276"/>
      <c r="N79" s="12"/>
      <c r="O79" s="12"/>
      <c r="P79" s="12"/>
      <c r="Q79" s="12"/>
      <c r="R79" s="254"/>
      <c r="S79" s="322" t="s">
        <v>1120</v>
      </c>
      <c r="T79" s="36"/>
      <c r="U79" s="1"/>
      <c r="V79" s="1"/>
      <c r="W79" s="274"/>
      <c r="X79" s="2"/>
      <c r="Y79" s="13"/>
      <c r="Z79" s="276"/>
      <c r="AA79" s="276"/>
      <c r="AB79" s="1"/>
      <c r="AC79" s="2"/>
      <c r="AD79" s="32"/>
      <c r="AE79" s="1"/>
      <c r="AF79" s="123"/>
    </row>
    <row r="80" spans="2:32" x14ac:dyDescent="0.2">
      <c r="B80" s="13" t="s">
        <v>76</v>
      </c>
      <c r="C80" s="1" t="s">
        <v>251</v>
      </c>
      <c r="D80" s="133">
        <v>66</v>
      </c>
      <c r="E80" s="30" t="s">
        <v>245</v>
      </c>
      <c r="F80" s="13"/>
      <c r="G80" s="12">
        <v>4</v>
      </c>
      <c r="H80" s="12">
        <v>3</v>
      </c>
      <c r="I80" s="12"/>
      <c r="J80" s="12"/>
      <c r="K80" s="12"/>
      <c r="L80" s="276"/>
      <c r="M80" s="276"/>
      <c r="N80" s="12"/>
      <c r="O80" s="12">
        <v>9</v>
      </c>
      <c r="P80" s="12">
        <v>3</v>
      </c>
      <c r="Q80" s="276"/>
      <c r="R80" s="280" t="s">
        <v>45</v>
      </c>
      <c r="S80" s="322" t="s">
        <v>1219</v>
      </c>
      <c r="T80" s="36">
        <v>45365</v>
      </c>
      <c r="U80" s="24" t="s">
        <v>45</v>
      </c>
      <c r="V80" s="1">
        <v>18</v>
      </c>
      <c r="W80" s="50"/>
      <c r="X80" s="2"/>
      <c r="Y80" s="13"/>
      <c r="Z80" s="276"/>
      <c r="AA80" s="276"/>
      <c r="AB80" s="1"/>
      <c r="AC80" s="2"/>
      <c r="AD80" s="32"/>
      <c r="AE80" s="1"/>
      <c r="AF80" s="123"/>
    </row>
    <row r="81" spans="2:32" x14ac:dyDescent="0.2">
      <c r="B81" s="13" t="s">
        <v>76</v>
      </c>
      <c r="C81" s="1" t="s">
        <v>251</v>
      </c>
      <c r="D81" s="133">
        <v>67</v>
      </c>
      <c r="E81" s="30" t="s">
        <v>42</v>
      </c>
      <c r="F81" s="13"/>
      <c r="G81" s="12">
        <v>3</v>
      </c>
      <c r="H81" s="12"/>
      <c r="I81" s="12"/>
      <c r="J81" s="12"/>
      <c r="K81" s="12"/>
      <c r="L81" s="276"/>
      <c r="M81" s="276"/>
      <c r="N81" s="12">
        <v>3</v>
      </c>
      <c r="O81" s="12"/>
      <c r="P81" s="12"/>
      <c r="Q81" s="12"/>
      <c r="R81" s="254"/>
      <c r="S81" s="322" t="s">
        <v>1220</v>
      </c>
      <c r="T81" s="36"/>
      <c r="U81" s="24"/>
      <c r="V81" s="1"/>
      <c r="W81" s="50"/>
      <c r="X81" s="2"/>
      <c r="Y81" s="13"/>
      <c r="Z81" s="276"/>
      <c r="AA81" s="276"/>
      <c r="AB81" s="1"/>
      <c r="AC81" s="2"/>
      <c r="AD81" s="32"/>
      <c r="AE81" s="1"/>
      <c r="AF81" s="123"/>
    </row>
    <row r="82" spans="2:32" ht="15" customHeight="1" x14ac:dyDescent="0.2">
      <c r="B82" s="13" t="s">
        <v>76</v>
      </c>
      <c r="C82" s="1" t="s">
        <v>251</v>
      </c>
      <c r="D82" s="133">
        <v>68</v>
      </c>
      <c r="E82" s="30" t="s">
        <v>42</v>
      </c>
      <c r="F82" s="13"/>
      <c r="G82" s="12">
        <v>3</v>
      </c>
      <c r="H82" s="12"/>
      <c r="I82" s="12"/>
      <c r="J82" s="12"/>
      <c r="K82" s="12"/>
      <c r="L82" s="276"/>
      <c r="M82" s="276"/>
      <c r="N82" s="12"/>
      <c r="O82" s="12"/>
      <c r="P82" s="12"/>
      <c r="Q82" s="12"/>
      <c r="R82" s="254"/>
      <c r="S82" s="322" t="s">
        <v>1221</v>
      </c>
      <c r="T82" s="36"/>
      <c r="U82" s="1"/>
      <c r="V82" s="1"/>
      <c r="W82" s="274"/>
      <c r="X82" s="2"/>
      <c r="Y82" s="13"/>
      <c r="Z82" s="276"/>
      <c r="AA82" s="276"/>
      <c r="AB82" s="1"/>
      <c r="AC82" s="2"/>
      <c r="AD82" s="32"/>
      <c r="AE82" s="1"/>
      <c r="AF82" s="123"/>
    </row>
    <row r="83" spans="2:32" ht="15" customHeight="1" x14ac:dyDescent="0.2">
      <c r="B83" s="13" t="s">
        <v>76</v>
      </c>
      <c r="C83" s="1" t="s">
        <v>251</v>
      </c>
      <c r="D83" s="133">
        <v>69</v>
      </c>
      <c r="E83" s="30" t="s">
        <v>44</v>
      </c>
      <c r="F83" s="13"/>
      <c r="G83" s="12">
        <v>1</v>
      </c>
      <c r="H83" s="12">
        <v>6</v>
      </c>
      <c r="I83" s="12"/>
      <c r="J83" s="12"/>
      <c r="K83" s="12"/>
      <c r="L83" s="276"/>
      <c r="M83" s="276"/>
      <c r="N83" s="12"/>
      <c r="O83" s="12">
        <v>4</v>
      </c>
      <c r="P83" s="12"/>
      <c r="Q83" s="276"/>
      <c r="R83" s="280"/>
      <c r="S83" s="322" t="s">
        <v>1222</v>
      </c>
      <c r="T83" s="36">
        <v>45365</v>
      </c>
      <c r="U83" s="24" t="s">
        <v>45</v>
      </c>
      <c r="V83" s="1">
        <v>4</v>
      </c>
      <c r="W83" s="274"/>
      <c r="X83" s="2"/>
      <c r="Y83" s="13"/>
      <c r="Z83" s="276"/>
      <c r="AA83" s="276"/>
      <c r="AB83" s="1"/>
      <c r="AC83" s="2"/>
      <c r="AD83" s="32"/>
      <c r="AE83" s="1"/>
      <c r="AF83" s="123"/>
    </row>
    <row r="84" spans="2:32" ht="15" customHeight="1" x14ac:dyDescent="0.2">
      <c r="B84" s="13" t="s">
        <v>76</v>
      </c>
      <c r="C84" s="1" t="s">
        <v>251</v>
      </c>
      <c r="D84" s="133">
        <v>70</v>
      </c>
      <c r="E84" s="30" t="s">
        <v>42</v>
      </c>
      <c r="F84" s="13"/>
      <c r="G84" s="12">
        <v>3</v>
      </c>
      <c r="H84" s="12"/>
      <c r="I84" s="12"/>
      <c r="J84" s="12"/>
      <c r="K84" s="12"/>
      <c r="L84" s="276"/>
      <c r="M84" s="276"/>
      <c r="N84" s="12">
        <v>3</v>
      </c>
      <c r="O84" s="12"/>
      <c r="P84" s="12"/>
      <c r="Q84" s="12"/>
      <c r="R84" s="254"/>
      <c r="S84" s="322" t="s">
        <v>1223</v>
      </c>
      <c r="T84" s="36"/>
      <c r="U84" s="1"/>
      <c r="V84" s="1"/>
      <c r="W84" s="274"/>
      <c r="X84" s="2"/>
      <c r="Y84" s="13"/>
      <c r="Z84" s="276"/>
      <c r="AA84" s="276"/>
      <c r="AB84" s="1"/>
      <c r="AC84" s="2"/>
      <c r="AD84" s="32"/>
      <c r="AE84" s="1"/>
      <c r="AF84" s="123"/>
    </row>
    <row r="85" spans="2:32" x14ac:dyDescent="0.2">
      <c r="B85" s="13" t="s">
        <v>76</v>
      </c>
      <c r="C85" s="1" t="s">
        <v>251</v>
      </c>
      <c r="D85" s="133">
        <v>71</v>
      </c>
      <c r="E85" s="30" t="s">
        <v>42</v>
      </c>
      <c r="F85" s="13"/>
      <c r="G85" s="12">
        <v>3</v>
      </c>
      <c r="H85" s="12"/>
      <c r="I85" s="12"/>
      <c r="J85" s="12"/>
      <c r="K85" s="12"/>
      <c r="L85" s="276"/>
      <c r="M85" s="276"/>
      <c r="N85" s="12"/>
      <c r="O85" s="12"/>
      <c r="P85" s="12"/>
      <c r="Q85" s="12"/>
      <c r="R85" s="254"/>
      <c r="S85" s="320" t="s">
        <v>1391</v>
      </c>
      <c r="T85" s="36"/>
      <c r="U85" s="24"/>
      <c r="V85" s="1"/>
      <c r="W85" s="50"/>
      <c r="X85" s="2"/>
      <c r="Y85" s="13"/>
      <c r="Z85" s="276"/>
      <c r="AA85" s="276"/>
      <c r="AB85" s="1"/>
      <c r="AC85" s="2"/>
      <c r="AD85" s="32"/>
      <c r="AE85" s="1"/>
      <c r="AF85" s="123"/>
    </row>
    <row r="86" spans="2:32" x14ac:dyDescent="0.2">
      <c r="B86" s="13" t="s">
        <v>76</v>
      </c>
      <c r="C86" s="1" t="s">
        <v>251</v>
      </c>
      <c r="D86" s="133">
        <v>72</v>
      </c>
      <c r="E86" s="30" t="s">
        <v>42</v>
      </c>
      <c r="F86" s="13"/>
      <c r="G86" s="12">
        <v>3</v>
      </c>
      <c r="H86" s="12"/>
      <c r="I86" s="12"/>
      <c r="J86" s="12"/>
      <c r="K86" s="12"/>
      <c r="L86" s="276"/>
      <c r="M86" s="276"/>
      <c r="N86" s="12">
        <v>2</v>
      </c>
      <c r="O86" s="12"/>
      <c r="P86" s="12"/>
      <c r="Q86" s="12"/>
      <c r="R86" s="254"/>
      <c r="S86" s="320" t="s">
        <v>1392</v>
      </c>
      <c r="T86" s="36"/>
      <c r="U86" s="24"/>
      <c r="V86" s="1"/>
      <c r="W86" s="50"/>
      <c r="X86" s="2"/>
      <c r="Y86" s="13"/>
      <c r="Z86" s="276"/>
      <c r="AA86" s="276"/>
      <c r="AB86" s="1"/>
      <c r="AC86" s="2"/>
      <c r="AD86" s="32"/>
      <c r="AE86" s="1"/>
      <c r="AF86" s="123"/>
    </row>
    <row r="87" spans="2:32" ht="15" customHeight="1" x14ac:dyDescent="0.2">
      <c r="B87" s="13" t="s">
        <v>76</v>
      </c>
      <c r="C87" s="1" t="s">
        <v>251</v>
      </c>
      <c r="D87" s="133">
        <v>73</v>
      </c>
      <c r="E87" s="30" t="s">
        <v>245</v>
      </c>
      <c r="F87" s="13"/>
      <c r="G87" s="12">
        <v>3</v>
      </c>
      <c r="H87" s="12"/>
      <c r="I87" s="12">
        <v>3</v>
      </c>
      <c r="J87" s="12"/>
      <c r="K87" s="12">
        <v>3</v>
      </c>
      <c r="L87" s="276"/>
      <c r="M87" s="276"/>
      <c r="N87" s="12"/>
      <c r="O87" s="12"/>
      <c r="P87" s="12"/>
      <c r="Q87" s="12"/>
      <c r="R87" s="254"/>
      <c r="S87" s="322" t="s">
        <v>1224</v>
      </c>
      <c r="T87" s="36"/>
      <c r="U87" s="1"/>
      <c r="V87" s="1"/>
      <c r="W87" s="274"/>
      <c r="X87" s="2"/>
      <c r="Y87" s="13"/>
      <c r="Z87" s="276"/>
      <c r="AA87" s="276"/>
      <c r="AB87" s="1"/>
      <c r="AC87" s="2"/>
      <c r="AD87" s="32"/>
      <c r="AE87" s="1"/>
      <c r="AF87" s="123"/>
    </row>
    <row r="88" spans="2:32" ht="15" customHeight="1" x14ac:dyDescent="0.2">
      <c r="B88" s="13" t="s">
        <v>76</v>
      </c>
      <c r="C88" s="1" t="s">
        <v>251</v>
      </c>
      <c r="D88" s="133">
        <v>74</v>
      </c>
      <c r="E88" s="30" t="s">
        <v>42</v>
      </c>
      <c r="F88" s="13"/>
      <c r="G88" s="12">
        <v>3</v>
      </c>
      <c r="H88" s="12"/>
      <c r="I88" s="12"/>
      <c r="J88" s="12"/>
      <c r="K88" s="12"/>
      <c r="L88" s="276"/>
      <c r="M88" s="276"/>
      <c r="N88" s="12"/>
      <c r="O88" s="12"/>
      <c r="P88" s="12"/>
      <c r="Q88" s="12"/>
      <c r="R88" s="254"/>
      <c r="S88" s="322" t="s">
        <v>1225</v>
      </c>
      <c r="T88" s="36"/>
      <c r="U88" s="1"/>
      <c r="V88" s="1"/>
      <c r="W88" s="274"/>
      <c r="X88" s="2"/>
      <c r="Y88" s="13"/>
      <c r="Z88" s="276"/>
      <c r="AA88" s="276"/>
      <c r="AB88" s="1"/>
      <c r="AC88" s="2"/>
      <c r="AD88" s="32"/>
      <c r="AE88" s="1"/>
      <c r="AF88" s="123"/>
    </row>
    <row r="89" spans="2:32" ht="15" customHeight="1" x14ac:dyDescent="0.2">
      <c r="B89" s="13" t="s">
        <v>76</v>
      </c>
      <c r="C89" s="1" t="s">
        <v>251</v>
      </c>
      <c r="D89" s="133">
        <v>75</v>
      </c>
      <c r="E89" s="30" t="s">
        <v>42</v>
      </c>
      <c r="F89" s="13"/>
      <c r="G89" s="12">
        <v>3</v>
      </c>
      <c r="H89" s="12"/>
      <c r="I89" s="12"/>
      <c r="J89" s="12"/>
      <c r="K89" s="12"/>
      <c r="L89" s="276"/>
      <c r="M89" s="276"/>
      <c r="N89" s="12"/>
      <c r="O89" s="12"/>
      <c r="P89" s="12"/>
      <c r="Q89" s="12"/>
      <c r="R89" s="254"/>
      <c r="S89" s="322" t="s">
        <v>1225</v>
      </c>
      <c r="T89" s="36"/>
      <c r="U89" s="1"/>
      <c r="V89" s="1"/>
      <c r="W89" s="274"/>
      <c r="X89" s="2"/>
      <c r="Y89" s="13"/>
      <c r="Z89" s="276"/>
      <c r="AA89" s="276"/>
      <c r="AB89" s="1"/>
      <c r="AC89" s="2"/>
      <c r="AD89" s="32"/>
      <c r="AE89" s="1"/>
      <c r="AF89" s="123"/>
    </row>
    <row r="90" spans="2:32" ht="15" customHeight="1" x14ac:dyDescent="0.2">
      <c r="B90" s="13" t="s">
        <v>76</v>
      </c>
      <c r="C90" s="1" t="s">
        <v>251</v>
      </c>
      <c r="D90" s="133">
        <v>76</v>
      </c>
      <c r="E90" s="30" t="s">
        <v>42</v>
      </c>
      <c r="F90" s="13"/>
      <c r="G90" s="12">
        <v>3</v>
      </c>
      <c r="H90" s="12"/>
      <c r="I90" s="12"/>
      <c r="J90" s="12"/>
      <c r="K90" s="12"/>
      <c r="L90" s="276"/>
      <c r="M90" s="276"/>
      <c r="N90" s="12"/>
      <c r="O90" s="12"/>
      <c r="P90" s="12"/>
      <c r="Q90" s="12"/>
      <c r="R90" s="254"/>
      <c r="S90" s="320" t="s">
        <v>1393</v>
      </c>
      <c r="T90" s="36"/>
      <c r="U90" s="1"/>
      <c r="V90" s="1"/>
      <c r="W90" s="274"/>
      <c r="X90" s="2"/>
      <c r="Y90" s="13"/>
      <c r="Z90" s="276"/>
      <c r="AA90" s="276"/>
      <c r="AB90" s="1"/>
      <c r="AC90" s="2"/>
      <c r="AD90" s="32"/>
      <c r="AE90" s="1"/>
      <c r="AF90" s="123"/>
    </row>
    <row r="91" spans="2:32" ht="15" customHeight="1" x14ac:dyDescent="0.2">
      <c r="B91" s="13" t="s">
        <v>76</v>
      </c>
      <c r="C91" s="1" t="s">
        <v>251</v>
      </c>
      <c r="D91" s="133">
        <v>77</v>
      </c>
      <c r="E91" s="30" t="s">
        <v>245</v>
      </c>
      <c r="F91" s="13"/>
      <c r="G91" s="12">
        <v>4</v>
      </c>
      <c r="H91" s="12">
        <v>3</v>
      </c>
      <c r="I91" s="12"/>
      <c r="J91" s="12"/>
      <c r="K91" s="12"/>
      <c r="L91" s="276"/>
      <c r="M91" s="276"/>
      <c r="N91" s="12"/>
      <c r="O91" s="12">
        <v>14</v>
      </c>
      <c r="P91" s="12">
        <v>3</v>
      </c>
      <c r="Q91" s="276"/>
      <c r="R91" s="280" t="s">
        <v>45</v>
      </c>
      <c r="S91" s="322" t="s">
        <v>1226</v>
      </c>
      <c r="T91" s="36">
        <v>45365</v>
      </c>
      <c r="U91" s="24" t="s">
        <v>45</v>
      </c>
      <c r="V91" s="1">
        <v>23</v>
      </c>
      <c r="W91" s="274"/>
      <c r="X91" s="2"/>
      <c r="Y91" s="13"/>
      <c r="Z91" s="276"/>
      <c r="AA91" s="276"/>
      <c r="AB91" s="1"/>
      <c r="AC91" s="2"/>
      <c r="AD91" s="32"/>
      <c r="AE91" s="1"/>
      <c r="AF91" s="123"/>
    </row>
    <row r="92" spans="2:32" x14ac:dyDescent="0.2">
      <c r="B92" s="13" t="s">
        <v>76</v>
      </c>
      <c r="C92" s="1" t="s">
        <v>251</v>
      </c>
      <c r="D92" s="133">
        <v>78</v>
      </c>
      <c r="E92" s="30" t="s">
        <v>42</v>
      </c>
      <c r="F92" s="13"/>
      <c r="G92" s="12">
        <v>3</v>
      </c>
      <c r="H92" s="12"/>
      <c r="I92" s="12"/>
      <c r="J92" s="12"/>
      <c r="K92" s="12"/>
      <c r="L92" s="276"/>
      <c r="M92" s="276"/>
      <c r="N92" s="12"/>
      <c r="O92" s="12"/>
      <c r="P92" s="12"/>
      <c r="Q92" s="12"/>
      <c r="R92" s="254"/>
      <c r="S92" s="322" t="s">
        <v>1227</v>
      </c>
      <c r="T92" s="36"/>
      <c r="U92" s="24"/>
      <c r="V92" s="1"/>
      <c r="W92" s="274"/>
      <c r="X92" s="2"/>
      <c r="Y92" s="13"/>
      <c r="Z92" s="276"/>
      <c r="AA92" s="276"/>
      <c r="AB92" s="1"/>
      <c r="AC92" s="2"/>
      <c r="AD92" s="32"/>
      <c r="AE92" s="1"/>
      <c r="AF92" s="123"/>
    </row>
    <row r="93" spans="2:32" ht="15" customHeight="1" x14ac:dyDescent="0.2">
      <c r="B93" s="13" t="s">
        <v>76</v>
      </c>
      <c r="C93" s="1" t="s">
        <v>251</v>
      </c>
      <c r="D93" s="133">
        <v>79</v>
      </c>
      <c r="E93" s="30" t="s">
        <v>42</v>
      </c>
      <c r="F93" s="13"/>
      <c r="G93" s="12">
        <v>3</v>
      </c>
      <c r="H93" s="12"/>
      <c r="I93" s="12"/>
      <c r="J93" s="12"/>
      <c r="K93" s="12"/>
      <c r="L93" s="276"/>
      <c r="M93" s="276"/>
      <c r="N93" s="12"/>
      <c r="O93" s="12"/>
      <c r="P93" s="12"/>
      <c r="Q93" s="12"/>
      <c r="R93" s="254"/>
      <c r="S93" s="322" t="s">
        <v>1227</v>
      </c>
      <c r="T93" s="36"/>
      <c r="U93" s="1"/>
      <c r="V93" s="1"/>
      <c r="W93" s="274"/>
      <c r="X93" s="2"/>
      <c r="Y93" s="13"/>
      <c r="Z93" s="276"/>
      <c r="AA93" s="276"/>
      <c r="AB93" s="1"/>
      <c r="AC93" s="2"/>
      <c r="AD93" s="32"/>
      <c r="AE93" s="1"/>
      <c r="AF93" s="123"/>
    </row>
    <row r="94" spans="2:32" ht="15" customHeight="1" x14ac:dyDescent="0.2">
      <c r="B94" s="13" t="s">
        <v>76</v>
      </c>
      <c r="C94" s="1" t="s">
        <v>251</v>
      </c>
      <c r="D94" s="133">
        <v>80</v>
      </c>
      <c r="E94" s="30" t="s">
        <v>42</v>
      </c>
      <c r="F94" s="13"/>
      <c r="G94" s="12">
        <v>3</v>
      </c>
      <c r="H94" s="12"/>
      <c r="I94" s="12"/>
      <c r="J94" s="12"/>
      <c r="K94" s="12"/>
      <c r="L94" s="276"/>
      <c r="M94" s="276"/>
      <c r="N94" s="12">
        <v>3</v>
      </c>
      <c r="O94" s="12"/>
      <c r="P94" s="12"/>
      <c r="Q94" s="12"/>
      <c r="R94" s="254"/>
      <c r="S94" s="322" t="s">
        <v>1228</v>
      </c>
      <c r="T94" s="36"/>
      <c r="U94" s="1"/>
      <c r="V94" s="1"/>
      <c r="W94" s="274"/>
      <c r="X94" s="2"/>
      <c r="Y94" s="13"/>
      <c r="Z94" s="276"/>
      <c r="AA94" s="276"/>
      <c r="AB94" s="1"/>
      <c r="AC94" s="2"/>
      <c r="AD94" s="32"/>
      <c r="AE94" s="1"/>
      <c r="AF94" s="123"/>
    </row>
    <row r="95" spans="2:32" x14ac:dyDescent="0.2">
      <c r="B95" s="13" t="s">
        <v>76</v>
      </c>
      <c r="C95" s="1"/>
      <c r="D95" s="133"/>
      <c r="E95" s="30" t="s">
        <v>1527</v>
      </c>
      <c r="F95" s="13"/>
      <c r="G95" s="12"/>
      <c r="H95" s="12"/>
      <c r="I95" s="12"/>
      <c r="J95" s="12"/>
      <c r="K95" s="12"/>
      <c r="L95" s="276"/>
      <c r="M95" s="276"/>
      <c r="N95" s="12"/>
      <c r="O95" s="12"/>
      <c r="P95" s="12"/>
      <c r="Q95" s="12"/>
      <c r="R95" s="254" t="s">
        <v>1527</v>
      </c>
      <c r="S95" s="350"/>
      <c r="T95" s="36"/>
      <c r="U95" s="24"/>
      <c r="V95" s="1"/>
      <c r="W95" s="50"/>
      <c r="X95" s="2"/>
      <c r="Y95" s="13" t="s">
        <v>1527</v>
      </c>
      <c r="Z95" s="276"/>
      <c r="AA95" s="276"/>
      <c r="AB95" s="1"/>
      <c r="AC95" s="2"/>
      <c r="AD95" s="32"/>
      <c r="AE95" s="1"/>
      <c r="AF95" s="123"/>
    </row>
    <row r="96" spans="2:32" ht="15" customHeight="1" x14ac:dyDescent="0.2">
      <c r="B96" s="13" t="s">
        <v>76</v>
      </c>
      <c r="C96" s="1" t="s">
        <v>251</v>
      </c>
      <c r="D96" s="133">
        <v>81</v>
      </c>
      <c r="E96" s="30" t="s">
        <v>44</v>
      </c>
      <c r="F96" s="13"/>
      <c r="G96" s="12"/>
      <c r="H96" s="12"/>
      <c r="I96" s="12">
        <v>6</v>
      </c>
      <c r="J96" s="12"/>
      <c r="K96" s="12"/>
      <c r="L96" s="276"/>
      <c r="M96" s="276"/>
      <c r="N96" s="12"/>
      <c r="O96" s="12">
        <v>9</v>
      </c>
      <c r="P96" s="12">
        <v>3</v>
      </c>
      <c r="Q96" s="276"/>
      <c r="R96" s="280" t="s">
        <v>45</v>
      </c>
      <c r="S96" s="321" t="s">
        <v>1229</v>
      </c>
      <c r="T96" s="36">
        <v>45365</v>
      </c>
      <c r="U96" s="24" t="s">
        <v>45</v>
      </c>
      <c r="V96" s="1">
        <v>18</v>
      </c>
      <c r="W96" s="274"/>
      <c r="X96" s="2"/>
      <c r="Y96" s="13"/>
      <c r="Z96" s="276"/>
      <c r="AA96" s="276"/>
      <c r="AB96" s="1"/>
      <c r="AC96" s="2"/>
      <c r="AD96" s="32"/>
      <c r="AE96" s="1"/>
      <c r="AF96" s="123"/>
    </row>
    <row r="97" spans="2:32" ht="15" customHeight="1" x14ac:dyDescent="0.2">
      <c r="B97" s="13" t="s">
        <v>76</v>
      </c>
      <c r="C97" s="1" t="s">
        <v>251</v>
      </c>
      <c r="D97" s="133">
        <v>82</v>
      </c>
      <c r="E97" s="30" t="s">
        <v>42</v>
      </c>
      <c r="F97" s="13"/>
      <c r="G97" s="12">
        <v>3</v>
      </c>
      <c r="H97" s="12"/>
      <c r="I97" s="12"/>
      <c r="J97" s="12"/>
      <c r="K97" s="12"/>
      <c r="L97" s="276"/>
      <c r="M97" s="276"/>
      <c r="N97" s="12"/>
      <c r="O97" s="12"/>
      <c r="P97" s="12"/>
      <c r="Q97" s="12"/>
      <c r="R97" s="254"/>
      <c r="S97" s="320" t="s">
        <v>1394</v>
      </c>
      <c r="T97" s="36"/>
      <c r="U97" s="1"/>
      <c r="V97" s="1"/>
      <c r="W97" s="274"/>
      <c r="X97" s="2"/>
      <c r="Y97" s="13"/>
      <c r="Z97" s="276"/>
      <c r="AA97" s="276"/>
      <c r="AB97" s="1"/>
      <c r="AC97" s="2"/>
      <c r="AD97" s="32"/>
      <c r="AE97" s="1"/>
      <c r="AF97" s="123"/>
    </row>
    <row r="98" spans="2:32" ht="15" customHeight="1" x14ac:dyDescent="0.2">
      <c r="B98" s="13" t="s">
        <v>76</v>
      </c>
      <c r="C98" s="1" t="s">
        <v>251</v>
      </c>
      <c r="D98" s="133">
        <v>83</v>
      </c>
      <c r="E98" s="30" t="s">
        <v>42</v>
      </c>
      <c r="F98" s="13"/>
      <c r="G98" s="12">
        <v>3</v>
      </c>
      <c r="H98" s="12"/>
      <c r="I98" s="12"/>
      <c r="J98" s="12"/>
      <c r="K98" s="12"/>
      <c r="L98" s="276"/>
      <c r="M98" s="276"/>
      <c r="N98" s="12"/>
      <c r="O98" s="12"/>
      <c r="P98" s="12"/>
      <c r="Q98" s="12"/>
      <c r="R98" s="254"/>
      <c r="S98" s="320" t="s">
        <v>1395</v>
      </c>
      <c r="T98" s="36"/>
      <c r="U98" s="1"/>
      <c r="V98" s="1"/>
      <c r="W98" s="274"/>
      <c r="X98" s="2"/>
      <c r="Y98" s="13"/>
      <c r="Z98" s="276"/>
      <c r="AA98" s="276"/>
      <c r="AB98" s="1"/>
      <c r="AC98" s="2"/>
      <c r="AD98" s="32"/>
      <c r="AE98" s="1"/>
      <c r="AF98" s="123"/>
    </row>
    <row r="99" spans="2:32" ht="15" customHeight="1" x14ac:dyDescent="0.2">
      <c r="B99" s="13" t="s">
        <v>76</v>
      </c>
      <c r="C99" s="1" t="s">
        <v>251</v>
      </c>
      <c r="D99" s="133">
        <v>84</v>
      </c>
      <c r="E99" s="30" t="s">
        <v>245</v>
      </c>
      <c r="F99" s="13"/>
      <c r="G99" s="12">
        <v>4</v>
      </c>
      <c r="H99" s="12">
        <v>3</v>
      </c>
      <c r="I99" s="12"/>
      <c r="J99" s="12"/>
      <c r="K99" s="12"/>
      <c r="L99" s="276"/>
      <c r="M99" s="276"/>
      <c r="N99" s="12"/>
      <c r="O99" s="12">
        <v>3</v>
      </c>
      <c r="P99" s="12">
        <v>3</v>
      </c>
      <c r="Q99" s="276" t="s">
        <v>45</v>
      </c>
      <c r="R99" s="280"/>
      <c r="S99" s="320" t="s">
        <v>1396</v>
      </c>
      <c r="T99" s="36">
        <v>45365</v>
      </c>
      <c r="U99" s="24" t="s">
        <v>45</v>
      </c>
      <c r="V99" s="1">
        <v>6</v>
      </c>
      <c r="W99" s="274"/>
      <c r="X99" s="2"/>
      <c r="Y99" s="13"/>
      <c r="Z99" s="276"/>
      <c r="AA99" s="276"/>
      <c r="AB99" s="1"/>
      <c r="AC99" s="2"/>
      <c r="AD99" s="32"/>
      <c r="AE99" s="1"/>
      <c r="AF99" s="123"/>
    </row>
    <row r="100" spans="2:32" ht="15" customHeight="1" x14ac:dyDescent="0.2">
      <c r="B100" s="13" t="s">
        <v>76</v>
      </c>
      <c r="C100" s="1" t="s">
        <v>251</v>
      </c>
      <c r="D100" s="133">
        <v>85</v>
      </c>
      <c r="E100" s="30" t="s">
        <v>42</v>
      </c>
      <c r="F100" s="13"/>
      <c r="G100" s="12">
        <v>3</v>
      </c>
      <c r="H100" s="12"/>
      <c r="I100" s="12"/>
      <c r="J100" s="12"/>
      <c r="K100" s="12">
        <v>3</v>
      </c>
      <c r="L100" s="276"/>
      <c r="M100" s="276"/>
      <c r="N100" s="12">
        <v>3</v>
      </c>
      <c r="O100" s="12">
        <v>2</v>
      </c>
      <c r="P100" s="12"/>
      <c r="Q100" s="276"/>
      <c r="R100" s="280"/>
      <c r="S100" s="320" t="s">
        <v>1397</v>
      </c>
      <c r="T100" s="36">
        <v>45365</v>
      </c>
      <c r="U100" s="24" t="s">
        <v>45</v>
      </c>
      <c r="V100" s="1">
        <v>4</v>
      </c>
      <c r="W100" s="274"/>
      <c r="X100" s="2" t="s">
        <v>294</v>
      </c>
      <c r="Y100" s="13"/>
      <c r="Z100" s="276"/>
      <c r="AA100" s="276"/>
      <c r="AB100" s="1"/>
      <c r="AC100" s="2"/>
      <c r="AD100" s="32"/>
      <c r="AE100" s="1"/>
      <c r="AF100" s="123"/>
    </row>
    <row r="101" spans="2:32" ht="15" customHeight="1" x14ac:dyDescent="0.2">
      <c r="B101" s="13" t="s">
        <v>76</v>
      </c>
      <c r="C101" s="1" t="s">
        <v>251</v>
      </c>
      <c r="D101" s="133">
        <v>86</v>
      </c>
      <c r="E101" s="30" t="s">
        <v>42</v>
      </c>
      <c r="F101" s="13"/>
      <c r="G101" s="12">
        <v>3</v>
      </c>
      <c r="H101" s="12"/>
      <c r="I101" s="12"/>
      <c r="J101" s="12"/>
      <c r="K101" s="12"/>
      <c r="L101" s="276"/>
      <c r="M101" s="276"/>
      <c r="N101" s="12"/>
      <c r="O101" s="12"/>
      <c r="P101" s="12"/>
      <c r="Q101" s="12"/>
      <c r="R101" s="254"/>
      <c r="S101" s="322" t="s">
        <v>1230</v>
      </c>
      <c r="T101" s="36"/>
      <c r="U101" s="1"/>
      <c r="V101" s="1"/>
      <c r="W101" s="274"/>
      <c r="X101" s="2"/>
      <c r="Y101" s="13"/>
      <c r="Z101" s="276"/>
      <c r="AA101" s="276"/>
      <c r="AB101" s="1"/>
      <c r="AC101" s="2"/>
      <c r="AD101" s="32"/>
      <c r="AE101" s="1"/>
      <c r="AF101" s="123"/>
    </row>
    <row r="102" spans="2:32" x14ac:dyDescent="0.2">
      <c r="B102" s="13" t="s">
        <v>76</v>
      </c>
      <c r="C102" s="1" t="s">
        <v>251</v>
      </c>
      <c r="D102" s="133">
        <v>87</v>
      </c>
      <c r="E102" s="30" t="s">
        <v>42</v>
      </c>
      <c r="F102" s="13"/>
      <c r="G102" s="12">
        <v>4</v>
      </c>
      <c r="H102" s="12"/>
      <c r="I102" s="12"/>
      <c r="J102" s="12"/>
      <c r="K102" s="12"/>
      <c r="L102" s="276"/>
      <c r="M102" s="276"/>
      <c r="N102" s="12">
        <v>3</v>
      </c>
      <c r="O102" s="12">
        <v>5</v>
      </c>
      <c r="P102" s="12">
        <v>3</v>
      </c>
      <c r="Q102" s="276" t="s">
        <v>45</v>
      </c>
      <c r="R102" s="280"/>
      <c r="S102" s="322" t="s">
        <v>1231</v>
      </c>
      <c r="T102" s="36">
        <v>45365</v>
      </c>
      <c r="U102" s="24" t="s">
        <v>45</v>
      </c>
      <c r="V102" s="1">
        <v>8</v>
      </c>
      <c r="W102" s="50"/>
      <c r="X102" s="2"/>
      <c r="Y102" s="13"/>
      <c r="Z102" s="276"/>
      <c r="AA102" s="276"/>
      <c r="AB102" s="1"/>
      <c r="AC102" s="2"/>
      <c r="AD102" s="32"/>
      <c r="AE102" s="1"/>
      <c r="AF102" s="123"/>
    </row>
    <row r="103" spans="2:32" x14ac:dyDescent="0.2">
      <c r="B103" s="13" t="s">
        <v>76</v>
      </c>
      <c r="C103" s="1" t="s">
        <v>251</v>
      </c>
      <c r="D103" s="133">
        <v>88</v>
      </c>
      <c r="E103" s="30" t="s">
        <v>42</v>
      </c>
      <c r="F103" s="13"/>
      <c r="G103" s="12">
        <v>3</v>
      </c>
      <c r="H103" s="12"/>
      <c r="I103" s="12"/>
      <c r="J103" s="12"/>
      <c r="K103" s="12"/>
      <c r="L103" s="276"/>
      <c r="M103" s="276"/>
      <c r="N103" s="12"/>
      <c r="O103" s="12"/>
      <c r="P103" s="12"/>
      <c r="Q103" s="12"/>
      <c r="R103" s="254"/>
      <c r="S103" s="322" t="s">
        <v>1232</v>
      </c>
      <c r="T103" s="36"/>
      <c r="U103" s="24"/>
      <c r="V103" s="1"/>
      <c r="W103" s="50"/>
      <c r="X103" s="2"/>
      <c r="Y103" s="13"/>
      <c r="Z103" s="276"/>
      <c r="AA103" s="276"/>
      <c r="AB103" s="1"/>
      <c r="AC103" s="2"/>
      <c r="AD103" s="32"/>
      <c r="AE103" s="1"/>
      <c r="AF103" s="123"/>
    </row>
    <row r="104" spans="2:32" ht="15" customHeight="1" x14ac:dyDescent="0.2">
      <c r="B104" s="13" t="s">
        <v>76</v>
      </c>
      <c r="C104" s="1" t="s">
        <v>251</v>
      </c>
      <c r="D104" s="133">
        <v>89</v>
      </c>
      <c r="E104" s="30" t="s">
        <v>44</v>
      </c>
      <c r="F104" s="13"/>
      <c r="G104" s="12"/>
      <c r="H104" s="12"/>
      <c r="I104" s="12">
        <v>6</v>
      </c>
      <c r="J104" s="12"/>
      <c r="K104" s="12"/>
      <c r="L104" s="276"/>
      <c r="M104" s="276"/>
      <c r="N104" s="12"/>
      <c r="O104" s="12">
        <v>7</v>
      </c>
      <c r="P104" s="12">
        <v>3</v>
      </c>
      <c r="Q104" s="276"/>
      <c r="R104" s="280" t="s">
        <v>45</v>
      </c>
      <c r="S104" s="322" t="s">
        <v>1233</v>
      </c>
      <c r="T104" s="36">
        <v>45365</v>
      </c>
      <c r="U104" s="24" t="s">
        <v>45</v>
      </c>
      <c r="V104" s="1">
        <v>16</v>
      </c>
      <c r="W104" s="274"/>
      <c r="X104" s="2"/>
      <c r="Y104" s="13"/>
      <c r="Z104" s="276"/>
      <c r="AA104" s="276"/>
      <c r="AB104" s="1"/>
      <c r="AC104" s="2"/>
      <c r="AD104" s="32"/>
      <c r="AE104" s="1"/>
      <c r="AF104" s="123"/>
    </row>
    <row r="105" spans="2:32" ht="15" customHeight="1" x14ac:dyDescent="0.2">
      <c r="B105" s="13" t="s">
        <v>76</v>
      </c>
      <c r="C105" s="1" t="s">
        <v>251</v>
      </c>
      <c r="D105" s="133">
        <v>90</v>
      </c>
      <c r="E105" s="30" t="s">
        <v>42</v>
      </c>
      <c r="F105" s="13"/>
      <c r="G105" s="12">
        <v>3</v>
      </c>
      <c r="H105" s="12"/>
      <c r="I105" s="12"/>
      <c r="J105" s="12"/>
      <c r="K105" s="12"/>
      <c r="L105" s="276"/>
      <c r="M105" s="276"/>
      <c r="N105" s="12"/>
      <c r="O105" s="12"/>
      <c r="P105" s="12"/>
      <c r="Q105" s="12"/>
      <c r="R105" s="254"/>
      <c r="S105" s="322" t="s">
        <v>1234</v>
      </c>
      <c r="T105" s="36"/>
      <c r="U105" s="1"/>
      <c r="V105" s="1"/>
      <c r="W105" s="274"/>
      <c r="X105" s="2"/>
      <c r="Y105" s="13"/>
      <c r="Z105" s="276"/>
      <c r="AA105" s="276"/>
      <c r="AB105" s="1"/>
      <c r="AC105" s="2"/>
      <c r="AD105" s="32"/>
      <c r="AE105" s="1"/>
      <c r="AF105" s="123"/>
    </row>
    <row r="106" spans="2:32" ht="15" customHeight="1" x14ac:dyDescent="0.2">
      <c r="B106" s="13" t="s">
        <v>76</v>
      </c>
      <c r="C106" s="1" t="s">
        <v>251</v>
      </c>
      <c r="D106" s="133">
        <v>91</v>
      </c>
      <c r="E106" s="30" t="s">
        <v>42</v>
      </c>
      <c r="F106" s="13"/>
      <c r="G106" s="12">
        <v>3</v>
      </c>
      <c r="H106" s="12"/>
      <c r="I106" s="12"/>
      <c r="J106" s="12"/>
      <c r="K106" s="12"/>
      <c r="L106" s="276"/>
      <c r="M106" s="276"/>
      <c r="N106" s="12"/>
      <c r="O106" s="12"/>
      <c r="P106" s="12"/>
      <c r="Q106" s="12"/>
      <c r="R106" s="254"/>
      <c r="S106" s="322" t="s">
        <v>1235</v>
      </c>
      <c r="T106" s="36"/>
      <c r="U106" s="1"/>
      <c r="V106" s="1"/>
      <c r="W106" s="274"/>
      <c r="X106" s="2"/>
      <c r="Y106" s="13"/>
      <c r="Z106" s="276"/>
      <c r="AA106" s="276"/>
      <c r="AB106" s="1"/>
      <c r="AC106" s="2"/>
      <c r="AD106" s="32"/>
      <c r="AE106" s="1"/>
      <c r="AF106" s="123"/>
    </row>
    <row r="107" spans="2:32" ht="15" customHeight="1" x14ac:dyDescent="0.2">
      <c r="B107" s="13" t="s">
        <v>76</v>
      </c>
      <c r="C107" s="1" t="s">
        <v>251</v>
      </c>
      <c r="D107" s="133">
        <v>92</v>
      </c>
      <c r="E107" s="30" t="s">
        <v>42</v>
      </c>
      <c r="F107" s="13"/>
      <c r="G107" s="12">
        <v>3</v>
      </c>
      <c r="H107" s="12"/>
      <c r="I107" s="12"/>
      <c r="J107" s="12"/>
      <c r="K107" s="12">
        <v>3</v>
      </c>
      <c r="L107" s="276" t="s">
        <v>45</v>
      </c>
      <c r="M107" s="276"/>
      <c r="N107" s="12">
        <v>3</v>
      </c>
      <c r="O107" s="12">
        <v>3</v>
      </c>
      <c r="P107" s="12"/>
      <c r="Q107" s="276"/>
      <c r="R107" s="280"/>
      <c r="S107" s="320" t="s">
        <v>1398</v>
      </c>
      <c r="T107" s="36">
        <v>45365</v>
      </c>
      <c r="U107" s="24" t="s">
        <v>45</v>
      </c>
      <c r="V107" s="1">
        <v>6</v>
      </c>
      <c r="W107" s="274"/>
      <c r="X107" s="2"/>
      <c r="Y107" s="13"/>
      <c r="Z107" s="276"/>
      <c r="AA107" s="276"/>
      <c r="AB107" s="1"/>
      <c r="AC107" s="2"/>
      <c r="AD107" s="32"/>
      <c r="AE107" s="1"/>
      <c r="AF107" s="123"/>
    </row>
    <row r="108" spans="2:32" ht="15" customHeight="1" x14ac:dyDescent="0.2">
      <c r="B108" s="13" t="s">
        <v>76</v>
      </c>
      <c r="C108" s="1" t="s">
        <v>251</v>
      </c>
      <c r="D108" s="133">
        <v>93</v>
      </c>
      <c r="E108" s="30" t="s">
        <v>42</v>
      </c>
      <c r="F108" s="13"/>
      <c r="G108" s="12">
        <v>3</v>
      </c>
      <c r="H108" s="12"/>
      <c r="I108" s="12"/>
      <c r="J108" s="12"/>
      <c r="K108" s="12">
        <v>2</v>
      </c>
      <c r="L108" s="276"/>
      <c r="M108" s="276"/>
      <c r="N108" s="12"/>
      <c r="O108" s="12"/>
      <c r="P108" s="12"/>
      <c r="Q108" s="12"/>
      <c r="R108" s="254"/>
      <c r="S108" s="322" t="s">
        <v>1236</v>
      </c>
      <c r="T108" s="36"/>
      <c r="U108" s="1"/>
      <c r="V108" s="1"/>
      <c r="W108" s="274"/>
      <c r="X108" s="2"/>
      <c r="Y108" s="13"/>
      <c r="Z108" s="276"/>
      <c r="AA108" s="276"/>
      <c r="AB108" s="1"/>
      <c r="AC108" s="2"/>
      <c r="AD108" s="32"/>
      <c r="AE108" s="1"/>
      <c r="AF108" s="123"/>
    </row>
    <row r="109" spans="2:32" ht="15" customHeight="1" x14ac:dyDescent="0.2">
      <c r="B109" s="13" t="s">
        <v>76</v>
      </c>
      <c r="C109" s="1" t="s">
        <v>251</v>
      </c>
      <c r="D109" s="133">
        <v>94</v>
      </c>
      <c r="E109" s="30" t="s">
        <v>42</v>
      </c>
      <c r="F109" s="13"/>
      <c r="G109" s="12">
        <v>3</v>
      </c>
      <c r="H109" s="12"/>
      <c r="I109" s="12"/>
      <c r="J109" s="12"/>
      <c r="K109" s="12"/>
      <c r="L109" s="276"/>
      <c r="M109" s="276"/>
      <c r="N109" s="12"/>
      <c r="O109" s="12"/>
      <c r="P109" s="12"/>
      <c r="Q109" s="12"/>
      <c r="R109" s="254"/>
      <c r="S109" s="322" t="s">
        <v>1237</v>
      </c>
      <c r="T109" s="36"/>
      <c r="U109" s="1"/>
      <c r="V109" s="1"/>
      <c r="W109" s="274"/>
      <c r="X109" s="2"/>
      <c r="Y109" s="13"/>
      <c r="Z109" s="276"/>
      <c r="AA109" s="276"/>
      <c r="AB109" s="1"/>
      <c r="AC109" s="2"/>
      <c r="AD109" s="32"/>
      <c r="AE109" s="1"/>
      <c r="AF109" s="123"/>
    </row>
    <row r="110" spans="2:32" x14ac:dyDescent="0.2">
      <c r="B110" s="13" t="s">
        <v>76</v>
      </c>
      <c r="C110" s="1" t="s">
        <v>251</v>
      </c>
      <c r="D110" s="133">
        <v>95</v>
      </c>
      <c r="E110" s="30" t="s">
        <v>42</v>
      </c>
      <c r="F110" s="13"/>
      <c r="G110" s="12">
        <v>3</v>
      </c>
      <c r="H110" s="12"/>
      <c r="I110" s="12"/>
      <c r="J110" s="12"/>
      <c r="K110" s="12"/>
      <c r="L110" s="276"/>
      <c r="M110" s="276"/>
      <c r="N110" s="12"/>
      <c r="O110" s="12"/>
      <c r="P110" s="12"/>
      <c r="Q110" s="12"/>
      <c r="R110" s="254"/>
      <c r="S110" s="322" t="s">
        <v>1238</v>
      </c>
      <c r="T110" s="36"/>
      <c r="U110" s="24"/>
      <c r="V110" s="1"/>
      <c r="W110" s="50"/>
      <c r="X110" s="2"/>
      <c r="Y110" s="13"/>
      <c r="Z110" s="276"/>
      <c r="AA110" s="276"/>
      <c r="AB110" s="1"/>
      <c r="AC110" s="2"/>
      <c r="AD110" s="32"/>
      <c r="AE110" s="1"/>
      <c r="AF110" s="123"/>
    </row>
    <row r="111" spans="2:32" ht="15" customHeight="1" x14ac:dyDescent="0.2">
      <c r="B111" s="13" t="s">
        <v>76</v>
      </c>
      <c r="C111" s="1" t="s">
        <v>251</v>
      </c>
      <c r="D111" s="133">
        <v>96</v>
      </c>
      <c r="E111" s="30" t="s">
        <v>42</v>
      </c>
      <c r="F111" s="13"/>
      <c r="G111" s="12">
        <v>3</v>
      </c>
      <c r="H111" s="12"/>
      <c r="I111" s="12"/>
      <c r="J111" s="12"/>
      <c r="K111" s="12"/>
      <c r="L111" s="276"/>
      <c r="M111" s="276"/>
      <c r="N111" s="12">
        <v>3</v>
      </c>
      <c r="O111" s="12"/>
      <c r="P111" s="12"/>
      <c r="Q111" s="12"/>
      <c r="R111" s="254"/>
      <c r="S111" s="322" t="s">
        <v>1239</v>
      </c>
      <c r="T111" s="36"/>
      <c r="U111" s="1"/>
      <c r="V111" s="1"/>
      <c r="W111" s="274"/>
      <c r="X111" s="2"/>
      <c r="Y111" s="13"/>
      <c r="Z111" s="276"/>
      <c r="AA111" s="276"/>
      <c r="AB111" s="1"/>
      <c r="AC111" s="2"/>
      <c r="AD111" s="32"/>
      <c r="AE111" s="1"/>
      <c r="AF111" s="123"/>
    </row>
    <row r="112" spans="2:32" x14ac:dyDescent="0.2">
      <c r="B112" s="13" t="s">
        <v>76</v>
      </c>
      <c r="C112" s="1" t="s">
        <v>251</v>
      </c>
      <c r="D112" s="133">
        <v>97</v>
      </c>
      <c r="E112" s="30" t="s">
        <v>42</v>
      </c>
      <c r="F112" s="13"/>
      <c r="G112" s="12">
        <v>6</v>
      </c>
      <c r="H112" s="12"/>
      <c r="I112" s="12"/>
      <c r="J112" s="12"/>
      <c r="K112" s="12"/>
      <c r="L112" s="276"/>
      <c r="M112" s="276"/>
      <c r="N112" s="12"/>
      <c r="O112" s="12"/>
      <c r="P112" s="12"/>
      <c r="Q112" s="12"/>
      <c r="R112" s="254"/>
      <c r="S112" s="322" t="s">
        <v>1240</v>
      </c>
      <c r="T112" s="36"/>
      <c r="U112" s="24"/>
      <c r="V112" s="1"/>
      <c r="W112" s="50"/>
      <c r="X112" s="2"/>
      <c r="Y112" s="13"/>
      <c r="Z112" s="276"/>
      <c r="AA112" s="276"/>
      <c r="AB112" s="1"/>
      <c r="AC112" s="2"/>
      <c r="AD112" s="32"/>
      <c r="AE112" s="1"/>
      <c r="AF112" s="123"/>
    </row>
    <row r="113" spans="2:32" x14ac:dyDescent="0.2">
      <c r="B113" s="13" t="s">
        <v>76</v>
      </c>
      <c r="C113" s="1" t="s">
        <v>251</v>
      </c>
      <c r="D113" s="133">
        <v>98</v>
      </c>
      <c r="E113" s="30" t="s">
        <v>42</v>
      </c>
      <c r="F113" s="13"/>
      <c r="G113" s="12">
        <v>3</v>
      </c>
      <c r="H113" s="12"/>
      <c r="I113" s="12"/>
      <c r="J113" s="12"/>
      <c r="K113" s="12"/>
      <c r="L113" s="276"/>
      <c r="M113" s="276"/>
      <c r="N113" s="12"/>
      <c r="O113" s="12"/>
      <c r="P113" s="12"/>
      <c r="Q113" s="12"/>
      <c r="R113" s="254"/>
      <c r="S113" s="322" t="s">
        <v>1241</v>
      </c>
      <c r="T113" s="36"/>
      <c r="U113" s="24"/>
      <c r="V113" s="1"/>
      <c r="W113" s="50"/>
      <c r="X113" s="2"/>
      <c r="Y113" s="13"/>
      <c r="Z113" s="276"/>
      <c r="AA113" s="276"/>
      <c r="AB113" s="1"/>
      <c r="AC113" s="2"/>
      <c r="AD113" s="32"/>
      <c r="AE113" s="1"/>
      <c r="AF113" s="123"/>
    </row>
    <row r="114" spans="2:32" ht="15" customHeight="1" x14ac:dyDescent="0.2">
      <c r="B114" s="13" t="s">
        <v>76</v>
      </c>
      <c r="C114" s="1" t="s">
        <v>251</v>
      </c>
      <c r="D114" s="133">
        <v>99</v>
      </c>
      <c r="E114" s="30" t="s">
        <v>245</v>
      </c>
      <c r="F114" s="13"/>
      <c r="G114" s="12">
        <v>3</v>
      </c>
      <c r="H114" s="12">
        <v>2</v>
      </c>
      <c r="I114" s="12"/>
      <c r="J114" s="12"/>
      <c r="K114" s="12">
        <v>2</v>
      </c>
      <c r="L114" s="276" t="s">
        <v>45</v>
      </c>
      <c r="M114" s="276"/>
      <c r="N114" s="12">
        <v>3</v>
      </c>
      <c r="O114" s="12">
        <v>3</v>
      </c>
      <c r="P114" s="12"/>
      <c r="Q114" s="276"/>
      <c r="R114" s="280"/>
      <c r="S114" s="322" t="s">
        <v>1242</v>
      </c>
      <c r="T114" s="36">
        <v>45365</v>
      </c>
      <c r="U114" s="24" t="s">
        <v>45</v>
      </c>
      <c r="V114" s="1">
        <v>5</v>
      </c>
      <c r="W114" s="274"/>
      <c r="X114" s="2"/>
      <c r="Y114" s="13"/>
      <c r="Z114" s="276"/>
      <c r="AA114" s="276"/>
      <c r="AB114" s="1"/>
      <c r="AC114" s="2"/>
      <c r="AD114" s="32"/>
      <c r="AE114" s="1"/>
      <c r="AF114" s="123"/>
    </row>
    <row r="115" spans="2:32" ht="15" customHeight="1" x14ac:dyDescent="0.2">
      <c r="B115" s="13" t="s">
        <v>76</v>
      </c>
      <c r="C115" s="1" t="s">
        <v>251</v>
      </c>
      <c r="D115" s="133">
        <v>100</v>
      </c>
      <c r="E115" s="30" t="s">
        <v>42</v>
      </c>
      <c r="F115" s="13"/>
      <c r="G115" s="12">
        <v>3</v>
      </c>
      <c r="H115" s="12"/>
      <c r="I115" s="12"/>
      <c r="J115" s="12"/>
      <c r="K115" s="12"/>
      <c r="L115" s="276"/>
      <c r="M115" s="276"/>
      <c r="N115" s="12"/>
      <c r="O115" s="12"/>
      <c r="P115" s="12"/>
      <c r="Q115" s="12"/>
      <c r="R115" s="254"/>
      <c r="S115" s="322" t="s">
        <v>1243</v>
      </c>
      <c r="T115" s="36"/>
      <c r="U115" s="1"/>
      <c r="V115" s="1"/>
      <c r="W115" s="274"/>
      <c r="X115" s="2"/>
      <c r="Y115" s="13"/>
      <c r="Z115" s="276"/>
      <c r="AA115" s="276"/>
      <c r="AB115" s="1"/>
      <c r="AC115" s="2"/>
      <c r="AD115" s="32"/>
      <c r="AE115" s="1"/>
      <c r="AF115" s="123"/>
    </row>
    <row r="116" spans="2:32" ht="15" customHeight="1" x14ac:dyDescent="0.2">
      <c r="B116" s="13" t="s">
        <v>76</v>
      </c>
      <c r="C116" s="1" t="s">
        <v>251</v>
      </c>
      <c r="D116" s="133">
        <v>101</v>
      </c>
      <c r="E116" s="30" t="s">
        <v>42</v>
      </c>
      <c r="F116" s="13"/>
      <c r="G116" s="12">
        <v>3</v>
      </c>
      <c r="H116" s="12"/>
      <c r="I116" s="12"/>
      <c r="J116" s="12"/>
      <c r="K116" s="12"/>
      <c r="L116" s="276"/>
      <c r="M116" s="276"/>
      <c r="N116" s="12"/>
      <c r="O116" s="12"/>
      <c r="P116" s="12"/>
      <c r="Q116" s="12"/>
      <c r="R116" s="254"/>
      <c r="S116" s="322" t="s">
        <v>1243</v>
      </c>
      <c r="T116" s="36"/>
      <c r="U116" s="1"/>
      <c r="V116" s="1"/>
      <c r="W116" s="274"/>
      <c r="X116" s="2"/>
      <c r="Y116" s="13"/>
      <c r="Z116" s="276"/>
      <c r="AA116" s="276"/>
      <c r="AB116" s="1"/>
      <c r="AC116" s="2"/>
      <c r="AD116" s="32"/>
      <c r="AE116" s="1"/>
      <c r="AF116" s="123"/>
    </row>
    <row r="117" spans="2:32" x14ac:dyDescent="0.2">
      <c r="B117" s="13" t="s">
        <v>76</v>
      </c>
      <c r="C117" s="1" t="s">
        <v>251</v>
      </c>
      <c r="D117" s="133">
        <v>102</v>
      </c>
      <c r="E117" s="30" t="s">
        <v>57</v>
      </c>
      <c r="F117" s="13"/>
      <c r="G117" s="12">
        <v>3</v>
      </c>
      <c r="H117" s="12"/>
      <c r="I117" s="12"/>
      <c r="J117" s="12"/>
      <c r="K117" s="12">
        <v>3</v>
      </c>
      <c r="L117" s="276"/>
      <c r="M117" s="276"/>
      <c r="N117" s="12">
        <v>3</v>
      </c>
      <c r="O117" s="12">
        <v>3</v>
      </c>
      <c r="P117" s="12"/>
      <c r="Q117" s="276"/>
      <c r="R117" s="280"/>
      <c r="S117" s="320" t="s">
        <v>1399</v>
      </c>
      <c r="T117" s="36">
        <v>45365</v>
      </c>
      <c r="U117" s="24" t="s">
        <v>45</v>
      </c>
      <c r="V117" s="1">
        <v>10</v>
      </c>
      <c r="W117" s="50"/>
      <c r="X117" s="2" t="s">
        <v>293</v>
      </c>
      <c r="Y117" s="13"/>
      <c r="Z117" s="276"/>
      <c r="AA117" s="276"/>
      <c r="AB117" s="1"/>
      <c r="AC117" s="2"/>
      <c r="AD117" s="32"/>
      <c r="AE117" s="1"/>
      <c r="AF117" s="123"/>
    </row>
    <row r="118" spans="2:32" x14ac:dyDescent="0.2">
      <c r="B118" s="13" t="s">
        <v>76</v>
      </c>
      <c r="C118" s="1" t="s">
        <v>251</v>
      </c>
      <c r="D118" s="133">
        <v>103</v>
      </c>
      <c r="E118" s="30" t="s">
        <v>42</v>
      </c>
      <c r="F118" s="13"/>
      <c r="G118" s="12">
        <v>3</v>
      </c>
      <c r="H118" s="12"/>
      <c r="I118" s="12"/>
      <c r="J118" s="12"/>
      <c r="K118" s="12"/>
      <c r="L118" s="276"/>
      <c r="M118" s="276"/>
      <c r="N118" s="12"/>
      <c r="O118" s="12"/>
      <c r="P118" s="12"/>
      <c r="Q118" s="12"/>
      <c r="R118" s="254"/>
      <c r="S118" s="320" t="s">
        <v>1400</v>
      </c>
      <c r="T118" s="36"/>
      <c r="U118" s="24"/>
      <c r="V118" s="1"/>
      <c r="W118" s="50"/>
      <c r="X118" s="2"/>
      <c r="Y118" s="13"/>
      <c r="Z118" s="276"/>
      <c r="AA118" s="276"/>
      <c r="AB118" s="1"/>
      <c r="AC118" s="2"/>
      <c r="AD118" s="32"/>
      <c r="AE118" s="1"/>
      <c r="AF118" s="123"/>
    </row>
    <row r="119" spans="2:32" ht="15" customHeight="1" x14ac:dyDescent="0.2">
      <c r="B119" s="13" t="s">
        <v>76</v>
      </c>
      <c r="C119" s="1" t="s">
        <v>251</v>
      </c>
      <c r="D119" s="133">
        <v>104</v>
      </c>
      <c r="E119" s="30" t="s">
        <v>42</v>
      </c>
      <c r="F119" s="13"/>
      <c r="G119" s="12">
        <v>3</v>
      </c>
      <c r="H119" s="12"/>
      <c r="I119" s="12"/>
      <c r="J119" s="12"/>
      <c r="K119" s="12"/>
      <c r="L119" s="276"/>
      <c r="M119" s="276"/>
      <c r="N119" s="12">
        <v>3</v>
      </c>
      <c r="O119" s="12"/>
      <c r="P119" s="12"/>
      <c r="Q119" s="12"/>
      <c r="R119" s="254"/>
      <c r="S119" s="322" t="s">
        <v>1228</v>
      </c>
      <c r="T119" s="36"/>
      <c r="U119" s="1"/>
      <c r="V119" s="1"/>
      <c r="W119" s="274"/>
      <c r="X119" s="2"/>
      <c r="Y119" s="13"/>
      <c r="Z119" s="276"/>
      <c r="AA119" s="276"/>
      <c r="AB119" s="1"/>
      <c r="AC119" s="2"/>
      <c r="AD119" s="32"/>
      <c r="AE119" s="1"/>
      <c r="AF119" s="123"/>
    </row>
    <row r="120" spans="2:32" ht="15" customHeight="1" x14ac:dyDescent="0.2">
      <c r="B120" s="13" t="s">
        <v>76</v>
      </c>
      <c r="C120" s="1" t="s">
        <v>251</v>
      </c>
      <c r="D120" s="133">
        <v>105</v>
      </c>
      <c r="E120" s="30" t="s">
        <v>42</v>
      </c>
      <c r="F120" s="13"/>
      <c r="G120" s="12">
        <v>3</v>
      </c>
      <c r="H120" s="12"/>
      <c r="I120" s="12"/>
      <c r="J120" s="12"/>
      <c r="K120" s="12"/>
      <c r="L120" s="276"/>
      <c r="M120" s="276"/>
      <c r="N120" s="12"/>
      <c r="O120" s="12"/>
      <c r="P120" s="12"/>
      <c r="Q120" s="12"/>
      <c r="R120" s="254"/>
      <c r="S120" s="322" t="s">
        <v>1225</v>
      </c>
      <c r="T120" s="36"/>
      <c r="U120" s="1"/>
      <c r="V120" s="1"/>
      <c r="W120" s="274"/>
      <c r="X120" s="2"/>
      <c r="Y120" s="13"/>
      <c r="Z120" s="276"/>
      <c r="AA120" s="276"/>
      <c r="AB120" s="1"/>
      <c r="AC120" s="2"/>
      <c r="AD120" s="32"/>
      <c r="AE120" s="1"/>
      <c r="AF120" s="123"/>
    </row>
    <row r="121" spans="2:32" ht="15" customHeight="1" x14ac:dyDescent="0.2">
      <c r="B121" s="13" t="s">
        <v>76</v>
      </c>
      <c r="C121" s="1" t="s">
        <v>251</v>
      </c>
      <c r="D121" s="133">
        <v>106</v>
      </c>
      <c r="E121" s="30" t="s">
        <v>42</v>
      </c>
      <c r="F121" s="13"/>
      <c r="G121" s="12">
        <v>3</v>
      </c>
      <c r="H121" s="12"/>
      <c r="I121" s="12"/>
      <c r="J121" s="12"/>
      <c r="K121" s="12"/>
      <c r="L121" s="276"/>
      <c r="M121" s="276"/>
      <c r="N121" s="12"/>
      <c r="O121" s="12"/>
      <c r="P121" s="12"/>
      <c r="Q121" s="12"/>
      <c r="R121" s="254"/>
      <c r="S121" s="322" t="s">
        <v>1244</v>
      </c>
      <c r="T121" s="36"/>
      <c r="U121" s="1"/>
      <c r="V121" s="1"/>
      <c r="W121" s="274"/>
      <c r="X121" s="2"/>
      <c r="Y121" s="13"/>
      <c r="Z121" s="276"/>
      <c r="AA121" s="276"/>
      <c r="AB121" s="1"/>
      <c r="AC121" s="2"/>
      <c r="AD121" s="32"/>
      <c r="AE121" s="1"/>
      <c r="AF121" s="123"/>
    </row>
    <row r="122" spans="2:32" ht="15" customHeight="1" x14ac:dyDescent="0.2">
      <c r="B122" s="13" t="s">
        <v>76</v>
      </c>
      <c r="C122" s="1" t="s">
        <v>251</v>
      </c>
      <c r="D122" s="133">
        <v>107</v>
      </c>
      <c r="E122" s="30" t="s">
        <v>42</v>
      </c>
      <c r="F122" s="13"/>
      <c r="G122" s="12">
        <v>3</v>
      </c>
      <c r="H122" s="12"/>
      <c r="I122" s="12"/>
      <c r="J122" s="12"/>
      <c r="K122" s="12"/>
      <c r="L122" s="276"/>
      <c r="M122" s="276"/>
      <c r="N122" s="12"/>
      <c r="O122" s="12"/>
      <c r="P122" s="12"/>
      <c r="Q122" s="12"/>
      <c r="R122" s="254"/>
      <c r="S122" s="322" t="s">
        <v>1225</v>
      </c>
      <c r="T122" s="36"/>
      <c r="U122" s="1"/>
      <c r="V122" s="1"/>
      <c r="W122" s="274"/>
      <c r="X122" s="2"/>
      <c r="Y122" s="13"/>
      <c r="Z122" s="276"/>
      <c r="AA122" s="276"/>
      <c r="AB122" s="1"/>
      <c r="AC122" s="2"/>
      <c r="AD122" s="32"/>
      <c r="AE122" s="1"/>
      <c r="AF122" s="123"/>
    </row>
    <row r="123" spans="2:32" ht="15" customHeight="1" x14ac:dyDescent="0.2">
      <c r="B123" s="13" t="s">
        <v>76</v>
      </c>
      <c r="C123" s="1" t="s">
        <v>251</v>
      </c>
      <c r="D123" s="133">
        <v>108</v>
      </c>
      <c r="E123" s="30" t="s">
        <v>42</v>
      </c>
      <c r="F123" s="13"/>
      <c r="G123" s="12">
        <v>3</v>
      </c>
      <c r="H123" s="12"/>
      <c r="I123" s="12"/>
      <c r="J123" s="12"/>
      <c r="K123" s="12"/>
      <c r="L123" s="276"/>
      <c r="M123" s="276"/>
      <c r="N123" s="12">
        <v>3</v>
      </c>
      <c r="O123" s="12"/>
      <c r="P123" s="12"/>
      <c r="Q123" s="12"/>
      <c r="R123" s="254"/>
      <c r="S123" s="322" t="s">
        <v>1245</v>
      </c>
      <c r="T123" s="36"/>
      <c r="U123" s="1"/>
      <c r="V123" s="1"/>
      <c r="W123" s="274"/>
      <c r="X123" s="2"/>
      <c r="Y123" s="13"/>
      <c r="Z123" s="276"/>
      <c r="AA123" s="276"/>
      <c r="AB123" s="1"/>
      <c r="AC123" s="2"/>
      <c r="AD123" s="32"/>
      <c r="AE123" s="1"/>
      <c r="AF123" s="123"/>
    </row>
    <row r="124" spans="2:32" x14ac:dyDescent="0.2">
      <c r="B124" s="13" t="s">
        <v>76</v>
      </c>
      <c r="C124" s="1" t="s">
        <v>251</v>
      </c>
      <c r="D124" s="133">
        <v>109</v>
      </c>
      <c r="E124" s="30" t="s">
        <v>245</v>
      </c>
      <c r="F124" s="13"/>
      <c r="G124" s="12">
        <v>4</v>
      </c>
      <c r="H124" s="12"/>
      <c r="I124" s="12">
        <v>3</v>
      </c>
      <c r="J124" s="12"/>
      <c r="K124" s="12"/>
      <c r="L124" s="276"/>
      <c r="M124" s="276"/>
      <c r="N124" s="12"/>
      <c r="O124" s="12"/>
      <c r="P124" s="12"/>
      <c r="Q124" s="12"/>
      <c r="R124" s="254"/>
      <c r="S124" s="322" t="s">
        <v>1246</v>
      </c>
      <c r="T124" s="36"/>
      <c r="U124" s="24"/>
      <c r="V124" s="1"/>
      <c r="W124" s="50"/>
      <c r="X124" s="2"/>
      <c r="Y124" s="13"/>
      <c r="Z124" s="276"/>
      <c r="AA124" s="276"/>
      <c r="AB124" s="1"/>
      <c r="AC124" s="2"/>
      <c r="AD124" s="32"/>
      <c r="AE124" s="1"/>
      <c r="AF124" s="123"/>
    </row>
    <row r="125" spans="2:32" x14ac:dyDescent="0.2">
      <c r="B125" s="13" t="s">
        <v>76</v>
      </c>
      <c r="C125" s="1" t="s">
        <v>251</v>
      </c>
      <c r="D125" s="133">
        <v>110</v>
      </c>
      <c r="E125" s="30" t="s">
        <v>245</v>
      </c>
      <c r="F125" s="13"/>
      <c r="G125" s="12">
        <v>4</v>
      </c>
      <c r="H125" s="12">
        <v>3</v>
      </c>
      <c r="I125" s="12"/>
      <c r="J125" s="12"/>
      <c r="K125" s="12"/>
      <c r="L125" s="276"/>
      <c r="M125" s="276"/>
      <c r="N125" s="12">
        <v>3</v>
      </c>
      <c r="O125" s="12">
        <v>6</v>
      </c>
      <c r="P125" s="12">
        <v>3</v>
      </c>
      <c r="Q125" s="276"/>
      <c r="R125" s="280" t="s">
        <v>45</v>
      </c>
      <c r="S125" s="320" t="s">
        <v>1401</v>
      </c>
      <c r="T125" s="36">
        <v>45366</v>
      </c>
      <c r="U125" s="24" t="s">
        <v>45</v>
      </c>
      <c r="V125" s="1">
        <v>15</v>
      </c>
      <c r="W125" s="50"/>
      <c r="X125" s="2"/>
      <c r="Y125" s="13"/>
      <c r="Z125" s="276"/>
      <c r="AA125" s="276"/>
      <c r="AB125" s="1"/>
      <c r="AC125" s="2"/>
      <c r="AD125" s="32"/>
      <c r="AE125" s="1"/>
      <c r="AF125" s="123"/>
    </row>
    <row r="126" spans="2:32" ht="15" customHeight="1" x14ac:dyDescent="0.2">
      <c r="B126" s="13" t="s">
        <v>76</v>
      </c>
      <c r="C126" s="1" t="s">
        <v>251</v>
      </c>
      <c r="D126" s="133">
        <v>111</v>
      </c>
      <c r="E126" s="30" t="s">
        <v>246</v>
      </c>
      <c r="F126" s="13"/>
      <c r="G126" s="12">
        <v>4</v>
      </c>
      <c r="H126" s="12"/>
      <c r="I126" s="12">
        <v>3</v>
      </c>
      <c r="J126" s="12"/>
      <c r="K126" s="12"/>
      <c r="L126" s="276"/>
      <c r="M126" s="276"/>
      <c r="N126" s="12"/>
      <c r="O126" s="12">
        <v>3</v>
      </c>
      <c r="P126" s="12">
        <v>3</v>
      </c>
      <c r="Q126" s="276"/>
      <c r="R126" s="280" t="s">
        <v>45</v>
      </c>
      <c r="S126" s="322" t="s">
        <v>1247</v>
      </c>
      <c r="T126" s="36">
        <v>45366</v>
      </c>
      <c r="U126" s="24" t="s">
        <v>45</v>
      </c>
      <c r="V126" s="1">
        <v>12</v>
      </c>
      <c r="W126" s="274"/>
      <c r="X126" s="2"/>
      <c r="Y126" s="13"/>
      <c r="Z126" s="276"/>
      <c r="AA126" s="276"/>
      <c r="AB126" s="1"/>
      <c r="AC126" s="2"/>
      <c r="AD126" s="32"/>
      <c r="AE126" s="1"/>
      <c r="AF126" s="123"/>
    </row>
    <row r="127" spans="2:32" x14ac:dyDescent="0.2">
      <c r="B127" s="13" t="s">
        <v>76</v>
      </c>
      <c r="C127" s="1" t="s">
        <v>251</v>
      </c>
      <c r="D127" s="133">
        <v>112</v>
      </c>
      <c r="E127" s="30" t="s">
        <v>42</v>
      </c>
      <c r="F127" s="13"/>
      <c r="G127" s="12">
        <v>3</v>
      </c>
      <c r="H127" s="12"/>
      <c r="I127" s="12"/>
      <c r="J127" s="12"/>
      <c r="K127" s="12"/>
      <c r="L127" s="276"/>
      <c r="M127" s="276"/>
      <c r="N127" s="12">
        <v>3</v>
      </c>
      <c r="O127" s="12"/>
      <c r="P127" s="12"/>
      <c r="Q127" s="12"/>
      <c r="R127" s="254"/>
      <c r="S127" s="322" t="s">
        <v>1248</v>
      </c>
      <c r="T127" s="36"/>
      <c r="U127" s="24"/>
      <c r="V127" s="1"/>
      <c r="W127" s="50"/>
      <c r="X127" s="2"/>
      <c r="Y127" s="13"/>
      <c r="Z127" s="276"/>
      <c r="AA127" s="276"/>
      <c r="AB127" s="1"/>
      <c r="AC127" s="2"/>
      <c r="AD127" s="32"/>
      <c r="AE127" s="1"/>
      <c r="AF127" s="123"/>
    </row>
    <row r="128" spans="2:32" ht="15" customHeight="1" x14ac:dyDescent="0.2">
      <c r="B128" s="13" t="s">
        <v>76</v>
      </c>
      <c r="C128" s="1" t="s">
        <v>251</v>
      </c>
      <c r="D128" s="133">
        <v>113</v>
      </c>
      <c r="E128" s="30" t="s">
        <v>42</v>
      </c>
      <c r="F128" s="13"/>
      <c r="G128" s="12">
        <v>3</v>
      </c>
      <c r="H128" s="12"/>
      <c r="I128" s="12"/>
      <c r="J128" s="12"/>
      <c r="K128" s="12">
        <v>2</v>
      </c>
      <c r="L128" s="276" t="s">
        <v>45</v>
      </c>
      <c r="M128" s="276"/>
      <c r="N128" s="12">
        <v>2</v>
      </c>
      <c r="O128" s="12">
        <v>2</v>
      </c>
      <c r="P128" s="12"/>
      <c r="Q128" s="276"/>
      <c r="R128" s="280"/>
      <c r="S128" s="322" t="s">
        <v>1249</v>
      </c>
      <c r="T128" s="36">
        <v>45366</v>
      </c>
      <c r="U128" s="24" t="s">
        <v>45</v>
      </c>
      <c r="V128" s="1">
        <v>4</v>
      </c>
      <c r="W128" s="274"/>
      <c r="X128" s="2"/>
      <c r="Y128" s="13"/>
      <c r="Z128" s="276"/>
      <c r="AA128" s="276"/>
      <c r="AB128" s="1"/>
      <c r="AC128" s="2"/>
      <c r="AD128" s="32"/>
      <c r="AE128" s="1"/>
      <c r="AF128" s="123"/>
    </row>
    <row r="129" spans="2:32" x14ac:dyDescent="0.2">
      <c r="B129" s="13" t="s">
        <v>76</v>
      </c>
      <c r="C129" s="1" t="s">
        <v>251</v>
      </c>
      <c r="D129" s="133">
        <v>114</v>
      </c>
      <c r="E129" s="30" t="s">
        <v>62</v>
      </c>
      <c r="F129" s="13"/>
      <c r="G129" s="12">
        <v>1</v>
      </c>
      <c r="H129" s="12">
        <v>3</v>
      </c>
      <c r="I129" s="12">
        <v>3</v>
      </c>
      <c r="J129" s="12"/>
      <c r="K129" s="12">
        <v>3</v>
      </c>
      <c r="L129" s="276"/>
      <c r="M129" s="276" t="s">
        <v>45</v>
      </c>
      <c r="N129" s="12">
        <v>3</v>
      </c>
      <c r="O129" s="12">
        <v>3</v>
      </c>
      <c r="P129" s="12"/>
      <c r="Q129" s="276"/>
      <c r="R129" s="280"/>
      <c r="S129" s="322" t="s">
        <v>1250</v>
      </c>
      <c r="T129" s="36">
        <v>45366</v>
      </c>
      <c r="U129" s="24" t="s">
        <v>45</v>
      </c>
      <c r="V129" s="1">
        <v>12</v>
      </c>
      <c r="W129" s="274"/>
      <c r="X129" s="2"/>
      <c r="Y129" s="13"/>
      <c r="Z129" s="276"/>
      <c r="AA129" s="276"/>
      <c r="AB129" s="1"/>
      <c r="AC129" s="2"/>
      <c r="AD129" s="32"/>
      <c r="AE129" s="1"/>
      <c r="AF129" s="123"/>
    </row>
    <row r="130" spans="2:32" x14ac:dyDescent="0.2">
      <c r="B130" s="13" t="s">
        <v>76</v>
      </c>
      <c r="C130" s="1" t="s">
        <v>251</v>
      </c>
      <c r="D130" s="133">
        <v>115</v>
      </c>
      <c r="E130" s="30" t="s">
        <v>247</v>
      </c>
      <c r="F130" s="13"/>
      <c r="G130" s="12">
        <v>1</v>
      </c>
      <c r="H130" s="12">
        <v>6</v>
      </c>
      <c r="I130" s="12"/>
      <c r="J130" s="12"/>
      <c r="K130" s="12">
        <v>3</v>
      </c>
      <c r="L130" s="276"/>
      <c r="M130" s="276" t="s">
        <v>45</v>
      </c>
      <c r="N130" s="12"/>
      <c r="O130" s="12">
        <v>6</v>
      </c>
      <c r="P130" s="12"/>
      <c r="Q130" s="276"/>
      <c r="R130" s="280"/>
      <c r="S130" s="322" t="s">
        <v>1251</v>
      </c>
      <c r="T130" s="36">
        <v>45366</v>
      </c>
      <c r="U130" s="24" t="s">
        <v>45</v>
      </c>
      <c r="V130" s="1">
        <v>15</v>
      </c>
      <c r="W130" s="50"/>
      <c r="X130" s="2"/>
      <c r="Y130" s="13"/>
      <c r="Z130" s="276"/>
      <c r="AA130" s="276"/>
      <c r="AB130" s="1"/>
      <c r="AC130" s="2"/>
      <c r="AD130" s="32"/>
      <c r="AE130" s="1"/>
      <c r="AF130" s="123"/>
    </row>
    <row r="131" spans="2:32" ht="15" customHeight="1" x14ac:dyDescent="0.2">
      <c r="B131" s="13" t="s">
        <v>76</v>
      </c>
      <c r="C131" s="1" t="s">
        <v>251</v>
      </c>
      <c r="D131" s="133">
        <v>116</v>
      </c>
      <c r="E131" s="30" t="s">
        <v>49</v>
      </c>
      <c r="F131" s="13"/>
      <c r="G131" s="12"/>
      <c r="H131" s="12">
        <v>3</v>
      </c>
      <c r="I131" s="12"/>
      <c r="J131" s="12"/>
      <c r="K131" s="12">
        <v>3</v>
      </c>
      <c r="L131" s="276"/>
      <c r="M131" s="276" t="s">
        <v>45</v>
      </c>
      <c r="N131" s="12">
        <v>3</v>
      </c>
      <c r="O131" s="12"/>
      <c r="P131" s="12"/>
      <c r="Q131" s="276"/>
      <c r="R131" s="280"/>
      <c r="S131" s="322" t="s">
        <v>1252</v>
      </c>
      <c r="T131" s="36">
        <v>45366</v>
      </c>
      <c r="U131" s="24" t="s">
        <v>45</v>
      </c>
      <c r="V131" s="1">
        <v>9</v>
      </c>
      <c r="W131" s="274"/>
      <c r="X131" s="2"/>
      <c r="Y131" s="13"/>
      <c r="Z131" s="276"/>
      <c r="AA131" s="276"/>
      <c r="AB131" s="1"/>
      <c r="AC131" s="2"/>
      <c r="AD131" s="32"/>
      <c r="AE131" s="1"/>
      <c r="AF131" s="123"/>
    </row>
    <row r="132" spans="2:32" ht="15" customHeight="1" x14ac:dyDescent="0.2">
      <c r="B132" s="13" t="s">
        <v>76</v>
      </c>
      <c r="C132" s="1" t="s">
        <v>251</v>
      </c>
      <c r="D132" s="133">
        <v>117</v>
      </c>
      <c r="E132" s="30" t="s">
        <v>57</v>
      </c>
      <c r="F132" s="13"/>
      <c r="G132" s="12">
        <v>3</v>
      </c>
      <c r="H132" s="12"/>
      <c r="I132" s="12"/>
      <c r="J132" s="12"/>
      <c r="K132" s="12">
        <v>2</v>
      </c>
      <c r="L132" s="276"/>
      <c r="M132" s="276" t="s">
        <v>45</v>
      </c>
      <c r="N132" s="12">
        <v>3</v>
      </c>
      <c r="O132" s="12">
        <v>2</v>
      </c>
      <c r="P132" s="12"/>
      <c r="Q132" s="276"/>
      <c r="R132" s="280"/>
      <c r="S132" s="322" t="s">
        <v>1253</v>
      </c>
      <c r="T132" s="36">
        <v>45366</v>
      </c>
      <c r="U132" s="24" t="s">
        <v>45</v>
      </c>
      <c r="V132" s="1">
        <v>8</v>
      </c>
      <c r="W132" s="274"/>
      <c r="X132" s="2"/>
      <c r="Y132" s="13"/>
      <c r="Z132" s="276"/>
      <c r="AA132" s="276"/>
      <c r="AB132" s="1"/>
      <c r="AC132" s="2"/>
      <c r="AD132" s="32"/>
      <c r="AE132" s="1"/>
      <c r="AF132" s="123"/>
    </row>
    <row r="133" spans="2:32" ht="15" customHeight="1" x14ac:dyDescent="0.2">
      <c r="B133" s="13" t="s">
        <v>76</v>
      </c>
      <c r="C133" s="1" t="s">
        <v>251</v>
      </c>
      <c r="D133" s="133">
        <v>118</v>
      </c>
      <c r="E133" s="30" t="s">
        <v>44</v>
      </c>
      <c r="F133" s="13"/>
      <c r="G133" s="12"/>
      <c r="H133" s="12"/>
      <c r="I133" s="12">
        <v>6</v>
      </c>
      <c r="J133" s="12"/>
      <c r="K133" s="12"/>
      <c r="L133" s="276"/>
      <c r="M133" s="276"/>
      <c r="N133" s="12">
        <v>5</v>
      </c>
      <c r="O133" s="12">
        <v>1</v>
      </c>
      <c r="P133" s="12">
        <v>3</v>
      </c>
      <c r="Q133" s="276"/>
      <c r="R133" s="280" t="s">
        <v>45</v>
      </c>
      <c r="S133" s="322" t="s">
        <v>1254</v>
      </c>
      <c r="T133" s="36">
        <v>45366</v>
      </c>
      <c r="U133" s="24" t="s">
        <v>45</v>
      </c>
      <c r="V133" s="1">
        <v>10</v>
      </c>
      <c r="W133" s="274"/>
      <c r="X133" s="2"/>
      <c r="Y133" s="13"/>
      <c r="Z133" s="276"/>
      <c r="AA133" s="276"/>
      <c r="AB133" s="1"/>
      <c r="AC133" s="2"/>
      <c r="AD133" s="32"/>
      <c r="AE133" s="1"/>
      <c r="AF133" s="123"/>
    </row>
    <row r="134" spans="2:32" x14ac:dyDescent="0.2">
      <c r="B134" s="13" t="s">
        <v>76</v>
      </c>
      <c r="C134" s="1" t="s">
        <v>251</v>
      </c>
      <c r="D134" s="133">
        <v>119</v>
      </c>
      <c r="E134" s="30" t="s">
        <v>42</v>
      </c>
      <c r="F134" s="13"/>
      <c r="G134" s="12">
        <v>3</v>
      </c>
      <c r="H134" s="12"/>
      <c r="I134" s="12"/>
      <c r="J134" s="12"/>
      <c r="K134" s="12"/>
      <c r="L134" s="276"/>
      <c r="M134" s="276"/>
      <c r="N134" s="12"/>
      <c r="O134" s="12"/>
      <c r="P134" s="12"/>
      <c r="Q134" s="12"/>
      <c r="R134" s="254"/>
      <c r="S134" s="322" t="s">
        <v>1255</v>
      </c>
      <c r="T134" s="36"/>
      <c r="U134" s="24"/>
      <c r="V134" s="1"/>
      <c r="W134" s="50"/>
      <c r="X134" s="2"/>
      <c r="Y134" s="13"/>
      <c r="Z134" s="276"/>
      <c r="AA134" s="276"/>
      <c r="AB134" s="1"/>
      <c r="AC134" s="2"/>
      <c r="AD134" s="32"/>
      <c r="AE134" s="1"/>
      <c r="AF134" s="123"/>
    </row>
    <row r="135" spans="2:32" ht="15" customHeight="1" x14ac:dyDescent="0.2">
      <c r="B135" s="13" t="s">
        <v>76</v>
      </c>
      <c r="C135" s="1" t="s">
        <v>251</v>
      </c>
      <c r="D135" s="133">
        <v>120</v>
      </c>
      <c r="E135" s="30" t="s">
        <v>248</v>
      </c>
      <c r="F135" s="13"/>
      <c r="G135" s="12">
        <v>4</v>
      </c>
      <c r="H135" s="12">
        <v>9</v>
      </c>
      <c r="I135" s="12"/>
      <c r="J135" s="12"/>
      <c r="K135" s="12">
        <v>3</v>
      </c>
      <c r="L135" s="276"/>
      <c r="M135" s="276" t="s">
        <v>45</v>
      </c>
      <c r="N135" s="12"/>
      <c r="O135" s="12">
        <v>8</v>
      </c>
      <c r="P135" s="12"/>
      <c r="Q135" s="276"/>
      <c r="R135" s="280"/>
      <c r="S135" s="320" t="s">
        <v>1402</v>
      </c>
      <c r="T135" s="36">
        <v>45366</v>
      </c>
      <c r="U135" s="24" t="s">
        <v>45</v>
      </c>
      <c r="V135" s="1">
        <v>17</v>
      </c>
      <c r="W135" s="274"/>
      <c r="X135" s="2"/>
      <c r="Y135" s="13"/>
      <c r="Z135" s="276"/>
      <c r="AA135" s="276"/>
      <c r="AB135" s="1"/>
      <c r="AC135" s="2"/>
      <c r="AD135" s="32"/>
      <c r="AE135" s="1"/>
      <c r="AF135" s="123"/>
    </row>
    <row r="136" spans="2:32" ht="15" customHeight="1" x14ac:dyDescent="0.2">
      <c r="B136" s="13" t="s">
        <v>76</v>
      </c>
      <c r="C136" s="1" t="s">
        <v>251</v>
      </c>
      <c r="D136" s="133">
        <v>121</v>
      </c>
      <c r="E136" s="30" t="s">
        <v>249</v>
      </c>
      <c r="F136" s="13"/>
      <c r="G136" s="12">
        <v>6</v>
      </c>
      <c r="H136" s="12">
        <v>6</v>
      </c>
      <c r="I136" s="12">
        <v>9</v>
      </c>
      <c r="J136" s="12"/>
      <c r="K136" s="12">
        <v>3</v>
      </c>
      <c r="L136" s="276" t="s">
        <v>45</v>
      </c>
      <c r="M136" s="276"/>
      <c r="N136" s="12">
        <v>3</v>
      </c>
      <c r="O136" s="12">
        <v>18</v>
      </c>
      <c r="P136" s="12"/>
      <c r="Q136" s="276"/>
      <c r="R136" s="280"/>
      <c r="S136" s="320" t="s">
        <v>1403</v>
      </c>
      <c r="T136" s="36">
        <v>45366</v>
      </c>
      <c r="U136" s="24" t="s">
        <v>45</v>
      </c>
      <c r="V136" s="1">
        <v>21</v>
      </c>
      <c r="W136" s="274"/>
      <c r="X136" s="2"/>
      <c r="Y136" s="13"/>
      <c r="Z136" s="276"/>
      <c r="AA136" s="276"/>
      <c r="AB136" s="1"/>
      <c r="AC136" s="2"/>
      <c r="AD136" s="32"/>
      <c r="AE136" s="1"/>
      <c r="AF136" s="123"/>
    </row>
    <row r="137" spans="2:32" x14ac:dyDescent="0.2">
      <c r="B137" s="13" t="s">
        <v>76</v>
      </c>
      <c r="C137" s="1" t="s">
        <v>251</v>
      </c>
      <c r="D137" s="133">
        <v>122</v>
      </c>
      <c r="E137" s="30" t="s">
        <v>49</v>
      </c>
      <c r="F137" s="13"/>
      <c r="G137" s="12"/>
      <c r="H137" s="12"/>
      <c r="I137" s="12">
        <v>3</v>
      </c>
      <c r="J137" s="12"/>
      <c r="K137" s="12"/>
      <c r="L137" s="276"/>
      <c r="M137" s="276"/>
      <c r="N137" s="12"/>
      <c r="O137" s="12"/>
      <c r="P137" s="12"/>
      <c r="Q137" s="12"/>
      <c r="R137" s="254"/>
      <c r="S137" s="322" t="s">
        <v>1256</v>
      </c>
      <c r="T137" s="36"/>
      <c r="U137" s="24"/>
      <c r="V137" s="1"/>
      <c r="W137" s="50"/>
      <c r="X137" s="2"/>
      <c r="Y137" s="13"/>
      <c r="Z137" s="276"/>
      <c r="AA137" s="276"/>
      <c r="AB137" s="1"/>
      <c r="AC137" s="2"/>
      <c r="AD137" s="32"/>
      <c r="AE137" s="1"/>
      <c r="AF137" s="123"/>
    </row>
    <row r="138" spans="2:32" x14ac:dyDescent="0.2">
      <c r="B138" s="13" t="s">
        <v>76</v>
      </c>
      <c r="C138" s="1" t="s">
        <v>251</v>
      </c>
      <c r="D138" s="133">
        <v>123</v>
      </c>
      <c r="E138" s="30" t="s">
        <v>55</v>
      </c>
      <c r="F138" s="13"/>
      <c r="G138" s="12">
        <v>1</v>
      </c>
      <c r="H138" s="12">
        <v>6</v>
      </c>
      <c r="I138" s="12"/>
      <c r="J138" s="12"/>
      <c r="K138" s="12">
        <v>3</v>
      </c>
      <c r="L138" s="276"/>
      <c r="M138" s="276" t="s">
        <v>45</v>
      </c>
      <c r="N138" s="12"/>
      <c r="O138" s="12">
        <v>6</v>
      </c>
      <c r="P138" s="12"/>
      <c r="Q138" s="276"/>
      <c r="R138" s="280"/>
      <c r="S138" s="322" t="s">
        <v>1257</v>
      </c>
      <c r="T138" s="36">
        <v>45366</v>
      </c>
      <c r="U138" s="24" t="s">
        <v>45</v>
      </c>
      <c r="V138" s="1">
        <v>15</v>
      </c>
      <c r="W138" s="50"/>
      <c r="X138" s="2"/>
      <c r="Y138" s="13"/>
      <c r="Z138" s="276"/>
      <c r="AA138" s="276"/>
      <c r="AB138" s="1"/>
      <c r="AC138" s="2"/>
      <c r="AD138" s="32"/>
      <c r="AE138" s="1"/>
      <c r="AF138" s="123"/>
    </row>
    <row r="139" spans="2:32" ht="15" customHeight="1" x14ac:dyDescent="0.2">
      <c r="B139" s="13" t="s">
        <v>76</v>
      </c>
      <c r="C139" s="1" t="s">
        <v>251</v>
      </c>
      <c r="D139" s="133">
        <v>124</v>
      </c>
      <c r="E139" s="30" t="s">
        <v>42</v>
      </c>
      <c r="F139" s="13"/>
      <c r="G139" s="12">
        <v>3</v>
      </c>
      <c r="H139" s="12"/>
      <c r="I139" s="12"/>
      <c r="J139" s="12"/>
      <c r="K139" s="12"/>
      <c r="L139" s="276"/>
      <c r="M139" s="276"/>
      <c r="N139" s="12"/>
      <c r="O139" s="12"/>
      <c r="P139" s="12"/>
      <c r="Q139" s="12"/>
      <c r="R139" s="254"/>
      <c r="S139" s="322" t="s">
        <v>1258</v>
      </c>
      <c r="T139" s="36"/>
      <c r="U139" s="1"/>
      <c r="V139" s="1"/>
      <c r="W139" s="274"/>
      <c r="X139" s="2"/>
      <c r="Y139" s="13"/>
      <c r="Z139" s="276"/>
      <c r="AA139" s="276"/>
      <c r="AB139" s="1"/>
      <c r="AC139" s="2"/>
      <c r="AD139" s="32"/>
      <c r="AE139" s="1"/>
      <c r="AF139" s="123"/>
    </row>
    <row r="140" spans="2:32" ht="15" customHeight="1" x14ac:dyDescent="0.2">
      <c r="B140" s="13" t="s">
        <v>76</v>
      </c>
      <c r="C140" s="1" t="s">
        <v>251</v>
      </c>
      <c r="D140" s="133">
        <v>125</v>
      </c>
      <c r="E140" s="30" t="s">
        <v>55</v>
      </c>
      <c r="F140" s="13"/>
      <c r="G140" s="12">
        <v>2</v>
      </c>
      <c r="H140" s="12"/>
      <c r="I140" s="12">
        <v>6</v>
      </c>
      <c r="J140" s="12"/>
      <c r="K140" s="12"/>
      <c r="L140" s="276"/>
      <c r="M140" s="276"/>
      <c r="N140" s="12"/>
      <c r="O140" s="12">
        <v>3</v>
      </c>
      <c r="P140" s="12"/>
      <c r="Q140" s="276"/>
      <c r="R140" s="280"/>
      <c r="S140" s="322" t="s">
        <v>1259</v>
      </c>
      <c r="T140" s="36">
        <v>45366</v>
      </c>
      <c r="U140" s="24" t="s">
        <v>45</v>
      </c>
      <c r="V140" s="1">
        <v>3</v>
      </c>
      <c r="W140" s="274"/>
      <c r="X140" s="2"/>
      <c r="Y140" s="13"/>
      <c r="Z140" s="276"/>
      <c r="AA140" s="276"/>
      <c r="AB140" s="1"/>
      <c r="AC140" s="2"/>
      <c r="AD140" s="32"/>
      <c r="AE140" s="1"/>
      <c r="AF140" s="123"/>
    </row>
    <row r="141" spans="2:32" ht="15" customHeight="1" x14ac:dyDescent="0.2">
      <c r="B141" s="13" t="s">
        <v>76</v>
      </c>
      <c r="C141" s="1" t="s">
        <v>251</v>
      </c>
      <c r="D141" s="133">
        <v>126</v>
      </c>
      <c r="E141" s="30" t="s">
        <v>42</v>
      </c>
      <c r="F141" s="13"/>
      <c r="G141" s="12">
        <v>3</v>
      </c>
      <c r="H141" s="12"/>
      <c r="I141" s="12"/>
      <c r="J141" s="12"/>
      <c r="K141" s="12"/>
      <c r="L141" s="276"/>
      <c r="M141" s="276"/>
      <c r="N141" s="12"/>
      <c r="O141" s="12"/>
      <c r="P141" s="12"/>
      <c r="Q141" s="12"/>
      <c r="R141" s="254"/>
      <c r="S141" s="322" t="s">
        <v>1255</v>
      </c>
      <c r="T141" s="36"/>
      <c r="U141" s="1"/>
      <c r="V141" s="1"/>
      <c r="W141" s="274"/>
      <c r="X141" s="2"/>
      <c r="Y141" s="13"/>
      <c r="Z141" s="276"/>
      <c r="AA141" s="276"/>
      <c r="AB141" s="1"/>
      <c r="AC141" s="2"/>
      <c r="AD141" s="32"/>
      <c r="AE141" s="1"/>
      <c r="AF141" s="123"/>
    </row>
    <row r="142" spans="2:32" x14ac:dyDescent="0.2">
      <c r="B142" s="13" t="s">
        <v>76</v>
      </c>
      <c r="C142" s="1" t="s">
        <v>251</v>
      </c>
      <c r="D142" s="133">
        <v>127</v>
      </c>
      <c r="E142" s="30" t="s">
        <v>42</v>
      </c>
      <c r="F142" s="13"/>
      <c r="G142" s="12">
        <v>3</v>
      </c>
      <c r="H142" s="12"/>
      <c r="I142" s="12"/>
      <c r="J142" s="12"/>
      <c r="K142" s="12"/>
      <c r="L142" s="276"/>
      <c r="M142" s="276"/>
      <c r="N142" s="12"/>
      <c r="O142" s="12"/>
      <c r="P142" s="12"/>
      <c r="Q142" s="12"/>
      <c r="R142" s="254"/>
      <c r="S142" s="322" t="s">
        <v>1255</v>
      </c>
      <c r="T142" s="36"/>
      <c r="U142" s="24"/>
      <c r="V142" s="1"/>
      <c r="W142" s="50"/>
      <c r="X142" s="2"/>
      <c r="Y142" s="13"/>
      <c r="Z142" s="276"/>
      <c r="AA142" s="276"/>
      <c r="AB142" s="1"/>
      <c r="AC142" s="2"/>
      <c r="AD142" s="32"/>
      <c r="AE142" s="1"/>
      <c r="AF142" s="123"/>
    </row>
    <row r="143" spans="2:32" x14ac:dyDescent="0.2">
      <c r="B143" s="13" t="s">
        <v>76</v>
      </c>
      <c r="C143" s="1" t="s">
        <v>251</v>
      </c>
      <c r="D143" s="133">
        <v>128</v>
      </c>
      <c r="E143" s="30" t="s">
        <v>44</v>
      </c>
      <c r="F143" s="13"/>
      <c r="G143" s="12">
        <v>1</v>
      </c>
      <c r="H143" s="12">
        <v>3</v>
      </c>
      <c r="I143" s="12">
        <v>3</v>
      </c>
      <c r="J143" s="12"/>
      <c r="K143" s="12"/>
      <c r="L143" s="276"/>
      <c r="M143" s="276"/>
      <c r="N143" s="12">
        <v>3</v>
      </c>
      <c r="O143" s="12">
        <v>3</v>
      </c>
      <c r="P143" s="12"/>
      <c r="Q143" s="276"/>
      <c r="R143" s="280"/>
      <c r="S143" s="322" t="s">
        <v>1260</v>
      </c>
      <c r="T143" s="36">
        <v>45366</v>
      </c>
      <c r="U143" s="24" t="s">
        <v>45</v>
      </c>
      <c r="V143" s="1">
        <v>3</v>
      </c>
      <c r="W143" s="50"/>
      <c r="X143" s="2"/>
      <c r="Y143" s="13"/>
      <c r="Z143" s="276"/>
      <c r="AA143" s="276"/>
      <c r="AB143" s="1"/>
      <c r="AC143" s="2"/>
      <c r="AD143" s="32"/>
      <c r="AE143" s="1"/>
      <c r="AF143" s="123"/>
    </row>
    <row r="144" spans="2:32" x14ac:dyDescent="0.2">
      <c r="B144" s="13" t="s">
        <v>76</v>
      </c>
      <c r="C144" s="1" t="s">
        <v>251</v>
      </c>
      <c r="D144" s="133">
        <v>129</v>
      </c>
      <c r="E144" s="30" t="s">
        <v>44</v>
      </c>
      <c r="F144" s="13"/>
      <c r="G144" s="12">
        <v>6</v>
      </c>
      <c r="H144" s="12"/>
      <c r="I144" s="12">
        <v>6</v>
      </c>
      <c r="J144" s="12"/>
      <c r="K144" s="12">
        <v>6</v>
      </c>
      <c r="L144" s="276"/>
      <c r="M144" s="276"/>
      <c r="N144" s="12"/>
      <c r="O144" s="12">
        <v>14</v>
      </c>
      <c r="P144" s="12"/>
      <c r="Q144" s="276"/>
      <c r="R144" s="280"/>
      <c r="S144" s="320" t="s">
        <v>1404</v>
      </c>
      <c r="T144" s="36">
        <v>45366</v>
      </c>
      <c r="U144" s="24" t="s">
        <v>45</v>
      </c>
      <c r="V144" s="1">
        <v>26</v>
      </c>
      <c r="W144" s="50"/>
      <c r="X144" s="2" t="s">
        <v>295</v>
      </c>
      <c r="Y144" s="13"/>
      <c r="Z144" s="276"/>
      <c r="AA144" s="276"/>
      <c r="AB144" s="1"/>
      <c r="AC144" s="2"/>
      <c r="AD144" s="32"/>
      <c r="AE144" s="1"/>
      <c r="AF144" s="123"/>
    </row>
    <row r="145" spans="2:32" ht="15" customHeight="1" x14ac:dyDescent="0.2">
      <c r="B145" s="13" t="s">
        <v>76</v>
      </c>
      <c r="C145" s="1" t="s">
        <v>251</v>
      </c>
      <c r="D145" s="133">
        <v>130</v>
      </c>
      <c r="E145" s="30" t="s">
        <v>49</v>
      </c>
      <c r="F145" s="13"/>
      <c r="G145" s="12">
        <v>3</v>
      </c>
      <c r="H145" s="12"/>
      <c r="I145" s="12">
        <v>3</v>
      </c>
      <c r="J145" s="12"/>
      <c r="K145" s="12">
        <v>3</v>
      </c>
      <c r="L145" s="276"/>
      <c r="M145" s="276"/>
      <c r="N145" s="12">
        <v>3</v>
      </c>
      <c r="O145" s="12">
        <v>3</v>
      </c>
      <c r="P145" s="12"/>
      <c r="Q145" s="276"/>
      <c r="R145" s="280"/>
      <c r="S145" s="322" t="s">
        <v>1261</v>
      </c>
      <c r="T145" s="36">
        <v>45366</v>
      </c>
      <c r="U145" s="24" t="s">
        <v>45</v>
      </c>
      <c r="V145" s="1">
        <v>3</v>
      </c>
      <c r="W145" s="274"/>
      <c r="X145" s="2"/>
      <c r="Y145" s="13"/>
      <c r="Z145" s="276"/>
      <c r="AA145" s="276"/>
      <c r="AB145" s="1"/>
      <c r="AC145" s="2"/>
      <c r="AD145" s="32"/>
      <c r="AE145" s="1"/>
      <c r="AF145" s="123"/>
    </row>
    <row r="146" spans="2:32" ht="15" customHeight="1" x14ac:dyDescent="0.2">
      <c r="B146" s="13" t="s">
        <v>76</v>
      </c>
      <c r="C146" s="1" t="s">
        <v>251</v>
      </c>
      <c r="D146" s="133">
        <v>131</v>
      </c>
      <c r="E146" s="30" t="s">
        <v>42</v>
      </c>
      <c r="F146" s="13"/>
      <c r="G146" s="12">
        <v>3</v>
      </c>
      <c r="H146" s="12"/>
      <c r="I146" s="12"/>
      <c r="J146" s="12"/>
      <c r="K146" s="12"/>
      <c r="L146" s="276"/>
      <c r="M146" s="276"/>
      <c r="N146" s="12"/>
      <c r="O146" s="12"/>
      <c r="P146" s="12"/>
      <c r="Q146" s="12"/>
      <c r="R146" s="254"/>
      <c r="S146" s="322" t="s">
        <v>1262</v>
      </c>
      <c r="T146" s="36"/>
      <c r="U146" s="1"/>
      <c r="V146" s="1"/>
      <c r="W146" s="274"/>
      <c r="X146" s="2"/>
      <c r="Y146" s="13"/>
      <c r="Z146" s="276"/>
      <c r="AA146" s="276"/>
      <c r="AB146" s="1"/>
      <c r="AC146" s="2"/>
      <c r="AD146" s="32"/>
      <c r="AE146" s="1"/>
      <c r="AF146" s="123"/>
    </row>
    <row r="147" spans="2:32" ht="15" customHeight="1" x14ac:dyDescent="0.2">
      <c r="B147" s="13" t="s">
        <v>76</v>
      </c>
      <c r="C147" s="1" t="s">
        <v>251</v>
      </c>
      <c r="D147" s="133">
        <v>132</v>
      </c>
      <c r="E147" s="30" t="s">
        <v>44</v>
      </c>
      <c r="F147" s="13"/>
      <c r="G147" s="12"/>
      <c r="H147" s="12"/>
      <c r="I147" s="12">
        <v>6</v>
      </c>
      <c r="J147" s="12"/>
      <c r="K147" s="12"/>
      <c r="L147" s="276"/>
      <c r="M147" s="276"/>
      <c r="N147" s="12"/>
      <c r="O147" s="12">
        <v>6</v>
      </c>
      <c r="P147" s="12">
        <v>3</v>
      </c>
      <c r="Q147" s="276"/>
      <c r="R147" s="280" t="s">
        <v>45</v>
      </c>
      <c r="S147" s="321" t="s">
        <v>1263</v>
      </c>
      <c r="T147" s="36">
        <v>45366</v>
      </c>
      <c r="U147" s="24" t="s">
        <v>45</v>
      </c>
      <c r="V147" s="1">
        <v>15</v>
      </c>
      <c r="W147" s="274"/>
      <c r="X147" s="2"/>
      <c r="Y147" s="13"/>
      <c r="Z147" s="276"/>
      <c r="AA147" s="276"/>
      <c r="AB147" s="1"/>
      <c r="AC147" s="2"/>
      <c r="AD147" s="32"/>
      <c r="AE147" s="1"/>
      <c r="AF147" s="123"/>
    </row>
    <row r="148" spans="2:32" x14ac:dyDescent="0.2">
      <c r="B148" s="13" t="s">
        <v>76</v>
      </c>
      <c r="C148" s="1" t="s">
        <v>251</v>
      </c>
      <c r="D148" s="133">
        <v>133</v>
      </c>
      <c r="E148" s="30" t="s">
        <v>44</v>
      </c>
      <c r="F148" s="13"/>
      <c r="G148" s="12">
        <v>1</v>
      </c>
      <c r="H148" s="12"/>
      <c r="I148" s="12">
        <v>6</v>
      </c>
      <c r="J148" s="12"/>
      <c r="K148" s="12"/>
      <c r="L148" s="276"/>
      <c r="M148" s="276"/>
      <c r="N148" s="12"/>
      <c r="O148" s="12">
        <v>6</v>
      </c>
      <c r="P148" s="12"/>
      <c r="Q148" s="276"/>
      <c r="R148" s="280"/>
      <c r="S148" s="321" t="s">
        <v>1264</v>
      </c>
      <c r="T148" s="36">
        <v>45366</v>
      </c>
      <c r="U148" s="24" t="s">
        <v>45</v>
      </c>
      <c r="V148" s="1">
        <v>6</v>
      </c>
      <c r="W148" s="50"/>
      <c r="X148" s="2"/>
      <c r="Y148" s="13"/>
      <c r="Z148" s="276"/>
      <c r="AA148" s="276"/>
      <c r="AB148" s="1"/>
      <c r="AC148" s="2"/>
      <c r="AD148" s="32"/>
      <c r="AE148" s="1"/>
      <c r="AF148" s="123"/>
    </row>
    <row r="149" spans="2:32" ht="15" customHeight="1" x14ac:dyDescent="0.2">
      <c r="B149" s="13" t="s">
        <v>76</v>
      </c>
      <c r="C149" s="1" t="s">
        <v>251</v>
      </c>
      <c r="D149" s="133">
        <v>134</v>
      </c>
      <c r="E149" s="30" t="s">
        <v>246</v>
      </c>
      <c r="F149" s="13"/>
      <c r="G149" s="12">
        <v>3</v>
      </c>
      <c r="H149" s="12">
        <v>3</v>
      </c>
      <c r="I149" s="12"/>
      <c r="J149" s="12"/>
      <c r="K149" s="12"/>
      <c r="L149" s="276"/>
      <c r="M149" s="276"/>
      <c r="N149" s="12"/>
      <c r="O149" s="12">
        <v>3</v>
      </c>
      <c r="P149" s="12">
        <v>3</v>
      </c>
      <c r="Q149" s="276"/>
      <c r="R149" s="280" t="s">
        <v>45</v>
      </c>
      <c r="S149" s="322" t="s">
        <v>1265</v>
      </c>
      <c r="T149" s="36">
        <v>45366</v>
      </c>
      <c r="U149" s="24" t="s">
        <v>45</v>
      </c>
      <c r="V149" s="1">
        <v>12</v>
      </c>
      <c r="W149" s="274"/>
      <c r="X149" s="2"/>
      <c r="Y149" s="13"/>
      <c r="Z149" s="276"/>
      <c r="AA149" s="276"/>
      <c r="AB149" s="1"/>
      <c r="AC149" s="2"/>
      <c r="AD149" s="32"/>
      <c r="AE149" s="1"/>
      <c r="AF149" s="123"/>
    </row>
    <row r="150" spans="2:32" x14ac:dyDescent="0.2">
      <c r="B150" s="13" t="s">
        <v>76</v>
      </c>
      <c r="C150" s="1" t="s">
        <v>251</v>
      </c>
      <c r="D150" s="133">
        <v>135</v>
      </c>
      <c r="E150" s="30" t="s">
        <v>50</v>
      </c>
      <c r="F150" s="13"/>
      <c r="G150" s="12">
        <v>1</v>
      </c>
      <c r="H150" s="12">
        <v>3</v>
      </c>
      <c r="I150" s="12">
        <v>3</v>
      </c>
      <c r="J150" s="12"/>
      <c r="K150" s="12"/>
      <c r="L150" s="276"/>
      <c r="M150" s="276"/>
      <c r="N150" s="12"/>
      <c r="O150" s="12">
        <v>3</v>
      </c>
      <c r="P150" s="12"/>
      <c r="Q150" s="276"/>
      <c r="R150" s="280"/>
      <c r="S150" s="322" t="s">
        <v>1266</v>
      </c>
      <c r="T150" s="36">
        <v>45366</v>
      </c>
      <c r="U150" s="24" t="s">
        <v>45</v>
      </c>
      <c r="V150" s="1">
        <v>3</v>
      </c>
      <c r="W150" s="50"/>
      <c r="X150" s="2"/>
      <c r="Y150" s="13"/>
      <c r="Z150" s="276"/>
      <c r="AA150" s="276"/>
      <c r="AB150" s="1"/>
      <c r="AC150" s="2"/>
      <c r="AD150" s="32"/>
      <c r="AE150" s="1"/>
      <c r="AF150" s="123"/>
    </row>
    <row r="151" spans="2:32" ht="15" customHeight="1" x14ac:dyDescent="0.2">
      <c r="B151" s="13" t="s">
        <v>76</v>
      </c>
      <c r="C151" s="1" t="s">
        <v>251</v>
      </c>
      <c r="D151" s="133">
        <v>136</v>
      </c>
      <c r="E151" s="30" t="s">
        <v>55</v>
      </c>
      <c r="F151" s="13"/>
      <c r="G151" s="12">
        <v>2</v>
      </c>
      <c r="H151" s="12"/>
      <c r="I151" s="12">
        <v>6</v>
      </c>
      <c r="J151" s="12"/>
      <c r="K151" s="12"/>
      <c r="L151" s="276"/>
      <c r="M151" s="276"/>
      <c r="N151" s="12">
        <v>3</v>
      </c>
      <c r="O151" s="12">
        <v>3</v>
      </c>
      <c r="P151" s="12"/>
      <c r="Q151" s="276"/>
      <c r="R151" s="280"/>
      <c r="S151" s="322" t="s">
        <v>1267</v>
      </c>
      <c r="T151" s="36">
        <v>45366</v>
      </c>
      <c r="U151" s="24" t="s">
        <v>45</v>
      </c>
      <c r="V151" s="1">
        <v>3</v>
      </c>
      <c r="W151" s="274"/>
      <c r="X151" s="2"/>
      <c r="Y151" s="13"/>
      <c r="Z151" s="276"/>
      <c r="AA151" s="276"/>
      <c r="AB151" s="1"/>
      <c r="AC151" s="2"/>
      <c r="AD151" s="32"/>
      <c r="AE151" s="1"/>
      <c r="AF151" s="123"/>
    </row>
    <row r="152" spans="2:32" ht="15" customHeight="1" x14ac:dyDescent="0.2">
      <c r="B152" s="13" t="s">
        <v>76</v>
      </c>
      <c r="C152" s="1" t="s">
        <v>251</v>
      </c>
      <c r="D152" s="133">
        <v>137</v>
      </c>
      <c r="E152" s="30" t="s">
        <v>42</v>
      </c>
      <c r="F152" s="13"/>
      <c r="G152" s="12">
        <v>3</v>
      </c>
      <c r="H152" s="12"/>
      <c r="I152" s="12"/>
      <c r="J152" s="12"/>
      <c r="K152" s="12"/>
      <c r="L152" s="276"/>
      <c r="M152" s="276"/>
      <c r="N152" s="12"/>
      <c r="O152" s="12"/>
      <c r="P152" s="12"/>
      <c r="Q152" s="12"/>
      <c r="R152" s="254"/>
      <c r="S152" s="322" t="s">
        <v>1268</v>
      </c>
      <c r="T152" s="36"/>
      <c r="U152" s="1"/>
      <c r="V152" s="1"/>
      <c r="W152" s="274"/>
      <c r="X152" s="2"/>
      <c r="Y152" s="13"/>
      <c r="Z152" s="276"/>
      <c r="AA152" s="276"/>
      <c r="AB152" s="1"/>
      <c r="AC152" s="2"/>
      <c r="AD152" s="32"/>
      <c r="AE152" s="1"/>
      <c r="AF152" s="123"/>
    </row>
    <row r="153" spans="2:32" ht="15" customHeight="1" x14ac:dyDescent="0.2">
      <c r="B153" s="13" t="s">
        <v>76</v>
      </c>
      <c r="C153" s="1" t="s">
        <v>251</v>
      </c>
      <c r="D153" s="133">
        <v>138</v>
      </c>
      <c r="E153" s="30" t="s">
        <v>42</v>
      </c>
      <c r="F153" s="13"/>
      <c r="G153" s="12">
        <v>3</v>
      </c>
      <c r="H153" s="12"/>
      <c r="I153" s="12"/>
      <c r="J153" s="12"/>
      <c r="K153" s="12"/>
      <c r="L153" s="276"/>
      <c r="M153" s="276"/>
      <c r="N153" s="12">
        <v>3</v>
      </c>
      <c r="O153" s="12"/>
      <c r="P153" s="12"/>
      <c r="Q153" s="12"/>
      <c r="R153" s="254"/>
      <c r="S153" s="322" t="s">
        <v>1269</v>
      </c>
      <c r="T153" s="36"/>
      <c r="U153" s="1"/>
      <c r="V153" s="1"/>
      <c r="W153" s="274"/>
      <c r="X153" s="2"/>
      <c r="Y153" s="13"/>
      <c r="Z153" s="276"/>
      <c r="AA153" s="276"/>
      <c r="AB153" s="1"/>
      <c r="AC153" s="2"/>
      <c r="AD153" s="32"/>
      <c r="AE153" s="1"/>
      <c r="AF153" s="123"/>
    </row>
    <row r="154" spans="2:32" ht="15" customHeight="1" x14ac:dyDescent="0.2">
      <c r="B154" s="13" t="s">
        <v>76</v>
      </c>
      <c r="C154" s="1" t="s">
        <v>251</v>
      </c>
      <c r="D154" s="133">
        <v>139</v>
      </c>
      <c r="E154" s="30" t="s">
        <v>245</v>
      </c>
      <c r="F154" s="13"/>
      <c r="G154" s="12">
        <v>4</v>
      </c>
      <c r="H154" s="12"/>
      <c r="I154" s="12">
        <v>3</v>
      </c>
      <c r="J154" s="12"/>
      <c r="K154" s="12"/>
      <c r="L154" s="276"/>
      <c r="M154" s="276"/>
      <c r="N154" s="12"/>
      <c r="O154" s="12">
        <v>5</v>
      </c>
      <c r="P154" s="12"/>
      <c r="Q154" s="276"/>
      <c r="R154" s="280"/>
      <c r="S154" s="322" t="s">
        <v>1270</v>
      </c>
      <c r="T154" s="36">
        <v>45366</v>
      </c>
      <c r="U154" s="24" t="s">
        <v>45</v>
      </c>
      <c r="V154" s="1">
        <v>5</v>
      </c>
      <c r="W154" s="274"/>
      <c r="X154" s="2"/>
      <c r="Y154" s="13"/>
      <c r="Z154" s="276"/>
      <c r="AA154" s="276"/>
      <c r="AB154" s="1"/>
      <c r="AC154" s="2"/>
      <c r="AD154" s="32"/>
      <c r="AE154" s="1"/>
      <c r="AF154" s="123"/>
    </row>
    <row r="155" spans="2:32" x14ac:dyDescent="0.2">
      <c r="B155" s="13" t="s">
        <v>76</v>
      </c>
      <c r="C155" s="1" t="s">
        <v>251</v>
      </c>
      <c r="D155" s="133">
        <v>140</v>
      </c>
      <c r="E155" s="30" t="s">
        <v>52</v>
      </c>
      <c r="F155" s="13"/>
      <c r="G155" s="12"/>
      <c r="H155" s="12"/>
      <c r="I155" s="12">
        <v>3</v>
      </c>
      <c r="J155" s="12"/>
      <c r="K155" s="12">
        <v>3</v>
      </c>
      <c r="L155" s="276"/>
      <c r="M155" s="276" t="s">
        <v>45</v>
      </c>
      <c r="N155" s="12">
        <v>3</v>
      </c>
      <c r="O155" s="12"/>
      <c r="P155" s="12"/>
      <c r="Q155" s="276"/>
      <c r="R155" s="280"/>
      <c r="S155" s="322" t="s">
        <v>1271</v>
      </c>
      <c r="T155" s="36">
        <v>45366</v>
      </c>
      <c r="U155" s="24" t="s">
        <v>45</v>
      </c>
      <c r="V155" s="1">
        <v>9</v>
      </c>
      <c r="W155" s="50"/>
      <c r="X155" s="2"/>
      <c r="Y155" s="13"/>
      <c r="Z155" s="276"/>
      <c r="AA155" s="276"/>
      <c r="AB155" s="1"/>
      <c r="AC155" s="2"/>
      <c r="AD155" s="32"/>
      <c r="AE155" s="1"/>
      <c r="AF155" s="123"/>
    </row>
    <row r="156" spans="2:32" ht="15" customHeight="1" x14ac:dyDescent="0.2">
      <c r="B156" s="13" t="s">
        <v>76</v>
      </c>
      <c r="C156" s="1" t="s">
        <v>251</v>
      </c>
      <c r="D156" s="133">
        <v>141</v>
      </c>
      <c r="E156" s="30" t="s">
        <v>49</v>
      </c>
      <c r="F156" s="13"/>
      <c r="G156" s="12"/>
      <c r="H156" s="12"/>
      <c r="I156" s="12">
        <v>3</v>
      </c>
      <c r="J156" s="12"/>
      <c r="K156" s="12">
        <v>3</v>
      </c>
      <c r="L156" s="276" t="s">
        <v>45</v>
      </c>
      <c r="M156" s="276"/>
      <c r="N156" s="12">
        <v>3</v>
      </c>
      <c r="O156" s="12"/>
      <c r="P156" s="12"/>
      <c r="Q156" s="276"/>
      <c r="R156" s="280"/>
      <c r="S156" s="322" t="s">
        <v>1272</v>
      </c>
      <c r="T156" s="36">
        <v>45366</v>
      </c>
      <c r="U156" s="24" t="s">
        <v>45</v>
      </c>
      <c r="V156" s="1">
        <v>3</v>
      </c>
      <c r="W156" s="274"/>
      <c r="X156" s="2"/>
      <c r="Y156" s="13"/>
      <c r="Z156" s="276"/>
      <c r="AA156" s="276"/>
      <c r="AB156" s="1"/>
      <c r="AC156" s="2"/>
      <c r="AD156" s="32"/>
      <c r="AE156" s="1"/>
      <c r="AF156" s="123"/>
    </row>
    <row r="157" spans="2:32" ht="15" customHeight="1" x14ac:dyDescent="0.2">
      <c r="B157" s="13" t="s">
        <v>76</v>
      </c>
      <c r="C157" s="1" t="s">
        <v>251</v>
      </c>
      <c r="D157" s="133">
        <v>142</v>
      </c>
      <c r="E157" s="30" t="s">
        <v>42</v>
      </c>
      <c r="F157" s="13"/>
      <c r="G157" s="12">
        <v>3</v>
      </c>
      <c r="H157" s="12"/>
      <c r="I157" s="12"/>
      <c r="J157" s="12"/>
      <c r="K157" s="12"/>
      <c r="L157" s="276"/>
      <c r="M157" s="276"/>
      <c r="N157" s="12">
        <v>3</v>
      </c>
      <c r="O157" s="12"/>
      <c r="P157" s="12"/>
      <c r="Q157" s="12"/>
      <c r="R157" s="254"/>
      <c r="S157" s="322" t="s">
        <v>1273</v>
      </c>
      <c r="T157" s="36"/>
      <c r="U157" s="1"/>
      <c r="V157" s="1"/>
      <c r="W157" s="274"/>
      <c r="X157" s="2"/>
      <c r="Y157" s="13"/>
      <c r="Z157" s="276"/>
      <c r="AA157" s="276"/>
      <c r="AB157" s="1"/>
      <c r="AC157" s="2"/>
      <c r="AD157" s="32"/>
      <c r="AE157" s="1"/>
      <c r="AF157" s="123"/>
    </row>
    <row r="158" spans="2:32" x14ac:dyDescent="0.2">
      <c r="B158" s="13" t="s">
        <v>76</v>
      </c>
      <c r="C158" s="1" t="s">
        <v>251</v>
      </c>
      <c r="D158" s="133">
        <v>143</v>
      </c>
      <c r="E158" s="30" t="s">
        <v>245</v>
      </c>
      <c r="F158" s="13"/>
      <c r="G158" s="12">
        <v>4</v>
      </c>
      <c r="H158" s="12"/>
      <c r="I158" s="12">
        <v>3</v>
      </c>
      <c r="J158" s="12"/>
      <c r="K158" s="12"/>
      <c r="L158" s="276"/>
      <c r="M158" s="276"/>
      <c r="N158" s="12"/>
      <c r="O158" s="12">
        <v>6</v>
      </c>
      <c r="P158" s="12"/>
      <c r="Q158" s="276"/>
      <c r="R158" s="280"/>
      <c r="S158" s="322" t="s">
        <v>1274</v>
      </c>
      <c r="T158" s="36">
        <v>45366</v>
      </c>
      <c r="U158" s="24" t="s">
        <v>45</v>
      </c>
      <c r="V158" s="1">
        <v>6</v>
      </c>
      <c r="W158" s="50"/>
      <c r="X158" s="2"/>
      <c r="Y158" s="13"/>
      <c r="Z158" s="276"/>
      <c r="AA158" s="276"/>
      <c r="AB158" s="1"/>
      <c r="AC158" s="2"/>
      <c r="AD158" s="32"/>
      <c r="AE158" s="1"/>
      <c r="AF158" s="123"/>
    </row>
    <row r="159" spans="2:32" x14ac:dyDescent="0.2">
      <c r="B159" s="13" t="s">
        <v>76</v>
      </c>
      <c r="C159" s="1" t="s">
        <v>251</v>
      </c>
      <c r="D159" s="133">
        <v>144</v>
      </c>
      <c r="E159" s="30" t="s">
        <v>42</v>
      </c>
      <c r="F159" s="13"/>
      <c r="G159" s="12">
        <v>3</v>
      </c>
      <c r="H159" s="12"/>
      <c r="I159" s="12"/>
      <c r="J159" s="12"/>
      <c r="K159" s="12"/>
      <c r="L159" s="276"/>
      <c r="M159" s="276"/>
      <c r="N159" s="12"/>
      <c r="O159" s="12"/>
      <c r="P159" s="12"/>
      <c r="Q159" s="12"/>
      <c r="R159" s="254"/>
      <c r="S159" s="322" t="s">
        <v>1275</v>
      </c>
      <c r="T159" s="36"/>
      <c r="U159" s="24"/>
      <c r="V159" s="1"/>
      <c r="W159" s="50"/>
      <c r="X159" s="2"/>
      <c r="Y159" s="13"/>
      <c r="Z159" s="276"/>
      <c r="AA159" s="276"/>
      <c r="AB159" s="1"/>
      <c r="AC159" s="2"/>
      <c r="AD159" s="32"/>
      <c r="AE159" s="1"/>
      <c r="AF159" s="123"/>
    </row>
    <row r="160" spans="2:32" x14ac:dyDescent="0.2">
      <c r="B160" s="13" t="s">
        <v>76</v>
      </c>
      <c r="C160" s="1" t="s">
        <v>251</v>
      </c>
      <c r="D160" s="133">
        <v>145</v>
      </c>
      <c r="E160" s="30" t="s">
        <v>42</v>
      </c>
      <c r="F160" s="13"/>
      <c r="G160" s="12">
        <v>6</v>
      </c>
      <c r="H160" s="12"/>
      <c r="I160" s="12"/>
      <c r="J160" s="12"/>
      <c r="K160" s="12"/>
      <c r="L160" s="276"/>
      <c r="M160" s="276"/>
      <c r="N160" s="12"/>
      <c r="O160" s="12"/>
      <c r="P160" s="12"/>
      <c r="Q160" s="12"/>
      <c r="R160" s="254"/>
      <c r="S160" s="322" t="s">
        <v>1276</v>
      </c>
      <c r="T160" s="36"/>
      <c r="U160" s="24"/>
      <c r="V160" s="1"/>
      <c r="W160" s="50"/>
      <c r="X160" s="2"/>
      <c r="Y160" s="13"/>
      <c r="Z160" s="276"/>
      <c r="AA160" s="276"/>
      <c r="AB160" s="1"/>
      <c r="AC160" s="2"/>
      <c r="AD160" s="32"/>
      <c r="AE160" s="1"/>
      <c r="AF160" s="123"/>
    </row>
    <row r="161" spans="2:32" ht="15" customHeight="1" x14ac:dyDescent="0.2">
      <c r="B161" s="13" t="s">
        <v>76</v>
      </c>
      <c r="C161" s="1" t="s">
        <v>251</v>
      </c>
      <c r="D161" s="133">
        <v>146</v>
      </c>
      <c r="E161" s="30" t="s">
        <v>50</v>
      </c>
      <c r="F161" s="13"/>
      <c r="G161" s="12">
        <v>3</v>
      </c>
      <c r="H161" s="12"/>
      <c r="I161" s="12">
        <v>6</v>
      </c>
      <c r="J161" s="12"/>
      <c r="K161" s="12"/>
      <c r="L161" s="276"/>
      <c r="M161" s="276"/>
      <c r="N161" s="12"/>
      <c r="O161" s="12">
        <v>6</v>
      </c>
      <c r="P161" s="12"/>
      <c r="Q161" s="276"/>
      <c r="R161" s="280"/>
      <c r="S161" s="322" t="s">
        <v>1277</v>
      </c>
      <c r="T161" s="36">
        <v>45366</v>
      </c>
      <c r="U161" s="24" t="s">
        <v>45</v>
      </c>
      <c r="V161" s="1">
        <v>6</v>
      </c>
      <c r="W161" s="274"/>
      <c r="X161" s="2"/>
      <c r="Y161" s="13"/>
      <c r="Z161" s="276"/>
      <c r="AA161" s="276"/>
      <c r="AB161" s="1"/>
      <c r="AC161" s="2"/>
      <c r="AD161" s="32"/>
      <c r="AE161" s="1"/>
      <c r="AF161" s="123"/>
    </row>
    <row r="162" spans="2:32" x14ac:dyDescent="0.2">
      <c r="B162" s="13" t="s">
        <v>76</v>
      </c>
      <c r="C162" s="1" t="s">
        <v>251</v>
      </c>
      <c r="D162" s="133">
        <v>147</v>
      </c>
      <c r="E162" s="30" t="s">
        <v>50</v>
      </c>
      <c r="F162" s="13"/>
      <c r="G162" s="12">
        <v>2</v>
      </c>
      <c r="H162" s="12"/>
      <c r="I162" s="12">
        <v>6</v>
      </c>
      <c r="J162" s="12"/>
      <c r="K162" s="12"/>
      <c r="L162" s="276"/>
      <c r="M162" s="276"/>
      <c r="N162" s="12"/>
      <c r="O162" s="12">
        <v>3</v>
      </c>
      <c r="P162" s="12"/>
      <c r="Q162" s="276"/>
      <c r="R162" s="280"/>
      <c r="S162" s="322" t="s">
        <v>1278</v>
      </c>
      <c r="T162" s="36">
        <v>45366</v>
      </c>
      <c r="U162" s="24" t="s">
        <v>45</v>
      </c>
      <c r="V162" s="1">
        <v>3</v>
      </c>
      <c r="W162" s="50"/>
      <c r="X162" s="2"/>
      <c r="Y162" s="13"/>
      <c r="Z162" s="276"/>
      <c r="AA162" s="276"/>
      <c r="AB162" s="1"/>
      <c r="AC162" s="2"/>
      <c r="AD162" s="32"/>
      <c r="AE162" s="1"/>
      <c r="AF162" s="123"/>
    </row>
    <row r="163" spans="2:32" x14ac:dyDescent="0.2">
      <c r="B163" s="13" t="s">
        <v>76</v>
      </c>
      <c r="C163" s="1" t="s">
        <v>251</v>
      </c>
      <c r="D163" s="133">
        <v>148</v>
      </c>
      <c r="E163" s="30" t="s">
        <v>55</v>
      </c>
      <c r="F163" s="13"/>
      <c r="G163" s="12">
        <v>1</v>
      </c>
      <c r="H163" s="12"/>
      <c r="I163" s="12">
        <v>6</v>
      </c>
      <c r="J163" s="12"/>
      <c r="K163" s="12"/>
      <c r="L163" s="276"/>
      <c r="M163" s="276"/>
      <c r="N163" s="12">
        <v>3</v>
      </c>
      <c r="O163" s="12">
        <v>3</v>
      </c>
      <c r="P163" s="12"/>
      <c r="Q163" s="276"/>
      <c r="R163" s="280"/>
      <c r="S163" s="322" t="s">
        <v>1279</v>
      </c>
      <c r="T163" s="36">
        <v>45366</v>
      </c>
      <c r="U163" s="24" t="s">
        <v>45</v>
      </c>
      <c r="V163" s="1">
        <v>3</v>
      </c>
      <c r="W163" s="50"/>
      <c r="X163" s="2"/>
      <c r="Y163" s="13"/>
      <c r="Z163" s="276"/>
      <c r="AA163" s="276"/>
      <c r="AB163" s="1"/>
      <c r="AC163" s="2"/>
      <c r="AD163" s="32"/>
      <c r="AE163" s="1"/>
      <c r="AF163" s="123"/>
    </row>
    <row r="164" spans="2:32" ht="15" customHeight="1" x14ac:dyDescent="0.2">
      <c r="B164" s="13" t="s">
        <v>76</v>
      </c>
      <c r="C164" s="1" t="s">
        <v>251</v>
      </c>
      <c r="D164" s="133">
        <v>149</v>
      </c>
      <c r="E164" s="30" t="s">
        <v>55</v>
      </c>
      <c r="F164" s="13"/>
      <c r="G164" s="12">
        <v>1</v>
      </c>
      <c r="H164" s="12"/>
      <c r="I164" s="12">
        <v>6</v>
      </c>
      <c r="J164" s="12"/>
      <c r="K164" s="12"/>
      <c r="L164" s="276"/>
      <c r="M164" s="276"/>
      <c r="N164" s="12"/>
      <c r="O164" s="12">
        <v>3</v>
      </c>
      <c r="P164" s="12"/>
      <c r="Q164" s="276"/>
      <c r="R164" s="280"/>
      <c r="S164" s="321" t="s">
        <v>1280</v>
      </c>
      <c r="T164" s="36">
        <v>45366</v>
      </c>
      <c r="U164" s="24" t="s">
        <v>45</v>
      </c>
      <c r="V164" s="1">
        <v>3</v>
      </c>
      <c r="W164" s="274"/>
      <c r="X164" s="2"/>
      <c r="Y164" s="13"/>
      <c r="Z164" s="276"/>
      <c r="AA164" s="276"/>
      <c r="AB164" s="1"/>
      <c r="AC164" s="2"/>
      <c r="AD164" s="32"/>
      <c r="AE164" s="1"/>
      <c r="AF164" s="123"/>
    </row>
    <row r="165" spans="2:32" ht="15" customHeight="1" x14ac:dyDescent="0.2">
      <c r="B165" s="13" t="s">
        <v>76</v>
      </c>
      <c r="C165" s="1" t="s">
        <v>251</v>
      </c>
      <c r="D165" s="133">
        <v>150</v>
      </c>
      <c r="E165" s="30" t="s">
        <v>42</v>
      </c>
      <c r="F165" s="13"/>
      <c r="G165" s="12">
        <v>3</v>
      </c>
      <c r="H165" s="12"/>
      <c r="I165" s="12"/>
      <c r="J165" s="12"/>
      <c r="K165" s="12"/>
      <c r="L165" s="276"/>
      <c r="M165" s="276"/>
      <c r="N165" s="12">
        <v>3</v>
      </c>
      <c r="O165" s="12"/>
      <c r="P165" s="12"/>
      <c r="Q165" s="12"/>
      <c r="R165" s="254"/>
      <c r="S165" s="322" t="s">
        <v>1281</v>
      </c>
      <c r="T165" s="36"/>
      <c r="U165" s="1"/>
      <c r="V165" s="1"/>
      <c r="W165" s="274"/>
      <c r="X165" s="2"/>
      <c r="Y165" s="13"/>
      <c r="Z165" s="276"/>
      <c r="AA165" s="276"/>
      <c r="AB165" s="1"/>
      <c r="AC165" s="2"/>
      <c r="AD165" s="32"/>
      <c r="AE165" s="1"/>
      <c r="AF165" s="123"/>
    </row>
    <row r="166" spans="2:32" ht="15" customHeight="1" x14ac:dyDescent="0.2">
      <c r="B166" s="13" t="s">
        <v>76</v>
      </c>
      <c r="C166" s="1" t="s">
        <v>251</v>
      </c>
      <c r="D166" s="133">
        <v>151</v>
      </c>
      <c r="E166" s="30" t="s">
        <v>42</v>
      </c>
      <c r="F166" s="13"/>
      <c r="G166" s="12">
        <v>3</v>
      </c>
      <c r="H166" s="12"/>
      <c r="I166" s="12"/>
      <c r="J166" s="12"/>
      <c r="K166" s="12"/>
      <c r="L166" s="276"/>
      <c r="M166" s="276"/>
      <c r="N166" s="12"/>
      <c r="O166" s="12"/>
      <c r="P166" s="12"/>
      <c r="Q166" s="12"/>
      <c r="R166" s="254"/>
      <c r="S166" s="351" t="s">
        <v>1276</v>
      </c>
      <c r="T166" s="36"/>
      <c r="U166" s="1"/>
      <c r="V166" s="1"/>
      <c r="W166" s="274"/>
      <c r="X166" s="2"/>
      <c r="Y166" s="13"/>
      <c r="Z166" s="276"/>
      <c r="AA166" s="276"/>
      <c r="AB166" s="1"/>
      <c r="AC166" s="2"/>
      <c r="AD166" s="32"/>
      <c r="AE166" s="1"/>
      <c r="AF166" s="123"/>
    </row>
    <row r="167" spans="2:32" ht="15" customHeight="1" x14ac:dyDescent="0.2">
      <c r="B167" s="13" t="s">
        <v>76</v>
      </c>
      <c r="C167" s="30" t="s">
        <v>251</v>
      </c>
      <c r="D167" s="133">
        <v>152</v>
      </c>
      <c r="E167" s="30" t="s">
        <v>42</v>
      </c>
      <c r="F167" s="13"/>
      <c r="G167" s="12">
        <v>3</v>
      </c>
      <c r="H167" s="12"/>
      <c r="I167" s="12"/>
      <c r="J167" s="12"/>
      <c r="K167" s="12"/>
      <c r="L167" s="276"/>
      <c r="M167" s="276"/>
      <c r="N167" s="12"/>
      <c r="O167" s="12"/>
      <c r="P167" s="12"/>
      <c r="Q167" s="12"/>
      <c r="R167" s="254"/>
      <c r="S167" s="320" t="s">
        <v>1405</v>
      </c>
      <c r="T167" s="36"/>
      <c r="U167" s="1"/>
      <c r="V167" s="1"/>
      <c r="W167" s="274"/>
      <c r="X167" s="2"/>
      <c r="Y167" s="13"/>
      <c r="Z167" s="276"/>
      <c r="AA167" s="276"/>
      <c r="AB167" s="1"/>
      <c r="AC167" s="2"/>
      <c r="AD167" s="32"/>
      <c r="AE167" s="1"/>
      <c r="AF167" s="123"/>
    </row>
    <row r="168" spans="2:32" ht="15" customHeight="1" x14ac:dyDescent="0.2">
      <c r="B168" s="13" t="s">
        <v>76</v>
      </c>
      <c r="C168" s="30" t="s">
        <v>251</v>
      </c>
      <c r="D168" s="133">
        <v>153</v>
      </c>
      <c r="E168" s="30" t="s">
        <v>42</v>
      </c>
      <c r="F168" s="13"/>
      <c r="G168" s="12">
        <v>3</v>
      </c>
      <c r="H168" s="12"/>
      <c r="I168" s="12"/>
      <c r="J168" s="12"/>
      <c r="K168" s="12"/>
      <c r="L168" s="276"/>
      <c r="M168" s="276"/>
      <c r="N168" s="12">
        <v>3</v>
      </c>
      <c r="O168" s="12"/>
      <c r="P168" s="12"/>
      <c r="Q168" s="12"/>
      <c r="R168" s="254"/>
      <c r="S168" s="322" t="s">
        <v>1282</v>
      </c>
      <c r="T168" s="36"/>
      <c r="U168" s="1"/>
      <c r="V168" s="1"/>
      <c r="W168" s="274"/>
      <c r="X168" s="2"/>
      <c r="Y168" s="13"/>
      <c r="Z168" s="276"/>
      <c r="AA168" s="276"/>
      <c r="AB168" s="1"/>
      <c r="AC168" s="2"/>
      <c r="AD168" s="32"/>
      <c r="AE168" s="1"/>
      <c r="AF168" s="123"/>
    </row>
    <row r="169" spans="2:32" ht="15" customHeight="1" x14ac:dyDescent="0.2">
      <c r="B169" s="13" t="s">
        <v>76</v>
      </c>
      <c r="C169" s="30" t="s">
        <v>251</v>
      </c>
      <c r="D169" s="133">
        <v>154</v>
      </c>
      <c r="E169" s="30" t="s">
        <v>42</v>
      </c>
      <c r="F169" s="13"/>
      <c r="G169" s="12">
        <v>3</v>
      </c>
      <c r="H169" s="12"/>
      <c r="I169" s="12"/>
      <c r="J169" s="12"/>
      <c r="K169" s="12"/>
      <c r="L169" s="276"/>
      <c r="M169" s="276"/>
      <c r="N169" s="12"/>
      <c r="O169" s="12"/>
      <c r="P169" s="12"/>
      <c r="Q169" s="12"/>
      <c r="R169" s="254"/>
      <c r="S169" s="320" t="s">
        <v>1406</v>
      </c>
      <c r="T169" s="36"/>
      <c r="U169" s="1"/>
      <c r="V169" s="1"/>
      <c r="W169" s="274"/>
      <c r="X169" s="2"/>
      <c r="Y169" s="13"/>
      <c r="Z169" s="276"/>
      <c r="AA169" s="276"/>
      <c r="AB169" s="1"/>
      <c r="AC169" s="2"/>
      <c r="AD169" s="32"/>
      <c r="AE169" s="1"/>
      <c r="AF169" s="123"/>
    </row>
    <row r="170" spans="2:32" ht="15" customHeight="1" x14ac:dyDescent="0.2">
      <c r="B170" s="13" t="s">
        <v>76</v>
      </c>
      <c r="C170" s="30" t="s">
        <v>251</v>
      </c>
      <c r="D170" s="133">
        <v>155</v>
      </c>
      <c r="E170" s="30" t="s">
        <v>42</v>
      </c>
      <c r="F170" s="13"/>
      <c r="G170" s="12">
        <v>3</v>
      </c>
      <c r="H170" s="12"/>
      <c r="I170" s="12"/>
      <c r="J170" s="12"/>
      <c r="K170" s="12"/>
      <c r="L170" s="276"/>
      <c r="M170" s="276"/>
      <c r="N170" s="12"/>
      <c r="O170" s="12"/>
      <c r="P170" s="12"/>
      <c r="Q170" s="276"/>
      <c r="R170" s="280"/>
      <c r="S170" s="322" t="s">
        <v>1283</v>
      </c>
      <c r="T170" s="36"/>
      <c r="U170" s="1"/>
      <c r="V170" s="1"/>
      <c r="W170" s="274"/>
      <c r="X170" s="2"/>
      <c r="Y170" s="13"/>
      <c r="Z170" s="276"/>
      <c r="AA170" s="276"/>
      <c r="AB170" s="1"/>
      <c r="AC170" s="2"/>
      <c r="AD170" s="32"/>
      <c r="AE170" s="1"/>
      <c r="AF170" s="123"/>
    </row>
    <row r="171" spans="2:32" ht="15" customHeight="1" x14ac:dyDescent="0.2">
      <c r="B171" s="13" t="s">
        <v>76</v>
      </c>
      <c r="C171" s="30" t="s">
        <v>251</v>
      </c>
      <c r="D171" s="133">
        <v>156</v>
      </c>
      <c r="E171" s="30" t="s">
        <v>42</v>
      </c>
      <c r="F171" s="13"/>
      <c r="G171" s="12">
        <v>3</v>
      </c>
      <c r="H171" s="12"/>
      <c r="I171" s="12"/>
      <c r="J171" s="12"/>
      <c r="K171" s="12"/>
      <c r="L171" s="276"/>
      <c r="M171" s="276"/>
      <c r="N171" s="12">
        <v>3</v>
      </c>
      <c r="O171" s="12"/>
      <c r="P171" s="12"/>
      <c r="Q171" s="276"/>
      <c r="R171" s="280"/>
      <c r="S171" s="322" t="s">
        <v>1284</v>
      </c>
      <c r="T171" s="36"/>
      <c r="U171" s="1"/>
      <c r="V171" s="1"/>
      <c r="W171" s="274"/>
      <c r="X171" s="2"/>
      <c r="Y171" s="13"/>
      <c r="Z171" s="276"/>
      <c r="AA171" s="276"/>
      <c r="AB171" s="1"/>
      <c r="AC171" s="2"/>
      <c r="AD171" s="32"/>
      <c r="AE171" s="1"/>
      <c r="AF171" s="123"/>
    </row>
    <row r="172" spans="2:32" ht="15" customHeight="1" x14ac:dyDescent="0.2">
      <c r="B172" s="13" t="s">
        <v>76</v>
      </c>
      <c r="C172" s="30" t="s">
        <v>251</v>
      </c>
      <c r="D172" s="133">
        <v>157</v>
      </c>
      <c r="E172" s="30" t="s">
        <v>248</v>
      </c>
      <c r="F172" s="13"/>
      <c r="G172" s="12">
        <v>3</v>
      </c>
      <c r="H172" s="12">
        <v>9</v>
      </c>
      <c r="I172" s="12"/>
      <c r="J172" s="12"/>
      <c r="K172" s="12"/>
      <c r="L172" s="276"/>
      <c r="M172" s="276"/>
      <c r="N172" s="12"/>
      <c r="O172" s="12">
        <v>14</v>
      </c>
      <c r="P172" s="12">
        <v>3</v>
      </c>
      <c r="Q172" s="276"/>
      <c r="R172" s="280" t="s">
        <v>45</v>
      </c>
      <c r="S172" s="320" t="s">
        <v>1407</v>
      </c>
      <c r="T172" s="36">
        <v>45376</v>
      </c>
      <c r="U172" s="276" t="s">
        <v>45</v>
      </c>
      <c r="V172" s="1">
        <v>23</v>
      </c>
      <c r="W172" s="274"/>
      <c r="X172" s="2"/>
      <c r="Y172" s="13"/>
      <c r="Z172" s="276"/>
      <c r="AA172" s="276"/>
      <c r="AB172" s="1"/>
      <c r="AC172" s="2"/>
      <c r="AD172" s="94">
        <v>45399</v>
      </c>
      <c r="AE172" s="1" t="s">
        <v>10</v>
      </c>
      <c r="AF172" s="123"/>
    </row>
    <row r="173" spans="2:32" ht="15" customHeight="1" x14ac:dyDescent="0.2">
      <c r="B173" s="13" t="s">
        <v>76</v>
      </c>
      <c r="C173" s="30" t="s">
        <v>251</v>
      </c>
      <c r="D173" s="133">
        <v>158</v>
      </c>
      <c r="E173" s="30" t="s">
        <v>42</v>
      </c>
      <c r="F173" s="13"/>
      <c r="G173" s="12">
        <v>3</v>
      </c>
      <c r="H173" s="12"/>
      <c r="I173" s="12"/>
      <c r="J173" s="12"/>
      <c r="K173" s="12"/>
      <c r="L173" s="276"/>
      <c r="M173" s="276"/>
      <c r="N173" s="12"/>
      <c r="O173" s="12"/>
      <c r="P173" s="12"/>
      <c r="Q173" s="276"/>
      <c r="R173" s="280"/>
      <c r="S173" s="322" t="s">
        <v>1285</v>
      </c>
      <c r="T173" s="36"/>
      <c r="U173" s="1"/>
      <c r="V173" s="1"/>
      <c r="W173" s="274"/>
      <c r="X173" s="2"/>
      <c r="Y173" s="13"/>
      <c r="Z173" s="276"/>
      <c r="AA173" s="276"/>
      <c r="AB173" s="1"/>
      <c r="AC173" s="2"/>
      <c r="AD173" s="32"/>
      <c r="AE173" s="1"/>
      <c r="AF173" s="123"/>
    </row>
    <row r="174" spans="2:32" ht="15" customHeight="1" x14ac:dyDescent="0.2">
      <c r="B174" s="13" t="s">
        <v>76</v>
      </c>
      <c r="C174" s="30" t="s">
        <v>251</v>
      </c>
      <c r="D174" s="133">
        <v>159</v>
      </c>
      <c r="E174" s="30" t="s">
        <v>42</v>
      </c>
      <c r="F174" s="13"/>
      <c r="G174" s="12">
        <v>3</v>
      </c>
      <c r="H174" s="12"/>
      <c r="I174" s="12"/>
      <c r="J174" s="12"/>
      <c r="K174" s="12"/>
      <c r="L174" s="276"/>
      <c r="M174" s="276"/>
      <c r="N174" s="12">
        <v>3</v>
      </c>
      <c r="O174" s="12"/>
      <c r="P174" s="12"/>
      <c r="Q174" s="276"/>
      <c r="R174" s="280"/>
      <c r="S174" s="322" t="s">
        <v>1286</v>
      </c>
      <c r="T174" s="36"/>
      <c r="U174" s="1"/>
      <c r="V174" s="1"/>
      <c r="W174" s="274"/>
      <c r="X174" s="2"/>
      <c r="Y174" s="13"/>
      <c r="Z174" s="276"/>
      <c r="AA174" s="276"/>
      <c r="AB174" s="1"/>
      <c r="AC174" s="2"/>
      <c r="AD174" s="32"/>
      <c r="AE174" s="1"/>
      <c r="AF174" s="123"/>
    </row>
    <row r="175" spans="2:32" ht="15" customHeight="1" x14ac:dyDescent="0.2">
      <c r="B175" s="13" t="s">
        <v>76</v>
      </c>
      <c r="C175" s="30" t="s">
        <v>251</v>
      </c>
      <c r="D175" s="133">
        <v>160</v>
      </c>
      <c r="E175" s="30" t="s">
        <v>42</v>
      </c>
      <c r="F175" s="13"/>
      <c r="G175" s="12">
        <v>3</v>
      </c>
      <c r="H175" s="12"/>
      <c r="I175" s="12"/>
      <c r="J175" s="12"/>
      <c r="K175" s="12"/>
      <c r="L175" s="276"/>
      <c r="M175" s="276"/>
      <c r="N175" s="12"/>
      <c r="O175" s="12"/>
      <c r="P175" s="12"/>
      <c r="Q175" s="276"/>
      <c r="R175" s="280"/>
      <c r="S175" s="322" t="s">
        <v>1287</v>
      </c>
      <c r="T175" s="36"/>
      <c r="U175" s="1"/>
      <c r="V175" s="1"/>
      <c r="W175" s="274"/>
      <c r="X175" s="2"/>
      <c r="Y175" s="13"/>
      <c r="Z175" s="276"/>
      <c r="AA175" s="276"/>
      <c r="AB175" s="1"/>
      <c r="AC175" s="2"/>
      <c r="AD175" s="32"/>
      <c r="AE175" s="1"/>
      <c r="AF175" s="123"/>
    </row>
    <row r="176" spans="2:32" ht="15" customHeight="1" x14ac:dyDescent="0.2">
      <c r="B176" s="13" t="s">
        <v>76</v>
      </c>
      <c r="C176" s="30" t="s">
        <v>251</v>
      </c>
      <c r="D176" s="133">
        <v>161</v>
      </c>
      <c r="E176" s="30" t="s">
        <v>42</v>
      </c>
      <c r="F176" s="13"/>
      <c r="G176" s="12">
        <v>3</v>
      </c>
      <c r="H176" s="12"/>
      <c r="I176" s="12"/>
      <c r="J176" s="12"/>
      <c r="K176" s="12"/>
      <c r="L176" s="276"/>
      <c r="M176" s="276"/>
      <c r="N176" s="12"/>
      <c r="O176" s="12"/>
      <c r="P176" s="12"/>
      <c r="Q176" s="276"/>
      <c r="R176" s="280"/>
      <c r="S176" s="322" t="s">
        <v>1288</v>
      </c>
      <c r="T176" s="36"/>
      <c r="U176" s="1"/>
      <c r="V176" s="1"/>
      <c r="W176" s="274"/>
      <c r="X176" s="2"/>
      <c r="Y176" s="13"/>
      <c r="Z176" s="276"/>
      <c r="AA176" s="276"/>
      <c r="AB176" s="1"/>
      <c r="AC176" s="2"/>
      <c r="AD176" s="32"/>
      <c r="AE176" s="1"/>
      <c r="AF176" s="123"/>
    </row>
    <row r="177" spans="2:32" ht="15" customHeight="1" x14ac:dyDescent="0.2">
      <c r="B177" s="13" t="s">
        <v>76</v>
      </c>
      <c r="C177" s="30" t="s">
        <v>251</v>
      </c>
      <c r="D177" s="133">
        <v>162</v>
      </c>
      <c r="E177" s="30" t="s">
        <v>44</v>
      </c>
      <c r="F177" s="13"/>
      <c r="G177" s="12"/>
      <c r="H177" s="12"/>
      <c r="I177" s="12">
        <v>6</v>
      </c>
      <c r="J177" s="12"/>
      <c r="K177" s="12">
        <v>3</v>
      </c>
      <c r="L177" s="276" t="s">
        <v>45</v>
      </c>
      <c r="M177" s="276"/>
      <c r="N177" s="12"/>
      <c r="O177" s="12">
        <v>3</v>
      </c>
      <c r="P177" s="12"/>
      <c r="Q177" s="276"/>
      <c r="R177" s="280"/>
      <c r="S177" s="322" t="s">
        <v>1289</v>
      </c>
      <c r="T177" s="36">
        <v>45376</v>
      </c>
      <c r="U177" s="276" t="s">
        <v>45</v>
      </c>
      <c r="V177" s="1">
        <v>6</v>
      </c>
      <c r="W177" s="274"/>
      <c r="X177" s="2"/>
      <c r="Y177" s="13"/>
      <c r="Z177" s="276"/>
      <c r="AA177" s="276"/>
      <c r="AB177" s="1"/>
      <c r="AC177" s="2"/>
      <c r="AD177" s="32"/>
      <c r="AE177" s="1"/>
      <c r="AF177" s="123"/>
    </row>
    <row r="178" spans="2:32" ht="15" customHeight="1" x14ac:dyDescent="0.2">
      <c r="B178" s="13" t="s">
        <v>76</v>
      </c>
      <c r="C178" s="30" t="s">
        <v>251</v>
      </c>
      <c r="D178" s="133">
        <v>163</v>
      </c>
      <c r="E178" s="30" t="s">
        <v>44</v>
      </c>
      <c r="F178" s="13"/>
      <c r="G178" s="12"/>
      <c r="H178" s="12"/>
      <c r="I178" s="12">
        <v>6</v>
      </c>
      <c r="J178" s="12"/>
      <c r="K178" s="12"/>
      <c r="L178" s="276"/>
      <c r="M178" s="276"/>
      <c r="N178" s="12"/>
      <c r="O178" s="12"/>
      <c r="P178" s="12"/>
      <c r="Q178" s="276"/>
      <c r="R178" s="280"/>
      <c r="S178" s="320" t="s">
        <v>1408</v>
      </c>
      <c r="T178" s="36"/>
      <c r="U178" s="276"/>
      <c r="V178" s="1"/>
      <c r="W178" s="274"/>
      <c r="X178" s="2"/>
      <c r="Y178" s="13"/>
      <c r="Z178" s="276"/>
      <c r="AA178" s="276"/>
      <c r="AB178" s="1"/>
      <c r="AC178" s="2"/>
      <c r="AD178" s="32"/>
      <c r="AE178" s="1"/>
      <c r="AF178" s="123"/>
    </row>
    <row r="179" spans="2:32" ht="15" customHeight="1" x14ac:dyDescent="0.2">
      <c r="B179" s="13" t="s">
        <v>76</v>
      </c>
      <c r="C179" s="30" t="s">
        <v>251</v>
      </c>
      <c r="D179" s="133">
        <v>164</v>
      </c>
      <c r="E179" s="30" t="s">
        <v>42</v>
      </c>
      <c r="F179" s="13"/>
      <c r="G179" s="12">
        <v>3</v>
      </c>
      <c r="H179" s="12"/>
      <c r="I179" s="12"/>
      <c r="J179" s="12"/>
      <c r="K179" s="12"/>
      <c r="L179" s="276"/>
      <c r="M179" s="276"/>
      <c r="N179" s="12"/>
      <c r="O179" s="12"/>
      <c r="P179" s="12"/>
      <c r="Q179" s="276"/>
      <c r="R179" s="280"/>
      <c r="S179" s="322" t="s">
        <v>1221</v>
      </c>
      <c r="T179" s="36"/>
      <c r="U179" s="276"/>
      <c r="V179" s="1"/>
      <c r="W179" s="274"/>
      <c r="X179" s="2"/>
      <c r="Y179" s="13"/>
      <c r="Z179" s="276"/>
      <c r="AA179" s="276"/>
      <c r="AB179" s="1"/>
      <c r="AC179" s="2"/>
      <c r="AD179" s="32"/>
      <c r="AE179" s="1"/>
      <c r="AF179" s="123"/>
    </row>
    <row r="180" spans="2:32" ht="15" customHeight="1" x14ac:dyDescent="0.2">
      <c r="B180" s="13" t="s">
        <v>76</v>
      </c>
      <c r="C180" s="30" t="s">
        <v>251</v>
      </c>
      <c r="D180" s="133">
        <v>165</v>
      </c>
      <c r="E180" s="30" t="s">
        <v>44</v>
      </c>
      <c r="F180" s="13"/>
      <c r="G180" s="12"/>
      <c r="H180" s="12"/>
      <c r="I180" s="12">
        <v>6</v>
      </c>
      <c r="J180" s="12"/>
      <c r="K180" s="12"/>
      <c r="L180" s="276"/>
      <c r="M180" s="276"/>
      <c r="N180" s="12">
        <v>6</v>
      </c>
      <c r="O180" s="12"/>
      <c r="P180" s="12">
        <v>3</v>
      </c>
      <c r="Q180" s="276"/>
      <c r="R180" s="280" t="s">
        <v>45</v>
      </c>
      <c r="S180" s="322" t="s">
        <v>1290</v>
      </c>
      <c r="T180" s="36">
        <v>45376</v>
      </c>
      <c r="U180" s="276" t="s">
        <v>45</v>
      </c>
      <c r="V180" s="1">
        <v>9</v>
      </c>
      <c r="W180" s="274" t="s">
        <v>300</v>
      </c>
      <c r="X180" s="2"/>
      <c r="Y180" s="13"/>
      <c r="Z180" s="276"/>
      <c r="AA180" s="276"/>
      <c r="AB180" s="1"/>
      <c r="AC180" s="2"/>
      <c r="AD180" s="32"/>
      <c r="AE180" s="1"/>
      <c r="AF180" s="123"/>
    </row>
    <row r="181" spans="2:32" ht="15" customHeight="1" x14ac:dyDescent="0.2">
      <c r="B181" s="13" t="s">
        <v>76</v>
      </c>
      <c r="C181" s="30" t="s">
        <v>251</v>
      </c>
      <c r="D181" s="133">
        <v>166</v>
      </c>
      <c r="E181" s="30" t="s">
        <v>57</v>
      </c>
      <c r="F181" s="13"/>
      <c r="G181" s="12">
        <v>3</v>
      </c>
      <c r="H181" s="12"/>
      <c r="I181" s="12"/>
      <c r="J181" s="12"/>
      <c r="K181" s="12">
        <v>3</v>
      </c>
      <c r="L181" s="276" t="s">
        <v>45</v>
      </c>
      <c r="M181" s="276"/>
      <c r="N181" s="12"/>
      <c r="O181" s="12">
        <v>2</v>
      </c>
      <c r="P181" s="12"/>
      <c r="Q181" s="276"/>
      <c r="R181" s="280"/>
      <c r="S181" s="322" t="s">
        <v>1291</v>
      </c>
      <c r="T181" s="36">
        <v>45377</v>
      </c>
      <c r="U181" s="276" t="s">
        <v>45</v>
      </c>
      <c r="V181" s="1">
        <v>4</v>
      </c>
      <c r="W181" s="274"/>
      <c r="X181" s="2"/>
      <c r="Y181" s="13"/>
      <c r="Z181" s="276"/>
      <c r="AA181" s="276"/>
      <c r="AB181" s="1"/>
      <c r="AC181" s="2"/>
      <c r="AD181" s="32"/>
      <c r="AE181" s="1"/>
      <c r="AF181" s="123"/>
    </row>
    <row r="182" spans="2:32" ht="15" customHeight="1" x14ac:dyDescent="0.2">
      <c r="B182" s="13" t="s">
        <v>76</v>
      </c>
      <c r="C182" s="30" t="s">
        <v>251</v>
      </c>
      <c r="D182" s="133">
        <v>167</v>
      </c>
      <c r="E182" s="30" t="s">
        <v>42</v>
      </c>
      <c r="F182" s="13"/>
      <c r="G182" s="12">
        <v>3</v>
      </c>
      <c r="H182" s="12"/>
      <c r="I182" s="12"/>
      <c r="J182" s="12"/>
      <c r="K182" s="12"/>
      <c r="L182" s="276"/>
      <c r="M182" s="276"/>
      <c r="N182" s="12">
        <v>3</v>
      </c>
      <c r="O182" s="12"/>
      <c r="P182" s="12"/>
      <c r="Q182" s="276"/>
      <c r="R182" s="280"/>
      <c r="S182" s="322" t="s">
        <v>1292</v>
      </c>
      <c r="T182" s="36"/>
      <c r="U182" s="1"/>
      <c r="V182" s="1"/>
      <c r="W182" s="274"/>
      <c r="X182" s="2"/>
      <c r="Y182" s="13"/>
      <c r="Z182" s="276"/>
      <c r="AA182" s="276"/>
      <c r="AB182" s="1"/>
      <c r="AC182" s="2"/>
      <c r="AD182" s="32"/>
      <c r="AE182" s="1"/>
      <c r="AF182" s="123"/>
    </row>
    <row r="183" spans="2:32" ht="15" customHeight="1" x14ac:dyDescent="0.2">
      <c r="B183" s="13" t="s">
        <v>76</v>
      </c>
      <c r="C183" s="30" t="s">
        <v>251</v>
      </c>
      <c r="D183" s="133">
        <v>168</v>
      </c>
      <c r="E183" s="30" t="s">
        <v>42</v>
      </c>
      <c r="F183" s="13"/>
      <c r="G183" s="12">
        <v>3</v>
      </c>
      <c r="H183" s="12"/>
      <c r="I183" s="12"/>
      <c r="J183" s="12"/>
      <c r="K183" s="12"/>
      <c r="L183" s="276"/>
      <c r="M183" s="276"/>
      <c r="N183" s="12"/>
      <c r="O183" s="12"/>
      <c r="P183" s="12"/>
      <c r="Q183" s="276"/>
      <c r="R183" s="280"/>
      <c r="S183" s="322" t="s">
        <v>1221</v>
      </c>
      <c r="T183" s="36"/>
      <c r="U183" s="1"/>
      <c r="V183" s="1"/>
      <c r="W183" s="274"/>
      <c r="X183" s="2"/>
      <c r="Y183" s="13"/>
      <c r="Z183" s="276"/>
      <c r="AA183" s="276"/>
      <c r="AB183" s="1"/>
      <c r="AC183" s="2"/>
      <c r="AD183" s="32"/>
      <c r="AE183" s="1"/>
      <c r="AF183" s="123"/>
    </row>
    <row r="184" spans="2:32" ht="15" customHeight="1" x14ac:dyDescent="0.2">
      <c r="B184" s="13" t="s">
        <v>76</v>
      </c>
      <c r="C184" s="30" t="s">
        <v>251</v>
      </c>
      <c r="D184" s="133">
        <v>169</v>
      </c>
      <c r="E184" s="30" t="s">
        <v>245</v>
      </c>
      <c r="F184" s="13"/>
      <c r="G184" s="12">
        <v>3</v>
      </c>
      <c r="H184" s="12">
        <v>3</v>
      </c>
      <c r="I184" s="12"/>
      <c r="J184" s="12"/>
      <c r="K184" s="12"/>
      <c r="L184" s="276"/>
      <c r="M184" s="276"/>
      <c r="N184" s="12"/>
      <c r="O184" s="12"/>
      <c r="P184" s="12">
        <v>3</v>
      </c>
      <c r="Q184" s="276"/>
      <c r="R184" s="280"/>
      <c r="S184" s="322" t="s">
        <v>1293</v>
      </c>
      <c r="T184" s="36"/>
      <c r="U184" s="1"/>
      <c r="V184" s="1"/>
      <c r="W184" s="274"/>
      <c r="X184" s="2"/>
      <c r="Y184" s="13"/>
      <c r="Z184" s="276"/>
      <c r="AA184" s="276"/>
      <c r="AB184" s="1"/>
      <c r="AC184" s="2"/>
      <c r="AD184" s="32"/>
      <c r="AE184" s="1"/>
      <c r="AF184" s="123"/>
    </row>
    <row r="185" spans="2:32" ht="15" customHeight="1" x14ac:dyDescent="0.2">
      <c r="B185" s="13" t="s">
        <v>76</v>
      </c>
      <c r="C185" s="30" t="s">
        <v>251</v>
      </c>
      <c r="D185" s="133">
        <v>170</v>
      </c>
      <c r="E185" s="30" t="s">
        <v>42</v>
      </c>
      <c r="F185" s="13"/>
      <c r="G185" s="12">
        <v>3</v>
      </c>
      <c r="H185" s="12"/>
      <c r="I185" s="12"/>
      <c r="J185" s="12"/>
      <c r="K185" s="12"/>
      <c r="L185" s="276"/>
      <c r="M185" s="276"/>
      <c r="N185" s="12"/>
      <c r="O185" s="12"/>
      <c r="P185" s="12"/>
      <c r="Q185" s="276"/>
      <c r="R185" s="280"/>
      <c r="S185" s="322" t="s">
        <v>1221</v>
      </c>
      <c r="T185" s="36"/>
      <c r="U185" s="1"/>
      <c r="V185" s="1"/>
      <c r="W185" s="274"/>
      <c r="X185" s="2"/>
      <c r="Y185" s="13"/>
      <c r="Z185" s="276"/>
      <c r="AA185" s="276"/>
      <c r="AB185" s="1"/>
      <c r="AC185" s="2"/>
      <c r="AD185" s="32"/>
      <c r="AE185" s="1"/>
      <c r="AF185" s="123"/>
    </row>
    <row r="186" spans="2:32" ht="15" customHeight="1" x14ac:dyDescent="0.2">
      <c r="B186" s="13" t="s">
        <v>76</v>
      </c>
      <c r="C186" s="30" t="s">
        <v>251</v>
      </c>
      <c r="D186" s="133">
        <v>171</v>
      </c>
      <c r="E186" s="30" t="s">
        <v>44</v>
      </c>
      <c r="F186" s="13"/>
      <c r="G186" s="12"/>
      <c r="H186" s="12"/>
      <c r="I186" s="12">
        <v>6</v>
      </c>
      <c r="J186" s="12"/>
      <c r="K186" s="12">
        <v>3</v>
      </c>
      <c r="L186" s="276"/>
      <c r="M186" s="276"/>
      <c r="N186" s="12">
        <v>6</v>
      </c>
      <c r="O186" s="12"/>
      <c r="P186" s="12">
        <v>9</v>
      </c>
      <c r="Q186" s="276"/>
      <c r="R186" s="280" t="s">
        <v>45</v>
      </c>
      <c r="S186" s="322" t="s">
        <v>1294</v>
      </c>
      <c r="T186" s="36">
        <v>45377</v>
      </c>
      <c r="U186" s="276" t="s">
        <v>45</v>
      </c>
      <c r="V186" s="1">
        <v>9</v>
      </c>
      <c r="W186" s="274"/>
      <c r="X186" s="2"/>
      <c r="Y186" s="13"/>
      <c r="Z186" s="276"/>
      <c r="AA186" s="276"/>
      <c r="AB186" s="1"/>
      <c r="AC186" s="2"/>
      <c r="AD186" s="32"/>
      <c r="AE186" s="1"/>
      <c r="AF186" s="123"/>
    </row>
    <row r="187" spans="2:32" ht="15" customHeight="1" x14ac:dyDescent="0.2">
      <c r="B187" s="13" t="s">
        <v>76</v>
      </c>
      <c r="C187" s="30" t="s">
        <v>251</v>
      </c>
      <c r="D187" s="133">
        <v>172</v>
      </c>
      <c r="E187" s="30" t="s">
        <v>42</v>
      </c>
      <c r="F187" s="13"/>
      <c r="G187" s="12">
        <v>3</v>
      </c>
      <c r="H187" s="12"/>
      <c r="I187" s="12"/>
      <c r="J187" s="12"/>
      <c r="K187" s="12"/>
      <c r="L187" s="276"/>
      <c r="M187" s="276"/>
      <c r="N187" s="12"/>
      <c r="O187" s="12"/>
      <c r="P187" s="12"/>
      <c r="Q187" s="276"/>
      <c r="R187" s="280"/>
      <c r="S187" s="322" t="s">
        <v>1221</v>
      </c>
      <c r="T187" s="36"/>
      <c r="U187" s="1"/>
      <c r="V187" s="1"/>
      <c r="W187" s="274"/>
      <c r="X187" s="2"/>
      <c r="Y187" s="13"/>
      <c r="Z187" s="276"/>
      <c r="AA187" s="276"/>
      <c r="AB187" s="1"/>
      <c r="AC187" s="2"/>
      <c r="AD187" s="32"/>
      <c r="AE187" s="1"/>
      <c r="AF187" s="123"/>
    </row>
    <row r="188" spans="2:32" ht="15" customHeight="1" x14ac:dyDescent="0.2">
      <c r="B188" s="13" t="s">
        <v>76</v>
      </c>
      <c r="C188" s="30" t="s">
        <v>251</v>
      </c>
      <c r="D188" s="133">
        <v>173</v>
      </c>
      <c r="E188" s="30" t="s">
        <v>246</v>
      </c>
      <c r="F188" s="13"/>
      <c r="G188" s="12">
        <v>3</v>
      </c>
      <c r="H188" s="12"/>
      <c r="I188" s="12">
        <v>3</v>
      </c>
      <c r="J188" s="12"/>
      <c r="K188" s="12"/>
      <c r="L188" s="276"/>
      <c r="M188" s="276"/>
      <c r="N188" s="12"/>
      <c r="O188" s="12">
        <v>3</v>
      </c>
      <c r="P188" s="12">
        <v>3</v>
      </c>
      <c r="Q188" s="276" t="s">
        <v>45</v>
      </c>
      <c r="R188" s="280"/>
      <c r="S188" s="320" t="s">
        <v>1409</v>
      </c>
      <c r="T188" s="36">
        <v>45377</v>
      </c>
      <c r="U188" s="276" t="s">
        <v>45</v>
      </c>
      <c r="V188" s="1">
        <v>6</v>
      </c>
      <c r="W188" s="274"/>
      <c r="X188" s="2"/>
      <c r="Y188" s="13"/>
      <c r="Z188" s="276"/>
      <c r="AA188" s="276"/>
      <c r="AB188" s="1"/>
      <c r="AC188" s="2"/>
      <c r="AD188" s="32"/>
      <c r="AE188" s="1"/>
      <c r="AF188" s="123"/>
    </row>
    <row r="189" spans="2:32" ht="15" customHeight="1" x14ac:dyDescent="0.2">
      <c r="B189" s="13" t="s">
        <v>76</v>
      </c>
      <c r="C189" s="30" t="s">
        <v>251</v>
      </c>
      <c r="D189" s="133">
        <v>174</v>
      </c>
      <c r="E189" s="30" t="s">
        <v>245</v>
      </c>
      <c r="F189" s="13"/>
      <c r="G189" s="12">
        <v>3</v>
      </c>
      <c r="H189" s="12">
        <v>3</v>
      </c>
      <c r="I189" s="12"/>
      <c r="J189" s="12"/>
      <c r="K189" s="12">
        <v>3</v>
      </c>
      <c r="L189" s="276" t="s">
        <v>45</v>
      </c>
      <c r="M189" s="276"/>
      <c r="N189" s="12"/>
      <c r="O189" s="12">
        <v>4</v>
      </c>
      <c r="P189" s="12"/>
      <c r="Q189" s="276"/>
      <c r="R189" s="280"/>
      <c r="S189" s="322" t="s">
        <v>1295</v>
      </c>
      <c r="T189" s="36">
        <v>45377</v>
      </c>
      <c r="U189" s="276" t="s">
        <v>45</v>
      </c>
      <c r="V189" s="1">
        <v>7</v>
      </c>
      <c r="W189" s="274"/>
      <c r="X189" s="2"/>
      <c r="Y189" s="13"/>
      <c r="Z189" s="276"/>
      <c r="AA189" s="276"/>
      <c r="AB189" s="1"/>
      <c r="AC189" s="2"/>
      <c r="AD189" s="32"/>
      <c r="AE189" s="1"/>
      <c r="AF189" s="123"/>
    </row>
    <row r="190" spans="2:32" ht="15" customHeight="1" x14ac:dyDescent="0.2">
      <c r="B190" s="13" t="s">
        <v>76</v>
      </c>
      <c r="C190" s="30" t="s">
        <v>251</v>
      </c>
      <c r="D190" s="133">
        <v>175</v>
      </c>
      <c r="E190" s="30" t="s">
        <v>245</v>
      </c>
      <c r="F190" s="13"/>
      <c r="G190" s="12">
        <v>4</v>
      </c>
      <c r="H190" s="12">
        <v>3</v>
      </c>
      <c r="I190" s="12"/>
      <c r="J190" s="12"/>
      <c r="K190" s="12"/>
      <c r="L190" s="276"/>
      <c r="M190" s="276"/>
      <c r="N190" s="12"/>
      <c r="O190" s="12">
        <v>6</v>
      </c>
      <c r="P190" s="12">
        <v>3</v>
      </c>
      <c r="Q190" s="276" t="s">
        <v>45</v>
      </c>
      <c r="R190" s="280"/>
      <c r="S190" s="322" t="s">
        <v>1296</v>
      </c>
      <c r="T190" s="36">
        <v>45377</v>
      </c>
      <c r="U190" s="276" t="s">
        <v>45</v>
      </c>
      <c r="V190" s="17">
        <v>9</v>
      </c>
      <c r="W190" s="274"/>
      <c r="X190" s="2"/>
      <c r="Y190" s="13"/>
      <c r="Z190" s="276"/>
      <c r="AA190" s="276"/>
      <c r="AB190" s="1"/>
      <c r="AC190" s="2"/>
      <c r="AD190" s="32"/>
      <c r="AE190" s="1"/>
      <c r="AF190" s="123"/>
    </row>
    <row r="191" spans="2:32" ht="15" customHeight="1" x14ac:dyDescent="0.2">
      <c r="B191" s="13" t="s">
        <v>76</v>
      </c>
      <c r="C191" s="30" t="s">
        <v>251</v>
      </c>
      <c r="D191" s="133">
        <v>176</v>
      </c>
      <c r="E191" s="30" t="s">
        <v>42</v>
      </c>
      <c r="F191" s="13"/>
      <c r="G191" s="12">
        <v>3</v>
      </c>
      <c r="H191" s="12"/>
      <c r="I191" s="12"/>
      <c r="J191" s="12"/>
      <c r="K191" s="12"/>
      <c r="L191" s="276"/>
      <c r="M191" s="276"/>
      <c r="N191" s="12"/>
      <c r="O191" s="12"/>
      <c r="P191" s="12"/>
      <c r="Q191" s="276"/>
      <c r="R191" s="280"/>
      <c r="S191" s="322" t="s">
        <v>1221</v>
      </c>
      <c r="T191" s="36"/>
      <c r="U191" s="1"/>
      <c r="V191" s="1"/>
      <c r="W191" s="274"/>
      <c r="X191" s="2"/>
      <c r="Y191" s="13"/>
      <c r="Z191" s="276"/>
      <c r="AA191" s="276"/>
      <c r="AB191" s="1"/>
      <c r="AC191" s="2"/>
      <c r="AD191" s="32"/>
      <c r="AE191" s="1"/>
      <c r="AF191" s="123"/>
    </row>
    <row r="192" spans="2:32" ht="15" customHeight="1" x14ac:dyDescent="0.2">
      <c r="B192" s="13" t="s">
        <v>76</v>
      </c>
      <c r="C192" s="30" t="s">
        <v>251</v>
      </c>
      <c r="D192" s="133">
        <v>177</v>
      </c>
      <c r="E192" s="30" t="s">
        <v>1380</v>
      </c>
      <c r="F192" s="13"/>
      <c r="G192" s="12">
        <v>1</v>
      </c>
      <c r="H192" s="12">
        <v>6</v>
      </c>
      <c r="I192" s="12"/>
      <c r="J192" s="12"/>
      <c r="K192" s="12"/>
      <c r="L192" s="276"/>
      <c r="M192" s="276"/>
      <c r="N192" s="12"/>
      <c r="O192" s="12">
        <v>3</v>
      </c>
      <c r="P192" s="12"/>
      <c r="Q192" s="276"/>
      <c r="R192" s="280"/>
      <c r="S192" s="322" t="s">
        <v>1297</v>
      </c>
      <c r="T192" s="36">
        <v>45377</v>
      </c>
      <c r="U192" s="276" t="s">
        <v>45</v>
      </c>
      <c r="V192" s="17">
        <v>3</v>
      </c>
      <c r="W192" s="274"/>
      <c r="X192" s="2"/>
      <c r="Y192" s="13"/>
      <c r="Z192" s="276"/>
      <c r="AA192" s="276"/>
      <c r="AB192" s="1"/>
      <c r="AC192" s="2"/>
      <c r="AD192" s="32"/>
      <c r="AE192" s="1"/>
      <c r="AF192" s="123"/>
    </row>
    <row r="193" spans="2:32" ht="15" customHeight="1" x14ac:dyDescent="0.2">
      <c r="B193" s="13" t="s">
        <v>76</v>
      </c>
      <c r="C193" s="30" t="s">
        <v>251</v>
      </c>
      <c r="D193" s="133">
        <v>178</v>
      </c>
      <c r="E193" s="30" t="s">
        <v>42</v>
      </c>
      <c r="F193" s="13"/>
      <c r="G193" s="12">
        <v>3</v>
      </c>
      <c r="H193" s="12"/>
      <c r="I193" s="12"/>
      <c r="J193" s="12"/>
      <c r="K193" s="12"/>
      <c r="L193" s="276"/>
      <c r="M193" s="276"/>
      <c r="N193" s="12">
        <v>3</v>
      </c>
      <c r="O193" s="12"/>
      <c r="P193" s="12"/>
      <c r="Q193" s="276"/>
      <c r="R193" s="280"/>
      <c r="S193" s="322" t="s">
        <v>1298</v>
      </c>
      <c r="T193" s="36"/>
      <c r="U193" s="1"/>
      <c r="V193" s="1"/>
      <c r="W193" s="274"/>
      <c r="X193" s="2"/>
      <c r="Y193" s="13"/>
      <c r="Z193" s="276"/>
      <c r="AA193" s="276"/>
      <c r="AB193" s="1"/>
      <c r="AC193" s="2"/>
      <c r="AD193" s="32"/>
      <c r="AE193" s="1"/>
      <c r="AF193" s="123"/>
    </row>
    <row r="194" spans="2:32" ht="15" customHeight="1" x14ac:dyDescent="0.2">
      <c r="B194" s="13" t="s">
        <v>76</v>
      </c>
      <c r="C194" s="30" t="s">
        <v>251</v>
      </c>
      <c r="D194" s="133">
        <v>179</v>
      </c>
      <c r="E194" s="30" t="s">
        <v>42</v>
      </c>
      <c r="F194" s="13"/>
      <c r="G194" s="12">
        <v>3</v>
      </c>
      <c r="H194" s="12"/>
      <c r="I194" s="12"/>
      <c r="J194" s="12"/>
      <c r="K194" s="12"/>
      <c r="L194" s="276"/>
      <c r="M194" s="276"/>
      <c r="N194" s="12"/>
      <c r="O194" s="12"/>
      <c r="P194" s="12"/>
      <c r="Q194" s="276"/>
      <c r="R194" s="280"/>
      <c r="S194" s="322" t="s">
        <v>1225</v>
      </c>
      <c r="T194" s="36"/>
      <c r="U194" s="1"/>
      <c r="V194" s="1"/>
      <c r="W194" s="274"/>
      <c r="X194" s="2"/>
      <c r="Y194" s="13"/>
      <c r="Z194" s="276"/>
      <c r="AA194" s="276"/>
      <c r="AB194" s="1"/>
      <c r="AC194" s="2"/>
      <c r="AD194" s="32"/>
      <c r="AE194" s="1"/>
      <c r="AF194" s="123"/>
    </row>
    <row r="195" spans="2:32" ht="15" customHeight="1" x14ac:dyDescent="0.2">
      <c r="B195" s="13" t="s">
        <v>76</v>
      </c>
      <c r="C195" s="30" t="s">
        <v>251</v>
      </c>
      <c r="D195" s="133">
        <v>180</v>
      </c>
      <c r="E195" s="30" t="s">
        <v>42</v>
      </c>
      <c r="F195" s="13"/>
      <c r="G195" s="12">
        <v>3</v>
      </c>
      <c r="H195" s="12"/>
      <c r="I195" s="12"/>
      <c r="J195" s="12"/>
      <c r="K195" s="12"/>
      <c r="L195" s="276"/>
      <c r="M195" s="276"/>
      <c r="N195" s="12"/>
      <c r="O195" s="12"/>
      <c r="P195" s="12"/>
      <c r="Q195" s="276"/>
      <c r="R195" s="280"/>
      <c r="S195" s="322" t="s">
        <v>1225</v>
      </c>
      <c r="T195" s="36"/>
      <c r="U195" s="1"/>
      <c r="V195" s="1"/>
      <c r="W195" s="274"/>
      <c r="X195" s="2"/>
      <c r="Y195" s="13"/>
      <c r="Z195" s="276"/>
      <c r="AA195" s="276"/>
      <c r="AB195" s="1"/>
      <c r="AC195" s="2"/>
      <c r="AD195" s="32"/>
      <c r="AE195" s="1"/>
      <c r="AF195" s="123"/>
    </row>
    <row r="196" spans="2:32" ht="15" customHeight="1" x14ac:dyDescent="0.2">
      <c r="B196" s="13" t="s">
        <v>76</v>
      </c>
      <c r="C196" s="30" t="s">
        <v>251</v>
      </c>
      <c r="D196" s="133">
        <v>181</v>
      </c>
      <c r="E196" s="30" t="s">
        <v>42</v>
      </c>
      <c r="F196" s="13"/>
      <c r="G196" s="12">
        <v>3</v>
      </c>
      <c r="H196" s="12"/>
      <c r="I196" s="12"/>
      <c r="J196" s="12"/>
      <c r="K196" s="12"/>
      <c r="L196" s="276"/>
      <c r="M196" s="276"/>
      <c r="N196" s="12">
        <v>3</v>
      </c>
      <c r="O196" s="12"/>
      <c r="P196" s="12"/>
      <c r="Q196" s="276"/>
      <c r="R196" s="280"/>
      <c r="S196" s="322" t="s">
        <v>1298</v>
      </c>
      <c r="T196" s="36"/>
      <c r="U196" s="1"/>
      <c r="V196" s="1"/>
      <c r="W196" s="274"/>
      <c r="X196" s="2"/>
      <c r="Y196" s="13"/>
      <c r="Z196" s="276"/>
      <c r="AA196" s="276"/>
      <c r="AB196" s="1"/>
      <c r="AC196" s="2"/>
      <c r="AD196" s="32"/>
      <c r="AE196" s="1"/>
      <c r="AF196" s="123"/>
    </row>
    <row r="197" spans="2:32" ht="15" customHeight="1" x14ac:dyDescent="0.2">
      <c r="B197" s="13" t="s">
        <v>76</v>
      </c>
      <c r="C197" s="30" t="s">
        <v>251</v>
      </c>
      <c r="D197" s="133">
        <v>182</v>
      </c>
      <c r="E197" s="30" t="s">
        <v>42</v>
      </c>
      <c r="F197" s="13"/>
      <c r="G197" s="12">
        <v>3</v>
      </c>
      <c r="H197" s="12"/>
      <c r="I197" s="12"/>
      <c r="J197" s="12"/>
      <c r="K197" s="12"/>
      <c r="L197" s="276"/>
      <c r="M197" s="276"/>
      <c r="N197" s="12"/>
      <c r="O197" s="12"/>
      <c r="P197" s="12"/>
      <c r="Q197" s="276"/>
      <c r="R197" s="280"/>
      <c r="S197" s="322" t="s">
        <v>1225</v>
      </c>
      <c r="T197" s="36"/>
      <c r="U197" s="1"/>
      <c r="V197" s="1"/>
      <c r="W197" s="274"/>
      <c r="X197" s="2"/>
      <c r="Y197" s="13"/>
      <c r="Z197" s="276"/>
      <c r="AA197" s="276"/>
      <c r="AB197" s="1"/>
      <c r="AC197" s="2"/>
      <c r="AD197" s="32"/>
      <c r="AE197" s="1"/>
      <c r="AF197" s="123"/>
    </row>
    <row r="198" spans="2:32" ht="15" customHeight="1" x14ac:dyDescent="0.2">
      <c r="B198" s="13" t="s">
        <v>76</v>
      </c>
      <c r="C198" s="30" t="s">
        <v>251</v>
      </c>
      <c r="D198" s="133">
        <v>183</v>
      </c>
      <c r="E198" s="30" t="s">
        <v>42</v>
      </c>
      <c r="F198" s="13"/>
      <c r="G198" s="12">
        <v>3</v>
      </c>
      <c r="H198" s="12"/>
      <c r="I198" s="12"/>
      <c r="J198" s="12"/>
      <c r="K198" s="12"/>
      <c r="L198" s="276"/>
      <c r="M198" s="276"/>
      <c r="N198" s="12">
        <v>3</v>
      </c>
      <c r="O198" s="12"/>
      <c r="P198" s="12"/>
      <c r="Q198" s="276"/>
      <c r="R198" s="280"/>
      <c r="S198" s="322" t="s">
        <v>1299</v>
      </c>
      <c r="T198" s="36"/>
      <c r="U198" s="1"/>
      <c r="V198" s="1"/>
      <c r="W198" s="274"/>
      <c r="X198" s="2"/>
      <c r="Y198" s="13"/>
      <c r="Z198" s="276"/>
      <c r="AA198" s="276"/>
      <c r="AB198" s="1"/>
      <c r="AC198" s="2"/>
      <c r="AD198" s="32"/>
      <c r="AE198" s="1"/>
      <c r="AF198" s="123"/>
    </row>
    <row r="199" spans="2:32" ht="15" customHeight="1" x14ac:dyDescent="0.2">
      <c r="B199" s="13" t="s">
        <v>76</v>
      </c>
      <c r="C199" s="30" t="s">
        <v>251</v>
      </c>
      <c r="D199" s="133">
        <v>184</v>
      </c>
      <c r="E199" s="30" t="s">
        <v>245</v>
      </c>
      <c r="F199" s="13"/>
      <c r="G199" s="12">
        <v>3</v>
      </c>
      <c r="H199" s="12">
        <v>3</v>
      </c>
      <c r="I199" s="12"/>
      <c r="J199" s="12"/>
      <c r="K199" s="12"/>
      <c r="L199" s="276"/>
      <c r="M199" s="276"/>
      <c r="N199" s="12"/>
      <c r="O199" s="12">
        <v>6</v>
      </c>
      <c r="P199" s="12"/>
      <c r="Q199" s="276"/>
      <c r="R199" s="280"/>
      <c r="S199" s="322" t="s">
        <v>1300</v>
      </c>
      <c r="T199" s="36">
        <v>45377</v>
      </c>
      <c r="U199" s="276" t="s">
        <v>45</v>
      </c>
      <c r="V199" s="1">
        <v>6</v>
      </c>
      <c r="W199" s="274"/>
      <c r="X199" s="2"/>
      <c r="Y199" s="13"/>
      <c r="Z199" s="276"/>
      <c r="AA199" s="276"/>
      <c r="AB199" s="1"/>
      <c r="AC199" s="2"/>
      <c r="AD199" s="32"/>
      <c r="AE199" s="1"/>
      <c r="AF199" s="123"/>
    </row>
    <row r="200" spans="2:32" ht="15" customHeight="1" x14ac:dyDescent="0.2">
      <c r="B200" s="13" t="s">
        <v>76</v>
      </c>
      <c r="C200" s="30" t="s">
        <v>251</v>
      </c>
      <c r="D200" s="133">
        <v>185</v>
      </c>
      <c r="E200" s="30" t="s">
        <v>1381</v>
      </c>
      <c r="F200" s="13"/>
      <c r="G200" s="12">
        <v>6</v>
      </c>
      <c r="H200" s="12"/>
      <c r="I200" s="12"/>
      <c r="J200" s="12"/>
      <c r="K200" s="12"/>
      <c r="L200" s="276"/>
      <c r="M200" s="276"/>
      <c r="N200" s="12"/>
      <c r="O200" s="12"/>
      <c r="P200" s="12"/>
      <c r="Q200" s="276"/>
      <c r="R200" s="280"/>
      <c r="S200" s="320" t="s">
        <v>1410</v>
      </c>
      <c r="T200" s="36"/>
      <c r="U200" s="1"/>
      <c r="V200" s="1"/>
      <c r="W200" s="274"/>
      <c r="X200" s="2"/>
      <c r="Y200" s="13"/>
      <c r="Z200" s="276"/>
      <c r="AA200" s="276"/>
      <c r="AB200" s="1"/>
      <c r="AC200" s="2"/>
      <c r="AD200" s="32"/>
      <c r="AE200" s="1"/>
      <c r="AF200" s="123"/>
    </row>
    <row r="201" spans="2:32" ht="15" customHeight="1" x14ac:dyDescent="0.2">
      <c r="B201" s="13" t="s">
        <v>76</v>
      </c>
      <c r="C201" s="30" t="s">
        <v>251</v>
      </c>
      <c r="D201" s="133">
        <v>186</v>
      </c>
      <c r="E201" s="30" t="s">
        <v>44</v>
      </c>
      <c r="F201" s="13"/>
      <c r="G201" s="12"/>
      <c r="H201" s="12">
        <v>4</v>
      </c>
      <c r="I201" s="12">
        <v>2</v>
      </c>
      <c r="J201" s="12"/>
      <c r="K201" s="12"/>
      <c r="L201" s="276"/>
      <c r="M201" s="276"/>
      <c r="N201" s="12"/>
      <c r="O201" s="12">
        <v>6</v>
      </c>
      <c r="P201" s="12">
        <v>3</v>
      </c>
      <c r="Q201" s="276"/>
      <c r="R201" s="280" t="s">
        <v>45</v>
      </c>
      <c r="S201" s="321" t="s">
        <v>1125</v>
      </c>
      <c r="T201" s="36">
        <v>45377</v>
      </c>
      <c r="U201" s="276" t="s">
        <v>45</v>
      </c>
      <c r="V201" s="1">
        <v>15</v>
      </c>
      <c r="W201" s="274"/>
      <c r="X201" s="2"/>
      <c r="Y201" s="13"/>
      <c r="Z201" s="276"/>
      <c r="AA201" s="276"/>
      <c r="AB201" s="1"/>
      <c r="AC201" s="2"/>
      <c r="AD201" s="32"/>
      <c r="AE201" s="1"/>
      <c r="AF201" s="123"/>
    </row>
    <row r="202" spans="2:32" ht="15" customHeight="1" x14ac:dyDescent="0.2">
      <c r="B202" s="13" t="s">
        <v>76</v>
      </c>
      <c r="C202" s="30" t="s">
        <v>251</v>
      </c>
      <c r="D202" s="133">
        <v>187</v>
      </c>
      <c r="E202" s="30" t="s">
        <v>246</v>
      </c>
      <c r="F202" s="13"/>
      <c r="G202" s="12">
        <v>5</v>
      </c>
      <c r="H202" s="12"/>
      <c r="I202" s="12">
        <v>3</v>
      </c>
      <c r="J202" s="12"/>
      <c r="K202" s="12"/>
      <c r="L202" s="276"/>
      <c r="M202" s="276"/>
      <c r="N202" s="12"/>
      <c r="O202" s="12">
        <v>6</v>
      </c>
      <c r="P202" s="12"/>
      <c r="Q202" s="276"/>
      <c r="R202" s="280"/>
      <c r="S202" s="322" t="s">
        <v>1301</v>
      </c>
      <c r="T202" s="36">
        <v>45377</v>
      </c>
      <c r="U202" s="276" t="s">
        <v>45</v>
      </c>
      <c r="V202" s="1">
        <v>6</v>
      </c>
      <c r="W202" s="274"/>
      <c r="X202" s="2"/>
      <c r="Y202" s="13"/>
      <c r="Z202" s="276"/>
      <c r="AA202" s="276"/>
      <c r="AB202" s="1"/>
      <c r="AC202" s="2"/>
      <c r="AD202" s="32"/>
      <c r="AE202" s="1"/>
      <c r="AF202" s="123"/>
    </row>
    <row r="203" spans="2:32" ht="15" customHeight="1" x14ac:dyDescent="0.2">
      <c r="B203" s="13" t="s">
        <v>76</v>
      </c>
      <c r="C203" s="30" t="s">
        <v>251</v>
      </c>
      <c r="D203" s="133">
        <v>188</v>
      </c>
      <c r="E203" s="30" t="s">
        <v>42</v>
      </c>
      <c r="F203" s="13"/>
      <c r="G203" s="12">
        <v>3</v>
      </c>
      <c r="H203" s="12"/>
      <c r="I203" s="12"/>
      <c r="J203" s="12"/>
      <c r="K203" s="12"/>
      <c r="L203" s="276"/>
      <c r="M203" s="276"/>
      <c r="N203" s="12"/>
      <c r="O203" s="12"/>
      <c r="P203" s="12"/>
      <c r="Q203" s="276"/>
      <c r="R203" s="280"/>
      <c r="S203" s="322" t="s">
        <v>1225</v>
      </c>
      <c r="T203" s="36"/>
      <c r="U203" s="1"/>
      <c r="V203" s="1"/>
      <c r="W203" s="274"/>
      <c r="X203" s="2"/>
      <c r="Y203" s="13"/>
      <c r="Z203" s="276"/>
      <c r="AA203" s="276"/>
      <c r="AB203" s="1"/>
      <c r="AC203" s="2"/>
      <c r="AD203" s="32"/>
      <c r="AE203" s="1"/>
      <c r="AF203" s="123"/>
    </row>
    <row r="204" spans="2:32" ht="15" customHeight="1" x14ac:dyDescent="0.2">
      <c r="B204" s="13" t="s">
        <v>76</v>
      </c>
      <c r="C204" s="30" t="s">
        <v>251</v>
      </c>
      <c r="D204" s="133">
        <v>189</v>
      </c>
      <c r="E204" s="30" t="s">
        <v>42</v>
      </c>
      <c r="F204" s="13"/>
      <c r="G204" s="12">
        <v>3</v>
      </c>
      <c r="H204" s="12"/>
      <c r="I204" s="12"/>
      <c r="J204" s="12"/>
      <c r="K204" s="12"/>
      <c r="L204" s="276"/>
      <c r="M204" s="276"/>
      <c r="N204" s="12"/>
      <c r="O204" s="12"/>
      <c r="P204" s="12"/>
      <c r="Q204" s="276"/>
      <c r="R204" s="280"/>
      <c r="S204" s="322" t="s">
        <v>1302</v>
      </c>
      <c r="T204" s="36"/>
      <c r="U204" s="1"/>
      <c r="V204" s="1"/>
      <c r="W204" s="274"/>
      <c r="X204" s="2"/>
      <c r="Y204" s="13"/>
      <c r="Z204" s="276"/>
      <c r="AA204" s="276"/>
      <c r="AB204" s="1"/>
      <c r="AC204" s="2"/>
      <c r="AD204" s="32"/>
      <c r="AE204" s="1"/>
      <c r="AF204" s="123"/>
    </row>
    <row r="205" spans="2:32" ht="15" customHeight="1" x14ac:dyDescent="0.2">
      <c r="B205" s="13" t="s">
        <v>76</v>
      </c>
      <c r="C205" s="30" t="s">
        <v>251</v>
      </c>
      <c r="D205" s="133">
        <v>190</v>
      </c>
      <c r="E205" s="30" t="s">
        <v>42</v>
      </c>
      <c r="F205" s="13"/>
      <c r="G205" s="12">
        <v>3</v>
      </c>
      <c r="H205" s="12"/>
      <c r="I205" s="12"/>
      <c r="J205" s="12"/>
      <c r="K205" s="12"/>
      <c r="L205" s="276"/>
      <c r="M205" s="276"/>
      <c r="N205" s="12"/>
      <c r="O205" s="12"/>
      <c r="P205" s="12"/>
      <c r="Q205" s="276"/>
      <c r="R205" s="280"/>
      <c r="S205" s="322" t="s">
        <v>1225</v>
      </c>
      <c r="T205" s="36"/>
      <c r="U205" s="1"/>
      <c r="V205" s="1"/>
      <c r="W205" s="274"/>
      <c r="X205" s="2"/>
      <c r="Y205" s="13"/>
      <c r="Z205" s="276"/>
      <c r="AA205" s="276"/>
      <c r="AB205" s="1"/>
      <c r="AC205" s="2"/>
      <c r="AD205" s="32"/>
      <c r="AE205" s="1"/>
      <c r="AF205" s="123"/>
    </row>
    <row r="206" spans="2:32" ht="15" customHeight="1" x14ac:dyDescent="0.2">
      <c r="B206" s="13" t="s">
        <v>76</v>
      </c>
      <c r="C206" s="30" t="s">
        <v>251</v>
      </c>
      <c r="D206" s="133">
        <v>191</v>
      </c>
      <c r="E206" s="30" t="s">
        <v>245</v>
      </c>
      <c r="F206" s="13"/>
      <c r="G206" s="12">
        <v>5</v>
      </c>
      <c r="H206" s="12"/>
      <c r="I206" s="12">
        <v>3</v>
      </c>
      <c r="J206" s="12"/>
      <c r="K206" s="12"/>
      <c r="L206" s="276"/>
      <c r="M206" s="276"/>
      <c r="N206" s="12">
        <v>3</v>
      </c>
      <c r="O206" s="12">
        <v>3</v>
      </c>
      <c r="P206" s="12">
        <v>3</v>
      </c>
      <c r="Q206" s="276" t="s">
        <v>45</v>
      </c>
      <c r="R206" s="280"/>
      <c r="S206" s="322" t="s">
        <v>1303</v>
      </c>
      <c r="T206" s="36">
        <v>45377</v>
      </c>
      <c r="U206" s="276" t="s">
        <v>45</v>
      </c>
      <c r="V206" s="1">
        <v>6</v>
      </c>
      <c r="W206" s="274"/>
      <c r="X206" s="2"/>
      <c r="Y206" s="13"/>
      <c r="Z206" s="276"/>
      <c r="AA206" s="276"/>
      <c r="AB206" s="1"/>
      <c r="AC206" s="2"/>
      <c r="AD206" s="32"/>
      <c r="AE206" s="1"/>
      <c r="AF206" s="123"/>
    </row>
    <row r="207" spans="2:32" ht="15" customHeight="1" x14ac:dyDescent="0.2">
      <c r="B207" s="13" t="s">
        <v>76</v>
      </c>
      <c r="C207" s="30" t="s">
        <v>251</v>
      </c>
      <c r="D207" s="133">
        <v>192</v>
      </c>
      <c r="E207" s="30" t="s">
        <v>42</v>
      </c>
      <c r="F207" s="13"/>
      <c r="G207" s="12">
        <v>3</v>
      </c>
      <c r="H207" s="12"/>
      <c r="I207" s="12"/>
      <c r="J207" s="12"/>
      <c r="K207" s="12"/>
      <c r="L207" s="276"/>
      <c r="M207" s="276"/>
      <c r="N207" s="12"/>
      <c r="O207" s="12"/>
      <c r="P207" s="12"/>
      <c r="Q207" s="276"/>
      <c r="R207" s="280"/>
      <c r="S207" s="322" t="s">
        <v>1120</v>
      </c>
      <c r="T207" s="36"/>
      <c r="U207" s="1"/>
      <c r="V207" s="1"/>
      <c r="W207" s="274"/>
      <c r="X207" s="2"/>
      <c r="Y207" s="13"/>
      <c r="Z207" s="276"/>
      <c r="AA207" s="276"/>
      <c r="AB207" s="1"/>
      <c r="AC207" s="2"/>
      <c r="AD207" s="32"/>
      <c r="AE207" s="1"/>
      <c r="AF207" s="123"/>
    </row>
    <row r="208" spans="2:32" ht="15" customHeight="1" x14ac:dyDescent="0.2">
      <c r="B208" s="13" t="s">
        <v>76</v>
      </c>
      <c r="C208" s="30" t="s">
        <v>251</v>
      </c>
      <c r="D208" s="133">
        <v>193</v>
      </c>
      <c r="E208" s="30" t="s">
        <v>42</v>
      </c>
      <c r="F208" s="13"/>
      <c r="G208" s="12">
        <v>3</v>
      </c>
      <c r="H208" s="12"/>
      <c r="I208" s="12"/>
      <c r="J208" s="12"/>
      <c r="K208" s="12"/>
      <c r="L208" s="276"/>
      <c r="M208" s="276"/>
      <c r="N208" s="12"/>
      <c r="O208" s="12"/>
      <c r="P208" s="12"/>
      <c r="Q208" s="276"/>
      <c r="R208" s="280"/>
      <c r="S208" s="322" t="s">
        <v>1304</v>
      </c>
      <c r="T208" s="36"/>
      <c r="U208" s="1"/>
      <c r="V208" s="1"/>
      <c r="W208" s="274"/>
      <c r="X208" s="2"/>
      <c r="Y208" s="13"/>
      <c r="Z208" s="276"/>
      <c r="AA208" s="276"/>
      <c r="AB208" s="1"/>
      <c r="AC208" s="2"/>
      <c r="AD208" s="32"/>
      <c r="AE208" s="1"/>
      <c r="AF208" s="123"/>
    </row>
    <row r="209" spans="2:32" ht="15" customHeight="1" x14ac:dyDescent="0.2">
      <c r="B209" s="13" t="s">
        <v>76</v>
      </c>
      <c r="C209" s="30" t="s">
        <v>251</v>
      </c>
      <c r="D209" s="133">
        <v>194</v>
      </c>
      <c r="E209" s="30" t="s">
        <v>42</v>
      </c>
      <c r="F209" s="13"/>
      <c r="G209" s="12">
        <v>3</v>
      </c>
      <c r="H209" s="12"/>
      <c r="I209" s="12"/>
      <c r="J209" s="12"/>
      <c r="K209" s="12"/>
      <c r="L209" s="276"/>
      <c r="M209" s="276"/>
      <c r="N209" s="12"/>
      <c r="O209" s="12"/>
      <c r="P209" s="12"/>
      <c r="Q209" s="276"/>
      <c r="R209" s="280"/>
      <c r="S209" s="322" t="s">
        <v>1120</v>
      </c>
      <c r="T209" s="36"/>
      <c r="U209" s="1"/>
      <c r="V209" s="1"/>
      <c r="W209" s="274"/>
      <c r="X209" s="2"/>
      <c r="Y209" s="13"/>
      <c r="Z209" s="276"/>
      <c r="AA209" s="276"/>
      <c r="AB209" s="1"/>
      <c r="AC209" s="2"/>
      <c r="AD209" s="32"/>
      <c r="AE209" s="1"/>
      <c r="AF209" s="123"/>
    </row>
    <row r="210" spans="2:32" ht="15.75" customHeight="1" x14ac:dyDescent="0.2">
      <c r="B210" s="13" t="s">
        <v>76</v>
      </c>
      <c r="C210" s="30" t="s">
        <v>251</v>
      </c>
      <c r="D210" s="133">
        <v>195</v>
      </c>
      <c r="E210" s="30" t="s">
        <v>42</v>
      </c>
      <c r="F210" s="13"/>
      <c r="G210" s="12">
        <v>3</v>
      </c>
      <c r="H210" s="12"/>
      <c r="I210" s="12"/>
      <c r="J210" s="12"/>
      <c r="K210" s="12"/>
      <c r="L210" s="276"/>
      <c r="M210" s="276"/>
      <c r="N210" s="12"/>
      <c r="O210" s="12"/>
      <c r="P210" s="12"/>
      <c r="Q210" s="276"/>
      <c r="R210" s="280"/>
      <c r="S210" s="322" t="s">
        <v>1120</v>
      </c>
      <c r="T210" s="36"/>
      <c r="U210" s="1"/>
      <c r="V210" s="1"/>
      <c r="W210" s="274"/>
      <c r="X210" s="2"/>
      <c r="Y210" s="13"/>
      <c r="Z210" s="276"/>
      <c r="AA210" s="276"/>
      <c r="AB210" s="1"/>
      <c r="AC210" s="2"/>
      <c r="AD210" s="32"/>
      <c r="AE210" s="1"/>
      <c r="AF210" s="123"/>
    </row>
    <row r="211" spans="2:32" ht="15" customHeight="1" x14ac:dyDescent="0.2">
      <c r="B211" s="13" t="s">
        <v>76</v>
      </c>
      <c r="C211" s="30" t="s">
        <v>251</v>
      </c>
      <c r="D211" s="133">
        <v>196</v>
      </c>
      <c r="E211" s="30" t="s">
        <v>1380</v>
      </c>
      <c r="F211" s="13"/>
      <c r="G211" s="12">
        <v>1</v>
      </c>
      <c r="H211" s="12">
        <v>1</v>
      </c>
      <c r="I211" s="12">
        <v>5</v>
      </c>
      <c r="J211" s="12"/>
      <c r="K211" s="12"/>
      <c r="L211" s="276"/>
      <c r="M211" s="276"/>
      <c r="N211" s="12"/>
      <c r="O211" s="12">
        <v>6</v>
      </c>
      <c r="P211" s="12"/>
      <c r="Q211" s="276"/>
      <c r="R211" s="280"/>
      <c r="S211" s="322" t="s">
        <v>1305</v>
      </c>
      <c r="T211" s="36">
        <v>45377</v>
      </c>
      <c r="U211" s="276" t="s">
        <v>45</v>
      </c>
      <c r="V211" s="1">
        <v>6</v>
      </c>
      <c r="W211" s="274"/>
      <c r="X211" s="2"/>
      <c r="Y211" s="13"/>
      <c r="Z211" s="276"/>
      <c r="AA211" s="276"/>
      <c r="AB211" s="1"/>
      <c r="AC211" s="2"/>
      <c r="AD211" s="32"/>
      <c r="AE211" s="1"/>
      <c r="AF211" s="123"/>
    </row>
    <row r="212" spans="2:32" ht="15" customHeight="1" x14ac:dyDescent="0.2">
      <c r="B212" s="13" t="s">
        <v>76</v>
      </c>
      <c r="C212" s="30" t="s">
        <v>251</v>
      </c>
      <c r="D212" s="133">
        <v>197</v>
      </c>
      <c r="E212" s="30" t="s">
        <v>42</v>
      </c>
      <c r="F212" s="13"/>
      <c r="G212" s="12">
        <v>3</v>
      </c>
      <c r="H212" s="12"/>
      <c r="I212" s="12"/>
      <c r="J212" s="12"/>
      <c r="K212" s="12"/>
      <c r="L212" s="276"/>
      <c r="M212" s="276"/>
      <c r="N212" s="12"/>
      <c r="O212" s="12"/>
      <c r="P212" s="12"/>
      <c r="Q212" s="276"/>
      <c r="R212" s="280"/>
      <c r="S212" s="322" t="s">
        <v>1120</v>
      </c>
      <c r="T212" s="36"/>
      <c r="U212" s="1"/>
      <c r="V212" s="1"/>
      <c r="W212" s="274"/>
      <c r="X212" s="2"/>
      <c r="Y212" s="13"/>
      <c r="Z212" s="276"/>
      <c r="AA212" s="276"/>
      <c r="AB212" s="1"/>
      <c r="AC212" s="2"/>
      <c r="AD212" s="32"/>
      <c r="AE212" s="1"/>
      <c r="AF212" s="123"/>
    </row>
    <row r="213" spans="2:32" ht="15" customHeight="1" x14ac:dyDescent="0.2">
      <c r="B213" s="13" t="s">
        <v>76</v>
      </c>
      <c r="C213" s="30" t="s">
        <v>251</v>
      </c>
      <c r="D213" s="133">
        <v>198</v>
      </c>
      <c r="E213" s="30" t="s">
        <v>42</v>
      </c>
      <c r="F213" s="13"/>
      <c r="G213" s="12">
        <v>3</v>
      </c>
      <c r="H213" s="12"/>
      <c r="I213" s="12"/>
      <c r="J213" s="12"/>
      <c r="K213" s="12"/>
      <c r="L213" s="276"/>
      <c r="M213" s="276"/>
      <c r="N213" s="12"/>
      <c r="O213" s="12"/>
      <c r="P213" s="12"/>
      <c r="Q213" s="276"/>
      <c r="R213" s="280"/>
      <c r="S213" s="322" t="s">
        <v>1120</v>
      </c>
      <c r="T213" s="36"/>
      <c r="U213" s="1"/>
      <c r="V213" s="1"/>
      <c r="W213" s="274"/>
      <c r="X213" s="2"/>
      <c r="Y213" s="13"/>
      <c r="Z213" s="276"/>
      <c r="AA213" s="276"/>
      <c r="AB213" s="1"/>
      <c r="AC213" s="2"/>
      <c r="AD213" s="32"/>
      <c r="AE213" s="1"/>
      <c r="AF213" s="123"/>
    </row>
    <row r="214" spans="2:32" ht="15" customHeight="1" x14ac:dyDescent="0.2">
      <c r="B214" s="13" t="s">
        <v>76</v>
      </c>
      <c r="C214" s="30" t="s">
        <v>251</v>
      </c>
      <c r="D214" s="133">
        <v>199</v>
      </c>
      <c r="E214" s="30" t="s">
        <v>42</v>
      </c>
      <c r="F214" s="13"/>
      <c r="G214" s="12">
        <v>3</v>
      </c>
      <c r="H214" s="12"/>
      <c r="I214" s="12"/>
      <c r="J214" s="12"/>
      <c r="K214" s="12"/>
      <c r="L214" s="276"/>
      <c r="M214" s="276"/>
      <c r="N214" s="12"/>
      <c r="O214" s="12"/>
      <c r="P214" s="12"/>
      <c r="Q214" s="276"/>
      <c r="R214" s="280"/>
      <c r="S214" s="322" t="s">
        <v>1120</v>
      </c>
      <c r="T214" s="36"/>
      <c r="U214" s="1"/>
      <c r="V214" s="1"/>
      <c r="W214" s="274"/>
      <c r="X214" s="2"/>
      <c r="Y214" s="13"/>
      <c r="Z214" s="276"/>
      <c r="AA214" s="276"/>
      <c r="AB214" s="1"/>
      <c r="AC214" s="2"/>
      <c r="AD214" s="32"/>
      <c r="AE214" s="1"/>
      <c r="AF214" s="123"/>
    </row>
    <row r="215" spans="2:32" ht="15" customHeight="1" x14ac:dyDescent="0.2">
      <c r="B215" s="13" t="s">
        <v>76</v>
      </c>
      <c r="C215" s="30" t="s">
        <v>251</v>
      </c>
      <c r="D215" s="133">
        <v>200</v>
      </c>
      <c r="E215" s="30" t="s">
        <v>42</v>
      </c>
      <c r="F215" s="13"/>
      <c r="G215" s="12">
        <v>3</v>
      </c>
      <c r="H215" s="12"/>
      <c r="I215" s="12"/>
      <c r="J215" s="12"/>
      <c r="K215" s="12"/>
      <c r="L215" s="276"/>
      <c r="M215" s="276"/>
      <c r="N215" s="12"/>
      <c r="O215" s="12"/>
      <c r="P215" s="12"/>
      <c r="Q215" s="276"/>
      <c r="R215" s="280"/>
      <c r="S215" s="320" t="s">
        <v>1411</v>
      </c>
      <c r="T215" s="36"/>
      <c r="U215" s="1"/>
      <c r="V215" s="1"/>
      <c r="W215" s="274"/>
      <c r="X215" s="2"/>
      <c r="Y215" s="13"/>
      <c r="Z215" s="276"/>
      <c r="AA215" s="276"/>
      <c r="AB215" s="1"/>
      <c r="AC215" s="2"/>
      <c r="AD215" s="32"/>
      <c r="AE215" s="1"/>
      <c r="AF215" s="123"/>
    </row>
    <row r="216" spans="2:32" ht="15" customHeight="1" x14ac:dyDescent="0.2">
      <c r="B216" s="13" t="s">
        <v>76</v>
      </c>
      <c r="C216" s="30" t="s">
        <v>251</v>
      </c>
      <c r="D216" s="133">
        <v>201</v>
      </c>
      <c r="E216" s="30" t="s">
        <v>42</v>
      </c>
      <c r="F216" s="13"/>
      <c r="G216" s="12">
        <v>3</v>
      </c>
      <c r="H216" s="12"/>
      <c r="I216" s="12"/>
      <c r="J216" s="12"/>
      <c r="K216" s="12"/>
      <c r="L216" s="276"/>
      <c r="M216" s="276"/>
      <c r="N216" s="12"/>
      <c r="O216" s="12"/>
      <c r="P216" s="12"/>
      <c r="Q216" s="276"/>
      <c r="R216" s="280"/>
      <c r="S216" s="322" t="s">
        <v>1120</v>
      </c>
      <c r="T216" s="36"/>
      <c r="U216" s="1"/>
      <c r="V216" s="1"/>
      <c r="W216" s="274"/>
      <c r="X216" s="2"/>
      <c r="Y216" s="13"/>
      <c r="Z216" s="276"/>
      <c r="AA216" s="276"/>
      <c r="AB216" s="1"/>
      <c r="AC216" s="2"/>
      <c r="AD216" s="32"/>
      <c r="AE216" s="1"/>
      <c r="AF216" s="123"/>
    </row>
    <row r="217" spans="2:32" ht="15" customHeight="1" x14ac:dyDescent="0.2">
      <c r="B217" s="1" t="s">
        <v>76</v>
      </c>
      <c r="C217" s="1" t="s">
        <v>251</v>
      </c>
      <c r="D217" s="133">
        <v>202</v>
      </c>
      <c r="E217" s="30" t="s">
        <v>42</v>
      </c>
      <c r="F217" s="13"/>
      <c r="G217" s="12">
        <v>3</v>
      </c>
      <c r="H217" s="12"/>
      <c r="I217" s="12"/>
      <c r="J217" s="12"/>
      <c r="K217" s="12"/>
      <c r="L217" s="276"/>
      <c r="M217" s="276"/>
      <c r="N217" s="12"/>
      <c r="O217" s="12"/>
      <c r="P217" s="12"/>
      <c r="Q217" s="276"/>
      <c r="R217" s="280"/>
      <c r="S217" s="322" t="s">
        <v>1120</v>
      </c>
      <c r="T217" s="36"/>
      <c r="U217" s="1"/>
      <c r="V217" s="1"/>
      <c r="W217" s="274"/>
      <c r="X217" s="2"/>
      <c r="Y217" s="13"/>
      <c r="Z217" s="276"/>
      <c r="AA217" s="276"/>
      <c r="AB217" s="1"/>
      <c r="AC217" s="2"/>
      <c r="AD217" s="32"/>
      <c r="AE217" s="1"/>
      <c r="AF217" s="123"/>
    </row>
    <row r="218" spans="2:32" ht="15" customHeight="1" x14ac:dyDescent="0.2">
      <c r="B218" s="1" t="s">
        <v>76</v>
      </c>
      <c r="C218" s="1" t="s">
        <v>251</v>
      </c>
      <c r="D218" s="133">
        <v>203</v>
      </c>
      <c r="E218" s="30" t="s">
        <v>42</v>
      </c>
      <c r="F218" s="13"/>
      <c r="G218" s="12">
        <v>3</v>
      </c>
      <c r="H218" s="12"/>
      <c r="I218" s="12"/>
      <c r="J218" s="12"/>
      <c r="K218" s="12"/>
      <c r="L218" s="276"/>
      <c r="M218" s="276"/>
      <c r="N218" s="12"/>
      <c r="O218" s="12"/>
      <c r="P218" s="12"/>
      <c r="Q218" s="276"/>
      <c r="R218" s="280"/>
      <c r="S218" s="320" t="s">
        <v>1412</v>
      </c>
      <c r="T218" s="36"/>
      <c r="U218" s="1"/>
      <c r="V218" s="1"/>
      <c r="W218" s="274"/>
      <c r="X218" s="2"/>
      <c r="Y218" s="13"/>
      <c r="Z218" s="276"/>
      <c r="AA218" s="276"/>
      <c r="AB218" s="1"/>
      <c r="AC218" s="2"/>
      <c r="AD218" s="32"/>
      <c r="AE218" s="1"/>
      <c r="AF218" s="123"/>
    </row>
    <row r="219" spans="2:32" ht="15" customHeight="1" x14ac:dyDescent="0.2">
      <c r="B219" s="1" t="s">
        <v>76</v>
      </c>
      <c r="C219" s="1" t="s">
        <v>251</v>
      </c>
      <c r="D219" s="133">
        <v>204</v>
      </c>
      <c r="E219" s="30" t="s">
        <v>42</v>
      </c>
      <c r="F219" s="13"/>
      <c r="G219" s="12">
        <v>3</v>
      </c>
      <c r="H219" s="12"/>
      <c r="I219" s="12"/>
      <c r="J219" s="12"/>
      <c r="K219" s="12"/>
      <c r="L219" s="276"/>
      <c r="M219" s="276"/>
      <c r="N219" s="12"/>
      <c r="O219" s="12"/>
      <c r="P219" s="12"/>
      <c r="Q219" s="276"/>
      <c r="R219" s="280"/>
      <c r="S219" s="322" t="s">
        <v>1120</v>
      </c>
      <c r="T219" s="36"/>
      <c r="U219" s="1"/>
      <c r="V219" s="1"/>
      <c r="W219" s="274"/>
      <c r="X219" s="2"/>
      <c r="Y219" s="13"/>
      <c r="Z219" s="276"/>
      <c r="AA219" s="276"/>
      <c r="AB219" s="1"/>
      <c r="AC219" s="2"/>
      <c r="AD219" s="32"/>
      <c r="AE219" s="1"/>
      <c r="AF219" s="123"/>
    </row>
    <row r="220" spans="2:32" ht="15" customHeight="1" x14ac:dyDescent="0.2">
      <c r="B220" s="1" t="s">
        <v>76</v>
      </c>
      <c r="C220" s="1" t="s">
        <v>251</v>
      </c>
      <c r="D220" s="133">
        <v>205</v>
      </c>
      <c r="E220" s="30" t="s">
        <v>42</v>
      </c>
      <c r="F220" s="13"/>
      <c r="G220" s="12">
        <v>3</v>
      </c>
      <c r="H220" s="12"/>
      <c r="I220" s="12"/>
      <c r="J220" s="12"/>
      <c r="K220" s="12"/>
      <c r="L220" s="276"/>
      <c r="M220" s="276"/>
      <c r="N220" s="12"/>
      <c r="O220" s="12"/>
      <c r="P220" s="12"/>
      <c r="Q220" s="276"/>
      <c r="R220" s="280"/>
      <c r="S220" s="322" t="s">
        <v>1306</v>
      </c>
      <c r="T220" s="36"/>
      <c r="U220" s="1"/>
      <c r="V220" s="1"/>
      <c r="W220" s="274"/>
      <c r="X220" s="2"/>
      <c r="Y220" s="13"/>
      <c r="Z220" s="276"/>
      <c r="AA220" s="276"/>
      <c r="AB220" s="1"/>
      <c r="AC220" s="2"/>
      <c r="AD220" s="32"/>
      <c r="AE220" s="1"/>
      <c r="AF220" s="123"/>
    </row>
    <row r="221" spans="2:32" ht="15" customHeight="1" x14ac:dyDescent="0.2">
      <c r="B221" s="1" t="s">
        <v>76</v>
      </c>
      <c r="C221" s="1" t="s">
        <v>251</v>
      </c>
      <c r="D221" s="133">
        <v>206</v>
      </c>
      <c r="E221" s="30" t="s">
        <v>245</v>
      </c>
      <c r="F221" s="13"/>
      <c r="G221" s="12">
        <v>4</v>
      </c>
      <c r="H221" s="12"/>
      <c r="I221" s="12">
        <v>3</v>
      </c>
      <c r="J221" s="12"/>
      <c r="K221" s="12"/>
      <c r="L221" s="276"/>
      <c r="M221" s="276"/>
      <c r="N221" s="12"/>
      <c r="O221" s="12">
        <v>3</v>
      </c>
      <c r="P221" s="12">
        <v>3</v>
      </c>
      <c r="Q221" s="276"/>
      <c r="R221" s="280" t="s">
        <v>45</v>
      </c>
      <c r="S221" s="322" t="s">
        <v>1307</v>
      </c>
      <c r="T221" s="36">
        <v>45377</v>
      </c>
      <c r="U221" s="276" t="s">
        <v>45</v>
      </c>
      <c r="V221" s="1">
        <v>12</v>
      </c>
      <c r="W221" s="274"/>
      <c r="X221" s="2"/>
      <c r="Y221" s="13"/>
      <c r="Z221" s="276"/>
      <c r="AA221" s="276"/>
      <c r="AB221" s="1"/>
      <c r="AC221" s="2"/>
      <c r="AD221" s="32"/>
      <c r="AE221" s="1"/>
      <c r="AF221" s="123"/>
    </row>
    <row r="222" spans="2:32" ht="15" customHeight="1" x14ac:dyDescent="0.2">
      <c r="B222" s="1" t="s">
        <v>76</v>
      </c>
      <c r="C222" s="1" t="s">
        <v>251</v>
      </c>
      <c r="D222" s="133">
        <v>207</v>
      </c>
      <c r="E222" s="30" t="s">
        <v>1380</v>
      </c>
      <c r="F222" s="13"/>
      <c r="G222" s="12">
        <v>1</v>
      </c>
      <c r="H222" s="12"/>
      <c r="I222" s="12">
        <v>6</v>
      </c>
      <c r="J222" s="12"/>
      <c r="K222" s="12"/>
      <c r="L222" s="276"/>
      <c r="M222" s="276"/>
      <c r="N222" s="12"/>
      <c r="O222" s="12">
        <v>6</v>
      </c>
      <c r="P222" s="12"/>
      <c r="Q222" s="276"/>
      <c r="R222" s="280"/>
      <c r="S222" s="322" t="s">
        <v>1308</v>
      </c>
      <c r="T222" s="36">
        <v>45377</v>
      </c>
      <c r="U222" s="276" t="s">
        <v>45</v>
      </c>
      <c r="V222" s="1">
        <v>6</v>
      </c>
      <c r="W222" s="274"/>
      <c r="X222" s="2"/>
      <c r="Y222" s="13"/>
      <c r="Z222" s="276"/>
      <c r="AA222" s="276"/>
      <c r="AB222" s="1"/>
      <c r="AC222" s="2"/>
      <c r="AD222" s="32"/>
      <c r="AE222" s="1"/>
      <c r="AF222" s="123"/>
    </row>
    <row r="223" spans="2:32" ht="15" customHeight="1" x14ac:dyDescent="0.2">
      <c r="B223" s="1" t="s">
        <v>76</v>
      </c>
      <c r="C223" s="1" t="s">
        <v>251</v>
      </c>
      <c r="D223" s="133">
        <v>208</v>
      </c>
      <c r="E223" s="30" t="s">
        <v>1380</v>
      </c>
      <c r="F223" s="13"/>
      <c r="G223" s="12">
        <v>2</v>
      </c>
      <c r="H223" s="12"/>
      <c r="I223" s="12">
        <v>6</v>
      </c>
      <c r="J223" s="12"/>
      <c r="K223" s="12">
        <v>3</v>
      </c>
      <c r="L223" s="276" t="s">
        <v>45</v>
      </c>
      <c r="M223" s="276"/>
      <c r="N223" s="12"/>
      <c r="O223" s="12">
        <v>8</v>
      </c>
      <c r="P223" s="12"/>
      <c r="Q223" s="276"/>
      <c r="R223" s="280"/>
      <c r="S223" s="322" t="s">
        <v>1309</v>
      </c>
      <c r="T223" s="36">
        <v>45377</v>
      </c>
      <c r="U223" s="276" t="s">
        <v>45</v>
      </c>
      <c r="V223" s="1">
        <v>11</v>
      </c>
      <c r="W223" s="274"/>
      <c r="X223" s="2"/>
      <c r="Y223" s="13"/>
      <c r="Z223" s="276"/>
      <c r="AA223" s="276"/>
      <c r="AB223" s="1"/>
      <c r="AC223" s="2"/>
      <c r="AD223" s="32"/>
      <c r="AE223" s="1"/>
      <c r="AF223" s="123"/>
    </row>
    <row r="224" spans="2:32" ht="15" customHeight="1" x14ac:dyDescent="0.2">
      <c r="B224" s="1" t="s">
        <v>76</v>
      </c>
      <c r="C224" s="1" t="s">
        <v>251</v>
      </c>
      <c r="D224" s="133">
        <v>209</v>
      </c>
      <c r="E224" s="30" t="s">
        <v>42</v>
      </c>
      <c r="F224" s="13"/>
      <c r="G224" s="12">
        <v>3</v>
      </c>
      <c r="H224" s="12"/>
      <c r="I224" s="12"/>
      <c r="J224" s="12"/>
      <c r="K224" s="12"/>
      <c r="L224" s="276"/>
      <c r="M224" s="276"/>
      <c r="N224" s="12"/>
      <c r="O224" s="12"/>
      <c r="P224" s="12"/>
      <c r="Q224" s="276"/>
      <c r="R224" s="280"/>
      <c r="S224" s="322" t="s">
        <v>1120</v>
      </c>
      <c r="T224" s="36"/>
      <c r="U224" s="1"/>
      <c r="V224" s="1"/>
      <c r="W224" s="274"/>
      <c r="X224" s="2"/>
      <c r="Y224" s="13"/>
      <c r="Z224" s="276"/>
      <c r="AA224" s="276"/>
      <c r="AB224" s="1"/>
      <c r="AC224" s="2"/>
      <c r="AD224" s="32"/>
      <c r="AE224" s="1"/>
      <c r="AF224" s="123"/>
    </row>
    <row r="225" spans="2:32" ht="15" customHeight="1" x14ac:dyDescent="0.2">
      <c r="B225" s="1" t="s">
        <v>76</v>
      </c>
      <c r="C225" s="1" t="s">
        <v>251</v>
      </c>
      <c r="D225" s="133">
        <v>210</v>
      </c>
      <c r="E225" s="30" t="s">
        <v>245</v>
      </c>
      <c r="F225" s="13"/>
      <c r="G225" s="12">
        <v>3</v>
      </c>
      <c r="H225" s="12"/>
      <c r="I225" s="12">
        <v>3</v>
      </c>
      <c r="J225" s="12"/>
      <c r="K225" s="12"/>
      <c r="L225" s="276"/>
      <c r="M225" s="276"/>
      <c r="N225" s="12">
        <v>3</v>
      </c>
      <c r="O225" s="12">
        <v>6</v>
      </c>
      <c r="P225" s="12"/>
      <c r="Q225" s="276"/>
      <c r="R225" s="280"/>
      <c r="S225" s="322" t="s">
        <v>1310</v>
      </c>
      <c r="T225" s="36">
        <v>45377</v>
      </c>
      <c r="U225" s="276" t="s">
        <v>45</v>
      </c>
      <c r="V225" s="17">
        <v>6</v>
      </c>
      <c r="W225" s="274"/>
      <c r="X225" s="2"/>
      <c r="Y225" s="13"/>
      <c r="Z225" s="276"/>
      <c r="AA225" s="276"/>
      <c r="AB225" s="1"/>
      <c r="AC225" s="2"/>
      <c r="AD225" s="32"/>
      <c r="AE225" s="1"/>
      <c r="AF225" s="123"/>
    </row>
    <row r="226" spans="2:32" ht="15" customHeight="1" x14ac:dyDescent="0.2">
      <c r="B226" s="1" t="s">
        <v>76</v>
      </c>
      <c r="C226" s="1" t="s">
        <v>251</v>
      </c>
      <c r="D226" s="133">
        <v>211</v>
      </c>
      <c r="E226" s="30" t="s">
        <v>49</v>
      </c>
      <c r="F226" s="13"/>
      <c r="G226" s="12">
        <v>2</v>
      </c>
      <c r="H226" s="12"/>
      <c r="I226" s="12">
        <v>6</v>
      </c>
      <c r="J226" s="12"/>
      <c r="K226" s="12"/>
      <c r="L226" s="276"/>
      <c r="M226" s="276"/>
      <c r="N226" s="12"/>
      <c r="O226" s="12"/>
      <c r="P226" s="12">
        <v>3</v>
      </c>
      <c r="Q226" s="276"/>
      <c r="R226" s="280"/>
      <c r="S226" s="321" t="s">
        <v>1311</v>
      </c>
      <c r="T226" s="36"/>
      <c r="U226" s="1"/>
      <c r="V226" s="1"/>
      <c r="W226" s="274"/>
      <c r="X226" s="2"/>
      <c r="Y226" s="13"/>
      <c r="Z226" s="276"/>
      <c r="AA226" s="276"/>
      <c r="AB226" s="1"/>
      <c r="AC226" s="2"/>
      <c r="AD226" s="32"/>
      <c r="AE226" s="1"/>
      <c r="AF226" s="123"/>
    </row>
    <row r="227" spans="2:32" ht="15" customHeight="1" x14ac:dyDescent="0.2">
      <c r="B227" s="1" t="s">
        <v>76</v>
      </c>
      <c r="C227" s="1" t="s">
        <v>251</v>
      </c>
      <c r="D227" s="133">
        <v>212</v>
      </c>
      <c r="E227" s="30" t="s">
        <v>42</v>
      </c>
      <c r="F227" s="13"/>
      <c r="G227" s="12">
        <v>3</v>
      </c>
      <c r="H227" s="12"/>
      <c r="I227" s="12"/>
      <c r="J227" s="12"/>
      <c r="K227" s="12"/>
      <c r="L227" s="276"/>
      <c r="M227" s="276"/>
      <c r="N227" s="12"/>
      <c r="O227" s="12"/>
      <c r="P227" s="12"/>
      <c r="Q227" s="276"/>
      <c r="R227" s="280"/>
      <c r="S227" s="322" t="s">
        <v>1312</v>
      </c>
      <c r="T227" s="36"/>
      <c r="U227" s="1"/>
      <c r="V227" s="1"/>
      <c r="W227" s="274"/>
      <c r="X227" s="2"/>
      <c r="Y227" s="13"/>
      <c r="Z227" s="276"/>
      <c r="AA227" s="276"/>
      <c r="AB227" s="1"/>
      <c r="AC227" s="2"/>
      <c r="AD227" s="32"/>
      <c r="AE227" s="1"/>
      <c r="AF227" s="123"/>
    </row>
    <row r="228" spans="2:32" ht="15" customHeight="1" x14ac:dyDescent="0.2">
      <c r="B228" s="1" t="s">
        <v>76</v>
      </c>
      <c r="C228" s="1" t="s">
        <v>251</v>
      </c>
      <c r="D228" s="133">
        <v>213</v>
      </c>
      <c r="E228" s="30" t="s">
        <v>62</v>
      </c>
      <c r="F228" s="13"/>
      <c r="G228" s="12"/>
      <c r="H228" s="12"/>
      <c r="I228" s="12">
        <v>6</v>
      </c>
      <c r="J228" s="12"/>
      <c r="K228" s="12">
        <v>3</v>
      </c>
      <c r="L228" s="276" t="s">
        <v>302</v>
      </c>
      <c r="M228" s="276" t="s">
        <v>301</v>
      </c>
      <c r="N228" s="12"/>
      <c r="O228" s="12">
        <v>3</v>
      </c>
      <c r="P228" s="12"/>
      <c r="Q228" s="276"/>
      <c r="R228" s="280"/>
      <c r="S228" s="322" t="s">
        <v>1313</v>
      </c>
      <c r="T228" s="36">
        <v>45377</v>
      </c>
      <c r="U228" s="276" t="s">
        <v>45</v>
      </c>
      <c r="V228" s="1">
        <v>10</v>
      </c>
      <c r="W228" s="274"/>
      <c r="X228" s="2"/>
      <c r="Y228" s="13"/>
      <c r="Z228" s="276"/>
      <c r="AA228" s="276"/>
      <c r="AB228" s="1"/>
      <c r="AC228" s="2"/>
      <c r="AD228" s="32"/>
      <c r="AE228" s="1"/>
      <c r="AF228" s="123"/>
    </row>
    <row r="229" spans="2:32" ht="15" customHeight="1" x14ac:dyDescent="0.2">
      <c r="B229" s="1" t="s">
        <v>76</v>
      </c>
      <c r="C229" s="1" t="s">
        <v>251</v>
      </c>
      <c r="D229" s="133">
        <v>214</v>
      </c>
      <c r="E229" s="30" t="s">
        <v>1382</v>
      </c>
      <c r="F229" s="13"/>
      <c r="G229" s="12">
        <v>2</v>
      </c>
      <c r="H229" s="12"/>
      <c r="I229" s="12">
        <v>6</v>
      </c>
      <c r="J229" s="12"/>
      <c r="K229" s="12"/>
      <c r="L229" s="276"/>
      <c r="M229" s="276"/>
      <c r="N229" s="12"/>
      <c r="O229" s="12"/>
      <c r="P229" s="12"/>
      <c r="Q229" s="276"/>
      <c r="R229" s="280"/>
      <c r="S229" s="322" t="s">
        <v>1314</v>
      </c>
      <c r="T229" s="36"/>
      <c r="U229" s="1"/>
      <c r="V229" s="1"/>
      <c r="W229" s="274"/>
      <c r="X229" s="2"/>
      <c r="Y229" s="13"/>
      <c r="Z229" s="276"/>
      <c r="AA229" s="276"/>
      <c r="AB229" s="1"/>
      <c r="AC229" s="2"/>
      <c r="AD229" s="32"/>
      <c r="AE229" s="1"/>
      <c r="AF229" s="123"/>
    </row>
    <row r="230" spans="2:32" ht="15" customHeight="1" x14ac:dyDescent="0.2">
      <c r="B230" s="1" t="s">
        <v>76</v>
      </c>
      <c r="C230" s="1" t="s">
        <v>251</v>
      </c>
      <c r="D230" s="133">
        <v>215</v>
      </c>
      <c r="E230" s="30" t="s">
        <v>49</v>
      </c>
      <c r="F230" s="13"/>
      <c r="G230" s="12"/>
      <c r="H230" s="12"/>
      <c r="I230" s="12">
        <v>3</v>
      </c>
      <c r="J230" s="12"/>
      <c r="K230" s="12">
        <v>3</v>
      </c>
      <c r="L230" s="276"/>
      <c r="M230" s="276"/>
      <c r="N230" s="12">
        <v>3</v>
      </c>
      <c r="O230" s="12"/>
      <c r="P230" s="12"/>
      <c r="Q230" s="276"/>
      <c r="R230" s="280"/>
      <c r="S230" s="322" t="s">
        <v>1315</v>
      </c>
      <c r="T230" s="36"/>
      <c r="U230" s="1"/>
      <c r="V230" s="1"/>
      <c r="W230" s="274"/>
      <c r="X230" s="2"/>
      <c r="Y230" s="13"/>
      <c r="Z230" s="276"/>
      <c r="AA230" s="276"/>
      <c r="AB230" s="1"/>
      <c r="AC230" s="2"/>
      <c r="AD230" s="32"/>
      <c r="AE230" s="1"/>
      <c r="AF230" s="123"/>
    </row>
    <row r="231" spans="2:32" ht="15" customHeight="1" x14ac:dyDescent="0.2">
      <c r="B231" s="1" t="s">
        <v>76</v>
      </c>
      <c r="C231" s="1" t="s">
        <v>251</v>
      </c>
      <c r="D231" s="133">
        <v>216</v>
      </c>
      <c r="E231" s="30" t="s">
        <v>42</v>
      </c>
      <c r="F231" s="13"/>
      <c r="G231" s="12">
        <v>3</v>
      </c>
      <c r="H231" s="12"/>
      <c r="I231" s="12"/>
      <c r="J231" s="12"/>
      <c r="K231" s="12"/>
      <c r="L231" s="276"/>
      <c r="M231" s="276"/>
      <c r="N231" s="12">
        <v>3</v>
      </c>
      <c r="O231" s="12"/>
      <c r="P231" s="12"/>
      <c r="Q231" s="276"/>
      <c r="R231" s="280"/>
      <c r="S231" s="322" t="s">
        <v>1316</v>
      </c>
      <c r="T231" s="36"/>
      <c r="U231" s="1"/>
      <c r="V231" s="1"/>
      <c r="W231" s="274"/>
      <c r="X231" s="2"/>
      <c r="Y231" s="13"/>
      <c r="Z231" s="276"/>
      <c r="AA231" s="276"/>
      <c r="AB231" s="1"/>
      <c r="AC231" s="2"/>
      <c r="AD231" s="32"/>
      <c r="AE231" s="1"/>
      <c r="AF231" s="123"/>
    </row>
    <row r="232" spans="2:32" ht="15" customHeight="1" x14ac:dyDescent="0.2">
      <c r="B232" s="1" t="s">
        <v>76</v>
      </c>
      <c r="C232" s="1" t="s">
        <v>251</v>
      </c>
      <c r="D232" s="133">
        <v>217</v>
      </c>
      <c r="E232" s="30" t="s">
        <v>42</v>
      </c>
      <c r="F232" s="13"/>
      <c r="G232" s="12">
        <v>3</v>
      </c>
      <c r="H232" s="12"/>
      <c r="I232" s="12"/>
      <c r="J232" s="12"/>
      <c r="K232" s="12"/>
      <c r="L232" s="276"/>
      <c r="M232" s="276"/>
      <c r="N232" s="12"/>
      <c r="O232" s="12"/>
      <c r="P232" s="12"/>
      <c r="Q232" s="276"/>
      <c r="R232" s="280"/>
      <c r="S232" s="321" t="s">
        <v>1116</v>
      </c>
      <c r="T232" s="36"/>
      <c r="U232" s="1"/>
      <c r="V232" s="1"/>
      <c r="W232" s="274"/>
      <c r="X232" s="2"/>
      <c r="Y232" s="13"/>
      <c r="Z232" s="276"/>
      <c r="AA232" s="276"/>
      <c r="AB232" s="1"/>
      <c r="AC232" s="2"/>
      <c r="AD232" s="32"/>
      <c r="AE232" s="1"/>
      <c r="AF232" s="123"/>
    </row>
    <row r="233" spans="2:32" ht="15" customHeight="1" x14ac:dyDescent="0.2">
      <c r="B233" s="1" t="s">
        <v>76</v>
      </c>
      <c r="C233" s="1" t="s">
        <v>251</v>
      </c>
      <c r="D233" s="133">
        <v>218</v>
      </c>
      <c r="E233" s="30" t="s">
        <v>245</v>
      </c>
      <c r="F233" s="13"/>
      <c r="G233" s="12">
        <v>5</v>
      </c>
      <c r="H233" s="12"/>
      <c r="I233" s="12">
        <v>3</v>
      </c>
      <c r="J233" s="12"/>
      <c r="K233" s="12"/>
      <c r="L233" s="276"/>
      <c r="M233" s="276"/>
      <c r="N233" s="12"/>
      <c r="O233" s="12"/>
      <c r="P233" s="12">
        <v>2</v>
      </c>
      <c r="Q233" s="276"/>
      <c r="R233" s="280"/>
      <c r="S233" s="321" t="s">
        <v>1317</v>
      </c>
      <c r="T233" s="36"/>
      <c r="U233" s="1"/>
      <c r="V233" s="1"/>
      <c r="W233" s="274"/>
      <c r="X233" s="2"/>
      <c r="Y233" s="13"/>
      <c r="Z233" s="276"/>
      <c r="AA233" s="276"/>
      <c r="AB233" s="1"/>
      <c r="AC233" s="2"/>
      <c r="AD233" s="32"/>
      <c r="AE233" s="1"/>
      <c r="AF233" s="123"/>
    </row>
    <row r="234" spans="2:32" ht="15" customHeight="1" x14ac:dyDescent="0.2">
      <c r="B234" s="1" t="s">
        <v>76</v>
      </c>
      <c r="C234" s="1" t="s">
        <v>251</v>
      </c>
      <c r="D234" s="133">
        <v>219</v>
      </c>
      <c r="E234" s="30" t="s">
        <v>42</v>
      </c>
      <c r="F234" s="13"/>
      <c r="G234" s="12">
        <v>3</v>
      </c>
      <c r="H234" s="12"/>
      <c r="I234" s="12"/>
      <c r="J234" s="12"/>
      <c r="K234" s="12"/>
      <c r="L234" s="276"/>
      <c r="M234" s="276"/>
      <c r="N234" s="12"/>
      <c r="O234" s="12"/>
      <c r="P234" s="12"/>
      <c r="Q234" s="276"/>
      <c r="R234" s="280"/>
      <c r="S234" s="322" t="s">
        <v>1221</v>
      </c>
      <c r="T234" s="36"/>
      <c r="U234" s="1"/>
      <c r="V234" s="1"/>
      <c r="W234" s="274"/>
      <c r="X234" s="2"/>
      <c r="Y234" s="13"/>
      <c r="Z234" s="276"/>
      <c r="AA234" s="276"/>
      <c r="AB234" s="1"/>
      <c r="AC234" s="2"/>
      <c r="AD234" s="32"/>
      <c r="AE234" s="1"/>
      <c r="AF234" s="123"/>
    </row>
    <row r="235" spans="2:32" ht="15" customHeight="1" x14ac:dyDescent="0.2">
      <c r="B235" s="1" t="s">
        <v>76</v>
      </c>
      <c r="C235" s="1" t="s">
        <v>251</v>
      </c>
      <c r="D235" s="133">
        <v>220</v>
      </c>
      <c r="E235" s="30" t="s">
        <v>42</v>
      </c>
      <c r="F235" s="13"/>
      <c r="G235" s="12">
        <v>3</v>
      </c>
      <c r="H235" s="12"/>
      <c r="I235" s="12"/>
      <c r="J235" s="12"/>
      <c r="K235" s="12"/>
      <c r="L235" s="276"/>
      <c r="M235" s="276"/>
      <c r="N235" s="12"/>
      <c r="O235" s="12"/>
      <c r="P235" s="12"/>
      <c r="Q235" s="276"/>
      <c r="R235" s="280"/>
      <c r="S235" s="322" t="s">
        <v>1221</v>
      </c>
      <c r="T235" s="36"/>
      <c r="U235" s="1"/>
      <c r="V235" s="1"/>
      <c r="W235" s="274"/>
      <c r="X235" s="2"/>
      <c r="Y235" s="13"/>
      <c r="Z235" s="276"/>
      <c r="AA235" s="276"/>
      <c r="AB235" s="1"/>
      <c r="AC235" s="2"/>
      <c r="AD235" s="32"/>
      <c r="AE235" s="1"/>
      <c r="AF235" s="123"/>
    </row>
    <row r="236" spans="2:32" ht="15" customHeight="1" x14ac:dyDescent="0.2">
      <c r="B236" s="1" t="s">
        <v>76</v>
      </c>
      <c r="C236" s="1" t="s">
        <v>251</v>
      </c>
      <c r="D236" s="133">
        <v>221</v>
      </c>
      <c r="E236" s="30" t="s">
        <v>44</v>
      </c>
      <c r="F236" s="13"/>
      <c r="G236" s="12"/>
      <c r="H236" s="12">
        <v>6</v>
      </c>
      <c r="I236" s="12"/>
      <c r="J236" s="12"/>
      <c r="K236" s="12"/>
      <c r="L236" s="276"/>
      <c r="M236" s="276"/>
      <c r="N236" s="12"/>
      <c r="O236" s="12"/>
      <c r="P236" s="12">
        <v>3</v>
      </c>
      <c r="Q236" s="276" t="s">
        <v>45</v>
      </c>
      <c r="R236" s="280"/>
      <c r="S236" s="322" t="s">
        <v>1318</v>
      </c>
      <c r="T236" s="36">
        <v>45385</v>
      </c>
      <c r="U236" s="1" t="s">
        <v>45</v>
      </c>
      <c r="V236" s="1">
        <v>3</v>
      </c>
      <c r="W236" s="274"/>
      <c r="X236" s="2"/>
      <c r="Y236" s="13"/>
      <c r="Z236" s="276"/>
      <c r="AA236" s="276"/>
      <c r="AB236" s="1"/>
      <c r="AC236" s="2"/>
      <c r="AD236" s="32"/>
      <c r="AE236" s="1"/>
      <c r="AF236" s="123"/>
    </row>
    <row r="237" spans="2:32" ht="15" customHeight="1" x14ac:dyDescent="0.2">
      <c r="B237" s="1" t="s">
        <v>76</v>
      </c>
      <c r="C237" s="1" t="s">
        <v>251</v>
      </c>
      <c r="D237" s="133">
        <v>222</v>
      </c>
      <c r="E237" s="30" t="s">
        <v>42</v>
      </c>
      <c r="F237" s="13"/>
      <c r="G237" s="12">
        <v>6</v>
      </c>
      <c r="H237" s="12"/>
      <c r="I237" s="12"/>
      <c r="J237" s="12"/>
      <c r="K237" s="12"/>
      <c r="L237" s="276"/>
      <c r="M237" s="276"/>
      <c r="N237" s="12"/>
      <c r="O237" s="12"/>
      <c r="P237" s="12"/>
      <c r="Q237" s="276"/>
      <c r="R237" s="280"/>
      <c r="S237" s="322" t="s">
        <v>1221</v>
      </c>
      <c r="T237" s="36"/>
      <c r="U237" s="1"/>
      <c r="V237" s="1"/>
      <c r="W237" s="274"/>
      <c r="X237" s="2"/>
      <c r="Y237" s="13"/>
      <c r="Z237" s="276"/>
      <c r="AA237" s="276"/>
      <c r="AB237" s="1"/>
      <c r="AC237" s="2"/>
      <c r="AD237" s="32"/>
      <c r="AE237" s="1"/>
      <c r="AF237" s="123"/>
    </row>
    <row r="238" spans="2:32" ht="15" customHeight="1" x14ac:dyDescent="0.2">
      <c r="B238" s="1" t="s">
        <v>76</v>
      </c>
      <c r="C238" s="1" t="s">
        <v>251</v>
      </c>
      <c r="D238" s="133">
        <v>223</v>
      </c>
      <c r="E238" s="30" t="s">
        <v>42</v>
      </c>
      <c r="F238" s="13"/>
      <c r="G238" s="12">
        <v>3</v>
      </c>
      <c r="H238" s="12"/>
      <c r="I238" s="12"/>
      <c r="J238" s="12"/>
      <c r="K238" s="12"/>
      <c r="L238" s="276"/>
      <c r="M238" s="276"/>
      <c r="N238" s="12"/>
      <c r="O238" s="12"/>
      <c r="P238" s="12"/>
      <c r="Q238" s="276"/>
      <c r="R238" s="280"/>
      <c r="S238" s="320" t="s">
        <v>1413</v>
      </c>
      <c r="T238" s="36"/>
      <c r="U238" s="1"/>
      <c r="V238" s="1"/>
      <c r="W238" s="274"/>
      <c r="X238" s="2"/>
      <c r="Y238" s="13"/>
      <c r="Z238" s="276"/>
      <c r="AA238" s="276"/>
      <c r="AB238" s="1"/>
      <c r="AC238" s="2"/>
      <c r="AD238" s="32"/>
      <c r="AE238" s="1"/>
      <c r="AF238" s="123"/>
    </row>
    <row r="239" spans="2:32" ht="15" customHeight="1" x14ac:dyDescent="0.2">
      <c r="B239" s="1" t="s">
        <v>76</v>
      </c>
      <c r="C239" s="1" t="s">
        <v>251</v>
      </c>
      <c r="D239" s="133">
        <v>224</v>
      </c>
      <c r="E239" s="30" t="s">
        <v>42</v>
      </c>
      <c r="F239" s="13"/>
      <c r="G239" s="12">
        <v>3</v>
      </c>
      <c r="H239" s="12"/>
      <c r="I239" s="12"/>
      <c r="J239" s="12"/>
      <c r="K239" s="12"/>
      <c r="L239" s="276"/>
      <c r="M239" s="276"/>
      <c r="N239" s="12"/>
      <c r="O239" s="12"/>
      <c r="P239" s="12"/>
      <c r="Q239" s="276"/>
      <c r="R239" s="280"/>
      <c r="S239" s="322" t="s">
        <v>1319</v>
      </c>
      <c r="T239" s="36"/>
      <c r="U239" s="1"/>
      <c r="V239" s="1"/>
      <c r="W239" s="274"/>
      <c r="X239" s="2"/>
      <c r="Y239" s="13"/>
      <c r="Z239" s="276"/>
      <c r="AA239" s="276"/>
      <c r="AB239" s="1"/>
      <c r="AC239" s="2"/>
      <c r="AD239" s="32"/>
      <c r="AE239" s="1"/>
      <c r="AF239" s="123"/>
    </row>
    <row r="240" spans="2:32" ht="15" customHeight="1" x14ac:dyDescent="0.2">
      <c r="B240" s="1" t="s">
        <v>76</v>
      </c>
      <c r="C240" s="1" t="s">
        <v>251</v>
      </c>
      <c r="D240" s="133">
        <v>225</v>
      </c>
      <c r="E240" s="30" t="s">
        <v>42</v>
      </c>
      <c r="F240" s="13"/>
      <c r="G240" s="12">
        <v>3</v>
      </c>
      <c r="H240" s="12"/>
      <c r="I240" s="12"/>
      <c r="J240" s="12"/>
      <c r="K240" s="12"/>
      <c r="L240" s="276"/>
      <c r="M240" s="276"/>
      <c r="N240" s="12"/>
      <c r="O240" s="12"/>
      <c r="P240" s="12"/>
      <c r="Q240" s="276"/>
      <c r="R240" s="280"/>
      <c r="S240" s="322" t="s">
        <v>1320</v>
      </c>
      <c r="T240" s="36"/>
      <c r="U240" s="1"/>
      <c r="V240" s="1"/>
      <c r="W240" s="274"/>
      <c r="X240" s="2"/>
      <c r="Y240" s="13"/>
      <c r="Z240" s="276"/>
      <c r="AA240" s="276"/>
      <c r="AB240" s="1"/>
      <c r="AC240" s="2"/>
      <c r="AD240" s="32"/>
      <c r="AE240" s="1"/>
      <c r="AF240" s="123"/>
    </row>
    <row r="241" spans="2:32" ht="15" customHeight="1" x14ac:dyDescent="0.2">
      <c r="B241" s="1" t="s">
        <v>76</v>
      </c>
      <c r="C241" s="1" t="s">
        <v>251</v>
      </c>
      <c r="D241" s="133">
        <v>226</v>
      </c>
      <c r="E241" s="30" t="s">
        <v>42</v>
      </c>
      <c r="F241" s="13"/>
      <c r="G241" s="12">
        <v>3</v>
      </c>
      <c r="H241" s="12"/>
      <c r="I241" s="12"/>
      <c r="J241" s="12"/>
      <c r="K241" s="12"/>
      <c r="L241" s="276"/>
      <c r="M241" s="276"/>
      <c r="N241" s="12"/>
      <c r="O241" s="12"/>
      <c r="P241" s="12"/>
      <c r="Q241" s="276"/>
      <c r="R241" s="280"/>
      <c r="S241" s="322" t="s">
        <v>1321</v>
      </c>
      <c r="T241" s="36"/>
      <c r="U241" s="1"/>
      <c r="V241" s="1"/>
      <c r="W241" s="274"/>
      <c r="X241" s="2"/>
      <c r="Y241" s="13"/>
      <c r="Z241" s="276"/>
      <c r="AA241" s="276"/>
      <c r="AB241" s="1"/>
      <c r="AC241" s="2"/>
      <c r="AD241" s="32"/>
      <c r="AE241" s="1"/>
      <c r="AF241" s="123"/>
    </row>
    <row r="242" spans="2:32" ht="15" customHeight="1" x14ac:dyDescent="0.2">
      <c r="B242" s="1" t="s">
        <v>76</v>
      </c>
      <c r="C242" s="1" t="s">
        <v>251</v>
      </c>
      <c r="D242" s="133">
        <v>227</v>
      </c>
      <c r="E242" s="30" t="s">
        <v>44</v>
      </c>
      <c r="F242" s="13"/>
      <c r="G242" s="12"/>
      <c r="H242" s="12"/>
      <c r="I242" s="12">
        <v>6</v>
      </c>
      <c r="J242" s="12"/>
      <c r="K242" s="12"/>
      <c r="L242" s="276"/>
      <c r="M242" s="276"/>
      <c r="N242" s="12"/>
      <c r="O242" s="12"/>
      <c r="P242" s="12"/>
      <c r="Q242" s="276"/>
      <c r="R242" s="280"/>
      <c r="S242" s="320" t="s">
        <v>1414</v>
      </c>
      <c r="T242" s="36"/>
      <c r="U242" s="1"/>
      <c r="V242" s="1"/>
      <c r="W242" s="274"/>
      <c r="X242" s="2"/>
      <c r="Y242" s="13"/>
      <c r="Z242" s="276"/>
      <c r="AA242" s="276"/>
      <c r="AB242" s="1"/>
      <c r="AC242" s="2"/>
      <c r="AD242" s="32"/>
      <c r="AE242" s="1"/>
      <c r="AF242" s="123"/>
    </row>
    <row r="243" spans="2:32" ht="15" customHeight="1" x14ac:dyDescent="0.2">
      <c r="B243" s="1" t="s">
        <v>76</v>
      </c>
      <c r="C243" s="1" t="s">
        <v>251</v>
      </c>
      <c r="D243" s="133"/>
      <c r="E243" s="30" t="s">
        <v>1434</v>
      </c>
      <c r="F243" s="13"/>
      <c r="G243" s="12"/>
      <c r="H243" s="12"/>
      <c r="I243" s="12"/>
      <c r="J243" s="12"/>
      <c r="K243" s="12"/>
      <c r="L243" s="276"/>
      <c r="M243" s="276"/>
      <c r="N243" s="12"/>
      <c r="O243" s="12"/>
      <c r="P243" s="12"/>
      <c r="Q243" s="276"/>
      <c r="R243" s="280"/>
      <c r="S243" s="277" t="s">
        <v>1435</v>
      </c>
      <c r="T243" s="36"/>
      <c r="U243" s="1"/>
      <c r="V243" s="1"/>
      <c r="W243" s="274" t="s">
        <v>1434</v>
      </c>
      <c r="X243" s="2"/>
      <c r="Y243" s="13"/>
      <c r="Z243" s="276"/>
      <c r="AA243" s="276"/>
      <c r="AB243" s="1" t="s">
        <v>1434</v>
      </c>
      <c r="AC243" s="2"/>
      <c r="AD243" s="32"/>
      <c r="AE243" s="1"/>
      <c r="AF243" s="123" t="s">
        <v>1436</v>
      </c>
    </row>
    <row r="244" spans="2:32" ht="15" customHeight="1" x14ac:dyDescent="0.2">
      <c r="B244" s="1" t="s">
        <v>76</v>
      </c>
      <c r="C244" s="1" t="s">
        <v>251</v>
      </c>
      <c r="D244" s="133">
        <v>228</v>
      </c>
      <c r="E244" s="30" t="s">
        <v>44</v>
      </c>
      <c r="F244" s="13"/>
      <c r="G244" s="12"/>
      <c r="H244" s="12">
        <v>1</v>
      </c>
      <c r="I244" s="12">
        <v>5</v>
      </c>
      <c r="J244" s="12"/>
      <c r="K244" s="12"/>
      <c r="L244" s="276"/>
      <c r="M244" s="276"/>
      <c r="N244" s="12"/>
      <c r="O244" s="12"/>
      <c r="P244" s="12"/>
      <c r="Q244" s="276"/>
      <c r="R244" s="280"/>
      <c r="S244" s="320" t="s">
        <v>1415</v>
      </c>
      <c r="T244" s="36"/>
      <c r="U244" s="1"/>
      <c r="V244" s="1"/>
      <c r="W244" s="274"/>
      <c r="X244" s="2"/>
      <c r="Y244" s="13"/>
      <c r="Z244" s="276"/>
      <c r="AA244" s="276"/>
      <c r="AB244" s="1"/>
      <c r="AC244" s="2"/>
      <c r="AD244" s="32"/>
      <c r="AE244" s="1"/>
      <c r="AF244" s="123"/>
    </row>
    <row r="245" spans="2:32" ht="15" customHeight="1" x14ac:dyDescent="0.2">
      <c r="B245" s="1" t="s">
        <v>76</v>
      </c>
      <c r="C245" s="1" t="s">
        <v>251</v>
      </c>
      <c r="D245" s="133">
        <v>229</v>
      </c>
      <c r="E245" s="30" t="s">
        <v>42</v>
      </c>
      <c r="F245" s="13"/>
      <c r="G245" s="12">
        <v>3</v>
      </c>
      <c r="H245" s="12"/>
      <c r="I245" s="12"/>
      <c r="J245" s="12"/>
      <c r="K245" s="12"/>
      <c r="L245" s="276"/>
      <c r="M245" s="276"/>
      <c r="N245" s="12"/>
      <c r="O245" s="12"/>
      <c r="P245" s="12"/>
      <c r="Q245" s="276"/>
      <c r="R245" s="280"/>
      <c r="S245" s="322" t="s">
        <v>1221</v>
      </c>
      <c r="T245" s="36"/>
      <c r="U245" s="1"/>
      <c r="V245" s="1"/>
      <c r="W245" s="274"/>
      <c r="X245" s="2"/>
      <c r="Y245" s="13"/>
      <c r="Z245" s="276"/>
      <c r="AA245" s="276"/>
      <c r="AB245" s="1"/>
      <c r="AC245" s="2"/>
      <c r="AD245" s="32"/>
      <c r="AE245" s="1"/>
      <c r="AF245" s="123"/>
    </row>
    <row r="246" spans="2:32" ht="15" customHeight="1" x14ac:dyDescent="0.2">
      <c r="B246" s="1" t="s">
        <v>76</v>
      </c>
      <c r="C246" s="1" t="s">
        <v>251</v>
      </c>
      <c r="D246" s="133">
        <v>230</v>
      </c>
      <c r="E246" s="30" t="s">
        <v>42</v>
      </c>
      <c r="F246" s="13"/>
      <c r="G246" s="12">
        <v>3</v>
      </c>
      <c r="H246" s="12"/>
      <c r="I246" s="12"/>
      <c r="J246" s="12"/>
      <c r="K246" s="12"/>
      <c r="L246" s="276"/>
      <c r="M246" s="276"/>
      <c r="N246" s="12"/>
      <c r="O246" s="12"/>
      <c r="P246" s="12"/>
      <c r="Q246" s="276"/>
      <c r="R246" s="280"/>
      <c r="S246" s="320" t="s">
        <v>1416</v>
      </c>
      <c r="T246" s="36"/>
      <c r="U246" s="1"/>
      <c r="V246" s="1"/>
      <c r="W246" s="274"/>
      <c r="X246" s="2"/>
      <c r="Y246" s="13"/>
      <c r="Z246" s="276"/>
      <c r="AA246" s="276"/>
      <c r="AB246" s="1"/>
      <c r="AC246" s="2"/>
      <c r="AD246" s="32"/>
      <c r="AE246" s="1"/>
      <c r="AF246" s="123"/>
    </row>
    <row r="247" spans="2:32" ht="15" customHeight="1" x14ac:dyDescent="0.2">
      <c r="B247" s="1" t="s">
        <v>76</v>
      </c>
      <c r="C247" s="1" t="s">
        <v>251</v>
      </c>
      <c r="D247" s="133">
        <v>231</v>
      </c>
      <c r="E247" s="30" t="s">
        <v>42</v>
      </c>
      <c r="F247" s="13"/>
      <c r="G247" s="12">
        <v>3</v>
      </c>
      <c r="H247" s="12"/>
      <c r="I247" s="12"/>
      <c r="J247" s="12"/>
      <c r="K247" s="12"/>
      <c r="L247" s="276"/>
      <c r="M247" s="276"/>
      <c r="N247" s="12"/>
      <c r="O247" s="12"/>
      <c r="P247" s="12"/>
      <c r="Q247" s="276"/>
      <c r="R247" s="280"/>
      <c r="S247" s="321" t="s">
        <v>1116</v>
      </c>
      <c r="T247" s="36"/>
      <c r="U247" s="1"/>
      <c r="V247" s="1"/>
      <c r="W247" s="274"/>
      <c r="X247" s="2"/>
      <c r="Y247" s="13"/>
      <c r="Z247" s="276"/>
      <c r="AA247" s="276"/>
      <c r="AB247" s="1"/>
      <c r="AC247" s="2"/>
      <c r="AD247" s="32"/>
      <c r="AE247" s="1"/>
      <c r="AF247" s="123"/>
    </row>
    <row r="248" spans="2:32" ht="15" customHeight="1" x14ac:dyDescent="0.2">
      <c r="B248" s="1" t="s">
        <v>76</v>
      </c>
      <c r="C248" s="1" t="s">
        <v>251</v>
      </c>
      <c r="D248" s="133">
        <v>232</v>
      </c>
      <c r="E248" s="30" t="s">
        <v>42</v>
      </c>
      <c r="F248" s="13"/>
      <c r="G248" s="12">
        <v>3</v>
      </c>
      <c r="H248" s="12"/>
      <c r="I248" s="12"/>
      <c r="J248" s="12"/>
      <c r="K248" s="12"/>
      <c r="L248" s="276"/>
      <c r="M248" s="276"/>
      <c r="N248" s="12">
        <v>3</v>
      </c>
      <c r="O248" s="12"/>
      <c r="P248" s="12"/>
      <c r="Q248" s="276"/>
      <c r="R248" s="280"/>
      <c r="S248" s="321" t="s">
        <v>1322</v>
      </c>
      <c r="T248" s="36"/>
      <c r="U248" s="1"/>
      <c r="V248" s="1"/>
      <c r="W248" s="274"/>
      <c r="X248" s="2"/>
      <c r="Y248" s="13"/>
      <c r="Z248" s="276"/>
      <c r="AA248" s="276"/>
      <c r="AB248" s="1"/>
      <c r="AC248" s="2"/>
      <c r="AD248" s="32"/>
      <c r="AE248" s="1"/>
      <c r="AF248" s="123"/>
    </row>
    <row r="249" spans="2:32" ht="15" customHeight="1" x14ac:dyDescent="0.2">
      <c r="B249" s="1" t="s">
        <v>76</v>
      </c>
      <c r="C249" s="1" t="s">
        <v>251</v>
      </c>
      <c r="D249" s="133">
        <v>233</v>
      </c>
      <c r="E249" s="30" t="s">
        <v>42</v>
      </c>
      <c r="F249" s="13"/>
      <c r="G249" s="12">
        <v>3</v>
      </c>
      <c r="H249" s="12"/>
      <c r="I249" s="12"/>
      <c r="J249" s="12"/>
      <c r="K249" s="12"/>
      <c r="L249" s="276"/>
      <c r="M249" s="276"/>
      <c r="N249" s="12"/>
      <c r="O249" s="12"/>
      <c r="P249" s="12"/>
      <c r="Q249" s="276"/>
      <c r="R249" s="280"/>
      <c r="S249" s="322" t="s">
        <v>1319</v>
      </c>
      <c r="T249" s="36"/>
      <c r="U249" s="1"/>
      <c r="V249" s="1"/>
      <c r="W249" s="274"/>
      <c r="X249" s="2"/>
      <c r="Y249" s="13"/>
      <c r="Z249" s="276"/>
      <c r="AA249" s="276"/>
      <c r="AB249" s="1"/>
      <c r="AC249" s="2"/>
      <c r="AD249" s="32"/>
      <c r="AE249" s="1"/>
      <c r="AF249" s="123"/>
    </row>
    <row r="250" spans="2:32" ht="15" customHeight="1" x14ac:dyDescent="0.2">
      <c r="B250" s="1" t="s">
        <v>76</v>
      </c>
      <c r="C250" s="1" t="s">
        <v>251</v>
      </c>
      <c r="D250" s="133">
        <v>234</v>
      </c>
      <c r="E250" s="30" t="s">
        <v>42</v>
      </c>
      <c r="F250" s="13"/>
      <c r="G250" s="12">
        <v>3</v>
      </c>
      <c r="H250" s="12"/>
      <c r="I250" s="12"/>
      <c r="J250" s="12"/>
      <c r="K250" s="12"/>
      <c r="L250" s="276"/>
      <c r="M250" s="276"/>
      <c r="N250" s="12"/>
      <c r="O250" s="12"/>
      <c r="P250" s="12"/>
      <c r="Q250" s="276"/>
      <c r="R250" s="280"/>
      <c r="S250" s="322" t="s">
        <v>1225</v>
      </c>
      <c r="T250" s="36"/>
      <c r="U250" s="1"/>
      <c r="V250" s="1"/>
      <c r="W250" s="274"/>
      <c r="X250" s="2"/>
      <c r="Y250" s="13"/>
      <c r="Z250" s="276"/>
      <c r="AA250" s="276"/>
      <c r="AB250" s="1"/>
      <c r="AC250" s="2"/>
      <c r="AD250" s="32"/>
      <c r="AE250" s="1"/>
      <c r="AF250" s="123"/>
    </row>
    <row r="251" spans="2:32" ht="15" customHeight="1" x14ac:dyDescent="0.2">
      <c r="B251" s="1" t="s">
        <v>76</v>
      </c>
      <c r="C251" s="1" t="s">
        <v>251</v>
      </c>
      <c r="D251" s="133">
        <v>235</v>
      </c>
      <c r="E251" s="30" t="s">
        <v>42</v>
      </c>
      <c r="F251" s="13"/>
      <c r="G251" s="12">
        <v>3</v>
      </c>
      <c r="H251" s="12"/>
      <c r="I251" s="12"/>
      <c r="J251" s="12"/>
      <c r="K251" s="12"/>
      <c r="L251" s="276"/>
      <c r="M251" s="276"/>
      <c r="N251" s="12">
        <v>3</v>
      </c>
      <c r="O251" s="12"/>
      <c r="P251" s="12"/>
      <c r="Q251" s="276"/>
      <c r="R251" s="280"/>
      <c r="S251" s="322" t="s">
        <v>1323</v>
      </c>
      <c r="T251" s="36"/>
      <c r="U251" s="1"/>
      <c r="V251" s="1"/>
      <c r="W251" s="274"/>
      <c r="X251" s="2"/>
      <c r="Y251" s="13"/>
      <c r="Z251" s="276"/>
      <c r="AA251" s="276"/>
      <c r="AB251" s="1"/>
      <c r="AC251" s="2"/>
      <c r="AD251" s="32"/>
      <c r="AE251" s="1"/>
      <c r="AF251" s="123"/>
    </row>
    <row r="252" spans="2:32" ht="15" customHeight="1" x14ac:dyDescent="0.2">
      <c r="B252" s="1" t="s">
        <v>76</v>
      </c>
      <c r="C252" s="1" t="s">
        <v>251</v>
      </c>
      <c r="D252" s="133">
        <v>236</v>
      </c>
      <c r="E252" s="30" t="s">
        <v>42</v>
      </c>
      <c r="F252" s="13"/>
      <c r="G252" s="12">
        <v>3</v>
      </c>
      <c r="H252" s="12"/>
      <c r="I252" s="12"/>
      <c r="J252" s="12"/>
      <c r="K252" s="12"/>
      <c r="L252" s="276"/>
      <c r="M252" s="276"/>
      <c r="N252" s="12"/>
      <c r="O252" s="12"/>
      <c r="P252" s="12"/>
      <c r="Q252" s="276"/>
      <c r="R252" s="280"/>
      <c r="S252" s="321" t="s">
        <v>1116</v>
      </c>
      <c r="T252" s="36"/>
      <c r="U252" s="1"/>
      <c r="V252" s="1"/>
      <c r="W252" s="274"/>
      <c r="X252" s="2"/>
      <c r="Y252" s="13"/>
      <c r="Z252" s="276"/>
      <c r="AA252" s="276"/>
      <c r="AB252" s="1"/>
      <c r="AC252" s="2"/>
      <c r="AD252" s="32"/>
      <c r="AE252" s="1"/>
      <c r="AF252" s="123"/>
    </row>
    <row r="253" spans="2:32" ht="15" customHeight="1" x14ac:dyDescent="0.2">
      <c r="B253" s="1" t="s">
        <v>76</v>
      </c>
      <c r="C253" s="1" t="s">
        <v>251</v>
      </c>
      <c r="D253" s="133">
        <v>237</v>
      </c>
      <c r="E253" s="30" t="s">
        <v>44</v>
      </c>
      <c r="F253" s="13"/>
      <c r="G253" s="12"/>
      <c r="H253" s="12"/>
      <c r="I253" s="12">
        <v>6</v>
      </c>
      <c r="J253" s="12"/>
      <c r="K253" s="12"/>
      <c r="L253" s="276"/>
      <c r="M253" s="276"/>
      <c r="N253" s="12"/>
      <c r="O253" s="12"/>
      <c r="P253" s="12"/>
      <c r="Q253" s="276"/>
      <c r="R253" s="280"/>
      <c r="S253" s="320" t="s">
        <v>1417</v>
      </c>
      <c r="T253" s="36"/>
      <c r="U253" s="1"/>
      <c r="V253" s="1"/>
      <c r="W253" s="274"/>
      <c r="X253" s="2"/>
      <c r="Y253" s="13"/>
      <c r="Z253" s="276"/>
      <c r="AA253" s="276"/>
      <c r="AB253" s="1"/>
      <c r="AC253" s="2"/>
      <c r="AD253" s="32"/>
      <c r="AE253" s="1"/>
      <c r="AF253" s="123"/>
    </row>
    <row r="254" spans="2:32" ht="15" customHeight="1" x14ac:dyDescent="0.2">
      <c r="B254" s="1" t="s">
        <v>76</v>
      </c>
      <c r="C254" s="1" t="s">
        <v>251</v>
      </c>
      <c r="D254" s="133">
        <v>238</v>
      </c>
      <c r="E254" s="30" t="s">
        <v>42</v>
      </c>
      <c r="F254" s="13"/>
      <c r="G254" s="12">
        <v>3</v>
      </c>
      <c r="H254" s="12"/>
      <c r="I254" s="12"/>
      <c r="J254" s="12"/>
      <c r="K254" s="12"/>
      <c r="L254" s="276"/>
      <c r="M254" s="276"/>
      <c r="N254" s="12"/>
      <c r="O254" s="12"/>
      <c r="P254" s="12"/>
      <c r="Q254" s="276"/>
      <c r="R254" s="280"/>
      <c r="S254" s="321" t="s">
        <v>1116</v>
      </c>
      <c r="T254" s="36"/>
      <c r="U254" s="1"/>
      <c r="V254" s="1"/>
      <c r="W254" s="274"/>
      <c r="X254" s="2"/>
      <c r="Y254" s="13"/>
      <c r="Z254" s="276"/>
      <c r="AA254" s="276"/>
      <c r="AB254" s="1"/>
      <c r="AC254" s="2"/>
      <c r="AD254" s="32"/>
      <c r="AE254" s="1"/>
      <c r="AF254" s="123"/>
    </row>
    <row r="255" spans="2:32" ht="15" customHeight="1" x14ac:dyDescent="0.2">
      <c r="B255" s="1" t="s">
        <v>76</v>
      </c>
      <c r="C255" s="1" t="s">
        <v>251</v>
      </c>
      <c r="D255" s="133">
        <v>239</v>
      </c>
      <c r="E255" s="30" t="s">
        <v>42</v>
      </c>
      <c r="F255" s="13"/>
      <c r="G255" s="12">
        <v>3</v>
      </c>
      <c r="H255" s="12"/>
      <c r="I255" s="12"/>
      <c r="J255" s="12"/>
      <c r="K255" s="12"/>
      <c r="L255" s="276"/>
      <c r="M255" s="276"/>
      <c r="N255" s="12">
        <v>3</v>
      </c>
      <c r="O255" s="12"/>
      <c r="P255" s="12"/>
      <c r="Q255" s="276"/>
      <c r="R255" s="280"/>
      <c r="S255" s="322" t="s">
        <v>1324</v>
      </c>
      <c r="T255" s="36"/>
      <c r="U255" s="1"/>
      <c r="V255" s="1"/>
      <c r="W255" s="274"/>
      <c r="X255" s="2"/>
      <c r="Y255" s="13"/>
      <c r="Z255" s="276"/>
      <c r="AA255" s="276"/>
      <c r="AB255" s="1"/>
      <c r="AC255" s="2"/>
      <c r="AD255" s="32"/>
      <c r="AE255" s="1"/>
      <c r="AF255" s="123"/>
    </row>
    <row r="256" spans="2:32" ht="15" customHeight="1" x14ac:dyDescent="0.2">
      <c r="B256" s="1" t="s">
        <v>76</v>
      </c>
      <c r="C256" s="1" t="s">
        <v>251</v>
      </c>
      <c r="D256" s="133">
        <v>343</v>
      </c>
      <c r="E256" s="30" t="s">
        <v>245</v>
      </c>
      <c r="F256" s="13"/>
      <c r="G256" s="12">
        <v>4</v>
      </c>
      <c r="H256" s="12">
        <v>3</v>
      </c>
      <c r="I256" s="12"/>
      <c r="J256" s="12"/>
      <c r="K256" s="12"/>
      <c r="L256" s="276"/>
      <c r="M256" s="276"/>
      <c r="N256" s="12"/>
      <c r="O256" s="12"/>
      <c r="P256" s="12">
        <v>3</v>
      </c>
      <c r="Q256" s="276"/>
      <c r="R256" s="280"/>
      <c r="S256" s="321" t="s">
        <v>1325</v>
      </c>
      <c r="T256" s="36"/>
      <c r="U256" s="1"/>
      <c r="V256" s="1"/>
      <c r="W256" s="274"/>
      <c r="X256" s="2"/>
      <c r="Y256" s="13"/>
      <c r="Z256" s="276"/>
      <c r="AA256" s="276"/>
      <c r="AB256" s="1"/>
      <c r="AC256" s="2"/>
      <c r="AD256" s="32"/>
      <c r="AE256" s="1"/>
      <c r="AF256" s="123"/>
    </row>
    <row r="257" spans="2:32" ht="15" customHeight="1" x14ac:dyDescent="0.2">
      <c r="B257" s="1" t="s">
        <v>76</v>
      </c>
      <c r="C257" s="1" t="s">
        <v>251</v>
      </c>
      <c r="D257" s="133">
        <v>240</v>
      </c>
      <c r="E257" s="30" t="s">
        <v>42</v>
      </c>
      <c r="F257" s="13"/>
      <c r="G257" s="12">
        <v>3</v>
      </c>
      <c r="H257" s="12"/>
      <c r="I257" s="12"/>
      <c r="J257" s="12"/>
      <c r="K257" s="12"/>
      <c r="L257" s="276"/>
      <c r="M257" s="276"/>
      <c r="N257" s="12">
        <v>3</v>
      </c>
      <c r="O257" s="12"/>
      <c r="P257" s="12"/>
      <c r="Q257" s="276"/>
      <c r="R257" s="280"/>
      <c r="S257" s="322" t="s">
        <v>1326</v>
      </c>
      <c r="T257" s="36"/>
      <c r="U257" s="1"/>
      <c r="V257" s="1"/>
      <c r="W257" s="274"/>
      <c r="X257" s="2"/>
      <c r="Y257" s="13"/>
      <c r="Z257" s="276"/>
      <c r="AA257" s="276"/>
      <c r="AB257" s="1"/>
      <c r="AC257" s="2"/>
      <c r="AD257" s="32"/>
      <c r="AE257" s="1"/>
      <c r="AF257" s="123"/>
    </row>
    <row r="258" spans="2:32" ht="15" customHeight="1" x14ac:dyDescent="0.2">
      <c r="B258" s="1" t="s">
        <v>76</v>
      </c>
      <c r="C258" s="1" t="s">
        <v>251</v>
      </c>
      <c r="D258" s="133">
        <v>241</v>
      </c>
      <c r="E258" s="30" t="s">
        <v>42</v>
      </c>
      <c r="F258" s="13"/>
      <c r="G258" s="12">
        <v>3</v>
      </c>
      <c r="H258" s="12"/>
      <c r="I258" s="12"/>
      <c r="J258" s="12"/>
      <c r="K258" s="12"/>
      <c r="L258" s="276"/>
      <c r="M258" s="276"/>
      <c r="N258" s="12"/>
      <c r="O258" s="12"/>
      <c r="P258" s="12"/>
      <c r="Q258" s="276"/>
      <c r="R258" s="280"/>
      <c r="S258" s="322" t="s">
        <v>1221</v>
      </c>
      <c r="T258" s="36"/>
      <c r="U258" s="1"/>
      <c r="V258" s="1"/>
      <c r="W258" s="274"/>
      <c r="X258" s="2"/>
      <c r="Y258" s="13"/>
      <c r="Z258" s="276"/>
      <c r="AA258" s="276"/>
      <c r="AB258" s="1"/>
      <c r="AC258" s="2"/>
      <c r="AD258" s="32"/>
      <c r="AE258" s="1"/>
      <c r="AF258" s="123"/>
    </row>
    <row r="259" spans="2:32" ht="15" customHeight="1" x14ac:dyDescent="0.2">
      <c r="B259" s="1" t="s">
        <v>76</v>
      </c>
      <c r="C259" s="1" t="s">
        <v>251</v>
      </c>
      <c r="D259" s="133">
        <v>242</v>
      </c>
      <c r="E259" s="30" t="s">
        <v>42</v>
      </c>
      <c r="F259" s="13"/>
      <c r="G259" s="12">
        <v>3</v>
      </c>
      <c r="H259" s="12"/>
      <c r="I259" s="12"/>
      <c r="J259" s="12"/>
      <c r="K259" s="12"/>
      <c r="L259" s="276"/>
      <c r="M259" s="276"/>
      <c r="N259" s="12">
        <v>3</v>
      </c>
      <c r="O259" s="12"/>
      <c r="P259" s="12"/>
      <c r="Q259" s="276"/>
      <c r="R259" s="280" t="s">
        <v>45</v>
      </c>
      <c r="S259" s="322" t="s">
        <v>1228</v>
      </c>
      <c r="T259" s="36">
        <v>45385</v>
      </c>
      <c r="U259" s="1" t="s">
        <v>45</v>
      </c>
      <c r="V259" s="1">
        <v>9</v>
      </c>
      <c r="W259" s="274"/>
      <c r="X259" s="2"/>
      <c r="Y259" s="13"/>
      <c r="Z259" s="276"/>
      <c r="AA259" s="276"/>
      <c r="AB259" s="1"/>
      <c r="AC259" s="2"/>
      <c r="AD259" s="32"/>
      <c r="AE259" s="1"/>
      <c r="AF259" s="123"/>
    </row>
    <row r="260" spans="2:32" ht="15" customHeight="1" x14ac:dyDescent="0.2">
      <c r="B260" s="1" t="s">
        <v>76</v>
      </c>
      <c r="C260" s="1" t="s">
        <v>251</v>
      </c>
      <c r="D260" s="133">
        <v>243</v>
      </c>
      <c r="E260" s="30" t="s">
        <v>42</v>
      </c>
      <c r="F260" s="13"/>
      <c r="G260" s="12">
        <v>3</v>
      </c>
      <c r="H260" s="12"/>
      <c r="I260" s="12"/>
      <c r="J260" s="12"/>
      <c r="K260" s="12"/>
      <c r="L260" s="276"/>
      <c r="M260" s="276"/>
      <c r="N260" s="12"/>
      <c r="O260" s="12"/>
      <c r="P260" s="12"/>
      <c r="Q260" s="276"/>
      <c r="R260" s="280"/>
      <c r="S260" s="322" t="s">
        <v>1221</v>
      </c>
      <c r="T260" s="36"/>
      <c r="U260" s="1"/>
      <c r="V260" s="1"/>
      <c r="W260" s="274"/>
      <c r="X260" s="2"/>
      <c r="Y260" s="13"/>
      <c r="Z260" s="276"/>
      <c r="AA260" s="276"/>
      <c r="AB260" s="1"/>
      <c r="AC260" s="2"/>
      <c r="AD260" s="32"/>
      <c r="AE260" s="1"/>
      <c r="AF260" s="123"/>
    </row>
    <row r="261" spans="2:32" ht="15" customHeight="1" x14ac:dyDescent="0.2">
      <c r="B261" s="1" t="s">
        <v>76</v>
      </c>
      <c r="C261" s="1" t="s">
        <v>251</v>
      </c>
      <c r="D261" s="133">
        <v>244</v>
      </c>
      <c r="E261" s="30" t="s">
        <v>50</v>
      </c>
      <c r="F261" s="13"/>
      <c r="G261" s="12"/>
      <c r="H261" s="12">
        <v>6</v>
      </c>
      <c r="I261" s="12"/>
      <c r="J261" s="12"/>
      <c r="K261" s="12"/>
      <c r="L261" s="276"/>
      <c r="M261" s="276"/>
      <c r="N261" s="12"/>
      <c r="O261" s="12"/>
      <c r="P261" s="12">
        <v>3</v>
      </c>
      <c r="Q261" s="276"/>
      <c r="R261" s="280"/>
      <c r="S261" s="322" t="s">
        <v>1327</v>
      </c>
      <c r="T261" s="36"/>
      <c r="U261" s="1"/>
      <c r="V261" s="1"/>
      <c r="W261" s="274"/>
      <c r="X261" s="2"/>
      <c r="Y261" s="13"/>
      <c r="Z261" s="276"/>
      <c r="AA261" s="276"/>
      <c r="AB261" s="1"/>
      <c r="AC261" s="2"/>
      <c r="AD261" s="32"/>
      <c r="AE261" s="1"/>
      <c r="AF261" s="123"/>
    </row>
    <row r="262" spans="2:32" ht="15" customHeight="1" x14ac:dyDescent="0.2">
      <c r="B262" s="1" t="s">
        <v>76</v>
      </c>
      <c r="C262" s="1" t="s">
        <v>251</v>
      </c>
      <c r="D262" s="133">
        <v>245</v>
      </c>
      <c r="E262" s="30" t="s">
        <v>42</v>
      </c>
      <c r="F262" s="13"/>
      <c r="G262" s="12">
        <v>3</v>
      </c>
      <c r="H262" s="12"/>
      <c r="I262" s="12"/>
      <c r="J262" s="12"/>
      <c r="K262" s="12"/>
      <c r="L262" s="276"/>
      <c r="M262" s="276"/>
      <c r="N262" s="12">
        <v>3</v>
      </c>
      <c r="O262" s="12"/>
      <c r="P262" s="12"/>
      <c r="Q262" s="276"/>
      <c r="R262" s="280"/>
      <c r="S262" s="322" t="s">
        <v>1328</v>
      </c>
      <c r="T262" s="36"/>
      <c r="U262" s="1"/>
      <c r="V262" s="1"/>
      <c r="W262" s="274"/>
      <c r="X262" s="2"/>
      <c r="Y262" s="13"/>
      <c r="Z262" s="276"/>
      <c r="AA262" s="276"/>
      <c r="AB262" s="1"/>
      <c r="AC262" s="2"/>
      <c r="AD262" s="32"/>
      <c r="AE262" s="1"/>
      <c r="AF262" s="123"/>
    </row>
    <row r="263" spans="2:32" ht="15" customHeight="1" x14ac:dyDescent="0.2">
      <c r="B263" s="1" t="s">
        <v>76</v>
      </c>
      <c r="C263" s="1" t="s">
        <v>251</v>
      </c>
      <c r="D263" s="133">
        <v>246</v>
      </c>
      <c r="E263" s="30" t="s">
        <v>42</v>
      </c>
      <c r="F263" s="13"/>
      <c r="G263" s="12">
        <v>3</v>
      </c>
      <c r="H263" s="12"/>
      <c r="I263" s="12"/>
      <c r="J263" s="12"/>
      <c r="K263" s="12"/>
      <c r="L263" s="276"/>
      <c r="M263" s="276"/>
      <c r="N263" s="12"/>
      <c r="O263" s="12"/>
      <c r="P263" s="12"/>
      <c r="Q263" s="276"/>
      <c r="R263" s="280"/>
      <c r="S263" s="322" t="s">
        <v>1329</v>
      </c>
      <c r="T263" s="36"/>
      <c r="U263" s="1"/>
      <c r="V263" s="1"/>
      <c r="W263" s="274"/>
      <c r="X263" s="2"/>
      <c r="Y263" s="13"/>
      <c r="Z263" s="276"/>
      <c r="AA263" s="276"/>
      <c r="AB263" s="1"/>
      <c r="AC263" s="2"/>
      <c r="AD263" s="32"/>
      <c r="AE263" s="1"/>
      <c r="AF263" s="123"/>
    </row>
    <row r="264" spans="2:32" x14ac:dyDescent="0.2">
      <c r="B264" s="1" t="s">
        <v>76</v>
      </c>
      <c r="C264" s="1" t="s">
        <v>251</v>
      </c>
      <c r="D264" s="133">
        <v>247</v>
      </c>
      <c r="E264" s="30" t="s">
        <v>42</v>
      </c>
      <c r="F264" s="13"/>
      <c r="G264" s="12">
        <v>3</v>
      </c>
      <c r="H264" s="12"/>
      <c r="I264" s="12"/>
      <c r="J264" s="12"/>
      <c r="K264" s="12"/>
      <c r="L264" s="276"/>
      <c r="M264" s="276"/>
      <c r="N264" s="12"/>
      <c r="O264" s="12"/>
      <c r="P264" s="12"/>
      <c r="Q264" s="276"/>
      <c r="R264" s="280"/>
      <c r="S264" s="322" t="s">
        <v>1120</v>
      </c>
      <c r="T264" s="36"/>
      <c r="U264" s="276"/>
      <c r="V264" s="276"/>
      <c r="W264" s="1"/>
      <c r="X264" s="2"/>
      <c r="Y264" s="13"/>
      <c r="Z264" s="276"/>
      <c r="AA264" s="276"/>
      <c r="AB264" s="1"/>
      <c r="AC264" s="2"/>
      <c r="AD264" s="32"/>
      <c r="AE264" s="1"/>
      <c r="AF264" s="123"/>
    </row>
    <row r="265" spans="2:32" x14ac:dyDescent="0.2">
      <c r="B265" s="1" t="s">
        <v>76</v>
      </c>
      <c r="C265" s="1" t="s">
        <v>251</v>
      </c>
      <c r="D265" s="133">
        <v>248</v>
      </c>
      <c r="E265" s="30" t="s">
        <v>42</v>
      </c>
      <c r="F265" s="13"/>
      <c r="G265" s="12">
        <v>3</v>
      </c>
      <c r="H265" s="12"/>
      <c r="I265" s="12"/>
      <c r="J265" s="12"/>
      <c r="K265" s="12"/>
      <c r="L265" s="276" t="s">
        <v>304</v>
      </c>
      <c r="M265" s="276" t="s">
        <v>304</v>
      </c>
      <c r="N265" s="12">
        <v>3</v>
      </c>
      <c r="O265" s="12">
        <v>15</v>
      </c>
      <c r="P265" s="12"/>
      <c r="Q265" s="276"/>
      <c r="R265" s="280"/>
      <c r="S265" s="322" t="s">
        <v>1330</v>
      </c>
      <c r="T265" s="36">
        <v>45385</v>
      </c>
      <c r="U265" s="276" t="s">
        <v>45</v>
      </c>
      <c r="V265" s="276">
        <v>27</v>
      </c>
      <c r="W265" s="1"/>
      <c r="X265" s="2"/>
      <c r="Y265" s="13"/>
      <c r="Z265" s="276"/>
      <c r="AA265" s="276"/>
      <c r="AB265" s="1"/>
      <c r="AC265" s="2"/>
      <c r="AD265" s="32"/>
      <c r="AE265" s="1"/>
      <c r="AF265" s="123"/>
    </row>
    <row r="266" spans="2:32" x14ac:dyDescent="0.2">
      <c r="B266" s="1" t="s">
        <v>76</v>
      </c>
      <c r="C266" s="1" t="s">
        <v>251</v>
      </c>
      <c r="D266" s="133">
        <v>249</v>
      </c>
      <c r="E266" s="30" t="s">
        <v>42</v>
      </c>
      <c r="F266" s="13"/>
      <c r="G266" s="12">
        <v>3</v>
      </c>
      <c r="H266" s="12"/>
      <c r="I266" s="12"/>
      <c r="J266" s="12"/>
      <c r="K266" s="12"/>
      <c r="L266" s="276"/>
      <c r="M266" s="276"/>
      <c r="N266" s="12"/>
      <c r="O266" s="12"/>
      <c r="P266" s="12"/>
      <c r="Q266" s="276"/>
      <c r="R266" s="280"/>
      <c r="S266" s="322" t="s">
        <v>1120</v>
      </c>
      <c r="T266" s="36"/>
      <c r="U266" s="276"/>
      <c r="V266" s="276"/>
      <c r="W266" s="1"/>
      <c r="X266" s="2"/>
      <c r="Y266" s="13"/>
      <c r="Z266" s="276"/>
      <c r="AA266" s="276"/>
      <c r="AB266" s="1"/>
      <c r="AC266" s="2"/>
      <c r="AD266" s="32"/>
      <c r="AE266" s="1"/>
      <c r="AF266" s="123"/>
    </row>
    <row r="267" spans="2:32" x14ac:dyDescent="0.2">
      <c r="B267" s="1" t="s">
        <v>76</v>
      </c>
      <c r="C267" s="1" t="s">
        <v>251</v>
      </c>
      <c r="D267" s="133">
        <v>250</v>
      </c>
      <c r="E267" s="30" t="s">
        <v>1382</v>
      </c>
      <c r="F267" s="13"/>
      <c r="G267" s="12">
        <v>3</v>
      </c>
      <c r="H267" s="12">
        <v>6</v>
      </c>
      <c r="I267" s="12">
        <v>1</v>
      </c>
      <c r="J267" s="12"/>
      <c r="K267" s="12">
        <v>6</v>
      </c>
      <c r="L267" s="276"/>
      <c r="M267" s="276"/>
      <c r="N267" s="12">
        <v>3</v>
      </c>
      <c r="O267" s="12"/>
      <c r="P267" s="12"/>
      <c r="Q267" s="276"/>
      <c r="R267" s="280"/>
      <c r="S267" s="320" t="s">
        <v>1418</v>
      </c>
      <c r="T267" s="36"/>
      <c r="U267" s="276"/>
      <c r="V267" s="276"/>
      <c r="W267" s="1"/>
      <c r="X267" s="2"/>
      <c r="Y267" s="13"/>
      <c r="Z267" s="276"/>
      <c r="AA267" s="276"/>
      <c r="AB267" s="1"/>
      <c r="AC267" s="2"/>
      <c r="AD267" s="32"/>
      <c r="AE267" s="1" t="s">
        <v>10</v>
      </c>
      <c r="AF267" s="123"/>
    </row>
    <row r="268" spans="2:32" x14ac:dyDescent="0.2">
      <c r="B268" s="1" t="s">
        <v>76</v>
      </c>
      <c r="C268" s="1" t="s">
        <v>251</v>
      </c>
      <c r="D268" s="133">
        <v>251</v>
      </c>
      <c r="E268" s="30" t="s">
        <v>42</v>
      </c>
      <c r="F268" s="13"/>
      <c r="G268" s="12">
        <v>3</v>
      </c>
      <c r="H268" s="12"/>
      <c r="I268" s="12"/>
      <c r="J268" s="12"/>
      <c r="K268" s="12"/>
      <c r="L268" s="276"/>
      <c r="M268" s="276"/>
      <c r="N268" s="12">
        <v>3</v>
      </c>
      <c r="O268" s="12"/>
      <c r="P268" s="12"/>
      <c r="Q268" s="276"/>
      <c r="R268" s="280"/>
      <c r="S268" s="322" t="s">
        <v>1331</v>
      </c>
      <c r="T268" s="36"/>
      <c r="U268" s="276"/>
      <c r="V268" s="276"/>
      <c r="W268" s="1"/>
      <c r="X268" s="2"/>
      <c r="Y268" s="13"/>
      <c r="Z268" s="276"/>
      <c r="AA268" s="276"/>
      <c r="AB268" s="1"/>
      <c r="AC268" s="2"/>
      <c r="AD268" s="32"/>
      <c r="AE268" s="1"/>
      <c r="AF268" s="123"/>
    </row>
    <row r="269" spans="2:32" x14ac:dyDescent="0.2">
      <c r="B269" s="1" t="s">
        <v>76</v>
      </c>
      <c r="C269" s="1" t="s">
        <v>251</v>
      </c>
      <c r="D269" s="133">
        <v>252</v>
      </c>
      <c r="E269" s="30" t="s">
        <v>42</v>
      </c>
      <c r="F269" s="13"/>
      <c r="G269" s="12">
        <v>3</v>
      </c>
      <c r="H269" s="12"/>
      <c r="I269" s="12"/>
      <c r="J269" s="12"/>
      <c r="K269" s="12"/>
      <c r="L269" s="276"/>
      <c r="M269" s="276"/>
      <c r="N269" s="12"/>
      <c r="O269" s="12"/>
      <c r="P269" s="12"/>
      <c r="Q269" s="276"/>
      <c r="R269" s="280"/>
      <c r="S269" s="322" t="s">
        <v>1120</v>
      </c>
      <c r="T269" s="36"/>
      <c r="U269" s="276"/>
      <c r="V269" s="276"/>
      <c r="W269" s="1"/>
      <c r="X269" s="2"/>
      <c r="Y269" s="13"/>
      <c r="Z269" s="276"/>
      <c r="AA269" s="276"/>
      <c r="AB269" s="1"/>
      <c r="AC269" s="2"/>
      <c r="AD269" s="32"/>
      <c r="AE269" s="1"/>
      <c r="AF269" s="123"/>
    </row>
    <row r="270" spans="2:32" x14ac:dyDescent="0.2">
      <c r="B270" s="1" t="s">
        <v>76</v>
      </c>
      <c r="C270" s="1" t="s">
        <v>251</v>
      </c>
      <c r="D270" s="133">
        <v>253</v>
      </c>
      <c r="E270" s="30" t="s">
        <v>42</v>
      </c>
      <c r="F270" s="13"/>
      <c r="G270" s="12">
        <v>3</v>
      </c>
      <c r="H270" s="12"/>
      <c r="I270" s="12"/>
      <c r="J270" s="12"/>
      <c r="K270" s="12"/>
      <c r="L270" s="276"/>
      <c r="M270" s="276"/>
      <c r="N270" s="12"/>
      <c r="O270" s="12"/>
      <c r="P270" s="12"/>
      <c r="Q270" s="276"/>
      <c r="R270" s="280"/>
      <c r="S270" s="322" t="s">
        <v>1306</v>
      </c>
      <c r="T270" s="36"/>
      <c r="U270" s="276"/>
      <c r="V270" s="276"/>
      <c r="W270" s="1"/>
      <c r="X270" s="2"/>
      <c r="Y270" s="13"/>
      <c r="Z270" s="276"/>
      <c r="AA270" s="276"/>
      <c r="AB270" s="1"/>
      <c r="AC270" s="2"/>
      <c r="AD270" s="32"/>
      <c r="AE270" s="1"/>
      <c r="AF270" s="123"/>
    </row>
    <row r="271" spans="2:32" x14ac:dyDescent="0.2">
      <c r="B271" s="1" t="s">
        <v>76</v>
      </c>
      <c r="C271" s="1" t="s">
        <v>251</v>
      </c>
      <c r="D271" s="133">
        <v>254</v>
      </c>
      <c r="E271" s="30" t="s">
        <v>42</v>
      </c>
      <c r="F271" s="13"/>
      <c r="G271" s="12">
        <v>3</v>
      </c>
      <c r="H271" s="12"/>
      <c r="I271" s="12"/>
      <c r="J271" s="12"/>
      <c r="K271" s="12"/>
      <c r="L271" s="276"/>
      <c r="M271" s="276"/>
      <c r="N271" s="12">
        <v>3</v>
      </c>
      <c r="O271" s="12">
        <v>3</v>
      </c>
      <c r="P271" s="12"/>
      <c r="Q271" s="276" t="s">
        <v>45</v>
      </c>
      <c r="R271" s="280"/>
      <c r="S271" s="322" t="s">
        <v>1332</v>
      </c>
      <c r="T271" s="36">
        <v>45385</v>
      </c>
      <c r="U271" s="276" t="s">
        <v>45</v>
      </c>
      <c r="V271" s="276">
        <v>6</v>
      </c>
      <c r="W271" s="1"/>
      <c r="X271" s="2"/>
      <c r="Y271" s="13"/>
      <c r="Z271" s="276"/>
      <c r="AA271" s="276"/>
      <c r="AB271" s="1"/>
      <c r="AC271" s="2"/>
      <c r="AD271" s="32"/>
      <c r="AE271" s="1"/>
      <c r="AF271" s="123"/>
    </row>
    <row r="272" spans="2:32" x14ac:dyDescent="0.2">
      <c r="B272" s="1" t="s">
        <v>76</v>
      </c>
      <c r="C272" s="1" t="s">
        <v>251</v>
      </c>
      <c r="D272" s="133">
        <v>255</v>
      </c>
      <c r="E272" s="30" t="s">
        <v>42</v>
      </c>
      <c r="F272" s="13"/>
      <c r="G272" s="12">
        <v>3</v>
      </c>
      <c r="H272" s="12"/>
      <c r="I272" s="12"/>
      <c r="J272" s="12"/>
      <c r="K272" s="12"/>
      <c r="L272" s="276"/>
      <c r="M272" s="276"/>
      <c r="N272" s="12"/>
      <c r="O272" s="12"/>
      <c r="P272" s="12"/>
      <c r="Q272" s="276"/>
      <c r="R272" s="280"/>
      <c r="S272" s="322" t="s">
        <v>1225</v>
      </c>
      <c r="T272" s="36"/>
      <c r="U272" s="276"/>
      <c r="V272" s="276"/>
      <c r="W272" s="1"/>
      <c r="X272" s="2"/>
      <c r="Y272" s="13"/>
      <c r="Z272" s="276"/>
      <c r="AA272" s="276"/>
      <c r="AB272" s="1"/>
      <c r="AC272" s="2"/>
      <c r="AD272" s="32"/>
      <c r="AE272" s="1"/>
      <c r="AF272" s="123"/>
    </row>
    <row r="273" spans="2:32" x14ac:dyDescent="0.2">
      <c r="B273" s="1" t="s">
        <v>76</v>
      </c>
      <c r="C273" s="1" t="s">
        <v>251</v>
      </c>
      <c r="D273" s="133">
        <v>256</v>
      </c>
      <c r="E273" s="30" t="s">
        <v>245</v>
      </c>
      <c r="F273" s="13"/>
      <c r="G273" s="12">
        <v>3</v>
      </c>
      <c r="H273" s="12"/>
      <c r="I273" s="12">
        <v>3</v>
      </c>
      <c r="J273" s="12"/>
      <c r="K273" s="12"/>
      <c r="L273" s="276" t="s">
        <v>45</v>
      </c>
      <c r="M273" s="276"/>
      <c r="N273" s="12">
        <v>3</v>
      </c>
      <c r="O273" s="12">
        <v>8</v>
      </c>
      <c r="P273" s="12">
        <v>3</v>
      </c>
      <c r="Q273" s="276"/>
      <c r="R273" s="280"/>
      <c r="S273" s="322" t="s">
        <v>1333</v>
      </c>
      <c r="T273" s="36">
        <v>45385</v>
      </c>
      <c r="U273" s="276" t="s">
        <v>45</v>
      </c>
      <c r="V273" s="276">
        <v>11</v>
      </c>
      <c r="W273" s="1"/>
      <c r="X273" s="2"/>
      <c r="Y273" s="13"/>
      <c r="Z273" s="276"/>
      <c r="AA273" s="276"/>
      <c r="AB273" s="1"/>
      <c r="AC273" s="2"/>
      <c r="AD273" s="32"/>
      <c r="AE273" s="1"/>
      <c r="AF273" s="123"/>
    </row>
    <row r="274" spans="2:32" x14ac:dyDescent="0.2">
      <c r="B274" s="1" t="s">
        <v>76</v>
      </c>
      <c r="C274" s="1" t="s">
        <v>251</v>
      </c>
      <c r="D274" s="133">
        <v>257</v>
      </c>
      <c r="E274" s="30" t="s">
        <v>245</v>
      </c>
      <c r="F274" s="13"/>
      <c r="G274" s="12">
        <v>3</v>
      </c>
      <c r="H274" s="12"/>
      <c r="I274" s="12">
        <v>3</v>
      </c>
      <c r="J274" s="12"/>
      <c r="K274" s="12"/>
      <c r="L274" s="276"/>
      <c r="M274" s="276"/>
      <c r="N274" s="12"/>
      <c r="O274" s="12"/>
      <c r="P274" s="12"/>
      <c r="Q274" s="276"/>
      <c r="R274" s="280"/>
      <c r="S274" s="322" t="s">
        <v>1334</v>
      </c>
      <c r="T274" s="36"/>
      <c r="U274" s="276"/>
      <c r="V274" s="276"/>
      <c r="W274" s="1"/>
      <c r="X274" s="2"/>
      <c r="Y274" s="13"/>
      <c r="Z274" s="276"/>
      <c r="AA274" s="276"/>
      <c r="AB274" s="1"/>
      <c r="AC274" s="2"/>
      <c r="AD274" s="32"/>
      <c r="AE274" s="1"/>
      <c r="AF274" s="123"/>
    </row>
    <row r="275" spans="2:32" x14ac:dyDescent="0.2">
      <c r="B275" s="1" t="s">
        <v>76</v>
      </c>
      <c r="C275" s="1" t="s">
        <v>251</v>
      </c>
      <c r="D275" s="133">
        <v>258</v>
      </c>
      <c r="E275" s="30" t="s">
        <v>1383</v>
      </c>
      <c r="F275" s="13"/>
      <c r="G275" s="12">
        <v>3</v>
      </c>
      <c r="H275" s="12">
        <v>6</v>
      </c>
      <c r="I275" s="12"/>
      <c r="J275" s="12"/>
      <c r="K275" s="12">
        <v>3</v>
      </c>
      <c r="L275" s="276"/>
      <c r="M275" s="276"/>
      <c r="N275" s="12"/>
      <c r="O275" s="12"/>
      <c r="P275" s="12"/>
      <c r="Q275" s="276"/>
      <c r="R275" s="280"/>
      <c r="S275" s="322" t="s">
        <v>1335</v>
      </c>
      <c r="T275" s="36"/>
      <c r="U275" s="276"/>
      <c r="V275" s="276"/>
      <c r="W275" s="1"/>
      <c r="X275" s="2"/>
      <c r="Y275" s="13"/>
      <c r="Z275" s="276"/>
      <c r="AA275" s="276"/>
      <c r="AB275" s="1"/>
      <c r="AC275" s="2"/>
      <c r="AD275" s="32"/>
      <c r="AE275" s="1"/>
      <c r="AF275" s="123"/>
    </row>
    <row r="276" spans="2:32" x14ac:dyDescent="0.2">
      <c r="B276" s="1" t="s">
        <v>76</v>
      </c>
      <c r="C276" s="1" t="s">
        <v>251</v>
      </c>
      <c r="D276" s="133">
        <v>259</v>
      </c>
      <c r="E276" s="30" t="s">
        <v>42</v>
      </c>
      <c r="F276" s="13"/>
      <c r="G276" s="12">
        <v>3</v>
      </c>
      <c r="H276" s="12"/>
      <c r="I276" s="12"/>
      <c r="J276" s="12"/>
      <c r="K276" s="12"/>
      <c r="L276" s="276"/>
      <c r="M276" s="276"/>
      <c r="N276" s="12">
        <v>3</v>
      </c>
      <c r="O276" s="12"/>
      <c r="P276" s="12"/>
      <c r="Q276" s="276"/>
      <c r="R276" s="280"/>
      <c r="S276" s="322" t="s">
        <v>1326</v>
      </c>
      <c r="T276" s="36"/>
      <c r="U276" s="276"/>
      <c r="V276" s="276"/>
      <c r="W276" s="1"/>
      <c r="X276" s="2"/>
      <c r="Y276" s="13"/>
      <c r="Z276" s="276"/>
      <c r="AA276" s="276"/>
      <c r="AB276" s="1"/>
      <c r="AC276" s="2"/>
      <c r="AD276" s="32"/>
      <c r="AE276" s="1"/>
      <c r="AF276" s="123"/>
    </row>
    <row r="277" spans="2:32" x14ac:dyDescent="0.2">
      <c r="B277" s="1" t="s">
        <v>76</v>
      </c>
      <c r="C277" s="1" t="s">
        <v>251</v>
      </c>
      <c r="D277" s="133">
        <v>260</v>
      </c>
      <c r="E277" s="30" t="s">
        <v>42</v>
      </c>
      <c r="F277" s="13"/>
      <c r="G277" s="12">
        <v>3</v>
      </c>
      <c r="H277" s="12"/>
      <c r="I277" s="12"/>
      <c r="J277" s="12"/>
      <c r="K277" s="12"/>
      <c r="L277" s="276"/>
      <c r="M277" s="276"/>
      <c r="N277" s="12"/>
      <c r="O277" s="12"/>
      <c r="P277" s="12"/>
      <c r="Q277" s="276"/>
      <c r="R277" s="280"/>
      <c r="S277" s="322" t="s">
        <v>1225</v>
      </c>
      <c r="T277" s="36"/>
      <c r="U277" s="276"/>
      <c r="V277" s="276"/>
      <c r="W277" s="1"/>
      <c r="X277" s="2"/>
      <c r="Y277" s="13"/>
      <c r="Z277" s="276"/>
      <c r="AA277" s="276"/>
      <c r="AB277" s="1"/>
      <c r="AC277" s="2"/>
      <c r="AD277" s="32"/>
      <c r="AE277" s="1"/>
      <c r="AF277" s="123"/>
    </row>
    <row r="278" spans="2:32" x14ac:dyDescent="0.2">
      <c r="B278" s="1" t="s">
        <v>76</v>
      </c>
      <c r="C278" s="1" t="s">
        <v>251</v>
      </c>
      <c r="D278" s="133">
        <v>261</v>
      </c>
      <c r="E278" s="30" t="s">
        <v>42</v>
      </c>
      <c r="F278" s="13"/>
      <c r="G278" s="12">
        <v>3</v>
      </c>
      <c r="H278" s="12"/>
      <c r="I278" s="12"/>
      <c r="J278" s="12"/>
      <c r="K278" s="12"/>
      <c r="L278" s="276"/>
      <c r="M278" s="276"/>
      <c r="N278" s="12">
        <v>3</v>
      </c>
      <c r="O278" s="12"/>
      <c r="P278" s="12"/>
      <c r="Q278" s="276"/>
      <c r="R278" s="280"/>
      <c r="S278" s="322" t="s">
        <v>1336</v>
      </c>
      <c r="T278" s="36"/>
      <c r="U278" s="276"/>
      <c r="V278" s="276"/>
      <c r="W278" s="1"/>
      <c r="X278" s="2"/>
      <c r="Y278" s="13"/>
      <c r="Z278" s="276"/>
      <c r="AA278" s="276"/>
      <c r="AB278" s="1"/>
      <c r="AC278" s="2"/>
      <c r="AD278" s="32"/>
      <c r="AE278" s="1"/>
      <c r="AF278" s="123"/>
    </row>
    <row r="279" spans="2:32" x14ac:dyDescent="0.2">
      <c r="B279" s="1" t="s">
        <v>76</v>
      </c>
      <c r="C279" s="1" t="s">
        <v>251</v>
      </c>
      <c r="D279" s="133">
        <v>262</v>
      </c>
      <c r="E279" s="30" t="s">
        <v>42</v>
      </c>
      <c r="F279" s="13"/>
      <c r="G279" s="12">
        <v>3</v>
      </c>
      <c r="H279" s="12"/>
      <c r="I279" s="12"/>
      <c r="J279" s="12"/>
      <c r="K279" s="12"/>
      <c r="L279" s="276"/>
      <c r="M279" s="276"/>
      <c r="N279" s="12"/>
      <c r="O279" s="12"/>
      <c r="P279" s="12"/>
      <c r="Q279" s="276"/>
      <c r="R279" s="280"/>
      <c r="S279" s="322" t="s">
        <v>1337</v>
      </c>
      <c r="T279" s="36"/>
      <c r="U279" s="276"/>
      <c r="V279" s="276"/>
      <c r="W279" s="1"/>
      <c r="X279" s="2"/>
      <c r="Y279" s="13"/>
      <c r="Z279" s="276"/>
      <c r="AA279" s="276"/>
      <c r="AB279" s="1"/>
      <c r="AC279" s="2"/>
      <c r="AD279" s="32"/>
      <c r="AE279" s="1"/>
      <c r="AF279" s="123"/>
    </row>
    <row r="280" spans="2:32" x14ac:dyDescent="0.2">
      <c r="B280" s="1" t="s">
        <v>76</v>
      </c>
      <c r="C280" s="1" t="s">
        <v>251</v>
      </c>
      <c r="D280" s="133">
        <v>263</v>
      </c>
      <c r="E280" s="30" t="s">
        <v>42</v>
      </c>
      <c r="F280" s="13"/>
      <c r="G280" s="12">
        <v>3</v>
      </c>
      <c r="H280" s="12"/>
      <c r="I280" s="12"/>
      <c r="J280" s="12"/>
      <c r="K280" s="12"/>
      <c r="L280" s="276"/>
      <c r="M280" s="276"/>
      <c r="N280" s="12">
        <v>3</v>
      </c>
      <c r="O280" s="12"/>
      <c r="P280" s="12"/>
      <c r="Q280" s="276"/>
      <c r="R280" s="280"/>
      <c r="S280" s="322" t="s">
        <v>1336</v>
      </c>
      <c r="T280" s="36"/>
      <c r="U280" s="276"/>
      <c r="V280" s="276"/>
      <c r="W280" s="1"/>
      <c r="X280" s="2"/>
      <c r="Y280" s="13"/>
      <c r="Z280" s="276"/>
      <c r="AA280" s="276"/>
      <c r="AB280" s="1"/>
      <c r="AC280" s="2"/>
      <c r="AD280" s="32"/>
      <c r="AE280" s="1"/>
      <c r="AF280" s="123"/>
    </row>
    <row r="281" spans="2:32" x14ac:dyDescent="0.2">
      <c r="B281" s="1" t="s">
        <v>76</v>
      </c>
      <c r="C281" s="1" t="s">
        <v>251</v>
      </c>
      <c r="D281" s="133">
        <v>264</v>
      </c>
      <c r="E281" s="30" t="s">
        <v>42</v>
      </c>
      <c r="F281" s="13"/>
      <c r="G281" s="12">
        <v>3</v>
      </c>
      <c r="H281" s="12"/>
      <c r="I281" s="12"/>
      <c r="J281" s="12"/>
      <c r="K281" s="12"/>
      <c r="L281" s="276"/>
      <c r="M281" s="276"/>
      <c r="N281" s="12"/>
      <c r="O281" s="12"/>
      <c r="P281" s="12"/>
      <c r="Q281" s="276"/>
      <c r="R281" s="280"/>
      <c r="S281" s="322" t="s">
        <v>1221</v>
      </c>
      <c r="T281" s="36"/>
      <c r="U281" s="276"/>
      <c r="V281" s="276"/>
      <c r="W281" s="1"/>
      <c r="X281" s="2"/>
      <c r="Y281" s="13"/>
      <c r="Z281" s="276"/>
      <c r="AA281" s="276"/>
      <c r="AB281" s="1"/>
      <c r="AC281" s="2"/>
      <c r="AD281" s="32"/>
      <c r="AE281" s="1"/>
      <c r="AF281" s="123"/>
    </row>
    <row r="282" spans="2:32" x14ac:dyDescent="0.2">
      <c r="B282" s="1" t="s">
        <v>76</v>
      </c>
      <c r="C282" s="1" t="s">
        <v>251</v>
      </c>
      <c r="D282" s="133">
        <v>265</v>
      </c>
      <c r="E282" s="30" t="s">
        <v>42</v>
      </c>
      <c r="F282" s="13"/>
      <c r="G282" s="12">
        <v>3</v>
      </c>
      <c r="H282" s="12"/>
      <c r="I282" s="12"/>
      <c r="J282" s="12"/>
      <c r="K282" s="12"/>
      <c r="L282" s="276"/>
      <c r="M282" s="276"/>
      <c r="N282" s="12">
        <v>3</v>
      </c>
      <c r="O282" s="12"/>
      <c r="P282" s="12"/>
      <c r="Q282" s="276"/>
      <c r="R282" s="280"/>
      <c r="S282" s="322" t="s">
        <v>1326</v>
      </c>
      <c r="T282" s="36"/>
      <c r="U282" s="276"/>
      <c r="V282" s="276"/>
      <c r="W282" s="1"/>
      <c r="X282" s="2"/>
      <c r="Y282" s="13"/>
      <c r="Z282" s="276"/>
      <c r="AA282" s="276"/>
      <c r="AB282" s="1"/>
      <c r="AC282" s="2"/>
      <c r="AD282" s="32"/>
      <c r="AE282" s="1"/>
      <c r="AF282" s="123"/>
    </row>
    <row r="283" spans="2:32" x14ac:dyDescent="0.2">
      <c r="B283" s="1" t="s">
        <v>76</v>
      </c>
      <c r="C283" s="1" t="s">
        <v>251</v>
      </c>
      <c r="D283" s="133">
        <v>266</v>
      </c>
      <c r="E283" s="30" t="s">
        <v>42</v>
      </c>
      <c r="F283" s="13"/>
      <c r="G283" s="12">
        <v>3</v>
      </c>
      <c r="H283" s="12"/>
      <c r="I283" s="12"/>
      <c r="J283" s="12"/>
      <c r="K283" s="12"/>
      <c r="L283" s="276"/>
      <c r="M283" s="276"/>
      <c r="N283" s="12"/>
      <c r="O283" s="12">
        <v>4</v>
      </c>
      <c r="P283" s="12"/>
      <c r="Q283" s="276"/>
      <c r="R283" s="280"/>
      <c r="S283" s="322" t="s">
        <v>1221</v>
      </c>
      <c r="T283" s="36">
        <v>45385</v>
      </c>
      <c r="U283" s="276" t="s">
        <v>45</v>
      </c>
      <c r="V283" s="276">
        <v>4</v>
      </c>
      <c r="W283" s="1"/>
      <c r="X283" s="2"/>
      <c r="Y283" s="13"/>
      <c r="Z283" s="276"/>
      <c r="AA283" s="276"/>
      <c r="AB283" s="1"/>
      <c r="AC283" s="2"/>
      <c r="AD283" s="32"/>
      <c r="AE283" s="1"/>
      <c r="AF283" s="123"/>
    </row>
    <row r="284" spans="2:32" x14ac:dyDescent="0.2">
      <c r="B284" s="1" t="s">
        <v>76</v>
      </c>
      <c r="C284" s="1" t="s">
        <v>251</v>
      </c>
      <c r="D284" s="133">
        <v>267</v>
      </c>
      <c r="E284" s="30" t="s">
        <v>42</v>
      </c>
      <c r="F284" s="13"/>
      <c r="G284" s="12">
        <v>3</v>
      </c>
      <c r="H284" s="12"/>
      <c r="I284" s="12"/>
      <c r="J284" s="12"/>
      <c r="K284" s="12"/>
      <c r="L284" s="276"/>
      <c r="M284" s="276"/>
      <c r="N284" s="12">
        <v>3</v>
      </c>
      <c r="O284" s="12"/>
      <c r="P284" s="12"/>
      <c r="Q284" s="276"/>
      <c r="R284" s="280"/>
      <c r="S284" s="322" t="s">
        <v>1326</v>
      </c>
      <c r="T284" s="36"/>
      <c r="U284" s="276"/>
      <c r="V284" s="276"/>
      <c r="W284" s="1"/>
      <c r="X284" s="2"/>
      <c r="Y284" s="13"/>
      <c r="Z284" s="276"/>
      <c r="AA284" s="276"/>
      <c r="AB284" s="1"/>
      <c r="AC284" s="2"/>
      <c r="AD284" s="32"/>
      <c r="AE284" s="1"/>
      <c r="AF284" s="123"/>
    </row>
    <row r="285" spans="2:32" x14ac:dyDescent="0.2">
      <c r="B285" s="1" t="s">
        <v>76</v>
      </c>
      <c r="C285" s="1" t="s">
        <v>251</v>
      </c>
      <c r="D285" s="133">
        <v>268</v>
      </c>
      <c r="E285" s="30" t="s">
        <v>44</v>
      </c>
      <c r="F285" s="13"/>
      <c r="G285" s="12">
        <v>1</v>
      </c>
      <c r="H285" s="12">
        <v>6</v>
      </c>
      <c r="I285" s="12"/>
      <c r="J285" s="12"/>
      <c r="K285" s="12"/>
      <c r="L285" s="276" t="s">
        <v>45</v>
      </c>
      <c r="M285" s="276"/>
      <c r="N285" s="12"/>
      <c r="O285" s="12">
        <v>3</v>
      </c>
      <c r="P285" s="12"/>
      <c r="Q285" s="276"/>
      <c r="R285" s="280"/>
      <c r="S285" s="322" t="s">
        <v>1338</v>
      </c>
      <c r="T285" s="36">
        <v>45385</v>
      </c>
      <c r="U285" s="276" t="s">
        <v>45</v>
      </c>
      <c r="V285" s="276">
        <v>6</v>
      </c>
      <c r="W285" s="1"/>
      <c r="X285" s="2"/>
      <c r="Y285" s="13"/>
      <c r="Z285" s="276"/>
      <c r="AA285" s="276"/>
      <c r="AB285" s="1"/>
      <c r="AC285" s="2"/>
      <c r="AD285" s="32"/>
      <c r="AE285" s="1"/>
      <c r="AF285" s="123"/>
    </row>
    <row r="286" spans="2:32" x14ac:dyDescent="0.2">
      <c r="B286" s="1" t="s">
        <v>76</v>
      </c>
      <c r="C286" s="1" t="s">
        <v>251</v>
      </c>
      <c r="D286" s="133">
        <v>269</v>
      </c>
      <c r="E286" s="30" t="s">
        <v>42</v>
      </c>
      <c r="F286" s="13"/>
      <c r="G286" s="12">
        <v>3</v>
      </c>
      <c r="H286" s="12"/>
      <c r="I286" s="12"/>
      <c r="J286" s="12"/>
      <c r="K286" s="12"/>
      <c r="L286" s="276"/>
      <c r="M286" s="276"/>
      <c r="N286" s="12">
        <v>3</v>
      </c>
      <c r="O286" s="12"/>
      <c r="P286" s="12"/>
      <c r="Q286" s="276"/>
      <c r="R286" s="280"/>
      <c r="S286" s="322" t="s">
        <v>1326</v>
      </c>
      <c r="T286" s="36"/>
      <c r="U286" s="276"/>
      <c r="V286" s="276"/>
      <c r="W286" s="1"/>
      <c r="X286" s="2"/>
      <c r="Y286" s="13"/>
      <c r="Z286" s="276"/>
      <c r="AA286" s="276"/>
      <c r="AB286" s="1"/>
      <c r="AC286" s="2"/>
      <c r="AD286" s="32"/>
      <c r="AE286" s="1"/>
      <c r="AF286" s="123"/>
    </row>
    <row r="287" spans="2:32" x14ac:dyDescent="0.2">
      <c r="B287" s="1" t="s">
        <v>76</v>
      </c>
      <c r="C287" s="1" t="s">
        <v>251</v>
      </c>
      <c r="D287" s="133">
        <v>270</v>
      </c>
      <c r="E287" s="30" t="s">
        <v>42</v>
      </c>
      <c r="F287" s="13"/>
      <c r="G287" s="12">
        <v>3</v>
      </c>
      <c r="H287" s="12"/>
      <c r="I287" s="12"/>
      <c r="J287" s="12"/>
      <c r="K287" s="12">
        <v>3</v>
      </c>
      <c r="L287" s="276"/>
      <c r="M287" s="276"/>
      <c r="N287" s="12"/>
      <c r="O287" s="12"/>
      <c r="P287" s="12"/>
      <c r="Q287" s="276"/>
      <c r="R287" s="280"/>
      <c r="S287" s="322" t="s">
        <v>1339</v>
      </c>
      <c r="T287" s="36"/>
      <c r="U287" s="276"/>
      <c r="V287" s="276"/>
      <c r="W287" s="1"/>
      <c r="X287" s="2"/>
      <c r="Y287" s="13"/>
      <c r="Z287" s="276"/>
      <c r="AA287" s="276"/>
      <c r="AB287" s="1"/>
      <c r="AC287" s="2"/>
      <c r="AD287" s="32"/>
      <c r="AE287" s="1"/>
      <c r="AF287" s="123"/>
    </row>
    <row r="288" spans="2:32" x14ac:dyDescent="0.2">
      <c r="B288" s="1" t="s">
        <v>76</v>
      </c>
      <c r="C288" s="1" t="s">
        <v>251</v>
      </c>
      <c r="D288" s="133">
        <v>271</v>
      </c>
      <c r="E288" s="30" t="s">
        <v>42</v>
      </c>
      <c r="F288" s="13"/>
      <c r="G288" s="12">
        <v>3</v>
      </c>
      <c r="H288" s="12"/>
      <c r="I288" s="12"/>
      <c r="J288" s="12"/>
      <c r="K288" s="12"/>
      <c r="L288" s="276"/>
      <c r="M288" s="276"/>
      <c r="N288" s="12"/>
      <c r="O288" s="12">
        <v>7</v>
      </c>
      <c r="P288" s="12"/>
      <c r="Q288" s="276"/>
      <c r="R288" s="280" t="s">
        <v>45</v>
      </c>
      <c r="S288" s="322" t="s">
        <v>1221</v>
      </c>
      <c r="T288" s="36">
        <v>45387</v>
      </c>
      <c r="U288" s="276" t="s">
        <v>45</v>
      </c>
      <c r="V288" s="276">
        <v>13</v>
      </c>
      <c r="W288" s="1"/>
      <c r="X288" s="2"/>
      <c r="Y288" s="13"/>
      <c r="Z288" s="276"/>
      <c r="AA288" s="276"/>
      <c r="AB288" s="1"/>
      <c r="AC288" s="2"/>
      <c r="AD288" s="32"/>
      <c r="AE288" s="1"/>
      <c r="AF288" s="123"/>
    </row>
    <row r="289" spans="2:32" x14ac:dyDescent="0.2">
      <c r="B289" s="1" t="s">
        <v>76</v>
      </c>
      <c r="C289" s="1" t="s">
        <v>251</v>
      </c>
      <c r="D289" s="133">
        <v>272</v>
      </c>
      <c r="E289" s="30" t="s">
        <v>42</v>
      </c>
      <c r="F289" s="13"/>
      <c r="G289" s="12">
        <v>3</v>
      </c>
      <c r="H289" s="12"/>
      <c r="I289" s="12"/>
      <c r="J289" s="12"/>
      <c r="K289" s="12"/>
      <c r="L289" s="276"/>
      <c r="M289" s="276"/>
      <c r="N289" s="12">
        <v>3</v>
      </c>
      <c r="O289" s="12"/>
      <c r="P289" s="12"/>
      <c r="Q289" s="276"/>
      <c r="R289" s="280"/>
      <c r="S289" s="322" t="s">
        <v>1326</v>
      </c>
      <c r="T289" s="36"/>
      <c r="U289" s="276"/>
      <c r="V289" s="276"/>
      <c r="W289" s="1"/>
      <c r="X289" s="2"/>
      <c r="Y289" s="13"/>
      <c r="Z289" s="276"/>
      <c r="AA289" s="276"/>
      <c r="AB289" s="1"/>
      <c r="AC289" s="2"/>
      <c r="AD289" s="32"/>
      <c r="AE289" s="1"/>
      <c r="AF289" s="123"/>
    </row>
    <row r="290" spans="2:32" x14ac:dyDescent="0.2">
      <c r="B290" s="1" t="s">
        <v>76</v>
      </c>
      <c r="C290" s="1" t="s">
        <v>251</v>
      </c>
      <c r="D290" s="133">
        <v>273</v>
      </c>
      <c r="E290" s="30" t="s">
        <v>245</v>
      </c>
      <c r="F290" s="13"/>
      <c r="G290" s="12">
        <v>4</v>
      </c>
      <c r="H290" s="12">
        <v>3</v>
      </c>
      <c r="I290" s="12"/>
      <c r="J290" s="12"/>
      <c r="K290" s="12"/>
      <c r="L290" s="276"/>
      <c r="M290" s="276"/>
      <c r="N290" s="12"/>
      <c r="O290" s="12"/>
      <c r="P290" s="12">
        <v>3</v>
      </c>
      <c r="Q290" s="276"/>
      <c r="R290" s="280"/>
      <c r="S290" s="322" t="s">
        <v>1340</v>
      </c>
      <c r="T290" s="36"/>
      <c r="U290" s="276"/>
      <c r="V290" s="276"/>
      <c r="W290" s="1"/>
      <c r="X290" s="2"/>
      <c r="Y290" s="13"/>
      <c r="Z290" s="276"/>
      <c r="AA290" s="276"/>
      <c r="AB290" s="1"/>
      <c r="AC290" s="2"/>
      <c r="AD290" s="32"/>
      <c r="AE290" s="1"/>
      <c r="AF290" s="123"/>
    </row>
    <row r="291" spans="2:32" x14ac:dyDescent="0.2">
      <c r="B291" s="1" t="s">
        <v>76</v>
      </c>
      <c r="C291" s="1" t="s">
        <v>251</v>
      </c>
      <c r="D291" s="133">
        <v>274</v>
      </c>
      <c r="E291" s="30" t="s">
        <v>42</v>
      </c>
      <c r="F291" s="13"/>
      <c r="G291" s="12">
        <v>3</v>
      </c>
      <c r="H291" s="12"/>
      <c r="I291" s="12"/>
      <c r="J291" s="12"/>
      <c r="K291" s="12"/>
      <c r="L291" s="276"/>
      <c r="M291" s="276"/>
      <c r="N291" s="12">
        <v>3</v>
      </c>
      <c r="O291" s="12"/>
      <c r="P291" s="12"/>
      <c r="Q291" s="276"/>
      <c r="R291" s="280"/>
      <c r="S291" s="322" t="s">
        <v>1326</v>
      </c>
      <c r="T291" s="36"/>
      <c r="U291" s="276"/>
      <c r="V291" s="276"/>
      <c r="W291" s="1"/>
      <c r="X291" s="2"/>
      <c r="Y291" s="13"/>
      <c r="Z291" s="276"/>
      <c r="AA291" s="276"/>
      <c r="AB291" s="1"/>
      <c r="AC291" s="2"/>
      <c r="AD291" s="32"/>
      <c r="AE291" s="1"/>
      <c r="AF291" s="123"/>
    </row>
    <row r="292" spans="2:32" x14ac:dyDescent="0.2">
      <c r="B292" s="1" t="s">
        <v>76</v>
      </c>
      <c r="C292" s="1" t="s">
        <v>251</v>
      </c>
      <c r="D292" s="133">
        <v>275</v>
      </c>
      <c r="E292" s="30" t="s">
        <v>42</v>
      </c>
      <c r="F292" s="13"/>
      <c r="G292" s="12">
        <v>3</v>
      </c>
      <c r="H292" s="12"/>
      <c r="I292" s="12"/>
      <c r="J292" s="12"/>
      <c r="K292" s="12"/>
      <c r="L292" s="276"/>
      <c r="M292" s="276"/>
      <c r="N292" s="12"/>
      <c r="O292" s="12"/>
      <c r="P292" s="12"/>
      <c r="Q292" s="276"/>
      <c r="R292" s="280"/>
      <c r="S292" s="322" t="s">
        <v>1341</v>
      </c>
      <c r="T292" s="36"/>
      <c r="U292" s="276"/>
      <c r="V292" s="276"/>
      <c r="W292" s="1"/>
      <c r="X292" s="2"/>
      <c r="Y292" s="13"/>
      <c r="Z292" s="276"/>
      <c r="AA292" s="276"/>
      <c r="AB292" s="1"/>
      <c r="AC292" s="2"/>
      <c r="AD292" s="32"/>
      <c r="AE292" s="1"/>
      <c r="AF292" s="123"/>
    </row>
    <row r="293" spans="2:32" x14ac:dyDescent="0.2">
      <c r="B293" s="1" t="s">
        <v>76</v>
      </c>
      <c r="C293" s="1" t="s">
        <v>251</v>
      </c>
      <c r="D293" s="133">
        <v>276</v>
      </c>
      <c r="E293" s="30" t="s">
        <v>42</v>
      </c>
      <c r="F293" s="13"/>
      <c r="G293" s="12">
        <v>3</v>
      </c>
      <c r="H293" s="12"/>
      <c r="I293" s="12"/>
      <c r="J293" s="12"/>
      <c r="K293" s="12"/>
      <c r="L293" s="276" t="s">
        <v>45</v>
      </c>
      <c r="M293" s="276"/>
      <c r="N293" s="12"/>
      <c r="O293" s="12">
        <v>2</v>
      </c>
      <c r="P293" s="12"/>
      <c r="Q293" s="276"/>
      <c r="R293" s="280"/>
      <c r="S293" s="322" t="s">
        <v>1221</v>
      </c>
      <c r="T293" s="36">
        <v>45387</v>
      </c>
      <c r="U293" s="276" t="s">
        <v>45</v>
      </c>
      <c r="V293" s="276">
        <v>5</v>
      </c>
      <c r="W293" s="1"/>
      <c r="X293" s="2"/>
      <c r="Y293" s="13"/>
      <c r="Z293" s="276"/>
      <c r="AA293" s="276"/>
      <c r="AB293" s="1"/>
      <c r="AC293" s="2"/>
      <c r="AD293" s="32"/>
      <c r="AE293" s="1"/>
      <c r="AF293" s="123"/>
    </row>
    <row r="294" spans="2:32" x14ac:dyDescent="0.2">
      <c r="B294" s="1" t="s">
        <v>76</v>
      </c>
      <c r="C294" s="1" t="s">
        <v>251</v>
      </c>
      <c r="D294" s="133">
        <v>277</v>
      </c>
      <c r="E294" s="30" t="s">
        <v>245</v>
      </c>
      <c r="F294" s="13"/>
      <c r="G294" s="12">
        <v>4</v>
      </c>
      <c r="H294" s="12"/>
      <c r="I294" s="12">
        <v>3</v>
      </c>
      <c r="J294" s="12"/>
      <c r="K294" s="12"/>
      <c r="L294" s="276"/>
      <c r="M294" s="276"/>
      <c r="N294" s="12"/>
      <c r="O294" s="12"/>
      <c r="P294" s="12"/>
      <c r="Q294" s="276"/>
      <c r="R294" s="280"/>
      <c r="S294" s="322" t="s">
        <v>1342</v>
      </c>
      <c r="T294" s="36"/>
      <c r="U294" s="276"/>
      <c r="V294" s="276"/>
      <c r="W294" s="1"/>
      <c r="X294" s="2"/>
      <c r="Y294" s="13"/>
      <c r="Z294" s="276"/>
      <c r="AA294" s="276"/>
      <c r="AB294" s="1"/>
      <c r="AC294" s="2"/>
      <c r="AD294" s="32"/>
      <c r="AE294" s="1"/>
      <c r="AF294" s="123"/>
    </row>
    <row r="295" spans="2:32" x14ac:dyDescent="0.2">
      <c r="B295" s="1" t="s">
        <v>76</v>
      </c>
      <c r="C295" s="1" t="s">
        <v>251</v>
      </c>
      <c r="D295" s="133">
        <v>278</v>
      </c>
      <c r="E295" s="30" t="s">
        <v>49</v>
      </c>
      <c r="F295" s="13"/>
      <c r="G295" s="12"/>
      <c r="H295" s="12">
        <v>3</v>
      </c>
      <c r="I295" s="12"/>
      <c r="J295" s="12"/>
      <c r="K295" s="12">
        <v>3</v>
      </c>
      <c r="L295" s="276"/>
      <c r="M295" s="276"/>
      <c r="N295" s="12">
        <v>3</v>
      </c>
      <c r="O295" s="12"/>
      <c r="P295" s="12"/>
      <c r="Q295" s="276"/>
      <c r="R295" s="280"/>
      <c r="S295" s="322" t="s">
        <v>1343</v>
      </c>
      <c r="T295" s="36"/>
      <c r="U295" s="276"/>
      <c r="V295" s="276"/>
      <c r="W295" s="1"/>
      <c r="X295" s="2"/>
      <c r="Y295" s="13"/>
      <c r="Z295" s="276"/>
      <c r="AA295" s="276"/>
      <c r="AB295" s="1"/>
      <c r="AC295" s="2"/>
      <c r="AD295" s="32"/>
      <c r="AE295" s="1"/>
      <c r="AF295" s="123"/>
    </row>
    <row r="296" spans="2:32" x14ac:dyDescent="0.2">
      <c r="B296" s="1" t="s">
        <v>76</v>
      </c>
      <c r="C296" s="1" t="s">
        <v>251</v>
      </c>
      <c r="D296" s="133">
        <v>279</v>
      </c>
      <c r="E296" s="30" t="s">
        <v>42</v>
      </c>
      <c r="F296" s="13"/>
      <c r="G296" s="12">
        <v>3</v>
      </c>
      <c r="H296" s="12"/>
      <c r="I296" s="12"/>
      <c r="J296" s="12"/>
      <c r="K296" s="12"/>
      <c r="L296" s="276"/>
      <c r="M296" s="276"/>
      <c r="N296" s="12"/>
      <c r="O296" s="12"/>
      <c r="P296" s="12"/>
      <c r="Q296" s="276"/>
      <c r="R296" s="280"/>
      <c r="S296" s="321" t="s">
        <v>1116</v>
      </c>
      <c r="T296" s="36"/>
      <c r="U296" s="276"/>
      <c r="V296" s="276"/>
      <c r="W296" s="1"/>
      <c r="X296" s="2"/>
      <c r="Y296" s="13"/>
      <c r="Z296" s="276"/>
      <c r="AA296" s="276"/>
      <c r="AB296" s="1"/>
      <c r="AC296" s="2"/>
      <c r="AD296" s="32"/>
      <c r="AE296" s="1"/>
      <c r="AF296" s="123"/>
    </row>
    <row r="297" spans="2:32" x14ac:dyDescent="0.2">
      <c r="B297" s="1" t="s">
        <v>76</v>
      </c>
      <c r="C297" s="1" t="s">
        <v>251</v>
      </c>
      <c r="D297" s="133">
        <v>280</v>
      </c>
      <c r="E297" s="30" t="s">
        <v>42</v>
      </c>
      <c r="F297" s="13"/>
      <c r="G297" s="12">
        <v>3</v>
      </c>
      <c r="H297" s="12"/>
      <c r="I297" s="12"/>
      <c r="J297" s="12"/>
      <c r="K297" s="12"/>
      <c r="L297" s="276"/>
      <c r="M297" s="276"/>
      <c r="N297" s="12"/>
      <c r="O297" s="12"/>
      <c r="P297" s="12"/>
      <c r="Q297" s="276"/>
      <c r="R297" s="280"/>
      <c r="S297" s="322" t="s">
        <v>1319</v>
      </c>
      <c r="T297" s="36"/>
      <c r="U297" s="276"/>
      <c r="V297" s="276"/>
      <c r="W297" s="1"/>
      <c r="X297" s="2"/>
      <c r="Y297" s="13"/>
      <c r="Z297" s="276"/>
      <c r="AA297" s="276"/>
      <c r="AB297" s="1"/>
      <c r="AC297" s="2"/>
      <c r="AD297" s="32"/>
      <c r="AE297" s="1"/>
      <c r="AF297" s="123"/>
    </row>
    <row r="298" spans="2:32" x14ac:dyDescent="0.2">
      <c r="B298" s="1" t="s">
        <v>76</v>
      </c>
      <c r="C298" s="1" t="s">
        <v>251</v>
      </c>
      <c r="D298" s="133">
        <v>281</v>
      </c>
      <c r="E298" s="30" t="s">
        <v>42</v>
      </c>
      <c r="F298" s="13"/>
      <c r="G298" s="12">
        <v>3</v>
      </c>
      <c r="H298" s="12"/>
      <c r="I298" s="12"/>
      <c r="J298" s="12"/>
      <c r="K298" s="12"/>
      <c r="L298" s="276"/>
      <c r="M298" s="276"/>
      <c r="N298" s="12"/>
      <c r="O298" s="12"/>
      <c r="P298" s="12"/>
      <c r="Q298" s="276"/>
      <c r="R298" s="280"/>
      <c r="S298" s="322" t="s">
        <v>1344</v>
      </c>
      <c r="T298" s="36"/>
      <c r="U298" s="276"/>
      <c r="V298" s="276"/>
      <c r="W298" s="1"/>
      <c r="X298" s="2"/>
      <c r="Y298" s="13"/>
      <c r="Z298" s="276"/>
      <c r="AA298" s="276"/>
      <c r="AB298" s="1"/>
      <c r="AC298" s="2"/>
      <c r="AD298" s="32"/>
      <c r="AE298" s="1"/>
      <c r="AF298" s="123"/>
    </row>
    <row r="299" spans="2:32" x14ac:dyDescent="0.2">
      <c r="B299" s="1" t="s">
        <v>76</v>
      </c>
      <c r="C299" s="1" t="s">
        <v>251</v>
      </c>
      <c r="D299" s="133">
        <v>282</v>
      </c>
      <c r="E299" s="30" t="s">
        <v>42</v>
      </c>
      <c r="F299" s="13"/>
      <c r="G299" s="12">
        <v>3</v>
      </c>
      <c r="H299" s="12"/>
      <c r="I299" s="12"/>
      <c r="J299" s="12"/>
      <c r="K299" s="12"/>
      <c r="L299" s="276"/>
      <c r="M299" s="276"/>
      <c r="N299" s="12"/>
      <c r="O299" s="12"/>
      <c r="P299" s="12"/>
      <c r="Q299" s="276"/>
      <c r="R299" s="280"/>
      <c r="S299" s="322" t="s">
        <v>1345</v>
      </c>
      <c r="T299" s="36"/>
      <c r="U299" s="276"/>
      <c r="V299" s="276"/>
      <c r="W299" s="1"/>
      <c r="X299" s="2"/>
      <c r="Y299" s="13"/>
      <c r="Z299" s="276"/>
      <c r="AA299" s="276"/>
      <c r="AB299" s="1"/>
      <c r="AC299" s="2"/>
      <c r="AD299" s="32"/>
      <c r="AE299" s="1"/>
      <c r="AF299" s="123"/>
    </row>
    <row r="300" spans="2:32" x14ac:dyDescent="0.2">
      <c r="B300" s="1" t="s">
        <v>76</v>
      </c>
      <c r="C300" s="1" t="s">
        <v>251</v>
      </c>
      <c r="D300" s="133">
        <v>283</v>
      </c>
      <c r="E300" s="30" t="s">
        <v>42</v>
      </c>
      <c r="F300" s="13"/>
      <c r="G300" s="12">
        <v>3</v>
      </c>
      <c r="H300" s="12"/>
      <c r="I300" s="12"/>
      <c r="J300" s="12"/>
      <c r="K300" s="12"/>
      <c r="L300" s="276"/>
      <c r="M300" s="276"/>
      <c r="N300" s="12"/>
      <c r="O300" s="12"/>
      <c r="P300" s="12"/>
      <c r="Q300" s="276"/>
      <c r="R300" s="280"/>
      <c r="S300" s="322" t="s">
        <v>1345</v>
      </c>
      <c r="T300" s="36"/>
      <c r="U300" s="276"/>
      <c r="V300" s="276"/>
      <c r="W300" s="1"/>
      <c r="X300" s="2"/>
      <c r="Y300" s="13"/>
      <c r="Z300" s="276"/>
      <c r="AA300" s="276"/>
      <c r="AB300" s="1"/>
      <c r="AC300" s="2"/>
      <c r="AD300" s="32"/>
      <c r="AE300" s="1"/>
      <c r="AF300" s="123"/>
    </row>
    <row r="301" spans="2:32" x14ac:dyDescent="0.2">
      <c r="B301" s="1" t="s">
        <v>76</v>
      </c>
      <c r="C301" s="1" t="s">
        <v>251</v>
      </c>
      <c r="D301" s="133">
        <v>284</v>
      </c>
      <c r="E301" s="30" t="s">
        <v>42</v>
      </c>
      <c r="F301" s="13"/>
      <c r="G301" s="12">
        <v>3</v>
      </c>
      <c r="H301" s="12"/>
      <c r="I301" s="12"/>
      <c r="J301" s="12"/>
      <c r="K301" s="12"/>
      <c r="L301" s="276"/>
      <c r="M301" s="276"/>
      <c r="N301" s="12"/>
      <c r="O301" s="12">
        <v>6</v>
      </c>
      <c r="P301" s="12"/>
      <c r="Q301" s="276"/>
      <c r="R301" s="280"/>
      <c r="S301" s="320" t="s">
        <v>1419</v>
      </c>
      <c r="T301" s="36">
        <v>45387</v>
      </c>
      <c r="U301" s="276" t="s">
        <v>45</v>
      </c>
      <c r="V301" s="276">
        <v>6</v>
      </c>
      <c r="W301" s="1"/>
      <c r="X301" s="2"/>
      <c r="Y301" s="13"/>
      <c r="Z301" s="276"/>
      <c r="AA301" s="276"/>
      <c r="AB301" s="1"/>
      <c r="AC301" s="2"/>
      <c r="AD301" s="32"/>
      <c r="AE301" s="1"/>
      <c r="AF301" s="123"/>
    </row>
    <row r="302" spans="2:32" x14ac:dyDescent="0.2">
      <c r="B302" s="1" t="s">
        <v>76</v>
      </c>
      <c r="C302" s="1" t="s">
        <v>251</v>
      </c>
      <c r="D302" s="133">
        <v>285</v>
      </c>
      <c r="E302" s="30" t="s">
        <v>42</v>
      </c>
      <c r="F302" s="13"/>
      <c r="G302" s="12">
        <v>3</v>
      </c>
      <c r="H302" s="12"/>
      <c r="I302" s="12"/>
      <c r="J302" s="12"/>
      <c r="K302" s="12"/>
      <c r="L302" s="276"/>
      <c r="M302" s="276" t="s">
        <v>45</v>
      </c>
      <c r="N302" s="12"/>
      <c r="O302" s="12">
        <v>3</v>
      </c>
      <c r="P302" s="12"/>
      <c r="Q302" s="276"/>
      <c r="R302" s="280"/>
      <c r="S302" s="322" t="s">
        <v>1346</v>
      </c>
      <c r="T302" s="36">
        <v>45387</v>
      </c>
      <c r="U302" s="276" t="s">
        <v>45</v>
      </c>
      <c r="V302" s="276">
        <v>12</v>
      </c>
      <c r="W302" s="1" t="s">
        <v>307</v>
      </c>
      <c r="X302" s="2"/>
      <c r="Y302" s="13"/>
      <c r="Z302" s="276"/>
      <c r="AA302" s="276"/>
      <c r="AB302" s="1"/>
      <c r="AC302" s="2"/>
      <c r="AD302" s="32"/>
      <c r="AE302" s="1"/>
      <c r="AF302" s="123"/>
    </row>
    <row r="303" spans="2:32" x14ac:dyDescent="0.2">
      <c r="B303" s="1" t="s">
        <v>76</v>
      </c>
      <c r="C303" s="1" t="s">
        <v>251</v>
      </c>
      <c r="D303" s="133">
        <v>286</v>
      </c>
      <c r="E303" s="30" t="s">
        <v>44</v>
      </c>
      <c r="F303" s="13"/>
      <c r="G303" s="12">
        <v>1</v>
      </c>
      <c r="H303" s="12">
        <v>2</v>
      </c>
      <c r="I303" s="12">
        <v>4</v>
      </c>
      <c r="J303" s="12"/>
      <c r="K303" s="12"/>
      <c r="L303" s="276"/>
      <c r="M303" s="276"/>
      <c r="N303" s="12"/>
      <c r="O303" s="12"/>
      <c r="P303" s="12"/>
      <c r="Q303" s="276"/>
      <c r="R303" s="280"/>
      <c r="S303" s="320" t="s">
        <v>1420</v>
      </c>
      <c r="T303" s="36"/>
      <c r="U303" s="276"/>
      <c r="V303" s="276"/>
      <c r="W303" s="1"/>
      <c r="X303" s="2"/>
      <c r="Y303" s="13"/>
      <c r="Z303" s="276"/>
      <c r="AA303" s="276"/>
      <c r="AB303" s="1"/>
      <c r="AC303" s="2"/>
      <c r="AD303" s="32"/>
      <c r="AE303" s="1"/>
      <c r="AF303" s="123"/>
    </row>
    <row r="304" spans="2:32" x14ac:dyDescent="0.2">
      <c r="B304" s="1" t="s">
        <v>76</v>
      </c>
      <c r="C304" s="1" t="s">
        <v>251</v>
      </c>
      <c r="D304" s="133">
        <v>287</v>
      </c>
      <c r="E304" s="30" t="s">
        <v>57</v>
      </c>
      <c r="F304" s="13"/>
      <c r="G304" s="12">
        <v>3</v>
      </c>
      <c r="H304" s="12"/>
      <c r="I304" s="12"/>
      <c r="J304" s="12"/>
      <c r="K304" s="12">
        <v>3</v>
      </c>
      <c r="L304" s="276"/>
      <c r="M304" s="276"/>
      <c r="N304" s="12">
        <v>2</v>
      </c>
      <c r="O304" s="12"/>
      <c r="P304" s="12"/>
      <c r="Q304" s="276"/>
      <c r="R304" s="280"/>
      <c r="S304" s="320" t="s">
        <v>1421</v>
      </c>
      <c r="T304" s="36"/>
      <c r="U304" s="276"/>
      <c r="V304" s="276"/>
      <c r="W304" s="1"/>
      <c r="X304" s="2"/>
      <c r="Y304" s="13"/>
      <c r="Z304" s="276"/>
      <c r="AA304" s="276"/>
      <c r="AB304" s="1"/>
      <c r="AC304" s="2"/>
      <c r="AD304" s="32"/>
      <c r="AE304" s="1"/>
      <c r="AF304" s="123"/>
    </row>
    <row r="305" spans="2:32" x14ac:dyDescent="0.2">
      <c r="B305" s="1" t="s">
        <v>76</v>
      </c>
      <c r="C305" s="1" t="s">
        <v>251</v>
      </c>
      <c r="D305" s="133">
        <v>288</v>
      </c>
      <c r="E305" s="30" t="s">
        <v>42</v>
      </c>
      <c r="F305" s="13"/>
      <c r="G305" s="12">
        <v>3</v>
      </c>
      <c r="H305" s="12"/>
      <c r="I305" s="12"/>
      <c r="J305" s="12"/>
      <c r="K305" s="12"/>
      <c r="L305" s="276"/>
      <c r="M305" s="276"/>
      <c r="N305" s="12">
        <v>3</v>
      </c>
      <c r="O305" s="12"/>
      <c r="P305" s="12"/>
      <c r="Q305" s="276"/>
      <c r="R305" s="280"/>
      <c r="S305" s="320" t="s">
        <v>1422</v>
      </c>
      <c r="T305" s="36"/>
      <c r="U305" s="276"/>
      <c r="V305" s="276"/>
      <c r="W305" s="1"/>
      <c r="X305" s="2"/>
      <c r="Y305" s="13"/>
      <c r="Z305" s="276"/>
      <c r="AA305" s="276"/>
      <c r="AB305" s="1"/>
      <c r="AC305" s="2"/>
      <c r="AD305" s="32"/>
      <c r="AE305" s="1"/>
      <c r="AF305" s="123"/>
    </row>
    <row r="306" spans="2:32" x14ac:dyDescent="0.2">
      <c r="B306" s="1" t="s">
        <v>76</v>
      </c>
      <c r="C306" s="1" t="s">
        <v>251</v>
      </c>
      <c r="D306" s="133">
        <v>289</v>
      </c>
      <c r="E306" s="30" t="s">
        <v>42</v>
      </c>
      <c r="F306" s="13"/>
      <c r="G306" s="12">
        <v>3</v>
      </c>
      <c r="H306" s="12"/>
      <c r="I306" s="12"/>
      <c r="J306" s="12"/>
      <c r="K306" s="12"/>
      <c r="L306" s="276"/>
      <c r="M306" s="276"/>
      <c r="N306" s="12"/>
      <c r="O306" s="12"/>
      <c r="P306" s="12"/>
      <c r="Q306" s="276" t="s">
        <v>45</v>
      </c>
      <c r="R306" s="280"/>
      <c r="S306" s="322" t="s">
        <v>1221</v>
      </c>
      <c r="T306" s="304">
        <v>45390</v>
      </c>
      <c r="U306" s="65" t="s">
        <v>45</v>
      </c>
      <c r="V306" s="65">
        <v>3</v>
      </c>
      <c r="W306" s="1"/>
      <c r="X306" s="2"/>
      <c r="Y306" s="13"/>
      <c r="Z306" s="276"/>
      <c r="AA306" s="276"/>
      <c r="AB306" s="1"/>
      <c r="AC306" s="2"/>
      <c r="AD306" s="32"/>
      <c r="AE306" s="1"/>
      <c r="AF306" s="123"/>
    </row>
    <row r="307" spans="2:32" x14ac:dyDescent="0.2">
      <c r="B307" s="1" t="s">
        <v>76</v>
      </c>
      <c r="C307" s="1" t="s">
        <v>251</v>
      </c>
      <c r="D307" s="133">
        <v>290</v>
      </c>
      <c r="E307" s="30" t="s">
        <v>42</v>
      </c>
      <c r="F307" s="13"/>
      <c r="G307" s="12">
        <v>3</v>
      </c>
      <c r="H307" s="12"/>
      <c r="I307" s="12"/>
      <c r="J307" s="12"/>
      <c r="K307" s="12"/>
      <c r="L307" s="276"/>
      <c r="M307" s="276"/>
      <c r="N307" s="12"/>
      <c r="O307" s="12"/>
      <c r="P307" s="12"/>
      <c r="Q307" s="276"/>
      <c r="R307" s="280"/>
      <c r="S307" s="321" t="s">
        <v>1116</v>
      </c>
      <c r="T307" s="36"/>
      <c r="U307" s="276"/>
      <c r="V307" s="276"/>
      <c r="W307" s="1"/>
      <c r="X307" s="2"/>
      <c r="Y307" s="13"/>
      <c r="Z307" s="276"/>
      <c r="AA307" s="276"/>
      <c r="AB307" s="1"/>
      <c r="AC307" s="2"/>
      <c r="AD307" s="32"/>
      <c r="AE307" s="1"/>
      <c r="AF307" s="123"/>
    </row>
    <row r="308" spans="2:32" x14ac:dyDescent="0.2">
      <c r="B308" s="1" t="s">
        <v>76</v>
      </c>
      <c r="C308" s="1" t="s">
        <v>251</v>
      </c>
      <c r="D308" s="133">
        <v>291</v>
      </c>
      <c r="E308" s="30" t="s">
        <v>42</v>
      </c>
      <c r="F308" s="13"/>
      <c r="G308" s="12">
        <v>3</v>
      </c>
      <c r="H308" s="12"/>
      <c r="I308" s="12"/>
      <c r="J308" s="12"/>
      <c r="K308" s="12"/>
      <c r="L308" s="276"/>
      <c r="M308" s="276"/>
      <c r="N308" s="12"/>
      <c r="O308" s="12"/>
      <c r="P308" s="12"/>
      <c r="Q308" s="276"/>
      <c r="R308" s="280"/>
      <c r="S308" s="320" t="s">
        <v>1423</v>
      </c>
      <c r="T308" s="36"/>
      <c r="U308" s="276"/>
      <c r="V308" s="276"/>
      <c r="W308" s="1"/>
      <c r="X308" s="2"/>
      <c r="Y308" s="13"/>
      <c r="Z308" s="276"/>
      <c r="AA308" s="276"/>
      <c r="AB308" s="1"/>
      <c r="AC308" s="2"/>
      <c r="AD308" s="32"/>
      <c r="AE308" s="1"/>
      <c r="AF308" s="123"/>
    </row>
    <row r="309" spans="2:32" x14ac:dyDescent="0.2">
      <c r="B309" s="1" t="s">
        <v>76</v>
      </c>
      <c r="C309" s="1" t="s">
        <v>251</v>
      </c>
      <c r="D309" s="133">
        <v>292</v>
      </c>
      <c r="E309" s="30" t="s">
        <v>42</v>
      </c>
      <c r="F309" s="13"/>
      <c r="G309" s="12">
        <v>3</v>
      </c>
      <c r="H309" s="12"/>
      <c r="I309" s="12"/>
      <c r="J309" s="12"/>
      <c r="K309" s="12"/>
      <c r="L309" s="276"/>
      <c r="M309" s="276"/>
      <c r="N309" s="12"/>
      <c r="O309" s="12"/>
      <c r="P309" s="12"/>
      <c r="Q309" s="276"/>
      <c r="R309" s="280"/>
      <c r="S309" s="320" t="s">
        <v>1424</v>
      </c>
      <c r="T309" s="36"/>
      <c r="U309" s="276"/>
      <c r="V309" s="276"/>
      <c r="W309" s="1"/>
      <c r="X309" s="2"/>
      <c r="Y309" s="13"/>
      <c r="Z309" s="276"/>
      <c r="AA309" s="276"/>
      <c r="AB309" s="1"/>
      <c r="AC309" s="2"/>
      <c r="AD309" s="32"/>
      <c r="AE309" s="1"/>
      <c r="AF309" s="123"/>
    </row>
    <row r="310" spans="2:32" x14ac:dyDescent="0.2">
      <c r="B310" s="1" t="s">
        <v>76</v>
      </c>
      <c r="C310" s="1" t="s">
        <v>251</v>
      </c>
      <c r="D310" s="133">
        <v>293</v>
      </c>
      <c r="E310" s="30" t="s">
        <v>42</v>
      </c>
      <c r="F310" s="13"/>
      <c r="G310" s="12">
        <v>3</v>
      </c>
      <c r="H310" s="12"/>
      <c r="I310" s="12"/>
      <c r="J310" s="12"/>
      <c r="K310" s="12"/>
      <c r="L310" s="276"/>
      <c r="M310" s="276"/>
      <c r="N310" s="12"/>
      <c r="O310" s="12">
        <v>10</v>
      </c>
      <c r="P310" s="12"/>
      <c r="Q310" s="276"/>
      <c r="R310" s="280" t="s">
        <v>45</v>
      </c>
      <c r="S310" s="320" t="s">
        <v>1425</v>
      </c>
      <c r="T310" s="36">
        <v>45387</v>
      </c>
      <c r="U310" s="276" t="s">
        <v>45</v>
      </c>
      <c r="V310" s="276">
        <v>19</v>
      </c>
      <c r="W310" s="1"/>
      <c r="X310" s="2"/>
      <c r="Y310" s="13"/>
      <c r="Z310" s="276"/>
      <c r="AA310" s="276"/>
      <c r="AB310" s="1"/>
      <c r="AC310" s="2"/>
      <c r="AD310" s="32"/>
      <c r="AE310" s="1"/>
      <c r="AF310" s="123"/>
    </row>
    <row r="311" spans="2:32" x14ac:dyDescent="0.2">
      <c r="B311" s="1" t="s">
        <v>76</v>
      </c>
      <c r="C311" s="1" t="s">
        <v>251</v>
      </c>
      <c r="D311" s="133">
        <v>294</v>
      </c>
      <c r="E311" s="30" t="s">
        <v>42</v>
      </c>
      <c r="F311" s="13"/>
      <c r="G311" s="12">
        <v>3</v>
      </c>
      <c r="H311" s="12"/>
      <c r="I311" s="12"/>
      <c r="J311" s="12"/>
      <c r="K311" s="12"/>
      <c r="L311" s="276"/>
      <c r="M311" s="276"/>
      <c r="N311" s="12">
        <v>3</v>
      </c>
      <c r="O311" s="12"/>
      <c r="P311" s="12"/>
      <c r="Q311" s="276"/>
      <c r="R311" s="280"/>
      <c r="S311" s="320" t="s">
        <v>1426</v>
      </c>
      <c r="T311" s="36"/>
      <c r="U311" s="276"/>
      <c r="V311" s="276"/>
      <c r="W311" s="1"/>
      <c r="X311" s="2"/>
      <c r="Y311" s="13"/>
      <c r="Z311" s="276"/>
      <c r="AA311" s="276"/>
      <c r="AB311" s="1"/>
      <c r="AC311" s="2"/>
      <c r="AD311" s="32"/>
      <c r="AE311" s="1"/>
      <c r="AF311" s="123"/>
    </row>
    <row r="312" spans="2:32" x14ac:dyDescent="0.2">
      <c r="B312" s="1" t="s">
        <v>76</v>
      </c>
      <c r="C312" s="1" t="s">
        <v>251</v>
      </c>
      <c r="D312" s="133">
        <v>295</v>
      </c>
      <c r="E312" s="30" t="s">
        <v>245</v>
      </c>
      <c r="F312" s="13"/>
      <c r="G312" s="12">
        <v>5</v>
      </c>
      <c r="H312" s="12">
        <v>3</v>
      </c>
      <c r="I312" s="12"/>
      <c r="J312" s="12"/>
      <c r="K312" s="12"/>
      <c r="L312" s="276"/>
      <c r="M312" s="276"/>
      <c r="N312" s="12"/>
      <c r="O312" s="12"/>
      <c r="P312" s="12">
        <v>3</v>
      </c>
      <c r="Q312" s="276"/>
      <c r="R312" s="280"/>
      <c r="S312" s="322" t="s">
        <v>1347</v>
      </c>
      <c r="T312" s="36"/>
      <c r="U312" s="276"/>
      <c r="V312" s="276"/>
      <c r="W312" s="1"/>
      <c r="X312" s="2"/>
      <c r="Y312" s="13"/>
      <c r="Z312" s="276"/>
      <c r="AA312" s="276"/>
      <c r="AB312" s="1"/>
      <c r="AC312" s="2"/>
      <c r="AD312" s="32"/>
      <c r="AE312" s="1"/>
      <c r="AF312" s="123"/>
    </row>
    <row r="313" spans="2:32" x14ac:dyDescent="0.2">
      <c r="B313" s="1" t="s">
        <v>76</v>
      </c>
      <c r="C313" s="1" t="s">
        <v>251</v>
      </c>
      <c r="D313" s="133">
        <v>296</v>
      </c>
      <c r="E313" s="30" t="s">
        <v>42</v>
      </c>
      <c r="F313" s="13"/>
      <c r="G313" s="12">
        <v>3</v>
      </c>
      <c r="H313" s="12"/>
      <c r="I313" s="12"/>
      <c r="J313" s="12"/>
      <c r="K313" s="12"/>
      <c r="L313" s="276"/>
      <c r="M313" s="276"/>
      <c r="N313" s="12"/>
      <c r="O313" s="12"/>
      <c r="P313" s="12"/>
      <c r="Q313" s="276"/>
      <c r="R313" s="280"/>
      <c r="S313" s="322" t="s">
        <v>1348</v>
      </c>
      <c r="T313" s="36"/>
      <c r="U313" s="276"/>
      <c r="V313" s="276"/>
      <c r="W313" s="1"/>
      <c r="X313" s="2"/>
      <c r="Y313" s="13"/>
      <c r="Z313" s="276"/>
      <c r="AA313" s="276"/>
      <c r="AB313" s="1"/>
      <c r="AC313" s="2"/>
      <c r="AD313" s="32"/>
      <c r="AE313" s="1"/>
      <c r="AF313" s="123"/>
    </row>
    <row r="314" spans="2:32" x14ac:dyDescent="0.2">
      <c r="B314" s="1" t="s">
        <v>76</v>
      </c>
      <c r="C314" s="1" t="s">
        <v>251</v>
      </c>
      <c r="D314" s="133">
        <v>297</v>
      </c>
      <c r="E314" s="30" t="s">
        <v>42</v>
      </c>
      <c r="F314" s="13"/>
      <c r="G314" s="12">
        <v>3</v>
      </c>
      <c r="H314" s="12"/>
      <c r="I314" s="12"/>
      <c r="J314" s="12"/>
      <c r="K314" s="12"/>
      <c r="L314" s="276"/>
      <c r="M314" s="276"/>
      <c r="N314" s="12"/>
      <c r="O314" s="12"/>
      <c r="P314" s="12"/>
      <c r="Q314" s="276"/>
      <c r="R314" s="280"/>
      <c r="S314" s="322" t="s">
        <v>1349</v>
      </c>
      <c r="T314" s="36"/>
      <c r="U314" s="276"/>
      <c r="V314" s="276"/>
      <c r="W314" s="1"/>
      <c r="X314" s="2"/>
      <c r="Y314" s="13"/>
      <c r="Z314" s="276"/>
      <c r="AA314" s="276"/>
      <c r="AB314" s="1"/>
      <c r="AC314" s="2"/>
      <c r="AD314" s="32"/>
      <c r="AE314" s="1"/>
      <c r="AF314" s="123"/>
    </row>
    <row r="315" spans="2:32" x14ac:dyDescent="0.2">
      <c r="B315" s="1" t="s">
        <v>76</v>
      </c>
      <c r="C315" s="1" t="s">
        <v>251</v>
      </c>
      <c r="D315" s="133">
        <v>298</v>
      </c>
      <c r="E315" s="30" t="s">
        <v>42</v>
      </c>
      <c r="F315" s="13"/>
      <c r="G315" s="12">
        <v>3</v>
      </c>
      <c r="H315" s="12"/>
      <c r="I315" s="12"/>
      <c r="J315" s="12"/>
      <c r="K315" s="12"/>
      <c r="L315" s="276"/>
      <c r="M315" s="276"/>
      <c r="N315" s="12"/>
      <c r="O315" s="12"/>
      <c r="P315" s="12"/>
      <c r="Q315" s="276"/>
      <c r="R315" s="280"/>
      <c r="S315" s="322" t="s">
        <v>1348</v>
      </c>
      <c r="T315" s="36"/>
      <c r="U315" s="276"/>
      <c r="V315" s="276"/>
      <c r="W315" s="1"/>
      <c r="X315" s="2"/>
      <c r="Y315" s="13"/>
      <c r="Z315" s="276"/>
      <c r="AA315" s="276"/>
      <c r="AB315" s="1"/>
      <c r="AC315" s="2"/>
      <c r="AD315" s="32"/>
      <c r="AE315" s="1"/>
      <c r="AF315" s="123"/>
    </row>
    <row r="316" spans="2:32" x14ac:dyDescent="0.2">
      <c r="B316" s="1" t="s">
        <v>76</v>
      </c>
      <c r="C316" s="1" t="s">
        <v>251</v>
      </c>
      <c r="D316" s="133">
        <v>299</v>
      </c>
      <c r="E316" s="30" t="s">
        <v>42</v>
      </c>
      <c r="F316" s="13"/>
      <c r="G316" s="12">
        <v>3</v>
      </c>
      <c r="H316" s="12"/>
      <c r="I316" s="12"/>
      <c r="J316" s="12"/>
      <c r="K316" s="12"/>
      <c r="L316" s="276"/>
      <c r="M316" s="276"/>
      <c r="N316" s="12"/>
      <c r="O316" s="12"/>
      <c r="P316" s="12"/>
      <c r="Q316" s="276"/>
      <c r="R316" s="280"/>
      <c r="S316" s="322" t="s">
        <v>1349</v>
      </c>
      <c r="T316" s="36"/>
      <c r="U316" s="276"/>
      <c r="V316" s="276"/>
      <c r="W316" s="1"/>
      <c r="X316" s="2"/>
      <c r="Y316" s="13"/>
      <c r="Z316" s="276"/>
      <c r="AA316" s="276"/>
      <c r="AB316" s="1"/>
      <c r="AC316" s="2"/>
      <c r="AD316" s="32"/>
      <c r="AE316" s="1"/>
      <c r="AF316" s="123"/>
    </row>
    <row r="317" spans="2:32" x14ac:dyDescent="0.2">
      <c r="B317" s="1" t="s">
        <v>76</v>
      </c>
      <c r="C317" s="1" t="s">
        <v>251</v>
      </c>
      <c r="D317" s="133">
        <v>300</v>
      </c>
      <c r="E317" s="30" t="s">
        <v>42</v>
      </c>
      <c r="F317" s="13"/>
      <c r="G317" s="12">
        <v>3</v>
      </c>
      <c r="H317" s="12"/>
      <c r="I317" s="12"/>
      <c r="J317" s="12"/>
      <c r="K317" s="12"/>
      <c r="L317" s="276"/>
      <c r="M317" s="276"/>
      <c r="N317" s="12"/>
      <c r="O317" s="12"/>
      <c r="P317" s="12"/>
      <c r="Q317" s="276"/>
      <c r="R317" s="280"/>
      <c r="S317" s="320" t="s">
        <v>1427</v>
      </c>
      <c r="T317" s="36"/>
      <c r="U317" s="276"/>
      <c r="V317" s="276"/>
      <c r="W317" s="1"/>
      <c r="X317" s="2"/>
      <c r="Y317" s="13"/>
      <c r="Z317" s="276"/>
      <c r="AA317" s="276"/>
      <c r="AB317" s="1"/>
      <c r="AC317" s="2"/>
      <c r="AD317" s="32"/>
      <c r="AE317" s="1"/>
      <c r="AF317" s="123"/>
    </row>
    <row r="318" spans="2:32" x14ac:dyDescent="0.2">
      <c r="B318" s="1" t="s">
        <v>76</v>
      </c>
      <c r="C318" s="1" t="s">
        <v>251</v>
      </c>
      <c r="D318" s="133">
        <v>301</v>
      </c>
      <c r="E318" s="30" t="s">
        <v>42</v>
      </c>
      <c r="F318" s="13"/>
      <c r="G318" s="12">
        <v>3</v>
      </c>
      <c r="H318" s="12"/>
      <c r="I318" s="12"/>
      <c r="J318" s="12"/>
      <c r="K318" s="12"/>
      <c r="L318" s="276"/>
      <c r="M318" s="276"/>
      <c r="N318" s="12"/>
      <c r="O318" s="12">
        <v>7</v>
      </c>
      <c r="P318" s="12"/>
      <c r="Q318" s="276"/>
      <c r="R318" s="280"/>
      <c r="S318" s="322" t="s">
        <v>1349</v>
      </c>
      <c r="T318" s="36">
        <v>45387</v>
      </c>
      <c r="U318" s="276" t="s">
        <v>45</v>
      </c>
      <c r="V318" s="276">
        <v>7</v>
      </c>
      <c r="W318" s="1"/>
      <c r="X318" s="2"/>
      <c r="Y318" s="13"/>
      <c r="Z318" s="276"/>
      <c r="AA318" s="276"/>
      <c r="AB318" s="1"/>
      <c r="AC318" s="2"/>
      <c r="AD318" s="32"/>
      <c r="AE318" s="1"/>
      <c r="AF318" s="123"/>
    </row>
    <row r="319" spans="2:32" x14ac:dyDescent="0.2">
      <c r="B319" s="1" t="s">
        <v>76</v>
      </c>
      <c r="C319" s="1" t="s">
        <v>251</v>
      </c>
      <c r="D319" s="133">
        <v>302</v>
      </c>
      <c r="E319" s="30" t="s">
        <v>42</v>
      </c>
      <c r="F319" s="13"/>
      <c r="G319" s="12">
        <v>3</v>
      </c>
      <c r="H319" s="12"/>
      <c r="I319" s="12"/>
      <c r="J319" s="12"/>
      <c r="K319" s="12"/>
      <c r="L319" s="276"/>
      <c r="M319" s="276"/>
      <c r="N319" s="12">
        <v>3</v>
      </c>
      <c r="O319" s="12">
        <v>6</v>
      </c>
      <c r="P319" s="12"/>
      <c r="Q319" s="276"/>
      <c r="R319" s="280"/>
      <c r="S319" s="322" t="s">
        <v>1349</v>
      </c>
      <c r="T319" s="36">
        <v>45387</v>
      </c>
      <c r="U319" s="276" t="s">
        <v>45</v>
      </c>
      <c r="V319" s="276">
        <v>6</v>
      </c>
      <c r="W319" s="1"/>
      <c r="X319" s="2"/>
      <c r="Y319" s="13"/>
      <c r="Z319" s="276"/>
      <c r="AA319" s="276"/>
      <c r="AB319" s="1"/>
      <c r="AC319" s="2"/>
      <c r="AD319" s="32"/>
      <c r="AE319" s="1"/>
      <c r="AF319" s="123"/>
    </row>
    <row r="320" spans="2:32" x14ac:dyDescent="0.2">
      <c r="B320" s="1" t="s">
        <v>76</v>
      </c>
      <c r="C320" s="1" t="s">
        <v>251</v>
      </c>
      <c r="D320" s="133">
        <v>303</v>
      </c>
      <c r="E320" s="30" t="s">
        <v>44</v>
      </c>
      <c r="F320" s="13"/>
      <c r="G320" s="12"/>
      <c r="H320" s="12">
        <v>6</v>
      </c>
      <c r="I320" s="12"/>
      <c r="J320" s="12"/>
      <c r="K320" s="12"/>
      <c r="L320" s="276"/>
      <c r="M320" s="276"/>
      <c r="N320" s="12"/>
      <c r="O320" s="12"/>
      <c r="P320" s="12"/>
      <c r="Q320" s="276"/>
      <c r="R320" s="280"/>
      <c r="S320" s="322" t="s">
        <v>1350</v>
      </c>
      <c r="T320" s="36"/>
      <c r="U320" s="276"/>
      <c r="V320" s="276"/>
      <c r="W320" s="1"/>
      <c r="X320" s="2"/>
      <c r="Y320" s="13"/>
      <c r="Z320" s="276"/>
      <c r="AA320" s="276"/>
      <c r="AB320" s="1"/>
      <c r="AC320" s="2"/>
      <c r="AD320" s="32"/>
      <c r="AE320" s="1"/>
      <c r="AF320" s="123"/>
    </row>
    <row r="321" spans="2:32" x14ac:dyDescent="0.2">
      <c r="B321" s="1" t="s">
        <v>76</v>
      </c>
      <c r="C321" s="1" t="s">
        <v>251</v>
      </c>
      <c r="D321" s="133">
        <v>304</v>
      </c>
      <c r="E321" s="30" t="s">
        <v>245</v>
      </c>
      <c r="F321" s="13"/>
      <c r="G321" s="12">
        <v>4</v>
      </c>
      <c r="H321" s="12">
        <v>3</v>
      </c>
      <c r="I321" s="12"/>
      <c r="J321" s="12"/>
      <c r="K321" s="12"/>
      <c r="L321" s="276"/>
      <c r="M321" s="276"/>
      <c r="N321" s="12"/>
      <c r="O321" s="12"/>
      <c r="P321" s="12"/>
      <c r="Q321" s="276"/>
      <c r="R321" s="280"/>
      <c r="S321" s="322" t="s">
        <v>1351</v>
      </c>
      <c r="T321" s="36"/>
      <c r="U321" s="276"/>
      <c r="V321" s="276"/>
      <c r="W321" s="1"/>
      <c r="X321" s="2"/>
      <c r="Y321" s="13"/>
      <c r="Z321" s="276"/>
      <c r="AA321" s="276"/>
      <c r="AB321" s="1"/>
      <c r="AC321" s="2"/>
      <c r="AD321" s="32"/>
      <c r="AE321" s="1"/>
      <c r="AF321" s="123"/>
    </row>
    <row r="322" spans="2:32" x14ac:dyDescent="0.2">
      <c r="B322" s="1" t="s">
        <v>76</v>
      </c>
      <c r="C322" s="1" t="s">
        <v>251</v>
      </c>
      <c r="D322" s="133">
        <v>305</v>
      </c>
      <c r="E322" s="30" t="s">
        <v>42</v>
      </c>
      <c r="F322" s="13"/>
      <c r="G322" s="12">
        <v>3</v>
      </c>
      <c r="H322" s="12"/>
      <c r="I322" s="12"/>
      <c r="J322" s="12"/>
      <c r="K322" s="12"/>
      <c r="L322" s="276"/>
      <c r="M322" s="276"/>
      <c r="N322" s="12"/>
      <c r="O322" s="12"/>
      <c r="P322" s="12"/>
      <c r="Q322" s="276"/>
      <c r="R322" s="280"/>
      <c r="S322" s="322" t="s">
        <v>1352</v>
      </c>
      <c r="T322" s="36"/>
      <c r="U322" s="276"/>
      <c r="V322" s="276"/>
      <c r="W322" s="1"/>
      <c r="X322" s="2"/>
      <c r="Y322" s="13"/>
      <c r="Z322" s="276"/>
      <c r="AA322" s="276"/>
      <c r="AB322" s="1"/>
      <c r="AC322" s="2"/>
      <c r="AD322" s="32"/>
      <c r="AE322" s="1"/>
      <c r="AF322" s="123"/>
    </row>
    <row r="323" spans="2:32" x14ac:dyDescent="0.2">
      <c r="B323" s="1" t="s">
        <v>76</v>
      </c>
      <c r="C323" s="1" t="s">
        <v>251</v>
      </c>
      <c r="D323" s="133">
        <v>306</v>
      </c>
      <c r="E323" s="30" t="s">
        <v>42</v>
      </c>
      <c r="F323" s="13"/>
      <c r="G323" s="12">
        <v>3</v>
      </c>
      <c r="H323" s="12"/>
      <c r="I323" s="12"/>
      <c r="J323" s="12"/>
      <c r="K323" s="12"/>
      <c r="L323" s="276"/>
      <c r="M323" s="276"/>
      <c r="N323" s="12">
        <v>3</v>
      </c>
      <c r="O323" s="12"/>
      <c r="P323" s="12"/>
      <c r="Q323" s="276"/>
      <c r="R323" s="280"/>
      <c r="S323" s="322" t="s">
        <v>1298</v>
      </c>
      <c r="T323" s="36"/>
      <c r="U323" s="276"/>
      <c r="V323" s="276"/>
      <c r="W323" s="1"/>
      <c r="X323" s="2"/>
      <c r="Y323" s="13"/>
      <c r="Z323" s="276"/>
      <c r="AA323" s="276"/>
      <c r="AB323" s="1"/>
      <c r="AC323" s="2"/>
      <c r="AD323" s="32"/>
      <c r="AE323" s="1"/>
      <c r="AF323" s="123"/>
    </row>
    <row r="324" spans="2:32" x14ac:dyDescent="0.2">
      <c r="B324" s="1" t="s">
        <v>76</v>
      </c>
      <c r="C324" s="1" t="s">
        <v>251</v>
      </c>
      <c r="D324" s="133">
        <v>307</v>
      </c>
      <c r="E324" s="30" t="s">
        <v>42</v>
      </c>
      <c r="F324" s="13"/>
      <c r="G324" s="12">
        <v>3</v>
      </c>
      <c r="H324" s="12"/>
      <c r="I324" s="12"/>
      <c r="J324" s="12"/>
      <c r="K324" s="12"/>
      <c r="L324" s="276"/>
      <c r="M324" s="276"/>
      <c r="N324" s="12"/>
      <c r="O324" s="12"/>
      <c r="P324" s="12"/>
      <c r="Q324" s="276"/>
      <c r="R324" s="280"/>
      <c r="S324" s="322" t="s">
        <v>1349</v>
      </c>
      <c r="T324" s="36"/>
      <c r="U324" s="276"/>
      <c r="V324" s="276"/>
      <c r="W324" s="1"/>
      <c r="X324" s="2"/>
      <c r="Y324" s="13"/>
      <c r="Z324" s="276"/>
      <c r="AA324" s="276"/>
      <c r="AB324" s="1"/>
      <c r="AC324" s="2"/>
      <c r="AD324" s="32"/>
      <c r="AE324" s="1"/>
      <c r="AF324" s="123"/>
    </row>
    <row r="325" spans="2:32" x14ac:dyDescent="0.2">
      <c r="B325" s="1" t="s">
        <v>76</v>
      </c>
      <c r="C325" s="1" t="s">
        <v>251</v>
      </c>
      <c r="D325" s="133">
        <v>308</v>
      </c>
      <c r="E325" s="30" t="s">
        <v>42</v>
      </c>
      <c r="F325" s="13"/>
      <c r="G325" s="12">
        <v>3</v>
      </c>
      <c r="H325" s="12"/>
      <c r="I325" s="12"/>
      <c r="J325" s="12"/>
      <c r="K325" s="12"/>
      <c r="L325" s="276"/>
      <c r="M325" s="276"/>
      <c r="N325" s="12">
        <v>3</v>
      </c>
      <c r="O325" s="12"/>
      <c r="P325" s="12"/>
      <c r="Q325" s="276"/>
      <c r="R325" s="280"/>
      <c r="S325" s="322" t="s">
        <v>1298</v>
      </c>
      <c r="T325" s="36"/>
      <c r="U325" s="276"/>
      <c r="V325" s="276"/>
      <c r="W325" s="1"/>
      <c r="X325" s="2"/>
      <c r="Y325" s="13"/>
      <c r="Z325" s="276"/>
      <c r="AA325" s="276"/>
      <c r="AB325" s="1"/>
      <c r="AC325" s="2"/>
      <c r="AD325" s="32"/>
      <c r="AE325" s="1"/>
      <c r="AF325" s="123"/>
    </row>
    <row r="326" spans="2:32" x14ac:dyDescent="0.2">
      <c r="B326" s="1" t="s">
        <v>76</v>
      </c>
      <c r="C326" s="1" t="s">
        <v>251</v>
      </c>
      <c r="D326" s="133">
        <v>309</v>
      </c>
      <c r="E326" s="30" t="s">
        <v>42</v>
      </c>
      <c r="F326" s="13"/>
      <c r="G326" s="12">
        <v>3</v>
      </c>
      <c r="H326" s="12"/>
      <c r="I326" s="12"/>
      <c r="J326" s="12"/>
      <c r="K326" s="12"/>
      <c r="L326" s="276"/>
      <c r="M326" s="276"/>
      <c r="N326" s="12"/>
      <c r="O326" s="12"/>
      <c r="P326" s="12"/>
      <c r="Q326" s="276"/>
      <c r="R326" s="280"/>
      <c r="S326" s="322" t="s">
        <v>1349</v>
      </c>
      <c r="T326" s="36"/>
      <c r="U326" s="276"/>
      <c r="V326" s="276"/>
      <c r="W326" s="1"/>
      <c r="X326" s="2"/>
      <c r="Y326" s="13"/>
      <c r="Z326" s="276"/>
      <c r="AA326" s="276"/>
      <c r="AB326" s="1"/>
      <c r="AC326" s="2"/>
      <c r="AD326" s="32"/>
      <c r="AE326" s="1"/>
      <c r="AF326" s="123"/>
    </row>
    <row r="327" spans="2:32" x14ac:dyDescent="0.2">
      <c r="B327" s="1" t="s">
        <v>76</v>
      </c>
      <c r="C327" s="1" t="s">
        <v>251</v>
      </c>
      <c r="D327" s="133">
        <v>310</v>
      </c>
      <c r="E327" s="30" t="s">
        <v>42</v>
      </c>
      <c r="F327" s="13"/>
      <c r="G327" s="12">
        <v>3</v>
      </c>
      <c r="H327" s="12"/>
      <c r="I327" s="12"/>
      <c r="J327" s="12"/>
      <c r="K327" s="12"/>
      <c r="L327" s="276"/>
      <c r="M327" s="276"/>
      <c r="N327" s="12"/>
      <c r="O327" s="12"/>
      <c r="P327" s="12"/>
      <c r="Q327" s="276"/>
      <c r="R327" s="280"/>
      <c r="S327" s="322" t="s">
        <v>1349</v>
      </c>
      <c r="T327" s="36"/>
      <c r="U327" s="276"/>
      <c r="V327" s="276"/>
      <c r="W327" s="1"/>
      <c r="X327" s="2"/>
      <c r="Y327" s="13"/>
      <c r="Z327" s="276"/>
      <c r="AA327" s="276"/>
      <c r="AB327" s="1"/>
      <c r="AC327" s="2"/>
      <c r="AD327" s="32"/>
      <c r="AE327" s="1"/>
      <c r="AF327" s="123"/>
    </row>
    <row r="328" spans="2:32" x14ac:dyDescent="0.2">
      <c r="B328" s="1" t="s">
        <v>76</v>
      </c>
      <c r="C328" s="1" t="s">
        <v>251</v>
      </c>
      <c r="D328" s="133">
        <v>311</v>
      </c>
      <c r="E328" s="30" t="s">
        <v>42</v>
      </c>
      <c r="F328" s="13"/>
      <c r="G328" s="12">
        <v>3</v>
      </c>
      <c r="H328" s="12"/>
      <c r="I328" s="12"/>
      <c r="J328" s="12"/>
      <c r="K328" s="12"/>
      <c r="L328" s="276"/>
      <c r="M328" s="276"/>
      <c r="N328" s="12"/>
      <c r="O328" s="12"/>
      <c r="P328" s="12"/>
      <c r="Q328" s="276"/>
      <c r="R328" s="280"/>
      <c r="S328" s="322" t="s">
        <v>1349</v>
      </c>
      <c r="T328" s="36"/>
      <c r="U328" s="276"/>
      <c r="V328" s="276"/>
      <c r="W328" s="1"/>
      <c r="X328" s="2"/>
      <c r="Y328" s="13"/>
      <c r="Z328" s="276"/>
      <c r="AA328" s="276"/>
      <c r="AB328" s="1"/>
      <c r="AC328" s="2"/>
      <c r="AD328" s="32"/>
      <c r="AE328" s="1"/>
      <c r="AF328" s="123"/>
    </row>
    <row r="329" spans="2:32" x14ac:dyDescent="0.2">
      <c r="B329" s="1" t="s">
        <v>76</v>
      </c>
      <c r="C329" s="1" t="s">
        <v>251</v>
      </c>
      <c r="D329" s="133">
        <v>312</v>
      </c>
      <c r="E329" s="30" t="s">
        <v>42</v>
      </c>
      <c r="F329" s="13"/>
      <c r="G329" s="12">
        <v>3</v>
      </c>
      <c r="H329" s="12"/>
      <c r="I329" s="12"/>
      <c r="J329" s="12"/>
      <c r="K329" s="12"/>
      <c r="L329" s="276"/>
      <c r="M329" s="276"/>
      <c r="N329" s="12"/>
      <c r="O329" s="12"/>
      <c r="P329" s="12"/>
      <c r="Q329" s="276"/>
      <c r="R329" s="280"/>
      <c r="S329" s="322" t="s">
        <v>1349</v>
      </c>
      <c r="T329" s="36"/>
      <c r="U329" s="276"/>
      <c r="V329" s="276"/>
      <c r="W329" s="1"/>
      <c r="X329" s="2"/>
      <c r="Y329" s="13"/>
      <c r="Z329" s="276"/>
      <c r="AA329" s="276"/>
      <c r="AB329" s="1"/>
      <c r="AC329" s="2"/>
      <c r="AD329" s="32"/>
      <c r="AE329" s="1"/>
      <c r="AF329" s="123"/>
    </row>
    <row r="330" spans="2:32" x14ac:dyDescent="0.2">
      <c r="B330" s="1" t="s">
        <v>76</v>
      </c>
      <c r="C330" s="1" t="s">
        <v>251</v>
      </c>
      <c r="D330" s="133">
        <v>313</v>
      </c>
      <c r="E330" s="30" t="s">
        <v>42</v>
      </c>
      <c r="F330" s="13"/>
      <c r="G330" s="12">
        <v>3</v>
      </c>
      <c r="H330" s="12"/>
      <c r="I330" s="12"/>
      <c r="J330" s="12"/>
      <c r="K330" s="12"/>
      <c r="L330" s="276"/>
      <c r="M330" s="276"/>
      <c r="N330" s="12"/>
      <c r="O330" s="12"/>
      <c r="P330" s="12"/>
      <c r="Q330" s="276"/>
      <c r="R330" s="280"/>
      <c r="S330" s="322" t="s">
        <v>1353</v>
      </c>
      <c r="T330" s="36"/>
      <c r="U330" s="276"/>
      <c r="V330" s="276"/>
      <c r="W330" s="1"/>
      <c r="X330" s="2"/>
      <c r="Y330" s="13"/>
      <c r="Z330" s="276"/>
      <c r="AA330" s="276"/>
      <c r="AB330" s="1"/>
      <c r="AC330" s="2"/>
      <c r="AD330" s="32"/>
      <c r="AE330" s="1"/>
      <c r="AF330" s="123"/>
    </row>
    <row r="331" spans="2:32" x14ac:dyDescent="0.2">
      <c r="B331" s="1" t="s">
        <v>76</v>
      </c>
      <c r="C331" s="1" t="s">
        <v>251</v>
      </c>
      <c r="D331" s="133">
        <v>314</v>
      </c>
      <c r="E331" s="30" t="s">
        <v>42</v>
      </c>
      <c r="F331" s="13"/>
      <c r="G331" s="12">
        <v>3</v>
      </c>
      <c r="H331" s="12"/>
      <c r="I331" s="12"/>
      <c r="J331" s="12"/>
      <c r="K331" s="12"/>
      <c r="L331" s="276"/>
      <c r="M331" s="276" t="s">
        <v>45</v>
      </c>
      <c r="N331" s="12"/>
      <c r="O331" s="12">
        <v>6</v>
      </c>
      <c r="P331" s="12"/>
      <c r="Q331" s="276"/>
      <c r="R331" s="280"/>
      <c r="S331" s="322" t="s">
        <v>1349</v>
      </c>
      <c r="T331" s="36">
        <v>45387</v>
      </c>
      <c r="U331" s="276" t="s">
        <v>45</v>
      </c>
      <c r="V331" s="276">
        <v>15</v>
      </c>
      <c r="W331" s="1"/>
      <c r="X331" s="2"/>
      <c r="Y331" s="13"/>
      <c r="Z331" s="276"/>
      <c r="AA331" s="276"/>
      <c r="AB331" s="1"/>
      <c r="AC331" s="2"/>
      <c r="AD331" s="32"/>
      <c r="AE331" s="1"/>
      <c r="AF331" s="123"/>
    </row>
    <row r="332" spans="2:32" x14ac:dyDescent="0.2">
      <c r="B332" s="1" t="s">
        <v>76</v>
      </c>
      <c r="C332" s="1" t="s">
        <v>251</v>
      </c>
      <c r="D332" s="133">
        <v>315</v>
      </c>
      <c r="E332" s="30" t="s">
        <v>42</v>
      </c>
      <c r="F332" s="13"/>
      <c r="G332" s="12">
        <v>3</v>
      </c>
      <c r="H332" s="12"/>
      <c r="I332" s="12"/>
      <c r="J332" s="12"/>
      <c r="K332" s="12"/>
      <c r="L332" s="276"/>
      <c r="M332" s="276"/>
      <c r="N332" s="12"/>
      <c r="O332" s="12"/>
      <c r="P332" s="12"/>
      <c r="Q332" s="276"/>
      <c r="R332" s="280"/>
      <c r="S332" s="321" t="s">
        <v>1116</v>
      </c>
      <c r="T332" s="36"/>
      <c r="U332" s="276"/>
      <c r="V332" s="276"/>
      <c r="W332" s="1"/>
      <c r="X332" s="2"/>
      <c r="Y332" s="13"/>
      <c r="Z332" s="276"/>
      <c r="AA332" s="276"/>
      <c r="AB332" s="1"/>
      <c r="AC332" s="2"/>
      <c r="AD332" s="32"/>
      <c r="AE332" s="1"/>
      <c r="AF332" s="123"/>
    </row>
    <row r="333" spans="2:32" x14ac:dyDescent="0.2">
      <c r="B333" s="1" t="s">
        <v>76</v>
      </c>
      <c r="C333" s="1" t="s">
        <v>251</v>
      </c>
      <c r="D333" s="133">
        <v>316</v>
      </c>
      <c r="E333" s="30" t="s">
        <v>245</v>
      </c>
      <c r="F333" s="13"/>
      <c r="G333" s="12">
        <v>3</v>
      </c>
      <c r="H333" s="12">
        <v>3</v>
      </c>
      <c r="I333" s="12"/>
      <c r="J333" s="12"/>
      <c r="K333" s="12">
        <v>3</v>
      </c>
      <c r="L333" s="276"/>
      <c r="M333" s="276"/>
      <c r="N333" s="12"/>
      <c r="O333" s="12"/>
      <c r="P333" s="12"/>
      <c r="Q333" s="276"/>
      <c r="R333" s="280"/>
      <c r="S333" s="322" t="s">
        <v>1354</v>
      </c>
      <c r="T333" s="36"/>
      <c r="U333" s="276"/>
      <c r="V333" s="276"/>
      <c r="W333" s="1"/>
      <c r="X333" s="2"/>
      <c r="Y333" s="13"/>
      <c r="Z333" s="276"/>
      <c r="AA333" s="276"/>
      <c r="AB333" s="1"/>
      <c r="AC333" s="2"/>
      <c r="AD333" s="32"/>
      <c r="AE333" s="1"/>
      <c r="AF333" s="123"/>
    </row>
    <row r="334" spans="2:32" x14ac:dyDescent="0.2">
      <c r="B334" s="1" t="s">
        <v>76</v>
      </c>
      <c r="C334" s="1" t="s">
        <v>251</v>
      </c>
      <c r="D334" s="133">
        <v>317</v>
      </c>
      <c r="E334" s="30" t="s">
        <v>49</v>
      </c>
      <c r="F334" s="13"/>
      <c r="G334" s="12"/>
      <c r="H334" s="12">
        <v>3</v>
      </c>
      <c r="I334" s="12"/>
      <c r="J334" s="12"/>
      <c r="K334" s="12"/>
      <c r="L334" s="276"/>
      <c r="M334" s="276"/>
      <c r="N334" s="12"/>
      <c r="O334" s="12">
        <v>3</v>
      </c>
      <c r="P334" s="12"/>
      <c r="Q334" s="276"/>
      <c r="R334" s="280"/>
      <c r="S334" s="322" t="s">
        <v>1355</v>
      </c>
      <c r="T334" s="36">
        <v>45387</v>
      </c>
      <c r="U334" s="276" t="s">
        <v>45</v>
      </c>
      <c r="V334" s="276">
        <v>3</v>
      </c>
      <c r="W334" s="1"/>
      <c r="X334" s="2"/>
      <c r="Y334" s="13"/>
      <c r="Z334" s="276"/>
      <c r="AA334" s="276"/>
      <c r="AB334" s="1"/>
      <c r="AC334" s="2"/>
      <c r="AD334" s="32"/>
      <c r="AE334" s="1"/>
      <c r="AF334" s="123"/>
    </row>
    <row r="335" spans="2:32" x14ac:dyDescent="0.2">
      <c r="B335" s="1" t="s">
        <v>76</v>
      </c>
      <c r="C335" s="1" t="s">
        <v>251</v>
      </c>
      <c r="D335" s="133">
        <v>318</v>
      </c>
      <c r="E335" s="30" t="s">
        <v>42</v>
      </c>
      <c r="F335" s="13"/>
      <c r="G335" s="12">
        <v>3</v>
      </c>
      <c r="H335" s="12"/>
      <c r="I335" s="12"/>
      <c r="J335" s="12"/>
      <c r="K335" s="12"/>
      <c r="L335" s="276"/>
      <c r="M335" s="276"/>
      <c r="N335" s="12"/>
      <c r="O335" s="12"/>
      <c r="P335" s="12"/>
      <c r="Q335" s="276"/>
      <c r="R335" s="280"/>
      <c r="S335" s="322" t="s">
        <v>1356</v>
      </c>
      <c r="T335" s="36"/>
      <c r="U335" s="276"/>
      <c r="V335" s="276"/>
      <c r="W335" s="1"/>
      <c r="X335" s="2"/>
      <c r="Y335" s="13"/>
      <c r="Z335" s="276"/>
      <c r="AA335" s="276"/>
      <c r="AB335" s="1"/>
      <c r="AC335" s="2"/>
      <c r="AD335" s="32"/>
      <c r="AE335" s="1"/>
      <c r="AF335" s="123"/>
    </row>
    <row r="336" spans="2:32" x14ac:dyDescent="0.2">
      <c r="B336" s="1" t="s">
        <v>76</v>
      </c>
      <c r="C336" s="1" t="s">
        <v>251</v>
      </c>
      <c r="D336" s="133">
        <v>319</v>
      </c>
      <c r="E336" s="30" t="s">
        <v>245</v>
      </c>
      <c r="F336" s="13"/>
      <c r="G336" s="12">
        <v>3</v>
      </c>
      <c r="H336" s="12"/>
      <c r="I336" s="12">
        <v>3</v>
      </c>
      <c r="J336" s="12"/>
      <c r="K336" s="12"/>
      <c r="L336" s="276"/>
      <c r="M336" s="276"/>
      <c r="N336" s="12"/>
      <c r="O336" s="12"/>
      <c r="P336" s="12"/>
      <c r="Q336" s="276"/>
      <c r="R336" s="280"/>
      <c r="S336" s="320" t="s">
        <v>1428</v>
      </c>
      <c r="T336" s="36"/>
      <c r="U336" s="276"/>
      <c r="V336" s="276"/>
      <c r="W336" s="1"/>
      <c r="X336" s="2"/>
      <c r="Y336" s="13"/>
      <c r="Z336" s="276"/>
      <c r="AA336" s="276"/>
      <c r="AB336" s="1"/>
      <c r="AC336" s="2"/>
      <c r="AD336" s="32"/>
      <c r="AE336" s="1"/>
      <c r="AF336" s="123"/>
    </row>
    <row r="337" spans="2:32" x14ac:dyDescent="0.2">
      <c r="B337" s="1" t="s">
        <v>76</v>
      </c>
      <c r="C337" s="1" t="s">
        <v>251</v>
      </c>
      <c r="D337" s="133">
        <v>320</v>
      </c>
      <c r="E337" s="30" t="s">
        <v>42</v>
      </c>
      <c r="F337" s="13"/>
      <c r="G337" s="12">
        <v>3</v>
      </c>
      <c r="H337" s="12"/>
      <c r="I337" s="12"/>
      <c r="J337" s="12"/>
      <c r="K337" s="12"/>
      <c r="L337" s="276"/>
      <c r="M337" s="276"/>
      <c r="N337" s="12"/>
      <c r="O337" s="12">
        <v>6</v>
      </c>
      <c r="P337" s="12"/>
      <c r="Q337" s="276"/>
      <c r="R337" s="280" t="s">
        <v>45</v>
      </c>
      <c r="S337" s="322" t="s">
        <v>1357</v>
      </c>
      <c r="T337" s="36">
        <v>45387</v>
      </c>
      <c r="U337" s="276" t="s">
        <v>45</v>
      </c>
      <c r="V337" s="276">
        <v>15</v>
      </c>
      <c r="W337" s="1"/>
      <c r="X337" s="2"/>
      <c r="Y337" s="13"/>
      <c r="Z337" s="276"/>
      <c r="AA337" s="276"/>
      <c r="AB337" s="1"/>
      <c r="AC337" s="2"/>
      <c r="AD337" s="32"/>
      <c r="AE337" s="1"/>
      <c r="AF337" s="123"/>
    </row>
    <row r="338" spans="2:32" x14ac:dyDescent="0.2">
      <c r="B338" s="1" t="s">
        <v>76</v>
      </c>
      <c r="C338" s="1" t="s">
        <v>251</v>
      </c>
      <c r="D338" s="133">
        <v>321</v>
      </c>
      <c r="E338" s="30" t="s">
        <v>42</v>
      </c>
      <c r="F338" s="13"/>
      <c r="G338" s="12">
        <v>3</v>
      </c>
      <c r="H338" s="12"/>
      <c r="I338" s="12"/>
      <c r="J338" s="12"/>
      <c r="K338" s="12"/>
      <c r="L338" s="276" t="s">
        <v>45</v>
      </c>
      <c r="M338" s="276"/>
      <c r="N338" s="12"/>
      <c r="O338" s="12">
        <v>3</v>
      </c>
      <c r="P338" s="12"/>
      <c r="Q338" s="276"/>
      <c r="R338" s="280"/>
      <c r="S338" s="320" t="s">
        <v>1429</v>
      </c>
      <c r="T338" s="36">
        <v>45387</v>
      </c>
      <c r="U338" s="276" t="s">
        <v>45</v>
      </c>
      <c r="V338" s="276">
        <v>6</v>
      </c>
      <c r="W338" s="1"/>
      <c r="X338" s="2"/>
      <c r="Y338" s="13"/>
      <c r="Z338" s="276"/>
      <c r="AA338" s="276"/>
      <c r="AB338" s="1"/>
      <c r="AC338" s="2"/>
      <c r="AD338" s="32"/>
      <c r="AE338" s="1"/>
      <c r="AF338" s="123"/>
    </row>
    <row r="339" spans="2:32" x14ac:dyDescent="0.2">
      <c r="B339" s="1" t="s">
        <v>76</v>
      </c>
      <c r="C339" s="1" t="s">
        <v>251</v>
      </c>
      <c r="D339" s="133">
        <v>322</v>
      </c>
      <c r="E339" s="30" t="s">
        <v>246</v>
      </c>
      <c r="F339" s="13"/>
      <c r="G339" s="12">
        <v>3</v>
      </c>
      <c r="H339" s="12"/>
      <c r="I339" s="12">
        <v>3</v>
      </c>
      <c r="J339" s="12"/>
      <c r="K339" s="12"/>
      <c r="L339" s="276"/>
      <c r="M339" s="276"/>
      <c r="N339" s="12"/>
      <c r="O339" s="12"/>
      <c r="P339" s="12">
        <v>3</v>
      </c>
      <c r="Q339" s="276"/>
      <c r="R339" s="280"/>
      <c r="S339" s="322" t="s">
        <v>1358</v>
      </c>
      <c r="T339" s="36"/>
      <c r="U339" s="276"/>
      <c r="V339" s="276"/>
      <c r="W339" s="1"/>
      <c r="X339" s="2"/>
      <c r="Y339" s="13"/>
      <c r="Z339" s="276"/>
      <c r="AA339" s="276"/>
      <c r="AB339" s="1"/>
      <c r="AC339" s="2"/>
      <c r="AD339" s="32"/>
      <c r="AE339" s="1"/>
      <c r="AF339" s="123"/>
    </row>
    <row r="340" spans="2:32" x14ac:dyDescent="0.2">
      <c r="B340" s="1" t="s">
        <v>76</v>
      </c>
      <c r="C340" s="1" t="s">
        <v>251</v>
      </c>
      <c r="D340" s="133">
        <v>323</v>
      </c>
      <c r="E340" s="30" t="s">
        <v>42</v>
      </c>
      <c r="F340" s="13"/>
      <c r="G340" s="12">
        <v>3</v>
      </c>
      <c r="H340" s="12"/>
      <c r="I340" s="12"/>
      <c r="J340" s="12"/>
      <c r="K340" s="12">
        <v>3</v>
      </c>
      <c r="L340" s="276" t="s">
        <v>301</v>
      </c>
      <c r="M340" s="276" t="s">
        <v>302</v>
      </c>
      <c r="N340" s="12"/>
      <c r="O340" s="12">
        <v>5</v>
      </c>
      <c r="P340" s="12"/>
      <c r="Q340" s="276"/>
      <c r="R340" s="280"/>
      <c r="S340" s="322" t="s">
        <v>1359</v>
      </c>
      <c r="T340" s="36">
        <v>45387</v>
      </c>
      <c r="U340" s="276" t="s">
        <v>45</v>
      </c>
      <c r="V340" s="276">
        <v>14</v>
      </c>
      <c r="W340" s="1"/>
      <c r="X340" s="2"/>
      <c r="Y340" s="13"/>
      <c r="Z340" s="276"/>
      <c r="AA340" s="276"/>
      <c r="AB340" s="1"/>
      <c r="AC340" s="2"/>
      <c r="AD340" s="32"/>
      <c r="AE340" s="1"/>
      <c r="AF340" s="123"/>
    </row>
    <row r="341" spans="2:32" x14ac:dyDescent="0.2">
      <c r="B341" s="1" t="s">
        <v>76</v>
      </c>
      <c r="C341" s="1" t="s">
        <v>251</v>
      </c>
      <c r="D341" s="133">
        <v>324</v>
      </c>
      <c r="E341" s="30" t="s">
        <v>42</v>
      </c>
      <c r="F341" s="13"/>
      <c r="G341" s="12">
        <v>3</v>
      </c>
      <c r="H341" s="12"/>
      <c r="I341" s="12"/>
      <c r="J341" s="12"/>
      <c r="K341" s="12"/>
      <c r="L341" s="276"/>
      <c r="M341" s="276"/>
      <c r="N341" s="12"/>
      <c r="O341" s="12"/>
      <c r="P341" s="12"/>
      <c r="Q341" s="276"/>
      <c r="R341" s="280"/>
      <c r="S341" s="322" t="s">
        <v>1353</v>
      </c>
      <c r="T341" s="36"/>
      <c r="U341" s="276"/>
      <c r="V341" s="276"/>
      <c r="W341" s="1"/>
      <c r="X341" s="2"/>
      <c r="Y341" s="13"/>
      <c r="Z341" s="276"/>
      <c r="AA341" s="276"/>
      <c r="AB341" s="1"/>
      <c r="AC341" s="2"/>
      <c r="AD341" s="32"/>
      <c r="AE341" s="1"/>
      <c r="AF341" s="123"/>
    </row>
    <row r="342" spans="2:32" x14ac:dyDescent="0.2">
      <c r="B342" s="1" t="s">
        <v>76</v>
      </c>
      <c r="C342" s="1" t="s">
        <v>251</v>
      </c>
      <c r="D342" s="133">
        <v>325</v>
      </c>
      <c r="E342" s="30" t="s">
        <v>52</v>
      </c>
      <c r="F342" s="13"/>
      <c r="G342" s="12">
        <v>1</v>
      </c>
      <c r="H342" s="12">
        <v>6</v>
      </c>
      <c r="I342" s="12"/>
      <c r="J342" s="12"/>
      <c r="K342" s="12">
        <v>5</v>
      </c>
      <c r="L342" s="276"/>
      <c r="M342" s="276" t="s">
        <v>45</v>
      </c>
      <c r="N342" s="12">
        <v>2</v>
      </c>
      <c r="O342" s="12">
        <v>3</v>
      </c>
      <c r="P342" s="12"/>
      <c r="Q342" s="276"/>
      <c r="R342" s="280"/>
      <c r="S342" s="322" t="s">
        <v>1360</v>
      </c>
      <c r="T342" s="36">
        <v>45387</v>
      </c>
      <c r="U342" s="276" t="s">
        <v>45</v>
      </c>
      <c r="V342" s="276">
        <v>12</v>
      </c>
      <c r="W342" s="1"/>
      <c r="X342" s="2"/>
      <c r="Y342" s="13"/>
      <c r="Z342" s="276"/>
      <c r="AA342" s="276"/>
      <c r="AB342" s="1"/>
      <c r="AC342" s="2"/>
      <c r="AD342" s="32"/>
      <c r="AE342" s="1"/>
      <c r="AF342" s="123"/>
    </row>
    <row r="343" spans="2:32" x14ac:dyDescent="0.2">
      <c r="B343" s="1" t="s">
        <v>76</v>
      </c>
      <c r="C343" s="1" t="s">
        <v>251</v>
      </c>
      <c r="D343" s="133">
        <v>326</v>
      </c>
      <c r="E343" s="30" t="s">
        <v>246</v>
      </c>
      <c r="F343" s="13"/>
      <c r="G343" s="12">
        <v>3</v>
      </c>
      <c r="H343" s="12"/>
      <c r="I343" s="12">
        <v>3</v>
      </c>
      <c r="J343" s="12"/>
      <c r="K343" s="12"/>
      <c r="L343" s="276" t="s">
        <v>45</v>
      </c>
      <c r="M343" s="276"/>
      <c r="N343" s="12"/>
      <c r="O343" s="12"/>
      <c r="P343" s="12"/>
      <c r="Q343" s="276"/>
      <c r="R343" s="280"/>
      <c r="S343" s="322" t="s">
        <v>1361</v>
      </c>
      <c r="T343" s="36">
        <v>45387</v>
      </c>
      <c r="U343" s="276" t="s">
        <v>45</v>
      </c>
      <c r="V343" s="276">
        <v>3</v>
      </c>
      <c r="W343" s="1"/>
      <c r="X343" s="2"/>
      <c r="Y343" s="13"/>
      <c r="Z343" s="276"/>
      <c r="AA343" s="276"/>
      <c r="AB343" s="1"/>
      <c r="AC343" s="2"/>
      <c r="AD343" s="32"/>
      <c r="AE343" s="1"/>
      <c r="AF343" s="123"/>
    </row>
    <row r="344" spans="2:32" x14ac:dyDescent="0.2">
      <c r="B344" s="1" t="s">
        <v>76</v>
      </c>
      <c r="C344" s="1" t="s">
        <v>251</v>
      </c>
      <c r="D344" s="133">
        <v>327</v>
      </c>
      <c r="E344" s="30" t="s">
        <v>62</v>
      </c>
      <c r="F344" s="13"/>
      <c r="G344" s="12">
        <v>3</v>
      </c>
      <c r="H344" s="12"/>
      <c r="I344" s="12">
        <v>6</v>
      </c>
      <c r="J344" s="12"/>
      <c r="K344" s="12">
        <v>3</v>
      </c>
      <c r="L344" s="276"/>
      <c r="M344" s="276"/>
      <c r="N344" s="12">
        <v>3</v>
      </c>
      <c r="O344" s="12"/>
      <c r="P344" s="12"/>
      <c r="Q344" s="276"/>
      <c r="R344" s="280"/>
      <c r="S344" s="322" t="s">
        <v>1362</v>
      </c>
      <c r="T344" s="36"/>
      <c r="U344" s="276"/>
      <c r="V344" s="276"/>
      <c r="W344" s="1"/>
      <c r="X344" s="2"/>
      <c r="Y344" s="13"/>
      <c r="Z344" s="276"/>
      <c r="AA344" s="276"/>
      <c r="AB344" s="1"/>
      <c r="AC344" s="2"/>
      <c r="AD344" s="32"/>
      <c r="AE344" s="1"/>
      <c r="AF344" s="123"/>
    </row>
    <row r="345" spans="2:32" x14ac:dyDescent="0.2">
      <c r="B345" s="1" t="s">
        <v>76</v>
      </c>
      <c r="C345" s="1" t="s">
        <v>251</v>
      </c>
      <c r="D345" s="133">
        <v>328</v>
      </c>
      <c r="E345" s="30" t="s">
        <v>49</v>
      </c>
      <c r="F345" s="13"/>
      <c r="G345" s="12"/>
      <c r="H345" s="12"/>
      <c r="I345" s="12">
        <v>3</v>
      </c>
      <c r="J345" s="12"/>
      <c r="K345" s="12">
        <v>3</v>
      </c>
      <c r="L345" s="276"/>
      <c r="M345" s="276"/>
      <c r="N345" s="12">
        <v>3</v>
      </c>
      <c r="O345" s="12"/>
      <c r="P345" s="12"/>
      <c r="Q345" s="276"/>
      <c r="R345" s="280"/>
      <c r="S345" s="322" t="s">
        <v>1363</v>
      </c>
      <c r="T345" s="36"/>
      <c r="U345" s="276"/>
      <c r="V345" s="276"/>
      <c r="W345" s="1"/>
      <c r="X345" s="2"/>
      <c r="Y345" s="13"/>
      <c r="Z345" s="276"/>
      <c r="AA345" s="276"/>
      <c r="AB345" s="1"/>
      <c r="AC345" s="2"/>
      <c r="AD345" s="32"/>
      <c r="AE345" s="1"/>
      <c r="AF345" s="123"/>
    </row>
    <row r="346" spans="2:32" x14ac:dyDescent="0.2">
      <c r="B346" s="1" t="s">
        <v>76</v>
      </c>
      <c r="C346" s="1" t="s">
        <v>251</v>
      </c>
      <c r="D346" s="133">
        <v>329</v>
      </c>
      <c r="E346" s="30" t="s">
        <v>42</v>
      </c>
      <c r="F346" s="13"/>
      <c r="G346" s="12">
        <v>3</v>
      </c>
      <c r="H346" s="12"/>
      <c r="I346" s="12"/>
      <c r="J346" s="12"/>
      <c r="K346" s="12"/>
      <c r="L346" s="276"/>
      <c r="M346" s="276"/>
      <c r="N346" s="12"/>
      <c r="O346" s="12"/>
      <c r="P346" s="12"/>
      <c r="Q346" s="276"/>
      <c r="R346" s="280"/>
      <c r="S346" s="320" t="s">
        <v>1430</v>
      </c>
      <c r="T346" s="36"/>
      <c r="U346" s="276"/>
      <c r="V346" s="276"/>
      <c r="W346" s="1"/>
      <c r="X346" s="2"/>
      <c r="Y346" s="13"/>
      <c r="Z346" s="276"/>
      <c r="AA346" s="276"/>
      <c r="AB346" s="1"/>
      <c r="AC346" s="2"/>
      <c r="AD346" s="32"/>
      <c r="AE346" s="1"/>
      <c r="AF346" s="123"/>
    </row>
    <row r="347" spans="2:32" x14ac:dyDescent="0.2">
      <c r="B347" s="1" t="s">
        <v>76</v>
      </c>
      <c r="C347" s="1" t="s">
        <v>251</v>
      </c>
      <c r="D347" s="133">
        <v>330</v>
      </c>
      <c r="E347" s="30" t="s">
        <v>42</v>
      </c>
      <c r="F347" s="13"/>
      <c r="G347" s="12">
        <v>3</v>
      </c>
      <c r="H347" s="12"/>
      <c r="I347" s="12"/>
      <c r="J347" s="12"/>
      <c r="K347" s="12"/>
      <c r="L347" s="276"/>
      <c r="M347" s="276"/>
      <c r="N347" s="12"/>
      <c r="O347" s="12">
        <v>8</v>
      </c>
      <c r="P347" s="12"/>
      <c r="Q347" s="276"/>
      <c r="R347" s="280"/>
      <c r="S347" s="322" t="s">
        <v>1364</v>
      </c>
      <c r="T347" s="36">
        <v>45390</v>
      </c>
      <c r="U347" s="276" t="s">
        <v>45</v>
      </c>
      <c r="V347" s="276">
        <v>8</v>
      </c>
      <c r="W347" s="1"/>
      <c r="X347" s="2"/>
      <c r="Y347" s="13"/>
      <c r="Z347" s="276"/>
      <c r="AA347" s="276"/>
      <c r="AB347" s="1"/>
      <c r="AC347" s="2"/>
      <c r="AD347" s="32"/>
      <c r="AE347" s="1"/>
      <c r="AF347" s="123"/>
    </row>
    <row r="348" spans="2:32" x14ac:dyDescent="0.2">
      <c r="B348" s="1" t="s">
        <v>76</v>
      </c>
      <c r="C348" s="1" t="s">
        <v>251</v>
      </c>
      <c r="D348" s="133">
        <v>331</v>
      </c>
      <c r="E348" s="30" t="s">
        <v>49</v>
      </c>
      <c r="F348" s="13"/>
      <c r="G348" s="12"/>
      <c r="H348" s="12"/>
      <c r="I348" s="12">
        <v>3</v>
      </c>
      <c r="J348" s="12"/>
      <c r="K348" s="12"/>
      <c r="L348" s="276"/>
      <c r="M348" s="276"/>
      <c r="N348" s="12"/>
      <c r="O348" s="12">
        <v>5</v>
      </c>
      <c r="P348" s="12"/>
      <c r="Q348" s="276"/>
      <c r="R348" s="280"/>
      <c r="S348" s="322" t="s">
        <v>1365</v>
      </c>
      <c r="T348" s="36">
        <v>45390</v>
      </c>
      <c r="U348" s="276" t="s">
        <v>45</v>
      </c>
      <c r="V348" s="276">
        <v>5</v>
      </c>
      <c r="W348" s="1"/>
      <c r="X348" s="2"/>
      <c r="Y348" s="13"/>
      <c r="Z348" s="276"/>
      <c r="AA348" s="276"/>
      <c r="AB348" s="1"/>
      <c r="AC348" s="2"/>
      <c r="AD348" s="32"/>
      <c r="AE348" s="1"/>
      <c r="AF348" s="123"/>
    </row>
    <row r="349" spans="2:32" x14ac:dyDescent="0.2">
      <c r="B349" s="1" t="s">
        <v>76</v>
      </c>
      <c r="C349" s="1" t="s">
        <v>251</v>
      </c>
      <c r="D349" s="133">
        <v>332</v>
      </c>
      <c r="E349" s="30" t="s">
        <v>245</v>
      </c>
      <c r="F349" s="13"/>
      <c r="G349" s="12">
        <v>3</v>
      </c>
      <c r="H349" s="12">
        <v>2</v>
      </c>
      <c r="I349" s="12">
        <v>1</v>
      </c>
      <c r="J349" s="12"/>
      <c r="K349" s="12"/>
      <c r="L349" s="276"/>
      <c r="M349" s="276"/>
      <c r="N349" s="12"/>
      <c r="O349" s="12"/>
      <c r="P349" s="12"/>
      <c r="Q349" s="276"/>
      <c r="R349" s="280"/>
      <c r="S349" s="322" t="s">
        <v>1366</v>
      </c>
      <c r="T349" s="36"/>
      <c r="U349" s="276"/>
      <c r="V349" s="276"/>
      <c r="W349" s="1"/>
      <c r="X349" s="2"/>
      <c r="Y349" s="13"/>
      <c r="Z349" s="276"/>
      <c r="AA349" s="276"/>
      <c r="AB349" s="1"/>
      <c r="AC349" s="2"/>
      <c r="AD349" s="32"/>
      <c r="AE349" s="1"/>
      <c r="AF349" s="123"/>
    </row>
    <row r="350" spans="2:32" x14ac:dyDescent="0.2">
      <c r="B350" s="1" t="s">
        <v>76</v>
      </c>
      <c r="C350" s="1" t="s">
        <v>251</v>
      </c>
      <c r="D350" s="133">
        <v>333</v>
      </c>
      <c r="E350" s="30" t="s">
        <v>44</v>
      </c>
      <c r="F350" s="13"/>
      <c r="G350" s="12">
        <v>1</v>
      </c>
      <c r="H350" s="12">
        <v>6</v>
      </c>
      <c r="I350" s="12"/>
      <c r="J350" s="12"/>
      <c r="K350" s="12"/>
      <c r="L350" s="276"/>
      <c r="M350" s="276" t="s">
        <v>45</v>
      </c>
      <c r="N350" s="12"/>
      <c r="O350" s="12">
        <v>4</v>
      </c>
      <c r="P350" s="12"/>
      <c r="Q350" s="276"/>
      <c r="R350" s="280"/>
      <c r="S350" s="322" t="s">
        <v>1367</v>
      </c>
      <c r="T350" s="36">
        <v>45390</v>
      </c>
      <c r="U350" s="276" t="s">
        <v>45</v>
      </c>
      <c r="V350" s="276">
        <v>13</v>
      </c>
      <c r="W350" s="1"/>
      <c r="X350" s="2"/>
      <c r="Y350" s="13"/>
      <c r="Z350" s="276"/>
      <c r="AA350" s="276"/>
      <c r="AB350" s="1"/>
      <c r="AC350" s="2"/>
      <c r="AD350" s="32"/>
      <c r="AE350" s="1"/>
      <c r="AF350" s="123"/>
    </row>
    <row r="351" spans="2:32" x14ac:dyDescent="0.2">
      <c r="B351" s="1" t="s">
        <v>76</v>
      </c>
      <c r="C351" s="1" t="s">
        <v>251</v>
      </c>
      <c r="D351" s="133">
        <v>334</v>
      </c>
      <c r="E351" s="30" t="s">
        <v>42</v>
      </c>
      <c r="F351" s="13"/>
      <c r="G351" s="12">
        <v>3</v>
      </c>
      <c r="H351" s="12"/>
      <c r="I351" s="12"/>
      <c r="J351" s="12"/>
      <c r="K351" s="12"/>
      <c r="L351" s="276"/>
      <c r="M351" s="276"/>
      <c r="N351" s="12"/>
      <c r="O351" s="12"/>
      <c r="P351" s="12"/>
      <c r="Q351" s="276"/>
      <c r="R351" s="280"/>
      <c r="S351" s="322" t="s">
        <v>1319</v>
      </c>
      <c r="T351" s="36"/>
      <c r="U351" s="276"/>
      <c r="V351" s="276"/>
      <c r="W351" s="1"/>
      <c r="X351" s="2"/>
      <c r="Y351" s="13"/>
      <c r="Z351" s="276"/>
      <c r="AA351" s="276"/>
      <c r="AB351" s="1"/>
      <c r="AC351" s="2"/>
      <c r="AD351" s="32"/>
      <c r="AE351" s="1"/>
      <c r="AF351" s="123"/>
    </row>
    <row r="352" spans="2:32" x14ac:dyDescent="0.2">
      <c r="B352" s="1" t="s">
        <v>76</v>
      </c>
      <c r="C352" s="1" t="s">
        <v>251</v>
      </c>
      <c r="D352" s="133">
        <v>335</v>
      </c>
      <c r="E352" s="30" t="s">
        <v>245</v>
      </c>
      <c r="F352" s="13"/>
      <c r="G352" s="12">
        <v>4</v>
      </c>
      <c r="H352" s="12">
        <v>3</v>
      </c>
      <c r="I352" s="12"/>
      <c r="J352" s="12"/>
      <c r="K352" s="12">
        <v>3</v>
      </c>
      <c r="L352" s="276"/>
      <c r="M352" s="276"/>
      <c r="N352" s="12"/>
      <c r="O352" s="12"/>
      <c r="P352" s="12"/>
      <c r="Q352" s="276"/>
      <c r="R352" s="280"/>
      <c r="S352" s="322" t="s">
        <v>1368</v>
      </c>
      <c r="T352" s="36"/>
      <c r="U352" s="276"/>
      <c r="V352" s="276"/>
      <c r="W352" s="1"/>
      <c r="X352" s="2"/>
      <c r="Y352" s="13"/>
      <c r="Z352" s="276"/>
      <c r="AA352" s="276"/>
      <c r="AB352" s="1"/>
      <c r="AC352" s="2"/>
      <c r="AD352" s="32"/>
      <c r="AE352" s="1"/>
      <c r="AF352" s="123"/>
    </row>
    <row r="353" spans="2:32" x14ac:dyDescent="0.2">
      <c r="B353" s="1" t="s">
        <v>76</v>
      </c>
      <c r="C353" s="1" t="s">
        <v>251</v>
      </c>
      <c r="D353" s="133">
        <v>336</v>
      </c>
      <c r="E353" s="30" t="s">
        <v>42</v>
      </c>
      <c r="F353" s="13"/>
      <c r="G353" s="12">
        <v>3</v>
      </c>
      <c r="H353" s="12"/>
      <c r="I353" s="12"/>
      <c r="J353" s="12"/>
      <c r="K353" s="12"/>
      <c r="L353" s="276"/>
      <c r="M353" s="276"/>
      <c r="N353" s="12">
        <v>3</v>
      </c>
      <c r="O353" s="12">
        <v>6</v>
      </c>
      <c r="P353" s="12"/>
      <c r="Q353" s="276"/>
      <c r="R353" s="280"/>
      <c r="S353" s="322" t="s">
        <v>1324</v>
      </c>
      <c r="T353" s="36">
        <v>45390</v>
      </c>
      <c r="U353" s="276" t="s">
        <v>45</v>
      </c>
      <c r="V353" s="276">
        <v>6</v>
      </c>
      <c r="W353" s="1"/>
      <c r="X353" s="2"/>
      <c r="Y353" s="13"/>
      <c r="Z353" s="276"/>
      <c r="AA353" s="276"/>
      <c r="AB353" s="1"/>
      <c r="AC353" s="2"/>
      <c r="AD353" s="32"/>
      <c r="AE353" s="1"/>
      <c r="AF353" s="123"/>
    </row>
    <row r="354" spans="2:32" x14ac:dyDescent="0.2">
      <c r="B354" s="1" t="s">
        <v>76</v>
      </c>
      <c r="C354" s="1" t="s">
        <v>251</v>
      </c>
      <c r="D354" s="133">
        <v>337</v>
      </c>
      <c r="E354" s="30" t="s">
        <v>42</v>
      </c>
      <c r="F354" s="13"/>
      <c r="G354" s="12">
        <v>3</v>
      </c>
      <c r="H354" s="12"/>
      <c r="I354" s="12"/>
      <c r="J354" s="12"/>
      <c r="K354" s="12"/>
      <c r="L354" s="276"/>
      <c r="M354" s="276"/>
      <c r="N354" s="12"/>
      <c r="O354" s="12"/>
      <c r="P354" s="12"/>
      <c r="Q354" s="276"/>
      <c r="R354" s="280"/>
      <c r="S354" s="321" t="s">
        <v>1116</v>
      </c>
      <c r="T354" s="36"/>
      <c r="U354" s="276"/>
      <c r="V354" s="276"/>
      <c r="W354" s="1"/>
      <c r="X354" s="2"/>
      <c r="Y354" s="13"/>
      <c r="Z354" s="276"/>
      <c r="AA354" s="276"/>
      <c r="AB354" s="1"/>
      <c r="AC354" s="2"/>
      <c r="AD354" s="32"/>
      <c r="AE354" s="1"/>
      <c r="AF354" s="123"/>
    </row>
    <row r="355" spans="2:32" x14ac:dyDescent="0.2">
      <c r="B355" s="1" t="s">
        <v>76</v>
      </c>
      <c r="C355" s="1" t="s">
        <v>251</v>
      </c>
      <c r="D355" s="133">
        <v>338</v>
      </c>
      <c r="E355" s="30" t="s">
        <v>246</v>
      </c>
      <c r="F355" s="13"/>
      <c r="G355" s="12">
        <v>3</v>
      </c>
      <c r="H355" s="12">
        <v>3</v>
      </c>
      <c r="I355" s="12"/>
      <c r="J355" s="12"/>
      <c r="K355" s="12"/>
      <c r="L355" s="276"/>
      <c r="M355" s="276"/>
      <c r="N355" s="12"/>
      <c r="O355" s="12"/>
      <c r="P355" s="12"/>
      <c r="Q355" s="276"/>
      <c r="R355" s="280"/>
      <c r="S355" s="322" t="s">
        <v>1369</v>
      </c>
      <c r="T355" s="36"/>
      <c r="U355" s="276"/>
      <c r="V355" s="276"/>
      <c r="W355" s="1"/>
      <c r="X355" s="2"/>
      <c r="Y355" s="13"/>
      <c r="Z355" s="276"/>
      <c r="AA355" s="276"/>
      <c r="AB355" s="1"/>
      <c r="AC355" s="2"/>
      <c r="AD355" s="32"/>
      <c r="AE355" s="1"/>
      <c r="AF355" s="123"/>
    </row>
    <row r="356" spans="2:32" x14ac:dyDescent="0.2">
      <c r="B356" s="1" t="s">
        <v>76</v>
      </c>
      <c r="C356" s="1" t="s">
        <v>251</v>
      </c>
      <c r="D356" s="133">
        <v>339</v>
      </c>
      <c r="E356" s="30" t="s">
        <v>42</v>
      </c>
      <c r="F356" s="13"/>
      <c r="G356" s="12">
        <v>3</v>
      </c>
      <c r="H356" s="12"/>
      <c r="I356" s="12"/>
      <c r="J356" s="12"/>
      <c r="K356" s="12"/>
      <c r="L356" s="276"/>
      <c r="M356" s="276"/>
      <c r="N356" s="12"/>
      <c r="O356" s="12"/>
      <c r="P356" s="12"/>
      <c r="Q356" s="276"/>
      <c r="R356" s="280"/>
      <c r="S356" s="322" t="s">
        <v>1319</v>
      </c>
      <c r="T356" s="36"/>
      <c r="U356" s="276"/>
      <c r="V356" s="276"/>
      <c r="W356" s="1"/>
      <c r="X356" s="2"/>
      <c r="Y356" s="13"/>
      <c r="Z356" s="276"/>
      <c r="AA356" s="276"/>
      <c r="AB356" s="1"/>
      <c r="AC356" s="2"/>
      <c r="AD356" s="32"/>
      <c r="AE356" s="1"/>
      <c r="AF356" s="123"/>
    </row>
    <row r="357" spans="2:32" x14ac:dyDescent="0.2">
      <c r="B357" s="1" t="s">
        <v>76</v>
      </c>
      <c r="C357" s="1" t="s">
        <v>251</v>
      </c>
      <c r="D357" s="133">
        <v>340</v>
      </c>
      <c r="E357" s="30" t="s">
        <v>42</v>
      </c>
      <c r="F357" s="13"/>
      <c r="G357" s="12">
        <v>3</v>
      </c>
      <c r="H357" s="12"/>
      <c r="I357" s="12"/>
      <c r="J357" s="12"/>
      <c r="K357" s="12"/>
      <c r="L357" s="276"/>
      <c r="M357" s="276"/>
      <c r="N357" s="12"/>
      <c r="O357" s="12"/>
      <c r="P357" s="12"/>
      <c r="Q357" s="276"/>
      <c r="R357" s="280"/>
      <c r="S357" s="322" t="s">
        <v>1370</v>
      </c>
      <c r="T357" s="36"/>
      <c r="U357" s="276"/>
      <c r="V357" s="276"/>
      <c r="W357" s="1"/>
      <c r="X357" s="2"/>
      <c r="Y357" s="13"/>
      <c r="Z357" s="276"/>
      <c r="AA357" s="276"/>
      <c r="AB357" s="1"/>
      <c r="AC357" s="2"/>
      <c r="AD357" s="32"/>
      <c r="AE357" s="1"/>
      <c r="AF357" s="123"/>
    </row>
    <row r="358" spans="2:32" x14ac:dyDescent="0.2">
      <c r="B358" s="1" t="s">
        <v>76</v>
      </c>
      <c r="C358" s="1" t="s">
        <v>251</v>
      </c>
      <c r="D358" s="133">
        <v>341</v>
      </c>
      <c r="E358" s="30" t="s">
        <v>42</v>
      </c>
      <c r="F358" s="13"/>
      <c r="G358" s="12">
        <v>3</v>
      </c>
      <c r="H358" s="12"/>
      <c r="I358" s="12"/>
      <c r="J358" s="12"/>
      <c r="K358" s="12"/>
      <c r="L358" s="276"/>
      <c r="M358" s="276"/>
      <c r="N358" s="12"/>
      <c r="O358" s="12">
        <v>8</v>
      </c>
      <c r="P358" s="12"/>
      <c r="Q358" s="276"/>
      <c r="R358" s="280"/>
      <c r="S358" s="322" t="s">
        <v>1319</v>
      </c>
      <c r="T358" s="36">
        <v>45390</v>
      </c>
      <c r="U358" s="276" t="s">
        <v>45</v>
      </c>
      <c r="V358" s="276">
        <v>8</v>
      </c>
      <c r="W358" s="1"/>
      <c r="X358" s="2"/>
      <c r="Y358" s="13"/>
      <c r="Z358" s="276"/>
      <c r="AA358" s="276"/>
      <c r="AB358" s="1"/>
      <c r="AC358" s="2"/>
      <c r="AD358" s="32"/>
      <c r="AE358" s="1"/>
      <c r="AF358" s="123"/>
    </row>
    <row r="359" spans="2:32" x14ac:dyDescent="0.2">
      <c r="B359" s="1" t="s">
        <v>76</v>
      </c>
      <c r="C359" s="1" t="s">
        <v>251</v>
      </c>
      <c r="D359" s="133">
        <v>342</v>
      </c>
      <c r="E359" s="30" t="s">
        <v>42</v>
      </c>
      <c r="F359" s="13"/>
      <c r="G359" s="12">
        <v>3</v>
      </c>
      <c r="H359" s="12"/>
      <c r="I359" s="12"/>
      <c r="J359" s="12"/>
      <c r="K359" s="12"/>
      <c r="L359" s="276"/>
      <c r="M359" s="276"/>
      <c r="N359" s="12">
        <v>3</v>
      </c>
      <c r="O359" s="12"/>
      <c r="P359" s="12"/>
      <c r="Q359" s="276"/>
      <c r="R359" s="280"/>
      <c r="S359" s="321" t="s">
        <v>1116</v>
      </c>
      <c r="T359" s="36"/>
      <c r="U359" s="276"/>
      <c r="V359" s="276"/>
      <c r="W359" s="1"/>
      <c r="X359" s="2"/>
      <c r="Y359" s="13"/>
      <c r="Z359" s="276"/>
      <c r="AA359" s="276"/>
      <c r="AB359" s="1"/>
      <c r="AC359" s="2"/>
      <c r="AD359" s="32"/>
      <c r="AE359" s="1"/>
      <c r="AF359" s="123"/>
    </row>
    <row r="360" spans="2:32" x14ac:dyDescent="0.2">
      <c r="B360" s="1" t="s">
        <v>76</v>
      </c>
      <c r="C360" s="1" t="s">
        <v>251</v>
      </c>
      <c r="D360" s="133">
        <v>343</v>
      </c>
      <c r="E360" s="30" t="s">
        <v>44</v>
      </c>
      <c r="F360" s="13"/>
      <c r="G360" s="12">
        <v>1</v>
      </c>
      <c r="H360" s="12">
        <v>6</v>
      </c>
      <c r="I360" s="12"/>
      <c r="J360" s="12"/>
      <c r="K360" s="12"/>
      <c r="L360" s="276"/>
      <c r="M360" s="276"/>
      <c r="N360" s="12"/>
      <c r="O360" s="12"/>
      <c r="P360" s="12"/>
      <c r="Q360" s="276"/>
      <c r="R360" s="280"/>
      <c r="S360" s="322" t="s">
        <v>1355</v>
      </c>
      <c r="T360" s="36"/>
      <c r="U360" s="276"/>
      <c r="V360" s="276"/>
      <c r="W360" s="1"/>
      <c r="X360" s="2"/>
      <c r="Y360" s="13"/>
      <c r="Z360" s="276"/>
      <c r="AA360" s="276"/>
      <c r="AB360" s="1"/>
      <c r="AC360" s="2"/>
      <c r="AD360" s="32"/>
      <c r="AE360" s="1"/>
      <c r="AF360" s="123"/>
    </row>
    <row r="361" spans="2:32" x14ac:dyDescent="0.2">
      <c r="B361" s="1" t="s">
        <v>76</v>
      </c>
      <c r="C361" s="1" t="s">
        <v>251</v>
      </c>
      <c r="D361" s="133">
        <v>344</v>
      </c>
      <c r="E361" s="30" t="s">
        <v>42</v>
      </c>
      <c r="F361" s="13"/>
      <c r="G361" s="12">
        <v>3</v>
      </c>
      <c r="H361" s="12"/>
      <c r="I361" s="12"/>
      <c r="J361" s="12"/>
      <c r="K361" s="12"/>
      <c r="L361" s="276"/>
      <c r="M361" s="276" t="s">
        <v>45</v>
      </c>
      <c r="N361" s="12">
        <v>3</v>
      </c>
      <c r="O361" s="12">
        <v>4</v>
      </c>
      <c r="P361" s="12"/>
      <c r="Q361" s="276"/>
      <c r="R361" s="280"/>
      <c r="S361" s="322" t="s">
        <v>1319</v>
      </c>
      <c r="T361" s="36">
        <v>45390</v>
      </c>
      <c r="U361" s="276" t="s">
        <v>45</v>
      </c>
      <c r="V361" s="276">
        <v>10</v>
      </c>
      <c r="W361" s="1"/>
      <c r="X361" s="2"/>
      <c r="Y361" s="13"/>
      <c r="Z361" s="276"/>
      <c r="AA361" s="276"/>
      <c r="AB361" s="1"/>
      <c r="AC361" s="2"/>
      <c r="AD361" s="32"/>
      <c r="AE361" s="1"/>
      <c r="AF361" s="123"/>
    </row>
    <row r="362" spans="2:32" x14ac:dyDescent="0.2">
      <c r="B362" s="1" t="s">
        <v>76</v>
      </c>
      <c r="C362" s="1" t="s">
        <v>251</v>
      </c>
      <c r="D362" s="133">
        <v>345</v>
      </c>
      <c r="E362" s="30" t="s">
        <v>42</v>
      </c>
      <c r="F362" s="13"/>
      <c r="G362" s="12">
        <v>3</v>
      </c>
      <c r="H362" s="12"/>
      <c r="I362" s="12"/>
      <c r="J362" s="12"/>
      <c r="K362" s="12"/>
      <c r="L362" s="276"/>
      <c r="M362" s="276"/>
      <c r="N362" s="12"/>
      <c r="O362" s="12"/>
      <c r="P362" s="12"/>
      <c r="Q362" s="276"/>
      <c r="R362" s="280"/>
      <c r="S362" s="322" t="s">
        <v>1225</v>
      </c>
      <c r="T362" s="36"/>
      <c r="U362" s="276"/>
      <c r="V362" s="276"/>
      <c r="W362" s="1"/>
      <c r="X362" s="2"/>
      <c r="Y362" s="13"/>
      <c r="Z362" s="276"/>
      <c r="AA362" s="276"/>
      <c r="AB362" s="1"/>
      <c r="AC362" s="2"/>
      <c r="AD362" s="32"/>
      <c r="AE362" s="1"/>
      <c r="AF362" s="123"/>
    </row>
    <row r="363" spans="2:32" x14ac:dyDescent="0.2">
      <c r="B363" s="1" t="s">
        <v>76</v>
      </c>
      <c r="C363" s="1" t="s">
        <v>251</v>
      </c>
      <c r="D363" s="133">
        <v>346</v>
      </c>
      <c r="E363" s="30" t="s">
        <v>245</v>
      </c>
      <c r="F363" s="13"/>
      <c r="G363" s="12">
        <v>3</v>
      </c>
      <c r="H363" s="12"/>
      <c r="I363" s="12">
        <v>2</v>
      </c>
      <c r="J363" s="12"/>
      <c r="K363" s="12">
        <v>2</v>
      </c>
      <c r="L363" s="276"/>
      <c r="M363" s="276"/>
      <c r="N363" s="12"/>
      <c r="O363" s="12"/>
      <c r="P363" s="12"/>
      <c r="Q363" s="276"/>
      <c r="R363" s="280"/>
      <c r="S363" s="322" t="s">
        <v>1371</v>
      </c>
      <c r="T363" s="36"/>
      <c r="U363" s="276"/>
      <c r="V363" s="276"/>
      <c r="W363" s="1"/>
      <c r="X363" s="2"/>
      <c r="Y363" s="13"/>
      <c r="Z363" s="276"/>
      <c r="AA363" s="276"/>
      <c r="AB363" s="1"/>
      <c r="AC363" s="2"/>
      <c r="AD363" s="32"/>
      <c r="AE363" s="1"/>
      <c r="AF363" s="123"/>
    </row>
    <row r="364" spans="2:32" x14ac:dyDescent="0.2">
      <c r="B364" s="1" t="s">
        <v>76</v>
      </c>
      <c r="C364" s="1" t="s">
        <v>251</v>
      </c>
      <c r="D364" s="133">
        <v>347</v>
      </c>
      <c r="E364" s="30" t="s">
        <v>42</v>
      </c>
      <c r="F364" s="13"/>
      <c r="G364" s="12">
        <v>3</v>
      </c>
      <c r="H364" s="12"/>
      <c r="I364" s="12"/>
      <c r="J364" s="12"/>
      <c r="K364" s="12"/>
      <c r="L364" s="276"/>
      <c r="M364" s="276"/>
      <c r="N364" s="12"/>
      <c r="O364" s="12"/>
      <c r="P364" s="12"/>
      <c r="Q364" s="276"/>
      <c r="R364" s="280"/>
      <c r="S364" s="322" t="s">
        <v>1225</v>
      </c>
      <c r="T364" s="36"/>
      <c r="U364" s="276"/>
      <c r="V364" s="276"/>
      <c r="W364" s="1"/>
      <c r="X364" s="2"/>
      <c r="Y364" s="13"/>
      <c r="Z364" s="276"/>
      <c r="AA364" s="276"/>
      <c r="AB364" s="1"/>
      <c r="AC364" s="2"/>
      <c r="AD364" s="32"/>
      <c r="AE364" s="1"/>
      <c r="AF364" s="123"/>
    </row>
    <row r="365" spans="2:32" x14ac:dyDescent="0.2">
      <c r="B365" s="1" t="s">
        <v>76</v>
      </c>
      <c r="C365" s="1" t="s">
        <v>251</v>
      </c>
      <c r="D365" s="133">
        <v>348</v>
      </c>
      <c r="E365" s="30" t="s">
        <v>42</v>
      </c>
      <c r="F365" s="13"/>
      <c r="G365" s="12">
        <v>3</v>
      </c>
      <c r="H365" s="12"/>
      <c r="I365" s="12"/>
      <c r="J365" s="12"/>
      <c r="K365" s="12"/>
      <c r="L365" s="276"/>
      <c r="M365" s="276"/>
      <c r="N365" s="12">
        <v>3</v>
      </c>
      <c r="O365" s="12"/>
      <c r="P365" s="12"/>
      <c r="Q365" s="276"/>
      <c r="R365" s="280"/>
      <c r="S365" s="322" t="s">
        <v>1319</v>
      </c>
      <c r="T365" s="36"/>
      <c r="U365" s="276"/>
      <c r="V365" s="276"/>
      <c r="W365" s="1"/>
      <c r="X365" s="2"/>
      <c r="Y365" s="13"/>
      <c r="Z365" s="276"/>
      <c r="AA365" s="276"/>
      <c r="AB365" s="1"/>
      <c r="AC365" s="2"/>
      <c r="AD365" s="32"/>
      <c r="AE365" s="1"/>
      <c r="AF365" s="123"/>
    </row>
    <row r="366" spans="2:32" x14ac:dyDescent="0.2">
      <c r="B366" s="1" t="s">
        <v>76</v>
      </c>
      <c r="C366" s="1" t="s">
        <v>251</v>
      </c>
      <c r="D366" s="133">
        <v>349</v>
      </c>
      <c r="E366" s="30" t="s">
        <v>42</v>
      </c>
      <c r="F366" s="13"/>
      <c r="G366" s="12">
        <v>3</v>
      </c>
      <c r="H366" s="12"/>
      <c r="I366" s="12"/>
      <c r="J366" s="12"/>
      <c r="K366" s="12"/>
      <c r="L366" s="276"/>
      <c r="M366" s="276"/>
      <c r="N366" s="12"/>
      <c r="O366" s="12"/>
      <c r="P366" s="12"/>
      <c r="Q366" s="276"/>
      <c r="R366" s="280"/>
      <c r="S366" s="322" t="s">
        <v>1319</v>
      </c>
      <c r="T366" s="36"/>
      <c r="U366" s="276"/>
      <c r="V366" s="276"/>
      <c r="W366" s="1"/>
      <c r="X366" s="2"/>
      <c r="Y366" s="13"/>
      <c r="Z366" s="276"/>
      <c r="AA366" s="276"/>
      <c r="AB366" s="1"/>
      <c r="AC366" s="2"/>
      <c r="AD366" s="32"/>
      <c r="AE366" s="1"/>
      <c r="AF366" s="123"/>
    </row>
    <row r="367" spans="2:32" x14ac:dyDescent="0.2">
      <c r="B367" s="1" t="s">
        <v>76</v>
      </c>
      <c r="C367" s="1" t="s">
        <v>251</v>
      </c>
      <c r="D367" s="133">
        <v>350</v>
      </c>
      <c r="E367" s="30" t="s">
        <v>42</v>
      </c>
      <c r="F367" s="13"/>
      <c r="G367" s="12">
        <v>3</v>
      </c>
      <c r="H367" s="12"/>
      <c r="I367" s="12"/>
      <c r="J367" s="12"/>
      <c r="K367" s="12"/>
      <c r="L367" s="276"/>
      <c r="M367" s="276"/>
      <c r="N367" s="12">
        <v>3</v>
      </c>
      <c r="O367" s="12"/>
      <c r="P367" s="12"/>
      <c r="Q367" s="276"/>
      <c r="R367" s="280"/>
      <c r="S367" s="322" t="s">
        <v>1228</v>
      </c>
      <c r="T367" s="36"/>
      <c r="U367" s="276"/>
      <c r="V367" s="276"/>
      <c r="W367" s="1"/>
      <c r="X367" s="2"/>
      <c r="Y367" s="13"/>
      <c r="Z367" s="276"/>
      <c r="AA367" s="276"/>
      <c r="AB367" s="1"/>
      <c r="AC367" s="2"/>
      <c r="AD367" s="32"/>
      <c r="AE367" s="1"/>
      <c r="AF367" s="123"/>
    </row>
    <row r="368" spans="2:32" x14ac:dyDescent="0.2">
      <c r="B368" s="1" t="s">
        <v>76</v>
      </c>
      <c r="C368" s="1" t="s">
        <v>251</v>
      </c>
      <c r="D368" s="133">
        <v>351</v>
      </c>
      <c r="E368" s="30" t="s">
        <v>42</v>
      </c>
      <c r="F368" s="13"/>
      <c r="G368" s="12">
        <v>3</v>
      </c>
      <c r="H368" s="12"/>
      <c r="I368" s="12"/>
      <c r="J368" s="12"/>
      <c r="K368" s="12"/>
      <c r="L368" s="276"/>
      <c r="M368" s="276"/>
      <c r="N368" s="12"/>
      <c r="O368" s="12">
        <v>8</v>
      </c>
      <c r="P368" s="12"/>
      <c r="Q368" s="276"/>
      <c r="R368" s="280"/>
      <c r="S368" s="322" t="s">
        <v>1319</v>
      </c>
      <c r="T368" s="36">
        <v>45390</v>
      </c>
      <c r="U368" s="276" t="s">
        <v>45</v>
      </c>
      <c r="V368" s="276">
        <v>8</v>
      </c>
      <c r="W368" s="1"/>
      <c r="X368" s="2"/>
      <c r="Y368" s="13"/>
      <c r="Z368" s="276"/>
      <c r="AA368" s="276"/>
      <c r="AB368" s="1"/>
      <c r="AC368" s="2"/>
      <c r="AD368" s="32"/>
      <c r="AE368" s="1"/>
      <c r="AF368" s="123"/>
    </row>
    <row r="369" spans="2:32" x14ac:dyDescent="0.2">
      <c r="B369" s="1" t="s">
        <v>76</v>
      </c>
      <c r="C369" s="1" t="s">
        <v>251</v>
      </c>
      <c r="D369" s="133">
        <v>352</v>
      </c>
      <c r="E369" s="30" t="s">
        <v>42</v>
      </c>
      <c r="F369" s="13"/>
      <c r="G369" s="12">
        <v>3</v>
      </c>
      <c r="H369" s="12"/>
      <c r="I369" s="12"/>
      <c r="J369" s="12"/>
      <c r="K369" s="12"/>
      <c r="L369" s="276"/>
      <c r="M369" s="276"/>
      <c r="N369" s="12">
        <v>3</v>
      </c>
      <c r="O369" s="12"/>
      <c r="P369" s="12"/>
      <c r="Q369" s="276"/>
      <c r="R369" s="280"/>
      <c r="S369" s="322" t="s">
        <v>1228</v>
      </c>
      <c r="T369" s="36"/>
      <c r="U369" s="276"/>
      <c r="V369" s="276"/>
      <c r="W369" s="1"/>
      <c r="X369" s="2"/>
      <c r="Y369" s="13"/>
      <c r="Z369" s="276"/>
      <c r="AA369" s="276"/>
      <c r="AB369" s="1"/>
      <c r="AC369" s="2"/>
      <c r="AD369" s="32"/>
      <c r="AE369" s="1"/>
      <c r="AF369" s="123"/>
    </row>
    <row r="370" spans="2:32" x14ac:dyDescent="0.2">
      <c r="B370" s="1" t="s">
        <v>76</v>
      </c>
      <c r="C370" s="1" t="s">
        <v>251</v>
      </c>
      <c r="D370" s="133">
        <v>353</v>
      </c>
      <c r="E370" s="30" t="s">
        <v>60</v>
      </c>
      <c r="F370" s="13"/>
      <c r="G370" s="12">
        <v>1</v>
      </c>
      <c r="H370" s="12">
        <v>3</v>
      </c>
      <c r="I370" s="12">
        <v>3</v>
      </c>
      <c r="J370" s="12"/>
      <c r="K370" s="12"/>
      <c r="L370" s="276"/>
      <c r="M370" s="276"/>
      <c r="N370" s="12"/>
      <c r="O370" s="12"/>
      <c r="P370" s="12"/>
      <c r="Q370" s="276"/>
      <c r="R370" s="280"/>
      <c r="S370" s="322" t="s">
        <v>1355</v>
      </c>
      <c r="T370" s="36"/>
      <c r="U370" s="276"/>
      <c r="V370" s="276"/>
      <c r="W370" s="1"/>
      <c r="X370" s="2"/>
      <c r="Y370" s="13"/>
      <c r="Z370" s="276"/>
      <c r="AA370" s="276"/>
      <c r="AB370" s="1"/>
      <c r="AC370" s="2"/>
      <c r="AD370" s="32"/>
      <c r="AE370" s="1"/>
      <c r="AF370" s="123"/>
    </row>
    <row r="371" spans="2:32" x14ac:dyDescent="0.2">
      <c r="B371" s="1" t="s">
        <v>76</v>
      </c>
      <c r="C371" s="1" t="s">
        <v>251</v>
      </c>
      <c r="D371" s="133">
        <v>354</v>
      </c>
      <c r="E371" s="30" t="s">
        <v>42</v>
      </c>
      <c r="F371" s="13"/>
      <c r="G371" s="12">
        <v>3</v>
      </c>
      <c r="H371" s="12"/>
      <c r="I371" s="12"/>
      <c r="J371" s="12"/>
      <c r="K371" s="12"/>
      <c r="L371" s="276"/>
      <c r="M371" s="276"/>
      <c r="N371" s="12"/>
      <c r="O371" s="12"/>
      <c r="P371" s="12"/>
      <c r="Q371" s="276"/>
      <c r="R371" s="280"/>
      <c r="S371" s="322" t="s">
        <v>1225</v>
      </c>
      <c r="T371" s="36"/>
      <c r="U371" s="276"/>
      <c r="V371" s="276"/>
      <c r="W371" s="1"/>
      <c r="X371" s="2"/>
      <c r="Y371" s="13"/>
      <c r="Z371" s="276"/>
      <c r="AA371" s="276"/>
      <c r="AB371" s="1"/>
      <c r="AC371" s="2"/>
      <c r="AD371" s="32"/>
      <c r="AE371" s="1"/>
      <c r="AF371" s="123"/>
    </row>
    <row r="372" spans="2:32" x14ac:dyDescent="0.2">
      <c r="B372" s="1" t="s">
        <v>76</v>
      </c>
      <c r="C372" s="1" t="s">
        <v>251</v>
      </c>
      <c r="D372" s="133">
        <v>355</v>
      </c>
      <c r="E372" s="30" t="s">
        <v>42</v>
      </c>
      <c r="F372" s="13"/>
      <c r="G372" s="12">
        <v>3</v>
      </c>
      <c r="H372" s="12"/>
      <c r="I372" s="12"/>
      <c r="J372" s="12"/>
      <c r="K372" s="12"/>
      <c r="L372" s="276"/>
      <c r="M372" s="276"/>
      <c r="N372" s="12">
        <v>3</v>
      </c>
      <c r="O372" s="12"/>
      <c r="P372" s="12"/>
      <c r="Q372" s="276"/>
      <c r="R372" s="280"/>
      <c r="S372" s="322" t="s">
        <v>1228</v>
      </c>
      <c r="T372" s="36"/>
      <c r="U372" s="276"/>
      <c r="V372" s="276"/>
      <c r="W372" s="1"/>
      <c r="X372" s="2"/>
      <c r="Y372" s="13"/>
      <c r="Z372" s="276"/>
      <c r="AA372" s="276"/>
      <c r="AB372" s="1"/>
      <c r="AC372" s="2"/>
      <c r="AD372" s="32"/>
      <c r="AE372" s="1"/>
      <c r="AF372" s="123"/>
    </row>
    <row r="373" spans="2:32" x14ac:dyDescent="0.2">
      <c r="B373" s="1" t="s">
        <v>76</v>
      </c>
      <c r="C373" s="1" t="s">
        <v>251</v>
      </c>
      <c r="D373" s="133">
        <v>356</v>
      </c>
      <c r="E373" s="30" t="s">
        <v>42</v>
      </c>
      <c r="F373" s="13"/>
      <c r="G373" s="12">
        <v>3</v>
      </c>
      <c r="H373" s="12"/>
      <c r="I373" s="12"/>
      <c r="J373" s="12"/>
      <c r="K373" s="12"/>
      <c r="L373" s="276"/>
      <c r="M373" s="276"/>
      <c r="N373" s="12"/>
      <c r="O373" s="12">
        <v>6</v>
      </c>
      <c r="P373" s="12"/>
      <c r="Q373" s="276"/>
      <c r="R373" s="280"/>
      <c r="S373" s="322" t="s">
        <v>1225</v>
      </c>
      <c r="T373" s="36">
        <v>45390</v>
      </c>
      <c r="U373" s="276" t="s">
        <v>45</v>
      </c>
      <c r="V373" s="276">
        <v>6</v>
      </c>
      <c r="W373" s="1"/>
      <c r="X373" s="2"/>
      <c r="Y373" s="13"/>
      <c r="Z373" s="276"/>
      <c r="AA373" s="276"/>
      <c r="AB373" s="1"/>
      <c r="AC373" s="2"/>
      <c r="AD373" s="32"/>
      <c r="AE373" s="1"/>
      <c r="AF373" s="123"/>
    </row>
    <row r="374" spans="2:32" x14ac:dyDescent="0.2">
      <c r="B374" s="1" t="s">
        <v>76</v>
      </c>
      <c r="C374" s="1" t="s">
        <v>251</v>
      </c>
      <c r="D374" s="133">
        <v>357</v>
      </c>
      <c r="E374" s="30" t="s">
        <v>42</v>
      </c>
      <c r="F374" s="13"/>
      <c r="G374" s="12">
        <v>3</v>
      </c>
      <c r="H374" s="12"/>
      <c r="I374" s="12"/>
      <c r="J374" s="12"/>
      <c r="K374" s="12"/>
      <c r="L374" s="276"/>
      <c r="M374" s="276"/>
      <c r="N374" s="12">
        <v>3</v>
      </c>
      <c r="O374" s="12"/>
      <c r="P374" s="12"/>
      <c r="Q374" s="276"/>
      <c r="R374" s="280"/>
      <c r="S374" s="322" t="s">
        <v>1228</v>
      </c>
      <c r="T374" s="36"/>
      <c r="U374" s="276"/>
      <c r="V374" s="276"/>
      <c r="W374" s="1"/>
      <c r="X374" s="2"/>
      <c r="Y374" s="13"/>
      <c r="Z374" s="276"/>
      <c r="AA374" s="276"/>
      <c r="AB374" s="1"/>
      <c r="AC374" s="2"/>
      <c r="AD374" s="32"/>
      <c r="AE374" s="1"/>
      <c r="AF374" s="123"/>
    </row>
    <row r="375" spans="2:32" x14ac:dyDescent="0.2">
      <c r="B375" s="1" t="s">
        <v>76</v>
      </c>
      <c r="C375" s="1" t="s">
        <v>251</v>
      </c>
      <c r="D375" s="133">
        <v>358</v>
      </c>
      <c r="E375" s="30" t="s">
        <v>245</v>
      </c>
      <c r="F375" s="13"/>
      <c r="G375" s="12">
        <v>5</v>
      </c>
      <c r="H375" s="12">
        <v>3</v>
      </c>
      <c r="I375" s="12"/>
      <c r="J375" s="12"/>
      <c r="K375" s="12"/>
      <c r="L375" s="276"/>
      <c r="M375" s="276"/>
      <c r="N375" s="12"/>
      <c r="O375" s="12"/>
      <c r="P375" s="12"/>
      <c r="Q375" s="276"/>
      <c r="R375" s="280"/>
      <c r="S375" s="322" t="s">
        <v>1372</v>
      </c>
      <c r="T375" s="36"/>
      <c r="U375" s="276"/>
      <c r="V375" s="276"/>
      <c r="W375" s="1"/>
      <c r="X375" s="2"/>
      <c r="Y375" s="13"/>
      <c r="Z375" s="276"/>
      <c r="AA375" s="276"/>
      <c r="AB375" s="1"/>
      <c r="AC375" s="2"/>
      <c r="AD375" s="32"/>
      <c r="AE375" s="1"/>
      <c r="AF375" s="123"/>
    </row>
    <row r="376" spans="2:32" x14ac:dyDescent="0.2">
      <c r="B376" s="1" t="s">
        <v>76</v>
      </c>
      <c r="C376" s="1" t="s">
        <v>251</v>
      </c>
      <c r="D376" s="133">
        <v>359</v>
      </c>
      <c r="E376" s="30" t="s">
        <v>42</v>
      </c>
      <c r="F376" s="13"/>
      <c r="G376" s="12">
        <v>3</v>
      </c>
      <c r="H376" s="12"/>
      <c r="I376" s="12"/>
      <c r="J376" s="12"/>
      <c r="K376" s="12"/>
      <c r="L376" s="276"/>
      <c r="M376" s="276"/>
      <c r="N376" s="12">
        <v>3</v>
      </c>
      <c r="O376" s="12"/>
      <c r="P376" s="12"/>
      <c r="Q376" s="276"/>
      <c r="R376" s="280"/>
      <c r="S376" s="322" t="s">
        <v>1319</v>
      </c>
      <c r="T376" s="36"/>
      <c r="U376" s="276"/>
      <c r="V376" s="276"/>
      <c r="W376" s="1"/>
      <c r="X376" s="2"/>
      <c r="Y376" s="13"/>
      <c r="Z376" s="276"/>
      <c r="AA376" s="276"/>
      <c r="AB376" s="1"/>
      <c r="AC376" s="2"/>
      <c r="AD376" s="32"/>
      <c r="AE376" s="1"/>
      <c r="AF376" s="123"/>
    </row>
    <row r="377" spans="2:32" x14ac:dyDescent="0.2">
      <c r="B377" s="1" t="s">
        <v>76</v>
      </c>
      <c r="C377" s="1" t="s">
        <v>251</v>
      </c>
      <c r="D377" s="133">
        <v>360</v>
      </c>
      <c r="E377" s="30" t="s">
        <v>42</v>
      </c>
      <c r="F377" s="13"/>
      <c r="G377" s="12">
        <v>3</v>
      </c>
      <c r="H377" s="12"/>
      <c r="I377" s="12"/>
      <c r="J377" s="12"/>
      <c r="K377" s="12"/>
      <c r="L377" s="276"/>
      <c r="M377" s="276"/>
      <c r="N377" s="12"/>
      <c r="O377" s="12"/>
      <c r="P377" s="12"/>
      <c r="Q377" s="276"/>
      <c r="R377" s="280"/>
      <c r="S377" s="322" t="s">
        <v>1319</v>
      </c>
      <c r="T377" s="36"/>
      <c r="U377" s="276"/>
      <c r="V377" s="276"/>
      <c r="W377" s="1"/>
      <c r="X377" s="2"/>
      <c r="Y377" s="13"/>
      <c r="Z377" s="276"/>
      <c r="AA377" s="276"/>
      <c r="AB377" s="1"/>
      <c r="AC377" s="2"/>
      <c r="AD377" s="32"/>
      <c r="AE377" s="1"/>
      <c r="AF377" s="123"/>
    </row>
    <row r="378" spans="2:32" x14ac:dyDescent="0.2">
      <c r="B378" s="1" t="s">
        <v>76</v>
      </c>
      <c r="C378" s="1" t="s">
        <v>251</v>
      </c>
      <c r="D378" s="133">
        <v>361</v>
      </c>
      <c r="E378" s="30" t="s">
        <v>42</v>
      </c>
      <c r="F378" s="13"/>
      <c r="G378" s="12">
        <v>3</v>
      </c>
      <c r="H378" s="12"/>
      <c r="I378" s="12"/>
      <c r="J378" s="12"/>
      <c r="K378" s="12"/>
      <c r="L378" s="276"/>
      <c r="M378" s="276"/>
      <c r="N378" s="12">
        <v>3</v>
      </c>
      <c r="O378" s="12"/>
      <c r="P378" s="12"/>
      <c r="Q378" s="276"/>
      <c r="R378" s="280"/>
      <c r="S378" s="321" t="s">
        <v>1116</v>
      </c>
      <c r="T378" s="36"/>
      <c r="U378" s="276"/>
      <c r="V378" s="276"/>
      <c r="W378" s="1"/>
      <c r="X378" s="2"/>
      <c r="Y378" s="13"/>
      <c r="Z378" s="276"/>
      <c r="AA378" s="276"/>
      <c r="AB378" s="1"/>
      <c r="AC378" s="2"/>
      <c r="AD378" s="32"/>
      <c r="AE378" s="1"/>
      <c r="AF378" s="123"/>
    </row>
    <row r="379" spans="2:32" x14ac:dyDescent="0.2">
      <c r="B379" s="1" t="s">
        <v>76</v>
      </c>
      <c r="C379" s="1" t="s">
        <v>251</v>
      </c>
      <c r="D379" s="133">
        <v>362</v>
      </c>
      <c r="E379" s="30" t="s">
        <v>42</v>
      </c>
      <c r="F379" s="13"/>
      <c r="G379" s="12">
        <v>3</v>
      </c>
      <c r="H379" s="12"/>
      <c r="I379" s="12"/>
      <c r="J379" s="12"/>
      <c r="K379" s="12"/>
      <c r="L379" s="276"/>
      <c r="M379" s="276"/>
      <c r="N379" s="12"/>
      <c r="O379" s="12">
        <v>3</v>
      </c>
      <c r="P379" s="12"/>
      <c r="Q379" s="276"/>
      <c r="R379" s="280"/>
      <c r="S379" s="322" t="s">
        <v>1319</v>
      </c>
      <c r="T379" s="36">
        <v>45390</v>
      </c>
      <c r="U379" s="276" t="s">
        <v>45</v>
      </c>
      <c r="V379" s="276">
        <v>3</v>
      </c>
      <c r="W379" s="1"/>
      <c r="X379" s="2"/>
      <c r="Y379" s="13"/>
      <c r="Z379" s="276"/>
      <c r="AA379" s="276"/>
      <c r="AB379" s="1"/>
      <c r="AC379" s="2"/>
      <c r="AD379" s="32"/>
      <c r="AE379" s="1"/>
      <c r="AF379" s="123"/>
    </row>
    <row r="380" spans="2:32" x14ac:dyDescent="0.2">
      <c r="B380" s="1" t="s">
        <v>76</v>
      </c>
      <c r="C380" s="1" t="s">
        <v>251</v>
      </c>
      <c r="D380" s="133">
        <v>363</v>
      </c>
      <c r="E380" s="30" t="s">
        <v>42</v>
      </c>
      <c r="F380" s="13"/>
      <c r="G380" s="12">
        <v>3</v>
      </c>
      <c r="H380" s="12"/>
      <c r="I380" s="12"/>
      <c r="J380" s="12"/>
      <c r="K380" s="12"/>
      <c r="L380" s="276"/>
      <c r="M380" s="276"/>
      <c r="N380" s="12">
        <v>3</v>
      </c>
      <c r="O380" s="12"/>
      <c r="P380" s="12"/>
      <c r="Q380" s="276"/>
      <c r="R380" s="280"/>
      <c r="S380" s="321" t="s">
        <v>1116</v>
      </c>
      <c r="T380" s="36"/>
      <c r="U380" s="276"/>
      <c r="V380" s="276"/>
      <c r="W380" s="1"/>
      <c r="X380" s="2"/>
      <c r="Y380" s="13"/>
      <c r="Z380" s="276"/>
      <c r="AA380" s="276"/>
      <c r="AB380" s="1"/>
      <c r="AC380" s="2"/>
      <c r="AD380" s="32"/>
      <c r="AE380" s="1"/>
      <c r="AF380" s="123"/>
    </row>
    <row r="381" spans="2:32" x14ac:dyDescent="0.2">
      <c r="B381" s="1" t="s">
        <v>76</v>
      </c>
      <c r="C381" s="1" t="s">
        <v>251</v>
      </c>
      <c r="D381" s="133">
        <v>364</v>
      </c>
      <c r="E381" s="30" t="s">
        <v>44</v>
      </c>
      <c r="F381" s="13"/>
      <c r="G381" s="12">
        <v>2</v>
      </c>
      <c r="H381" s="12">
        <v>3</v>
      </c>
      <c r="I381" s="12">
        <v>3</v>
      </c>
      <c r="J381" s="12"/>
      <c r="K381" s="12"/>
      <c r="L381" s="276"/>
      <c r="M381" s="276"/>
      <c r="N381" s="12"/>
      <c r="O381" s="12"/>
      <c r="P381" s="12"/>
      <c r="Q381" s="276"/>
      <c r="R381" s="280"/>
      <c r="S381" s="322" t="s">
        <v>1373</v>
      </c>
      <c r="T381" s="36"/>
      <c r="U381" s="276"/>
      <c r="V381" s="276"/>
      <c r="W381" s="1"/>
      <c r="X381" s="2"/>
      <c r="Y381" s="13"/>
      <c r="Z381" s="276"/>
      <c r="AA381" s="276"/>
      <c r="AB381" s="1"/>
      <c r="AC381" s="2"/>
      <c r="AD381" s="32"/>
      <c r="AE381" s="1"/>
      <c r="AF381" s="123"/>
    </row>
    <row r="382" spans="2:32" x14ac:dyDescent="0.2">
      <c r="B382" s="1" t="s">
        <v>76</v>
      </c>
      <c r="C382" s="1" t="s">
        <v>251</v>
      </c>
      <c r="D382" s="133">
        <v>365</v>
      </c>
      <c r="E382" s="30" t="s">
        <v>42</v>
      </c>
      <c r="F382" s="13"/>
      <c r="G382" s="12">
        <v>3</v>
      </c>
      <c r="H382" s="12"/>
      <c r="I382" s="12"/>
      <c r="J382" s="12"/>
      <c r="K382" s="12"/>
      <c r="L382" s="276"/>
      <c r="M382" s="276"/>
      <c r="N382" s="12">
        <v>3</v>
      </c>
      <c r="O382" s="12"/>
      <c r="P382" s="12"/>
      <c r="Q382" s="276"/>
      <c r="R382" s="280"/>
      <c r="S382" s="322" t="s">
        <v>1319</v>
      </c>
      <c r="T382" s="36"/>
      <c r="U382" s="276"/>
      <c r="V382" s="276"/>
      <c r="W382" s="1"/>
      <c r="X382" s="2"/>
      <c r="Y382" s="13"/>
      <c r="Z382" s="276"/>
      <c r="AA382" s="276"/>
      <c r="AB382" s="1"/>
      <c r="AC382" s="2"/>
      <c r="AD382" s="32"/>
      <c r="AE382" s="1"/>
      <c r="AF382" s="123"/>
    </row>
    <row r="383" spans="2:32" x14ac:dyDescent="0.2">
      <c r="B383" s="1" t="s">
        <v>76</v>
      </c>
      <c r="C383" s="1" t="s">
        <v>251</v>
      </c>
      <c r="D383" s="133">
        <v>366</v>
      </c>
      <c r="E383" s="30" t="s">
        <v>42</v>
      </c>
      <c r="F383" s="13"/>
      <c r="G383" s="12">
        <v>3</v>
      </c>
      <c r="H383" s="12"/>
      <c r="I383" s="12"/>
      <c r="J383" s="12"/>
      <c r="K383" s="12"/>
      <c r="L383" s="276"/>
      <c r="M383" s="276"/>
      <c r="N383" s="12"/>
      <c r="O383" s="12"/>
      <c r="P383" s="12"/>
      <c r="Q383" s="276"/>
      <c r="R383" s="280"/>
      <c r="S383" s="321" t="s">
        <v>1116</v>
      </c>
      <c r="T383" s="36"/>
      <c r="U383" s="276"/>
      <c r="V383" s="276"/>
      <c r="W383" s="1"/>
      <c r="X383" s="2"/>
      <c r="Y383" s="13"/>
      <c r="Z383" s="276"/>
      <c r="AA383" s="276"/>
      <c r="AB383" s="1"/>
      <c r="AC383" s="2"/>
      <c r="AD383" s="32"/>
      <c r="AE383" s="1"/>
      <c r="AF383" s="123"/>
    </row>
    <row r="384" spans="2:32" x14ac:dyDescent="0.2">
      <c r="B384" s="1" t="s">
        <v>76</v>
      </c>
      <c r="C384" s="1" t="s">
        <v>251</v>
      </c>
      <c r="D384" s="133">
        <v>367</v>
      </c>
      <c r="E384" s="30" t="s">
        <v>42</v>
      </c>
      <c r="F384" s="13"/>
      <c r="G384" s="12">
        <v>3</v>
      </c>
      <c r="H384" s="12"/>
      <c r="I384" s="12"/>
      <c r="J384" s="12"/>
      <c r="K384" s="12"/>
      <c r="L384" s="276"/>
      <c r="M384" s="276" t="s">
        <v>45</v>
      </c>
      <c r="N384" s="12">
        <v>3</v>
      </c>
      <c r="O384" s="12">
        <v>3</v>
      </c>
      <c r="P384" s="12"/>
      <c r="Q384" s="276"/>
      <c r="R384" s="280"/>
      <c r="S384" s="322" t="s">
        <v>1319</v>
      </c>
      <c r="T384" s="36">
        <v>45390</v>
      </c>
      <c r="U384" s="276" t="s">
        <v>45</v>
      </c>
      <c r="V384" s="276">
        <v>9</v>
      </c>
      <c r="W384" s="1"/>
      <c r="X384" s="2"/>
      <c r="Y384" s="13"/>
      <c r="Z384" s="276"/>
      <c r="AA384" s="276"/>
      <c r="AB384" s="1"/>
      <c r="AC384" s="2"/>
      <c r="AD384" s="32"/>
      <c r="AE384" s="1"/>
      <c r="AF384" s="123"/>
    </row>
    <row r="385" spans="2:32" x14ac:dyDescent="0.2">
      <c r="B385" s="1" t="s">
        <v>76</v>
      </c>
      <c r="C385" s="1" t="s">
        <v>251</v>
      </c>
      <c r="D385" s="133">
        <v>368</v>
      </c>
      <c r="E385" s="30" t="s">
        <v>42</v>
      </c>
      <c r="F385" s="13"/>
      <c r="G385" s="12">
        <v>3</v>
      </c>
      <c r="H385" s="12"/>
      <c r="I385" s="12"/>
      <c r="J385" s="12"/>
      <c r="K385" s="12"/>
      <c r="L385" s="276"/>
      <c r="M385" s="276"/>
      <c r="N385" s="12"/>
      <c r="O385" s="12"/>
      <c r="P385" s="12"/>
      <c r="Q385" s="276"/>
      <c r="R385" s="280"/>
      <c r="S385" s="322" t="s">
        <v>1221</v>
      </c>
      <c r="T385" s="36"/>
      <c r="U385" s="276"/>
      <c r="V385" s="276"/>
      <c r="W385" s="1"/>
      <c r="X385" s="2"/>
      <c r="Y385" s="13"/>
      <c r="Z385" s="276"/>
      <c r="AA385" s="276"/>
      <c r="AB385" s="1"/>
      <c r="AC385" s="2"/>
      <c r="AD385" s="32"/>
      <c r="AE385" s="1"/>
      <c r="AF385" s="123"/>
    </row>
    <row r="386" spans="2:32" x14ac:dyDescent="0.2">
      <c r="B386" s="1" t="s">
        <v>76</v>
      </c>
      <c r="C386" s="1" t="s">
        <v>251</v>
      </c>
      <c r="D386" s="133">
        <v>369</v>
      </c>
      <c r="E386" s="30" t="s">
        <v>57</v>
      </c>
      <c r="F386" s="13"/>
      <c r="G386" s="12">
        <v>3</v>
      </c>
      <c r="H386" s="12"/>
      <c r="I386" s="12"/>
      <c r="J386" s="12"/>
      <c r="K386" s="12">
        <v>2</v>
      </c>
      <c r="L386" s="276"/>
      <c r="M386" s="276"/>
      <c r="N386" s="12">
        <v>3</v>
      </c>
      <c r="O386" s="12"/>
      <c r="P386" s="12"/>
      <c r="Q386" s="276"/>
      <c r="R386" s="280"/>
      <c r="S386" s="322" t="s">
        <v>1374</v>
      </c>
      <c r="T386" s="36"/>
      <c r="U386" s="276"/>
      <c r="V386" s="276"/>
      <c r="W386" s="1"/>
      <c r="X386" s="2"/>
      <c r="Y386" s="13"/>
      <c r="Z386" s="276"/>
      <c r="AA386" s="276"/>
      <c r="AB386" s="1"/>
      <c r="AC386" s="2"/>
      <c r="AD386" s="32"/>
      <c r="AE386" s="1"/>
      <c r="AF386" s="123"/>
    </row>
    <row r="387" spans="2:32" x14ac:dyDescent="0.2">
      <c r="B387" s="1" t="s">
        <v>76</v>
      </c>
      <c r="C387" s="1" t="s">
        <v>251</v>
      </c>
      <c r="D387" s="133">
        <v>370</v>
      </c>
      <c r="E387" s="30" t="s">
        <v>42</v>
      </c>
      <c r="F387" s="13"/>
      <c r="G387" s="12">
        <v>3</v>
      </c>
      <c r="H387" s="12"/>
      <c r="I387" s="12"/>
      <c r="J387" s="12"/>
      <c r="K387" s="12"/>
      <c r="L387" s="276"/>
      <c r="M387" s="276"/>
      <c r="N387" s="12"/>
      <c r="O387" s="12"/>
      <c r="P387" s="12"/>
      <c r="Q387" s="276"/>
      <c r="R387" s="280"/>
      <c r="S387" s="321" t="s">
        <v>1116</v>
      </c>
      <c r="T387" s="36"/>
      <c r="U387" s="276"/>
      <c r="V387" s="276"/>
      <c r="W387" s="1"/>
      <c r="X387" s="2"/>
      <c r="Y387" s="13"/>
      <c r="Z387" s="276"/>
      <c r="AA387" s="276"/>
      <c r="AB387" s="1"/>
      <c r="AC387" s="2"/>
      <c r="AD387" s="32"/>
      <c r="AE387" s="1"/>
      <c r="AF387" s="123"/>
    </row>
    <row r="388" spans="2:32" x14ac:dyDescent="0.2">
      <c r="B388" s="1" t="s">
        <v>76</v>
      </c>
      <c r="C388" s="1" t="s">
        <v>251</v>
      </c>
      <c r="D388" s="133">
        <v>371</v>
      </c>
      <c r="E388" s="30" t="s">
        <v>42</v>
      </c>
      <c r="F388" s="13"/>
      <c r="G388" s="12">
        <v>3</v>
      </c>
      <c r="H388" s="12"/>
      <c r="I388" s="12"/>
      <c r="J388" s="12"/>
      <c r="K388" s="12"/>
      <c r="L388" s="276"/>
      <c r="M388" s="276"/>
      <c r="N388" s="12"/>
      <c r="O388" s="12"/>
      <c r="P388" s="12"/>
      <c r="Q388" s="276"/>
      <c r="R388" s="280"/>
      <c r="S388" s="321" t="s">
        <v>1116</v>
      </c>
      <c r="T388" s="36"/>
      <c r="U388" s="276"/>
      <c r="V388" s="276"/>
      <c r="W388" s="1"/>
      <c r="X388" s="2"/>
      <c r="Y388" s="13"/>
      <c r="Z388" s="276"/>
      <c r="AA388" s="276"/>
      <c r="AB388" s="1"/>
      <c r="AC388" s="2"/>
      <c r="AD388" s="32"/>
      <c r="AE388" s="1"/>
      <c r="AF388" s="123"/>
    </row>
    <row r="389" spans="2:32" x14ac:dyDescent="0.2">
      <c r="B389" s="1" t="s">
        <v>76</v>
      </c>
      <c r="C389" s="1" t="s">
        <v>251</v>
      </c>
      <c r="D389" s="133">
        <v>372</v>
      </c>
      <c r="E389" s="30" t="s">
        <v>42</v>
      </c>
      <c r="F389" s="13"/>
      <c r="G389" s="12">
        <v>3</v>
      </c>
      <c r="H389" s="12"/>
      <c r="I389" s="12"/>
      <c r="J389" s="12"/>
      <c r="K389" s="12"/>
      <c r="L389" s="276"/>
      <c r="M389" s="276"/>
      <c r="N389" s="12"/>
      <c r="O389" s="12">
        <v>4</v>
      </c>
      <c r="P389" s="12"/>
      <c r="Q389" s="276"/>
      <c r="R389" s="280" t="s">
        <v>45</v>
      </c>
      <c r="S389" s="322" t="s">
        <v>1221</v>
      </c>
      <c r="T389" s="36">
        <v>45390</v>
      </c>
      <c r="U389" s="276" t="s">
        <v>45</v>
      </c>
      <c r="V389" s="276">
        <v>13</v>
      </c>
      <c r="W389" s="1"/>
      <c r="X389" s="2"/>
      <c r="Y389" s="13"/>
      <c r="Z389" s="276"/>
      <c r="AA389" s="276"/>
      <c r="AB389" s="1"/>
      <c r="AC389" s="2"/>
      <c r="AD389" s="32"/>
      <c r="AE389" s="1"/>
      <c r="AF389" s="123"/>
    </row>
    <row r="390" spans="2:32" x14ac:dyDescent="0.2">
      <c r="B390" s="1" t="s">
        <v>76</v>
      </c>
      <c r="C390" s="1" t="s">
        <v>251</v>
      </c>
      <c r="D390" s="133">
        <v>373</v>
      </c>
      <c r="E390" s="30" t="s">
        <v>42</v>
      </c>
      <c r="F390" s="13"/>
      <c r="G390" s="12">
        <v>3</v>
      </c>
      <c r="H390" s="12"/>
      <c r="I390" s="12"/>
      <c r="J390" s="12"/>
      <c r="K390" s="12"/>
      <c r="L390" s="276"/>
      <c r="M390" s="276"/>
      <c r="N390" s="12"/>
      <c r="O390" s="12"/>
      <c r="P390" s="12"/>
      <c r="Q390" s="276"/>
      <c r="R390" s="280"/>
      <c r="S390" s="322" t="s">
        <v>1221</v>
      </c>
      <c r="T390" s="36"/>
      <c r="U390" s="276"/>
      <c r="V390" s="276"/>
      <c r="W390" s="1"/>
      <c r="X390" s="2"/>
      <c r="Y390" s="13"/>
      <c r="Z390" s="276"/>
      <c r="AA390" s="276"/>
      <c r="AB390" s="1"/>
      <c r="AC390" s="2"/>
      <c r="AD390" s="32"/>
      <c r="AE390" s="1"/>
      <c r="AF390" s="123"/>
    </row>
    <row r="391" spans="2:32" x14ac:dyDescent="0.2">
      <c r="B391" s="1" t="s">
        <v>76</v>
      </c>
      <c r="C391" s="1" t="s">
        <v>251</v>
      </c>
      <c r="D391" s="133">
        <v>374</v>
      </c>
      <c r="E391" s="30" t="s">
        <v>245</v>
      </c>
      <c r="F391" s="13"/>
      <c r="G391" s="12">
        <v>4</v>
      </c>
      <c r="H391" s="12"/>
      <c r="I391" s="12">
        <v>3</v>
      </c>
      <c r="J391" s="12"/>
      <c r="K391" s="12"/>
      <c r="L391" s="276"/>
      <c r="M391" s="276"/>
      <c r="N391" s="12"/>
      <c r="O391" s="12"/>
      <c r="P391" s="12">
        <v>3</v>
      </c>
      <c r="Q391" s="276"/>
      <c r="R391" s="280"/>
      <c r="S391" s="322" t="s">
        <v>1375</v>
      </c>
      <c r="T391" s="36"/>
      <c r="U391" s="276"/>
      <c r="V391" s="276"/>
      <c r="W391" s="1"/>
      <c r="X391" s="2"/>
      <c r="Y391" s="13"/>
      <c r="Z391" s="276"/>
      <c r="AA391" s="276"/>
      <c r="AB391" s="1"/>
      <c r="AC391" s="2"/>
      <c r="AD391" s="32"/>
      <c r="AE391" s="1"/>
      <c r="AF391" s="123"/>
    </row>
    <row r="392" spans="2:32" x14ac:dyDescent="0.2">
      <c r="B392" s="1" t="s">
        <v>76</v>
      </c>
      <c r="C392" s="1" t="s">
        <v>251</v>
      </c>
      <c r="D392" s="133">
        <v>375</v>
      </c>
      <c r="E392" s="30" t="s">
        <v>49</v>
      </c>
      <c r="F392" s="13"/>
      <c r="G392" s="12"/>
      <c r="H392" s="12"/>
      <c r="I392" s="12">
        <v>3</v>
      </c>
      <c r="J392" s="12"/>
      <c r="K392" s="12"/>
      <c r="L392" s="276"/>
      <c r="M392" s="276"/>
      <c r="N392" s="12"/>
      <c r="O392" s="12"/>
      <c r="P392" s="12"/>
      <c r="Q392" s="276"/>
      <c r="R392" s="280"/>
      <c r="S392" s="322" t="s">
        <v>1367</v>
      </c>
      <c r="T392" s="36"/>
      <c r="U392" s="276"/>
      <c r="V392" s="276"/>
      <c r="W392" s="1"/>
      <c r="X392" s="2"/>
      <c r="Y392" s="13"/>
      <c r="Z392" s="276"/>
      <c r="AA392" s="276"/>
      <c r="AB392" s="1"/>
      <c r="AC392" s="2"/>
      <c r="AD392" s="32"/>
      <c r="AE392" s="1"/>
      <c r="AF392" s="123"/>
    </row>
    <row r="393" spans="2:32" x14ac:dyDescent="0.2">
      <c r="B393" s="1" t="s">
        <v>76</v>
      </c>
      <c r="C393" s="1" t="s">
        <v>251</v>
      </c>
      <c r="D393" s="133">
        <v>376</v>
      </c>
      <c r="E393" s="30" t="s">
        <v>42</v>
      </c>
      <c r="F393" s="13"/>
      <c r="G393" s="12">
        <v>3</v>
      </c>
      <c r="H393" s="12"/>
      <c r="I393" s="12"/>
      <c r="J393" s="12"/>
      <c r="K393" s="12"/>
      <c r="L393" s="276"/>
      <c r="M393" s="276"/>
      <c r="N393" s="12"/>
      <c r="O393" s="12"/>
      <c r="P393" s="12"/>
      <c r="Q393" s="276"/>
      <c r="R393" s="280"/>
      <c r="S393" s="320" t="s">
        <v>1431</v>
      </c>
      <c r="T393" s="36"/>
      <c r="U393" s="276"/>
      <c r="V393" s="276"/>
      <c r="W393" s="1"/>
      <c r="X393" s="2"/>
      <c r="Y393" s="13"/>
      <c r="Z393" s="276"/>
      <c r="AA393" s="276"/>
      <c r="AB393" s="1"/>
      <c r="AC393" s="2"/>
      <c r="AD393" s="32"/>
      <c r="AE393" s="1"/>
      <c r="AF393" s="123"/>
    </row>
    <row r="394" spans="2:32" x14ac:dyDescent="0.2">
      <c r="B394" s="1" t="s">
        <v>76</v>
      </c>
      <c r="C394" s="1" t="s">
        <v>251</v>
      </c>
      <c r="D394" s="133">
        <v>377</v>
      </c>
      <c r="E394" s="30" t="s">
        <v>42</v>
      </c>
      <c r="F394" s="13"/>
      <c r="G394" s="12">
        <v>3</v>
      </c>
      <c r="H394" s="12"/>
      <c r="I394" s="12"/>
      <c r="J394" s="12"/>
      <c r="K394" s="12"/>
      <c r="L394" s="276"/>
      <c r="M394" s="276"/>
      <c r="N394" s="12"/>
      <c r="O394" s="12"/>
      <c r="P394" s="12"/>
      <c r="Q394" s="276"/>
      <c r="R394" s="280"/>
      <c r="S394" s="321" t="s">
        <v>1116</v>
      </c>
      <c r="T394" s="36"/>
      <c r="U394" s="276"/>
      <c r="V394" s="276"/>
      <c r="W394" s="1"/>
      <c r="X394" s="2"/>
      <c r="Y394" s="13"/>
      <c r="Z394" s="276"/>
      <c r="AA394" s="276"/>
      <c r="AB394" s="1"/>
      <c r="AC394" s="2"/>
      <c r="AD394" s="32"/>
      <c r="AE394" s="1"/>
      <c r="AF394" s="123"/>
    </row>
    <row r="395" spans="2:32" x14ac:dyDescent="0.2">
      <c r="B395" s="1" t="s">
        <v>76</v>
      </c>
      <c r="C395" s="1" t="s">
        <v>251</v>
      </c>
      <c r="D395" s="133">
        <v>378</v>
      </c>
      <c r="E395" s="30" t="s">
        <v>42</v>
      </c>
      <c r="F395" s="13"/>
      <c r="G395" s="12">
        <v>3</v>
      </c>
      <c r="H395" s="12"/>
      <c r="I395" s="12"/>
      <c r="J395" s="12"/>
      <c r="K395" s="12"/>
      <c r="L395" s="276"/>
      <c r="M395" s="276"/>
      <c r="N395" s="12">
        <v>3</v>
      </c>
      <c r="O395" s="12">
        <v>3</v>
      </c>
      <c r="P395" s="12"/>
      <c r="Q395" s="276"/>
      <c r="R395" s="280"/>
      <c r="S395" s="321" t="s">
        <v>1116</v>
      </c>
      <c r="T395" s="36">
        <v>45390</v>
      </c>
      <c r="U395" s="276" t="s">
        <v>45</v>
      </c>
      <c r="V395" s="276">
        <v>3</v>
      </c>
      <c r="W395" s="1"/>
      <c r="X395" s="2"/>
      <c r="Y395" s="13"/>
      <c r="Z395" s="276"/>
      <c r="AA395" s="276"/>
      <c r="AB395" s="1"/>
      <c r="AC395" s="2"/>
      <c r="AD395" s="32"/>
      <c r="AE395" s="1"/>
      <c r="AF395" s="123"/>
    </row>
    <row r="396" spans="2:32" x14ac:dyDescent="0.2">
      <c r="B396" s="1" t="s">
        <v>76</v>
      </c>
      <c r="C396" s="1" t="s">
        <v>251</v>
      </c>
      <c r="D396" s="133">
        <v>379</v>
      </c>
      <c r="E396" s="30" t="s">
        <v>42</v>
      </c>
      <c r="F396" s="13"/>
      <c r="G396" s="12">
        <v>3</v>
      </c>
      <c r="H396" s="12"/>
      <c r="I396" s="12"/>
      <c r="J396" s="12"/>
      <c r="K396" s="12"/>
      <c r="L396" s="276"/>
      <c r="M396" s="276"/>
      <c r="N396" s="12"/>
      <c r="O396" s="12"/>
      <c r="P396" s="12"/>
      <c r="Q396" s="276"/>
      <c r="R396" s="280"/>
      <c r="S396" s="321" t="s">
        <v>1116</v>
      </c>
      <c r="T396" s="36"/>
      <c r="U396" s="276"/>
      <c r="V396" s="276"/>
      <c r="W396" s="1"/>
      <c r="X396" s="2"/>
      <c r="Y396" s="13"/>
      <c r="Z396" s="276"/>
      <c r="AA396" s="276"/>
      <c r="AB396" s="1"/>
      <c r="AC396" s="2"/>
      <c r="AD396" s="32"/>
      <c r="AE396" s="1"/>
      <c r="AF396" s="123"/>
    </row>
    <row r="397" spans="2:32" x14ac:dyDescent="0.2">
      <c r="B397" s="1" t="s">
        <v>76</v>
      </c>
      <c r="C397" s="1" t="s">
        <v>251</v>
      </c>
      <c r="D397" s="133">
        <v>380</v>
      </c>
      <c r="E397" s="30" t="s">
        <v>44</v>
      </c>
      <c r="F397" s="13"/>
      <c r="G397" s="12">
        <v>1</v>
      </c>
      <c r="H397" s="12"/>
      <c r="I397" s="12">
        <v>6</v>
      </c>
      <c r="J397" s="12"/>
      <c r="K397" s="12"/>
      <c r="L397" s="276"/>
      <c r="M397" s="276"/>
      <c r="N397" s="12"/>
      <c r="O397" s="12"/>
      <c r="P397" s="12"/>
      <c r="Q397" s="276"/>
      <c r="R397" s="280"/>
      <c r="S397" s="322" t="s">
        <v>1355</v>
      </c>
      <c r="T397" s="36"/>
      <c r="U397" s="276"/>
      <c r="V397" s="276"/>
      <c r="W397" s="1"/>
      <c r="X397" s="2"/>
      <c r="Y397" s="13"/>
      <c r="Z397" s="276"/>
      <c r="AA397" s="276"/>
      <c r="AB397" s="1"/>
      <c r="AC397" s="2"/>
      <c r="AD397" s="32"/>
      <c r="AE397" s="1"/>
      <c r="AF397" s="123"/>
    </row>
    <row r="398" spans="2:32" x14ac:dyDescent="0.2">
      <c r="B398" s="1" t="s">
        <v>76</v>
      </c>
      <c r="C398" s="1" t="s">
        <v>251</v>
      </c>
      <c r="D398" s="133">
        <v>381</v>
      </c>
      <c r="E398" s="30" t="s">
        <v>42</v>
      </c>
      <c r="F398" s="13"/>
      <c r="G398" s="12">
        <v>3</v>
      </c>
      <c r="H398" s="12"/>
      <c r="I398" s="12"/>
      <c r="J398" s="12"/>
      <c r="K398" s="12"/>
      <c r="L398" s="276"/>
      <c r="M398" s="276"/>
      <c r="N398" s="12"/>
      <c r="O398" s="12"/>
      <c r="P398" s="12"/>
      <c r="Q398" s="276"/>
      <c r="R398" s="280"/>
      <c r="S398" s="321" t="s">
        <v>1116</v>
      </c>
      <c r="T398" s="36"/>
      <c r="U398" s="276"/>
      <c r="V398" s="276"/>
      <c r="W398" s="1"/>
      <c r="X398" s="2"/>
      <c r="Y398" s="13"/>
      <c r="Z398" s="276"/>
      <c r="AA398" s="276"/>
      <c r="AB398" s="1"/>
      <c r="AC398" s="2"/>
      <c r="AD398" s="32"/>
      <c r="AE398" s="1"/>
      <c r="AF398" s="123"/>
    </row>
    <row r="399" spans="2:32" x14ac:dyDescent="0.2">
      <c r="B399" s="1" t="s">
        <v>76</v>
      </c>
      <c r="C399" s="1" t="s">
        <v>251</v>
      </c>
      <c r="D399" s="133">
        <v>382</v>
      </c>
      <c r="E399" s="30" t="s">
        <v>42</v>
      </c>
      <c r="F399" s="13"/>
      <c r="G399" s="12">
        <v>3</v>
      </c>
      <c r="H399" s="12"/>
      <c r="I399" s="12"/>
      <c r="J399" s="12"/>
      <c r="K399" s="12"/>
      <c r="L399" s="276"/>
      <c r="M399" s="276"/>
      <c r="N399" s="12">
        <v>3</v>
      </c>
      <c r="O399" s="12"/>
      <c r="P399" s="12"/>
      <c r="Q399" s="276"/>
      <c r="R399" s="280"/>
      <c r="S399" s="320" t="s">
        <v>1432</v>
      </c>
      <c r="T399" s="36"/>
      <c r="U399" s="276"/>
      <c r="V399" s="276"/>
      <c r="W399" s="1"/>
      <c r="X399" s="2"/>
      <c r="Y399" s="13"/>
      <c r="Z399" s="276"/>
      <c r="AA399" s="276"/>
      <c r="AB399" s="1"/>
      <c r="AC399" s="2"/>
      <c r="AD399" s="238">
        <v>45422</v>
      </c>
      <c r="AE399" s="1" t="s">
        <v>10</v>
      </c>
      <c r="AF399" s="123"/>
    </row>
    <row r="400" spans="2:32" x14ac:dyDescent="0.2">
      <c r="B400" s="1" t="s">
        <v>76</v>
      </c>
      <c r="C400" s="1" t="s">
        <v>251</v>
      </c>
      <c r="D400" s="133">
        <v>383</v>
      </c>
      <c r="E400" s="30" t="s">
        <v>42</v>
      </c>
      <c r="F400" s="13"/>
      <c r="G400" s="12">
        <v>3</v>
      </c>
      <c r="H400" s="12"/>
      <c r="I400" s="12"/>
      <c r="J400" s="12"/>
      <c r="K400" s="12"/>
      <c r="L400" s="276"/>
      <c r="M400" s="276"/>
      <c r="N400" s="12"/>
      <c r="O400" s="12"/>
      <c r="P400" s="12"/>
      <c r="Q400" s="276"/>
      <c r="R400" s="280"/>
      <c r="S400" s="321" t="s">
        <v>1116</v>
      </c>
      <c r="T400" s="36"/>
      <c r="U400" s="276"/>
      <c r="V400" s="276"/>
      <c r="W400" s="1"/>
      <c r="X400" s="2"/>
      <c r="Y400" s="13"/>
      <c r="Z400" s="276"/>
      <c r="AA400" s="276"/>
      <c r="AB400" s="1"/>
      <c r="AC400" s="2"/>
      <c r="AD400" s="32"/>
      <c r="AE400" s="1"/>
      <c r="AF400" s="123"/>
    </row>
    <row r="401" spans="2:32" x14ac:dyDescent="0.2">
      <c r="B401" s="1" t="s">
        <v>76</v>
      </c>
      <c r="C401" s="1" t="s">
        <v>251</v>
      </c>
      <c r="D401" s="133">
        <v>384</v>
      </c>
      <c r="E401" s="30" t="s">
        <v>42</v>
      </c>
      <c r="F401" s="13"/>
      <c r="G401" s="12">
        <v>3</v>
      </c>
      <c r="H401" s="12"/>
      <c r="I401" s="12"/>
      <c r="J401" s="12"/>
      <c r="K401" s="12"/>
      <c r="L401" s="276"/>
      <c r="M401" s="276"/>
      <c r="N401" s="12"/>
      <c r="O401" s="12">
        <v>6</v>
      </c>
      <c r="P401" s="12"/>
      <c r="Q401" s="276"/>
      <c r="R401" s="280"/>
      <c r="S401" s="322" t="s">
        <v>1225</v>
      </c>
      <c r="T401" s="36">
        <v>45390</v>
      </c>
      <c r="U401" s="276" t="s">
        <v>45</v>
      </c>
      <c r="V401" s="276">
        <v>6</v>
      </c>
      <c r="W401" s="1"/>
      <c r="X401" s="2"/>
      <c r="Y401" s="13"/>
      <c r="Z401" s="276"/>
      <c r="AA401" s="276"/>
      <c r="AB401" s="1"/>
      <c r="AC401" s="2"/>
      <c r="AD401" s="32"/>
      <c r="AE401" s="1"/>
      <c r="AF401" s="123"/>
    </row>
    <row r="402" spans="2:32" x14ac:dyDescent="0.2">
      <c r="B402" s="1" t="s">
        <v>76</v>
      </c>
      <c r="C402" s="1" t="s">
        <v>251</v>
      </c>
      <c r="D402" s="133">
        <v>385</v>
      </c>
      <c r="E402" s="30" t="s">
        <v>42</v>
      </c>
      <c r="F402" s="13"/>
      <c r="G402" s="12">
        <v>3</v>
      </c>
      <c r="H402" s="12"/>
      <c r="I402" s="12"/>
      <c r="J402" s="12"/>
      <c r="K402" s="12"/>
      <c r="L402" s="276"/>
      <c r="M402" s="276"/>
      <c r="N402" s="12">
        <v>3</v>
      </c>
      <c r="O402" s="12">
        <v>3</v>
      </c>
      <c r="P402" s="12"/>
      <c r="Q402" s="276"/>
      <c r="R402" s="280"/>
      <c r="S402" s="321" t="s">
        <v>1116</v>
      </c>
      <c r="T402" s="36">
        <v>45390</v>
      </c>
      <c r="U402" s="276" t="s">
        <v>45</v>
      </c>
      <c r="V402" s="276">
        <v>3</v>
      </c>
      <c r="W402" s="1"/>
      <c r="X402" s="2"/>
      <c r="Y402" s="13"/>
      <c r="Z402" s="276"/>
      <c r="AA402" s="276"/>
      <c r="AB402" s="1"/>
      <c r="AC402" s="2"/>
      <c r="AD402" s="32"/>
      <c r="AE402" s="1"/>
      <c r="AF402" s="123"/>
    </row>
    <row r="403" spans="2:32" x14ac:dyDescent="0.2">
      <c r="B403" s="1" t="s">
        <v>76</v>
      </c>
      <c r="C403" s="1" t="s">
        <v>251</v>
      </c>
      <c r="D403" s="133">
        <v>386</v>
      </c>
      <c r="E403" s="30" t="s">
        <v>245</v>
      </c>
      <c r="F403" s="13"/>
      <c r="G403" s="12">
        <v>5</v>
      </c>
      <c r="H403" s="12">
        <v>3</v>
      </c>
      <c r="I403" s="12"/>
      <c r="J403" s="12"/>
      <c r="K403" s="12"/>
      <c r="L403" s="276"/>
      <c r="M403" s="276"/>
      <c r="N403" s="12"/>
      <c r="O403" s="12"/>
      <c r="P403" s="12"/>
      <c r="Q403" s="276"/>
      <c r="R403" s="280"/>
      <c r="S403" s="320" t="s">
        <v>1433</v>
      </c>
      <c r="T403" s="36"/>
      <c r="U403" s="276"/>
      <c r="V403" s="276"/>
      <c r="W403" s="1"/>
      <c r="X403" s="2"/>
      <c r="Y403" s="13"/>
      <c r="Z403" s="276"/>
      <c r="AA403" s="276"/>
      <c r="AB403" s="1"/>
      <c r="AC403" s="2"/>
      <c r="AD403" s="32"/>
      <c r="AE403" s="1"/>
      <c r="AF403" s="123"/>
    </row>
    <row r="404" spans="2:32" x14ac:dyDescent="0.2">
      <c r="B404" s="1" t="s">
        <v>76</v>
      </c>
      <c r="C404" s="1" t="s">
        <v>251</v>
      </c>
      <c r="D404" s="133">
        <v>387</v>
      </c>
      <c r="E404" s="30" t="s">
        <v>44</v>
      </c>
      <c r="F404" s="13"/>
      <c r="G404" s="12">
        <v>3</v>
      </c>
      <c r="H404" s="12">
        <v>6</v>
      </c>
      <c r="I404" s="12"/>
      <c r="J404" s="12"/>
      <c r="K404" s="12"/>
      <c r="L404" s="276"/>
      <c r="M404" s="276"/>
      <c r="N404" s="12"/>
      <c r="O404" s="12"/>
      <c r="P404" s="12"/>
      <c r="Q404" s="276"/>
      <c r="R404" s="280"/>
      <c r="S404" s="322" t="s">
        <v>1376</v>
      </c>
      <c r="T404" s="36"/>
      <c r="U404" s="276"/>
      <c r="V404" s="276"/>
      <c r="W404" s="1"/>
      <c r="X404" s="2"/>
      <c r="Y404" s="13"/>
      <c r="Z404" s="276"/>
      <c r="AA404" s="276"/>
      <c r="AB404" s="1"/>
      <c r="AC404" s="2"/>
      <c r="AD404" s="32"/>
      <c r="AE404" s="1"/>
      <c r="AF404" s="123"/>
    </row>
    <row r="405" spans="2:32" x14ac:dyDescent="0.2">
      <c r="B405" s="1" t="s">
        <v>76</v>
      </c>
      <c r="C405" s="1" t="s">
        <v>251</v>
      </c>
      <c r="D405" s="133">
        <v>388</v>
      </c>
      <c r="E405" s="30" t="s">
        <v>42</v>
      </c>
      <c r="F405" s="13"/>
      <c r="G405" s="12">
        <v>3</v>
      </c>
      <c r="H405" s="12"/>
      <c r="I405" s="12"/>
      <c r="J405" s="12"/>
      <c r="K405" s="12"/>
      <c r="L405" s="276"/>
      <c r="M405" s="276"/>
      <c r="N405" s="12"/>
      <c r="O405" s="12"/>
      <c r="P405" s="12"/>
      <c r="Q405" s="276"/>
      <c r="R405" s="280"/>
      <c r="S405" s="322" t="s">
        <v>1120</v>
      </c>
      <c r="T405" s="36"/>
      <c r="U405" s="276"/>
      <c r="V405" s="276"/>
      <c r="W405" s="1"/>
      <c r="X405" s="2"/>
      <c r="Y405" s="13"/>
      <c r="Z405" s="276"/>
      <c r="AA405" s="276"/>
      <c r="AB405" s="1"/>
      <c r="AC405" s="2"/>
      <c r="AD405" s="32"/>
      <c r="AE405" s="1"/>
      <c r="AF405" s="123"/>
    </row>
    <row r="406" spans="2:32" x14ac:dyDescent="0.2">
      <c r="B406" s="1" t="s">
        <v>76</v>
      </c>
      <c r="C406" s="1" t="s">
        <v>251</v>
      </c>
      <c r="D406" s="133">
        <v>389</v>
      </c>
      <c r="E406" s="30" t="s">
        <v>42</v>
      </c>
      <c r="F406" s="13"/>
      <c r="G406" s="12">
        <v>3</v>
      </c>
      <c r="H406" s="12"/>
      <c r="I406" s="12"/>
      <c r="J406" s="12"/>
      <c r="K406" s="12"/>
      <c r="L406" s="276"/>
      <c r="M406" s="276" t="s">
        <v>45</v>
      </c>
      <c r="N406" s="12"/>
      <c r="O406" s="12">
        <v>3</v>
      </c>
      <c r="P406" s="12"/>
      <c r="Q406" s="276"/>
      <c r="R406" s="280"/>
      <c r="S406" s="321" t="s">
        <v>1116</v>
      </c>
      <c r="T406" s="36">
        <v>45390</v>
      </c>
      <c r="U406" s="276" t="s">
        <v>45</v>
      </c>
      <c r="V406" s="276">
        <v>12</v>
      </c>
      <c r="W406" s="1"/>
      <c r="X406" s="2"/>
      <c r="Y406" s="13"/>
      <c r="Z406" s="276"/>
      <c r="AA406" s="276"/>
      <c r="AB406" s="1"/>
      <c r="AC406" s="2"/>
      <c r="AD406" s="32"/>
      <c r="AE406" s="1"/>
      <c r="AF406" s="123"/>
    </row>
    <row r="407" spans="2:32" x14ac:dyDescent="0.2">
      <c r="B407" s="1" t="s">
        <v>76</v>
      </c>
      <c r="C407" s="1" t="s">
        <v>251</v>
      </c>
      <c r="D407" s="133">
        <v>390</v>
      </c>
      <c r="E407" s="30" t="s">
        <v>42</v>
      </c>
      <c r="F407" s="13"/>
      <c r="G407" s="12">
        <v>3</v>
      </c>
      <c r="H407" s="12"/>
      <c r="I407" s="12"/>
      <c r="J407" s="12"/>
      <c r="K407" s="12"/>
      <c r="L407" s="276"/>
      <c r="M407" s="276"/>
      <c r="N407" s="12"/>
      <c r="O407" s="12"/>
      <c r="P407" s="12"/>
      <c r="Q407" s="276"/>
      <c r="R407" s="280"/>
      <c r="S407" s="322" t="s">
        <v>1225</v>
      </c>
      <c r="T407" s="36"/>
      <c r="U407" s="276"/>
      <c r="V407" s="276"/>
      <c r="W407" s="1"/>
      <c r="X407" s="2"/>
      <c r="Y407" s="13"/>
      <c r="Z407" s="276"/>
      <c r="AA407" s="276"/>
      <c r="AB407" s="1"/>
      <c r="AC407" s="2"/>
      <c r="AD407" s="32"/>
      <c r="AE407" s="1"/>
      <c r="AF407" s="123"/>
    </row>
    <row r="408" spans="2:32" x14ac:dyDescent="0.2">
      <c r="B408" s="1" t="s">
        <v>76</v>
      </c>
      <c r="C408" s="1" t="s">
        <v>251</v>
      </c>
      <c r="D408" s="133">
        <v>391</v>
      </c>
      <c r="E408" s="30" t="s">
        <v>52</v>
      </c>
      <c r="F408" s="13"/>
      <c r="G408" s="12"/>
      <c r="H408" s="12">
        <v>3</v>
      </c>
      <c r="I408" s="12"/>
      <c r="J408" s="12"/>
      <c r="K408" s="12">
        <v>3</v>
      </c>
      <c r="L408" s="276"/>
      <c r="M408" s="276"/>
      <c r="N408" s="12">
        <v>3</v>
      </c>
      <c r="O408" s="12"/>
      <c r="P408" s="12"/>
      <c r="Q408" s="276"/>
      <c r="R408" s="280"/>
      <c r="S408" s="321" t="s">
        <v>1116</v>
      </c>
      <c r="T408" s="36"/>
      <c r="U408" s="276"/>
      <c r="V408" s="276"/>
      <c r="W408" s="1"/>
      <c r="X408" s="2"/>
      <c r="Y408" s="13"/>
      <c r="Z408" s="276"/>
      <c r="AA408" s="276"/>
      <c r="AB408" s="1"/>
      <c r="AC408" s="2"/>
      <c r="AD408" s="32"/>
      <c r="AE408" s="1"/>
      <c r="AF408" s="123"/>
    </row>
    <row r="409" spans="2:32" x14ac:dyDescent="0.2">
      <c r="B409" s="1" t="s">
        <v>76</v>
      </c>
      <c r="C409" s="1" t="s">
        <v>251</v>
      </c>
      <c r="D409" s="133">
        <v>392</v>
      </c>
      <c r="E409" s="30" t="s">
        <v>42</v>
      </c>
      <c r="F409" s="13"/>
      <c r="G409" s="12">
        <v>3</v>
      </c>
      <c r="H409" s="12"/>
      <c r="I409" s="12"/>
      <c r="J409" s="12"/>
      <c r="K409" s="12"/>
      <c r="L409" s="276"/>
      <c r="M409" s="276"/>
      <c r="N409" s="12"/>
      <c r="O409" s="12">
        <v>6</v>
      </c>
      <c r="P409" s="12"/>
      <c r="Q409" s="276"/>
      <c r="R409" s="280"/>
      <c r="S409" s="321" t="s">
        <v>1116</v>
      </c>
      <c r="T409" s="36">
        <v>45390</v>
      </c>
      <c r="U409" s="276" t="s">
        <v>45</v>
      </c>
      <c r="V409" s="276">
        <v>6</v>
      </c>
      <c r="W409" s="1"/>
      <c r="X409" s="2"/>
      <c r="Y409" s="13"/>
      <c r="Z409" s="276"/>
      <c r="AA409" s="276"/>
      <c r="AB409" s="1"/>
      <c r="AC409" s="2"/>
      <c r="AD409" s="32"/>
      <c r="AE409" s="1"/>
      <c r="AF409" s="123"/>
    </row>
    <row r="410" spans="2:32" x14ac:dyDescent="0.2">
      <c r="B410" s="1" t="s">
        <v>76</v>
      </c>
      <c r="C410" s="1" t="s">
        <v>251</v>
      </c>
      <c r="D410" s="133">
        <v>393</v>
      </c>
      <c r="E410" s="30" t="s">
        <v>42</v>
      </c>
      <c r="F410" s="13"/>
      <c r="G410" s="12">
        <v>3</v>
      </c>
      <c r="H410" s="12"/>
      <c r="I410" s="12"/>
      <c r="J410" s="12"/>
      <c r="K410" s="12"/>
      <c r="L410" s="276"/>
      <c r="M410" s="276"/>
      <c r="N410" s="12">
        <v>3</v>
      </c>
      <c r="O410" s="12"/>
      <c r="P410" s="12"/>
      <c r="Q410" s="276"/>
      <c r="R410" s="280"/>
      <c r="S410" s="322" t="s">
        <v>1142</v>
      </c>
      <c r="T410" s="36"/>
      <c r="U410" s="276"/>
      <c r="V410" s="276"/>
      <c r="W410" s="1"/>
      <c r="X410" s="2"/>
      <c r="Y410" s="13"/>
      <c r="Z410" s="276"/>
      <c r="AA410" s="276"/>
      <c r="AB410" s="1"/>
      <c r="AC410" s="2"/>
      <c r="AD410" s="32"/>
      <c r="AE410" s="1"/>
      <c r="AF410" s="123"/>
    </row>
    <row r="411" spans="2:32" x14ac:dyDescent="0.2">
      <c r="B411" s="1" t="s">
        <v>76</v>
      </c>
      <c r="C411" s="1" t="s">
        <v>251</v>
      </c>
      <c r="D411" s="133">
        <v>394</v>
      </c>
      <c r="E411" s="30" t="s">
        <v>44</v>
      </c>
      <c r="F411" s="13"/>
      <c r="G411" s="12">
        <v>1</v>
      </c>
      <c r="H411" s="12">
        <v>6</v>
      </c>
      <c r="I411" s="12"/>
      <c r="J411" s="12"/>
      <c r="K411" s="12"/>
      <c r="L411" s="276"/>
      <c r="M411" s="276"/>
      <c r="N411" s="12"/>
      <c r="O411" s="12"/>
      <c r="P411" s="12"/>
      <c r="Q411" s="276"/>
      <c r="R411" s="280"/>
      <c r="S411" s="322" t="s">
        <v>1355</v>
      </c>
      <c r="T411" s="36"/>
      <c r="U411" s="276"/>
      <c r="V411" s="276"/>
      <c r="W411" s="1"/>
      <c r="X411" s="2"/>
      <c r="Y411" s="13"/>
      <c r="Z411" s="276"/>
      <c r="AA411" s="276"/>
      <c r="AB411" s="1"/>
      <c r="AC411" s="2"/>
      <c r="AD411" s="32"/>
      <c r="AE411" s="1"/>
      <c r="AF411" s="123"/>
    </row>
    <row r="412" spans="2:32" x14ac:dyDescent="0.2">
      <c r="B412" s="1" t="s">
        <v>76</v>
      </c>
      <c r="C412" s="1" t="s">
        <v>251</v>
      </c>
      <c r="D412" s="133">
        <v>395</v>
      </c>
      <c r="E412" s="30" t="s">
        <v>42</v>
      </c>
      <c r="F412" s="13"/>
      <c r="G412" s="12">
        <v>3</v>
      </c>
      <c r="H412" s="12"/>
      <c r="I412" s="12"/>
      <c r="J412" s="12"/>
      <c r="K412" s="12"/>
      <c r="L412" s="276"/>
      <c r="M412" s="276"/>
      <c r="N412" s="12"/>
      <c r="O412" s="12"/>
      <c r="P412" s="12"/>
      <c r="Q412" s="276"/>
      <c r="R412" s="280"/>
      <c r="S412" s="322" t="s">
        <v>1377</v>
      </c>
      <c r="T412" s="36"/>
      <c r="U412" s="276"/>
      <c r="V412" s="276"/>
      <c r="W412" s="1"/>
      <c r="X412" s="2"/>
      <c r="Y412" s="13"/>
      <c r="Z412" s="276"/>
      <c r="AA412" s="276"/>
      <c r="AB412" s="1"/>
      <c r="AC412" s="2"/>
      <c r="AD412" s="32"/>
      <c r="AE412" s="1"/>
      <c r="AF412" s="123"/>
    </row>
    <row r="413" spans="2:32" x14ac:dyDescent="0.2">
      <c r="B413" s="1" t="s">
        <v>76</v>
      </c>
      <c r="C413" s="1" t="s">
        <v>251</v>
      </c>
      <c r="D413" s="133">
        <v>396</v>
      </c>
      <c r="E413" s="30" t="s">
        <v>42</v>
      </c>
      <c r="F413" s="13"/>
      <c r="G413" s="12">
        <v>3</v>
      </c>
      <c r="H413" s="12"/>
      <c r="I413" s="12"/>
      <c r="J413" s="12"/>
      <c r="K413" s="12"/>
      <c r="L413" s="276"/>
      <c r="M413" s="276"/>
      <c r="N413" s="12"/>
      <c r="O413" s="12"/>
      <c r="P413" s="12"/>
      <c r="Q413" s="276"/>
      <c r="R413" s="280"/>
      <c r="S413" s="321" t="s">
        <v>1116</v>
      </c>
      <c r="T413" s="36"/>
      <c r="U413" s="276"/>
      <c r="V413" s="276"/>
      <c r="W413" s="1"/>
      <c r="X413" s="2"/>
      <c r="Y413" s="13"/>
      <c r="Z413" s="276"/>
      <c r="AA413" s="276"/>
      <c r="AB413" s="1"/>
      <c r="AC413" s="2"/>
      <c r="AD413" s="32"/>
      <c r="AE413" s="1"/>
      <c r="AF413" s="123"/>
    </row>
    <row r="414" spans="2:32" x14ac:dyDescent="0.2">
      <c r="B414" s="1" t="s">
        <v>76</v>
      </c>
      <c r="C414" s="1" t="s">
        <v>251</v>
      </c>
      <c r="D414" s="133">
        <v>397</v>
      </c>
      <c r="E414" s="30" t="s">
        <v>42</v>
      </c>
      <c r="F414" s="13"/>
      <c r="G414" s="12">
        <v>3</v>
      </c>
      <c r="H414" s="12"/>
      <c r="I414" s="12"/>
      <c r="J414" s="12"/>
      <c r="K414" s="12"/>
      <c r="L414" s="276"/>
      <c r="M414" s="276"/>
      <c r="N414" s="12">
        <v>3</v>
      </c>
      <c r="O414" s="12"/>
      <c r="P414" s="12"/>
      <c r="Q414" s="276"/>
      <c r="R414" s="280"/>
      <c r="S414" s="321" t="s">
        <v>1116</v>
      </c>
      <c r="T414" s="36"/>
      <c r="U414" s="276"/>
      <c r="V414" s="276"/>
      <c r="W414" s="1"/>
      <c r="X414" s="2"/>
      <c r="Y414" s="13"/>
      <c r="Z414" s="276"/>
      <c r="AA414" s="276"/>
      <c r="AB414" s="1"/>
      <c r="AC414" s="2"/>
      <c r="AD414" s="32"/>
      <c r="AE414" s="1"/>
      <c r="AF414" s="123"/>
    </row>
    <row r="415" spans="2:32" x14ac:dyDescent="0.2">
      <c r="B415" s="1" t="s">
        <v>76</v>
      </c>
      <c r="C415" s="1" t="s">
        <v>251</v>
      </c>
      <c r="D415" s="133">
        <v>398</v>
      </c>
      <c r="E415" s="30" t="s">
        <v>42</v>
      </c>
      <c r="F415" s="13"/>
      <c r="G415" s="12">
        <v>6</v>
      </c>
      <c r="H415" s="12"/>
      <c r="I415" s="12"/>
      <c r="J415" s="12"/>
      <c r="K415" s="12"/>
      <c r="L415" s="276"/>
      <c r="M415" s="276"/>
      <c r="N415" s="12"/>
      <c r="O415" s="12"/>
      <c r="P415" s="12"/>
      <c r="Q415" s="276"/>
      <c r="R415" s="280"/>
      <c r="S415" s="322" t="s">
        <v>1378</v>
      </c>
      <c r="T415" s="36"/>
      <c r="U415" s="276"/>
      <c r="V415" s="276"/>
      <c r="W415" s="1"/>
      <c r="X415" s="2"/>
      <c r="Y415" s="13"/>
      <c r="Z415" s="276"/>
      <c r="AA415" s="276"/>
      <c r="AB415" s="1"/>
      <c r="AC415" s="2"/>
      <c r="AD415" s="32"/>
      <c r="AE415" s="1"/>
      <c r="AF415" s="123"/>
    </row>
    <row r="416" spans="2:32" x14ac:dyDescent="0.2">
      <c r="B416" s="1" t="s">
        <v>76</v>
      </c>
      <c r="C416" s="1" t="s">
        <v>251</v>
      </c>
      <c r="D416" s="133">
        <v>399</v>
      </c>
      <c r="E416" s="30" t="s">
        <v>42</v>
      </c>
      <c r="F416" s="13"/>
      <c r="G416" s="12">
        <v>3</v>
      </c>
      <c r="H416" s="12"/>
      <c r="I416" s="12"/>
      <c r="J416" s="12"/>
      <c r="K416" s="12"/>
      <c r="L416" s="276"/>
      <c r="M416" s="276"/>
      <c r="N416" s="12"/>
      <c r="O416" s="12"/>
      <c r="P416" s="12"/>
      <c r="Q416" s="276"/>
      <c r="R416" s="280"/>
      <c r="S416" s="322" t="s">
        <v>1319</v>
      </c>
      <c r="T416" s="36"/>
      <c r="U416" s="276"/>
      <c r="V416" s="276"/>
      <c r="W416" s="1"/>
      <c r="X416" s="2"/>
      <c r="Y416" s="13"/>
      <c r="Z416" s="276"/>
      <c r="AA416" s="276"/>
      <c r="AB416" s="1"/>
      <c r="AC416" s="2"/>
      <c r="AD416" s="32"/>
      <c r="AE416" s="1"/>
      <c r="AF416" s="123"/>
    </row>
    <row r="417" spans="2:32" x14ac:dyDescent="0.2">
      <c r="B417" s="1" t="s">
        <v>76</v>
      </c>
      <c r="C417" s="1" t="s">
        <v>251</v>
      </c>
      <c r="D417" s="133">
        <v>400</v>
      </c>
      <c r="E417" s="30" t="s">
        <v>42</v>
      </c>
      <c r="F417" s="13"/>
      <c r="G417" s="12">
        <v>3</v>
      </c>
      <c r="H417" s="12"/>
      <c r="I417" s="12"/>
      <c r="J417" s="12"/>
      <c r="K417" s="12"/>
      <c r="L417" s="276" t="s">
        <v>45</v>
      </c>
      <c r="M417" s="276"/>
      <c r="N417" s="12"/>
      <c r="O417" s="12">
        <v>3</v>
      </c>
      <c r="P417" s="12"/>
      <c r="Q417" s="276"/>
      <c r="R417" s="280"/>
      <c r="S417" s="321" t="s">
        <v>1116</v>
      </c>
      <c r="T417" s="36">
        <v>45390</v>
      </c>
      <c r="U417" s="276" t="s">
        <v>45</v>
      </c>
      <c r="V417" s="276">
        <v>6</v>
      </c>
      <c r="W417" s="1"/>
      <c r="X417" s="2"/>
      <c r="Y417" s="13"/>
      <c r="Z417" s="276"/>
      <c r="AA417" s="276"/>
      <c r="AB417" s="1"/>
      <c r="AC417" s="2"/>
      <c r="AD417" s="32"/>
      <c r="AE417" s="1"/>
      <c r="AF417" s="123"/>
    </row>
    <row r="418" spans="2:32" x14ac:dyDescent="0.2">
      <c r="B418" s="1" t="s">
        <v>76</v>
      </c>
      <c r="C418" s="1" t="s">
        <v>251</v>
      </c>
      <c r="D418" s="133">
        <v>401</v>
      </c>
      <c r="E418" s="30" t="s">
        <v>42</v>
      </c>
      <c r="F418" s="13"/>
      <c r="G418" s="12">
        <v>3</v>
      </c>
      <c r="H418" s="12"/>
      <c r="I418" s="12"/>
      <c r="J418" s="12"/>
      <c r="K418" s="12"/>
      <c r="L418" s="276"/>
      <c r="M418" s="276"/>
      <c r="N418" s="12">
        <v>3</v>
      </c>
      <c r="O418" s="12">
        <v>6</v>
      </c>
      <c r="P418" s="12"/>
      <c r="Q418" s="276"/>
      <c r="R418" s="280"/>
      <c r="S418" s="322" t="s">
        <v>1228</v>
      </c>
      <c r="T418" s="36">
        <v>45390</v>
      </c>
      <c r="U418" s="276" t="s">
        <v>45</v>
      </c>
      <c r="V418" s="276">
        <v>6</v>
      </c>
      <c r="W418" s="1"/>
      <c r="X418" s="2"/>
      <c r="Y418" s="13"/>
      <c r="Z418" s="276"/>
      <c r="AA418" s="276"/>
      <c r="AB418" s="1"/>
      <c r="AC418" s="2"/>
      <c r="AD418" s="32"/>
      <c r="AE418" s="1"/>
      <c r="AF418" s="123"/>
    </row>
    <row r="419" spans="2:32" x14ac:dyDescent="0.2">
      <c r="B419" s="1" t="s">
        <v>76</v>
      </c>
      <c r="C419" s="1" t="s">
        <v>251</v>
      </c>
      <c r="D419" s="133">
        <v>402</v>
      </c>
      <c r="E419" s="30" t="s">
        <v>42</v>
      </c>
      <c r="F419" s="13"/>
      <c r="G419" s="12">
        <v>3</v>
      </c>
      <c r="H419" s="12"/>
      <c r="I419" s="12"/>
      <c r="J419" s="12"/>
      <c r="K419" s="12">
        <v>3</v>
      </c>
      <c r="L419" s="276"/>
      <c r="M419" s="276"/>
      <c r="N419" s="12"/>
      <c r="O419" s="12">
        <v>9</v>
      </c>
      <c r="P419" s="12"/>
      <c r="Q419" s="276"/>
      <c r="R419" s="280"/>
      <c r="S419" s="321" t="s">
        <v>1322</v>
      </c>
      <c r="T419" s="36">
        <v>45390</v>
      </c>
      <c r="U419" s="276" t="s">
        <v>45</v>
      </c>
      <c r="V419" s="276">
        <v>9</v>
      </c>
      <c r="W419" s="1"/>
      <c r="X419" s="2"/>
      <c r="Y419" s="13"/>
      <c r="Z419" s="276"/>
      <c r="AA419" s="276"/>
      <c r="AB419" s="1"/>
      <c r="AC419" s="2"/>
      <c r="AD419" s="32"/>
      <c r="AE419" s="1"/>
      <c r="AF419" s="123"/>
    </row>
    <row r="420" spans="2:32" x14ac:dyDescent="0.2">
      <c r="B420" s="1" t="s">
        <v>76</v>
      </c>
      <c r="C420" s="1" t="s">
        <v>251</v>
      </c>
      <c r="D420" s="133">
        <v>403</v>
      </c>
      <c r="E420" s="30" t="s">
        <v>44</v>
      </c>
      <c r="F420" s="13"/>
      <c r="G420" s="12"/>
      <c r="H420" s="12"/>
      <c r="I420" s="12">
        <v>6</v>
      </c>
      <c r="J420" s="12"/>
      <c r="K420" s="12"/>
      <c r="L420" s="276"/>
      <c r="M420" s="276"/>
      <c r="N420" s="12">
        <v>3</v>
      </c>
      <c r="O420" s="12"/>
      <c r="P420" s="12"/>
      <c r="Q420" s="276"/>
      <c r="R420" s="280"/>
      <c r="S420" s="321" t="s">
        <v>1116</v>
      </c>
      <c r="T420" s="36"/>
      <c r="U420" s="276"/>
      <c r="V420" s="276"/>
      <c r="W420" s="1"/>
      <c r="X420" s="2"/>
      <c r="Y420" s="13"/>
      <c r="Z420" s="276"/>
      <c r="AA420" s="276"/>
      <c r="AB420" s="1"/>
      <c r="AC420" s="2"/>
      <c r="AD420" s="32"/>
      <c r="AE420" s="1"/>
      <c r="AF420" s="123"/>
    </row>
    <row r="421" spans="2:32" x14ac:dyDescent="0.2">
      <c r="B421" s="96" t="s">
        <v>76</v>
      </c>
      <c r="C421" s="96" t="s">
        <v>251</v>
      </c>
      <c r="D421" s="95">
        <v>404</v>
      </c>
      <c r="E421" s="97" t="s">
        <v>244</v>
      </c>
      <c r="F421" s="110"/>
      <c r="G421" s="145">
        <v>3</v>
      </c>
      <c r="H421" s="145">
        <v>3</v>
      </c>
      <c r="I421" s="145">
        <v>6</v>
      </c>
      <c r="J421" s="145"/>
      <c r="K421" s="145"/>
      <c r="L421" s="95"/>
      <c r="M421" s="95"/>
      <c r="N421" s="145"/>
      <c r="O421" s="145"/>
      <c r="P421" s="145"/>
      <c r="Q421" s="95"/>
      <c r="R421" s="132"/>
      <c r="S421" s="322" t="s">
        <v>1355</v>
      </c>
      <c r="T421" s="146"/>
      <c r="U421" s="95"/>
      <c r="V421" s="95"/>
      <c r="W421" s="96"/>
      <c r="X421" s="112"/>
      <c r="Y421" s="110"/>
      <c r="Z421" s="95"/>
      <c r="AA421" s="95"/>
      <c r="AB421" s="96"/>
      <c r="AC421" s="112"/>
      <c r="AD421" s="99"/>
      <c r="AE421" s="96"/>
      <c r="AF421" s="132"/>
    </row>
    <row r="422" spans="2:32" ht="15.75" thickBot="1" x14ac:dyDescent="0.25">
      <c r="B422" s="96" t="s">
        <v>76</v>
      </c>
      <c r="C422" s="1" t="s">
        <v>251</v>
      </c>
      <c r="D422" s="95">
        <v>405</v>
      </c>
      <c r="E422" s="30" t="s">
        <v>50</v>
      </c>
      <c r="F422" s="14"/>
      <c r="G422" s="91"/>
      <c r="H422" s="91"/>
      <c r="I422" s="91">
        <v>6</v>
      </c>
      <c r="J422" s="91"/>
      <c r="K422" s="91"/>
      <c r="L422" s="15"/>
      <c r="M422" s="15"/>
      <c r="N422" s="91"/>
      <c r="O422" s="91"/>
      <c r="P422" s="91">
        <v>3</v>
      </c>
      <c r="Q422" s="15"/>
      <c r="R422" s="15"/>
      <c r="S422" s="352" t="s">
        <v>1379</v>
      </c>
      <c r="T422" s="58"/>
      <c r="U422" s="15"/>
      <c r="V422" s="15"/>
      <c r="W422" s="3"/>
      <c r="X422" s="4"/>
      <c r="Y422" s="14"/>
      <c r="Z422" s="15"/>
      <c r="AA422" s="15"/>
      <c r="AB422" s="3"/>
      <c r="AC422" s="4"/>
      <c r="AD422" s="32"/>
      <c r="AE422" s="1"/>
      <c r="AF422" s="253"/>
    </row>
    <row r="424" spans="2:32" ht="15.75" thickBot="1" x14ac:dyDescent="0.25"/>
    <row r="425" spans="2:32" ht="20.25" x14ac:dyDescent="0.2">
      <c r="E425" s="602" t="s">
        <v>296</v>
      </c>
      <c r="F425" s="603"/>
      <c r="G425" s="603"/>
      <c r="H425" s="603"/>
      <c r="I425" s="603"/>
      <c r="J425" s="603"/>
      <c r="K425" s="603"/>
      <c r="L425" s="603"/>
      <c r="M425" s="603"/>
      <c r="N425" s="603"/>
      <c r="O425" s="603"/>
      <c r="P425" s="604"/>
      <c r="Q425" s="602" t="s">
        <v>81</v>
      </c>
      <c r="R425" s="603"/>
      <c r="S425" s="603"/>
      <c r="T425" s="603"/>
      <c r="U425" s="603"/>
      <c r="V425" s="603"/>
      <c r="W425" s="603"/>
      <c r="X425" s="603"/>
      <c r="Y425" s="603"/>
      <c r="Z425" s="603"/>
      <c r="AA425" s="603"/>
      <c r="AB425" s="604"/>
    </row>
    <row r="426" spans="2:32" ht="20.25" x14ac:dyDescent="0.2">
      <c r="E426" s="74" t="s">
        <v>5</v>
      </c>
      <c r="F426" s="75"/>
      <c r="G426" s="605"/>
      <c r="H426" s="606"/>
      <c r="I426" s="606"/>
      <c r="J426" s="606"/>
      <c r="K426" s="606"/>
      <c r="L426" s="606"/>
      <c r="M426" s="606"/>
      <c r="N426" s="606"/>
      <c r="O426" s="606"/>
      <c r="P426" s="607"/>
      <c r="Q426" s="608" t="s">
        <v>5</v>
      </c>
      <c r="R426" s="609"/>
      <c r="S426" s="609"/>
      <c r="T426" s="609"/>
      <c r="U426" s="609"/>
      <c r="V426" s="76"/>
      <c r="W426" s="77"/>
      <c r="X426" s="77"/>
      <c r="Y426" s="77"/>
      <c r="Z426" s="77"/>
      <c r="AA426" s="77"/>
      <c r="AB426" s="78"/>
    </row>
    <row r="427" spans="2:32" ht="18" x14ac:dyDescent="0.2">
      <c r="E427" s="610" t="s">
        <v>92</v>
      </c>
      <c r="F427" s="611"/>
      <c r="G427" s="611"/>
      <c r="H427" s="611"/>
      <c r="I427" s="611"/>
      <c r="J427" s="79"/>
      <c r="K427" s="79"/>
      <c r="L427" s="79"/>
      <c r="M427" s="79"/>
      <c r="N427" s="79"/>
      <c r="O427" s="79"/>
      <c r="P427" s="80"/>
      <c r="Q427" s="610" t="s">
        <v>298</v>
      </c>
      <c r="R427" s="611"/>
      <c r="S427" s="611"/>
      <c r="T427" s="611"/>
      <c r="U427" s="611"/>
      <c r="V427" s="79"/>
      <c r="W427" s="79"/>
      <c r="X427" s="79"/>
      <c r="Y427" s="79"/>
      <c r="Z427" s="79"/>
      <c r="AA427" s="79"/>
      <c r="AB427" s="80"/>
    </row>
    <row r="428" spans="2:32" ht="20.25" x14ac:dyDescent="0.2">
      <c r="E428" s="612" t="s">
        <v>299</v>
      </c>
      <c r="F428" s="613"/>
      <c r="G428" s="613"/>
      <c r="H428" s="614"/>
      <c r="I428" s="615"/>
      <c r="J428" s="615"/>
      <c r="K428" s="615"/>
      <c r="L428" s="615"/>
      <c r="M428" s="615"/>
      <c r="N428" s="615"/>
      <c r="O428" s="615"/>
      <c r="P428" s="616"/>
      <c r="Q428" s="612" t="s">
        <v>297</v>
      </c>
      <c r="R428" s="613"/>
      <c r="S428" s="613"/>
      <c r="T428" s="614"/>
      <c r="U428" s="615"/>
      <c r="V428" s="615"/>
      <c r="W428" s="615"/>
      <c r="X428" s="615"/>
      <c r="Y428" s="615"/>
      <c r="Z428" s="615"/>
      <c r="AA428" s="615"/>
      <c r="AB428" s="616"/>
    </row>
    <row r="429" spans="2:32" ht="18.75" thickBot="1" x14ac:dyDescent="0.25">
      <c r="E429" s="595" t="s">
        <v>6</v>
      </c>
      <c r="F429" s="596"/>
      <c r="G429" s="596"/>
      <c r="H429" s="597"/>
      <c r="I429" s="598"/>
      <c r="J429" s="598"/>
      <c r="K429" s="598"/>
      <c r="L429" s="598"/>
      <c r="M429" s="598"/>
      <c r="N429" s="598"/>
      <c r="O429" s="598"/>
      <c r="P429" s="599"/>
      <c r="Q429" s="595" t="s">
        <v>6</v>
      </c>
      <c r="R429" s="596"/>
      <c r="S429" s="596"/>
      <c r="T429" s="597"/>
      <c r="U429" s="600"/>
      <c r="V429" s="600"/>
      <c r="W429" s="600"/>
      <c r="X429" s="600"/>
      <c r="Y429" s="600"/>
      <c r="Z429" s="600"/>
      <c r="AA429" s="600"/>
      <c r="AB429" s="601"/>
    </row>
  </sheetData>
  <sheetProtection formatRows="0" insertColumns="0" deleteColumns="0" deleteRows="0"/>
  <mergeCells count="36">
    <mergeCell ref="B3:D6"/>
    <mergeCell ref="E3:AE4"/>
    <mergeCell ref="E5:AE6"/>
    <mergeCell ref="AF5:AF6"/>
    <mergeCell ref="B9:D9"/>
    <mergeCell ref="E9:P9"/>
    <mergeCell ref="T9:X9"/>
    <mergeCell ref="Y9:AA9"/>
    <mergeCell ref="AB9:AF9"/>
    <mergeCell ref="B7:AF7"/>
    <mergeCell ref="B8:D8"/>
    <mergeCell ref="E8:X8"/>
    <mergeCell ref="Y8:AA8"/>
    <mergeCell ref="AB8:AF8"/>
    <mergeCell ref="B10:E13"/>
    <mergeCell ref="F10:AC11"/>
    <mergeCell ref="AD10:AF11"/>
    <mergeCell ref="F12:S12"/>
    <mergeCell ref="T12:X13"/>
    <mergeCell ref="Y12:AC13"/>
    <mergeCell ref="AD12:AF13"/>
    <mergeCell ref="F13:S13"/>
    <mergeCell ref="E425:P425"/>
    <mergeCell ref="Q425:AB425"/>
    <mergeCell ref="G426:P426"/>
    <mergeCell ref="Q426:U426"/>
    <mergeCell ref="E427:I427"/>
    <mergeCell ref="Q427:U427"/>
    <mergeCell ref="E428:H428"/>
    <mergeCell ref="I428:P428"/>
    <mergeCell ref="Q428:T428"/>
    <mergeCell ref="U428:AB428"/>
    <mergeCell ref="E429:H429"/>
    <mergeCell ref="I429:P429"/>
    <mergeCell ref="Q429:T429"/>
    <mergeCell ref="U429:AB429"/>
  </mergeCells>
  <pageMargins left="0.7" right="0.7" top="0.75" bottom="0.75" header="0.3" footer="0.3"/>
  <pageSetup paperSize="9" orientation="portrait" verticalDpi="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sheetPr>
  <dimension ref="B2:AF148"/>
  <sheetViews>
    <sheetView zoomScale="58" zoomScaleNormal="58" workbookViewId="0">
      <selection activeCell="A130" sqref="A130:XFD130"/>
    </sheetView>
  </sheetViews>
  <sheetFormatPr defaultColWidth="10.76171875" defaultRowHeight="15" x14ac:dyDescent="0.2"/>
  <cols>
    <col min="1" max="1" width="2.28515625" bestFit="1" customWidth="1"/>
    <col min="2" max="2" width="15.73828125" customWidth="1"/>
    <col min="3" max="3" width="12.64453125" customWidth="1"/>
    <col min="4" max="4" width="10.76171875" customWidth="1"/>
    <col min="5" max="5" width="25.69140625" customWidth="1"/>
    <col min="6" max="6" width="10.76171875" customWidth="1"/>
    <col min="7" max="18" width="10.76171875" style="6" customWidth="1"/>
    <col min="19" max="19" width="20.71484375" style="157" customWidth="1"/>
    <col min="20" max="22" width="12.64453125" style="6" customWidth="1"/>
    <col min="23" max="23" width="30.66796875" customWidth="1"/>
    <col min="24" max="24" width="15.73828125" customWidth="1"/>
    <col min="25" max="25" width="12.64453125" style="6" customWidth="1"/>
    <col min="26" max="26" width="12.64453125" customWidth="1"/>
    <col min="27" max="27" width="12.64453125" style="6" customWidth="1"/>
    <col min="28" max="28" width="30.66796875" customWidth="1"/>
    <col min="29" max="29" width="15.73828125" customWidth="1"/>
    <col min="30" max="31" width="12.64453125" customWidth="1"/>
    <col min="32" max="32" width="29.0546875" bestFit="1"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289" t="s">
        <v>19</v>
      </c>
    </row>
    <row r="4" spans="2:32" ht="15" customHeight="1" x14ac:dyDescent="0.2">
      <c r="B4" s="621"/>
      <c r="C4" s="622"/>
      <c r="D4" s="622"/>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290"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577" t="s">
        <v>80</v>
      </c>
    </row>
    <row r="6" spans="2:32" ht="15" customHeight="1" x14ac:dyDescent="0.2">
      <c r="B6" s="621"/>
      <c r="C6" s="622"/>
      <c r="D6" s="622"/>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29"/>
    </row>
    <row r="7" spans="2:32" x14ac:dyDescent="0.2">
      <c r="B7" s="621"/>
      <c r="C7" s="622"/>
      <c r="D7" s="622"/>
      <c r="E7" s="622"/>
      <c r="F7" s="622"/>
      <c r="G7" s="622"/>
      <c r="H7" s="622"/>
      <c r="I7" s="622"/>
      <c r="J7" s="622"/>
      <c r="K7" s="622"/>
      <c r="L7" s="622"/>
      <c r="M7" s="622"/>
      <c r="N7" s="622"/>
      <c r="O7" s="622"/>
      <c r="P7" s="622"/>
      <c r="Q7" s="622"/>
      <c r="R7" s="622"/>
      <c r="S7" s="622"/>
      <c r="T7" s="622"/>
      <c r="U7" s="622"/>
      <c r="V7" s="622"/>
      <c r="W7" s="622"/>
      <c r="X7" s="622"/>
      <c r="Y7" s="622"/>
      <c r="Z7" s="622"/>
      <c r="AA7" s="622"/>
      <c r="AB7" s="622"/>
      <c r="AC7" s="630"/>
      <c r="AD7" s="630"/>
      <c r="AE7" s="630"/>
      <c r="AF7" s="631"/>
    </row>
    <row r="8" spans="2:32" x14ac:dyDescent="0.2">
      <c r="B8" s="579" t="s">
        <v>15</v>
      </c>
      <c r="C8" s="580"/>
      <c r="D8" s="581"/>
      <c r="E8" s="632" t="s">
        <v>38</v>
      </c>
      <c r="F8" s="633"/>
      <c r="G8" s="633"/>
      <c r="H8" s="633"/>
      <c r="I8" s="633"/>
      <c r="J8" s="633"/>
      <c r="K8" s="633"/>
      <c r="L8" s="633"/>
      <c r="M8" s="633"/>
      <c r="N8" s="633"/>
      <c r="O8" s="633"/>
      <c r="P8" s="633"/>
      <c r="Q8" s="633"/>
      <c r="R8" s="633"/>
      <c r="S8" s="633"/>
      <c r="T8" s="633"/>
      <c r="U8" s="633"/>
      <c r="V8" s="633"/>
      <c r="W8" s="633"/>
      <c r="X8" s="633"/>
      <c r="Y8" s="634" t="s">
        <v>12</v>
      </c>
      <c r="Z8" s="634"/>
      <c r="AA8" s="634"/>
      <c r="AB8" s="582">
        <v>4600135303</v>
      </c>
      <c r="AC8" s="583"/>
      <c r="AD8" s="583"/>
      <c r="AE8" s="583"/>
      <c r="AF8" s="590"/>
    </row>
    <row r="9" spans="2:32" x14ac:dyDescent="0.2">
      <c r="B9" s="579" t="s">
        <v>14</v>
      </c>
      <c r="C9" s="580"/>
      <c r="D9" s="581"/>
      <c r="E9" s="582" t="s">
        <v>39</v>
      </c>
      <c r="F9" s="639"/>
      <c r="G9" s="639"/>
      <c r="H9" s="639"/>
      <c r="I9" s="639"/>
      <c r="J9" s="639"/>
      <c r="K9" s="639"/>
      <c r="L9" s="639"/>
      <c r="M9" s="639"/>
      <c r="N9" s="639"/>
      <c r="O9" s="639"/>
      <c r="P9" s="639"/>
      <c r="Q9" s="268"/>
      <c r="R9" s="268"/>
      <c r="S9" s="270"/>
      <c r="T9" s="585"/>
      <c r="U9" s="586"/>
      <c r="V9" s="586"/>
      <c r="W9" s="586"/>
      <c r="X9" s="587"/>
      <c r="Y9" s="588" t="s">
        <v>13</v>
      </c>
      <c r="Z9" s="584"/>
      <c r="AA9" s="589"/>
      <c r="AB9" s="582" t="s">
        <v>40</v>
      </c>
      <c r="AC9" s="583"/>
      <c r="AD9" s="583"/>
      <c r="AE9" s="583"/>
      <c r="AF9" s="590"/>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635" t="s">
        <v>2</v>
      </c>
      <c r="AE10" s="635"/>
      <c r="AF10" s="636"/>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546"/>
      <c r="U11" s="546"/>
      <c r="V11" s="546"/>
      <c r="W11" s="546"/>
      <c r="X11" s="546"/>
      <c r="Y11" s="546"/>
      <c r="Z11" s="546"/>
      <c r="AA11" s="546"/>
      <c r="AB11" s="546"/>
      <c r="AC11" s="546"/>
      <c r="AD11" s="637"/>
      <c r="AE11" s="637"/>
      <c r="AF11" s="638"/>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ht="15.75" thickBot="1" x14ac:dyDescent="0.25">
      <c r="B13" s="537"/>
      <c r="C13" s="538"/>
      <c r="D13" s="538"/>
      <c r="E13" s="538"/>
      <c r="F13" s="626" t="s">
        <v>9</v>
      </c>
      <c r="G13" s="627"/>
      <c r="H13" s="627"/>
      <c r="I13" s="627"/>
      <c r="J13" s="627"/>
      <c r="K13" s="627"/>
      <c r="L13" s="627"/>
      <c r="M13" s="627"/>
      <c r="N13" s="627"/>
      <c r="O13" s="627"/>
      <c r="P13" s="627"/>
      <c r="Q13" s="627"/>
      <c r="R13" s="627"/>
      <c r="S13" s="628"/>
      <c r="T13" s="623"/>
      <c r="U13" s="624"/>
      <c r="V13" s="624"/>
      <c r="W13" s="624"/>
      <c r="X13" s="625"/>
      <c r="Y13" s="623"/>
      <c r="Z13" s="624"/>
      <c r="AA13" s="624"/>
      <c r="AB13" s="624"/>
      <c r="AC13" s="625"/>
      <c r="AD13" s="651"/>
      <c r="AE13" s="652"/>
      <c r="AF13" s="653"/>
    </row>
    <row r="14" spans="2:32" ht="43.5" thickBot="1" x14ac:dyDescent="0.25">
      <c r="B14" s="137" t="s">
        <v>7</v>
      </c>
      <c r="C14" s="138" t="s">
        <v>8</v>
      </c>
      <c r="D14" s="138" t="s">
        <v>23</v>
      </c>
      <c r="E14" s="318" t="s">
        <v>22</v>
      </c>
      <c r="F14" s="137" t="s">
        <v>390</v>
      </c>
      <c r="G14" s="139" t="s">
        <v>28</v>
      </c>
      <c r="H14" s="139" t="s">
        <v>29</v>
      </c>
      <c r="I14" s="139" t="s">
        <v>37</v>
      </c>
      <c r="J14" s="139" t="s">
        <v>30</v>
      </c>
      <c r="K14" s="139" t="s">
        <v>31</v>
      </c>
      <c r="L14" s="138" t="s">
        <v>33</v>
      </c>
      <c r="M14" s="138" t="s">
        <v>34</v>
      </c>
      <c r="N14" s="139" t="s">
        <v>48</v>
      </c>
      <c r="O14" s="138" t="s">
        <v>36</v>
      </c>
      <c r="P14" s="139" t="s">
        <v>32</v>
      </c>
      <c r="Q14" s="138" t="s">
        <v>382</v>
      </c>
      <c r="R14" s="138" t="s">
        <v>383</v>
      </c>
      <c r="S14" s="252" t="s">
        <v>384</v>
      </c>
      <c r="T14" s="137" t="s">
        <v>391</v>
      </c>
      <c r="U14" s="138" t="s">
        <v>387</v>
      </c>
      <c r="V14" s="138" t="s">
        <v>35</v>
      </c>
      <c r="W14" s="140" t="s">
        <v>385</v>
      </c>
      <c r="X14" s="142" t="s">
        <v>388</v>
      </c>
      <c r="Y14" s="151" t="s">
        <v>392</v>
      </c>
      <c r="Z14" s="149" t="s">
        <v>393</v>
      </c>
      <c r="AA14" s="149" t="s">
        <v>27</v>
      </c>
      <c r="AB14" s="155" t="s">
        <v>386</v>
      </c>
      <c r="AC14" s="153" t="s">
        <v>389</v>
      </c>
      <c r="AD14" s="148" t="s">
        <v>11</v>
      </c>
      <c r="AE14" s="142" t="s">
        <v>394</v>
      </c>
      <c r="AF14" s="148" t="s">
        <v>26</v>
      </c>
    </row>
    <row r="15" spans="2:32" x14ac:dyDescent="0.2">
      <c r="B15" s="38" t="s">
        <v>76</v>
      </c>
      <c r="C15" s="11" t="s">
        <v>901</v>
      </c>
      <c r="D15" s="11">
        <v>0</v>
      </c>
      <c r="E15" s="319" t="s">
        <v>1753</v>
      </c>
      <c r="F15" s="42"/>
      <c r="G15" s="11">
        <v>3</v>
      </c>
      <c r="H15" s="11"/>
      <c r="I15" s="11"/>
      <c r="J15" s="11">
        <v>3</v>
      </c>
      <c r="K15" s="11"/>
      <c r="L15" s="11"/>
      <c r="M15" s="11"/>
      <c r="N15" s="11">
        <v>3</v>
      </c>
      <c r="O15" s="11">
        <v>6</v>
      </c>
      <c r="P15" s="11">
        <v>3</v>
      </c>
      <c r="Q15" s="11"/>
      <c r="R15" s="130"/>
      <c r="S15" s="314"/>
      <c r="T15" s="349">
        <v>45205</v>
      </c>
      <c r="U15" s="11" t="s">
        <v>45</v>
      </c>
      <c r="V15" s="11">
        <v>12</v>
      </c>
      <c r="W15" s="274"/>
      <c r="X15" s="43"/>
      <c r="Y15" s="42"/>
      <c r="Z15" s="11"/>
      <c r="AA15" s="11"/>
      <c r="AB15" s="11"/>
      <c r="AC15" s="46"/>
      <c r="AD15" s="42"/>
      <c r="AE15" s="11"/>
      <c r="AF15" s="285"/>
    </row>
    <row r="16" spans="2:32" x14ac:dyDescent="0.2">
      <c r="B16" s="39" t="s">
        <v>76</v>
      </c>
      <c r="C16" s="274" t="s">
        <v>901</v>
      </c>
      <c r="D16" s="276">
        <v>1</v>
      </c>
      <c r="E16" s="30" t="s">
        <v>1723</v>
      </c>
      <c r="F16" s="13"/>
      <c r="G16" s="276">
        <v>3</v>
      </c>
      <c r="H16" s="276">
        <v>6</v>
      </c>
      <c r="I16" s="276"/>
      <c r="J16" s="276">
        <v>3</v>
      </c>
      <c r="K16" s="276"/>
      <c r="L16" s="276"/>
      <c r="M16" s="276"/>
      <c r="N16" s="276"/>
      <c r="O16" s="276">
        <v>12</v>
      </c>
      <c r="P16" s="276">
        <v>6</v>
      </c>
      <c r="Q16" s="276"/>
      <c r="R16" s="280"/>
      <c r="S16" s="314"/>
      <c r="T16" s="98">
        <v>45205</v>
      </c>
      <c r="U16" s="50" t="s">
        <v>45</v>
      </c>
      <c r="V16" s="276">
        <v>14</v>
      </c>
      <c r="W16" s="274"/>
      <c r="X16" s="2"/>
      <c r="Y16" s="98"/>
      <c r="Z16" s="274"/>
      <c r="AA16" s="276"/>
      <c r="AB16" s="1"/>
      <c r="AC16" s="2"/>
      <c r="AD16" s="13"/>
      <c r="AE16" s="1"/>
      <c r="AF16" s="277"/>
    </row>
    <row r="17" spans="2:32" x14ac:dyDescent="0.2">
      <c r="B17" s="39" t="s">
        <v>76</v>
      </c>
      <c r="C17" s="274" t="s">
        <v>901</v>
      </c>
      <c r="D17" s="276">
        <v>2</v>
      </c>
      <c r="E17" s="30" t="s">
        <v>1754</v>
      </c>
      <c r="F17" s="13"/>
      <c r="G17" s="276"/>
      <c r="H17" s="276">
        <v>12</v>
      </c>
      <c r="I17" s="276"/>
      <c r="J17" s="276"/>
      <c r="K17" s="276"/>
      <c r="L17" s="276"/>
      <c r="M17" s="276"/>
      <c r="N17" s="276"/>
      <c r="O17" s="276">
        <v>12</v>
      </c>
      <c r="P17" s="276"/>
      <c r="Q17" s="276"/>
      <c r="R17" s="280"/>
      <c r="S17" s="314"/>
      <c r="T17" s="98">
        <v>45205</v>
      </c>
      <c r="U17" s="276" t="s">
        <v>45</v>
      </c>
      <c r="V17" s="276">
        <v>12</v>
      </c>
      <c r="W17" s="274"/>
      <c r="X17" s="2"/>
      <c r="Y17" s="98"/>
      <c r="Z17" s="274"/>
      <c r="AA17" s="276"/>
      <c r="AB17" s="1"/>
      <c r="AC17" s="2"/>
      <c r="AD17" s="13"/>
      <c r="AE17" s="1"/>
      <c r="AF17" s="277"/>
    </row>
    <row r="18" spans="2:32" x14ac:dyDescent="0.2">
      <c r="B18" s="39" t="s">
        <v>76</v>
      </c>
      <c r="C18" s="274" t="s">
        <v>901</v>
      </c>
      <c r="D18" s="276">
        <v>3</v>
      </c>
      <c r="E18" s="30" t="s">
        <v>1754</v>
      </c>
      <c r="F18" s="13"/>
      <c r="G18" s="276"/>
      <c r="H18" s="276">
        <v>12</v>
      </c>
      <c r="I18" s="276"/>
      <c r="J18" s="276"/>
      <c r="K18" s="276"/>
      <c r="L18" s="276"/>
      <c r="M18" s="276"/>
      <c r="N18" s="276"/>
      <c r="O18" s="276">
        <v>12</v>
      </c>
      <c r="P18" s="276"/>
      <c r="Q18" s="276"/>
      <c r="R18" s="280"/>
      <c r="S18" s="314"/>
      <c r="T18" s="98">
        <v>45205</v>
      </c>
      <c r="U18" s="276" t="s">
        <v>45</v>
      </c>
      <c r="V18" s="276">
        <v>12</v>
      </c>
      <c r="W18" s="274"/>
      <c r="X18" s="2"/>
      <c r="Y18" s="98"/>
      <c r="Z18" s="274"/>
      <c r="AA18" s="276"/>
      <c r="AB18" s="1"/>
      <c r="AC18" s="2"/>
      <c r="AD18" s="13"/>
      <c r="AE18" s="1"/>
      <c r="AF18" s="277"/>
    </row>
    <row r="19" spans="2:32" x14ac:dyDescent="0.2">
      <c r="B19" s="39" t="s">
        <v>76</v>
      </c>
      <c r="C19" s="274" t="s">
        <v>901</v>
      </c>
      <c r="D19" s="276">
        <v>4</v>
      </c>
      <c r="E19" s="30" t="s">
        <v>82</v>
      </c>
      <c r="F19" s="13"/>
      <c r="G19" s="276"/>
      <c r="H19" s="276">
        <v>6</v>
      </c>
      <c r="I19" s="276"/>
      <c r="J19" s="276"/>
      <c r="K19" s="276"/>
      <c r="L19" s="276"/>
      <c r="M19" s="276"/>
      <c r="N19" s="276"/>
      <c r="O19" s="276"/>
      <c r="P19" s="276"/>
      <c r="Q19" s="276"/>
      <c r="R19" s="280"/>
      <c r="S19" s="314"/>
      <c r="T19" s="98">
        <v>45205</v>
      </c>
      <c r="U19" s="276" t="s">
        <v>45</v>
      </c>
      <c r="V19" s="276">
        <v>6</v>
      </c>
      <c r="W19" s="274"/>
      <c r="X19" s="2"/>
      <c r="Y19" s="98"/>
      <c r="Z19" s="274"/>
      <c r="AA19" s="276"/>
      <c r="AB19" s="1"/>
      <c r="AC19" s="2"/>
      <c r="AD19" s="13"/>
      <c r="AE19" s="1"/>
      <c r="AF19" s="277"/>
    </row>
    <row r="20" spans="2:32" x14ac:dyDescent="0.2">
      <c r="B20" s="39" t="s">
        <v>76</v>
      </c>
      <c r="C20" s="274" t="s">
        <v>901</v>
      </c>
      <c r="D20" s="276">
        <v>5</v>
      </c>
      <c r="E20" s="30" t="s">
        <v>1529</v>
      </c>
      <c r="F20" s="13"/>
      <c r="G20" s="276"/>
      <c r="H20" s="276">
        <v>6</v>
      </c>
      <c r="I20" s="276"/>
      <c r="J20" s="276"/>
      <c r="K20" s="276"/>
      <c r="L20" s="276"/>
      <c r="M20" s="276"/>
      <c r="N20" s="276"/>
      <c r="O20" s="276"/>
      <c r="P20" s="276"/>
      <c r="Q20" s="276"/>
      <c r="R20" s="280"/>
      <c r="S20" s="314"/>
      <c r="T20" s="98">
        <v>45205</v>
      </c>
      <c r="U20" s="276" t="s">
        <v>45</v>
      </c>
      <c r="V20" s="276">
        <v>6</v>
      </c>
      <c r="W20" s="274"/>
      <c r="X20" s="2"/>
      <c r="Y20" s="98"/>
      <c r="Z20" s="274"/>
      <c r="AA20" s="276"/>
      <c r="AB20" s="1"/>
      <c r="AC20" s="2"/>
      <c r="AD20" s="13"/>
      <c r="AE20" s="1"/>
      <c r="AF20" s="277"/>
    </row>
    <row r="21" spans="2:32" x14ac:dyDescent="0.2">
      <c r="B21" s="39" t="s">
        <v>76</v>
      </c>
      <c r="C21" s="274" t="s">
        <v>901</v>
      </c>
      <c r="D21" s="276">
        <v>6</v>
      </c>
      <c r="E21" s="30" t="s">
        <v>60</v>
      </c>
      <c r="F21" s="13"/>
      <c r="G21" s="276">
        <v>2</v>
      </c>
      <c r="H21" s="276">
        <v>6</v>
      </c>
      <c r="I21" s="276"/>
      <c r="J21" s="276">
        <v>6</v>
      </c>
      <c r="K21" s="276"/>
      <c r="L21" s="276"/>
      <c r="M21" s="276"/>
      <c r="N21" s="276"/>
      <c r="O21" s="276">
        <v>12</v>
      </c>
      <c r="P21" s="276"/>
      <c r="Q21" s="276"/>
      <c r="R21" s="280"/>
      <c r="S21" s="314"/>
      <c r="T21" s="98">
        <v>45205</v>
      </c>
      <c r="U21" s="276" t="s">
        <v>45</v>
      </c>
      <c r="V21" s="276">
        <v>14</v>
      </c>
      <c r="W21" s="274"/>
      <c r="X21" s="2"/>
      <c r="Y21" s="98"/>
      <c r="Z21" s="274"/>
      <c r="AA21" s="276"/>
      <c r="AB21" s="1"/>
      <c r="AC21" s="2"/>
      <c r="AD21" s="13"/>
      <c r="AE21" s="1"/>
      <c r="AF21" s="277"/>
    </row>
    <row r="22" spans="2:32" x14ac:dyDescent="0.2">
      <c r="B22" s="39" t="s">
        <v>76</v>
      </c>
      <c r="C22" s="274" t="s">
        <v>901</v>
      </c>
      <c r="D22" s="276">
        <v>7</v>
      </c>
      <c r="E22" s="30" t="s">
        <v>44</v>
      </c>
      <c r="F22" s="13"/>
      <c r="G22" s="276">
        <v>2</v>
      </c>
      <c r="H22" s="276"/>
      <c r="I22" s="276"/>
      <c r="J22" s="276">
        <v>12</v>
      </c>
      <c r="K22" s="276"/>
      <c r="L22" s="276"/>
      <c r="M22" s="276"/>
      <c r="N22" s="276"/>
      <c r="O22" s="276">
        <v>12</v>
      </c>
      <c r="P22" s="276"/>
      <c r="Q22" s="276"/>
      <c r="R22" s="280"/>
      <c r="S22" s="314"/>
      <c r="T22" s="98">
        <v>45205</v>
      </c>
      <c r="U22" s="276" t="s">
        <v>45</v>
      </c>
      <c r="V22" s="276">
        <v>14</v>
      </c>
      <c r="W22" s="274"/>
      <c r="X22" s="2"/>
      <c r="Y22" s="98"/>
      <c r="Z22" s="274"/>
      <c r="AA22" s="276"/>
      <c r="AB22" s="1"/>
      <c r="AC22" s="2"/>
      <c r="AD22" s="13"/>
      <c r="AE22" s="1"/>
      <c r="AF22" s="277"/>
    </row>
    <row r="23" spans="2:32" x14ac:dyDescent="0.2">
      <c r="B23" s="39" t="s">
        <v>76</v>
      </c>
      <c r="C23" s="274" t="s">
        <v>901</v>
      </c>
      <c r="D23" s="276">
        <v>8</v>
      </c>
      <c r="E23" s="30" t="s">
        <v>82</v>
      </c>
      <c r="F23" s="13"/>
      <c r="G23" s="276"/>
      <c r="H23" s="276">
        <v>6</v>
      </c>
      <c r="I23" s="276"/>
      <c r="J23" s="276"/>
      <c r="K23" s="276"/>
      <c r="L23" s="276"/>
      <c r="M23" s="276"/>
      <c r="N23" s="276"/>
      <c r="O23" s="276"/>
      <c r="P23" s="276"/>
      <c r="Q23" s="276"/>
      <c r="R23" s="280"/>
      <c r="S23" s="314"/>
      <c r="T23" s="98">
        <v>45205</v>
      </c>
      <c r="U23" s="276" t="s">
        <v>45</v>
      </c>
      <c r="V23" s="276">
        <v>6</v>
      </c>
      <c r="W23" s="274"/>
      <c r="X23" s="2"/>
      <c r="Y23" s="98"/>
      <c r="Z23" s="274"/>
      <c r="AA23" s="276"/>
      <c r="AB23" s="1"/>
      <c r="AC23" s="2"/>
      <c r="AD23" s="13"/>
      <c r="AE23" s="1"/>
      <c r="AF23" s="277"/>
    </row>
    <row r="24" spans="2:32" x14ac:dyDescent="0.2">
      <c r="B24" s="39" t="s">
        <v>76</v>
      </c>
      <c r="C24" s="274" t="s">
        <v>901</v>
      </c>
      <c r="D24" s="276">
        <v>9</v>
      </c>
      <c r="E24" s="30" t="s">
        <v>82</v>
      </c>
      <c r="F24" s="13"/>
      <c r="G24" s="276"/>
      <c r="H24" s="276">
        <v>6</v>
      </c>
      <c r="I24" s="276"/>
      <c r="J24" s="276"/>
      <c r="K24" s="276"/>
      <c r="L24" s="276"/>
      <c r="M24" s="276"/>
      <c r="N24" s="276"/>
      <c r="O24" s="276"/>
      <c r="P24" s="276"/>
      <c r="Q24" s="276"/>
      <c r="R24" s="280"/>
      <c r="S24" s="314"/>
      <c r="T24" s="98">
        <v>45205</v>
      </c>
      <c r="U24" s="276" t="s">
        <v>45</v>
      </c>
      <c r="V24" s="276">
        <v>6</v>
      </c>
      <c r="W24" s="274"/>
      <c r="X24" s="2"/>
      <c r="Y24" s="98"/>
      <c r="Z24" s="274"/>
      <c r="AA24" s="276"/>
      <c r="AB24" s="1"/>
      <c r="AC24" s="2"/>
      <c r="AD24" s="13"/>
      <c r="AE24" s="1"/>
      <c r="AF24" s="277"/>
    </row>
    <row r="25" spans="2:32" x14ac:dyDescent="0.2">
      <c r="B25" s="39" t="s">
        <v>76</v>
      </c>
      <c r="C25" s="274" t="s">
        <v>901</v>
      </c>
      <c r="D25" s="276">
        <v>10</v>
      </c>
      <c r="E25" s="30" t="s">
        <v>82</v>
      </c>
      <c r="F25" s="13"/>
      <c r="G25" s="276"/>
      <c r="H25" s="276">
        <v>6</v>
      </c>
      <c r="I25" s="276"/>
      <c r="J25" s="276"/>
      <c r="K25" s="276"/>
      <c r="L25" s="276"/>
      <c r="M25" s="276"/>
      <c r="N25" s="276"/>
      <c r="O25" s="276"/>
      <c r="P25" s="276"/>
      <c r="Q25" s="276"/>
      <c r="R25" s="280"/>
      <c r="S25" s="314"/>
      <c r="T25" s="98">
        <v>45205</v>
      </c>
      <c r="U25" s="276" t="s">
        <v>45</v>
      </c>
      <c r="V25" s="276">
        <v>6</v>
      </c>
      <c r="W25" s="274"/>
      <c r="X25" s="2"/>
      <c r="Y25" s="98"/>
      <c r="Z25" s="274"/>
      <c r="AA25" s="276"/>
      <c r="AB25" s="1"/>
      <c r="AC25" s="2"/>
      <c r="AD25" s="13"/>
      <c r="AE25" s="1"/>
      <c r="AF25" s="277"/>
    </row>
    <row r="26" spans="2:32" x14ac:dyDescent="0.2">
      <c r="B26" s="39" t="s">
        <v>76</v>
      </c>
      <c r="C26" s="274" t="s">
        <v>901</v>
      </c>
      <c r="D26" s="276">
        <v>11</v>
      </c>
      <c r="E26" s="30" t="s">
        <v>82</v>
      </c>
      <c r="F26" s="13"/>
      <c r="G26" s="276"/>
      <c r="H26" s="276">
        <v>6</v>
      </c>
      <c r="I26" s="276"/>
      <c r="J26" s="276"/>
      <c r="K26" s="276"/>
      <c r="L26" s="276"/>
      <c r="M26" s="276"/>
      <c r="N26" s="276"/>
      <c r="O26" s="276"/>
      <c r="P26" s="276"/>
      <c r="Q26" s="276"/>
      <c r="R26" s="280"/>
      <c r="S26" s="314"/>
      <c r="T26" s="98">
        <v>45205</v>
      </c>
      <c r="U26" s="276" t="s">
        <v>45</v>
      </c>
      <c r="V26" s="276">
        <v>6</v>
      </c>
      <c r="W26" s="274"/>
      <c r="X26" s="2"/>
      <c r="Y26" s="98"/>
      <c r="Z26" s="274"/>
      <c r="AA26" s="276"/>
      <c r="AB26" s="1"/>
      <c r="AC26" s="2"/>
      <c r="AD26" s="13"/>
      <c r="AE26" s="1"/>
      <c r="AF26" s="277"/>
    </row>
    <row r="27" spans="2:32" x14ac:dyDescent="0.2">
      <c r="B27" s="39" t="s">
        <v>76</v>
      </c>
      <c r="C27" s="274" t="s">
        <v>901</v>
      </c>
      <c r="D27" s="276">
        <v>12</v>
      </c>
      <c r="E27" s="30" t="s">
        <v>44</v>
      </c>
      <c r="F27" s="13"/>
      <c r="G27" s="276">
        <v>2</v>
      </c>
      <c r="H27" s="276"/>
      <c r="I27" s="276"/>
      <c r="J27" s="276">
        <v>12</v>
      </c>
      <c r="K27" s="276"/>
      <c r="L27" s="276"/>
      <c r="M27" s="276"/>
      <c r="N27" s="276"/>
      <c r="O27" s="276">
        <v>12</v>
      </c>
      <c r="P27" s="276"/>
      <c r="Q27" s="276"/>
      <c r="R27" s="280"/>
      <c r="S27" s="314"/>
      <c r="T27" s="98">
        <v>45205</v>
      </c>
      <c r="U27" s="276" t="s">
        <v>45</v>
      </c>
      <c r="V27" s="276">
        <v>14</v>
      </c>
      <c r="W27" s="274"/>
      <c r="X27" s="2"/>
      <c r="Y27" s="98"/>
      <c r="Z27" s="274"/>
      <c r="AA27" s="276"/>
      <c r="AB27" s="1"/>
      <c r="AC27" s="2"/>
      <c r="AD27" s="13"/>
      <c r="AE27" s="1"/>
      <c r="AF27" s="277"/>
    </row>
    <row r="28" spans="2:32" x14ac:dyDescent="0.2">
      <c r="B28" s="39" t="s">
        <v>76</v>
      </c>
      <c r="C28" s="274" t="s">
        <v>901</v>
      </c>
      <c r="D28" s="276">
        <v>13</v>
      </c>
      <c r="E28" s="30" t="s">
        <v>82</v>
      </c>
      <c r="F28" s="13"/>
      <c r="G28" s="276"/>
      <c r="H28" s="276">
        <v>6</v>
      </c>
      <c r="I28" s="276"/>
      <c r="J28" s="276"/>
      <c r="K28" s="276"/>
      <c r="L28" s="276"/>
      <c r="M28" s="276"/>
      <c r="N28" s="276"/>
      <c r="O28" s="276"/>
      <c r="P28" s="276"/>
      <c r="Q28" s="276"/>
      <c r="R28" s="280"/>
      <c r="S28" s="314"/>
      <c r="T28" s="98">
        <v>45205</v>
      </c>
      <c r="U28" s="276" t="s">
        <v>45</v>
      </c>
      <c r="V28" s="276">
        <v>6</v>
      </c>
      <c r="W28" s="274"/>
      <c r="X28" s="2"/>
      <c r="Y28" s="98"/>
      <c r="Z28" s="274"/>
      <c r="AA28" s="276"/>
      <c r="AB28" s="1"/>
      <c r="AC28" s="2"/>
      <c r="AD28" s="13"/>
      <c r="AE28" s="1"/>
      <c r="AF28" s="277"/>
    </row>
    <row r="29" spans="2:32" x14ac:dyDescent="0.2">
      <c r="B29" s="39" t="s">
        <v>76</v>
      </c>
      <c r="C29" s="274" t="s">
        <v>901</v>
      </c>
      <c r="D29" s="276">
        <v>14</v>
      </c>
      <c r="E29" s="30" t="s">
        <v>82</v>
      </c>
      <c r="F29" s="13"/>
      <c r="G29" s="276"/>
      <c r="H29" s="276">
        <v>6</v>
      </c>
      <c r="I29" s="276"/>
      <c r="J29" s="276"/>
      <c r="K29" s="276"/>
      <c r="L29" s="276"/>
      <c r="M29" s="276"/>
      <c r="N29" s="276"/>
      <c r="O29" s="276"/>
      <c r="P29" s="276"/>
      <c r="Q29" s="276"/>
      <c r="R29" s="280"/>
      <c r="S29" s="314"/>
      <c r="T29" s="98">
        <v>45205</v>
      </c>
      <c r="U29" s="276" t="s">
        <v>45</v>
      </c>
      <c r="V29" s="276">
        <v>6</v>
      </c>
      <c r="W29" s="274"/>
      <c r="X29" s="2"/>
      <c r="Y29" s="98"/>
      <c r="Z29" s="274"/>
      <c r="AA29" s="276"/>
      <c r="AB29" s="1"/>
      <c r="AC29" s="2"/>
      <c r="AD29" s="13"/>
      <c r="AE29" s="1"/>
      <c r="AF29" s="277"/>
    </row>
    <row r="30" spans="2:32" x14ac:dyDescent="0.2">
      <c r="B30" s="39" t="s">
        <v>76</v>
      </c>
      <c r="C30" s="274" t="s">
        <v>901</v>
      </c>
      <c r="D30" s="276">
        <v>15</v>
      </c>
      <c r="E30" s="30" t="s">
        <v>82</v>
      </c>
      <c r="F30" s="13"/>
      <c r="G30" s="276"/>
      <c r="H30" s="276">
        <v>6</v>
      </c>
      <c r="I30" s="276"/>
      <c r="J30" s="276"/>
      <c r="K30" s="276"/>
      <c r="L30" s="276"/>
      <c r="M30" s="276"/>
      <c r="N30" s="276"/>
      <c r="O30" s="276"/>
      <c r="P30" s="276"/>
      <c r="Q30" s="276"/>
      <c r="R30" s="280"/>
      <c r="S30" s="314"/>
      <c r="T30" s="98">
        <v>45205</v>
      </c>
      <c r="U30" s="276" t="s">
        <v>45</v>
      </c>
      <c r="V30" s="276">
        <v>6</v>
      </c>
      <c r="W30" s="274"/>
      <c r="X30" s="2"/>
      <c r="Y30" s="98"/>
      <c r="Z30" s="274"/>
      <c r="AA30" s="276"/>
      <c r="AB30" s="1"/>
      <c r="AC30" s="2"/>
      <c r="AD30" s="13"/>
      <c r="AE30" s="1"/>
      <c r="AF30" s="277"/>
    </row>
    <row r="31" spans="2:32" x14ac:dyDescent="0.2">
      <c r="B31" s="39" t="s">
        <v>76</v>
      </c>
      <c r="C31" s="274" t="s">
        <v>901</v>
      </c>
      <c r="D31" s="276">
        <v>16</v>
      </c>
      <c r="E31" s="30" t="s">
        <v>82</v>
      </c>
      <c r="F31" s="13"/>
      <c r="G31" s="276"/>
      <c r="H31" s="276">
        <v>6</v>
      </c>
      <c r="I31" s="276"/>
      <c r="J31" s="276"/>
      <c r="K31" s="276"/>
      <c r="L31" s="276"/>
      <c r="M31" s="276"/>
      <c r="N31" s="276"/>
      <c r="O31" s="276"/>
      <c r="P31" s="276"/>
      <c r="Q31" s="276"/>
      <c r="R31" s="280"/>
      <c r="S31" s="314"/>
      <c r="T31" s="98">
        <v>45205</v>
      </c>
      <c r="U31" s="276" t="s">
        <v>45</v>
      </c>
      <c r="V31" s="276">
        <v>6</v>
      </c>
      <c r="W31" s="274"/>
      <c r="X31" s="2"/>
      <c r="Y31" s="98"/>
      <c r="Z31" s="274"/>
      <c r="AA31" s="276"/>
      <c r="AB31" s="1"/>
      <c r="AC31" s="2"/>
      <c r="AD31" s="13"/>
      <c r="AE31" s="1"/>
      <c r="AF31" s="277"/>
    </row>
    <row r="32" spans="2:32" x14ac:dyDescent="0.2">
      <c r="B32" s="39" t="s">
        <v>76</v>
      </c>
      <c r="C32" s="274" t="s">
        <v>901</v>
      </c>
      <c r="D32" s="276">
        <v>17</v>
      </c>
      <c r="E32" s="30" t="s">
        <v>44</v>
      </c>
      <c r="F32" s="13"/>
      <c r="G32" s="276">
        <v>2</v>
      </c>
      <c r="H32" s="276"/>
      <c r="I32" s="276"/>
      <c r="J32" s="276">
        <v>12</v>
      </c>
      <c r="K32" s="276"/>
      <c r="L32" s="276"/>
      <c r="M32" s="276"/>
      <c r="N32" s="276"/>
      <c r="O32" s="276">
        <v>12</v>
      </c>
      <c r="P32" s="276"/>
      <c r="Q32" s="276"/>
      <c r="R32" s="280"/>
      <c r="S32" s="314"/>
      <c r="T32" s="98">
        <v>45205</v>
      </c>
      <c r="U32" s="276" t="s">
        <v>45</v>
      </c>
      <c r="V32" s="276">
        <v>14</v>
      </c>
      <c r="W32" s="274"/>
      <c r="X32" s="2"/>
      <c r="Y32" s="98"/>
      <c r="Z32" s="274"/>
      <c r="AA32" s="276"/>
      <c r="AB32" s="1"/>
      <c r="AC32" s="2"/>
      <c r="AD32" s="13"/>
      <c r="AE32" s="1"/>
      <c r="AF32" s="277"/>
    </row>
    <row r="33" spans="2:32" x14ac:dyDescent="0.2">
      <c r="B33" s="39" t="s">
        <v>76</v>
      </c>
      <c r="C33" s="274" t="s">
        <v>901</v>
      </c>
      <c r="D33" s="276">
        <v>18</v>
      </c>
      <c r="E33" s="30" t="s">
        <v>82</v>
      </c>
      <c r="F33" s="13"/>
      <c r="G33" s="276"/>
      <c r="H33" s="276">
        <v>6</v>
      </c>
      <c r="I33" s="276"/>
      <c r="J33" s="276"/>
      <c r="K33" s="276"/>
      <c r="L33" s="276"/>
      <c r="M33" s="276"/>
      <c r="N33" s="276"/>
      <c r="O33" s="276"/>
      <c r="P33" s="276"/>
      <c r="Q33" s="276"/>
      <c r="R33" s="280"/>
      <c r="S33" s="314"/>
      <c r="T33" s="98">
        <v>45205</v>
      </c>
      <c r="U33" s="276" t="s">
        <v>45</v>
      </c>
      <c r="V33" s="276">
        <v>6</v>
      </c>
      <c r="W33" s="274"/>
      <c r="X33" s="2"/>
      <c r="Y33" s="98"/>
      <c r="Z33" s="274"/>
      <c r="AA33" s="276"/>
      <c r="AB33" s="1"/>
      <c r="AC33" s="2"/>
      <c r="AD33" s="13"/>
      <c r="AE33" s="1"/>
      <c r="AF33" s="277"/>
    </row>
    <row r="34" spans="2:32" x14ac:dyDescent="0.2">
      <c r="B34" s="39" t="s">
        <v>76</v>
      </c>
      <c r="C34" s="274" t="s">
        <v>901</v>
      </c>
      <c r="D34" s="276">
        <v>19</v>
      </c>
      <c r="E34" s="30" t="s">
        <v>1755</v>
      </c>
      <c r="F34" s="13"/>
      <c r="G34" s="276">
        <v>2</v>
      </c>
      <c r="H34" s="276"/>
      <c r="I34" s="276"/>
      <c r="J34" s="276">
        <v>12</v>
      </c>
      <c r="K34" s="276"/>
      <c r="L34" s="276"/>
      <c r="M34" s="276"/>
      <c r="N34" s="276"/>
      <c r="O34" s="276">
        <v>12</v>
      </c>
      <c r="P34" s="276"/>
      <c r="Q34" s="276"/>
      <c r="R34" s="280"/>
      <c r="S34" s="314"/>
      <c r="T34" s="98">
        <v>45205</v>
      </c>
      <c r="U34" s="276" t="s">
        <v>45</v>
      </c>
      <c r="V34" s="276">
        <v>14</v>
      </c>
      <c r="W34" s="274"/>
      <c r="X34" s="2"/>
      <c r="Y34" s="98"/>
      <c r="Z34" s="274"/>
      <c r="AA34" s="276"/>
      <c r="AB34" s="1"/>
      <c r="AC34" s="2"/>
      <c r="AD34" s="13"/>
      <c r="AE34" s="1"/>
      <c r="AF34" s="277"/>
    </row>
    <row r="35" spans="2:32" x14ac:dyDescent="0.2">
      <c r="B35" s="39" t="s">
        <v>76</v>
      </c>
      <c r="C35" s="274" t="s">
        <v>901</v>
      </c>
      <c r="D35" s="276">
        <v>20</v>
      </c>
      <c r="E35" s="30" t="s">
        <v>82</v>
      </c>
      <c r="F35" s="13"/>
      <c r="G35" s="276"/>
      <c r="H35" s="276">
        <v>6</v>
      </c>
      <c r="I35" s="276"/>
      <c r="J35" s="276"/>
      <c r="K35" s="276"/>
      <c r="L35" s="276"/>
      <c r="M35" s="276"/>
      <c r="N35" s="276"/>
      <c r="O35" s="276"/>
      <c r="P35" s="276"/>
      <c r="Q35" s="276"/>
      <c r="R35" s="280"/>
      <c r="S35" s="314"/>
      <c r="T35" s="98">
        <v>45205</v>
      </c>
      <c r="U35" s="276" t="s">
        <v>45</v>
      </c>
      <c r="V35" s="276">
        <v>6</v>
      </c>
      <c r="W35" s="274"/>
      <c r="X35" s="2"/>
      <c r="Y35" s="98"/>
      <c r="Z35" s="274"/>
      <c r="AA35" s="276"/>
      <c r="AB35" s="1"/>
      <c r="AC35" s="2"/>
      <c r="AD35" s="13"/>
      <c r="AE35" s="1"/>
      <c r="AF35" s="277"/>
    </row>
    <row r="36" spans="2:32" x14ac:dyDescent="0.2">
      <c r="B36" s="39" t="s">
        <v>76</v>
      </c>
      <c r="C36" s="274" t="s">
        <v>901</v>
      </c>
      <c r="D36" s="276">
        <v>21</v>
      </c>
      <c r="E36" s="30" t="s">
        <v>82</v>
      </c>
      <c r="F36" s="13"/>
      <c r="G36" s="276"/>
      <c r="H36" s="276">
        <v>6</v>
      </c>
      <c r="I36" s="276"/>
      <c r="J36" s="276"/>
      <c r="K36" s="276"/>
      <c r="L36" s="276"/>
      <c r="M36" s="276"/>
      <c r="N36" s="276"/>
      <c r="O36" s="276"/>
      <c r="P36" s="276"/>
      <c r="Q36" s="276"/>
      <c r="R36" s="280"/>
      <c r="S36" s="314"/>
      <c r="T36" s="98">
        <v>45205</v>
      </c>
      <c r="U36" s="276" t="s">
        <v>45</v>
      </c>
      <c r="V36" s="276">
        <v>6</v>
      </c>
      <c r="W36" s="274"/>
      <c r="X36" s="2"/>
      <c r="Y36" s="98"/>
      <c r="Z36" s="274"/>
      <c r="AA36" s="276"/>
      <c r="AB36" s="1"/>
      <c r="AC36" s="2"/>
      <c r="AD36" s="13"/>
      <c r="AE36" s="1"/>
      <c r="AF36" s="277"/>
    </row>
    <row r="37" spans="2:32" x14ac:dyDescent="0.2">
      <c r="B37" s="39" t="s">
        <v>76</v>
      </c>
      <c r="C37" s="274" t="s">
        <v>901</v>
      </c>
      <c r="D37" s="276">
        <v>22</v>
      </c>
      <c r="E37" s="30" t="s">
        <v>44</v>
      </c>
      <c r="F37" s="13"/>
      <c r="G37" s="276">
        <v>2</v>
      </c>
      <c r="H37" s="276"/>
      <c r="I37" s="276"/>
      <c r="J37" s="276">
        <v>12</v>
      </c>
      <c r="K37" s="276"/>
      <c r="L37" s="276"/>
      <c r="M37" s="276"/>
      <c r="N37" s="276"/>
      <c r="O37" s="276">
        <v>12</v>
      </c>
      <c r="P37" s="276"/>
      <c r="Q37" s="276"/>
      <c r="R37" s="280"/>
      <c r="S37" s="314"/>
      <c r="T37" s="98">
        <v>45205</v>
      </c>
      <c r="U37" s="276" t="s">
        <v>45</v>
      </c>
      <c r="V37" s="276">
        <v>14</v>
      </c>
      <c r="W37" s="274"/>
      <c r="X37" s="2"/>
      <c r="Y37" s="98"/>
      <c r="Z37" s="274"/>
      <c r="AA37" s="276"/>
      <c r="AB37" s="1"/>
      <c r="AC37" s="2"/>
      <c r="AD37" s="13"/>
      <c r="AE37" s="1"/>
      <c r="AF37" s="277"/>
    </row>
    <row r="38" spans="2:32" x14ac:dyDescent="0.2">
      <c r="B38" s="39" t="s">
        <v>76</v>
      </c>
      <c r="C38" s="274" t="s">
        <v>901</v>
      </c>
      <c r="D38" s="276">
        <v>23</v>
      </c>
      <c r="E38" s="30" t="s">
        <v>82</v>
      </c>
      <c r="F38" s="13"/>
      <c r="G38" s="276"/>
      <c r="H38" s="276">
        <v>6</v>
      </c>
      <c r="I38" s="276"/>
      <c r="J38" s="276"/>
      <c r="K38" s="276"/>
      <c r="L38" s="276"/>
      <c r="M38" s="276"/>
      <c r="N38" s="276"/>
      <c r="O38" s="276"/>
      <c r="P38" s="276"/>
      <c r="Q38" s="276"/>
      <c r="R38" s="280"/>
      <c r="S38" s="314"/>
      <c r="T38" s="98">
        <v>45205</v>
      </c>
      <c r="U38" s="276" t="s">
        <v>45</v>
      </c>
      <c r="V38" s="276">
        <v>6</v>
      </c>
      <c r="W38" s="274"/>
      <c r="X38" s="2"/>
      <c r="Y38" s="98"/>
      <c r="Z38" s="274"/>
      <c r="AA38" s="276"/>
      <c r="AB38" s="1"/>
      <c r="AC38" s="2"/>
      <c r="AD38" s="13"/>
      <c r="AE38" s="1"/>
      <c r="AF38" s="277"/>
    </row>
    <row r="39" spans="2:32" x14ac:dyDescent="0.2">
      <c r="B39" s="39" t="s">
        <v>76</v>
      </c>
      <c r="C39" s="274" t="s">
        <v>901</v>
      </c>
      <c r="D39" s="276">
        <v>24</v>
      </c>
      <c r="E39" s="30" t="s">
        <v>82</v>
      </c>
      <c r="F39" s="13"/>
      <c r="G39" s="276"/>
      <c r="H39" s="276">
        <v>6</v>
      </c>
      <c r="I39" s="276"/>
      <c r="J39" s="276"/>
      <c r="K39" s="276"/>
      <c r="L39" s="276"/>
      <c r="M39" s="276"/>
      <c r="N39" s="276"/>
      <c r="O39" s="276"/>
      <c r="P39" s="276"/>
      <c r="Q39" s="276"/>
      <c r="R39" s="280"/>
      <c r="S39" s="314"/>
      <c r="T39" s="98">
        <v>45205</v>
      </c>
      <c r="U39" s="276" t="s">
        <v>45</v>
      </c>
      <c r="V39" s="276">
        <v>6</v>
      </c>
      <c r="W39" s="274"/>
      <c r="X39" s="2"/>
      <c r="Y39" s="98"/>
      <c r="Z39" s="274"/>
      <c r="AA39" s="276"/>
      <c r="AB39" s="1"/>
      <c r="AC39" s="2"/>
      <c r="AD39" s="13"/>
      <c r="AE39" s="1"/>
      <c r="AF39" s="277"/>
    </row>
    <row r="40" spans="2:32" x14ac:dyDescent="0.2">
      <c r="B40" s="39" t="s">
        <v>76</v>
      </c>
      <c r="C40" s="274" t="s">
        <v>901</v>
      </c>
      <c r="D40" s="276">
        <v>25</v>
      </c>
      <c r="E40" s="30" t="s">
        <v>82</v>
      </c>
      <c r="F40" s="13"/>
      <c r="G40" s="276"/>
      <c r="H40" s="276">
        <v>6</v>
      </c>
      <c r="I40" s="276"/>
      <c r="J40" s="276"/>
      <c r="K40" s="276"/>
      <c r="L40" s="276"/>
      <c r="M40" s="276"/>
      <c r="N40" s="276"/>
      <c r="O40" s="276"/>
      <c r="P40" s="276"/>
      <c r="Q40" s="276"/>
      <c r="R40" s="280"/>
      <c r="S40" s="314"/>
      <c r="T40" s="98">
        <v>45205</v>
      </c>
      <c r="U40" s="276" t="s">
        <v>45</v>
      </c>
      <c r="V40" s="276">
        <v>6</v>
      </c>
      <c r="W40" s="274"/>
      <c r="X40" s="2"/>
      <c r="Y40" s="98"/>
      <c r="Z40" s="274"/>
      <c r="AA40" s="276"/>
      <c r="AB40" s="1"/>
      <c r="AC40" s="2"/>
      <c r="AD40" s="13"/>
      <c r="AE40" s="1"/>
      <c r="AF40" s="277"/>
    </row>
    <row r="41" spans="2:32" x14ac:dyDescent="0.2">
      <c r="B41" s="39" t="s">
        <v>76</v>
      </c>
      <c r="C41" s="274" t="s">
        <v>901</v>
      </c>
      <c r="D41" s="276">
        <v>26</v>
      </c>
      <c r="E41" s="30" t="s">
        <v>82</v>
      </c>
      <c r="F41" s="13"/>
      <c r="G41" s="276"/>
      <c r="H41" s="276">
        <v>6</v>
      </c>
      <c r="I41" s="276"/>
      <c r="J41" s="276"/>
      <c r="K41" s="276"/>
      <c r="L41" s="276"/>
      <c r="M41" s="276"/>
      <c r="N41" s="276"/>
      <c r="O41" s="276"/>
      <c r="P41" s="276"/>
      <c r="Q41" s="276"/>
      <c r="R41" s="280"/>
      <c r="S41" s="314"/>
      <c r="T41" s="98">
        <v>45205</v>
      </c>
      <c r="U41" s="276" t="s">
        <v>45</v>
      </c>
      <c r="V41" s="276">
        <v>6</v>
      </c>
      <c r="W41" s="274"/>
      <c r="X41" s="2"/>
      <c r="Y41" s="98"/>
      <c r="Z41" s="274"/>
      <c r="AA41" s="276"/>
      <c r="AB41" s="1"/>
      <c r="AC41" s="2"/>
      <c r="AD41" s="13"/>
      <c r="AE41" s="1"/>
      <c r="AF41" s="277"/>
    </row>
    <row r="42" spans="2:32" x14ac:dyDescent="0.2">
      <c r="B42" s="39" t="s">
        <v>76</v>
      </c>
      <c r="C42" s="274" t="s">
        <v>901</v>
      </c>
      <c r="D42" s="276">
        <v>27</v>
      </c>
      <c r="E42" s="30" t="s">
        <v>44</v>
      </c>
      <c r="F42" s="13"/>
      <c r="G42" s="276">
        <v>2</v>
      </c>
      <c r="H42" s="276"/>
      <c r="I42" s="276"/>
      <c r="J42" s="276">
        <v>12</v>
      </c>
      <c r="K42" s="276"/>
      <c r="L42" s="276"/>
      <c r="M42" s="276"/>
      <c r="N42" s="276"/>
      <c r="O42" s="276">
        <v>12</v>
      </c>
      <c r="P42" s="276"/>
      <c r="Q42" s="276"/>
      <c r="R42" s="280"/>
      <c r="S42" s="314"/>
      <c r="T42" s="98">
        <v>45205</v>
      </c>
      <c r="U42" s="276" t="s">
        <v>45</v>
      </c>
      <c r="V42" s="276">
        <v>14</v>
      </c>
      <c r="W42" s="274"/>
      <c r="X42" s="2"/>
      <c r="Y42" s="98"/>
      <c r="Z42" s="274"/>
      <c r="AA42" s="276"/>
      <c r="AB42" s="1"/>
      <c r="AC42" s="2"/>
      <c r="AD42" s="13"/>
      <c r="AE42" s="1"/>
      <c r="AF42" s="277"/>
    </row>
    <row r="43" spans="2:32" x14ac:dyDescent="0.2">
      <c r="B43" s="39" t="s">
        <v>76</v>
      </c>
      <c r="C43" s="274" t="s">
        <v>901</v>
      </c>
      <c r="D43" s="276">
        <v>28</v>
      </c>
      <c r="E43" s="30" t="s">
        <v>82</v>
      </c>
      <c r="F43" s="13"/>
      <c r="G43" s="276"/>
      <c r="H43" s="276">
        <v>4</v>
      </c>
      <c r="I43" s="276"/>
      <c r="J43" s="276">
        <v>2</v>
      </c>
      <c r="K43" s="276"/>
      <c r="L43" s="276"/>
      <c r="M43" s="276"/>
      <c r="N43" s="276"/>
      <c r="O43" s="276"/>
      <c r="P43" s="276"/>
      <c r="Q43" s="276"/>
      <c r="R43" s="280"/>
      <c r="S43" s="314"/>
      <c r="T43" s="98">
        <v>45205</v>
      </c>
      <c r="U43" s="276" t="s">
        <v>45</v>
      </c>
      <c r="V43" s="276">
        <v>6</v>
      </c>
      <c r="W43" s="274"/>
      <c r="X43" s="2"/>
      <c r="Y43" s="98"/>
      <c r="Z43" s="274"/>
      <c r="AA43" s="276"/>
      <c r="AB43" s="1"/>
      <c r="AC43" s="2"/>
      <c r="AD43" s="13"/>
      <c r="AE43" s="1"/>
      <c r="AF43" s="277"/>
    </row>
    <row r="44" spans="2:32" x14ac:dyDescent="0.2">
      <c r="B44" s="39" t="s">
        <v>76</v>
      </c>
      <c r="C44" s="274" t="s">
        <v>901</v>
      </c>
      <c r="D44" s="276">
        <v>29</v>
      </c>
      <c r="E44" s="30" t="s">
        <v>82</v>
      </c>
      <c r="F44" s="13"/>
      <c r="G44" s="276"/>
      <c r="H44" s="276">
        <v>4</v>
      </c>
      <c r="I44" s="276"/>
      <c r="J44" s="276">
        <v>2</v>
      </c>
      <c r="K44" s="276"/>
      <c r="L44" s="276"/>
      <c r="M44" s="276"/>
      <c r="N44" s="276"/>
      <c r="O44" s="276"/>
      <c r="P44" s="276"/>
      <c r="Q44" s="276"/>
      <c r="R44" s="280"/>
      <c r="S44" s="314"/>
      <c r="T44" s="98">
        <v>45205</v>
      </c>
      <c r="U44" s="276" t="s">
        <v>45</v>
      </c>
      <c r="V44" s="276">
        <v>6</v>
      </c>
      <c r="W44" s="274"/>
      <c r="X44" s="2"/>
      <c r="Y44" s="98"/>
      <c r="Z44" s="274"/>
      <c r="AA44" s="276"/>
      <c r="AB44" s="1"/>
      <c r="AC44" s="2"/>
      <c r="AD44" s="13"/>
      <c r="AE44" s="1"/>
      <c r="AF44" s="277"/>
    </row>
    <row r="45" spans="2:32" x14ac:dyDescent="0.2">
      <c r="B45" s="39" t="s">
        <v>76</v>
      </c>
      <c r="C45" s="274" t="s">
        <v>901</v>
      </c>
      <c r="D45" s="276">
        <v>30</v>
      </c>
      <c r="E45" s="30" t="s">
        <v>82</v>
      </c>
      <c r="F45" s="13"/>
      <c r="G45" s="276"/>
      <c r="H45" s="276">
        <v>4</v>
      </c>
      <c r="I45" s="276"/>
      <c r="J45" s="276">
        <v>2</v>
      </c>
      <c r="K45" s="276"/>
      <c r="L45" s="276"/>
      <c r="M45" s="276"/>
      <c r="N45" s="276"/>
      <c r="O45" s="276"/>
      <c r="P45" s="276"/>
      <c r="Q45" s="276"/>
      <c r="R45" s="280"/>
      <c r="S45" s="314"/>
      <c r="T45" s="98">
        <v>45205</v>
      </c>
      <c r="U45" s="276" t="s">
        <v>45</v>
      </c>
      <c r="V45" s="276">
        <v>6</v>
      </c>
      <c r="W45" s="274"/>
      <c r="X45" s="2"/>
      <c r="Y45" s="98"/>
      <c r="Z45" s="274"/>
      <c r="AA45" s="276"/>
      <c r="AB45" s="1"/>
      <c r="AC45" s="2"/>
      <c r="AD45" s="13"/>
      <c r="AE45" s="1"/>
      <c r="AF45" s="277"/>
    </row>
    <row r="46" spans="2:32" x14ac:dyDescent="0.2">
      <c r="B46" s="39" t="s">
        <v>76</v>
      </c>
      <c r="C46" s="274" t="s">
        <v>901</v>
      </c>
      <c r="D46" s="276">
        <v>31</v>
      </c>
      <c r="E46" s="30" t="s">
        <v>82</v>
      </c>
      <c r="F46" s="13"/>
      <c r="G46" s="276"/>
      <c r="H46" s="276">
        <v>4</v>
      </c>
      <c r="I46" s="276"/>
      <c r="J46" s="276">
        <v>2</v>
      </c>
      <c r="K46" s="276"/>
      <c r="L46" s="276"/>
      <c r="M46" s="276"/>
      <c r="N46" s="276"/>
      <c r="O46" s="276"/>
      <c r="P46" s="276"/>
      <c r="Q46" s="276"/>
      <c r="R46" s="280"/>
      <c r="S46" s="314"/>
      <c r="T46" s="98">
        <v>45205</v>
      </c>
      <c r="U46" s="276" t="s">
        <v>45</v>
      </c>
      <c r="V46" s="276">
        <v>6</v>
      </c>
      <c r="W46" s="274"/>
      <c r="X46" s="2"/>
      <c r="Y46" s="98"/>
      <c r="Z46" s="274"/>
      <c r="AA46" s="276"/>
      <c r="AB46" s="1"/>
      <c r="AC46" s="2"/>
      <c r="AD46" s="13"/>
      <c r="AE46" s="1"/>
      <c r="AF46" s="277"/>
    </row>
    <row r="47" spans="2:32" x14ac:dyDescent="0.2">
      <c r="B47" s="39" t="s">
        <v>76</v>
      </c>
      <c r="C47" s="274" t="s">
        <v>901</v>
      </c>
      <c r="D47" s="276">
        <v>32</v>
      </c>
      <c r="E47" s="30" t="s">
        <v>44</v>
      </c>
      <c r="F47" s="13"/>
      <c r="G47" s="276">
        <v>2</v>
      </c>
      <c r="H47" s="276"/>
      <c r="I47" s="276"/>
      <c r="J47" s="276">
        <v>12</v>
      </c>
      <c r="K47" s="276"/>
      <c r="L47" s="276"/>
      <c r="M47" s="276"/>
      <c r="N47" s="276"/>
      <c r="O47" s="276">
        <v>12</v>
      </c>
      <c r="P47" s="276"/>
      <c r="Q47" s="276"/>
      <c r="R47" s="280"/>
      <c r="S47" s="314"/>
      <c r="T47" s="98">
        <v>45205</v>
      </c>
      <c r="U47" s="276" t="s">
        <v>45</v>
      </c>
      <c r="V47" s="276">
        <v>14</v>
      </c>
      <c r="W47" s="274"/>
      <c r="X47" s="2"/>
      <c r="Y47" s="98"/>
      <c r="Z47" s="274"/>
      <c r="AA47" s="276"/>
      <c r="AB47" s="1"/>
      <c r="AC47" s="2"/>
      <c r="AD47" s="13"/>
      <c r="AE47" s="1"/>
      <c r="AF47" s="277"/>
    </row>
    <row r="48" spans="2:32" x14ac:dyDescent="0.2">
      <c r="B48" s="39" t="s">
        <v>76</v>
      </c>
      <c r="C48" s="274" t="s">
        <v>901</v>
      </c>
      <c r="D48" s="276">
        <v>33</v>
      </c>
      <c r="E48" s="30" t="s">
        <v>82</v>
      </c>
      <c r="F48" s="13"/>
      <c r="G48" s="276"/>
      <c r="H48" s="276">
        <v>4</v>
      </c>
      <c r="I48" s="276"/>
      <c r="J48" s="276">
        <v>2</v>
      </c>
      <c r="K48" s="276"/>
      <c r="L48" s="276"/>
      <c r="M48" s="276"/>
      <c r="N48" s="276"/>
      <c r="O48" s="276"/>
      <c r="P48" s="276"/>
      <c r="Q48" s="276"/>
      <c r="R48" s="280"/>
      <c r="S48" s="314"/>
      <c r="T48" s="98">
        <v>45205</v>
      </c>
      <c r="U48" s="276" t="s">
        <v>45</v>
      </c>
      <c r="V48" s="276">
        <v>6</v>
      </c>
      <c r="W48" s="274"/>
      <c r="X48" s="2"/>
      <c r="Y48" s="98"/>
      <c r="Z48" s="274"/>
      <c r="AA48" s="276"/>
      <c r="AB48" s="1"/>
      <c r="AC48" s="2"/>
      <c r="AD48" s="13"/>
      <c r="AE48" s="1"/>
      <c r="AF48" s="277"/>
    </row>
    <row r="49" spans="2:32" x14ac:dyDescent="0.2">
      <c r="B49" s="39" t="s">
        <v>76</v>
      </c>
      <c r="C49" s="274" t="s">
        <v>901</v>
      </c>
      <c r="D49" s="276">
        <v>34</v>
      </c>
      <c r="E49" s="30" t="s">
        <v>82</v>
      </c>
      <c r="F49" s="13"/>
      <c r="G49" s="276"/>
      <c r="H49" s="276">
        <v>5</v>
      </c>
      <c r="I49" s="276"/>
      <c r="J49" s="276">
        <v>1</v>
      </c>
      <c r="K49" s="276"/>
      <c r="L49" s="276"/>
      <c r="M49" s="276"/>
      <c r="N49" s="276"/>
      <c r="O49" s="276"/>
      <c r="P49" s="276"/>
      <c r="Q49" s="276"/>
      <c r="R49" s="280"/>
      <c r="S49" s="314"/>
      <c r="T49" s="98">
        <v>45205</v>
      </c>
      <c r="U49" s="276" t="s">
        <v>45</v>
      </c>
      <c r="V49" s="276">
        <v>6</v>
      </c>
      <c r="W49" s="274"/>
      <c r="X49" s="2"/>
      <c r="Y49" s="98"/>
      <c r="Z49" s="274"/>
      <c r="AA49" s="276"/>
      <c r="AB49" s="1"/>
      <c r="AC49" s="2"/>
      <c r="AD49" s="13"/>
      <c r="AE49" s="1"/>
      <c r="AF49" s="277"/>
    </row>
    <row r="50" spans="2:32" x14ac:dyDescent="0.2">
      <c r="B50" s="39" t="s">
        <v>76</v>
      </c>
      <c r="C50" s="274" t="s">
        <v>901</v>
      </c>
      <c r="D50" s="276">
        <v>35</v>
      </c>
      <c r="E50" s="30" t="s">
        <v>82</v>
      </c>
      <c r="F50" s="13"/>
      <c r="G50" s="276"/>
      <c r="H50" s="276">
        <v>5</v>
      </c>
      <c r="I50" s="276"/>
      <c r="J50" s="276">
        <v>1</v>
      </c>
      <c r="K50" s="276"/>
      <c r="L50" s="276"/>
      <c r="M50" s="276"/>
      <c r="N50" s="276"/>
      <c r="O50" s="276"/>
      <c r="P50" s="276"/>
      <c r="Q50" s="276"/>
      <c r="R50" s="280"/>
      <c r="S50" s="314"/>
      <c r="T50" s="98">
        <v>45205</v>
      </c>
      <c r="U50" s="276" t="s">
        <v>45</v>
      </c>
      <c r="V50" s="276">
        <v>6</v>
      </c>
      <c r="W50" s="274"/>
      <c r="X50" s="2"/>
      <c r="Y50" s="98"/>
      <c r="Z50" s="274"/>
      <c r="AA50" s="276"/>
      <c r="AB50" s="1"/>
      <c r="AC50" s="2"/>
      <c r="AD50" s="13"/>
      <c r="AE50" s="1"/>
      <c r="AF50" s="277"/>
    </row>
    <row r="51" spans="2:32" x14ac:dyDescent="0.2">
      <c r="B51" s="39" t="s">
        <v>76</v>
      </c>
      <c r="C51" s="274" t="s">
        <v>901</v>
      </c>
      <c r="D51" s="276">
        <v>36</v>
      </c>
      <c r="E51" s="30" t="s">
        <v>82</v>
      </c>
      <c r="F51" s="13"/>
      <c r="G51" s="276"/>
      <c r="H51" s="276">
        <v>4</v>
      </c>
      <c r="I51" s="276"/>
      <c r="J51" s="276">
        <v>2</v>
      </c>
      <c r="K51" s="276"/>
      <c r="L51" s="276"/>
      <c r="M51" s="276"/>
      <c r="N51" s="276"/>
      <c r="O51" s="276"/>
      <c r="P51" s="276"/>
      <c r="Q51" s="276"/>
      <c r="R51" s="280"/>
      <c r="S51" s="314"/>
      <c r="T51" s="98">
        <v>45205</v>
      </c>
      <c r="U51" s="276" t="s">
        <v>45</v>
      </c>
      <c r="V51" s="276">
        <v>6</v>
      </c>
      <c r="W51" s="274"/>
      <c r="X51" s="2"/>
      <c r="Y51" s="98"/>
      <c r="Z51" s="274"/>
      <c r="AA51" s="276"/>
      <c r="AB51" s="1"/>
      <c r="AC51" s="2"/>
      <c r="AD51" s="13"/>
      <c r="AE51" s="1"/>
      <c r="AF51" s="277"/>
    </row>
    <row r="52" spans="2:32" x14ac:dyDescent="0.2">
      <c r="B52" s="39" t="s">
        <v>76</v>
      </c>
      <c r="C52" s="274" t="s">
        <v>901</v>
      </c>
      <c r="D52" s="276">
        <v>37</v>
      </c>
      <c r="E52" s="30" t="s">
        <v>44</v>
      </c>
      <c r="F52" s="13"/>
      <c r="G52" s="276">
        <v>2</v>
      </c>
      <c r="H52" s="276"/>
      <c r="I52" s="276"/>
      <c r="J52" s="276">
        <v>12</v>
      </c>
      <c r="K52" s="276"/>
      <c r="L52" s="276"/>
      <c r="M52" s="276"/>
      <c r="N52" s="276"/>
      <c r="O52" s="276">
        <v>12</v>
      </c>
      <c r="P52" s="276"/>
      <c r="Q52" s="276"/>
      <c r="R52" s="280"/>
      <c r="S52" s="314"/>
      <c r="T52" s="98">
        <v>45205</v>
      </c>
      <c r="U52" s="276" t="s">
        <v>45</v>
      </c>
      <c r="V52" s="276">
        <v>14</v>
      </c>
      <c r="W52" s="274"/>
      <c r="X52" s="2"/>
      <c r="Y52" s="98"/>
      <c r="Z52" s="274"/>
      <c r="AA52" s="276"/>
      <c r="AB52" s="1"/>
      <c r="AC52" s="2"/>
      <c r="AD52" s="13"/>
      <c r="AE52" s="1"/>
      <c r="AF52" s="277"/>
    </row>
    <row r="53" spans="2:32" x14ac:dyDescent="0.2">
      <c r="B53" s="39" t="s">
        <v>76</v>
      </c>
      <c r="C53" s="274" t="s">
        <v>901</v>
      </c>
      <c r="D53" s="276">
        <v>38</v>
      </c>
      <c r="E53" s="30" t="s">
        <v>82</v>
      </c>
      <c r="F53" s="13"/>
      <c r="G53" s="276"/>
      <c r="H53" s="276">
        <v>6</v>
      </c>
      <c r="I53" s="276"/>
      <c r="J53" s="276"/>
      <c r="K53" s="276"/>
      <c r="L53" s="276"/>
      <c r="M53" s="276"/>
      <c r="N53" s="276"/>
      <c r="O53" s="276"/>
      <c r="P53" s="276"/>
      <c r="Q53" s="276"/>
      <c r="R53" s="280"/>
      <c r="S53" s="314"/>
      <c r="T53" s="98">
        <v>45205</v>
      </c>
      <c r="U53" s="276" t="s">
        <v>45</v>
      </c>
      <c r="V53" s="276">
        <v>6</v>
      </c>
      <c r="W53" s="274"/>
      <c r="X53" s="2"/>
      <c r="Y53" s="98"/>
      <c r="Z53" s="274"/>
      <c r="AA53" s="276"/>
      <c r="AB53" s="1"/>
      <c r="AC53" s="2"/>
      <c r="AD53" s="13"/>
      <c r="AE53" s="1"/>
      <c r="AF53" s="277"/>
    </row>
    <row r="54" spans="2:32" x14ac:dyDescent="0.2">
      <c r="B54" s="39" t="s">
        <v>76</v>
      </c>
      <c r="C54" s="274" t="s">
        <v>901</v>
      </c>
      <c r="D54" s="276">
        <v>39</v>
      </c>
      <c r="E54" s="30" t="s">
        <v>82</v>
      </c>
      <c r="F54" s="13"/>
      <c r="G54" s="276"/>
      <c r="H54" s="276">
        <v>6</v>
      </c>
      <c r="I54" s="276"/>
      <c r="J54" s="276"/>
      <c r="K54" s="276"/>
      <c r="L54" s="276"/>
      <c r="M54" s="276"/>
      <c r="N54" s="276"/>
      <c r="O54" s="276"/>
      <c r="P54" s="276"/>
      <c r="Q54" s="276"/>
      <c r="R54" s="280"/>
      <c r="S54" s="314"/>
      <c r="T54" s="98">
        <v>45205</v>
      </c>
      <c r="U54" s="276" t="s">
        <v>45</v>
      </c>
      <c r="V54" s="276">
        <v>6</v>
      </c>
      <c r="W54" s="274"/>
      <c r="X54" s="2"/>
      <c r="Y54" s="98"/>
      <c r="Z54" s="274"/>
      <c r="AA54" s="276"/>
      <c r="AB54" s="1"/>
      <c r="AC54" s="2"/>
      <c r="AD54" s="13"/>
      <c r="AE54" s="1"/>
      <c r="AF54" s="277"/>
    </row>
    <row r="55" spans="2:32" x14ac:dyDescent="0.2">
      <c r="B55" s="39" t="s">
        <v>76</v>
      </c>
      <c r="C55" s="274" t="s">
        <v>901</v>
      </c>
      <c r="D55" s="276">
        <v>40</v>
      </c>
      <c r="E55" s="30" t="s">
        <v>82</v>
      </c>
      <c r="F55" s="13"/>
      <c r="G55" s="276"/>
      <c r="H55" s="276">
        <v>6</v>
      </c>
      <c r="I55" s="276"/>
      <c r="J55" s="276"/>
      <c r="K55" s="276"/>
      <c r="L55" s="276"/>
      <c r="M55" s="276"/>
      <c r="N55" s="276"/>
      <c r="O55" s="276"/>
      <c r="P55" s="276"/>
      <c r="Q55" s="276"/>
      <c r="R55" s="280"/>
      <c r="S55" s="314"/>
      <c r="T55" s="98">
        <v>45205</v>
      </c>
      <c r="U55" s="276" t="s">
        <v>45</v>
      </c>
      <c r="V55" s="276">
        <v>6</v>
      </c>
      <c r="W55" s="274"/>
      <c r="X55" s="2"/>
      <c r="Y55" s="98"/>
      <c r="Z55" s="274"/>
      <c r="AA55" s="276"/>
      <c r="AB55" s="1"/>
      <c r="AC55" s="2"/>
      <c r="AD55" s="13"/>
      <c r="AE55" s="1"/>
      <c r="AF55" s="277"/>
    </row>
    <row r="56" spans="2:32" x14ac:dyDescent="0.2">
      <c r="B56" s="39" t="s">
        <v>76</v>
      </c>
      <c r="C56" s="274" t="s">
        <v>901</v>
      </c>
      <c r="D56" s="276">
        <v>41</v>
      </c>
      <c r="E56" s="30" t="s">
        <v>82</v>
      </c>
      <c r="F56" s="13"/>
      <c r="G56" s="276"/>
      <c r="H56" s="276">
        <v>6</v>
      </c>
      <c r="I56" s="276"/>
      <c r="J56" s="276"/>
      <c r="K56" s="276"/>
      <c r="L56" s="276"/>
      <c r="M56" s="276"/>
      <c r="N56" s="276"/>
      <c r="O56" s="276"/>
      <c r="P56" s="276"/>
      <c r="Q56" s="276"/>
      <c r="R56" s="280"/>
      <c r="S56" s="314"/>
      <c r="T56" s="98">
        <v>45205</v>
      </c>
      <c r="U56" s="276" t="s">
        <v>45</v>
      </c>
      <c r="V56" s="276">
        <v>6</v>
      </c>
      <c r="W56" s="274"/>
      <c r="X56" s="2"/>
      <c r="Y56" s="98"/>
      <c r="Z56" s="274"/>
      <c r="AA56" s="276"/>
      <c r="AB56" s="1"/>
      <c r="AC56" s="2"/>
      <c r="AD56" s="13"/>
      <c r="AE56" s="1"/>
      <c r="AF56" s="277"/>
    </row>
    <row r="57" spans="2:32" x14ac:dyDescent="0.2">
      <c r="B57" s="39" t="s">
        <v>76</v>
      </c>
      <c r="C57" s="274" t="s">
        <v>901</v>
      </c>
      <c r="D57" s="276">
        <v>42</v>
      </c>
      <c r="E57" s="30" t="s">
        <v>44</v>
      </c>
      <c r="F57" s="13"/>
      <c r="G57" s="276">
        <v>2</v>
      </c>
      <c r="H57" s="276">
        <v>6</v>
      </c>
      <c r="I57" s="276"/>
      <c r="J57" s="276">
        <v>6</v>
      </c>
      <c r="K57" s="276"/>
      <c r="L57" s="276"/>
      <c r="M57" s="276"/>
      <c r="N57" s="276"/>
      <c r="O57" s="276">
        <v>12</v>
      </c>
      <c r="P57" s="276"/>
      <c r="Q57" s="276"/>
      <c r="R57" s="280"/>
      <c r="S57" s="314"/>
      <c r="T57" s="98">
        <v>45205</v>
      </c>
      <c r="U57" s="276" t="s">
        <v>45</v>
      </c>
      <c r="V57" s="276">
        <v>14</v>
      </c>
      <c r="W57" s="274"/>
      <c r="X57" s="2"/>
      <c r="Y57" s="98"/>
      <c r="Z57" s="274"/>
      <c r="AA57" s="276"/>
      <c r="AB57" s="1"/>
      <c r="AC57" s="2"/>
      <c r="AD57" s="13"/>
      <c r="AE57" s="1"/>
      <c r="AF57" s="277"/>
    </row>
    <row r="58" spans="2:32" x14ac:dyDescent="0.2">
      <c r="B58" s="39" t="s">
        <v>76</v>
      </c>
      <c r="C58" s="274" t="s">
        <v>901</v>
      </c>
      <c r="D58" s="276">
        <v>43</v>
      </c>
      <c r="E58" s="30" t="s">
        <v>82</v>
      </c>
      <c r="F58" s="13"/>
      <c r="G58" s="276"/>
      <c r="H58" s="276">
        <v>6</v>
      </c>
      <c r="I58" s="276"/>
      <c r="J58" s="276"/>
      <c r="K58" s="276"/>
      <c r="L58" s="276"/>
      <c r="M58" s="276"/>
      <c r="N58" s="276"/>
      <c r="O58" s="276"/>
      <c r="P58" s="276"/>
      <c r="Q58" s="276"/>
      <c r="R58" s="276"/>
      <c r="S58" s="313" t="s">
        <v>1760</v>
      </c>
      <c r="T58" s="275"/>
      <c r="U58" s="276"/>
      <c r="V58" s="276"/>
      <c r="W58" s="274"/>
      <c r="X58" s="2"/>
      <c r="Y58" s="98"/>
      <c r="Z58" s="274"/>
      <c r="AA58" s="276"/>
      <c r="AB58" s="1"/>
      <c r="AC58" s="2"/>
      <c r="AD58" s="13"/>
      <c r="AE58" s="1"/>
      <c r="AF58" s="277"/>
    </row>
    <row r="59" spans="2:32" x14ac:dyDescent="0.2">
      <c r="B59" s="39" t="s">
        <v>76</v>
      </c>
      <c r="C59" s="274" t="s">
        <v>901</v>
      </c>
      <c r="D59" s="276">
        <v>44</v>
      </c>
      <c r="E59" s="30" t="s">
        <v>82</v>
      </c>
      <c r="F59" s="13"/>
      <c r="G59" s="276"/>
      <c r="H59" s="276">
        <v>6</v>
      </c>
      <c r="I59" s="276"/>
      <c r="J59" s="276"/>
      <c r="K59" s="276"/>
      <c r="L59" s="276"/>
      <c r="M59" s="276"/>
      <c r="N59" s="276"/>
      <c r="O59" s="276"/>
      <c r="P59" s="276"/>
      <c r="Q59" s="276"/>
      <c r="R59" s="276"/>
      <c r="S59" s="314"/>
      <c r="T59" s="44"/>
      <c r="U59" s="276"/>
      <c r="V59" s="276"/>
      <c r="W59" s="274"/>
      <c r="X59" s="2"/>
      <c r="Y59" s="98"/>
      <c r="Z59" s="274"/>
      <c r="AA59" s="276"/>
      <c r="AB59" s="1"/>
      <c r="AC59" s="2"/>
      <c r="AD59" s="13"/>
      <c r="AE59" s="1"/>
      <c r="AF59" s="277"/>
    </row>
    <row r="60" spans="2:32" x14ac:dyDescent="0.2">
      <c r="B60" s="39" t="s">
        <v>76</v>
      </c>
      <c r="C60" s="274" t="s">
        <v>901</v>
      </c>
      <c r="D60" s="276">
        <v>45</v>
      </c>
      <c r="E60" s="30" t="s">
        <v>82</v>
      </c>
      <c r="F60" s="13"/>
      <c r="G60" s="276"/>
      <c r="H60" s="276">
        <v>6</v>
      </c>
      <c r="I60" s="276"/>
      <c r="J60" s="276"/>
      <c r="K60" s="276"/>
      <c r="L60" s="276"/>
      <c r="M60" s="276"/>
      <c r="N60" s="276"/>
      <c r="O60" s="276"/>
      <c r="P60" s="276"/>
      <c r="Q60" s="276"/>
      <c r="R60" s="276"/>
      <c r="S60" s="314"/>
      <c r="T60" s="275"/>
      <c r="U60" s="276"/>
      <c r="V60" s="276"/>
      <c r="W60" s="274"/>
      <c r="X60" s="2"/>
      <c r="Y60" s="98"/>
      <c r="Z60" s="274"/>
      <c r="AA60" s="276"/>
      <c r="AB60" s="1"/>
      <c r="AC60" s="2"/>
      <c r="AD60" s="13"/>
      <c r="AE60" s="1"/>
      <c r="AF60" s="277"/>
    </row>
    <row r="61" spans="2:32" x14ac:dyDescent="0.2">
      <c r="B61" s="39" t="s">
        <v>76</v>
      </c>
      <c r="C61" s="274" t="s">
        <v>901</v>
      </c>
      <c r="D61" s="276">
        <v>46</v>
      </c>
      <c r="E61" s="30" t="s">
        <v>82</v>
      </c>
      <c r="F61" s="13"/>
      <c r="G61" s="276"/>
      <c r="H61" s="276">
        <v>6</v>
      </c>
      <c r="I61" s="276"/>
      <c r="J61" s="276"/>
      <c r="K61" s="276"/>
      <c r="L61" s="276"/>
      <c r="M61" s="276"/>
      <c r="N61" s="276"/>
      <c r="O61" s="276"/>
      <c r="P61" s="276"/>
      <c r="Q61" s="276"/>
      <c r="R61" s="276"/>
      <c r="S61" s="314"/>
      <c r="T61" s="44"/>
      <c r="U61" s="276"/>
      <c r="V61" s="276"/>
      <c r="W61" s="274"/>
      <c r="X61" s="2"/>
      <c r="Y61" s="98"/>
      <c r="Z61" s="274"/>
      <c r="AA61" s="276"/>
      <c r="AB61" s="1"/>
      <c r="AC61" s="2"/>
      <c r="AD61" s="13"/>
      <c r="AE61" s="1"/>
      <c r="AF61" s="277"/>
    </row>
    <row r="62" spans="2:32" x14ac:dyDescent="0.2">
      <c r="B62" s="39" t="s">
        <v>76</v>
      </c>
      <c r="C62" s="274" t="s">
        <v>901</v>
      </c>
      <c r="D62" s="276">
        <v>47</v>
      </c>
      <c r="E62" s="30" t="s">
        <v>44</v>
      </c>
      <c r="F62" s="13"/>
      <c r="G62" s="276">
        <v>2</v>
      </c>
      <c r="H62" s="276">
        <v>12</v>
      </c>
      <c r="I62" s="276"/>
      <c r="J62" s="276"/>
      <c r="K62" s="276"/>
      <c r="L62" s="276"/>
      <c r="M62" s="276"/>
      <c r="N62" s="276"/>
      <c r="O62" s="276">
        <v>12</v>
      </c>
      <c r="P62" s="276"/>
      <c r="Q62" s="276"/>
      <c r="R62" s="276"/>
      <c r="S62" s="314"/>
      <c r="T62" s="44">
        <v>45572</v>
      </c>
      <c r="U62" s="276" t="s">
        <v>45</v>
      </c>
      <c r="V62" s="276">
        <v>12</v>
      </c>
      <c r="W62" s="274"/>
      <c r="X62" s="2"/>
      <c r="Y62" s="56"/>
      <c r="Z62" s="274"/>
      <c r="AA62" s="276"/>
      <c r="AB62" s="1"/>
      <c r="AC62" s="2"/>
      <c r="AD62" s="13"/>
      <c r="AE62" s="1"/>
      <c r="AF62" s="277"/>
    </row>
    <row r="63" spans="2:32" x14ac:dyDescent="0.2">
      <c r="B63" s="39" t="s">
        <v>76</v>
      </c>
      <c r="C63" s="274" t="s">
        <v>901</v>
      </c>
      <c r="D63" s="276">
        <v>48</v>
      </c>
      <c r="E63" s="30" t="s">
        <v>82</v>
      </c>
      <c r="F63" s="13"/>
      <c r="G63" s="276"/>
      <c r="H63" s="276">
        <v>6</v>
      </c>
      <c r="I63" s="276"/>
      <c r="J63" s="276"/>
      <c r="K63" s="276"/>
      <c r="L63" s="276"/>
      <c r="M63" s="276"/>
      <c r="N63" s="276"/>
      <c r="O63" s="276"/>
      <c r="P63" s="276"/>
      <c r="Q63" s="276"/>
      <c r="R63" s="276"/>
      <c r="S63" s="314"/>
      <c r="T63" s="44"/>
      <c r="U63" s="276"/>
      <c r="V63" s="276"/>
      <c r="W63" s="274"/>
      <c r="X63" s="2"/>
      <c r="Y63" s="56"/>
      <c r="Z63" s="274"/>
      <c r="AA63" s="276"/>
      <c r="AB63" s="1"/>
      <c r="AC63" s="2"/>
      <c r="AD63" s="13"/>
      <c r="AE63" s="1"/>
      <c r="AF63" s="277"/>
    </row>
    <row r="64" spans="2:32" x14ac:dyDescent="0.2">
      <c r="B64" s="39" t="s">
        <v>76</v>
      </c>
      <c r="C64" s="274" t="s">
        <v>901</v>
      </c>
      <c r="D64" s="276">
        <v>49</v>
      </c>
      <c r="E64" s="30" t="s">
        <v>82</v>
      </c>
      <c r="F64" s="13"/>
      <c r="G64" s="276"/>
      <c r="H64" s="276">
        <v>6</v>
      </c>
      <c r="I64" s="276"/>
      <c r="J64" s="276"/>
      <c r="K64" s="276"/>
      <c r="L64" s="276"/>
      <c r="M64" s="276"/>
      <c r="N64" s="276"/>
      <c r="O64" s="276"/>
      <c r="P64" s="276"/>
      <c r="Q64" s="276"/>
      <c r="R64" s="276"/>
      <c r="S64" s="314"/>
      <c r="T64" s="44"/>
      <c r="U64" s="276"/>
      <c r="V64" s="276"/>
      <c r="W64" s="274"/>
      <c r="X64" s="2"/>
      <c r="Y64" s="56"/>
      <c r="Z64" s="274"/>
      <c r="AA64" s="276"/>
      <c r="AB64" s="1"/>
      <c r="AC64" s="2"/>
      <c r="AD64" s="13"/>
      <c r="AE64" s="1"/>
      <c r="AF64" s="277"/>
    </row>
    <row r="65" spans="2:32" x14ac:dyDescent="0.2">
      <c r="B65" s="39" t="s">
        <v>76</v>
      </c>
      <c r="C65" s="274" t="s">
        <v>901</v>
      </c>
      <c r="D65" s="276">
        <v>50</v>
      </c>
      <c r="E65" s="30" t="s">
        <v>82</v>
      </c>
      <c r="F65" s="13"/>
      <c r="G65" s="276"/>
      <c r="H65" s="276">
        <v>6</v>
      </c>
      <c r="I65" s="276"/>
      <c r="J65" s="276"/>
      <c r="K65" s="276"/>
      <c r="L65" s="276"/>
      <c r="M65" s="276"/>
      <c r="N65" s="276"/>
      <c r="O65" s="276"/>
      <c r="P65" s="276"/>
      <c r="Q65" s="276"/>
      <c r="R65" s="276"/>
      <c r="S65" s="314"/>
      <c r="T65" s="44"/>
      <c r="U65" s="276"/>
      <c r="V65" s="276"/>
      <c r="W65" s="274"/>
      <c r="X65" s="2"/>
      <c r="Y65" s="56"/>
      <c r="Z65" s="274"/>
      <c r="AA65" s="276"/>
      <c r="AB65" s="1"/>
      <c r="AC65" s="2"/>
      <c r="AD65" s="13"/>
      <c r="AE65" s="1"/>
      <c r="AF65" s="277"/>
    </row>
    <row r="66" spans="2:32" x14ac:dyDescent="0.2">
      <c r="B66" s="39" t="s">
        <v>76</v>
      </c>
      <c r="C66" s="274" t="s">
        <v>901</v>
      </c>
      <c r="D66" s="276">
        <v>51</v>
      </c>
      <c r="E66" s="30" t="s">
        <v>82</v>
      </c>
      <c r="F66" s="13"/>
      <c r="G66" s="276"/>
      <c r="H66" s="276">
        <v>6</v>
      </c>
      <c r="I66" s="276"/>
      <c r="J66" s="276"/>
      <c r="K66" s="276"/>
      <c r="L66" s="276"/>
      <c r="M66" s="276"/>
      <c r="N66" s="276"/>
      <c r="O66" s="276"/>
      <c r="P66" s="276"/>
      <c r="Q66" s="276"/>
      <c r="R66" s="276"/>
      <c r="S66" s="314"/>
      <c r="T66" s="44"/>
      <c r="U66" s="276"/>
      <c r="V66" s="276"/>
      <c r="W66" s="274"/>
      <c r="X66" s="2"/>
      <c r="Y66" s="56"/>
      <c r="Z66" s="274"/>
      <c r="AA66" s="276"/>
      <c r="AB66" s="1"/>
      <c r="AC66" s="2"/>
      <c r="AD66" s="13"/>
      <c r="AE66" s="1"/>
      <c r="AF66" s="277"/>
    </row>
    <row r="67" spans="2:32" x14ac:dyDescent="0.2">
      <c r="B67" s="39" t="s">
        <v>76</v>
      </c>
      <c r="C67" s="274" t="s">
        <v>901</v>
      </c>
      <c r="D67" s="276">
        <v>52</v>
      </c>
      <c r="E67" s="30" t="s">
        <v>44</v>
      </c>
      <c r="F67" s="13"/>
      <c r="G67" s="276">
        <v>2</v>
      </c>
      <c r="H67" s="276">
        <v>12</v>
      </c>
      <c r="I67" s="276"/>
      <c r="J67" s="276"/>
      <c r="K67" s="276"/>
      <c r="L67" s="276"/>
      <c r="M67" s="276"/>
      <c r="N67" s="276"/>
      <c r="O67" s="276">
        <v>13</v>
      </c>
      <c r="P67" s="276"/>
      <c r="Q67" s="276"/>
      <c r="R67" s="276"/>
      <c r="S67" s="314"/>
      <c r="T67" s="44">
        <v>45572</v>
      </c>
      <c r="U67" s="276" t="s">
        <v>45</v>
      </c>
      <c r="V67" s="276">
        <v>13</v>
      </c>
      <c r="W67" s="274"/>
      <c r="X67" s="2"/>
      <c r="Y67" s="56"/>
      <c r="Z67" s="274"/>
      <c r="AA67" s="276"/>
      <c r="AB67" s="1"/>
      <c r="AC67" s="2"/>
      <c r="AD67" s="13"/>
      <c r="AE67" s="1"/>
      <c r="AF67" s="277"/>
    </row>
    <row r="68" spans="2:32" x14ac:dyDescent="0.2">
      <c r="B68" s="39" t="s">
        <v>76</v>
      </c>
      <c r="C68" s="274" t="s">
        <v>901</v>
      </c>
      <c r="D68" s="276">
        <v>53</v>
      </c>
      <c r="E68" s="30" t="s">
        <v>82</v>
      </c>
      <c r="F68" s="13"/>
      <c r="G68" s="276"/>
      <c r="H68" s="276">
        <v>6</v>
      </c>
      <c r="I68" s="276"/>
      <c r="J68" s="276"/>
      <c r="K68" s="276"/>
      <c r="L68" s="276"/>
      <c r="M68" s="276"/>
      <c r="N68" s="276"/>
      <c r="O68" s="276"/>
      <c r="P68" s="276"/>
      <c r="Q68" s="276"/>
      <c r="R68" s="276"/>
      <c r="S68" s="314"/>
      <c r="T68" s="275"/>
      <c r="U68" s="276"/>
      <c r="V68" s="276"/>
      <c r="W68" s="274"/>
      <c r="X68" s="2"/>
      <c r="Y68" s="56"/>
      <c r="Z68" s="274"/>
      <c r="AA68" s="276"/>
      <c r="AB68" s="1"/>
      <c r="AC68" s="2"/>
      <c r="AD68" s="13"/>
      <c r="AE68" s="1"/>
      <c r="AF68" s="277"/>
    </row>
    <row r="69" spans="2:32" x14ac:dyDescent="0.2">
      <c r="B69" s="39" t="s">
        <v>76</v>
      </c>
      <c r="C69" s="274" t="s">
        <v>901</v>
      </c>
      <c r="D69" s="276">
        <v>54</v>
      </c>
      <c r="E69" s="30" t="s">
        <v>82</v>
      </c>
      <c r="F69" s="13"/>
      <c r="G69" s="276"/>
      <c r="H69" s="276">
        <v>6</v>
      </c>
      <c r="I69" s="276"/>
      <c r="J69" s="276"/>
      <c r="K69" s="276"/>
      <c r="L69" s="276"/>
      <c r="M69" s="276"/>
      <c r="N69" s="276"/>
      <c r="O69" s="276"/>
      <c r="P69" s="276"/>
      <c r="Q69" s="276"/>
      <c r="R69" s="276"/>
      <c r="S69" s="314"/>
      <c r="T69" s="44"/>
      <c r="U69" s="276"/>
      <c r="V69" s="276"/>
      <c r="W69" s="274"/>
      <c r="X69" s="2"/>
      <c r="Y69" s="56"/>
      <c r="Z69" s="274"/>
      <c r="AA69" s="276"/>
      <c r="AB69" s="1"/>
      <c r="AC69" s="2"/>
      <c r="AD69" s="13"/>
      <c r="AE69" s="1"/>
      <c r="AF69" s="277"/>
    </row>
    <row r="70" spans="2:32" x14ac:dyDescent="0.2">
      <c r="B70" s="39" t="s">
        <v>76</v>
      </c>
      <c r="C70" s="274" t="s">
        <v>901</v>
      </c>
      <c r="D70" s="276">
        <v>55</v>
      </c>
      <c r="E70" s="30" t="s">
        <v>82</v>
      </c>
      <c r="F70" s="13"/>
      <c r="G70" s="276"/>
      <c r="H70" s="276">
        <v>6</v>
      </c>
      <c r="I70" s="276"/>
      <c r="J70" s="276"/>
      <c r="K70" s="276"/>
      <c r="L70" s="276"/>
      <c r="M70" s="276"/>
      <c r="N70" s="276"/>
      <c r="O70" s="276"/>
      <c r="P70" s="276"/>
      <c r="Q70" s="276"/>
      <c r="R70" s="276"/>
      <c r="S70" s="314"/>
      <c r="T70" s="275"/>
      <c r="U70" s="276"/>
      <c r="V70" s="276"/>
      <c r="W70" s="274"/>
      <c r="X70" s="2"/>
      <c r="Y70" s="56"/>
      <c r="Z70" s="274"/>
      <c r="AA70" s="276"/>
      <c r="AB70" s="1"/>
      <c r="AC70" s="2"/>
      <c r="AD70" s="13"/>
      <c r="AE70" s="1"/>
      <c r="AF70" s="277"/>
    </row>
    <row r="71" spans="2:32" x14ac:dyDescent="0.2">
      <c r="B71" s="39" t="s">
        <v>76</v>
      </c>
      <c r="C71" s="274" t="s">
        <v>901</v>
      </c>
      <c r="D71" s="276">
        <v>56</v>
      </c>
      <c r="E71" s="30" t="s">
        <v>82</v>
      </c>
      <c r="F71" s="13"/>
      <c r="G71" s="276"/>
      <c r="H71" s="276">
        <v>6</v>
      </c>
      <c r="I71" s="276"/>
      <c r="J71" s="276"/>
      <c r="K71" s="276"/>
      <c r="L71" s="276"/>
      <c r="M71" s="276"/>
      <c r="N71" s="276"/>
      <c r="O71" s="276"/>
      <c r="P71" s="276"/>
      <c r="Q71" s="276"/>
      <c r="R71" s="276"/>
      <c r="S71" s="313" t="s">
        <v>1761</v>
      </c>
      <c r="T71" s="275"/>
      <c r="U71" s="276"/>
      <c r="V71" s="276"/>
      <c r="W71" s="274"/>
      <c r="X71" s="2"/>
      <c r="Y71" s="56"/>
      <c r="Z71" s="274"/>
      <c r="AA71" s="276"/>
      <c r="AB71" s="1"/>
      <c r="AC71" s="2"/>
      <c r="AD71" s="13"/>
      <c r="AE71" s="1"/>
      <c r="AF71" s="277"/>
    </row>
    <row r="72" spans="2:32" x14ac:dyDescent="0.2">
      <c r="B72" s="39" t="s">
        <v>76</v>
      </c>
      <c r="C72" s="274" t="s">
        <v>901</v>
      </c>
      <c r="D72" s="276">
        <v>57</v>
      </c>
      <c r="E72" s="30" t="s">
        <v>44</v>
      </c>
      <c r="F72" s="13"/>
      <c r="G72" s="276">
        <v>2</v>
      </c>
      <c r="H72" s="276">
        <v>6</v>
      </c>
      <c r="I72" s="276"/>
      <c r="J72" s="276">
        <v>6</v>
      </c>
      <c r="K72" s="276"/>
      <c r="L72" s="276"/>
      <c r="M72" s="276"/>
      <c r="N72" s="276"/>
      <c r="O72" s="276">
        <v>12</v>
      </c>
      <c r="P72" s="276"/>
      <c r="Q72" s="276"/>
      <c r="R72" s="276"/>
      <c r="S72" s="313" t="s">
        <v>1762</v>
      </c>
      <c r="T72" s="44">
        <v>45572</v>
      </c>
      <c r="U72" s="276" t="s">
        <v>45</v>
      </c>
      <c r="V72" s="276">
        <v>12</v>
      </c>
      <c r="W72" s="274"/>
      <c r="X72" s="2"/>
      <c r="Y72" s="56"/>
      <c r="Z72" s="274"/>
      <c r="AA72" s="276"/>
      <c r="AB72" s="1"/>
      <c r="AC72" s="2"/>
      <c r="AD72" s="13"/>
      <c r="AE72" s="1"/>
      <c r="AF72" s="277"/>
    </row>
    <row r="73" spans="2:32" x14ac:dyDescent="0.2">
      <c r="B73" s="39" t="s">
        <v>76</v>
      </c>
      <c r="C73" s="274" t="s">
        <v>901</v>
      </c>
      <c r="D73" s="276">
        <v>58</v>
      </c>
      <c r="E73" s="30" t="s">
        <v>1756</v>
      </c>
      <c r="F73" s="13"/>
      <c r="G73" s="276">
        <v>6</v>
      </c>
      <c r="H73" s="276"/>
      <c r="I73" s="276"/>
      <c r="J73" s="276"/>
      <c r="K73" s="276"/>
      <c r="L73" s="276"/>
      <c r="M73" s="276"/>
      <c r="N73" s="276"/>
      <c r="O73" s="276"/>
      <c r="P73" s="276"/>
      <c r="Q73" s="276"/>
      <c r="R73" s="276"/>
      <c r="S73" s="314"/>
      <c r="T73" s="275"/>
      <c r="U73" s="276"/>
      <c r="V73" s="276"/>
      <c r="W73" s="274"/>
      <c r="X73" s="2"/>
      <c r="Y73" s="56"/>
      <c r="Z73" s="274"/>
      <c r="AA73" s="276"/>
      <c r="AB73" s="1"/>
      <c r="AC73" s="2"/>
      <c r="AD73" s="13"/>
      <c r="AE73" s="1"/>
      <c r="AF73" s="277"/>
    </row>
    <row r="74" spans="2:32" x14ac:dyDescent="0.2">
      <c r="B74" s="39" t="s">
        <v>76</v>
      </c>
      <c r="C74" s="274" t="s">
        <v>901</v>
      </c>
      <c r="D74" s="276">
        <v>59</v>
      </c>
      <c r="E74" s="30" t="s">
        <v>44</v>
      </c>
      <c r="F74" s="13"/>
      <c r="G74" s="276">
        <v>2</v>
      </c>
      <c r="H74" s="276">
        <v>6</v>
      </c>
      <c r="I74" s="276"/>
      <c r="J74" s="276">
        <v>6</v>
      </c>
      <c r="K74" s="276"/>
      <c r="L74" s="276"/>
      <c r="M74" s="276"/>
      <c r="N74" s="276"/>
      <c r="O74" s="276">
        <v>12</v>
      </c>
      <c r="P74" s="276"/>
      <c r="Q74" s="276"/>
      <c r="R74" s="276"/>
      <c r="S74" s="314"/>
      <c r="T74" s="44">
        <v>45572</v>
      </c>
      <c r="U74" s="276" t="s">
        <v>45</v>
      </c>
      <c r="V74" s="276">
        <v>12</v>
      </c>
      <c r="W74" s="274"/>
      <c r="X74" s="2"/>
      <c r="Y74" s="56"/>
      <c r="Z74" s="274"/>
      <c r="AA74" s="276"/>
      <c r="AB74" s="1"/>
      <c r="AC74" s="2"/>
      <c r="AD74" s="13"/>
      <c r="AE74" s="1"/>
      <c r="AF74" s="277"/>
    </row>
    <row r="75" spans="2:32" x14ac:dyDescent="0.2">
      <c r="B75" s="39" t="s">
        <v>76</v>
      </c>
      <c r="C75" s="274" t="s">
        <v>901</v>
      </c>
      <c r="D75" s="276">
        <v>60</v>
      </c>
      <c r="E75" s="30" t="s">
        <v>82</v>
      </c>
      <c r="F75" s="13"/>
      <c r="G75" s="276"/>
      <c r="H75" s="276">
        <v>6</v>
      </c>
      <c r="I75" s="276"/>
      <c r="J75" s="276"/>
      <c r="K75" s="276"/>
      <c r="L75" s="276"/>
      <c r="M75" s="276"/>
      <c r="N75" s="276"/>
      <c r="O75" s="276"/>
      <c r="P75" s="276"/>
      <c r="Q75" s="276"/>
      <c r="R75" s="276"/>
      <c r="S75" s="314"/>
      <c r="T75" s="275"/>
      <c r="U75" s="276"/>
      <c r="V75" s="276"/>
      <c r="W75" s="274"/>
      <c r="X75" s="2"/>
      <c r="Y75" s="56"/>
      <c r="Z75" s="274"/>
      <c r="AA75" s="276"/>
      <c r="AB75" s="1"/>
      <c r="AC75" s="2"/>
      <c r="AD75" s="13"/>
      <c r="AE75" s="1"/>
      <c r="AF75" s="277"/>
    </row>
    <row r="76" spans="2:32" x14ac:dyDescent="0.2">
      <c r="B76" s="39" t="s">
        <v>76</v>
      </c>
      <c r="C76" s="274" t="s">
        <v>901</v>
      </c>
      <c r="D76" s="276">
        <v>61</v>
      </c>
      <c r="E76" s="30" t="s">
        <v>82</v>
      </c>
      <c r="F76" s="13"/>
      <c r="G76" s="276"/>
      <c r="H76" s="276">
        <v>6</v>
      </c>
      <c r="I76" s="276"/>
      <c r="J76" s="276"/>
      <c r="K76" s="276"/>
      <c r="L76" s="276"/>
      <c r="M76" s="276"/>
      <c r="N76" s="276"/>
      <c r="O76" s="276"/>
      <c r="P76" s="276"/>
      <c r="Q76" s="276"/>
      <c r="R76" s="276"/>
      <c r="S76" s="313" t="s">
        <v>1763</v>
      </c>
      <c r="T76" s="44"/>
      <c r="U76" s="276"/>
      <c r="V76" s="276"/>
      <c r="W76" s="274"/>
      <c r="X76" s="2"/>
      <c r="Y76" s="56"/>
      <c r="Z76" s="274"/>
      <c r="AA76" s="276"/>
      <c r="AB76" s="1"/>
      <c r="AC76" s="2"/>
      <c r="AD76" s="13"/>
      <c r="AE76" s="1"/>
      <c r="AF76" s="277"/>
    </row>
    <row r="77" spans="2:32" x14ac:dyDescent="0.2">
      <c r="B77" s="39" t="s">
        <v>76</v>
      </c>
      <c r="C77" s="274" t="s">
        <v>901</v>
      </c>
      <c r="D77" s="276">
        <v>62</v>
      </c>
      <c r="E77" s="30" t="s">
        <v>82</v>
      </c>
      <c r="F77" s="13"/>
      <c r="G77" s="276"/>
      <c r="H77" s="276">
        <v>6</v>
      </c>
      <c r="I77" s="276"/>
      <c r="J77" s="276"/>
      <c r="K77" s="276"/>
      <c r="L77" s="276"/>
      <c r="M77" s="276"/>
      <c r="N77" s="276"/>
      <c r="O77" s="276"/>
      <c r="P77" s="276"/>
      <c r="Q77" s="276"/>
      <c r="R77" s="276"/>
      <c r="S77" s="314"/>
      <c r="T77" s="44"/>
      <c r="U77" s="276"/>
      <c r="V77" s="276"/>
      <c r="W77" s="274"/>
      <c r="X77" s="2"/>
      <c r="Y77" s="56"/>
      <c r="Z77" s="274"/>
      <c r="AA77" s="276"/>
      <c r="AB77" s="1"/>
      <c r="AC77" s="2"/>
      <c r="AD77" s="13"/>
      <c r="AE77" s="1"/>
      <c r="AF77" s="277"/>
    </row>
    <row r="78" spans="2:32" x14ac:dyDescent="0.2">
      <c r="B78" s="39" t="s">
        <v>76</v>
      </c>
      <c r="C78" s="274" t="s">
        <v>901</v>
      </c>
      <c r="D78" s="276">
        <v>63</v>
      </c>
      <c r="E78" s="30" t="s">
        <v>82</v>
      </c>
      <c r="F78" s="13"/>
      <c r="G78" s="276"/>
      <c r="H78" s="276">
        <v>6</v>
      </c>
      <c r="I78" s="276"/>
      <c r="J78" s="276"/>
      <c r="K78" s="276"/>
      <c r="L78" s="276"/>
      <c r="M78" s="276"/>
      <c r="N78" s="276"/>
      <c r="O78" s="276"/>
      <c r="P78" s="276"/>
      <c r="Q78" s="276"/>
      <c r="R78" s="276"/>
      <c r="S78" s="313" t="s">
        <v>1764</v>
      </c>
      <c r="T78" s="275"/>
      <c r="U78" s="276"/>
      <c r="V78" s="276"/>
      <c r="W78" s="274"/>
      <c r="X78" s="2"/>
      <c r="Y78" s="56"/>
      <c r="Z78" s="274"/>
      <c r="AA78" s="276"/>
      <c r="AB78" s="1"/>
      <c r="AC78" s="2"/>
      <c r="AD78" s="13"/>
      <c r="AE78" s="1"/>
      <c r="AF78" s="277"/>
    </row>
    <row r="79" spans="2:32" x14ac:dyDescent="0.2">
      <c r="B79" s="39" t="s">
        <v>76</v>
      </c>
      <c r="C79" s="274" t="s">
        <v>901</v>
      </c>
      <c r="D79" s="276">
        <v>64</v>
      </c>
      <c r="E79" s="30" t="s">
        <v>44</v>
      </c>
      <c r="F79" s="13"/>
      <c r="G79" s="276">
        <v>2</v>
      </c>
      <c r="H79" s="276">
        <v>12</v>
      </c>
      <c r="I79" s="276"/>
      <c r="J79" s="276"/>
      <c r="K79" s="276"/>
      <c r="L79" s="276"/>
      <c r="M79" s="276"/>
      <c r="N79" s="276"/>
      <c r="O79" s="276">
        <v>12</v>
      </c>
      <c r="P79" s="276"/>
      <c r="Q79" s="276"/>
      <c r="R79" s="276"/>
      <c r="S79" s="314"/>
      <c r="T79" s="44">
        <v>45572</v>
      </c>
      <c r="U79" s="276" t="s">
        <v>45</v>
      </c>
      <c r="V79" s="276">
        <v>12</v>
      </c>
      <c r="W79" s="274"/>
      <c r="X79" s="2"/>
      <c r="Y79" s="56"/>
      <c r="Z79" s="274"/>
      <c r="AA79" s="276"/>
      <c r="AB79" s="1"/>
      <c r="AC79" s="2"/>
      <c r="AD79" s="13"/>
      <c r="AE79" s="1"/>
      <c r="AF79" s="277"/>
    </row>
    <row r="80" spans="2:32" x14ac:dyDescent="0.2">
      <c r="B80" s="39" t="s">
        <v>76</v>
      </c>
      <c r="C80" s="274" t="s">
        <v>901</v>
      </c>
      <c r="D80" s="276">
        <v>65</v>
      </c>
      <c r="E80" s="30" t="s">
        <v>82</v>
      </c>
      <c r="F80" s="13"/>
      <c r="G80" s="276">
        <v>3</v>
      </c>
      <c r="H80" s="276">
        <v>3</v>
      </c>
      <c r="I80" s="276"/>
      <c r="J80" s="276"/>
      <c r="K80" s="276"/>
      <c r="L80" s="276"/>
      <c r="M80" s="276"/>
      <c r="N80" s="276"/>
      <c r="O80" s="276"/>
      <c r="P80" s="276"/>
      <c r="Q80" s="276"/>
      <c r="R80" s="276"/>
      <c r="S80" s="313" t="s">
        <v>1764</v>
      </c>
      <c r="T80" s="275"/>
      <c r="U80" s="276"/>
      <c r="V80" s="276"/>
      <c r="W80" s="274"/>
      <c r="X80" s="2"/>
      <c r="Y80" s="56"/>
      <c r="Z80" s="274"/>
      <c r="AA80" s="276"/>
      <c r="AB80" s="1"/>
      <c r="AC80" s="2"/>
      <c r="AD80" s="13"/>
      <c r="AE80" s="1"/>
      <c r="AF80" s="277"/>
    </row>
    <row r="81" spans="2:32" x14ac:dyDescent="0.2">
      <c r="B81" s="39" t="s">
        <v>76</v>
      </c>
      <c r="C81" s="274" t="s">
        <v>901</v>
      </c>
      <c r="D81" s="276">
        <v>66</v>
      </c>
      <c r="E81" s="30" t="s">
        <v>1723</v>
      </c>
      <c r="F81" s="13"/>
      <c r="G81" s="276">
        <v>4</v>
      </c>
      <c r="H81" s="276">
        <v>12</v>
      </c>
      <c r="I81" s="276"/>
      <c r="J81" s="276"/>
      <c r="K81" s="276"/>
      <c r="L81" s="276"/>
      <c r="M81" s="276"/>
      <c r="N81" s="276"/>
      <c r="O81" s="276">
        <v>12</v>
      </c>
      <c r="P81" s="276"/>
      <c r="Q81" s="276"/>
      <c r="R81" s="276"/>
      <c r="S81" s="314"/>
      <c r="T81" s="44">
        <v>45572</v>
      </c>
      <c r="U81" s="276" t="s">
        <v>45</v>
      </c>
      <c r="V81" s="276">
        <v>12</v>
      </c>
      <c r="W81" s="274"/>
      <c r="X81" s="2"/>
      <c r="Y81" s="56"/>
      <c r="Z81" s="274"/>
      <c r="AA81" s="276"/>
      <c r="AB81" s="1"/>
      <c r="AC81" s="2"/>
      <c r="AD81" s="13"/>
      <c r="AE81" s="1"/>
      <c r="AF81" s="277"/>
    </row>
    <row r="82" spans="2:32" x14ac:dyDescent="0.2">
      <c r="B82" s="39" t="s">
        <v>76</v>
      </c>
      <c r="C82" s="274" t="s">
        <v>901</v>
      </c>
      <c r="D82" s="276">
        <v>67</v>
      </c>
      <c r="E82" s="30" t="s">
        <v>42</v>
      </c>
      <c r="F82" s="13"/>
      <c r="G82" s="276">
        <v>6</v>
      </c>
      <c r="H82" s="276"/>
      <c r="I82" s="276"/>
      <c r="J82" s="276"/>
      <c r="K82" s="276"/>
      <c r="L82" s="276"/>
      <c r="M82" s="276"/>
      <c r="N82" s="276"/>
      <c r="O82" s="276"/>
      <c r="P82" s="276"/>
      <c r="Q82" s="276"/>
      <c r="R82" s="276"/>
      <c r="S82" s="313" t="s">
        <v>1764</v>
      </c>
      <c r="T82" s="275"/>
      <c r="U82" s="276"/>
      <c r="V82" s="276"/>
      <c r="W82" s="274"/>
      <c r="X82" s="2"/>
      <c r="Y82" s="56"/>
      <c r="Z82" s="274"/>
      <c r="AA82" s="276"/>
      <c r="AB82" s="1"/>
      <c r="AC82" s="2"/>
      <c r="AD82" s="13"/>
      <c r="AE82" s="1"/>
      <c r="AF82" s="277"/>
    </row>
    <row r="83" spans="2:32" x14ac:dyDescent="0.2">
      <c r="B83" s="39" t="s">
        <v>76</v>
      </c>
      <c r="C83" s="274" t="s">
        <v>901</v>
      </c>
      <c r="D83" s="276">
        <v>68</v>
      </c>
      <c r="E83" s="30" t="s">
        <v>44</v>
      </c>
      <c r="F83" s="13"/>
      <c r="G83" s="276">
        <v>2</v>
      </c>
      <c r="H83" s="276">
        <v>6</v>
      </c>
      <c r="I83" s="276"/>
      <c r="J83" s="276">
        <v>6</v>
      </c>
      <c r="K83" s="276"/>
      <c r="L83" s="276"/>
      <c r="M83" s="276"/>
      <c r="N83" s="276"/>
      <c r="O83" s="276">
        <v>12</v>
      </c>
      <c r="P83" s="276"/>
      <c r="Q83" s="276"/>
      <c r="R83" s="276"/>
      <c r="S83" s="313" t="s">
        <v>1761</v>
      </c>
      <c r="T83" s="44">
        <v>45572</v>
      </c>
      <c r="U83" s="276" t="s">
        <v>45</v>
      </c>
      <c r="V83" s="276">
        <v>12</v>
      </c>
      <c r="W83" s="274"/>
      <c r="X83" s="2"/>
      <c r="Y83" s="56"/>
      <c r="Z83" s="274"/>
      <c r="AA83" s="276"/>
      <c r="AB83" s="1"/>
      <c r="AC83" s="2"/>
      <c r="AD83" s="13"/>
      <c r="AE83" s="1"/>
      <c r="AF83" s="277"/>
    </row>
    <row r="84" spans="2:32" x14ac:dyDescent="0.2">
      <c r="B84" s="39" t="s">
        <v>76</v>
      </c>
      <c r="C84" s="274" t="s">
        <v>901</v>
      </c>
      <c r="D84" s="276">
        <v>69</v>
      </c>
      <c r="E84" s="30" t="s">
        <v>42</v>
      </c>
      <c r="F84" s="13"/>
      <c r="G84" s="276">
        <v>12</v>
      </c>
      <c r="H84" s="276"/>
      <c r="I84" s="276"/>
      <c r="J84" s="276"/>
      <c r="K84" s="276"/>
      <c r="L84" s="276"/>
      <c r="M84" s="276"/>
      <c r="N84" s="276"/>
      <c r="O84" s="276"/>
      <c r="P84" s="276"/>
      <c r="Q84" s="276"/>
      <c r="R84" s="276"/>
      <c r="S84" s="314"/>
      <c r="T84" s="44"/>
      <c r="U84" s="276"/>
      <c r="V84" s="276"/>
      <c r="W84" s="274"/>
      <c r="X84" s="2"/>
      <c r="Y84" s="56"/>
      <c r="Z84" s="274"/>
      <c r="AA84" s="276"/>
      <c r="AB84" s="1"/>
      <c r="AC84" s="2"/>
      <c r="AD84" s="13"/>
      <c r="AE84" s="1"/>
      <c r="AF84" s="277"/>
    </row>
    <row r="85" spans="2:32" x14ac:dyDescent="0.2">
      <c r="B85" s="39" t="s">
        <v>76</v>
      </c>
      <c r="C85" s="274" t="s">
        <v>901</v>
      </c>
      <c r="D85" s="276">
        <v>70</v>
      </c>
      <c r="E85" s="30" t="s">
        <v>42</v>
      </c>
      <c r="F85" s="13"/>
      <c r="G85" s="276">
        <v>6</v>
      </c>
      <c r="H85" s="276"/>
      <c r="I85" s="276"/>
      <c r="J85" s="276"/>
      <c r="K85" s="276"/>
      <c r="L85" s="276"/>
      <c r="M85" s="276"/>
      <c r="N85" s="276"/>
      <c r="O85" s="276"/>
      <c r="P85" s="276"/>
      <c r="Q85" s="276"/>
      <c r="R85" s="276"/>
      <c r="S85" s="314"/>
      <c r="T85" s="275"/>
      <c r="U85" s="276"/>
      <c r="V85" s="276"/>
      <c r="W85" s="274"/>
      <c r="X85" s="2"/>
      <c r="Y85" s="56"/>
      <c r="Z85" s="274"/>
      <c r="AA85" s="276"/>
      <c r="AB85" s="1"/>
      <c r="AC85" s="2"/>
      <c r="AD85" s="13"/>
      <c r="AE85" s="1"/>
      <c r="AF85" s="277"/>
    </row>
    <row r="86" spans="2:32" x14ac:dyDescent="0.2">
      <c r="B86" s="39" t="s">
        <v>76</v>
      </c>
      <c r="C86" s="274" t="s">
        <v>901</v>
      </c>
      <c r="D86" s="276">
        <v>71</v>
      </c>
      <c r="E86" s="30" t="s">
        <v>60</v>
      </c>
      <c r="F86" s="13"/>
      <c r="G86" s="276">
        <v>2</v>
      </c>
      <c r="H86" s="276">
        <v>6</v>
      </c>
      <c r="I86" s="276"/>
      <c r="J86" s="276">
        <v>6</v>
      </c>
      <c r="K86" s="276"/>
      <c r="L86" s="276"/>
      <c r="M86" s="276"/>
      <c r="N86" s="276"/>
      <c r="O86" s="276">
        <v>12</v>
      </c>
      <c r="P86" s="276"/>
      <c r="Q86" s="276"/>
      <c r="R86" s="276"/>
      <c r="S86" s="313" t="s">
        <v>1765</v>
      </c>
      <c r="T86" s="44">
        <v>45572</v>
      </c>
      <c r="U86" s="276" t="s">
        <v>45</v>
      </c>
      <c r="V86" s="276">
        <v>12</v>
      </c>
      <c r="W86" s="274"/>
      <c r="X86" s="2"/>
      <c r="Y86" s="56"/>
      <c r="Z86" s="274"/>
      <c r="AA86" s="276"/>
      <c r="AB86" s="1"/>
      <c r="AC86" s="2"/>
      <c r="AD86" s="13"/>
      <c r="AE86" s="1"/>
      <c r="AF86" s="277"/>
    </row>
    <row r="87" spans="2:32" x14ac:dyDescent="0.2">
      <c r="B87" s="39" t="s">
        <v>76</v>
      </c>
      <c r="C87" s="274" t="s">
        <v>901</v>
      </c>
      <c r="D87" s="276">
        <v>72</v>
      </c>
      <c r="E87" s="30" t="s">
        <v>82</v>
      </c>
      <c r="F87" s="13"/>
      <c r="G87" s="276"/>
      <c r="H87" s="276">
        <v>6</v>
      </c>
      <c r="I87" s="276"/>
      <c r="J87" s="276"/>
      <c r="K87" s="276"/>
      <c r="L87" s="276"/>
      <c r="M87" s="276"/>
      <c r="N87" s="276"/>
      <c r="O87" s="276"/>
      <c r="P87" s="276"/>
      <c r="Q87" s="276"/>
      <c r="R87" s="276"/>
      <c r="S87" s="314"/>
      <c r="T87" s="275"/>
      <c r="U87" s="276"/>
      <c r="V87" s="276"/>
      <c r="W87" s="274"/>
      <c r="X87" s="2"/>
      <c r="Y87" s="56"/>
      <c r="Z87" s="274"/>
      <c r="AA87" s="276"/>
      <c r="AB87" s="1"/>
      <c r="AC87" s="2"/>
      <c r="AD87" s="13"/>
      <c r="AE87" s="1"/>
      <c r="AF87" s="277"/>
    </row>
    <row r="88" spans="2:32" x14ac:dyDescent="0.2">
      <c r="B88" s="39" t="s">
        <v>76</v>
      </c>
      <c r="C88" s="274" t="s">
        <v>901</v>
      </c>
      <c r="D88" s="276">
        <v>73</v>
      </c>
      <c r="E88" s="30" t="s">
        <v>82</v>
      </c>
      <c r="F88" s="13"/>
      <c r="G88" s="276"/>
      <c r="H88" s="276">
        <v>6</v>
      </c>
      <c r="I88" s="276"/>
      <c r="J88" s="276"/>
      <c r="K88" s="276"/>
      <c r="L88" s="276"/>
      <c r="M88" s="276"/>
      <c r="N88" s="276"/>
      <c r="O88" s="276"/>
      <c r="P88" s="276"/>
      <c r="Q88" s="276"/>
      <c r="R88" s="276"/>
      <c r="S88" s="314"/>
      <c r="T88" s="275"/>
      <c r="U88" s="276"/>
      <c r="V88" s="276"/>
      <c r="W88" s="274"/>
      <c r="X88" s="2"/>
      <c r="Y88" s="56"/>
      <c r="Z88" s="274"/>
      <c r="AA88" s="276"/>
      <c r="AB88" s="1"/>
      <c r="AC88" s="2"/>
      <c r="AD88" s="13"/>
      <c r="AE88" s="1"/>
      <c r="AF88" s="277"/>
    </row>
    <row r="89" spans="2:32" x14ac:dyDescent="0.2">
      <c r="B89" s="39" t="s">
        <v>76</v>
      </c>
      <c r="C89" s="274" t="s">
        <v>901</v>
      </c>
      <c r="D89" s="276">
        <v>74</v>
      </c>
      <c r="E89" s="30" t="s">
        <v>82</v>
      </c>
      <c r="F89" s="13"/>
      <c r="G89" s="276"/>
      <c r="H89" s="276">
        <v>6</v>
      </c>
      <c r="I89" s="276"/>
      <c r="J89" s="276"/>
      <c r="K89" s="276"/>
      <c r="L89" s="276"/>
      <c r="M89" s="276"/>
      <c r="N89" s="276"/>
      <c r="O89" s="276"/>
      <c r="P89" s="276"/>
      <c r="Q89" s="276"/>
      <c r="R89" s="276"/>
      <c r="S89" s="314"/>
      <c r="T89" s="275"/>
      <c r="U89" s="276"/>
      <c r="V89" s="276"/>
      <c r="W89" s="274"/>
      <c r="X89" s="2"/>
      <c r="Y89" s="56"/>
      <c r="Z89" s="274"/>
      <c r="AA89" s="276"/>
      <c r="AB89" s="1"/>
      <c r="AC89" s="2"/>
      <c r="AD89" s="13"/>
      <c r="AE89" s="1"/>
      <c r="AF89" s="277"/>
    </row>
    <row r="90" spans="2:32" x14ac:dyDescent="0.2">
      <c r="B90" s="39" t="s">
        <v>76</v>
      </c>
      <c r="C90" s="274" t="s">
        <v>901</v>
      </c>
      <c r="D90" s="276">
        <v>75</v>
      </c>
      <c r="E90" s="30" t="s">
        <v>82</v>
      </c>
      <c r="F90" s="13"/>
      <c r="G90" s="276"/>
      <c r="H90" s="276">
        <v>6</v>
      </c>
      <c r="I90" s="276"/>
      <c r="J90" s="276"/>
      <c r="K90" s="276"/>
      <c r="L90" s="276"/>
      <c r="M90" s="276"/>
      <c r="N90" s="276"/>
      <c r="O90" s="276"/>
      <c r="P90" s="276"/>
      <c r="Q90" s="276"/>
      <c r="R90" s="276"/>
      <c r="S90" s="314"/>
      <c r="T90" s="275"/>
      <c r="U90" s="276"/>
      <c r="V90" s="276"/>
      <c r="W90" s="274"/>
      <c r="X90" s="2"/>
      <c r="Y90" s="56"/>
      <c r="Z90" s="274"/>
      <c r="AA90" s="276"/>
      <c r="AB90" s="1"/>
      <c r="AC90" s="2"/>
      <c r="AD90" s="13"/>
      <c r="AE90" s="1"/>
      <c r="AF90" s="277"/>
    </row>
    <row r="91" spans="2:32" x14ac:dyDescent="0.2">
      <c r="B91" s="39" t="s">
        <v>76</v>
      </c>
      <c r="C91" s="274" t="s">
        <v>901</v>
      </c>
      <c r="D91" s="276">
        <v>76</v>
      </c>
      <c r="E91" s="30" t="s">
        <v>44</v>
      </c>
      <c r="F91" s="13"/>
      <c r="G91" s="276">
        <v>2</v>
      </c>
      <c r="H91" s="276">
        <v>12</v>
      </c>
      <c r="I91" s="276"/>
      <c r="J91" s="276"/>
      <c r="K91" s="276"/>
      <c r="L91" s="276"/>
      <c r="M91" s="276"/>
      <c r="N91" s="276"/>
      <c r="O91" s="276">
        <v>12</v>
      </c>
      <c r="P91" s="276"/>
      <c r="Q91" s="276"/>
      <c r="R91" s="276"/>
      <c r="S91" s="313" t="s">
        <v>1766</v>
      </c>
      <c r="T91" s="44">
        <v>45572</v>
      </c>
      <c r="U91" s="276" t="s">
        <v>45</v>
      </c>
      <c r="V91" s="276">
        <v>12</v>
      </c>
      <c r="W91" s="274"/>
      <c r="X91" s="2"/>
      <c r="Y91" s="56"/>
      <c r="Z91" s="274"/>
      <c r="AA91" s="276"/>
      <c r="AB91" s="1"/>
      <c r="AC91" s="2"/>
      <c r="AD91" s="13"/>
      <c r="AE91" s="1"/>
      <c r="AF91" s="277"/>
    </row>
    <row r="92" spans="2:32" x14ac:dyDescent="0.2">
      <c r="B92" s="39" t="s">
        <v>76</v>
      </c>
      <c r="C92" s="274" t="s">
        <v>901</v>
      </c>
      <c r="D92" s="276">
        <v>77</v>
      </c>
      <c r="E92" s="30" t="s">
        <v>82</v>
      </c>
      <c r="F92" s="13"/>
      <c r="G92" s="276"/>
      <c r="H92" s="276">
        <v>6</v>
      </c>
      <c r="I92" s="276"/>
      <c r="J92" s="276"/>
      <c r="K92" s="276"/>
      <c r="L92" s="276"/>
      <c r="M92" s="276"/>
      <c r="N92" s="276"/>
      <c r="O92" s="276"/>
      <c r="P92" s="276"/>
      <c r="Q92" s="276"/>
      <c r="R92" s="276"/>
      <c r="S92" s="314"/>
      <c r="T92" s="275"/>
      <c r="U92" s="276"/>
      <c r="V92" s="276"/>
      <c r="W92" s="274"/>
      <c r="X92" s="2"/>
      <c r="Y92" s="56"/>
      <c r="Z92" s="274"/>
      <c r="AA92" s="276"/>
      <c r="AB92" s="1"/>
      <c r="AC92" s="2"/>
      <c r="AD92" s="13"/>
      <c r="AE92" s="1"/>
      <c r="AF92" s="277"/>
    </row>
    <row r="93" spans="2:32" x14ac:dyDescent="0.2">
      <c r="B93" s="39" t="s">
        <v>76</v>
      </c>
      <c r="C93" s="274" t="s">
        <v>901</v>
      </c>
      <c r="D93" s="276">
        <v>78</v>
      </c>
      <c r="E93" s="30" t="s">
        <v>82</v>
      </c>
      <c r="F93" s="13"/>
      <c r="G93" s="276"/>
      <c r="H93" s="276">
        <v>6</v>
      </c>
      <c r="I93" s="276"/>
      <c r="J93" s="276"/>
      <c r="K93" s="276"/>
      <c r="L93" s="276"/>
      <c r="M93" s="276"/>
      <c r="N93" s="276"/>
      <c r="O93" s="276"/>
      <c r="P93" s="276"/>
      <c r="Q93" s="276"/>
      <c r="R93" s="276"/>
      <c r="S93" s="314"/>
      <c r="T93" s="275"/>
      <c r="U93" s="276"/>
      <c r="V93" s="276"/>
      <c r="W93" s="274"/>
      <c r="X93" s="2"/>
      <c r="Y93" s="56"/>
      <c r="Z93" s="274"/>
      <c r="AA93" s="276"/>
      <c r="AB93" s="1"/>
      <c r="AC93" s="2"/>
      <c r="AD93" s="13"/>
      <c r="AE93" s="1"/>
      <c r="AF93" s="277"/>
    </row>
    <row r="94" spans="2:32" x14ac:dyDescent="0.2">
      <c r="B94" s="39" t="s">
        <v>76</v>
      </c>
      <c r="C94" s="274" t="s">
        <v>901</v>
      </c>
      <c r="D94" s="276">
        <v>79</v>
      </c>
      <c r="E94" s="30" t="s">
        <v>82</v>
      </c>
      <c r="F94" s="13"/>
      <c r="G94" s="276"/>
      <c r="H94" s="276">
        <v>6</v>
      </c>
      <c r="I94" s="276"/>
      <c r="J94" s="276"/>
      <c r="K94" s="276"/>
      <c r="L94" s="276"/>
      <c r="M94" s="276"/>
      <c r="N94" s="276"/>
      <c r="O94" s="276"/>
      <c r="P94" s="276"/>
      <c r="Q94" s="276"/>
      <c r="R94" s="276"/>
      <c r="S94" s="314"/>
      <c r="T94" s="44"/>
      <c r="U94" s="276"/>
      <c r="V94" s="276"/>
      <c r="W94" s="274"/>
      <c r="X94" s="2"/>
      <c r="Y94" s="56"/>
      <c r="Z94" s="274"/>
      <c r="AA94" s="276"/>
      <c r="AB94" s="1"/>
      <c r="AC94" s="2"/>
      <c r="AD94" s="13"/>
      <c r="AE94" s="1"/>
      <c r="AF94" s="277"/>
    </row>
    <row r="95" spans="2:32" x14ac:dyDescent="0.2">
      <c r="B95" s="39" t="s">
        <v>76</v>
      </c>
      <c r="C95" s="274" t="s">
        <v>901</v>
      </c>
      <c r="D95" s="276">
        <v>80</v>
      </c>
      <c r="E95" s="30" t="s">
        <v>82</v>
      </c>
      <c r="F95" s="13"/>
      <c r="G95" s="276"/>
      <c r="H95" s="276">
        <v>6</v>
      </c>
      <c r="I95" s="276"/>
      <c r="J95" s="276"/>
      <c r="K95" s="276"/>
      <c r="L95" s="276"/>
      <c r="M95" s="276"/>
      <c r="N95" s="276"/>
      <c r="O95" s="276"/>
      <c r="P95" s="276"/>
      <c r="Q95" s="276"/>
      <c r="R95" s="276"/>
      <c r="S95" s="314"/>
      <c r="T95" s="44"/>
      <c r="U95" s="276"/>
      <c r="V95" s="276"/>
      <c r="W95" s="274"/>
      <c r="X95" s="2"/>
      <c r="Y95" s="56"/>
      <c r="Z95" s="274"/>
      <c r="AA95" s="276"/>
      <c r="AB95" s="1"/>
      <c r="AC95" s="2"/>
      <c r="AD95" s="13"/>
      <c r="AE95" s="1"/>
      <c r="AF95" s="277"/>
    </row>
    <row r="96" spans="2:32" x14ac:dyDescent="0.2">
      <c r="B96" s="39" t="s">
        <v>76</v>
      </c>
      <c r="C96" s="274" t="s">
        <v>901</v>
      </c>
      <c r="D96" s="276">
        <v>81</v>
      </c>
      <c r="E96" s="30" t="s">
        <v>44</v>
      </c>
      <c r="F96" s="13"/>
      <c r="G96" s="276">
        <v>2</v>
      </c>
      <c r="H96" s="276">
        <v>12</v>
      </c>
      <c r="I96" s="276"/>
      <c r="J96" s="276"/>
      <c r="K96" s="276"/>
      <c r="L96" s="276"/>
      <c r="M96" s="276"/>
      <c r="N96" s="276"/>
      <c r="O96" s="276">
        <v>12</v>
      </c>
      <c r="P96" s="276"/>
      <c r="Q96" s="276"/>
      <c r="R96" s="276"/>
      <c r="S96" s="314"/>
      <c r="T96" s="44">
        <v>45572</v>
      </c>
      <c r="U96" s="276" t="s">
        <v>45</v>
      </c>
      <c r="V96" s="276">
        <v>12</v>
      </c>
      <c r="W96" s="274"/>
      <c r="X96" s="2"/>
      <c r="Y96" s="56"/>
      <c r="Z96" s="274"/>
      <c r="AA96" s="276"/>
      <c r="AB96" s="1"/>
      <c r="AC96" s="2"/>
      <c r="AD96" s="13"/>
      <c r="AE96" s="1"/>
      <c r="AF96" s="277"/>
    </row>
    <row r="97" spans="2:32" x14ac:dyDescent="0.2">
      <c r="B97" s="39" t="s">
        <v>76</v>
      </c>
      <c r="C97" s="274" t="s">
        <v>901</v>
      </c>
      <c r="D97" s="276">
        <v>82</v>
      </c>
      <c r="E97" s="30" t="s">
        <v>82</v>
      </c>
      <c r="F97" s="13"/>
      <c r="G97" s="276"/>
      <c r="H97" s="276">
        <v>6</v>
      </c>
      <c r="I97" s="276"/>
      <c r="J97" s="276"/>
      <c r="K97" s="276"/>
      <c r="L97" s="276"/>
      <c r="M97" s="276"/>
      <c r="N97" s="276"/>
      <c r="O97" s="276"/>
      <c r="P97" s="276"/>
      <c r="Q97" s="276"/>
      <c r="R97" s="276"/>
      <c r="S97" s="313" t="s">
        <v>1766</v>
      </c>
      <c r="T97" s="44"/>
      <c r="U97" s="276"/>
      <c r="V97" s="276"/>
      <c r="W97" s="274"/>
      <c r="X97" s="2"/>
      <c r="Y97" s="56"/>
      <c r="Z97" s="274"/>
      <c r="AA97" s="276"/>
      <c r="AB97" s="1"/>
      <c r="AC97" s="2"/>
      <c r="AD97" s="13"/>
      <c r="AE97" s="1"/>
      <c r="AF97" s="277"/>
    </row>
    <row r="98" spans="2:32" x14ac:dyDescent="0.2">
      <c r="B98" s="39" t="s">
        <v>76</v>
      </c>
      <c r="C98" s="274" t="s">
        <v>901</v>
      </c>
      <c r="D98" s="276">
        <v>83</v>
      </c>
      <c r="E98" s="30" t="s">
        <v>82</v>
      </c>
      <c r="F98" s="13"/>
      <c r="G98" s="276"/>
      <c r="H98" s="276">
        <v>6</v>
      </c>
      <c r="I98" s="276"/>
      <c r="J98" s="276"/>
      <c r="K98" s="276"/>
      <c r="L98" s="276"/>
      <c r="M98" s="276"/>
      <c r="N98" s="276"/>
      <c r="O98" s="276"/>
      <c r="P98" s="276"/>
      <c r="Q98" s="276"/>
      <c r="R98" s="276"/>
      <c r="S98" s="314"/>
      <c r="T98" s="275"/>
      <c r="U98" s="276"/>
      <c r="V98" s="276"/>
      <c r="W98" s="274"/>
      <c r="X98" s="2"/>
      <c r="Y98" s="56"/>
      <c r="Z98" s="274"/>
      <c r="AA98" s="276"/>
      <c r="AB98" s="1"/>
      <c r="AC98" s="2"/>
      <c r="AD98" s="13"/>
      <c r="AE98" s="1"/>
      <c r="AF98" s="277"/>
    </row>
    <row r="99" spans="2:32" x14ac:dyDescent="0.2">
      <c r="B99" s="39" t="s">
        <v>76</v>
      </c>
      <c r="C99" s="274" t="s">
        <v>901</v>
      </c>
      <c r="D99" s="276">
        <v>84</v>
      </c>
      <c r="E99" s="30" t="s">
        <v>82</v>
      </c>
      <c r="F99" s="13"/>
      <c r="G99" s="276"/>
      <c r="H99" s="276">
        <v>6</v>
      </c>
      <c r="I99" s="276"/>
      <c r="J99" s="276"/>
      <c r="K99" s="276"/>
      <c r="L99" s="276"/>
      <c r="M99" s="276"/>
      <c r="N99" s="276"/>
      <c r="O99" s="276"/>
      <c r="P99" s="276"/>
      <c r="Q99" s="276"/>
      <c r="R99" s="276"/>
      <c r="S99" s="314"/>
      <c r="T99" s="275"/>
      <c r="U99" s="276"/>
      <c r="V99" s="276"/>
      <c r="W99" s="274"/>
      <c r="X99" s="2"/>
      <c r="Y99" s="56"/>
      <c r="Z99" s="274"/>
      <c r="AA99" s="276"/>
      <c r="AB99" s="1"/>
      <c r="AC99" s="2"/>
      <c r="AD99" s="13"/>
      <c r="AE99" s="1"/>
      <c r="AF99" s="277"/>
    </row>
    <row r="100" spans="2:32" x14ac:dyDescent="0.2">
      <c r="B100" s="39" t="s">
        <v>76</v>
      </c>
      <c r="C100" s="274" t="s">
        <v>901</v>
      </c>
      <c r="D100" s="276">
        <v>85</v>
      </c>
      <c r="E100" s="30" t="s">
        <v>82</v>
      </c>
      <c r="F100" s="13"/>
      <c r="G100" s="276"/>
      <c r="H100" s="276">
        <v>6</v>
      </c>
      <c r="I100" s="276"/>
      <c r="J100" s="276"/>
      <c r="K100" s="276"/>
      <c r="L100" s="276"/>
      <c r="M100" s="276"/>
      <c r="N100" s="276"/>
      <c r="O100" s="276"/>
      <c r="P100" s="276"/>
      <c r="Q100" s="276"/>
      <c r="R100" s="276"/>
      <c r="S100" s="314"/>
      <c r="T100" s="44"/>
      <c r="U100" s="276"/>
      <c r="V100" s="276"/>
      <c r="W100" s="274"/>
      <c r="X100" s="2"/>
      <c r="Y100" s="56"/>
      <c r="Z100" s="274"/>
      <c r="AA100" s="276"/>
      <c r="AB100" s="1"/>
      <c r="AC100" s="2"/>
      <c r="AD100" s="13"/>
      <c r="AE100" s="1"/>
      <c r="AF100" s="277"/>
    </row>
    <row r="101" spans="2:32" x14ac:dyDescent="0.2">
      <c r="B101" s="39" t="s">
        <v>76</v>
      </c>
      <c r="C101" s="274" t="s">
        <v>901</v>
      </c>
      <c r="D101" s="276">
        <v>86</v>
      </c>
      <c r="E101" s="30" t="s">
        <v>44</v>
      </c>
      <c r="F101" s="13"/>
      <c r="G101" s="276">
        <v>2</v>
      </c>
      <c r="H101" s="276">
        <v>12</v>
      </c>
      <c r="I101" s="276"/>
      <c r="J101" s="276"/>
      <c r="K101" s="276"/>
      <c r="L101" s="276"/>
      <c r="M101" s="276"/>
      <c r="N101" s="276"/>
      <c r="O101" s="276">
        <v>12</v>
      </c>
      <c r="P101" s="276"/>
      <c r="Q101" s="276"/>
      <c r="R101" s="276"/>
      <c r="S101" s="313" t="s">
        <v>1766</v>
      </c>
      <c r="T101" s="56">
        <v>45573</v>
      </c>
      <c r="U101" s="276" t="s">
        <v>45</v>
      </c>
      <c r="V101" s="276">
        <v>12</v>
      </c>
      <c r="W101" s="274"/>
      <c r="X101" s="2"/>
      <c r="Y101" s="56"/>
      <c r="Z101" s="274"/>
      <c r="AA101" s="276"/>
      <c r="AB101" s="1"/>
      <c r="AC101" s="2"/>
      <c r="AD101" s="13"/>
      <c r="AE101" s="1"/>
      <c r="AF101" s="277"/>
    </row>
    <row r="102" spans="2:32" x14ac:dyDescent="0.2">
      <c r="B102" s="39" t="s">
        <v>76</v>
      </c>
      <c r="C102" s="274" t="s">
        <v>901</v>
      </c>
      <c r="D102" s="276">
        <v>87</v>
      </c>
      <c r="E102" s="30" t="s">
        <v>82</v>
      </c>
      <c r="F102" s="13"/>
      <c r="G102" s="276"/>
      <c r="H102" s="276">
        <v>6</v>
      </c>
      <c r="I102" s="276"/>
      <c r="J102" s="276"/>
      <c r="K102" s="276"/>
      <c r="L102" s="276"/>
      <c r="M102" s="276"/>
      <c r="N102" s="276"/>
      <c r="O102" s="276"/>
      <c r="P102" s="276"/>
      <c r="Q102" s="276"/>
      <c r="R102" s="276"/>
      <c r="S102" s="314"/>
      <c r="T102" s="275"/>
      <c r="U102" s="276"/>
      <c r="V102" s="276"/>
      <c r="W102" s="274"/>
      <c r="X102" s="2"/>
      <c r="Y102" s="56"/>
      <c r="Z102" s="274"/>
      <c r="AA102" s="276"/>
      <c r="AB102" s="1"/>
      <c r="AC102" s="2"/>
      <c r="AD102" s="13"/>
      <c r="AE102" s="1"/>
      <c r="AF102" s="277"/>
    </row>
    <row r="103" spans="2:32" x14ac:dyDescent="0.2">
      <c r="B103" s="39" t="s">
        <v>76</v>
      </c>
      <c r="C103" s="274" t="s">
        <v>901</v>
      </c>
      <c r="D103" s="276">
        <v>88</v>
      </c>
      <c r="E103" s="30" t="s">
        <v>82</v>
      </c>
      <c r="F103" s="13"/>
      <c r="G103" s="276"/>
      <c r="H103" s="276">
        <v>6</v>
      </c>
      <c r="I103" s="276"/>
      <c r="J103" s="276"/>
      <c r="K103" s="276"/>
      <c r="L103" s="276"/>
      <c r="M103" s="276"/>
      <c r="N103" s="276"/>
      <c r="O103" s="276"/>
      <c r="P103" s="276"/>
      <c r="Q103" s="276"/>
      <c r="R103" s="276"/>
      <c r="S103" s="314"/>
      <c r="T103" s="275"/>
      <c r="U103" s="276"/>
      <c r="V103" s="276"/>
      <c r="W103" s="274"/>
      <c r="X103" s="2"/>
      <c r="Y103" s="56"/>
      <c r="Z103" s="274"/>
      <c r="AA103" s="276"/>
      <c r="AB103" s="1"/>
      <c r="AC103" s="2"/>
      <c r="AD103" s="13"/>
      <c r="AE103" s="1"/>
      <c r="AF103" s="277"/>
    </row>
    <row r="104" spans="2:32" x14ac:dyDescent="0.2">
      <c r="B104" s="39" t="s">
        <v>76</v>
      </c>
      <c r="C104" s="274" t="s">
        <v>901</v>
      </c>
      <c r="D104" s="276">
        <v>89</v>
      </c>
      <c r="E104" s="30" t="s">
        <v>82</v>
      </c>
      <c r="F104" s="13"/>
      <c r="G104" s="276"/>
      <c r="H104" s="276">
        <v>6</v>
      </c>
      <c r="I104" s="276"/>
      <c r="J104" s="276"/>
      <c r="K104" s="276"/>
      <c r="L104" s="276"/>
      <c r="M104" s="276"/>
      <c r="N104" s="276"/>
      <c r="O104" s="276"/>
      <c r="P104" s="276"/>
      <c r="Q104" s="276"/>
      <c r="R104" s="276"/>
      <c r="S104" s="314"/>
      <c r="T104" s="275"/>
      <c r="U104" s="276"/>
      <c r="V104" s="276"/>
      <c r="W104" s="274"/>
      <c r="X104" s="2"/>
      <c r="Y104" s="56"/>
      <c r="Z104" s="274"/>
      <c r="AA104" s="276"/>
      <c r="AB104" s="1"/>
      <c r="AC104" s="2"/>
      <c r="AD104" s="13"/>
      <c r="AE104" s="1"/>
      <c r="AF104" s="277"/>
    </row>
    <row r="105" spans="2:32" x14ac:dyDescent="0.2">
      <c r="B105" s="39" t="s">
        <v>76</v>
      </c>
      <c r="C105" s="274" t="s">
        <v>901</v>
      </c>
      <c r="D105" s="276">
        <v>90</v>
      </c>
      <c r="E105" s="30" t="s">
        <v>82</v>
      </c>
      <c r="F105" s="13"/>
      <c r="G105" s="276"/>
      <c r="H105" s="276">
        <v>6</v>
      </c>
      <c r="I105" s="276"/>
      <c r="J105" s="276"/>
      <c r="K105" s="276"/>
      <c r="L105" s="276"/>
      <c r="M105" s="276"/>
      <c r="N105" s="276"/>
      <c r="O105" s="276"/>
      <c r="P105" s="276"/>
      <c r="Q105" s="276"/>
      <c r="R105" s="276"/>
      <c r="S105" s="314"/>
      <c r="T105" s="44"/>
      <c r="U105" s="276"/>
      <c r="V105" s="276"/>
      <c r="W105" s="274"/>
      <c r="X105" s="2"/>
      <c r="Y105" s="56"/>
      <c r="Z105" s="274"/>
      <c r="AA105" s="276"/>
      <c r="AB105" s="1"/>
      <c r="AC105" s="2"/>
      <c r="AD105" s="13"/>
      <c r="AE105" s="1"/>
      <c r="AF105" s="277"/>
    </row>
    <row r="106" spans="2:32" x14ac:dyDescent="0.2">
      <c r="B106" s="39" t="s">
        <v>76</v>
      </c>
      <c r="C106" s="274" t="s">
        <v>901</v>
      </c>
      <c r="D106" s="276">
        <v>91</v>
      </c>
      <c r="E106" s="30" t="s">
        <v>44</v>
      </c>
      <c r="F106" s="13"/>
      <c r="G106" s="276">
        <v>2</v>
      </c>
      <c r="H106" s="276">
        <v>12</v>
      </c>
      <c r="I106" s="276"/>
      <c r="J106" s="276"/>
      <c r="K106" s="276"/>
      <c r="L106" s="276"/>
      <c r="M106" s="276"/>
      <c r="N106" s="276"/>
      <c r="O106" s="276">
        <v>12</v>
      </c>
      <c r="P106" s="276"/>
      <c r="Q106" s="276"/>
      <c r="R106" s="276"/>
      <c r="S106" s="314"/>
      <c r="T106" s="56">
        <v>45573</v>
      </c>
      <c r="U106" s="276" t="s">
        <v>45</v>
      </c>
      <c r="V106" s="276">
        <v>12</v>
      </c>
      <c r="W106" s="274"/>
      <c r="X106" s="2"/>
      <c r="Y106" s="56"/>
      <c r="Z106" s="274"/>
      <c r="AA106" s="276"/>
      <c r="AB106" s="1"/>
      <c r="AC106" s="2"/>
      <c r="AD106" s="13"/>
      <c r="AE106" s="1"/>
      <c r="AF106" s="277"/>
    </row>
    <row r="107" spans="2:32" x14ac:dyDescent="0.2">
      <c r="B107" s="39" t="s">
        <v>76</v>
      </c>
      <c r="C107" s="274" t="s">
        <v>901</v>
      </c>
      <c r="D107" s="276">
        <v>92</v>
      </c>
      <c r="E107" s="30" t="s">
        <v>82</v>
      </c>
      <c r="F107" s="13"/>
      <c r="G107" s="276"/>
      <c r="H107" s="276">
        <v>6</v>
      </c>
      <c r="I107" s="276"/>
      <c r="J107" s="276"/>
      <c r="K107" s="276"/>
      <c r="L107" s="276"/>
      <c r="M107" s="276"/>
      <c r="N107" s="276"/>
      <c r="O107" s="276"/>
      <c r="P107" s="276"/>
      <c r="Q107" s="276"/>
      <c r="R107" s="276"/>
      <c r="S107" s="313" t="s">
        <v>1767</v>
      </c>
      <c r="T107" s="44"/>
      <c r="U107" s="276"/>
      <c r="V107" s="276"/>
      <c r="W107" s="274"/>
      <c r="X107" s="2"/>
      <c r="Y107" s="56"/>
      <c r="Z107" s="274"/>
      <c r="AA107" s="276"/>
      <c r="AB107" s="1"/>
      <c r="AC107" s="2"/>
      <c r="AD107" s="13"/>
      <c r="AE107" s="1"/>
      <c r="AF107" s="277"/>
    </row>
    <row r="108" spans="2:32" x14ac:dyDescent="0.2">
      <c r="B108" s="39" t="s">
        <v>76</v>
      </c>
      <c r="C108" s="274" t="s">
        <v>901</v>
      </c>
      <c r="D108" s="276">
        <v>93</v>
      </c>
      <c r="E108" s="30" t="s">
        <v>82</v>
      </c>
      <c r="F108" s="13"/>
      <c r="G108" s="276"/>
      <c r="H108" s="276">
        <v>6</v>
      </c>
      <c r="I108" s="276"/>
      <c r="J108" s="276"/>
      <c r="K108" s="276"/>
      <c r="L108" s="276"/>
      <c r="M108" s="276"/>
      <c r="N108" s="276"/>
      <c r="O108" s="276"/>
      <c r="P108" s="276"/>
      <c r="Q108" s="276"/>
      <c r="R108" s="276"/>
      <c r="S108" s="314"/>
      <c r="T108" s="44"/>
      <c r="U108" s="276"/>
      <c r="V108" s="276"/>
      <c r="W108" s="274"/>
      <c r="X108" s="2"/>
      <c r="Y108" s="56"/>
      <c r="Z108" s="274"/>
      <c r="AA108" s="276"/>
      <c r="AB108" s="1"/>
      <c r="AC108" s="2"/>
      <c r="AD108" s="13"/>
      <c r="AE108" s="1"/>
      <c r="AF108" s="277"/>
    </row>
    <row r="109" spans="2:32" x14ac:dyDescent="0.2">
      <c r="B109" s="39" t="s">
        <v>76</v>
      </c>
      <c r="C109" s="274" t="s">
        <v>901</v>
      </c>
      <c r="D109" s="276">
        <v>94</v>
      </c>
      <c r="E109" s="30" t="s">
        <v>82</v>
      </c>
      <c r="F109" s="13"/>
      <c r="G109" s="276"/>
      <c r="H109" s="276">
        <v>6</v>
      </c>
      <c r="I109" s="276"/>
      <c r="J109" s="276"/>
      <c r="K109" s="276"/>
      <c r="L109" s="276"/>
      <c r="M109" s="276"/>
      <c r="N109" s="276"/>
      <c r="O109" s="276"/>
      <c r="P109" s="276"/>
      <c r="Q109" s="276"/>
      <c r="R109" s="276"/>
      <c r="S109" s="314"/>
      <c r="T109" s="44"/>
      <c r="U109" s="276"/>
      <c r="V109" s="276"/>
      <c r="W109" s="274"/>
      <c r="X109" s="2"/>
      <c r="Y109" s="56"/>
      <c r="Z109" s="274"/>
      <c r="AA109" s="276"/>
      <c r="AB109" s="1"/>
      <c r="AC109" s="2"/>
      <c r="AD109" s="13"/>
      <c r="AE109" s="1"/>
      <c r="AF109" s="277"/>
    </row>
    <row r="110" spans="2:32" x14ac:dyDescent="0.2">
      <c r="B110" s="39" t="s">
        <v>76</v>
      </c>
      <c r="C110" s="274" t="s">
        <v>901</v>
      </c>
      <c r="D110" s="276">
        <v>95</v>
      </c>
      <c r="E110" s="30" t="s">
        <v>44</v>
      </c>
      <c r="F110" s="13"/>
      <c r="G110" s="276">
        <v>2</v>
      </c>
      <c r="H110" s="276">
        <v>12</v>
      </c>
      <c r="I110" s="276"/>
      <c r="J110" s="276"/>
      <c r="K110" s="276"/>
      <c r="L110" s="276"/>
      <c r="M110" s="276"/>
      <c r="N110" s="276"/>
      <c r="O110" s="276">
        <v>12</v>
      </c>
      <c r="P110" s="276"/>
      <c r="Q110" s="276"/>
      <c r="R110" s="276"/>
      <c r="S110" s="313" t="s">
        <v>1768</v>
      </c>
      <c r="T110" s="56">
        <v>45573</v>
      </c>
      <c r="U110" s="276" t="s">
        <v>45</v>
      </c>
      <c r="V110" s="276">
        <v>12</v>
      </c>
      <c r="W110" s="274"/>
      <c r="X110" s="2"/>
      <c r="Y110" s="56"/>
      <c r="Z110" s="274"/>
      <c r="AA110" s="276"/>
      <c r="AB110" s="1"/>
      <c r="AC110" s="2"/>
      <c r="AD110" s="13"/>
      <c r="AE110" s="1"/>
      <c r="AF110" s="277"/>
    </row>
    <row r="111" spans="2:32" x14ac:dyDescent="0.2">
      <c r="B111" s="39" t="s">
        <v>76</v>
      </c>
      <c r="C111" s="274" t="s">
        <v>901</v>
      </c>
      <c r="D111" s="276">
        <v>96</v>
      </c>
      <c r="E111" s="30" t="s">
        <v>82</v>
      </c>
      <c r="F111" s="13"/>
      <c r="G111" s="276"/>
      <c r="H111" s="276">
        <v>6</v>
      </c>
      <c r="I111" s="276"/>
      <c r="J111" s="276"/>
      <c r="K111" s="276"/>
      <c r="L111" s="276"/>
      <c r="M111" s="276"/>
      <c r="N111" s="276"/>
      <c r="O111" s="276"/>
      <c r="P111" s="276"/>
      <c r="Q111" s="276"/>
      <c r="R111" s="276"/>
      <c r="S111" s="313" t="s">
        <v>1766</v>
      </c>
      <c r="T111" s="44"/>
      <c r="U111" s="276"/>
      <c r="V111" s="276"/>
      <c r="W111" s="274"/>
      <c r="X111" s="2"/>
      <c r="Y111" s="56"/>
      <c r="Z111" s="274"/>
      <c r="AA111" s="276"/>
      <c r="AB111" s="1"/>
      <c r="AC111" s="2"/>
      <c r="AD111" s="13"/>
      <c r="AE111" s="1"/>
      <c r="AF111" s="277"/>
    </row>
    <row r="112" spans="2:32" x14ac:dyDescent="0.2">
      <c r="B112" s="39" t="s">
        <v>76</v>
      </c>
      <c r="C112" s="274" t="s">
        <v>901</v>
      </c>
      <c r="D112" s="276">
        <v>97</v>
      </c>
      <c r="E112" s="30" t="s">
        <v>82</v>
      </c>
      <c r="F112" s="13"/>
      <c r="G112" s="276"/>
      <c r="H112" s="276">
        <v>6</v>
      </c>
      <c r="I112" s="276"/>
      <c r="J112" s="276"/>
      <c r="K112" s="276"/>
      <c r="L112" s="276"/>
      <c r="M112" s="276"/>
      <c r="N112" s="276"/>
      <c r="O112" s="276"/>
      <c r="P112" s="276"/>
      <c r="Q112" s="276"/>
      <c r="R112" s="276"/>
      <c r="S112" s="314"/>
      <c r="T112" s="44"/>
      <c r="U112" s="276"/>
      <c r="V112" s="276"/>
      <c r="W112" s="274"/>
      <c r="X112" s="2"/>
      <c r="Y112" s="56"/>
      <c r="Z112" s="274"/>
      <c r="AA112" s="276"/>
      <c r="AB112" s="1"/>
      <c r="AC112" s="2"/>
      <c r="AD112" s="13"/>
      <c r="AE112" s="1"/>
      <c r="AF112" s="277"/>
    </row>
    <row r="113" spans="2:32" x14ac:dyDescent="0.2">
      <c r="B113" s="39" t="s">
        <v>76</v>
      </c>
      <c r="C113" s="274" t="s">
        <v>901</v>
      </c>
      <c r="D113" s="276">
        <v>98</v>
      </c>
      <c r="E113" s="30" t="s">
        <v>82</v>
      </c>
      <c r="F113" s="13"/>
      <c r="G113" s="276"/>
      <c r="H113" s="276">
        <v>6</v>
      </c>
      <c r="I113" s="276"/>
      <c r="J113" s="276"/>
      <c r="K113" s="276"/>
      <c r="L113" s="276"/>
      <c r="M113" s="276"/>
      <c r="N113" s="276"/>
      <c r="O113" s="276"/>
      <c r="P113" s="276"/>
      <c r="Q113" s="276"/>
      <c r="R113" s="276"/>
      <c r="S113" s="314"/>
      <c r="T113" s="44"/>
      <c r="U113" s="276"/>
      <c r="V113" s="276"/>
      <c r="W113" s="274"/>
      <c r="X113" s="2"/>
      <c r="Y113" s="56"/>
      <c r="Z113" s="274"/>
      <c r="AA113" s="276"/>
      <c r="AB113" s="1"/>
      <c r="AC113" s="2"/>
      <c r="AD113" s="13"/>
      <c r="AE113" s="1"/>
      <c r="AF113" s="277"/>
    </row>
    <row r="114" spans="2:32" x14ac:dyDescent="0.2">
      <c r="B114" s="39" t="s">
        <v>76</v>
      </c>
      <c r="C114" s="274" t="s">
        <v>901</v>
      </c>
      <c r="D114" s="276">
        <v>99</v>
      </c>
      <c r="E114" s="30" t="s">
        <v>82</v>
      </c>
      <c r="F114" s="13"/>
      <c r="G114" s="276"/>
      <c r="H114" s="276">
        <v>6</v>
      </c>
      <c r="I114" s="276"/>
      <c r="J114" s="276"/>
      <c r="K114" s="276"/>
      <c r="L114" s="276"/>
      <c r="M114" s="276"/>
      <c r="N114" s="276"/>
      <c r="O114" s="276"/>
      <c r="P114" s="276"/>
      <c r="Q114" s="276"/>
      <c r="R114" s="276"/>
      <c r="S114" s="314"/>
      <c r="T114" s="44"/>
      <c r="U114" s="276"/>
      <c r="V114" s="276"/>
      <c r="W114" s="274"/>
      <c r="X114" s="2"/>
      <c r="Y114" s="56"/>
      <c r="Z114" s="274"/>
      <c r="AA114" s="276"/>
      <c r="AB114" s="1"/>
      <c r="AC114" s="2"/>
      <c r="AD114" s="13"/>
      <c r="AE114" s="1"/>
      <c r="AF114" s="277"/>
    </row>
    <row r="115" spans="2:32" x14ac:dyDescent="0.2">
      <c r="B115" s="39" t="s">
        <v>76</v>
      </c>
      <c r="C115" s="274" t="s">
        <v>901</v>
      </c>
      <c r="D115" s="276">
        <v>100</v>
      </c>
      <c r="E115" s="30" t="s">
        <v>44</v>
      </c>
      <c r="F115" s="13"/>
      <c r="G115" s="276">
        <v>2</v>
      </c>
      <c r="H115" s="276">
        <v>6</v>
      </c>
      <c r="I115" s="276"/>
      <c r="J115" s="276">
        <v>6</v>
      </c>
      <c r="K115" s="276"/>
      <c r="L115" s="276"/>
      <c r="M115" s="276"/>
      <c r="N115" s="276"/>
      <c r="O115" s="276">
        <v>12</v>
      </c>
      <c r="P115" s="276"/>
      <c r="Q115" s="276"/>
      <c r="R115" s="276"/>
      <c r="S115" s="313" t="s">
        <v>1769</v>
      </c>
      <c r="T115" s="56">
        <v>45573</v>
      </c>
      <c r="U115" s="276" t="s">
        <v>45</v>
      </c>
      <c r="V115" s="276">
        <v>12</v>
      </c>
      <c r="W115" s="274"/>
      <c r="X115" s="2"/>
      <c r="Y115" s="56"/>
      <c r="Z115" s="274"/>
      <c r="AA115" s="276"/>
      <c r="AB115" s="1"/>
      <c r="AC115" s="2"/>
      <c r="AD115" s="13"/>
      <c r="AE115" s="1"/>
      <c r="AF115" s="277"/>
    </row>
    <row r="116" spans="2:32" x14ac:dyDescent="0.2">
      <c r="B116" s="39" t="s">
        <v>76</v>
      </c>
      <c r="C116" s="274" t="s">
        <v>901</v>
      </c>
      <c r="D116" s="276">
        <v>101</v>
      </c>
      <c r="E116" s="30" t="s">
        <v>44</v>
      </c>
      <c r="F116" s="13"/>
      <c r="G116" s="276">
        <v>2</v>
      </c>
      <c r="H116" s="276">
        <v>6</v>
      </c>
      <c r="I116" s="276"/>
      <c r="J116" s="276">
        <v>6</v>
      </c>
      <c r="K116" s="276"/>
      <c r="L116" s="276"/>
      <c r="M116" s="276"/>
      <c r="N116" s="276"/>
      <c r="O116" s="276">
        <v>12</v>
      </c>
      <c r="P116" s="276"/>
      <c r="Q116" s="276"/>
      <c r="R116" s="276"/>
      <c r="S116" s="314"/>
      <c r="T116" s="56">
        <v>45573</v>
      </c>
      <c r="U116" s="276" t="s">
        <v>45</v>
      </c>
      <c r="V116" s="276">
        <v>12</v>
      </c>
      <c r="W116" s="274"/>
      <c r="X116" s="2"/>
      <c r="Y116" s="56"/>
      <c r="Z116" s="274"/>
      <c r="AA116" s="276"/>
      <c r="AB116" s="1"/>
      <c r="AC116" s="2"/>
      <c r="AD116" s="13"/>
      <c r="AE116" s="1"/>
      <c r="AF116" s="277"/>
    </row>
    <row r="117" spans="2:32" x14ac:dyDescent="0.2">
      <c r="B117" s="39" t="s">
        <v>76</v>
      </c>
      <c r="C117" s="274" t="s">
        <v>901</v>
      </c>
      <c r="D117" s="276">
        <v>102</v>
      </c>
      <c r="E117" s="30" t="s">
        <v>82</v>
      </c>
      <c r="F117" s="13"/>
      <c r="G117" s="276"/>
      <c r="H117" s="276">
        <v>6</v>
      </c>
      <c r="I117" s="276"/>
      <c r="J117" s="276"/>
      <c r="K117" s="276"/>
      <c r="L117" s="276"/>
      <c r="M117" s="276"/>
      <c r="N117" s="276"/>
      <c r="O117" s="276"/>
      <c r="P117" s="276"/>
      <c r="Q117" s="276"/>
      <c r="R117" s="276"/>
      <c r="S117" s="314"/>
      <c r="T117" s="44"/>
      <c r="U117" s="276"/>
      <c r="V117" s="276"/>
      <c r="W117" s="274"/>
      <c r="X117" s="2"/>
      <c r="Y117" s="56"/>
      <c r="Z117" s="274"/>
      <c r="AA117" s="276"/>
      <c r="AB117" s="1"/>
      <c r="AC117" s="2"/>
      <c r="AD117" s="13"/>
      <c r="AE117" s="1"/>
      <c r="AF117" s="277"/>
    </row>
    <row r="118" spans="2:32" x14ac:dyDescent="0.2">
      <c r="B118" s="39" t="s">
        <v>76</v>
      </c>
      <c r="C118" s="274" t="s">
        <v>901</v>
      </c>
      <c r="D118" s="276">
        <v>103</v>
      </c>
      <c r="E118" s="30" t="s">
        <v>82</v>
      </c>
      <c r="F118" s="13"/>
      <c r="G118" s="276"/>
      <c r="H118" s="276">
        <v>6</v>
      </c>
      <c r="I118" s="276"/>
      <c r="J118" s="276"/>
      <c r="K118" s="276"/>
      <c r="L118" s="276"/>
      <c r="M118" s="276"/>
      <c r="N118" s="276"/>
      <c r="O118" s="276"/>
      <c r="P118" s="276"/>
      <c r="Q118" s="276"/>
      <c r="R118" s="276"/>
      <c r="S118" s="314"/>
      <c r="T118" s="44"/>
      <c r="U118" s="276"/>
      <c r="V118" s="276"/>
      <c r="W118" s="274"/>
      <c r="X118" s="2"/>
      <c r="Y118" s="56"/>
      <c r="Z118" s="274"/>
      <c r="AA118" s="276"/>
      <c r="AB118" s="1"/>
      <c r="AC118" s="2"/>
      <c r="AD118" s="13"/>
      <c r="AE118" s="1"/>
      <c r="AF118" s="277"/>
    </row>
    <row r="119" spans="2:32" x14ac:dyDescent="0.2">
      <c r="B119" s="39" t="s">
        <v>76</v>
      </c>
      <c r="C119" s="274" t="s">
        <v>901</v>
      </c>
      <c r="D119" s="276">
        <v>104</v>
      </c>
      <c r="E119" s="30" t="s">
        <v>82</v>
      </c>
      <c r="F119" s="13"/>
      <c r="G119" s="276"/>
      <c r="H119" s="276">
        <v>6</v>
      </c>
      <c r="I119" s="276"/>
      <c r="J119" s="276"/>
      <c r="K119" s="276"/>
      <c r="L119" s="276"/>
      <c r="M119" s="276"/>
      <c r="N119" s="276"/>
      <c r="O119" s="276"/>
      <c r="P119" s="276"/>
      <c r="Q119" s="276"/>
      <c r="R119" s="276"/>
      <c r="S119" s="314"/>
      <c r="T119" s="44"/>
      <c r="U119" s="276"/>
      <c r="V119" s="276"/>
      <c r="W119" s="274"/>
      <c r="X119" s="2"/>
      <c r="Y119" s="56"/>
      <c r="Z119" s="274"/>
      <c r="AA119" s="276"/>
      <c r="AB119" s="1"/>
      <c r="AC119" s="2"/>
      <c r="AD119" s="13"/>
      <c r="AE119" s="1"/>
      <c r="AF119" s="277"/>
    </row>
    <row r="120" spans="2:32" x14ac:dyDescent="0.2">
      <c r="B120" s="39" t="s">
        <v>76</v>
      </c>
      <c r="C120" s="274" t="s">
        <v>901</v>
      </c>
      <c r="D120" s="276">
        <v>105</v>
      </c>
      <c r="E120" s="30" t="s">
        <v>82</v>
      </c>
      <c r="F120" s="13"/>
      <c r="G120" s="276"/>
      <c r="H120" s="276">
        <v>6</v>
      </c>
      <c r="I120" s="276"/>
      <c r="J120" s="276"/>
      <c r="K120" s="276"/>
      <c r="L120" s="276"/>
      <c r="M120" s="276"/>
      <c r="N120" s="276"/>
      <c r="O120" s="276"/>
      <c r="P120" s="276"/>
      <c r="Q120" s="276"/>
      <c r="R120" s="276"/>
      <c r="S120" s="314"/>
      <c r="T120" s="44"/>
      <c r="U120" s="276"/>
      <c r="V120" s="276"/>
      <c r="W120" s="274"/>
      <c r="X120" s="2"/>
      <c r="Y120" s="56"/>
      <c r="Z120" s="274"/>
      <c r="AA120" s="276"/>
      <c r="AB120" s="1"/>
      <c r="AC120" s="2"/>
      <c r="AD120" s="13"/>
      <c r="AE120" s="1"/>
      <c r="AF120" s="277"/>
    </row>
    <row r="121" spans="2:32" x14ac:dyDescent="0.2">
      <c r="B121" s="39" t="s">
        <v>76</v>
      </c>
      <c r="C121" s="274" t="s">
        <v>901</v>
      </c>
      <c r="D121" s="276">
        <v>106</v>
      </c>
      <c r="E121" s="30" t="s">
        <v>44</v>
      </c>
      <c r="F121" s="13"/>
      <c r="G121" s="276">
        <v>2</v>
      </c>
      <c r="H121" s="276">
        <v>12</v>
      </c>
      <c r="I121" s="276"/>
      <c r="J121" s="276"/>
      <c r="K121" s="276"/>
      <c r="L121" s="276"/>
      <c r="M121" s="276"/>
      <c r="N121" s="276"/>
      <c r="O121" s="276">
        <v>12</v>
      </c>
      <c r="P121" s="276"/>
      <c r="Q121" s="276"/>
      <c r="R121" s="276"/>
      <c r="S121" s="314"/>
      <c r="T121" s="56">
        <v>45573</v>
      </c>
      <c r="U121" s="276" t="s">
        <v>45</v>
      </c>
      <c r="V121" s="276">
        <v>12</v>
      </c>
      <c r="W121" s="274"/>
      <c r="X121" s="2"/>
      <c r="Y121" s="56"/>
      <c r="Z121" s="274"/>
      <c r="AA121" s="276"/>
      <c r="AB121" s="1"/>
      <c r="AC121" s="2"/>
      <c r="AD121" s="13"/>
      <c r="AE121" s="1"/>
      <c r="AF121" s="277"/>
    </row>
    <row r="122" spans="2:32" x14ac:dyDescent="0.2">
      <c r="B122" s="39" t="s">
        <v>76</v>
      </c>
      <c r="C122" s="274" t="s">
        <v>901</v>
      </c>
      <c r="D122" s="276">
        <v>107</v>
      </c>
      <c r="E122" s="30" t="s">
        <v>82</v>
      </c>
      <c r="F122" s="13"/>
      <c r="G122" s="276"/>
      <c r="H122" s="276">
        <v>6</v>
      </c>
      <c r="I122" s="276"/>
      <c r="J122" s="276"/>
      <c r="K122" s="276"/>
      <c r="L122" s="276"/>
      <c r="M122" s="276"/>
      <c r="N122" s="276"/>
      <c r="O122" s="276"/>
      <c r="P122" s="276"/>
      <c r="Q122" s="276"/>
      <c r="R122" s="276"/>
      <c r="S122" s="314"/>
      <c r="T122" s="275"/>
      <c r="U122" s="276"/>
      <c r="V122" s="276"/>
      <c r="W122" s="274"/>
      <c r="X122" s="2"/>
      <c r="Y122" s="56"/>
      <c r="Z122" s="274"/>
      <c r="AA122" s="276"/>
      <c r="AB122" s="1"/>
      <c r="AC122" s="2"/>
      <c r="AD122" s="13"/>
      <c r="AE122" s="1"/>
      <c r="AF122" s="277"/>
    </row>
    <row r="123" spans="2:32" x14ac:dyDescent="0.2">
      <c r="B123" s="39" t="s">
        <v>76</v>
      </c>
      <c r="C123" s="274" t="s">
        <v>901</v>
      </c>
      <c r="D123" s="276">
        <v>108</v>
      </c>
      <c r="E123" s="30" t="s">
        <v>82</v>
      </c>
      <c r="F123" s="13"/>
      <c r="G123" s="276"/>
      <c r="H123" s="276">
        <v>6</v>
      </c>
      <c r="I123" s="276"/>
      <c r="J123" s="276"/>
      <c r="K123" s="276"/>
      <c r="L123" s="276"/>
      <c r="M123" s="276"/>
      <c r="N123" s="276"/>
      <c r="O123" s="276"/>
      <c r="P123" s="276"/>
      <c r="Q123" s="276"/>
      <c r="R123" s="276"/>
      <c r="S123" s="314"/>
      <c r="T123" s="44"/>
      <c r="U123" s="276"/>
      <c r="V123" s="276"/>
      <c r="W123" s="274"/>
      <c r="X123" s="2"/>
      <c r="Y123" s="56"/>
      <c r="Z123" s="274"/>
      <c r="AA123" s="276"/>
      <c r="AB123" s="1"/>
      <c r="AC123" s="2"/>
      <c r="AD123" s="13"/>
      <c r="AE123" s="1"/>
      <c r="AF123" s="277"/>
    </row>
    <row r="124" spans="2:32" x14ac:dyDescent="0.2">
      <c r="B124" s="39" t="s">
        <v>76</v>
      </c>
      <c r="C124" s="274" t="s">
        <v>901</v>
      </c>
      <c r="D124" s="276">
        <v>109</v>
      </c>
      <c r="E124" s="30" t="s">
        <v>82</v>
      </c>
      <c r="F124" s="13"/>
      <c r="G124" s="276"/>
      <c r="H124" s="276">
        <v>6</v>
      </c>
      <c r="I124" s="276"/>
      <c r="J124" s="276"/>
      <c r="K124" s="276"/>
      <c r="L124" s="276"/>
      <c r="M124" s="276"/>
      <c r="N124" s="276"/>
      <c r="O124" s="276"/>
      <c r="P124" s="276"/>
      <c r="Q124" s="276"/>
      <c r="R124" s="276"/>
      <c r="S124" s="313" t="s">
        <v>1770</v>
      </c>
      <c r="T124" s="275"/>
      <c r="U124" s="276"/>
      <c r="V124" s="276"/>
      <c r="W124" s="274"/>
      <c r="X124" s="2"/>
      <c r="Y124" s="56"/>
      <c r="Z124" s="274"/>
      <c r="AA124" s="276"/>
      <c r="AB124" s="1"/>
      <c r="AC124" s="2"/>
      <c r="AD124" s="13"/>
      <c r="AE124" s="1"/>
      <c r="AF124" s="277"/>
    </row>
    <row r="125" spans="2:32" x14ac:dyDescent="0.2">
      <c r="B125" s="39" t="s">
        <v>76</v>
      </c>
      <c r="C125" s="274" t="s">
        <v>901</v>
      </c>
      <c r="D125" s="276">
        <v>110</v>
      </c>
      <c r="E125" s="30" t="s">
        <v>82</v>
      </c>
      <c r="F125" s="13"/>
      <c r="G125" s="276"/>
      <c r="H125" s="276">
        <v>6</v>
      </c>
      <c r="I125" s="276"/>
      <c r="J125" s="276"/>
      <c r="K125" s="276"/>
      <c r="L125" s="276"/>
      <c r="M125" s="276"/>
      <c r="N125" s="276"/>
      <c r="O125" s="276"/>
      <c r="P125" s="276"/>
      <c r="Q125" s="276"/>
      <c r="R125" s="276"/>
      <c r="S125" s="314"/>
      <c r="T125" s="275"/>
      <c r="U125" s="276"/>
      <c r="V125" s="276"/>
      <c r="W125" s="274"/>
      <c r="X125" s="2"/>
      <c r="Y125" s="56"/>
      <c r="Z125" s="274"/>
      <c r="AA125" s="276"/>
      <c r="AB125" s="1"/>
      <c r="AC125" s="2"/>
      <c r="AD125" s="13"/>
      <c r="AE125" s="1"/>
      <c r="AF125" s="277"/>
    </row>
    <row r="126" spans="2:32" x14ac:dyDescent="0.2">
      <c r="B126" s="39" t="s">
        <v>76</v>
      </c>
      <c r="C126" s="274" t="s">
        <v>901</v>
      </c>
      <c r="D126" s="276">
        <v>111</v>
      </c>
      <c r="E126" s="30" t="s">
        <v>44</v>
      </c>
      <c r="F126" s="13"/>
      <c r="G126" s="276">
        <v>2</v>
      </c>
      <c r="H126" s="276">
        <v>12</v>
      </c>
      <c r="I126" s="276"/>
      <c r="J126" s="276"/>
      <c r="K126" s="276"/>
      <c r="L126" s="276"/>
      <c r="M126" s="276"/>
      <c r="N126" s="276"/>
      <c r="O126" s="276">
        <v>12</v>
      </c>
      <c r="P126" s="276"/>
      <c r="Q126" s="276"/>
      <c r="R126" s="276"/>
      <c r="S126" s="314"/>
      <c r="T126" s="56">
        <v>45573</v>
      </c>
      <c r="U126" s="276" t="s">
        <v>45</v>
      </c>
      <c r="V126" s="276">
        <v>12</v>
      </c>
      <c r="W126" s="274"/>
      <c r="X126" s="2"/>
      <c r="Y126" s="56"/>
      <c r="Z126" s="274"/>
      <c r="AA126" s="276"/>
      <c r="AB126" s="1"/>
      <c r="AC126" s="2"/>
      <c r="AD126" s="13"/>
      <c r="AE126" s="1"/>
      <c r="AF126" s="277"/>
    </row>
    <row r="127" spans="2:32" x14ac:dyDescent="0.2">
      <c r="B127" s="39" t="s">
        <v>76</v>
      </c>
      <c r="C127" s="274" t="s">
        <v>901</v>
      </c>
      <c r="D127" s="276">
        <v>112</v>
      </c>
      <c r="E127" s="30" t="s">
        <v>82</v>
      </c>
      <c r="F127" s="13"/>
      <c r="G127" s="276"/>
      <c r="H127" s="276">
        <v>6</v>
      </c>
      <c r="I127" s="276"/>
      <c r="J127" s="276"/>
      <c r="K127" s="276"/>
      <c r="L127" s="276"/>
      <c r="M127" s="276"/>
      <c r="N127" s="276"/>
      <c r="O127" s="276"/>
      <c r="P127" s="276"/>
      <c r="Q127" s="276"/>
      <c r="R127" s="276"/>
      <c r="S127" s="314"/>
      <c r="T127" s="44"/>
      <c r="U127" s="276"/>
      <c r="V127" s="276"/>
      <c r="W127" s="274"/>
      <c r="X127" s="2"/>
      <c r="Y127" s="56"/>
      <c r="Z127" s="274"/>
      <c r="AA127" s="276"/>
      <c r="AB127" s="1"/>
      <c r="AC127" s="2"/>
      <c r="AD127" s="13"/>
      <c r="AE127" s="1"/>
      <c r="AF127" s="277"/>
    </row>
    <row r="128" spans="2:32" x14ac:dyDescent="0.2">
      <c r="B128" s="39" t="s">
        <v>76</v>
      </c>
      <c r="C128" s="274" t="s">
        <v>901</v>
      </c>
      <c r="D128" s="276">
        <v>113</v>
      </c>
      <c r="E128" s="30" t="s">
        <v>82</v>
      </c>
      <c r="F128" s="13"/>
      <c r="G128" s="276"/>
      <c r="H128" s="276">
        <v>6</v>
      </c>
      <c r="I128" s="276"/>
      <c r="J128" s="276"/>
      <c r="K128" s="276"/>
      <c r="L128" s="276"/>
      <c r="M128" s="276"/>
      <c r="N128" s="276"/>
      <c r="O128" s="276"/>
      <c r="P128" s="276"/>
      <c r="Q128" s="276"/>
      <c r="R128" s="276"/>
      <c r="S128" s="314"/>
      <c r="T128" s="44"/>
      <c r="U128" s="276"/>
      <c r="V128" s="276"/>
      <c r="W128" s="274"/>
      <c r="X128" s="2"/>
      <c r="Y128" s="56"/>
      <c r="Z128" s="274"/>
      <c r="AA128" s="276"/>
      <c r="AB128" s="1"/>
      <c r="AC128" s="2"/>
      <c r="AD128" s="13"/>
      <c r="AE128" s="1"/>
      <c r="AF128" s="277"/>
    </row>
    <row r="129" spans="2:32" x14ac:dyDescent="0.2">
      <c r="B129" s="39" t="s">
        <v>76</v>
      </c>
      <c r="C129" s="274" t="s">
        <v>901</v>
      </c>
      <c r="D129" s="276">
        <v>114</v>
      </c>
      <c r="E129" s="30" t="s">
        <v>82</v>
      </c>
      <c r="F129" s="13"/>
      <c r="G129" s="276"/>
      <c r="H129" s="276">
        <v>6</v>
      </c>
      <c r="I129" s="276"/>
      <c r="J129" s="276"/>
      <c r="K129" s="276"/>
      <c r="L129" s="276"/>
      <c r="M129" s="276"/>
      <c r="N129" s="276"/>
      <c r="O129" s="276"/>
      <c r="P129" s="276"/>
      <c r="Q129" s="276"/>
      <c r="R129" s="276"/>
      <c r="S129" s="314"/>
      <c r="T129" s="44"/>
      <c r="U129" s="276"/>
      <c r="V129" s="276"/>
      <c r="W129" s="274"/>
      <c r="X129" s="2"/>
      <c r="Y129" s="56"/>
      <c r="Z129" s="274"/>
      <c r="AA129" s="276"/>
      <c r="AB129" s="1"/>
      <c r="AC129" s="2"/>
      <c r="AD129" s="13"/>
      <c r="AE129" s="1"/>
      <c r="AF129" s="277"/>
    </row>
    <row r="130" spans="2:32" x14ac:dyDescent="0.2">
      <c r="B130" s="39" t="s">
        <v>76</v>
      </c>
      <c r="C130" s="274" t="s">
        <v>901</v>
      </c>
      <c r="D130" s="276">
        <v>115</v>
      </c>
      <c r="E130" s="30" t="s">
        <v>44</v>
      </c>
      <c r="F130" s="13"/>
      <c r="G130" s="276">
        <v>2</v>
      </c>
      <c r="H130" s="276">
        <v>6</v>
      </c>
      <c r="I130" s="276"/>
      <c r="J130" s="276">
        <v>6</v>
      </c>
      <c r="K130" s="276"/>
      <c r="L130" s="276"/>
      <c r="M130" s="276"/>
      <c r="N130" s="276"/>
      <c r="O130" s="276">
        <v>12</v>
      </c>
      <c r="P130" s="276"/>
      <c r="Q130" s="276"/>
      <c r="R130" s="276"/>
      <c r="S130" s="313" t="s">
        <v>1767</v>
      </c>
      <c r="T130" s="56">
        <v>45573</v>
      </c>
      <c r="U130" s="276" t="s">
        <v>45</v>
      </c>
      <c r="V130" s="276">
        <v>12</v>
      </c>
      <c r="W130" s="274"/>
      <c r="X130" s="2"/>
      <c r="Y130" s="56"/>
      <c r="Z130" s="274"/>
      <c r="AA130" s="276"/>
      <c r="AB130" s="1"/>
      <c r="AC130" s="2"/>
      <c r="AD130" s="13"/>
      <c r="AE130" s="1"/>
      <c r="AF130" s="277"/>
    </row>
    <row r="131" spans="2:32" x14ac:dyDescent="0.2">
      <c r="B131" s="39" t="s">
        <v>76</v>
      </c>
      <c r="C131" s="274" t="s">
        <v>901</v>
      </c>
      <c r="D131" s="276">
        <v>116</v>
      </c>
      <c r="E131" s="30" t="s">
        <v>1723</v>
      </c>
      <c r="F131" s="13"/>
      <c r="G131" s="276">
        <v>3</v>
      </c>
      <c r="H131" s="276"/>
      <c r="I131" s="276"/>
      <c r="J131" s="276">
        <v>12</v>
      </c>
      <c r="K131" s="276"/>
      <c r="L131" s="276"/>
      <c r="M131" s="276"/>
      <c r="N131" s="276"/>
      <c r="O131" s="276">
        <v>15</v>
      </c>
      <c r="P131" s="276">
        <v>6</v>
      </c>
      <c r="Q131" s="276"/>
      <c r="R131" s="276"/>
      <c r="S131" s="314"/>
      <c r="T131" s="56">
        <v>45573</v>
      </c>
      <c r="U131" s="276" t="s">
        <v>45</v>
      </c>
      <c r="V131" s="276">
        <v>21</v>
      </c>
      <c r="W131" s="274"/>
      <c r="X131" s="2"/>
      <c r="Y131" s="56"/>
      <c r="Z131" s="274"/>
      <c r="AA131" s="276"/>
      <c r="AB131" s="1"/>
      <c r="AC131" s="2"/>
      <c r="AD131" s="13"/>
      <c r="AE131" s="1"/>
      <c r="AF131" s="277"/>
    </row>
    <row r="132" spans="2:32" x14ac:dyDescent="0.2">
      <c r="B132" s="39" t="s">
        <v>76</v>
      </c>
      <c r="C132" s="274" t="s">
        <v>901</v>
      </c>
      <c r="D132" s="276">
        <v>117</v>
      </c>
      <c r="E132" s="30" t="s">
        <v>82</v>
      </c>
      <c r="F132" s="13"/>
      <c r="G132" s="276"/>
      <c r="H132" s="276">
        <v>6</v>
      </c>
      <c r="I132" s="276"/>
      <c r="J132" s="276"/>
      <c r="K132" s="276"/>
      <c r="L132" s="276"/>
      <c r="M132" s="276"/>
      <c r="N132" s="276"/>
      <c r="O132" s="276"/>
      <c r="P132" s="276"/>
      <c r="Q132" s="276"/>
      <c r="R132" s="276"/>
      <c r="S132" s="314"/>
      <c r="T132" s="44"/>
      <c r="U132" s="276"/>
      <c r="V132" s="276"/>
      <c r="W132" s="274"/>
      <c r="X132" s="2"/>
      <c r="Y132" s="56"/>
      <c r="Z132" s="274"/>
      <c r="AA132" s="276"/>
      <c r="AB132" s="1"/>
      <c r="AC132" s="2"/>
      <c r="AD132" s="13"/>
      <c r="AE132" s="1"/>
      <c r="AF132" s="277"/>
    </row>
    <row r="133" spans="2:32" x14ac:dyDescent="0.2">
      <c r="B133" s="39" t="s">
        <v>76</v>
      </c>
      <c r="C133" s="274" t="s">
        <v>901</v>
      </c>
      <c r="D133" s="276">
        <v>118</v>
      </c>
      <c r="E133" s="30" t="s">
        <v>1757</v>
      </c>
      <c r="F133" s="13"/>
      <c r="G133" s="276">
        <v>4</v>
      </c>
      <c r="H133" s="276"/>
      <c r="I133" s="276"/>
      <c r="J133" s="276">
        <v>15</v>
      </c>
      <c r="K133" s="276"/>
      <c r="L133" s="276"/>
      <c r="M133" s="276"/>
      <c r="N133" s="276"/>
      <c r="O133" s="276">
        <v>15</v>
      </c>
      <c r="P133" s="276"/>
      <c r="Q133" s="276"/>
      <c r="R133" s="276"/>
      <c r="S133" s="313" t="s">
        <v>1767</v>
      </c>
      <c r="T133" s="56">
        <v>45573</v>
      </c>
      <c r="U133" s="276" t="s">
        <v>45</v>
      </c>
      <c r="V133" s="276">
        <v>15</v>
      </c>
      <c r="W133" s="274"/>
      <c r="X133" s="2"/>
      <c r="Y133" s="56"/>
      <c r="Z133" s="274"/>
      <c r="AA133" s="276"/>
      <c r="AB133" s="1"/>
      <c r="AC133" s="2"/>
      <c r="AD133" s="36">
        <v>45350</v>
      </c>
      <c r="AE133" s="1" t="s">
        <v>242</v>
      </c>
      <c r="AF133" s="277"/>
    </row>
    <row r="134" spans="2:32" x14ac:dyDescent="0.2">
      <c r="B134" s="39" t="s">
        <v>76</v>
      </c>
      <c r="C134" s="274" t="s">
        <v>901</v>
      </c>
      <c r="D134" s="276">
        <v>119</v>
      </c>
      <c r="E134" s="30" t="s">
        <v>60</v>
      </c>
      <c r="F134" s="13"/>
      <c r="G134" s="276"/>
      <c r="H134" s="276"/>
      <c r="I134" s="276"/>
      <c r="J134" s="276">
        <v>6</v>
      </c>
      <c r="K134" s="276">
        <v>9</v>
      </c>
      <c r="L134" s="276"/>
      <c r="M134" s="276"/>
      <c r="N134" s="276"/>
      <c r="O134" s="276">
        <v>12</v>
      </c>
      <c r="P134" s="276">
        <v>9</v>
      </c>
      <c r="Q134" s="276"/>
      <c r="R134" s="276"/>
      <c r="S134" s="313" t="s">
        <v>1771</v>
      </c>
      <c r="T134" s="56">
        <v>45573</v>
      </c>
      <c r="U134" s="276" t="s">
        <v>45</v>
      </c>
      <c r="V134" s="276">
        <v>69</v>
      </c>
      <c r="W134" s="266" t="s">
        <v>1772</v>
      </c>
      <c r="X134" s="2"/>
      <c r="Y134" s="56"/>
      <c r="Z134" s="274"/>
      <c r="AA134" s="276"/>
      <c r="AB134" s="1"/>
      <c r="AC134" s="2"/>
      <c r="AD134" s="36">
        <v>45349</v>
      </c>
      <c r="AE134" s="1" t="s">
        <v>242</v>
      </c>
      <c r="AF134" s="277"/>
    </row>
    <row r="135" spans="2:32" x14ac:dyDescent="0.2">
      <c r="B135" s="39" t="s">
        <v>76</v>
      </c>
      <c r="C135" s="274" t="s">
        <v>901</v>
      </c>
      <c r="D135" s="276">
        <v>120</v>
      </c>
      <c r="E135" s="30" t="s">
        <v>113</v>
      </c>
      <c r="F135" s="13"/>
      <c r="G135" s="276">
        <v>1</v>
      </c>
      <c r="H135" s="276">
        <v>6</v>
      </c>
      <c r="I135" s="276"/>
      <c r="J135" s="276">
        <v>3</v>
      </c>
      <c r="K135" s="276"/>
      <c r="L135" s="276"/>
      <c r="M135" s="276"/>
      <c r="N135" s="276"/>
      <c r="O135" s="276">
        <v>5</v>
      </c>
      <c r="P135" s="276">
        <v>6</v>
      </c>
      <c r="Q135" s="276"/>
      <c r="R135" s="276"/>
      <c r="S135" s="314"/>
      <c r="T135" s="56">
        <v>45573</v>
      </c>
      <c r="U135" s="276" t="s">
        <v>45</v>
      </c>
      <c r="V135" s="276">
        <v>17</v>
      </c>
      <c r="W135" s="274"/>
      <c r="X135" s="2"/>
      <c r="Y135" s="56"/>
      <c r="Z135" s="274"/>
      <c r="AA135" s="276"/>
      <c r="AB135" s="1"/>
      <c r="AC135" s="2"/>
      <c r="AD135" s="13"/>
      <c r="AE135" s="1"/>
      <c r="AF135" s="277"/>
    </row>
    <row r="136" spans="2:32" x14ac:dyDescent="0.2">
      <c r="B136" s="39" t="s">
        <v>76</v>
      </c>
      <c r="C136" s="274" t="s">
        <v>901</v>
      </c>
      <c r="D136" s="276">
        <v>121</v>
      </c>
      <c r="E136" s="30" t="s">
        <v>44</v>
      </c>
      <c r="F136" s="13"/>
      <c r="G136" s="276">
        <v>4</v>
      </c>
      <c r="H136" s="276">
        <v>3</v>
      </c>
      <c r="I136" s="276"/>
      <c r="J136" s="276"/>
      <c r="K136" s="276"/>
      <c r="L136" s="276"/>
      <c r="M136" s="276"/>
      <c r="N136" s="276"/>
      <c r="O136" s="276">
        <v>5</v>
      </c>
      <c r="P136" s="276">
        <v>3</v>
      </c>
      <c r="Q136" s="276"/>
      <c r="R136" s="276"/>
      <c r="S136" s="314"/>
      <c r="T136" s="56">
        <v>45573</v>
      </c>
      <c r="U136" s="276" t="s">
        <v>45</v>
      </c>
      <c r="V136" s="276">
        <v>14</v>
      </c>
      <c r="W136" s="274"/>
      <c r="X136" s="2"/>
      <c r="Y136" s="56"/>
      <c r="Z136" s="274"/>
      <c r="AA136" s="276"/>
      <c r="AB136" s="1"/>
      <c r="AC136" s="2"/>
      <c r="AD136" s="13"/>
      <c r="AE136" s="1"/>
      <c r="AF136" s="277"/>
    </row>
    <row r="137" spans="2:32" x14ac:dyDescent="0.2">
      <c r="B137" s="39" t="s">
        <v>76</v>
      </c>
      <c r="C137" s="274" t="s">
        <v>901</v>
      </c>
      <c r="D137" s="276">
        <v>122</v>
      </c>
      <c r="E137" s="30" t="s">
        <v>60</v>
      </c>
      <c r="F137" s="13"/>
      <c r="G137" s="276">
        <v>1</v>
      </c>
      <c r="H137" s="276">
        <v>3</v>
      </c>
      <c r="I137" s="276">
        <v>3</v>
      </c>
      <c r="J137" s="276"/>
      <c r="K137" s="276">
        <v>5</v>
      </c>
      <c r="L137" s="276"/>
      <c r="M137" s="276"/>
      <c r="N137" s="276">
        <v>3</v>
      </c>
      <c r="O137" s="276">
        <v>11</v>
      </c>
      <c r="P137" s="276"/>
      <c r="Q137" s="276"/>
      <c r="R137" s="276"/>
      <c r="S137" s="314"/>
      <c r="T137" s="56">
        <v>45573</v>
      </c>
      <c r="U137" s="276" t="s">
        <v>45</v>
      </c>
      <c r="V137" s="276">
        <v>21</v>
      </c>
      <c r="W137" s="274"/>
      <c r="X137" s="2"/>
      <c r="Y137" s="56"/>
      <c r="Z137" s="274"/>
      <c r="AA137" s="276"/>
      <c r="AB137" s="1"/>
      <c r="AC137" s="2"/>
      <c r="AD137" s="13"/>
      <c r="AE137" s="1"/>
      <c r="AF137" s="277"/>
    </row>
    <row r="138" spans="2:32" x14ac:dyDescent="0.2">
      <c r="B138" s="39" t="s">
        <v>76</v>
      </c>
      <c r="C138" s="274" t="s">
        <v>901</v>
      </c>
      <c r="D138" s="276">
        <v>123</v>
      </c>
      <c r="E138" s="30" t="s">
        <v>1758</v>
      </c>
      <c r="F138" s="13"/>
      <c r="G138" s="276"/>
      <c r="H138" s="276">
        <v>3</v>
      </c>
      <c r="I138" s="276"/>
      <c r="J138" s="276"/>
      <c r="K138" s="276">
        <v>3</v>
      </c>
      <c r="L138" s="276"/>
      <c r="M138" s="276"/>
      <c r="N138" s="276"/>
      <c r="O138" s="276"/>
      <c r="P138" s="276"/>
      <c r="Q138" s="276"/>
      <c r="R138" s="276"/>
      <c r="S138" s="314"/>
      <c r="T138" s="56">
        <v>45573</v>
      </c>
      <c r="U138" s="276" t="s">
        <v>45</v>
      </c>
      <c r="V138" s="276">
        <v>9</v>
      </c>
      <c r="W138" s="274"/>
      <c r="X138" s="2"/>
      <c r="Y138" s="56"/>
      <c r="Z138" s="274"/>
      <c r="AA138" s="276"/>
      <c r="AB138" s="1"/>
      <c r="AC138" s="2"/>
      <c r="AD138" s="13"/>
      <c r="AE138" s="1"/>
      <c r="AF138" s="277"/>
    </row>
    <row r="139" spans="2:32" x14ac:dyDescent="0.2">
      <c r="B139" s="39" t="s">
        <v>76</v>
      </c>
      <c r="C139" s="274" t="s">
        <v>901</v>
      </c>
      <c r="D139" s="276">
        <v>124</v>
      </c>
      <c r="E139" s="30" t="s">
        <v>49</v>
      </c>
      <c r="F139" s="13"/>
      <c r="G139" s="276"/>
      <c r="H139" s="276"/>
      <c r="I139" s="276">
        <v>3</v>
      </c>
      <c r="J139" s="276"/>
      <c r="K139" s="276"/>
      <c r="L139" s="276"/>
      <c r="M139" s="276"/>
      <c r="N139" s="276"/>
      <c r="O139" s="276"/>
      <c r="P139" s="276"/>
      <c r="Q139" s="276"/>
      <c r="R139" s="276"/>
      <c r="S139" s="314"/>
      <c r="T139" s="56">
        <v>45573</v>
      </c>
      <c r="U139" s="276" t="s">
        <v>45</v>
      </c>
      <c r="V139" s="276">
        <v>6</v>
      </c>
      <c r="W139" s="274"/>
      <c r="X139" s="2"/>
      <c r="Y139" s="56"/>
      <c r="Z139" s="274"/>
      <c r="AA139" s="276"/>
      <c r="AB139" s="1"/>
      <c r="AC139" s="2"/>
      <c r="AD139" s="13"/>
      <c r="AE139" s="1"/>
      <c r="AF139" s="277"/>
    </row>
    <row r="140" spans="2:32" x14ac:dyDescent="0.2">
      <c r="B140" s="39" t="s">
        <v>76</v>
      </c>
      <c r="C140" s="274" t="s">
        <v>901</v>
      </c>
      <c r="D140" s="276" t="s">
        <v>1773</v>
      </c>
      <c r="E140" s="30" t="s">
        <v>1759</v>
      </c>
      <c r="F140" s="13"/>
      <c r="G140" s="276"/>
      <c r="H140" s="276"/>
      <c r="I140" s="276"/>
      <c r="J140" s="276"/>
      <c r="K140" s="276"/>
      <c r="L140" s="276"/>
      <c r="M140" s="276"/>
      <c r="N140" s="276"/>
      <c r="O140" s="276"/>
      <c r="P140" s="276"/>
      <c r="Q140" s="276"/>
      <c r="R140" s="276"/>
      <c r="S140" s="314"/>
      <c r="T140" s="56">
        <v>45573</v>
      </c>
      <c r="U140" s="276" t="s">
        <v>45</v>
      </c>
      <c r="V140" s="276">
        <v>6</v>
      </c>
      <c r="W140" s="274"/>
      <c r="X140" s="2"/>
      <c r="Y140" s="56"/>
      <c r="Z140" s="274"/>
      <c r="AA140" s="276"/>
      <c r="AB140" s="1"/>
      <c r="AC140" s="2"/>
      <c r="AD140" s="13"/>
      <c r="AE140" s="1"/>
      <c r="AF140" s="277"/>
    </row>
    <row r="141" spans="2:32" ht="15.75" thickBot="1" x14ac:dyDescent="0.25">
      <c r="B141" s="286" t="s">
        <v>76</v>
      </c>
      <c r="C141" s="7" t="s">
        <v>901</v>
      </c>
      <c r="D141" s="15" t="s">
        <v>1774</v>
      </c>
      <c r="E141" s="92" t="s">
        <v>1759</v>
      </c>
      <c r="F141" s="14"/>
      <c r="G141" s="15"/>
      <c r="H141" s="15"/>
      <c r="I141" s="15"/>
      <c r="J141" s="15"/>
      <c r="K141" s="15"/>
      <c r="L141" s="15"/>
      <c r="M141" s="15"/>
      <c r="N141" s="15"/>
      <c r="O141" s="15"/>
      <c r="P141" s="15"/>
      <c r="Q141" s="15"/>
      <c r="R141" s="15"/>
      <c r="S141" s="317"/>
      <c r="T141" s="45"/>
      <c r="U141" s="15"/>
      <c r="V141" s="15"/>
      <c r="W141" s="7"/>
      <c r="X141" s="4"/>
      <c r="Y141" s="62"/>
      <c r="Z141" s="7"/>
      <c r="AA141" s="15"/>
      <c r="AB141" s="3"/>
      <c r="AC141" s="4"/>
      <c r="AD141" s="14"/>
      <c r="AE141" s="3"/>
      <c r="AF141" s="265"/>
    </row>
    <row r="142" spans="2:32" x14ac:dyDescent="0.2">
      <c r="D142" s="6"/>
      <c r="G142" s="9"/>
      <c r="H142" s="9"/>
      <c r="I142" s="9"/>
      <c r="J142" s="9"/>
      <c r="K142" s="9"/>
      <c r="L142" s="9"/>
      <c r="M142" s="9"/>
      <c r="N142" s="9"/>
      <c r="O142" s="9"/>
      <c r="P142" s="9"/>
      <c r="Q142" s="9"/>
      <c r="R142" s="9"/>
      <c r="T142"/>
      <c r="V142"/>
    </row>
    <row r="143" spans="2:32" ht="15.75" thickBot="1" x14ac:dyDescent="0.25">
      <c r="D143" s="6"/>
      <c r="G143" s="9"/>
      <c r="H143" s="9"/>
      <c r="I143" s="9"/>
      <c r="J143" s="9"/>
      <c r="K143" s="9"/>
      <c r="L143" s="9"/>
      <c r="M143" s="9"/>
      <c r="N143" s="9"/>
      <c r="O143" s="9"/>
      <c r="P143" s="9"/>
      <c r="Q143" s="9"/>
      <c r="R143" s="9"/>
      <c r="T143"/>
      <c r="V143"/>
    </row>
    <row r="144" spans="2:32" ht="20.25" x14ac:dyDescent="0.2">
      <c r="D144" s="6"/>
      <c r="E144" s="602" t="s">
        <v>296</v>
      </c>
      <c r="F144" s="603"/>
      <c r="G144" s="603"/>
      <c r="H144" s="603"/>
      <c r="I144" s="603"/>
      <c r="J144" s="603"/>
      <c r="K144" s="603"/>
      <c r="L144" s="603"/>
      <c r="M144" s="603"/>
      <c r="N144" s="603"/>
      <c r="O144" s="603"/>
      <c r="P144" s="604"/>
      <c r="Q144" s="602" t="s">
        <v>81</v>
      </c>
      <c r="R144" s="603"/>
      <c r="S144" s="603"/>
      <c r="T144" s="603"/>
      <c r="U144" s="603"/>
      <c r="V144" s="603"/>
      <c r="W144" s="603"/>
      <c r="X144" s="603"/>
      <c r="Y144" s="603"/>
      <c r="Z144" s="603"/>
      <c r="AA144" s="603"/>
      <c r="AB144" s="604"/>
    </row>
    <row r="145" spans="5:28" ht="20.25" x14ac:dyDescent="0.2">
      <c r="E145" s="74" t="s">
        <v>5</v>
      </c>
      <c r="F145" s="75"/>
      <c r="G145" s="605"/>
      <c r="H145" s="606"/>
      <c r="I145" s="606"/>
      <c r="J145" s="606"/>
      <c r="K145" s="606"/>
      <c r="L145" s="606"/>
      <c r="M145" s="606"/>
      <c r="N145" s="606"/>
      <c r="O145" s="606"/>
      <c r="P145" s="607"/>
      <c r="Q145" s="608" t="s">
        <v>5</v>
      </c>
      <c r="R145" s="609"/>
      <c r="S145" s="609"/>
      <c r="T145" s="609"/>
      <c r="U145" s="609"/>
      <c r="V145" s="76"/>
      <c r="W145" s="77"/>
      <c r="X145" s="77"/>
      <c r="Y145" s="77"/>
      <c r="Z145" s="77"/>
      <c r="AA145" s="77"/>
      <c r="AB145" s="78"/>
    </row>
    <row r="146" spans="5:28" ht="18" x14ac:dyDescent="0.2">
      <c r="E146" s="610" t="s">
        <v>92</v>
      </c>
      <c r="F146" s="611"/>
      <c r="G146" s="611"/>
      <c r="H146" s="611"/>
      <c r="I146" s="611"/>
      <c r="J146" s="79"/>
      <c r="K146" s="79"/>
      <c r="L146" s="79"/>
      <c r="M146" s="79"/>
      <c r="N146" s="79"/>
      <c r="O146" s="79"/>
      <c r="P146" s="80"/>
      <c r="Q146" s="610" t="s">
        <v>298</v>
      </c>
      <c r="R146" s="611"/>
      <c r="S146" s="611"/>
      <c r="T146" s="611"/>
      <c r="U146" s="611"/>
      <c r="V146" s="79"/>
      <c r="W146" s="79"/>
      <c r="X146" s="79"/>
      <c r="Y146" s="79"/>
      <c r="Z146" s="79"/>
      <c r="AA146" s="79"/>
      <c r="AB146" s="80"/>
    </row>
    <row r="147" spans="5:28" ht="20.25" x14ac:dyDescent="0.2">
      <c r="E147" s="612" t="s">
        <v>299</v>
      </c>
      <c r="F147" s="613"/>
      <c r="G147" s="613"/>
      <c r="H147" s="614"/>
      <c r="I147" s="615"/>
      <c r="J147" s="615"/>
      <c r="K147" s="615"/>
      <c r="L147" s="615"/>
      <c r="M147" s="615"/>
      <c r="N147" s="615"/>
      <c r="O147" s="615"/>
      <c r="P147" s="616"/>
      <c r="Q147" s="612" t="s">
        <v>297</v>
      </c>
      <c r="R147" s="613"/>
      <c r="S147" s="613"/>
      <c r="T147" s="614"/>
      <c r="U147" s="615"/>
      <c r="V147" s="615"/>
      <c r="W147" s="615"/>
      <c r="X147" s="615"/>
      <c r="Y147" s="615"/>
      <c r="Z147" s="615"/>
      <c r="AA147" s="615"/>
      <c r="AB147" s="616"/>
    </row>
    <row r="148" spans="5:28" ht="18.75" thickBot="1" x14ac:dyDescent="0.25">
      <c r="E148" s="595" t="s">
        <v>6</v>
      </c>
      <c r="F148" s="596"/>
      <c r="G148" s="596"/>
      <c r="H148" s="597"/>
      <c r="I148" s="598"/>
      <c r="J148" s="598"/>
      <c r="K148" s="598"/>
      <c r="L148" s="598"/>
      <c r="M148" s="598"/>
      <c r="N148" s="598"/>
      <c r="O148" s="598"/>
      <c r="P148" s="599"/>
      <c r="Q148" s="595" t="s">
        <v>6</v>
      </c>
      <c r="R148" s="596"/>
      <c r="S148" s="596"/>
      <c r="T148" s="597"/>
      <c r="U148" s="600"/>
      <c r="V148" s="600"/>
      <c r="W148" s="600"/>
      <c r="X148" s="600"/>
      <c r="Y148" s="600"/>
      <c r="Z148" s="600"/>
      <c r="AA148" s="600"/>
      <c r="AB148" s="601"/>
    </row>
  </sheetData>
  <sheetProtection formatColumns="0" formatRows="0" insertColumns="0" insertRows="0" deleteColumns="0" deleteRows="0"/>
  <mergeCells count="36">
    <mergeCell ref="B8:D8"/>
    <mergeCell ref="E8:X8"/>
    <mergeCell ref="Y8:AA8"/>
    <mergeCell ref="AB8:AF8"/>
    <mergeCell ref="B3:D6"/>
    <mergeCell ref="E3:AE4"/>
    <mergeCell ref="E5:AE6"/>
    <mergeCell ref="AF5:AF6"/>
    <mergeCell ref="B7:AF7"/>
    <mergeCell ref="AB9:AF9"/>
    <mergeCell ref="B10:E13"/>
    <mergeCell ref="F10:AC11"/>
    <mergeCell ref="AD10:AF11"/>
    <mergeCell ref="F12:S12"/>
    <mergeCell ref="T12:X13"/>
    <mergeCell ref="Y12:AC13"/>
    <mergeCell ref="AD12:AF13"/>
    <mergeCell ref="B9:D9"/>
    <mergeCell ref="E9:P9"/>
    <mergeCell ref="T9:X9"/>
    <mergeCell ref="F13:S13"/>
    <mergeCell ref="Y9:AA9"/>
    <mergeCell ref="E144:P144"/>
    <mergeCell ref="Q144:AB144"/>
    <mergeCell ref="G145:P145"/>
    <mergeCell ref="Q145:U145"/>
    <mergeCell ref="E146:I146"/>
    <mergeCell ref="Q146:U146"/>
    <mergeCell ref="E147:H147"/>
    <mergeCell ref="I147:P147"/>
    <mergeCell ref="Q147:T147"/>
    <mergeCell ref="U147:AB147"/>
    <mergeCell ref="E148:H148"/>
    <mergeCell ref="I148:P148"/>
    <mergeCell ref="Q148:T148"/>
    <mergeCell ref="U148:AB148"/>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79998168889431442"/>
  </sheetPr>
  <dimension ref="B2:AF153"/>
  <sheetViews>
    <sheetView zoomScale="58" zoomScaleNormal="58" workbookViewId="0">
      <selection activeCell="V36" sqref="V36"/>
    </sheetView>
  </sheetViews>
  <sheetFormatPr defaultColWidth="10.76171875" defaultRowHeight="15" x14ac:dyDescent="0.2"/>
  <cols>
    <col min="1" max="1" width="2.28515625" bestFit="1" customWidth="1"/>
    <col min="2" max="2" width="15.73828125" customWidth="1"/>
    <col min="3" max="3" width="12.64453125" customWidth="1"/>
    <col min="4" max="4" width="10.76171875" customWidth="1"/>
    <col min="5" max="5" width="25.69140625" customWidth="1"/>
    <col min="6" max="6" width="10.76171875" customWidth="1"/>
    <col min="7" max="18" width="10.76171875" style="6" customWidth="1"/>
    <col min="19" max="19" width="20.71484375" style="157" customWidth="1"/>
    <col min="20" max="22" width="12.64453125" style="6" customWidth="1"/>
    <col min="23" max="23" width="30.66796875" customWidth="1"/>
    <col min="24" max="24" width="15.73828125" customWidth="1"/>
    <col min="25" max="25" width="12.64453125" style="6" customWidth="1"/>
    <col min="26" max="26" width="12.64453125" customWidth="1"/>
    <col min="27" max="27" width="12.64453125" style="6" customWidth="1"/>
    <col min="28" max="28" width="30.66796875" customWidth="1"/>
    <col min="29" max="29" width="15.73828125" customWidth="1"/>
    <col min="30" max="31" width="12.64453125" customWidth="1"/>
    <col min="32" max="32" width="30.66796875"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127" t="s">
        <v>19</v>
      </c>
    </row>
    <row r="4" spans="2:32" ht="15" customHeight="1" x14ac:dyDescent="0.2">
      <c r="B4" s="621"/>
      <c r="C4" s="622"/>
      <c r="D4" s="622"/>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128"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617" t="s">
        <v>80</v>
      </c>
    </row>
    <row r="6" spans="2:32" ht="15" customHeight="1" x14ac:dyDescent="0.2">
      <c r="B6" s="621"/>
      <c r="C6" s="622"/>
      <c r="D6" s="622"/>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54"/>
    </row>
    <row r="7" spans="2:32" x14ac:dyDescent="0.2">
      <c r="B7" s="621"/>
      <c r="C7" s="622"/>
      <c r="D7" s="622"/>
      <c r="E7" s="622"/>
      <c r="F7" s="622"/>
      <c r="G7" s="622"/>
      <c r="H7" s="622"/>
      <c r="I7" s="622"/>
      <c r="J7" s="622"/>
      <c r="K7" s="622"/>
      <c r="L7" s="622"/>
      <c r="M7" s="622"/>
      <c r="N7" s="622"/>
      <c r="O7" s="622"/>
      <c r="P7" s="622"/>
      <c r="Q7" s="622"/>
      <c r="R7" s="622"/>
      <c r="S7" s="622"/>
      <c r="T7" s="622"/>
      <c r="U7" s="622"/>
      <c r="V7" s="622"/>
      <c r="W7" s="622"/>
      <c r="X7" s="622"/>
      <c r="Y7" s="622"/>
      <c r="Z7" s="622"/>
      <c r="AA7" s="622"/>
      <c r="AB7" s="622"/>
      <c r="AC7" s="630"/>
      <c r="AD7" s="630"/>
      <c r="AE7" s="630"/>
      <c r="AF7" s="630"/>
    </row>
    <row r="8" spans="2:32" x14ac:dyDescent="0.2">
      <c r="B8" s="579" t="s">
        <v>15</v>
      </c>
      <c r="C8" s="580"/>
      <c r="D8" s="581"/>
      <c r="E8" s="632" t="s">
        <v>38</v>
      </c>
      <c r="F8" s="633"/>
      <c r="G8" s="633"/>
      <c r="H8" s="633"/>
      <c r="I8" s="633"/>
      <c r="J8" s="633"/>
      <c r="K8" s="633"/>
      <c r="L8" s="633"/>
      <c r="M8" s="633"/>
      <c r="N8" s="633"/>
      <c r="O8" s="633"/>
      <c r="P8" s="633"/>
      <c r="Q8" s="633"/>
      <c r="R8" s="633"/>
      <c r="S8" s="633"/>
      <c r="T8" s="633"/>
      <c r="U8" s="633"/>
      <c r="V8" s="633"/>
      <c r="W8" s="633"/>
      <c r="X8" s="633"/>
      <c r="Y8" s="634" t="s">
        <v>12</v>
      </c>
      <c r="Z8" s="634"/>
      <c r="AA8" s="634"/>
      <c r="AB8" s="582">
        <v>4600135303</v>
      </c>
      <c r="AC8" s="583"/>
      <c r="AD8" s="583"/>
      <c r="AE8" s="583"/>
      <c r="AF8" s="583"/>
    </row>
    <row r="9" spans="2:32" x14ac:dyDescent="0.2">
      <c r="B9" s="579" t="s">
        <v>14</v>
      </c>
      <c r="C9" s="580"/>
      <c r="D9" s="581"/>
      <c r="E9" s="582" t="s">
        <v>39</v>
      </c>
      <c r="F9" s="639"/>
      <c r="G9" s="639"/>
      <c r="H9" s="639"/>
      <c r="I9" s="639"/>
      <c r="J9" s="639"/>
      <c r="K9" s="639"/>
      <c r="L9" s="639"/>
      <c r="M9" s="639"/>
      <c r="N9" s="639"/>
      <c r="O9" s="639"/>
      <c r="P9" s="639"/>
      <c r="Q9" s="231"/>
      <c r="R9" s="231"/>
      <c r="S9" s="232"/>
      <c r="T9" s="585"/>
      <c r="U9" s="586"/>
      <c r="V9" s="586"/>
      <c r="W9" s="586"/>
      <c r="X9" s="587"/>
      <c r="Y9" s="588" t="s">
        <v>13</v>
      </c>
      <c r="Z9" s="584"/>
      <c r="AA9" s="589"/>
      <c r="AB9" s="582" t="s">
        <v>40</v>
      </c>
      <c r="AC9" s="583"/>
      <c r="AD9" s="583"/>
      <c r="AE9" s="583"/>
      <c r="AF9" s="583"/>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635" t="s">
        <v>2</v>
      </c>
      <c r="AE10" s="635"/>
      <c r="AF10" s="635"/>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546"/>
      <c r="U11" s="546"/>
      <c r="V11" s="546"/>
      <c r="W11" s="546"/>
      <c r="X11" s="546"/>
      <c r="Y11" s="546"/>
      <c r="Z11" s="546"/>
      <c r="AA11" s="546"/>
      <c r="AB11" s="546"/>
      <c r="AC11" s="546"/>
      <c r="AD11" s="637"/>
      <c r="AE11" s="637"/>
      <c r="AF11" s="637"/>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23"/>
      <c r="U13" s="624"/>
      <c r="V13" s="624"/>
      <c r="W13" s="624"/>
      <c r="X13" s="625"/>
      <c r="Y13" s="623"/>
      <c r="Z13" s="624"/>
      <c r="AA13" s="624"/>
      <c r="AB13" s="624"/>
      <c r="AC13" s="625"/>
      <c r="AD13" s="623"/>
      <c r="AE13" s="624"/>
      <c r="AF13" s="625"/>
    </row>
    <row r="14" spans="2:32" ht="43.5" thickBot="1" x14ac:dyDescent="0.25">
      <c r="B14" s="147" t="s">
        <v>7</v>
      </c>
      <c r="C14" s="138" t="s">
        <v>8</v>
      </c>
      <c r="D14" s="138" t="s">
        <v>23</v>
      </c>
      <c r="E14" s="318" t="s">
        <v>22</v>
      </c>
      <c r="F14" s="137" t="s">
        <v>390</v>
      </c>
      <c r="G14" s="139" t="s">
        <v>28</v>
      </c>
      <c r="H14" s="139" t="s">
        <v>29</v>
      </c>
      <c r="I14" s="139" t="s">
        <v>37</v>
      </c>
      <c r="J14" s="139" t="s">
        <v>30</v>
      </c>
      <c r="K14" s="139" t="s">
        <v>31</v>
      </c>
      <c r="L14" s="138" t="s">
        <v>33</v>
      </c>
      <c r="M14" s="138" t="s">
        <v>34</v>
      </c>
      <c r="N14" s="139" t="s">
        <v>48</v>
      </c>
      <c r="O14" s="138" t="s">
        <v>36</v>
      </c>
      <c r="P14" s="139" t="s">
        <v>32</v>
      </c>
      <c r="Q14" s="138" t="s">
        <v>382</v>
      </c>
      <c r="R14" s="138" t="s">
        <v>383</v>
      </c>
      <c r="S14" s="252" t="s">
        <v>384</v>
      </c>
      <c r="T14" s="137" t="s">
        <v>391</v>
      </c>
      <c r="U14" s="138" t="s">
        <v>387</v>
      </c>
      <c r="V14" s="138" t="s">
        <v>35</v>
      </c>
      <c r="W14" s="140" t="s">
        <v>385</v>
      </c>
      <c r="X14" s="142" t="s">
        <v>388</v>
      </c>
      <c r="Y14" s="151" t="s">
        <v>392</v>
      </c>
      <c r="Z14" s="149" t="s">
        <v>393</v>
      </c>
      <c r="AA14" s="149" t="s">
        <v>27</v>
      </c>
      <c r="AB14" s="155" t="s">
        <v>386</v>
      </c>
      <c r="AC14" s="153" t="s">
        <v>389</v>
      </c>
      <c r="AD14" s="148" t="s">
        <v>11</v>
      </c>
      <c r="AE14" s="142" t="s">
        <v>394</v>
      </c>
      <c r="AF14" s="148" t="s">
        <v>26</v>
      </c>
    </row>
    <row r="15" spans="2:32" x14ac:dyDescent="0.2">
      <c r="B15" s="38" t="s">
        <v>76</v>
      </c>
      <c r="C15" s="11" t="s">
        <v>1103</v>
      </c>
      <c r="D15" s="11">
        <v>1</v>
      </c>
      <c r="E15" s="43" t="s">
        <v>44</v>
      </c>
      <c r="F15" s="42"/>
      <c r="G15" s="11"/>
      <c r="H15" s="11">
        <v>6</v>
      </c>
      <c r="I15" s="11"/>
      <c r="J15" s="11"/>
      <c r="K15" s="11"/>
      <c r="L15" s="11"/>
      <c r="M15" s="11"/>
      <c r="N15" s="11">
        <v>3</v>
      </c>
      <c r="O15" s="11"/>
      <c r="P15" s="11">
        <v>3</v>
      </c>
      <c r="Q15" s="11"/>
      <c r="R15" s="130"/>
      <c r="S15" s="368" t="s">
        <v>1115</v>
      </c>
      <c r="T15" s="42"/>
      <c r="U15" s="11"/>
      <c r="V15" s="11"/>
      <c r="W15" s="384"/>
      <c r="X15" s="43"/>
      <c r="Y15" s="42"/>
      <c r="Z15" s="11"/>
      <c r="AA15" s="11"/>
      <c r="AB15" s="11"/>
      <c r="AC15" s="46"/>
      <c r="AD15" s="42"/>
      <c r="AE15" s="11"/>
      <c r="AF15" s="285"/>
    </row>
    <row r="16" spans="2:32" x14ac:dyDescent="0.2">
      <c r="B16" s="39" t="s">
        <v>76</v>
      </c>
      <c r="C16" s="384" t="s">
        <v>1103</v>
      </c>
      <c r="D16" s="386">
        <v>2</v>
      </c>
      <c r="E16" s="2" t="s">
        <v>1109</v>
      </c>
      <c r="F16" s="13"/>
      <c r="G16" s="386">
        <v>6</v>
      </c>
      <c r="H16" s="386">
        <v>3</v>
      </c>
      <c r="I16" s="386">
        <v>2</v>
      </c>
      <c r="J16" s="386"/>
      <c r="K16" s="386">
        <v>2</v>
      </c>
      <c r="L16" s="386"/>
      <c r="M16" s="386"/>
      <c r="N16" s="386"/>
      <c r="O16" s="386"/>
      <c r="P16" s="386"/>
      <c r="Q16" s="386"/>
      <c r="R16" s="390"/>
      <c r="S16" s="320" t="s">
        <v>1649</v>
      </c>
      <c r="T16" s="44"/>
      <c r="U16" s="50"/>
      <c r="V16" s="386"/>
      <c r="W16" s="384"/>
      <c r="X16" s="2"/>
      <c r="Y16" s="98"/>
      <c r="Z16" s="384"/>
      <c r="AA16" s="386"/>
      <c r="AB16" s="1"/>
      <c r="AC16" s="2"/>
      <c r="AD16" s="13"/>
      <c r="AE16" s="1"/>
      <c r="AF16" s="387"/>
    </row>
    <row r="17" spans="2:32" x14ac:dyDescent="0.2">
      <c r="B17" s="39" t="s">
        <v>76</v>
      </c>
      <c r="C17" s="384" t="s">
        <v>1103</v>
      </c>
      <c r="D17" s="386">
        <v>3</v>
      </c>
      <c r="E17" s="2" t="s">
        <v>42</v>
      </c>
      <c r="F17" s="13"/>
      <c r="G17" s="386">
        <v>3</v>
      </c>
      <c r="H17" s="386"/>
      <c r="I17" s="386"/>
      <c r="J17" s="386"/>
      <c r="K17" s="386"/>
      <c r="L17" s="386"/>
      <c r="M17" s="386"/>
      <c r="N17" s="386">
        <v>3</v>
      </c>
      <c r="O17" s="386"/>
      <c r="P17" s="386"/>
      <c r="Q17" s="386"/>
      <c r="R17" s="390"/>
      <c r="S17" s="321" t="s">
        <v>1116</v>
      </c>
      <c r="T17" s="385"/>
      <c r="U17" s="386"/>
      <c r="V17" s="386"/>
      <c r="W17" s="384"/>
      <c r="X17" s="2"/>
      <c r="Y17" s="98"/>
      <c r="Z17" s="384"/>
      <c r="AA17" s="386"/>
      <c r="AB17" s="1"/>
      <c r="AC17" s="2"/>
      <c r="AD17" s="13"/>
      <c r="AE17" s="1"/>
      <c r="AF17" s="387"/>
    </row>
    <row r="18" spans="2:32" x14ac:dyDescent="0.2">
      <c r="B18" s="39" t="s">
        <v>76</v>
      </c>
      <c r="C18" s="384" t="s">
        <v>1103</v>
      </c>
      <c r="D18" s="386">
        <v>4</v>
      </c>
      <c r="E18" s="2" t="s">
        <v>42</v>
      </c>
      <c r="F18" s="13"/>
      <c r="G18" s="386">
        <v>2</v>
      </c>
      <c r="H18" s="386"/>
      <c r="I18" s="386">
        <v>2</v>
      </c>
      <c r="J18" s="386"/>
      <c r="K18" s="386"/>
      <c r="L18" s="386"/>
      <c r="M18" s="386"/>
      <c r="N18" s="386"/>
      <c r="O18" s="386"/>
      <c r="P18" s="386"/>
      <c r="Q18" s="386"/>
      <c r="R18" s="390"/>
      <c r="S18" s="322" t="s">
        <v>1117</v>
      </c>
      <c r="T18" s="385"/>
      <c r="U18" s="386"/>
      <c r="V18" s="386"/>
      <c r="W18" s="384"/>
      <c r="X18" s="2"/>
      <c r="Y18" s="98"/>
      <c r="Z18" s="384"/>
      <c r="AA18" s="386"/>
      <c r="AB18" s="1"/>
      <c r="AC18" s="2"/>
      <c r="AD18" s="13"/>
      <c r="AE18" s="1"/>
      <c r="AF18" s="387"/>
    </row>
    <row r="19" spans="2:32" x14ac:dyDescent="0.2">
      <c r="B19" s="39" t="s">
        <v>76</v>
      </c>
      <c r="C19" s="384" t="s">
        <v>1103</v>
      </c>
      <c r="D19" s="386">
        <v>5</v>
      </c>
      <c r="E19" s="2" t="s">
        <v>1110</v>
      </c>
      <c r="F19" s="13"/>
      <c r="G19" s="386"/>
      <c r="H19" s="386"/>
      <c r="I19" s="386">
        <v>9</v>
      </c>
      <c r="J19" s="386"/>
      <c r="K19" s="386"/>
      <c r="L19" s="386"/>
      <c r="M19" s="386"/>
      <c r="N19" s="386"/>
      <c r="O19" s="386"/>
      <c r="P19" s="386"/>
      <c r="Q19" s="386"/>
      <c r="R19" s="390"/>
      <c r="S19" s="322" t="s">
        <v>1117</v>
      </c>
      <c r="T19" s="385"/>
      <c r="U19" s="386"/>
      <c r="V19" s="386"/>
      <c r="W19" s="384"/>
      <c r="X19" s="2"/>
      <c r="Y19" s="98"/>
      <c r="Z19" s="384"/>
      <c r="AA19" s="386"/>
      <c r="AB19" s="1"/>
      <c r="AC19" s="2"/>
      <c r="AD19" s="13"/>
      <c r="AE19" s="1"/>
      <c r="AF19" s="387"/>
    </row>
    <row r="20" spans="2:32" x14ac:dyDescent="0.2">
      <c r="B20" s="39" t="s">
        <v>76</v>
      </c>
      <c r="C20" s="384" t="s">
        <v>1103</v>
      </c>
      <c r="D20" s="386">
        <v>6</v>
      </c>
      <c r="E20" s="2" t="s">
        <v>42</v>
      </c>
      <c r="F20" s="13"/>
      <c r="G20" s="386">
        <v>3</v>
      </c>
      <c r="H20" s="386"/>
      <c r="I20" s="386"/>
      <c r="J20" s="386"/>
      <c r="K20" s="386"/>
      <c r="L20" s="386"/>
      <c r="M20" s="386"/>
      <c r="N20" s="386">
        <v>3</v>
      </c>
      <c r="O20" s="386"/>
      <c r="P20" s="386"/>
      <c r="Q20" s="386"/>
      <c r="R20" s="390"/>
      <c r="S20" s="321" t="s">
        <v>1116</v>
      </c>
      <c r="T20" s="385"/>
      <c r="U20" s="386"/>
      <c r="V20" s="386"/>
      <c r="W20" s="384"/>
      <c r="X20" s="2"/>
      <c r="Y20" s="98"/>
      <c r="Z20" s="384"/>
      <c r="AA20" s="386"/>
      <c r="AB20" s="1"/>
      <c r="AC20" s="2"/>
      <c r="AD20" s="13"/>
      <c r="AE20" s="1"/>
      <c r="AF20" s="387"/>
    </row>
    <row r="21" spans="2:32" x14ac:dyDescent="0.2">
      <c r="B21" s="39" t="s">
        <v>76</v>
      </c>
      <c r="C21" s="384" t="s">
        <v>1103</v>
      </c>
      <c r="D21" s="386">
        <v>7</v>
      </c>
      <c r="E21" s="2" t="s">
        <v>42</v>
      </c>
      <c r="F21" s="13"/>
      <c r="G21" s="386">
        <v>3</v>
      </c>
      <c r="H21" s="386"/>
      <c r="I21" s="386"/>
      <c r="J21" s="386"/>
      <c r="K21" s="386"/>
      <c r="L21" s="386"/>
      <c r="M21" s="386"/>
      <c r="N21" s="386"/>
      <c r="O21" s="386"/>
      <c r="P21" s="386"/>
      <c r="Q21" s="386"/>
      <c r="R21" s="390"/>
      <c r="S21" s="321" t="s">
        <v>1116</v>
      </c>
      <c r="T21" s="385"/>
      <c r="U21" s="386"/>
      <c r="V21" s="386"/>
      <c r="W21" s="384"/>
      <c r="X21" s="2"/>
      <c r="Y21" s="98"/>
      <c r="Z21" s="384"/>
      <c r="AA21" s="386"/>
      <c r="AB21" s="1"/>
      <c r="AC21" s="2"/>
      <c r="AD21" s="13"/>
      <c r="AE21" s="1"/>
      <c r="AF21" s="387"/>
    </row>
    <row r="22" spans="2:32" x14ac:dyDescent="0.2">
      <c r="B22" s="39" t="s">
        <v>76</v>
      </c>
      <c r="C22" s="384" t="s">
        <v>1103</v>
      </c>
      <c r="D22" s="386">
        <v>8</v>
      </c>
      <c r="E22" s="2" t="s">
        <v>42</v>
      </c>
      <c r="F22" s="13"/>
      <c r="G22" s="386">
        <v>3</v>
      </c>
      <c r="H22" s="386"/>
      <c r="I22" s="386"/>
      <c r="J22" s="386"/>
      <c r="K22" s="386"/>
      <c r="L22" s="386"/>
      <c r="M22" s="386"/>
      <c r="N22" s="386">
        <v>3</v>
      </c>
      <c r="O22" s="386"/>
      <c r="P22" s="386"/>
      <c r="Q22" s="386"/>
      <c r="R22" s="390"/>
      <c r="S22" s="321" t="s">
        <v>1116</v>
      </c>
      <c r="T22" s="385"/>
      <c r="U22" s="386"/>
      <c r="V22" s="386"/>
      <c r="W22" s="384"/>
      <c r="X22" s="2"/>
      <c r="Y22" s="98"/>
      <c r="Z22" s="384"/>
      <c r="AA22" s="386"/>
      <c r="AB22" s="1"/>
      <c r="AC22" s="2"/>
      <c r="AD22" s="13"/>
      <c r="AE22" s="1"/>
      <c r="AF22" s="387"/>
    </row>
    <row r="23" spans="2:32" x14ac:dyDescent="0.2">
      <c r="B23" s="39" t="s">
        <v>76</v>
      </c>
      <c r="C23" s="384" t="s">
        <v>1103</v>
      </c>
      <c r="D23" s="386">
        <v>9</v>
      </c>
      <c r="E23" s="2" t="s">
        <v>42</v>
      </c>
      <c r="F23" s="13"/>
      <c r="G23" s="386">
        <v>3</v>
      </c>
      <c r="H23" s="386"/>
      <c r="I23" s="386"/>
      <c r="J23" s="386"/>
      <c r="K23" s="386"/>
      <c r="L23" s="386"/>
      <c r="M23" s="386"/>
      <c r="N23" s="386"/>
      <c r="O23" s="386"/>
      <c r="P23" s="386"/>
      <c r="Q23" s="386"/>
      <c r="R23" s="390"/>
      <c r="S23" s="321" t="s">
        <v>1116</v>
      </c>
      <c r="T23" s="385"/>
      <c r="U23" s="386"/>
      <c r="V23" s="386"/>
      <c r="W23" s="384"/>
      <c r="X23" s="2"/>
      <c r="Y23" s="98"/>
      <c r="Z23" s="384"/>
      <c r="AA23" s="386"/>
      <c r="AB23" s="1"/>
      <c r="AC23" s="2"/>
      <c r="AD23" s="13"/>
      <c r="AE23" s="1"/>
      <c r="AF23" s="387"/>
    </row>
    <row r="24" spans="2:32" x14ac:dyDescent="0.2">
      <c r="B24" s="39" t="s">
        <v>76</v>
      </c>
      <c r="C24" s="384" t="s">
        <v>1103</v>
      </c>
      <c r="D24" s="386">
        <v>10</v>
      </c>
      <c r="E24" s="2" t="s">
        <v>42</v>
      </c>
      <c r="F24" s="13"/>
      <c r="G24" s="386">
        <v>3</v>
      </c>
      <c r="H24" s="386"/>
      <c r="I24" s="386"/>
      <c r="J24" s="386"/>
      <c r="K24" s="386"/>
      <c r="L24" s="386"/>
      <c r="M24" s="386"/>
      <c r="N24" s="386">
        <v>3</v>
      </c>
      <c r="O24" s="386"/>
      <c r="P24" s="386"/>
      <c r="Q24" s="386"/>
      <c r="R24" s="390"/>
      <c r="S24" s="322" t="s">
        <v>1118</v>
      </c>
      <c r="T24" s="385"/>
      <c r="U24" s="386"/>
      <c r="V24" s="386"/>
      <c r="W24" s="384"/>
      <c r="X24" s="2"/>
      <c r="Y24" s="98"/>
      <c r="Z24" s="384"/>
      <c r="AA24" s="386"/>
      <c r="AB24" s="1"/>
      <c r="AC24" s="2"/>
      <c r="AD24" s="13"/>
      <c r="AE24" s="1"/>
      <c r="AF24" s="387"/>
    </row>
    <row r="25" spans="2:32" x14ac:dyDescent="0.2">
      <c r="B25" s="39" t="s">
        <v>76</v>
      </c>
      <c r="C25" s="384" t="s">
        <v>1103</v>
      </c>
      <c r="D25" s="386">
        <v>11</v>
      </c>
      <c r="E25" s="2" t="s">
        <v>42</v>
      </c>
      <c r="F25" s="13"/>
      <c r="G25" s="386">
        <v>3</v>
      </c>
      <c r="H25" s="386"/>
      <c r="I25" s="386">
        <v>2</v>
      </c>
      <c r="J25" s="386"/>
      <c r="K25" s="386"/>
      <c r="L25" s="386"/>
      <c r="M25" s="386"/>
      <c r="N25" s="386"/>
      <c r="O25" s="386"/>
      <c r="P25" s="386"/>
      <c r="Q25" s="386"/>
      <c r="R25" s="390"/>
      <c r="S25" s="321" t="s">
        <v>1116</v>
      </c>
      <c r="T25" s="385"/>
      <c r="U25" s="386"/>
      <c r="V25" s="386"/>
      <c r="W25" s="384"/>
      <c r="X25" s="2"/>
      <c r="Y25" s="98"/>
      <c r="Z25" s="384"/>
      <c r="AA25" s="386"/>
      <c r="AB25" s="1"/>
      <c r="AC25" s="2"/>
      <c r="AD25" s="13"/>
      <c r="AE25" s="1"/>
      <c r="AF25" s="387"/>
    </row>
    <row r="26" spans="2:32" x14ac:dyDescent="0.2">
      <c r="B26" s="39" t="s">
        <v>76</v>
      </c>
      <c r="C26" s="384" t="s">
        <v>1103</v>
      </c>
      <c r="D26" s="386">
        <v>12</v>
      </c>
      <c r="E26" s="2" t="s">
        <v>1110</v>
      </c>
      <c r="F26" s="13"/>
      <c r="G26" s="386"/>
      <c r="H26" s="386"/>
      <c r="I26" s="386">
        <v>9</v>
      </c>
      <c r="J26" s="386"/>
      <c r="K26" s="386"/>
      <c r="L26" s="386"/>
      <c r="M26" s="386"/>
      <c r="N26" s="386"/>
      <c r="O26" s="386"/>
      <c r="P26" s="386"/>
      <c r="Q26" s="386"/>
      <c r="R26" s="390"/>
      <c r="S26" s="321" t="s">
        <v>1116</v>
      </c>
      <c r="T26" s="385"/>
      <c r="U26" s="386"/>
      <c r="V26" s="386"/>
      <c r="W26" s="384"/>
      <c r="X26" s="2"/>
      <c r="Y26" s="98"/>
      <c r="Z26" s="384"/>
      <c r="AA26" s="386"/>
      <c r="AB26" s="1"/>
      <c r="AC26" s="2"/>
      <c r="AD26" s="13"/>
      <c r="AE26" s="1"/>
      <c r="AF26" s="387"/>
    </row>
    <row r="27" spans="2:32" x14ac:dyDescent="0.2">
      <c r="B27" s="39" t="s">
        <v>76</v>
      </c>
      <c r="C27" s="384" t="s">
        <v>1103</v>
      </c>
      <c r="D27" s="386">
        <v>13</v>
      </c>
      <c r="E27" s="2" t="s">
        <v>42</v>
      </c>
      <c r="F27" s="13"/>
      <c r="G27" s="386">
        <v>3</v>
      </c>
      <c r="H27" s="386"/>
      <c r="I27" s="386"/>
      <c r="J27" s="386"/>
      <c r="K27" s="386"/>
      <c r="L27" s="386"/>
      <c r="M27" s="386"/>
      <c r="N27" s="386">
        <v>3</v>
      </c>
      <c r="O27" s="386"/>
      <c r="P27" s="386"/>
      <c r="Q27" s="386"/>
      <c r="R27" s="390"/>
      <c r="S27" s="321" t="s">
        <v>1116</v>
      </c>
      <c r="T27" s="385"/>
      <c r="U27" s="386"/>
      <c r="V27" s="386"/>
      <c r="W27" s="384"/>
      <c r="X27" s="2"/>
      <c r="Y27" s="98"/>
      <c r="Z27" s="384"/>
      <c r="AA27" s="386"/>
      <c r="AB27" s="1"/>
      <c r="AC27" s="2"/>
      <c r="AD27" s="13"/>
      <c r="AE27" s="1"/>
      <c r="AF27" s="387"/>
    </row>
    <row r="28" spans="2:32" x14ac:dyDescent="0.2">
      <c r="B28" s="39" t="s">
        <v>76</v>
      </c>
      <c r="C28" s="384" t="s">
        <v>1103</v>
      </c>
      <c r="D28" s="386">
        <v>14</v>
      </c>
      <c r="E28" s="2" t="s">
        <v>42</v>
      </c>
      <c r="F28" s="13"/>
      <c r="G28" s="386">
        <v>3</v>
      </c>
      <c r="H28" s="386"/>
      <c r="I28" s="386"/>
      <c r="J28" s="386"/>
      <c r="K28" s="386"/>
      <c r="L28" s="386"/>
      <c r="M28" s="386"/>
      <c r="N28" s="386"/>
      <c r="O28" s="386"/>
      <c r="P28" s="386"/>
      <c r="Q28" s="386"/>
      <c r="R28" s="390"/>
      <c r="S28" s="322" t="s">
        <v>1119</v>
      </c>
      <c r="T28" s="44"/>
      <c r="U28" s="50"/>
      <c r="V28" s="386"/>
      <c r="W28" s="384"/>
      <c r="X28" s="2"/>
      <c r="Y28" s="98"/>
      <c r="Z28" s="384"/>
      <c r="AA28" s="386"/>
      <c r="AB28" s="1"/>
      <c r="AC28" s="2"/>
      <c r="AD28" s="13"/>
      <c r="AE28" s="1"/>
      <c r="AF28" s="387"/>
    </row>
    <row r="29" spans="2:32" x14ac:dyDescent="0.2">
      <c r="B29" s="39" t="s">
        <v>76</v>
      </c>
      <c r="C29" s="384" t="s">
        <v>1103</v>
      </c>
      <c r="D29" s="386">
        <v>15</v>
      </c>
      <c r="E29" s="2" t="s">
        <v>42</v>
      </c>
      <c r="F29" s="13"/>
      <c r="G29" s="386">
        <v>3</v>
      </c>
      <c r="H29" s="386"/>
      <c r="I29" s="386"/>
      <c r="J29" s="386"/>
      <c r="K29" s="386"/>
      <c r="L29" s="386"/>
      <c r="M29" s="386"/>
      <c r="N29" s="386">
        <v>3</v>
      </c>
      <c r="O29" s="386"/>
      <c r="P29" s="386"/>
      <c r="Q29" s="386"/>
      <c r="R29" s="390"/>
      <c r="S29" s="322" t="s">
        <v>1120</v>
      </c>
      <c r="T29" s="44"/>
      <c r="U29" s="50"/>
      <c r="V29" s="386"/>
      <c r="W29" s="384"/>
      <c r="X29" s="2"/>
      <c r="Y29" s="98"/>
      <c r="Z29" s="384"/>
      <c r="AA29" s="386"/>
      <c r="AB29" s="1"/>
      <c r="AC29" s="2"/>
      <c r="AD29" s="13"/>
      <c r="AE29" s="1"/>
      <c r="AF29" s="387"/>
    </row>
    <row r="30" spans="2:32" x14ac:dyDescent="0.2">
      <c r="B30" s="39" t="s">
        <v>76</v>
      </c>
      <c r="C30" s="384" t="s">
        <v>1103</v>
      </c>
      <c r="D30" s="386">
        <v>16</v>
      </c>
      <c r="E30" s="2" t="s">
        <v>42</v>
      </c>
      <c r="F30" s="13"/>
      <c r="G30" s="386">
        <v>3</v>
      </c>
      <c r="H30" s="386"/>
      <c r="I30" s="386"/>
      <c r="J30" s="386"/>
      <c r="K30" s="386"/>
      <c r="L30" s="386"/>
      <c r="M30" s="386"/>
      <c r="N30" s="386"/>
      <c r="O30" s="386"/>
      <c r="P30" s="386"/>
      <c r="Q30" s="386"/>
      <c r="R30" s="390"/>
      <c r="S30" s="322" t="s">
        <v>1120</v>
      </c>
      <c r="T30" s="385"/>
      <c r="U30" s="386"/>
      <c r="V30" s="386"/>
      <c r="W30" s="384"/>
      <c r="X30" s="2"/>
      <c r="Y30" s="98"/>
      <c r="Z30" s="384"/>
      <c r="AA30" s="386"/>
      <c r="AB30" s="1"/>
      <c r="AC30" s="2"/>
      <c r="AD30" s="13"/>
      <c r="AE30" s="1"/>
      <c r="AF30" s="387"/>
    </row>
    <row r="31" spans="2:32" x14ac:dyDescent="0.2">
      <c r="B31" s="39" t="s">
        <v>76</v>
      </c>
      <c r="C31" s="384" t="s">
        <v>1103</v>
      </c>
      <c r="D31" s="386">
        <v>17</v>
      </c>
      <c r="E31" s="2" t="s">
        <v>42</v>
      </c>
      <c r="F31" s="13"/>
      <c r="G31" s="386">
        <v>3</v>
      </c>
      <c r="H31" s="386"/>
      <c r="I31" s="386"/>
      <c r="J31" s="386"/>
      <c r="K31" s="386"/>
      <c r="L31" s="386"/>
      <c r="M31" s="386"/>
      <c r="N31" s="386">
        <v>3</v>
      </c>
      <c r="O31" s="386"/>
      <c r="P31" s="386"/>
      <c r="Q31" s="386"/>
      <c r="R31" s="390"/>
      <c r="S31" s="322" t="s">
        <v>1120</v>
      </c>
      <c r="T31" s="385"/>
      <c r="U31" s="386"/>
      <c r="V31" s="386"/>
      <c r="W31" s="384"/>
      <c r="X31" s="2"/>
      <c r="Y31" s="98"/>
      <c r="Z31" s="384"/>
      <c r="AA31" s="386"/>
      <c r="AB31" s="1"/>
      <c r="AC31" s="2"/>
      <c r="AD31" s="13"/>
      <c r="AE31" s="1"/>
      <c r="AF31" s="387"/>
    </row>
    <row r="32" spans="2:32" x14ac:dyDescent="0.2">
      <c r="B32" s="39" t="s">
        <v>76</v>
      </c>
      <c r="C32" s="384" t="s">
        <v>1103</v>
      </c>
      <c r="D32" s="386">
        <v>18</v>
      </c>
      <c r="E32" s="2" t="s">
        <v>42</v>
      </c>
      <c r="F32" s="13"/>
      <c r="G32" s="386">
        <v>3</v>
      </c>
      <c r="H32" s="386"/>
      <c r="I32" s="386"/>
      <c r="J32" s="386"/>
      <c r="K32" s="386"/>
      <c r="L32" s="386"/>
      <c r="M32" s="386"/>
      <c r="N32" s="386"/>
      <c r="O32" s="386"/>
      <c r="P32" s="386"/>
      <c r="Q32" s="386"/>
      <c r="R32" s="390"/>
      <c r="S32" s="321" t="s">
        <v>1116</v>
      </c>
      <c r="T32" s="385"/>
      <c r="U32" s="386"/>
      <c r="V32" s="386"/>
      <c r="W32" s="384"/>
      <c r="X32" s="2"/>
      <c r="Y32" s="98"/>
      <c r="Z32" s="384"/>
      <c r="AA32" s="386"/>
      <c r="AB32" s="1"/>
      <c r="AC32" s="2"/>
      <c r="AD32" s="13"/>
      <c r="AE32" s="1"/>
      <c r="AF32" s="387"/>
    </row>
    <row r="33" spans="2:32" x14ac:dyDescent="0.2">
      <c r="B33" s="39" t="s">
        <v>76</v>
      </c>
      <c r="C33" s="384" t="s">
        <v>1103</v>
      </c>
      <c r="D33" s="386">
        <v>19</v>
      </c>
      <c r="E33" s="2" t="s">
        <v>1111</v>
      </c>
      <c r="F33" s="13"/>
      <c r="G33" s="386"/>
      <c r="H33" s="386"/>
      <c r="I33" s="386">
        <v>12</v>
      </c>
      <c r="J33" s="386"/>
      <c r="K33" s="386"/>
      <c r="L33" s="386"/>
      <c r="M33" s="386"/>
      <c r="N33" s="386"/>
      <c r="O33" s="386"/>
      <c r="P33" s="386"/>
      <c r="Q33" s="386"/>
      <c r="R33" s="390"/>
      <c r="S33" s="321" t="s">
        <v>1116</v>
      </c>
      <c r="T33" s="44"/>
      <c r="U33" s="50"/>
      <c r="V33" s="386"/>
      <c r="W33" s="384"/>
      <c r="X33" s="2"/>
      <c r="Y33" s="98"/>
      <c r="Z33" s="384"/>
      <c r="AA33" s="386"/>
      <c r="AB33" s="1"/>
      <c r="AC33" s="2"/>
      <c r="AD33" s="13"/>
      <c r="AE33" s="1"/>
      <c r="AF33" s="387"/>
    </row>
    <row r="34" spans="2:32" x14ac:dyDescent="0.2">
      <c r="B34" s="39" t="s">
        <v>76</v>
      </c>
      <c r="C34" s="384" t="s">
        <v>1103</v>
      </c>
      <c r="D34" s="386">
        <v>20</v>
      </c>
      <c r="E34" s="2" t="s">
        <v>50</v>
      </c>
      <c r="F34" s="13"/>
      <c r="G34" s="386"/>
      <c r="H34" s="386"/>
      <c r="I34" s="386">
        <v>6</v>
      </c>
      <c r="J34" s="386"/>
      <c r="K34" s="386"/>
      <c r="L34" s="386"/>
      <c r="M34" s="386"/>
      <c r="N34" s="386"/>
      <c r="O34" s="386"/>
      <c r="P34" s="386"/>
      <c r="Q34" s="386"/>
      <c r="R34" s="390"/>
      <c r="S34" s="322" t="s">
        <v>1121</v>
      </c>
      <c r="T34" s="385"/>
      <c r="U34" s="386"/>
      <c r="V34" s="386"/>
      <c r="W34" s="384"/>
      <c r="X34" s="2"/>
      <c r="Y34" s="98"/>
      <c r="Z34" s="384"/>
      <c r="AA34" s="386"/>
      <c r="AB34" s="1"/>
      <c r="AC34" s="2"/>
      <c r="AD34" s="13"/>
      <c r="AE34" s="1"/>
      <c r="AF34" s="387"/>
    </row>
    <row r="35" spans="2:32" x14ac:dyDescent="0.2">
      <c r="B35" s="39" t="s">
        <v>76</v>
      </c>
      <c r="C35" s="384" t="s">
        <v>1103</v>
      </c>
      <c r="D35" s="386">
        <v>21</v>
      </c>
      <c r="E35" s="2" t="s">
        <v>44</v>
      </c>
      <c r="F35" s="13"/>
      <c r="G35" s="386"/>
      <c r="H35" s="386">
        <v>1</v>
      </c>
      <c r="I35" s="386">
        <v>5</v>
      </c>
      <c r="J35" s="386"/>
      <c r="K35" s="386"/>
      <c r="L35" s="386"/>
      <c r="M35" s="386"/>
      <c r="N35" s="386"/>
      <c r="O35" s="386"/>
      <c r="P35" s="386">
        <v>3</v>
      </c>
      <c r="Q35" s="386"/>
      <c r="R35" s="390"/>
      <c r="S35" s="322" t="s">
        <v>1122</v>
      </c>
      <c r="T35" s="44"/>
      <c r="U35" s="50"/>
      <c r="V35" s="386"/>
      <c r="W35" s="384"/>
      <c r="X35" s="2"/>
      <c r="Y35" s="98"/>
      <c r="Z35" s="384"/>
      <c r="AA35" s="386"/>
      <c r="AB35" s="1"/>
      <c r="AC35" s="2"/>
      <c r="AD35" s="13"/>
      <c r="AE35" s="1"/>
      <c r="AF35" s="387"/>
    </row>
    <row r="36" spans="2:32" x14ac:dyDescent="0.2">
      <c r="B36" s="39" t="s">
        <v>76</v>
      </c>
      <c r="C36" s="384" t="s">
        <v>1103</v>
      </c>
      <c r="D36" s="386">
        <v>22</v>
      </c>
      <c r="E36" s="2" t="s">
        <v>42</v>
      </c>
      <c r="F36" s="13"/>
      <c r="G36" s="386">
        <v>3</v>
      </c>
      <c r="H36" s="386"/>
      <c r="I36" s="386"/>
      <c r="J36" s="386"/>
      <c r="K36" s="386"/>
      <c r="L36" s="386"/>
      <c r="M36" s="386"/>
      <c r="N36" s="386">
        <v>3</v>
      </c>
      <c r="O36" s="386"/>
      <c r="P36" s="386"/>
      <c r="Q36" s="386"/>
      <c r="R36" s="390"/>
      <c r="S36" s="321" t="s">
        <v>1116</v>
      </c>
      <c r="T36" s="44"/>
      <c r="U36" s="50"/>
      <c r="V36" s="386"/>
      <c r="W36" s="384"/>
      <c r="X36" s="2"/>
      <c r="Y36" s="98"/>
      <c r="Z36" s="384"/>
      <c r="AA36" s="386"/>
      <c r="AB36" s="1"/>
      <c r="AC36" s="2"/>
      <c r="AD36" s="13"/>
      <c r="AE36" s="1"/>
      <c r="AF36" s="387"/>
    </row>
    <row r="37" spans="2:32" x14ac:dyDescent="0.2">
      <c r="B37" s="39" t="s">
        <v>76</v>
      </c>
      <c r="C37" s="384" t="s">
        <v>1103</v>
      </c>
      <c r="D37" s="386">
        <v>23</v>
      </c>
      <c r="E37" s="2" t="s">
        <v>1112</v>
      </c>
      <c r="F37" s="13"/>
      <c r="G37" s="386"/>
      <c r="H37" s="386"/>
      <c r="I37" s="386">
        <v>9</v>
      </c>
      <c r="J37" s="386"/>
      <c r="K37" s="386"/>
      <c r="L37" s="386"/>
      <c r="M37" s="386"/>
      <c r="N37" s="386"/>
      <c r="O37" s="386"/>
      <c r="P37" s="386"/>
      <c r="Q37" s="386"/>
      <c r="R37" s="390"/>
      <c r="S37" s="321" t="s">
        <v>1116</v>
      </c>
      <c r="T37" s="44"/>
      <c r="U37" s="50"/>
      <c r="V37" s="386"/>
      <c r="W37" s="384"/>
      <c r="X37" s="2"/>
      <c r="Y37" s="98"/>
      <c r="Z37" s="384"/>
      <c r="AA37" s="386"/>
      <c r="AB37" s="1"/>
      <c r="AC37" s="2"/>
      <c r="AD37" s="13"/>
      <c r="AE37" s="1"/>
      <c r="AF37" s="387"/>
    </row>
    <row r="38" spans="2:32" x14ac:dyDescent="0.2">
      <c r="B38" s="39" t="s">
        <v>76</v>
      </c>
      <c r="C38" s="384" t="s">
        <v>1103</v>
      </c>
      <c r="D38" s="386">
        <v>24</v>
      </c>
      <c r="E38" s="2" t="s">
        <v>42</v>
      </c>
      <c r="F38" s="13"/>
      <c r="G38" s="386">
        <v>3</v>
      </c>
      <c r="H38" s="386"/>
      <c r="I38" s="386"/>
      <c r="J38" s="386"/>
      <c r="K38" s="386">
        <v>3</v>
      </c>
      <c r="L38" s="386"/>
      <c r="M38" s="386"/>
      <c r="N38" s="386">
        <v>3</v>
      </c>
      <c r="O38" s="386"/>
      <c r="P38" s="386"/>
      <c r="Q38" s="386"/>
      <c r="R38" s="390"/>
      <c r="S38" s="322" t="s">
        <v>1123</v>
      </c>
      <c r="T38" s="385"/>
      <c r="U38" s="386"/>
      <c r="V38" s="386"/>
      <c r="W38" s="384"/>
      <c r="X38" s="2"/>
      <c r="Y38" s="98"/>
      <c r="Z38" s="384"/>
      <c r="AA38" s="386"/>
      <c r="AB38" s="1"/>
      <c r="AC38" s="2"/>
      <c r="AD38" s="13"/>
      <c r="AE38" s="1"/>
      <c r="AF38" s="387"/>
    </row>
    <row r="39" spans="2:32" x14ac:dyDescent="0.2">
      <c r="B39" s="39" t="s">
        <v>76</v>
      </c>
      <c r="C39" s="384" t="s">
        <v>1103</v>
      </c>
      <c r="D39" s="386">
        <v>25</v>
      </c>
      <c r="E39" s="2" t="s">
        <v>42</v>
      </c>
      <c r="F39" s="13"/>
      <c r="G39" s="386">
        <v>3</v>
      </c>
      <c r="H39" s="386"/>
      <c r="I39" s="386"/>
      <c r="J39" s="386"/>
      <c r="K39" s="386">
        <v>3</v>
      </c>
      <c r="L39" s="386"/>
      <c r="M39" s="386"/>
      <c r="N39" s="386"/>
      <c r="O39" s="386"/>
      <c r="P39" s="386"/>
      <c r="Q39" s="386"/>
      <c r="R39" s="390"/>
      <c r="S39" s="322" t="s">
        <v>1124</v>
      </c>
      <c r="T39" s="44"/>
      <c r="U39" s="50"/>
      <c r="V39" s="386"/>
      <c r="W39" s="384"/>
      <c r="X39" s="2"/>
      <c r="Y39" s="98"/>
      <c r="Z39" s="384"/>
      <c r="AA39" s="386"/>
      <c r="AB39" s="1"/>
      <c r="AC39" s="2"/>
      <c r="AD39" s="13"/>
      <c r="AE39" s="1"/>
      <c r="AF39" s="387"/>
    </row>
    <row r="40" spans="2:32" x14ac:dyDescent="0.2">
      <c r="B40" s="39" t="s">
        <v>76</v>
      </c>
      <c r="C40" s="384" t="s">
        <v>1103</v>
      </c>
      <c r="D40" s="386">
        <v>26</v>
      </c>
      <c r="E40" s="2" t="s">
        <v>50</v>
      </c>
      <c r="F40" s="13"/>
      <c r="G40" s="386"/>
      <c r="H40" s="386"/>
      <c r="I40" s="386">
        <v>6</v>
      </c>
      <c r="J40" s="386"/>
      <c r="K40" s="386"/>
      <c r="L40" s="386"/>
      <c r="M40" s="386"/>
      <c r="N40" s="386"/>
      <c r="O40" s="386"/>
      <c r="P40" s="386"/>
      <c r="Q40" s="386"/>
      <c r="R40" s="390"/>
      <c r="S40" s="322" t="s">
        <v>1118</v>
      </c>
      <c r="T40" s="385"/>
      <c r="U40" s="386"/>
      <c r="V40" s="386"/>
      <c r="W40" s="384"/>
      <c r="X40" s="2"/>
      <c r="Y40" s="98"/>
      <c r="Z40" s="384"/>
      <c r="AA40" s="386"/>
      <c r="AB40" s="1"/>
      <c r="AC40" s="2"/>
      <c r="AD40" s="13"/>
      <c r="AE40" s="1"/>
      <c r="AF40" s="387"/>
    </row>
    <row r="41" spans="2:32" x14ac:dyDescent="0.2">
      <c r="B41" s="39" t="s">
        <v>76</v>
      </c>
      <c r="C41" s="384" t="s">
        <v>1103</v>
      </c>
      <c r="D41" s="386">
        <v>27</v>
      </c>
      <c r="E41" s="2" t="s">
        <v>1112</v>
      </c>
      <c r="F41" s="13"/>
      <c r="G41" s="386"/>
      <c r="H41" s="386"/>
      <c r="I41" s="386">
        <v>9</v>
      </c>
      <c r="J41" s="386"/>
      <c r="K41" s="386"/>
      <c r="L41" s="386"/>
      <c r="M41" s="386"/>
      <c r="N41" s="386"/>
      <c r="O41" s="386"/>
      <c r="P41" s="386"/>
      <c r="Q41" s="386"/>
      <c r="R41" s="386"/>
      <c r="S41" s="321" t="s">
        <v>1116</v>
      </c>
      <c r="T41" s="98"/>
      <c r="U41" s="50"/>
      <c r="V41" s="386"/>
      <c r="W41" s="384"/>
      <c r="X41" s="2"/>
      <c r="Y41" s="98"/>
      <c r="Z41" s="384"/>
      <c r="AA41" s="386"/>
      <c r="AB41" s="1"/>
      <c r="AC41" s="2"/>
      <c r="AD41" s="13"/>
      <c r="AE41" s="1"/>
      <c r="AF41" s="387"/>
    </row>
    <row r="42" spans="2:32" x14ac:dyDescent="0.2">
      <c r="B42" s="39" t="s">
        <v>76</v>
      </c>
      <c r="C42" s="384" t="s">
        <v>1103</v>
      </c>
      <c r="D42" s="386">
        <v>28</v>
      </c>
      <c r="E42" s="2" t="s">
        <v>44</v>
      </c>
      <c r="F42" s="13"/>
      <c r="G42" s="386"/>
      <c r="H42" s="386"/>
      <c r="I42" s="386">
        <v>6</v>
      </c>
      <c r="J42" s="386"/>
      <c r="K42" s="386"/>
      <c r="L42" s="386"/>
      <c r="M42" s="386"/>
      <c r="N42" s="386">
        <v>3</v>
      </c>
      <c r="O42" s="386"/>
      <c r="P42" s="386">
        <v>3</v>
      </c>
      <c r="Q42" s="386"/>
      <c r="R42" s="386"/>
      <c r="S42" s="321" t="s">
        <v>1125</v>
      </c>
      <c r="T42" s="385"/>
      <c r="U42" s="386"/>
      <c r="V42" s="386"/>
      <c r="W42" s="384"/>
      <c r="X42" s="2"/>
      <c r="Y42" s="98"/>
      <c r="Z42" s="384"/>
      <c r="AA42" s="386"/>
      <c r="AB42" s="1"/>
      <c r="AC42" s="2"/>
      <c r="AD42" s="13"/>
      <c r="AE42" s="1"/>
      <c r="AF42" s="387"/>
    </row>
    <row r="43" spans="2:32" x14ac:dyDescent="0.2">
      <c r="B43" s="39" t="s">
        <v>76</v>
      </c>
      <c r="C43" s="384" t="s">
        <v>1103</v>
      </c>
      <c r="D43" s="386">
        <v>29</v>
      </c>
      <c r="E43" s="2" t="s">
        <v>42</v>
      </c>
      <c r="F43" s="13"/>
      <c r="G43" s="386">
        <v>3</v>
      </c>
      <c r="H43" s="386"/>
      <c r="I43" s="386"/>
      <c r="J43" s="386"/>
      <c r="K43" s="386"/>
      <c r="L43" s="386"/>
      <c r="M43" s="386"/>
      <c r="N43" s="386"/>
      <c r="O43" s="386"/>
      <c r="P43" s="386"/>
      <c r="Q43" s="386"/>
      <c r="R43" s="386"/>
      <c r="S43" s="322" t="s">
        <v>1118</v>
      </c>
      <c r="T43" s="385"/>
      <c r="U43" s="386"/>
      <c r="V43" s="386"/>
      <c r="W43" s="384"/>
      <c r="X43" s="2"/>
      <c r="Y43" s="98"/>
      <c r="Z43" s="384"/>
      <c r="AA43" s="386"/>
      <c r="AB43" s="1"/>
      <c r="AC43" s="2"/>
      <c r="AD43" s="13"/>
      <c r="AE43" s="1"/>
      <c r="AF43" s="387"/>
    </row>
    <row r="44" spans="2:32" x14ac:dyDescent="0.2">
      <c r="B44" s="39" t="s">
        <v>76</v>
      </c>
      <c r="C44" s="384" t="s">
        <v>1103</v>
      </c>
      <c r="D44" s="386">
        <v>30</v>
      </c>
      <c r="E44" s="2" t="s">
        <v>1113</v>
      </c>
      <c r="F44" s="13"/>
      <c r="G44" s="386">
        <v>3</v>
      </c>
      <c r="H44" s="386"/>
      <c r="I44" s="386">
        <v>3</v>
      </c>
      <c r="J44" s="386"/>
      <c r="K44" s="386"/>
      <c r="L44" s="386"/>
      <c r="M44" s="386"/>
      <c r="N44" s="386">
        <v>3</v>
      </c>
      <c r="O44" s="386"/>
      <c r="P44" s="386">
        <v>3</v>
      </c>
      <c r="Q44" s="386"/>
      <c r="R44" s="386"/>
      <c r="S44" s="320" t="s">
        <v>1650</v>
      </c>
      <c r="T44" s="385"/>
      <c r="U44" s="386"/>
      <c r="V44" s="386"/>
      <c r="W44" s="384"/>
      <c r="X44" s="2"/>
      <c r="Y44" s="98"/>
      <c r="Z44" s="384"/>
      <c r="AA44" s="386"/>
      <c r="AB44" s="1"/>
      <c r="AC44" s="2"/>
      <c r="AD44" s="13"/>
      <c r="AE44" s="1"/>
      <c r="AF44" s="387"/>
    </row>
    <row r="45" spans="2:32" x14ac:dyDescent="0.2">
      <c r="B45" s="39" t="s">
        <v>76</v>
      </c>
      <c r="C45" s="384" t="s">
        <v>1103</v>
      </c>
      <c r="D45" s="386">
        <v>31</v>
      </c>
      <c r="E45" s="2" t="s">
        <v>42</v>
      </c>
      <c r="F45" s="13"/>
      <c r="G45" s="386">
        <v>3</v>
      </c>
      <c r="H45" s="386"/>
      <c r="I45" s="386"/>
      <c r="J45" s="386"/>
      <c r="K45" s="386"/>
      <c r="L45" s="386"/>
      <c r="M45" s="386"/>
      <c r="N45" s="386"/>
      <c r="O45" s="386"/>
      <c r="P45" s="386"/>
      <c r="Q45" s="386"/>
      <c r="R45" s="386"/>
      <c r="S45" s="322" t="s">
        <v>1126</v>
      </c>
      <c r="T45" s="385"/>
      <c r="U45" s="386"/>
      <c r="V45" s="386"/>
      <c r="W45" s="384"/>
      <c r="X45" s="2"/>
      <c r="Y45" s="98"/>
      <c r="Z45" s="384"/>
      <c r="AA45" s="386"/>
      <c r="AB45" s="1"/>
      <c r="AC45" s="2"/>
      <c r="AD45" s="13"/>
      <c r="AE45" s="1"/>
      <c r="AF45" s="387"/>
    </row>
    <row r="46" spans="2:32" x14ac:dyDescent="0.2">
      <c r="B46" s="39" t="s">
        <v>76</v>
      </c>
      <c r="C46" s="384" t="s">
        <v>1103</v>
      </c>
      <c r="D46" s="386">
        <v>32</v>
      </c>
      <c r="E46" s="2" t="s">
        <v>42</v>
      </c>
      <c r="F46" s="13"/>
      <c r="G46" s="386">
        <v>3</v>
      </c>
      <c r="H46" s="386"/>
      <c r="I46" s="386"/>
      <c r="J46" s="386"/>
      <c r="K46" s="386"/>
      <c r="L46" s="386"/>
      <c r="M46" s="386"/>
      <c r="N46" s="386">
        <v>3</v>
      </c>
      <c r="O46" s="386"/>
      <c r="P46" s="386"/>
      <c r="Q46" s="386"/>
      <c r="R46" s="386"/>
      <c r="S46" s="320" t="s">
        <v>1651</v>
      </c>
      <c r="T46" s="385"/>
      <c r="U46" s="386"/>
      <c r="V46" s="386"/>
      <c r="W46" s="384"/>
      <c r="X46" s="2"/>
      <c r="Y46" s="98"/>
      <c r="Z46" s="384"/>
      <c r="AA46" s="386"/>
      <c r="AB46" s="1"/>
      <c r="AC46" s="2"/>
      <c r="AD46" s="13"/>
      <c r="AE46" s="1"/>
      <c r="AF46" s="387"/>
    </row>
    <row r="47" spans="2:32" x14ac:dyDescent="0.2">
      <c r="B47" s="39" t="s">
        <v>76</v>
      </c>
      <c r="C47" s="384" t="s">
        <v>1103</v>
      </c>
      <c r="D47" s="386">
        <v>33</v>
      </c>
      <c r="E47" s="2" t="s">
        <v>42</v>
      </c>
      <c r="F47" s="13"/>
      <c r="G47" s="386">
        <v>3</v>
      </c>
      <c r="H47" s="386"/>
      <c r="I47" s="386"/>
      <c r="J47" s="386"/>
      <c r="K47" s="386"/>
      <c r="L47" s="386"/>
      <c r="M47" s="386"/>
      <c r="N47" s="386"/>
      <c r="O47" s="386"/>
      <c r="P47" s="386"/>
      <c r="Q47" s="386"/>
      <c r="R47" s="386"/>
      <c r="S47" s="322" t="s">
        <v>1127</v>
      </c>
      <c r="T47" s="385"/>
      <c r="U47" s="386"/>
      <c r="V47" s="386"/>
      <c r="W47" s="384"/>
      <c r="X47" s="2"/>
      <c r="Y47" s="98"/>
      <c r="Z47" s="384"/>
      <c r="AA47" s="386"/>
      <c r="AB47" s="1"/>
      <c r="AC47" s="2"/>
      <c r="AD47" s="13"/>
      <c r="AE47" s="1"/>
      <c r="AF47" s="387"/>
    </row>
    <row r="48" spans="2:32" x14ac:dyDescent="0.2">
      <c r="B48" s="39" t="s">
        <v>76</v>
      </c>
      <c r="C48" s="384" t="s">
        <v>1103</v>
      </c>
      <c r="D48" s="386">
        <v>34</v>
      </c>
      <c r="E48" s="2" t="s">
        <v>57</v>
      </c>
      <c r="F48" s="13"/>
      <c r="G48" s="386">
        <v>3</v>
      </c>
      <c r="H48" s="386"/>
      <c r="I48" s="386"/>
      <c r="J48" s="386"/>
      <c r="K48" s="386">
        <v>3</v>
      </c>
      <c r="L48" s="386"/>
      <c r="M48" s="386"/>
      <c r="N48" s="386">
        <v>3</v>
      </c>
      <c r="O48" s="386"/>
      <c r="P48" s="386"/>
      <c r="Q48" s="386"/>
      <c r="R48" s="386"/>
      <c r="S48" s="322" t="s">
        <v>1128</v>
      </c>
      <c r="T48" s="98"/>
      <c r="U48" s="50"/>
      <c r="V48" s="386"/>
      <c r="W48" s="384"/>
      <c r="X48" s="2"/>
      <c r="Y48" s="98"/>
      <c r="Z48" s="384"/>
      <c r="AA48" s="386"/>
      <c r="AB48" s="1"/>
      <c r="AC48" s="2"/>
      <c r="AD48" s="13"/>
      <c r="AE48" s="1"/>
      <c r="AF48" s="387"/>
    </row>
    <row r="49" spans="2:32" x14ac:dyDescent="0.2">
      <c r="B49" s="39" t="s">
        <v>76</v>
      </c>
      <c r="C49" s="384" t="s">
        <v>1103</v>
      </c>
      <c r="D49" s="386">
        <v>35</v>
      </c>
      <c r="E49" s="2" t="s">
        <v>42</v>
      </c>
      <c r="F49" s="13"/>
      <c r="G49" s="386">
        <v>3</v>
      </c>
      <c r="H49" s="386"/>
      <c r="I49" s="386"/>
      <c r="J49" s="386"/>
      <c r="K49" s="386"/>
      <c r="L49" s="386"/>
      <c r="M49" s="386"/>
      <c r="N49" s="386">
        <v>3</v>
      </c>
      <c r="O49" s="386"/>
      <c r="P49" s="386"/>
      <c r="Q49" s="386"/>
      <c r="R49" s="386"/>
      <c r="S49" s="322" t="s">
        <v>1129</v>
      </c>
      <c r="T49" s="385"/>
      <c r="U49" s="386"/>
      <c r="V49" s="386"/>
      <c r="W49" s="384"/>
      <c r="X49" s="2"/>
      <c r="Y49" s="98"/>
      <c r="Z49" s="384"/>
      <c r="AA49" s="386"/>
      <c r="AB49" s="1"/>
      <c r="AC49" s="2"/>
      <c r="AD49" s="13"/>
      <c r="AE49" s="1"/>
      <c r="AF49" s="387"/>
    </row>
    <row r="50" spans="2:32" x14ac:dyDescent="0.2">
      <c r="B50" s="39" t="s">
        <v>76</v>
      </c>
      <c r="C50" s="384" t="s">
        <v>1103</v>
      </c>
      <c r="D50" s="386">
        <v>36</v>
      </c>
      <c r="E50" s="2" t="s">
        <v>42</v>
      </c>
      <c r="F50" s="13"/>
      <c r="G50" s="386">
        <v>3</v>
      </c>
      <c r="H50" s="386"/>
      <c r="I50" s="386"/>
      <c r="J50" s="386"/>
      <c r="K50" s="386"/>
      <c r="L50" s="386"/>
      <c r="M50" s="386"/>
      <c r="N50" s="386"/>
      <c r="O50" s="386"/>
      <c r="P50" s="386"/>
      <c r="Q50" s="386"/>
      <c r="R50" s="386"/>
      <c r="S50" s="322" t="s">
        <v>1128</v>
      </c>
      <c r="T50" s="98"/>
      <c r="U50" s="50"/>
      <c r="V50" s="386"/>
      <c r="W50" s="384"/>
      <c r="X50" s="2"/>
      <c r="Y50" s="98"/>
      <c r="Z50" s="384"/>
      <c r="AA50" s="386"/>
      <c r="AB50" s="1"/>
      <c r="AC50" s="2"/>
      <c r="AD50" s="13"/>
      <c r="AE50" s="1"/>
      <c r="AF50" s="387"/>
    </row>
    <row r="51" spans="2:32" x14ac:dyDescent="0.2">
      <c r="B51" s="39" t="s">
        <v>76</v>
      </c>
      <c r="C51" s="384" t="s">
        <v>1103</v>
      </c>
      <c r="D51" s="386">
        <v>37</v>
      </c>
      <c r="E51" s="2" t="s">
        <v>1109</v>
      </c>
      <c r="F51" s="13"/>
      <c r="G51" s="386">
        <v>4</v>
      </c>
      <c r="H51" s="386"/>
      <c r="I51" s="386">
        <v>3</v>
      </c>
      <c r="J51" s="386"/>
      <c r="K51" s="386"/>
      <c r="L51" s="386"/>
      <c r="M51" s="386"/>
      <c r="N51" s="386">
        <v>3</v>
      </c>
      <c r="O51" s="386"/>
      <c r="P51" s="386"/>
      <c r="Q51" s="386"/>
      <c r="R51" s="386"/>
      <c r="S51" s="320" t="s">
        <v>1652</v>
      </c>
      <c r="T51" s="385"/>
      <c r="U51" s="386"/>
      <c r="V51" s="386"/>
      <c r="W51" s="384"/>
      <c r="X51" s="2"/>
      <c r="Y51" s="98"/>
      <c r="Z51" s="384"/>
      <c r="AA51" s="386"/>
      <c r="AB51" s="1"/>
      <c r="AC51" s="2"/>
      <c r="AD51" s="13"/>
      <c r="AE51" s="1"/>
      <c r="AF51" s="387"/>
    </row>
    <row r="52" spans="2:32" x14ac:dyDescent="0.2">
      <c r="B52" s="39" t="s">
        <v>76</v>
      </c>
      <c r="C52" s="384" t="s">
        <v>1103</v>
      </c>
      <c r="D52" s="386">
        <v>38</v>
      </c>
      <c r="E52" s="2" t="s">
        <v>42</v>
      </c>
      <c r="F52" s="13"/>
      <c r="G52" s="386">
        <v>3</v>
      </c>
      <c r="H52" s="386"/>
      <c r="I52" s="386"/>
      <c r="J52" s="386"/>
      <c r="K52" s="386"/>
      <c r="L52" s="386"/>
      <c r="M52" s="386"/>
      <c r="N52" s="386"/>
      <c r="O52" s="386"/>
      <c r="P52" s="386"/>
      <c r="Q52" s="386"/>
      <c r="R52" s="386"/>
      <c r="S52" s="320" t="s">
        <v>1652</v>
      </c>
      <c r="T52" s="385"/>
      <c r="U52" s="386"/>
      <c r="V52" s="386"/>
      <c r="W52" s="384"/>
      <c r="X52" s="2"/>
      <c r="Y52" s="98"/>
      <c r="Z52" s="384"/>
      <c r="AA52" s="386"/>
      <c r="AB52" s="1"/>
      <c r="AC52" s="2"/>
      <c r="AD52" s="13"/>
      <c r="AE52" s="1"/>
      <c r="AF52" s="387"/>
    </row>
    <row r="53" spans="2:32" x14ac:dyDescent="0.2">
      <c r="B53" s="39" t="s">
        <v>76</v>
      </c>
      <c r="C53" s="384" t="s">
        <v>1103</v>
      </c>
      <c r="D53" s="386">
        <v>39</v>
      </c>
      <c r="E53" s="2" t="s">
        <v>42</v>
      </c>
      <c r="F53" s="13"/>
      <c r="G53" s="386">
        <v>3</v>
      </c>
      <c r="H53" s="386"/>
      <c r="I53" s="386"/>
      <c r="J53" s="386"/>
      <c r="K53" s="386"/>
      <c r="L53" s="386"/>
      <c r="M53" s="386"/>
      <c r="N53" s="386">
        <v>3</v>
      </c>
      <c r="O53" s="386"/>
      <c r="P53" s="386"/>
      <c r="Q53" s="386"/>
      <c r="R53" s="386"/>
      <c r="S53" s="322" t="s">
        <v>1120</v>
      </c>
      <c r="T53" s="98"/>
      <c r="U53" s="50"/>
      <c r="V53" s="386"/>
      <c r="W53" s="384"/>
      <c r="X53" s="2"/>
      <c r="Y53" s="98"/>
      <c r="Z53" s="384"/>
      <c r="AA53" s="386"/>
      <c r="AB53" s="1"/>
      <c r="AC53" s="2"/>
      <c r="AD53" s="13"/>
      <c r="AE53" s="1"/>
      <c r="AF53" s="387"/>
    </row>
    <row r="54" spans="2:32" x14ac:dyDescent="0.2">
      <c r="B54" s="39" t="s">
        <v>76</v>
      </c>
      <c r="C54" s="384" t="s">
        <v>1103</v>
      </c>
      <c r="D54" s="386">
        <v>40</v>
      </c>
      <c r="E54" s="2" t="s">
        <v>44</v>
      </c>
      <c r="F54" s="13"/>
      <c r="G54" s="386">
        <v>1</v>
      </c>
      <c r="H54" s="386"/>
      <c r="I54" s="386">
        <v>6</v>
      </c>
      <c r="J54" s="386"/>
      <c r="K54" s="386"/>
      <c r="L54" s="386"/>
      <c r="M54" s="386"/>
      <c r="N54" s="386"/>
      <c r="O54" s="386"/>
      <c r="P54" s="386"/>
      <c r="Q54" s="386"/>
      <c r="R54" s="386"/>
      <c r="S54" s="322" t="s">
        <v>1118</v>
      </c>
      <c r="T54" s="98"/>
      <c r="U54" s="50"/>
      <c r="V54" s="386"/>
      <c r="W54" s="384"/>
      <c r="X54" s="2"/>
      <c r="Y54" s="98"/>
      <c r="Z54" s="384"/>
      <c r="AA54" s="386"/>
      <c r="AB54" s="1"/>
      <c r="AC54" s="2"/>
      <c r="AD54" s="13"/>
      <c r="AE54" s="1"/>
      <c r="AF54" s="387"/>
    </row>
    <row r="55" spans="2:32" x14ac:dyDescent="0.2">
      <c r="B55" s="39" t="s">
        <v>76</v>
      </c>
      <c r="C55" s="384" t="s">
        <v>1743</v>
      </c>
      <c r="D55" s="386">
        <v>329</v>
      </c>
      <c r="E55" s="2" t="s">
        <v>1113</v>
      </c>
      <c r="F55" s="13"/>
      <c r="G55" s="386">
        <v>4</v>
      </c>
      <c r="H55" s="386">
        <v>3</v>
      </c>
      <c r="I55" s="386"/>
      <c r="J55" s="386"/>
      <c r="K55" s="386">
        <v>1</v>
      </c>
      <c r="L55" s="386"/>
      <c r="M55" s="386"/>
      <c r="N55" s="386"/>
      <c r="O55" s="386"/>
      <c r="P55" s="386" t="s">
        <v>1114</v>
      </c>
      <c r="Q55" s="386"/>
      <c r="R55" s="386"/>
      <c r="S55" s="322" t="s">
        <v>1130</v>
      </c>
      <c r="T55" s="385"/>
      <c r="U55" s="386"/>
      <c r="V55" s="386"/>
      <c r="W55" s="384"/>
      <c r="X55" s="2"/>
      <c r="Y55" s="98"/>
      <c r="Z55" s="384"/>
      <c r="AA55" s="386"/>
      <c r="AB55" s="1"/>
      <c r="AC55" s="2"/>
      <c r="AD55" s="13"/>
      <c r="AE55" s="1"/>
      <c r="AF55" s="387"/>
    </row>
    <row r="56" spans="2:32" x14ac:dyDescent="0.2">
      <c r="B56" s="39" t="s">
        <v>76</v>
      </c>
      <c r="C56" s="384" t="s">
        <v>1103</v>
      </c>
      <c r="D56" s="386">
        <v>41</v>
      </c>
      <c r="E56" s="2" t="s">
        <v>44</v>
      </c>
      <c r="F56" s="13"/>
      <c r="G56" s="386"/>
      <c r="H56" s="386"/>
      <c r="I56" s="386">
        <v>6</v>
      </c>
      <c r="J56" s="386"/>
      <c r="K56" s="386"/>
      <c r="L56" s="386"/>
      <c r="M56" s="386"/>
      <c r="N56" s="386">
        <v>3</v>
      </c>
      <c r="O56" s="386"/>
      <c r="P56" s="386">
        <v>3</v>
      </c>
      <c r="Q56" s="386"/>
      <c r="R56" s="386"/>
      <c r="S56" s="321" t="s">
        <v>1125</v>
      </c>
      <c r="T56" s="385"/>
      <c r="U56" s="386"/>
      <c r="V56" s="386"/>
      <c r="W56" s="384"/>
      <c r="X56" s="2"/>
      <c r="Y56" s="98"/>
      <c r="Z56" s="384"/>
      <c r="AA56" s="386"/>
      <c r="AB56" s="1"/>
      <c r="AC56" s="2"/>
      <c r="AD56" s="13"/>
      <c r="AE56" s="1"/>
      <c r="AF56" s="387"/>
    </row>
    <row r="57" spans="2:32" x14ac:dyDescent="0.2">
      <c r="B57" s="39" t="s">
        <v>76</v>
      </c>
      <c r="C57" s="384" t="s">
        <v>1103</v>
      </c>
      <c r="D57" s="386">
        <v>42</v>
      </c>
      <c r="E57" s="2" t="s">
        <v>42</v>
      </c>
      <c r="F57" s="13"/>
      <c r="G57" s="386">
        <v>3</v>
      </c>
      <c r="H57" s="386"/>
      <c r="I57" s="386"/>
      <c r="J57" s="386"/>
      <c r="K57" s="386"/>
      <c r="L57" s="386"/>
      <c r="M57" s="386"/>
      <c r="N57" s="386"/>
      <c r="O57" s="386"/>
      <c r="P57" s="386"/>
      <c r="Q57" s="386"/>
      <c r="R57" s="386"/>
      <c r="S57" s="322" t="s">
        <v>1118</v>
      </c>
      <c r="T57" s="385"/>
      <c r="U57" s="386"/>
      <c r="V57" s="386"/>
      <c r="W57" s="384"/>
      <c r="X57" s="2"/>
      <c r="Y57" s="98"/>
      <c r="Z57" s="384"/>
      <c r="AA57" s="386"/>
      <c r="AB57" s="1"/>
      <c r="AC57" s="2"/>
      <c r="AD57" s="13"/>
      <c r="AE57" s="1"/>
      <c r="AF57" s="387"/>
    </row>
    <row r="58" spans="2:32" x14ac:dyDescent="0.2">
      <c r="B58" s="39" t="s">
        <v>76</v>
      </c>
      <c r="C58" s="384" t="s">
        <v>1103</v>
      </c>
      <c r="D58" s="386">
        <v>43</v>
      </c>
      <c r="E58" s="2" t="s">
        <v>42</v>
      </c>
      <c r="F58" s="13"/>
      <c r="G58" s="386">
        <v>3</v>
      </c>
      <c r="H58" s="386"/>
      <c r="I58" s="386"/>
      <c r="J58" s="386"/>
      <c r="K58" s="386">
        <v>3</v>
      </c>
      <c r="L58" s="386"/>
      <c r="M58" s="386"/>
      <c r="N58" s="386">
        <v>3</v>
      </c>
      <c r="O58" s="386"/>
      <c r="P58" s="386"/>
      <c r="Q58" s="386"/>
      <c r="R58" s="386"/>
      <c r="S58" s="322" t="s">
        <v>1847</v>
      </c>
      <c r="T58" s="385"/>
      <c r="U58" s="386"/>
      <c r="V58" s="386"/>
      <c r="W58" s="384"/>
      <c r="X58" s="2"/>
      <c r="Y58" s="98"/>
      <c r="Z58" s="384"/>
      <c r="AA58" s="386"/>
      <c r="AB58" s="1"/>
      <c r="AC58" s="2"/>
      <c r="AD58" s="13"/>
      <c r="AE58" s="1"/>
      <c r="AF58" s="387"/>
    </row>
    <row r="59" spans="2:32" x14ac:dyDescent="0.2">
      <c r="B59" s="39" t="s">
        <v>76</v>
      </c>
      <c r="C59" s="384" t="s">
        <v>1103</v>
      </c>
      <c r="D59" s="386">
        <v>44</v>
      </c>
      <c r="E59" s="2" t="s">
        <v>42</v>
      </c>
      <c r="F59" s="13"/>
      <c r="G59" s="386">
        <v>3</v>
      </c>
      <c r="H59" s="386"/>
      <c r="I59" s="386"/>
      <c r="J59" s="386"/>
      <c r="K59" s="386"/>
      <c r="L59" s="386"/>
      <c r="M59" s="386"/>
      <c r="N59" s="386"/>
      <c r="O59" s="386"/>
      <c r="P59" s="386"/>
      <c r="Q59" s="386"/>
      <c r="R59" s="386"/>
      <c r="S59" s="322" t="s">
        <v>1848</v>
      </c>
      <c r="T59" s="98"/>
      <c r="U59" s="50"/>
      <c r="V59" s="386"/>
      <c r="W59" s="384"/>
      <c r="X59" s="2"/>
      <c r="Y59" s="98"/>
      <c r="Z59" s="384"/>
      <c r="AA59" s="386"/>
      <c r="AB59" s="1"/>
      <c r="AC59" s="2"/>
      <c r="AD59" s="13"/>
      <c r="AE59" s="1"/>
      <c r="AF59" s="387"/>
    </row>
    <row r="60" spans="2:32" x14ac:dyDescent="0.2">
      <c r="B60" s="39" t="s">
        <v>76</v>
      </c>
      <c r="C60" s="384" t="s">
        <v>1103</v>
      </c>
      <c r="D60" s="386">
        <v>45</v>
      </c>
      <c r="E60" s="2" t="s">
        <v>1113</v>
      </c>
      <c r="F60" s="13"/>
      <c r="G60" s="386">
        <v>3</v>
      </c>
      <c r="H60" s="386">
        <v>3</v>
      </c>
      <c r="I60" s="386"/>
      <c r="J60" s="386"/>
      <c r="K60" s="386">
        <v>2</v>
      </c>
      <c r="L60" s="386"/>
      <c r="M60" s="386"/>
      <c r="N60" s="386">
        <v>3</v>
      </c>
      <c r="O60" s="386"/>
      <c r="P60" s="386"/>
      <c r="Q60" s="386"/>
      <c r="R60" s="386"/>
      <c r="S60" s="322" t="s">
        <v>1849</v>
      </c>
      <c r="T60" s="385"/>
      <c r="U60" s="386"/>
      <c r="V60" s="386"/>
      <c r="W60" s="384"/>
      <c r="X60" s="2"/>
      <c r="Y60" s="98"/>
      <c r="Z60" s="384"/>
      <c r="AA60" s="386"/>
      <c r="AB60" s="1"/>
      <c r="AC60" s="2"/>
      <c r="AD60" s="13"/>
      <c r="AE60" s="1"/>
      <c r="AF60" s="387"/>
    </row>
    <row r="61" spans="2:32" x14ac:dyDescent="0.2">
      <c r="B61" s="39" t="s">
        <v>76</v>
      </c>
      <c r="C61" s="384" t="s">
        <v>1103</v>
      </c>
      <c r="D61" s="386">
        <v>46</v>
      </c>
      <c r="E61" s="2" t="s">
        <v>42</v>
      </c>
      <c r="F61" s="13"/>
      <c r="G61" s="386">
        <v>3</v>
      </c>
      <c r="H61" s="386"/>
      <c r="I61" s="386"/>
      <c r="J61" s="386"/>
      <c r="K61" s="386"/>
      <c r="L61" s="386"/>
      <c r="M61" s="386"/>
      <c r="N61" s="386"/>
      <c r="O61" s="386"/>
      <c r="P61" s="386"/>
      <c r="Q61" s="386"/>
      <c r="R61" s="386"/>
      <c r="S61" s="322" t="s">
        <v>1121</v>
      </c>
      <c r="T61" s="98"/>
      <c r="U61" s="50"/>
      <c r="V61" s="386"/>
      <c r="W61" s="384"/>
      <c r="X61" s="2"/>
      <c r="Y61" s="98"/>
      <c r="Z61" s="384"/>
      <c r="AA61" s="386"/>
      <c r="AB61" s="1"/>
      <c r="AC61" s="2"/>
      <c r="AD61" s="13"/>
      <c r="AE61" s="1"/>
      <c r="AF61" s="387"/>
    </row>
    <row r="62" spans="2:32" x14ac:dyDescent="0.2">
      <c r="B62" s="39" t="s">
        <v>76</v>
      </c>
      <c r="C62" s="384" t="s">
        <v>1103</v>
      </c>
      <c r="D62" s="386">
        <v>47</v>
      </c>
      <c r="E62" s="2" t="s">
        <v>42</v>
      </c>
      <c r="F62" s="13"/>
      <c r="G62" s="386">
        <v>3</v>
      </c>
      <c r="H62" s="386"/>
      <c r="I62" s="386"/>
      <c r="J62" s="386"/>
      <c r="K62" s="386"/>
      <c r="L62" s="386"/>
      <c r="M62" s="386"/>
      <c r="N62" s="386">
        <v>3</v>
      </c>
      <c r="O62" s="386"/>
      <c r="P62" s="386"/>
      <c r="Q62" s="386"/>
      <c r="R62" s="386"/>
      <c r="S62" s="321" t="s">
        <v>1116</v>
      </c>
      <c r="T62" s="98"/>
      <c r="U62" s="50"/>
      <c r="V62" s="386"/>
      <c r="W62" s="384"/>
      <c r="X62" s="2"/>
      <c r="Y62" s="56"/>
      <c r="Z62" s="384"/>
      <c r="AA62" s="386"/>
      <c r="AB62" s="1"/>
      <c r="AC62" s="2"/>
      <c r="AD62" s="13"/>
      <c r="AE62" s="1"/>
      <c r="AF62" s="387"/>
    </row>
    <row r="63" spans="2:32" x14ac:dyDescent="0.2">
      <c r="B63" s="39" t="s">
        <v>76</v>
      </c>
      <c r="C63" s="384" t="s">
        <v>1103</v>
      </c>
      <c r="D63" s="386">
        <v>48</v>
      </c>
      <c r="E63" s="2" t="s">
        <v>42</v>
      </c>
      <c r="F63" s="13"/>
      <c r="G63" s="386">
        <v>3</v>
      </c>
      <c r="H63" s="386"/>
      <c r="I63" s="386"/>
      <c r="J63" s="386"/>
      <c r="K63" s="386"/>
      <c r="L63" s="386"/>
      <c r="M63" s="386"/>
      <c r="N63" s="386"/>
      <c r="O63" s="386"/>
      <c r="P63" s="386"/>
      <c r="Q63" s="386"/>
      <c r="R63" s="386"/>
      <c r="S63" s="322" t="s">
        <v>1118</v>
      </c>
      <c r="T63" s="98"/>
      <c r="U63" s="50"/>
      <c r="V63" s="386"/>
      <c r="W63" s="384"/>
      <c r="X63" s="2"/>
      <c r="Y63" s="56"/>
      <c r="Z63" s="384"/>
      <c r="AA63" s="386"/>
      <c r="AB63" s="1"/>
      <c r="AC63" s="2"/>
      <c r="AD63" s="13"/>
      <c r="AE63" s="1"/>
      <c r="AF63" s="387"/>
    </row>
    <row r="64" spans="2:32" x14ac:dyDescent="0.2">
      <c r="B64" s="39" t="s">
        <v>76</v>
      </c>
      <c r="C64" s="384" t="s">
        <v>1103</v>
      </c>
      <c r="D64" s="386">
        <v>49</v>
      </c>
      <c r="E64" s="2" t="s">
        <v>42</v>
      </c>
      <c r="F64" s="13"/>
      <c r="G64" s="386">
        <v>3</v>
      </c>
      <c r="H64" s="386"/>
      <c r="I64" s="386"/>
      <c r="J64" s="386"/>
      <c r="K64" s="386"/>
      <c r="L64" s="386"/>
      <c r="M64" s="386"/>
      <c r="N64" s="386">
        <v>3</v>
      </c>
      <c r="O64" s="386"/>
      <c r="P64" s="386"/>
      <c r="Q64" s="386"/>
      <c r="R64" s="386"/>
      <c r="S64" s="321" t="s">
        <v>1116</v>
      </c>
      <c r="T64" s="98"/>
      <c r="U64" s="50"/>
      <c r="V64" s="386"/>
      <c r="W64" s="384"/>
      <c r="X64" s="2"/>
      <c r="Y64" s="56"/>
      <c r="Z64" s="384"/>
      <c r="AA64" s="386"/>
      <c r="AB64" s="1"/>
      <c r="AC64" s="2"/>
      <c r="AD64" s="13"/>
      <c r="AE64" s="1"/>
      <c r="AF64" s="387"/>
    </row>
    <row r="65" spans="2:32" x14ac:dyDescent="0.2">
      <c r="B65" s="39" t="s">
        <v>76</v>
      </c>
      <c r="C65" s="384" t="s">
        <v>1103</v>
      </c>
      <c r="D65" s="386">
        <v>50</v>
      </c>
      <c r="E65" s="2" t="s">
        <v>42</v>
      </c>
      <c r="F65" s="13"/>
      <c r="G65" s="386">
        <v>3</v>
      </c>
      <c r="H65" s="386"/>
      <c r="I65" s="386"/>
      <c r="J65" s="386"/>
      <c r="K65" s="386">
        <v>3</v>
      </c>
      <c r="L65" s="386"/>
      <c r="M65" s="386"/>
      <c r="N65" s="386"/>
      <c r="O65" s="386"/>
      <c r="P65" s="386"/>
      <c r="Q65" s="386"/>
      <c r="R65" s="386"/>
      <c r="S65" s="320" t="s">
        <v>1883</v>
      </c>
      <c r="T65" s="98"/>
      <c r="U65" s="50"/>
      <c r="V65" s="386"/>
      <c r="W65" s="384"/>
      <c r="X65" s="2"/>
      <c r="Y65" s="56"/>
      <c r="Z65" s="384"/>
      <c r="AA65" s="386"/>
      <c r="AB65" s="1"/>
      <c r="AC65" s="2"/>
      <c r="AD65" s="13"/>
      <c r="AE65" s="1"/>
      <c r="AF65" s="387"/>
    </row>
    <row r="66" spans="2:32" x14ac:dyDescent="0.2">
      <c r="B66" s="39" t="s">
        <v>76</v>
      </c>
      <c r="C66" s="384" t="s">
        <v>1103</v>
      </c>
      <c r="D66" s="386">
        <v>51</v>
      </c>
      <c r="E66" s="2" t="s">
        <v>42</v>
      </c>
      <c r="F66" s="13"/>
      <c r="G66" s="386">
        <v>3</v>
      </c>
      <c r="H66" s="386"/>
      <c r="I66" s="386"/>
      <c r="J66" s="386"/>
      <c r="K66" s="386"/>
      <c r="L66" s="386"/>
      <c r="M66" s="386"/>
      <c r="N66" s="386"/>
      <c r="O66" s="386"/>
      <c r="P66" s="386"/>
      <c r="Q66" s="386"/>
      <c r="R66" s="386"/>
      <c r="S66" s="322" t="s">
        <v>1118</v>
      </c>
      <c r="T66" s="98"/>
      <c r="U66" s="50"/>
      <c r="V66" s="386"/>
      <c r="W66" s="384"/>
      <c r="X66" s="2"/>
      <c r="Y66" s="56"/>
      <c r="Z66" s="384"/>
      <c r="AA66" s="386"/>
      <c r="AB66" s="1"/>
      <c r="AC66" s="2"/>
      <c r="AD66" s="13"/>
      <c r="AE66" s="1"/>
      <c r="AF66" s="387"/>
    </row>
    <row r="67" spans="2:32" x14ac:dyDescent="0.2">
      <c r="B67" s="39" t="s">
        <v>76</v>
      </c>
      <c r="C67" s="384" t="s">
        <v>1103</v>
      </c>
      <c r="D67" s="386">
        <v>52</v>
      </c>
      <c r="E67" s="2" t="s">
        <v>42</v>
      </c>
      <c r="F67" s="13"/>
      <c r="G67" s="386">
        <v>3</v>
      </c>
      <c r="H67" s="386"/>
      <c r="I67" s="386"/>
      <c r="J67" s="386"/>
      <c r="K67" s="386"/>
      <c r="L67" s="386"/>
      <c r="M67" s="386"/>
      <c r="N67" s="386">
        <v>3</v>
      </c>
      <c r="O67" s="386"/>
      <c r="P67" s="386"/>
      <c r="Q67" s="386"/>
      <c r="R67" s="386"/>
      <c r="S67" s="321" t="s">
        <v>1116</v>
      </c>
      <c r="T67" s="98"/>
      <c r="U67" s="50"/>
      <c r="V67" s="386"/>
      <c r="W67" s="384"/>
      <c r="X67" s="2"/>
      <c r="Y67" s="56"/>
      <c r="Z67" s="384"/>
      <c r="AA67" s="386"/>
      <c r="AB67" s="1"/>
      <c r="AC67" s="2"/>
      <c r="AD67" s="13"/>
      <c r="AE67" s="1"/>
      <c r="AF67" s="387"/>
    </row>
    <row r="68" spans="2:32" x14ac:dyDescent="0.2">
      <c r="B68" s="39" t="s">
        <v>76</v>
      </c>
      <c r="C68" s="384" t="s">
        <v>1103</v>
      </c>
      <c r="D68" s="386">
        <v>53</v>
      </c>
      <c r="E68" s="2" t="s">
        <v>1112</v>
      </c>
      <c r="F68" s="13"/>
      <c r="G68" s="386"/>
      <c r="H68" s="386"/>
      <c r="I68" s="386">
        <v>9</v>
      </c>
      <c r="J68" s="386"/>
      <c r="K68" s="386"/>
      <c r="L68" s="386"/>
      <c r="M68" s="386"/>
      <c r="N68" s="386"/>
      <c r="O68" s="386"/>
      <c r="P68" s="386"/>
      <c r="Q68" s="386"/>
      <c r="R68" s="386"/>
      <c r="S68" s="320" t="s">
        <v>1884</v>
      </c>
      <c r="T68" s="385"/>
      <c r="U68" s="386"/>
      <c r="V68" s="386"/>
      <c r="W68" s="384"/>
      <c r="X68" s="2"/>
      <c r="Y68" s="56"/>
      <c r="Z68" s="384"/>
      <c r="AA68" s="386"/>
      <c r="AB68" s="1"/>
      <c r="AC68" s="2"/>
      <c r="AD68" s="13"/>
      <c r="AE68" s="1"/>
      <c r="AF68" s="387"/>
    </row>
    <row r="69" spans="2:32" x14ac:dyDescent="0.2">
      <c r="B69" s="39" t="s">
        <v>76</v>
      </c>
      <c r="C69" s="384" t="s">
        <v>1103</v>
      </c>
      <c r="D69" s="386">
        <v>54</v>
      </c>
      <c r="E69" s="2" t="s">
        <v>44</v>
      </c>
      <c r="F69" s="13"/>
      <c r="G69" s="386"/>
      <c r="H69" s="386"/>
      <c r="I69" s="386">
        <v>6</v>
      </c>
      <c r="J69" s="386"/>
      <c r="K69" s="386">
        <v>3</v>
      </c>
      <c r="L69" s="386"/>
      <c r="M69" s="386"/>
      <c r="N69" s="386"/>
      <c r="O69" s="386"/>
      <c r="P69" s="386"/>
      <c r="Q69" s="386"/>
      <c r="R69" s="386"/>
      <c r="S69" s="321" t="s">
        <v>1850</v>
      </c>
      <c r="T69" s="98"/>
      <c r="U69" s="50"/>
      <c r="V69" s="386"/>
      <c r="W69" s="384"/>
      <c r="X69" s="2"/>
      <c r="Y69" s="56"/>
      <c r="Z69" s="384"/>
      <c r="AA69" s="386"/>
      <c r="AB69" s="1"/>
      <c r="AC69" s="2"/>
      <c r="AD69" s="13"/>
      <c r="AE69" s="1"/>
      <c r="AF69" s="387"/>
    </row>
    <row r="70" spans="2:32" x14ac:dyDescent="0.2">
      <c r="B70" s="39" t="s">
        <v>76</v>
      </c>
      <c r="C70" s="384" t="s">
        <v>1103</v>
      </c>
      <c r="D70" s="386">
        <v>55</v>
      </c>
      <c r="E70" s="2" t="s">
        <v>42</v>
      </c>
      <c r="F70" s="13"/>
      <c r="G70" s="386">
        <v>3</v>
      </c>
      <c r="H70" s="386"/>
      <c r="I70" s="386"/>
      <c r="J70" s="386"/>
      <c r="K70" s="386"/>
      <c r="L70" s="386"/>
      <c r="M70" s="386"/>
      <c r="N70" s="386"/>
      <c r="O70" s="386"/>
      <c r="P70" s="386"/>
      <c r="Q70" s="386"/>
      <c r="R70" s="386"/>
      <c r="S70" s="321" t="s">
        <v>1116</v>
      </c>
      <c r="T70" s="385"/>
      <c r="U70" s="386"/>
      <c r="V70" s="386"/>
      <c r="W70" s="384"/>
      <c r="X70" s="2"/>
      <c r="Y70" s="56"/>
      <c r="Z70" s="384"/>
      <c r="AA70" s="386"/>
      <c r="AB70" s="1"/>
      <c r="AC70" s="2"/>
      <c r="AD70" s="13"/>
      <c r="AE70" s="1"/>
      <c r="AF70" s="387"/>
    </row>
    <row r="71" spans="2:32" x14ac:dyDescent="0.2">
      <c r="B71" s="39" t="s">
        <v>76</v>
      </c>
      <c r="C71" s="384" t="s">
        <v>1103</v>
      </c>
      <c r="D71" s="386">
        <v>56</v>
      </c>
      <c r="E71" s="2" t="s">
        <v>42</v>
      </c>
      <c r="F71" s="13"/>
      <c r="G71" s="386">
        <v>3</v>
      </c>
      <c r="H71" s="386"/>
      <c r="I71" s="386"/>
      <c r="J71" s="386"/>
      <c r="K71" s="386"/>
      <c r="L71" s="386"/>
      <c r="M71" s="386"/>
      <c r="N71" s="386">
        <v>3</v>
      </c>
      <c r="O71" s="386"/>
      <c r="P71" s="386"/>
      <c r="Q71" s="386"/>
      <c r="R71" s="386"/>
      <c r="S71" s="320" t="s">
        <v>1885</v>
      </c>
      <c r="T71" s="385"/>
      <c r="U71" s="386"/>
      <c r="V71" s="386"/>
      <c r="W71" s="384"/>
      <c r="X71" s="2"/>
      <c r="Y71" s="56"/>
      <c r="Z71" s="384"/>
      <c r="AA71" s="386"/>
      <c r="AB71" s="1"/>
      <c r="AC71" s="2"/>
      <c r="AD71" s="13"/>
      <c r="AE71" s="1"/>
      <c r="AF71" s="387"/>
    </row>
    <row r="72" spans="2:32" x14ac:dyDescent="0.2">
      <c r="B72" s="39" t="s">
        <v>76</v>
      </c>
      <c r="C72" s="384" t="s">
        <v>1103</v>
      </c>
      <c r="D72" s="386">
        <v>57</v>
      </c>
      <c r="E72" s="2" t="s">
        <v>42</v>
      </c>
      <c r="F72" s="13"/>
      <c r="G72" s="386">
        <v>3</v>
      </c>
      <c r="H72" s="386"/>
      <c r="I72" s="386"/>
      <c r="J72" s="386"/>
      <c r="K72" s="386"/>
      <c r="L72" s="386"/>
      <c r="M72" s="386"/>
      <c r="N72" s="386"/>
      <c r="O72" s="386"/>
      <c r="P72" s="386"/>
      <c r="Q72" s="386"/>
      <c r="R72" s="386"/>
      <c r="S72" s="322" t="s">
        <v>1484</v>
      </c>
      <c r="T72" s="385"/>
      <c r="U72" s="386"/>
      <c r="V72" s="386"/>
      <c r="W72" s="384"/>
      <c r="X72" s="2"/>
      <c r="Y72" s="56"/>
      <c r="Z72" s="384"/>
      <c r="AA72" s="386"/>
      <c r="AB72" s="1"/>
      <c r="AC72" s="2"/>
      <c r="AD72" s="13"/>
      <c r="AE72" s="1"/>
      <c r="AF72" s="387"/>
    </row>
    <row r="73" spans="2:32" x14ac:dyDescent="0.2">
      <c r="B73" s="39" t="s">
        <v>76</v>
      </c>
      <c r="C73" s="384" t="s">
        <v>1103</v>
      </c>
      <c r="D73" s="386">
        <v>58</v>
      </c>
      <c r="E73" s="2" t="s">
        <v>42</v>
      </c>
      <c r="F73" s="13"/>
      <c r="G73" s="386">
        <v>3</v>
      </c>
      <c r="H73" s="386"/>
      <c r="I73" s="386"/>
      <c r="J73" s="386"/>
      <c r="K73" s="386"/>
      <c r="L73" s="386"/>
      <c r="M73" s="386"/>
      <c r="N73" s="386">
        <v>3</v>
      </c>
      <c r="O73" s="386"/>
      <c r="P73" s="386"/>
      <c r="Q73" s="386"/>
      <c r="R73" s="386"/>
      <c r="S73" s="321" t="s">
        <v>1116</v>
      </c>
      <c r="T73" s="385"/>
      <c r="U73" s="386"/>
      <c r="V73" s="386"/>
      <c r="W73" s="384"/>
      <c r="X73" s="2"/>
      <c r="Y73" s="56"/>
      <c r="Z73" s="384"/>
      <c r="AA73" s="386"/>
      <c r="AB73" s="1"/>
      <c r="AC73" s="2"/>
      <c r="AD73" s="13"/>
      <c r="AE73" s="1"/>
      <c r="AF73" s="387"/>
    </row>
    <row r="74" spans="2:32" x14ac:dyDescent="0.2">
      <c r="B74" s="39" t="s">
        <v>76</v>
      </c>
      <c r="C74" s="384" t="s">
        <v>1103</v>
      </c>
      <c r="D74" s="386">
        <v>59</v>
      </c>
      <c r="E74" s="2" t="s">
        <v>42</v>
      </c>
      <c r="F74" s="13"/>
      <c r="G74" s="386">
        <v>3</v>
      </c>
      <c r="H74" s="386"/>
      <c r="I74" s="386"/>
      <c r="J74" s="386"/>
      <c r="K74" s="386"/>
      <c r="L74" s="386"/>
      <c r="M74" s="386"/>
      <c r="N74" s="386"/>
      <c r="O74" s="386"/>
      <c r="P74" s="386"/>
      <c r="Q74" s="386"/>
      <c r="R74" s="386"/>
      <c r="S74" s="320" t="s">
        <v>1886</v>
      </c>
      <c r="T74" s="98"/>
      <c r="U74" s="50"/>
      <c r="V74" s="386"/>
      <c r="W74" s="384"/>
      <c r="X74" s="2"/>
      <c r="Y74" s="56"/>
      <c r="Z74" s="384"/>
      <c r="AA74" s="386"/>
      <c r="AB74" s="1"/>
      <c r="AC74" s="2"/>
      <c r="AD74" s="13"/>
      <c r="AE74" s="1"/>
      <c r="AF74" s="387"/>
    </row>
    <row r="75" spans="2:32" x14ac:dyDescent="0.2">
      <c r="B75" s="39" t="s">
        <v>76</v>
      </c>
      <c r="C75" s="384" t="s">
        <v>1103</v>
      </c>
      <c r="D75" s="386">
        <v>60</v>
      </c>
      <c r="E75" s="2" t="s">
        <v>44</v>
      </c>
      <c r="F75" s="13"/>
      <c r="G75" s="386"/>
      <c r="H75" s="386">
        <v>3</v>
      </c>
      <c r="I75" s="386"/>
      <c r="J75" s="386">
        <v>3</v>
      </c>
      <c r="K75" s="386"/>
      <c r="L75" s="386"/>
      <c r="M75" s="386"/>
      <c r="N75" s="386"/>
      <c r="O75" s="386"/>
      <c r="P75" s="386">
        <v>3</v>
      </c>
      <c r="Q75" s="386"/>
      <c r="R75" s="386"/>
      <c r="S75" s="322" t="s">
        <v>1851</v>
      </c>
      <c r="T75" s="385"/>
      <c r="U75" s="386"/>
      <c r="V75" s="386"/>
      <c r="W75" s="384"/>
      <c r="X75" s="2"/>
      <c r="Y75" s="56"/>
      <c r="Z75" s="384"/>
      <c r="AA75" s="386"/>
      <c r="AB75" s="1"/>
      <c r="AC75" s="2"/>
      <c r="AD75" s="13"/>
      <c r="AE75" s="1"/>
      <c r="AF75" s="387"/>
    </row>
    <row r="76" spans="2:32" x14ac:dyDescent="0.2">
      <c r="B76" s="39" t="s">
        <v>76</v>
      </c>
      <c r="C76" s="384" t="s">
        <v>1103</v>
      </c>
      <c r="D76" s="386">
        <v>61</v>
      </c>
      <c r="E76" s="2" t="s">
        <v>44</v>
      </c>
      <c r="F76" s="13"/>
      <c r="G76" s="386">
        <v>1</v>
      </c>
      <c r="H76" s="386">
        <v>3</v>
      </c>
      <c r="I76" s="386"/>
      <c r="J76" s="386">
        <v>3</v>
      </c>
      <c r="K76" s="386"/>
      <c r="L76" s="386"/>
      <c r="M76" s="386"/>
      <c r="N76" s="386"/>
      <c r="O76" s="386"/>
      <c r="P76" s="386" t="s">
        <v>1846</v>
      </c>
      <c r="Q76" s="386"/>
      <c r="R76" s="386"/>
      <c r="S76" s="322" t="s">
        <v>1852</v>
      </c>
      <c r="T76" s="98"/>
      <c r="U76" s="50"/>
      <c r="V76" s="386"/>
      <c r="W76" s="384"/>
      <c r="X76" s="2"/>
      <c r="Y76" s="56"/>
      <c r="Z76" s="384"/>
      <c r="AA76" s="386"/>
      <c r="AB76" s="1"/>
      <c r="AC76" s="2"/>
      <c r="AD76" s="13"/>
      <c r="AE76" s="1"/>
      <c r="AF76" s="387"/>
    </row>
    <row r="77" spans="2:32" x14ac:dyDescent="0.2">
      <c r="B77" s="39" t="s">
        <v>76</v>
      </c>
      <c r="C77" s="384" t="s">
        <v>1103</v>
      </c>
      <c r="D77" s="386">
        <v>62</v>
      </c>
      <c r="E77" s="2" t="s">
        <v>42</v>
      </c>
      <c r="F77" s="13"/>
      <c r="G77" s="386">
        <v>3</v>
      </c>
      <c r="H77" s="386"/>
      <c r="I77" s="386"/>
      <c r="J77" s="386"/>
      <c r="K77" s="386"/>
      <c r="L77" s="386"/>
      <c r="M77" s="386"/>
      <c r="N77" s="386">
        <v>3</v>
      </c>
      <c r="O77" s="386"/>
      <c r="P77" s="386"/>
      <c r="Q77" s="386"/>
      <c r="R77" s="386"/>
      <c r="S77" s="322" t="s">
        <v>1853</v>
      </c>
      <c r="T77" s="98"/>
      <c r="U77" s="50"/>
      <c r="V77" s="386"/>
      <c r="W77" s="384"/>
      <c r="X77" s="2"/>
      <c r="Y77" s="56"/>
      <c r="Z77" s="384"/>
      <c r="AA77" s="386"/>
      <c r="AB77" s="1"/>
      <c r="AC77" s="2"/>
      <c r="AD77" s="13"/>
      <c r="AE77" s="1"/>
      <c r="AF77" s="387"/>
    </row>
    <row r="78" spans="2:32" x14ac:dyDescent="0.2">
      <c r="B78" s="39" t="s">
        <v>76</v>
      </c>
      <c r="C78" s="384" t="s">
        <v>1103</v>
      </c>
      <c r="D78" s="386">
        <v>63</v>
      </c>
      <c r="E78" s="2" t="s">
        <v>42</v>
      </c>
      <c r="F78" s="13"/>
      <c r="G78" s="386">
        <v>3</v>
      </c>
      <c r="H78" s="386"/>
      <c r="I78" s="386"/>
      <c r="J78" s="386"/>
      <c r="K78" s="386"/>
      <c r="L78" s="386"/>
      <c r="M78" s="386"/>
      <c r="N78" s="386">
        <v>2</v>
      </c>
      <c r="O78" s="386"/>
      <c r="P78" s="386"/>
      <c r="Q78" s="386"/>
      <c r="R78" s="386"/>
      <c r="S78" s="322" t="s">
        <v>1854</v>
      </c>
      <c r="T78" s="385"/>
      <c r="U78" s="386"/>
      <c r="V78" s="386"/>
      <c r="W78" s="384"/>
      <c r="X78" s="2"/>
      <c r="Y78" s="56"/>
      <c r="Z78" s="384"/>
      <c r="AA78" s="386"/>
      <c r="AB78" s="1"/>
      <c r="AC78" s="2"/>
      <c r="AD78" s="13"/>
      <c r="AE78" s="1"/>
      <c r="AF78" s="387"/>
    </row>
    <row r="79" spans="2:32" x14ac:dyDescent="0.2">
      <c r="B79" s="39" t="s">
        <v>76</v>
      </c>
      <c r="C79" s="384" t="s">
        <v>1103</v>
      </c>
      <c r="D79" s="386">
        <v>64</v>
      </c>
      <c r="E79" s="2" t="s">
        <v>1112</v>
      </c>
      <c r="F79" s="13"/>
      <c r="G79" s="386">
        <v>2</v>
      </c>
      <c r="H79" s="386">
        <v>9</v>
      </c>
      <c r="I79" s="386"/>
      <c r="J79" s="386"/>
      <c r="K79" s="386"/>
      <c r="L79" s="386"/>
      <c r="M79" s="386"/>
      <c r="N79" s="386"/>
      <c r="O79" s="386"/>
      <c r="P79" s="386"/>
      <c r="Q79" s="386"/>
      <c r="R79" s="386"/>
      <c r="S79" s="321" t="s">
        <v>1116</v>
      </c>
      <c r="T79" s="385"/>
      <c r="U79" s="386"/>
      <c r="V79" s="386"/>
      <c r="W79" s="384"/>
      <c r="X79" s="2"/>
      <c r="Y79" s="56"/>
      <c r="Z79" s="384"/>
      <c r="AA79" s="386"/>
      <c r="AB79" s="1"/>
      <c r="AC79" s="2"/>
      <c r="AD79" s="13"/>
      <c r="AE79" s="1"/>
      <c r="AF79" s="387"/>
    </row>
    <row r="80" spans="2:32" x14ac:dyDescent="0.2">
      <c r="B80" s="39" t="s">
        <v>76</v>
      </c>
      <c r="C80" s="384" t="s">
        <v>1103</v>
      </c>
      <c r="D80" s="386">
        <v>65</v>
      </c>
      <c r="E80" s="2" t="s">
        <v>44</v>
      </c>
      <c r="F80" s="13"/>
      <c r="G80" s="386"/>
      <c r="H80" s="386">
        <v>6</v>
      </c>
      <c r="I80" s="386"/>
      <c r="J80" s="386"/>
      <c r="K80" s="386"/>
      <c r="L80" s="386"/>
      <c r="M80" s="386"/>
      <c r="N80" s="386">
        <v>3</v>
      </c>
      <c r="O80" s="386"/>
      <c r="P80" s="386">
        <v>3</v>
      </c>
      <c r="Q80" s="386"/>
      <c r="R80" s="386"/>
      <c r="S80" s="322" t="s">
        <v>1855</v>
      </c>
      <c r="T80" s="385"/>
      <c r="U80" s="386"/>
      <c r="V80" s="386"/>
      <c r="W80" s="384"/>
      <c r="X80" s="2"/>
      <c r="Y80" s="56"/>
      <c r="Z80" s="384"/>
      <c r="AA80" s="386"/>
      <c r="AB80" s="1"/>
      <c r="AC80" s="2"/>
      <c r="AD80" s="13"/>
      <c r="AE80" s="1"/>
      <c r="AF80" s="387"/>
    </row>
    <row r="81" spans="2:32" x14ac:dyDescent="0.2">
      <c r="B81" s="39" t="s">
        <v>76</v>
      </c>
      <c r="C81" s="384" t="s">
        <v>1103</v>
      </c>
      <c r="D81" s="386">
        <v>66</v>
      </c>
      <c r="E81" s="2" t="s">
        <v>44</v>
      </c>
      <c r="F81" s="13"/>
      <c r="G81" s="386"/>
      <c r="H81" s="386">
        <v>6</v>
      </c>
      <c r="I81" s="386"/>
      <c r="J81" s="386"/>
      <c r="K81" s="386"/>
      <c r="L81" s="386"/>
      <c r="M81" s="386"/>
      <c r="N81" s="386">
        <v>3</v>
      </c>
      <c r="O81" s="386"/>
      <c r="P81" s="386">
        <v>3</v>
      </c>
      <c r="Q81" s="386"/>
      <c r="R81" s="386"/>
      <c r="S81" s="321" t="s">
        <v>1856</v>
      </c>
      <c r="T81" s="385"/>
      <c r="U81" s="386"/>
      <c r="V81" s="386"/>
      <c r="W81" s="384"/>
      <c r="X81" s="2"/>
      <c r="Y81" s="56"/>
      <c r="Z81" s="384"/>
      <c r="AA81" s="386"/>
      <c r="AB81" s="1"/>
      <c r="AC81" s="2"/>
      <c r="AD81" s="13"/>
      <c r="AE81" s="1"/>
      <c r="AF81" s="387"/>
    </row>
    <row r="82" spans="2:32" x14ac:dyDescent="0.2">
      <c r="B82" s="39" t="s">
        <v>76</v>
      </c>
      <c r="C82" s="384" t="s">
        <v>1103</v>
      </c>
      <c r="D82" s="386">
        <v>67</v>
      </c>
      <c r="E82" s="2" t="s">
        <v>42</v>
      </c>
      <c r="F82" s="13"/>
      <c r="G82" s="386">
        <v>3</v>
      </c>
      <c r="H82" s="386"/>
      <c r="I82" s="386"/>
      <c r="J82" s="386"/>
      <c r="K82" s="386"/>
      <c r="L82" s="386"/>
      <c r="M82" s="386"/>
      <c r="N82" s="386"/>
      <c r="O82" s="386"/>
      <c r="P82" s="386"/>
      <c r="Q82" s="386"/>
      <c r="R82" s="386"/>
      <c r="S82" s="320" t="s">
        <v>1887</v>
      </c>
      <c r="T82" s="385"/>
      <c r="U82" s="386"/>
      <c r="V82" s="386"/>
      <c r="W82" s="384"/>
      <c r="X82" s="2"/>
      <c r="Y82" s="56"/>
      <c r="Z82" s="384"/>
      <c r="AA82" s="386"/>
      <c r="AB82" s="1"/>
      <c r="AC82" s="2"/>
      <c r="AD82" s="13"/>
      <c r="AE82" s="1"/>
      <c r="AF82" s="387"/>
    </row>
    <row r="83" spans="2:32" x14ac:dyDescent="0.2">
      <c r="B83" s="39" t="s">
        <v>76</v>
      </c>
      <c r="C83" s="384" t="s">
        <v>1103</v>
      </c>
      <c r="D83" s="386">
        <v>68</v>
      </c>
      <c r="E83" s="2" t="s">
        <v>42</v>
      </c>
      <c r="F83" s="13"/>
      <c r="G83" s="386">
        <v>3</v>
      </c>
      <c r="H83" s="386"/>
      <c r="I83" s="386"/>
      <c r="J83" s="386"/>
      <c r="K83" s="386"/>
      <c r="L83" s="386"/>
      <c r="M83" s="386"/>
      <c r="N83" s="386">
        <v>2</v>
      </c>
      <c r="O83" s="386"/>
      <c r="P83" s="386"/>
      <c r="Q83" s="386"/>
      <c r="R83" s="386"/>
      <c r="S83" s="322" t="s">
        <v>1857</v>
      </c>
      <c r="T83" s="98"/>
      <c r="U83" s="50"/>
      <c r="V83" s="386"/>
      <c r="W83" s="384"/>
      <c r="X83" s="2"/>
      <c r="Y83" s="56"/>
      <c r="Z83" s="384"/>
      <c r="AA83" s="386"/>
      <c r="AB83" s="1"/>
      <c r="AC83" s="2"/>
      <c r="AD83" s="13"/>
      <c r="AE83" s="1"/>
      <c r="AF83" s="387"/>
    </row>
    <row r="84" spans="2:32" x14ac:dyDescent="0.2">
      <c r="B84" s="39" t="s">
        <v>76</v>
      </c>
      <c r="C84" s="384" t="s">
        <v>1103</v>
      </c>
      <c r="D84" s="386">
        <v>69</v>
      </c>
      <c r="E84" s="2" t="s">
        <v>42</v>
      </c>
      <c r="F84" s="13"/>
      <c r="G84" s="386">
        <v>3</v>
      </c>
      <c r="H84" s="386"/>
      <c r="I84" s="386"/>
      <c r="J84" s="386"/>
      <c r="K84" s="386"/>
      <c r="L84" s="386"/>
      <c r="M84" s="386"/>
      <c r="N84" s="386"/>
      <c r="O84" s="386"/>
      <c r="P84" s="386"/>
      <c r="Q84" s="386"/>
      <c r="R84" s="386"/>
      <c r="S84" s="322" t="s">
        <v>1858</v>
      </c>
      <c r="T84" s="98"/>
      <c r="U84" s="50"/>
      <c r="V84" s="386"/>
      <c r="W84" s="384"/>
      <c r="X84" s="2"/>
      <c r="Y84" s="56"/>
      <c r="Z84" s="384"/>
      <c r="AA84" s="386"/>
      <c r="AB84" s="1"/>
      <c r="AC84" s="2"/>
      <c r="AD84" s="13"/>
      <c r="AE84" s="1"/>
      <c r="AF84" s="387"/>
    </row>
    <row r="85" spans="2:32" x14ac:dyDescent="0.2">
      <c r="B85" s="39" t="s">
        <v>76</v>
      </c>
      <c r="C85" s="384" t="s">
        <v>1103</v>
      </c>
      <c r="D85" s="386">
        <v>70</v>
      </c>
      <c r="E85" s="2" t="s">
        <v>42</v>
      </c>
      <c r="F85" s="13"/>
      <c r="G85" s="386">
        <v>3</v>
      </c>
      <c r="H85" s="386"/>
      <c r="I85" s="386"/>
      <c r="J85" s="386"/>
      <c r="K85" s="386"/>
      <c r="L85" s="386"/>
      <c r="M85" s="386"/>
      <c r="N85" s="386">
        <v>3</v>
      </c>
      <c r="O85" s="386"/>
      <c r="P85" s="386"/>
      <c r="Q85" s="386"/>
      <c r="R85" s="386"/>
      <c r="S85" s="322" t="s">
        <v>1859</v>
      </c>
      <c r="T85" s="385"/>
      <c r="U85" s="386"/>
      <c r="V85" s="386"/>
      <c r="W85" s="384"/>
      <c r="X85" s="2"/>
      <c r="Y85" s="56"/>
      <c r="Z85" s="384"/>
      <c r="AA85" s="386"/>
      <c r="AB85" s="1"/>
      <c r="AC85" s="2"/>
      <c r="AD85" s="13"/>
      <c r="AE85" s="1"/>
      <c r="AF85" s="387"/>
    </row>
    <row r="86" spans="2:32" x14ac:dyDescent="0.2">
      <c r="B86" s="39" t="s">
        <v>76</v>
      </c>
      <c r="C86" s="384" t="s">
        <v>1103</v>
      </c>
      <c r="D86" s="386">
        <v>71</v>
      </c>
      <c r="E86" s="2" t="s">
        <v>42</v>
      </c>
      <c r="F86" s="13"/>
      <c r="G86" s="386">
        <v>3</v>
      </c>
      <c r="H86" s="386"/>
      <c r="I86" s="386"/>
      <c r="J86" s="386"/>
      <c r="K86" s="386"/>
      <c r="L86" s="386"/>
      <c r="M86" s="386"/>
      <c r="N86" s="386"/>
      <c r="O86" s="386"/>
      <c r="P86" s="386"/>
      <c r="Q86" s="386"/>
      <c r="R86" s="386"/>
      <c r="S86" s="320" t="s">
        <v>1888</v>
      </c>
      <c r="T86" s="385"/>
      <c r="U86" s="386"/>
      <c r="V86" s="386"/>
      <c r="W86" s="384"/>
      <c r="X86" s="2"/>
      <c r="Y86" s="56"/>
      <c r="Z86" s="384"/>
      <c r="AA86" s="386"/>
      <c r="AB86" s="1"/>
      <c r="AC86" s="2"/>
      <c r="AD86" s="13"/>
      <c r="AE86" s="1"/>
      <c r="AF86" s="387"/>
    </row>
    <row r="87" spans="2:32" x14ac:dyDescent="0.2">
      <c r="B87" s="39" t="s">
        <v>76</v>
      </c>
      <c r="C87" s="384" t="s">
        <v>1103</v>
      </c>
      <c r="D87" s="386">
        <v>72</v>
      </c>
      <c r="E87" s="2" t="s">
        <v>42</v>
      </c>
      <c r="F87" s="13"/>
      <c r="G87" s="386">
        <v>3</v>
      </c>
      <c r="H87" s="386"/>
      <c r="I87" s="386"/>
      <c r="J87" s="386"/>
      <c r="K87" s="386"/>
      <c r="L87" s="386"/>
      <c r="M87" s="386"/>
      <c r="N87" s="386">
        <v>3</v>
      </c>
      <c r="O87" s="386"/>
      <c r="P87" s="386"/>
      <c r="Q87" s="386"/>
      <c r="R87" s="386"/>
      <c r="S87" s="320" t="s">
        <v>1889</v>
      </c>
      <c r="T87" s="385"/>
      <c r="U87" s="386"/>
      <c r="V87" s="386"/>
      <c r="W87" s="384"/>
      <c r="X87" s="2"/>
      <c r="Y87" s="56"/>
      <c r="Z87" s="384"/>
      <c r="AA87" s="386"/>
      <c r="AB87" s="1"/>
      <c r="AC87" s="2"/>
      <c r="AD87" s="13"/>
      <c r="AE87" s="1"/>
      <c r="AF87" s="387"/>
    </row>
    <row r="88" spans="2:32" x14ac:dyDescent="0.2">
      <c r="B88" s="39" t="s">
        <v>76</v>
      </c>
      <c r="C88" s="384" t="s">
        <v>1103</v>
      </c>
      <c r="D88" s="386">
        <v>73</v>
      </c>
      <c r="E88" s="2" t="s">
        <v>42</v>
      </c>
      <c r="F88" s="13"/>
      <c r="G88" s="386">
        <v>3</v>
      </c>
      <c r="H88" s="386"/>
      <c r="I88" s="386"/>
      <c r="J88" s="386"/>
      <c r="K88" s="386"/>
      <c r="L88" s="386"/>
      <c r="M88" s="386"/>
      <c r="N88" s="386"/>
      <c r="O88" s="386"/>
      <c r="P88" s="386"/>
      <c r="Q88" s="386"/>
      <c r="R88" s="386"/>
      <c r="S88" s="320" t="s">
        <v>1890</v>
      </c>
      <c r="T88" s="385"/>
      <c r="U88" s="386"/>
      <c r="V88" s="386"/>
      <c r="W88" s="384"/>
      <c r="X88" s="2"/>
      <c r="Y88" s="56"/>
      <c r="Z88" s="384"/>
      <c r="AA88" s="386"/>
      <c r="AB88" s="1"/>
      <c r="AC88" s="2"/>
      <c r="AD88" s="13"/>
      <c r="AE88" s="1"/>
      <c r="AF88" s="387"/>
    </row>
    <row r="89" spans="2:32" x14ac:dyDescent="0.2">
      <c r="B89" s="39" t="s">
        <v>76</v>
      </c>
      <c r="C89" s="384" t="s">
        <v>1103</v>
      </c>
      <c r="D89" s="386">
        <v>74</v>
      </c>
      <c r="E89" s="2" t="s">
        <v>42</v>
      </c>
      <c r="F89" s="13"/>
      <c r="G89" s="386">
        <v>3</v>
      </c>
      <c r="H89" s="386"/>
      <c r="I89" s="386"/>
      <c r="J89" s="386"/>
      <c r="K89" s="386"/>
      <c r="L89" s="386"/>
      <c r="M89" s="386"/>
      <c r="N89" s="386">
        <v>3</v>
      </c>
      <c r="O89" s="386"/>
      <c r="P89" s="386"/>
      <c r="Q89" s="386"/>
      <c r="R89" s="386"/>
      <c r="S89" s="321" t="s">
        <v>1860</v>
      </c>
      <c r="T89" s="385"/>
      <c r="U89" s="386"/>
      <c r="V89" s="386"/>
      <c r="W89" s="384"/>
      <c r="X89" s="2"/>
      <c r="Y89" s="56"/>
      <c r="Z89" s="384"/>
      <c r="AA89" s="386"/>
      <c r="AB89" s="1"/>
      <c r="AC89" s="2"/>
      <c r="AD89" s="13"/>
      <c r="AE89" s="1"/>
      <c r="AF89" s="387"/>
    </row>
    <row r="90" spans="2:32" x14ac:dyDescent="0.2">
      <c r="B90" s="39" t="s">
        <v>76</v>
      </c>
      <c r="C90" s="384" t="s">
        <v>1103</v>
      </c>
      <c r="D90" s="386">
        <v>75</v>
      </c>
      <c r="E90" s="2" t="s">
        <v>42</v>
      </c>
      <c r="F90" s="13"/>
      <c r="G90" s="386">
        <v>3</v>
      </c>
      <c r="H90" s="386"/>
      <c r="I90" s="386"/>
      <c r="J90" s="386"/>
      <c r="K90" s="386"/>
      <c r="L90" s="386"/>
      <c r="M90" s="386"/>
      <c r="N90" s="386"/>
      <c r="O90" s="386"/>
      <c r="P90" s="386"/>
      <c r="Q90" s="386"/>
      <c r="R90" s="386"/>
      <c r="S90" s="320" t="s">
        <v>1891</v>
      </c>
      <c r="T90" s="385"/>
      <c r="U90" s="386"/>
      <c r="V90" s="386"/>
      <c r="W90" s="384"/>
      <c r="X90" s="2"/>
      <c r="Y90" s="56"/>
      <c r="Z90" s="384"/>
      <c r="AA90" s="386"/>
      <c r="AB90" s="1"/>
      <c r="AC90" s="2"/>
      <c r="AD90" s="13"/>
      <c r="AE90" s="1"/>
      <c r="AF90" s="387"/>
    </row>
    <row r="91" spans="2:32" x14ac:dyDescent="0.2">
      <c r="B91" s="39" t="s">
        <v>76</v>
      </c>
      <c r="C91" s="384" t="s">
        <v>1103</v>
      </c>
      <c r="D91" s="386">
        <v>76</v>
      </c>
      <c r="E91" s="2" t="s">
        <v>44</v>
      </c>
      <c r="F91" s="13"/>
      <c r="G91" s="386">
        <v>1</v>
      </c>
      <c r="H91" s="386">
        <v>6</v>
      </c>
      <c r="I91" s="386"/>
      <c r="J91" s="386"/>
      <c r="K91" s="386"/>
      <c r="L91" s="386"/>
      <c r="M91" s="386"/>
      <c r="N91" s="386"/>
      <c r="O91" s="386"/>
      <c r="P91" s="386">
        <v>3</v>
      </c>
      <c r="Q91" s="386"/>
      <c r="R91" s="386"/>
      <c r="S91" s="320" t="s">
        <v>1892</v>
      </c>
      <c r="T91" s="98"/>
      <c r="U91" s="50"/>
      <c r="V91" s="386"/>
      <c r="W91" s="384"/>
      <c r="X91" s="2"/>
      <c r="Y91" s="56"/>
      <c r="Z91" s="384"/>
      <c r="AA91" s="386"/>
      <c r="AB91" s="1"/>
      <c r="AC91" s="2"/>
      <c r="AD91" s="13"/>
      <c r="AE91" s="1"/>
      <c r="AF91" s="387"/>
    </row>
    <row r="92" spans="2:32" x14ac:dyDescent="0.2">
      <c r="B92" s="39" t="s">
        <v>76</v>
      </c>
      <c r="C92" s="384" t="s">
        <v>1103</v>
      </c>
      <c r="D92" s="386">
        <v>77</v>
      </c>
      <c r="E92" s="2" t="s">
        <v>1110</v>
      </c>
      <c r="F92" s="13"/>
      <c r="G92" s="386"/>
      <c r="H92" s="386">
        <v>9</v>
      </c>
      <c r="I92" s="386"/>
      <c r="J92" s="386"/>
      <c r="K92" s="386"/>
      <c r="L92" s="386"/>
      <c r="M92" s="386"/>
      <c r="N92" s="386"/>
      <c r="O92" s="386"/>
      <c r="P92" s="386"/>
      <c r="Q92" s="386"/>
      <c r="R92" s="386"/>
      <c r="S92" s="322" t="s">
        <v>1861</v>
      </c>
      <c r="T92" s="385"/>
      <c r="U92" s="386"/>
      <c r="V92" s="386"/>
      <c r="W92" s="384"/>
      <c r="X92" s="2"/>
      <c r="Y92" s="56"/>
      <c r="Z92" s="384"/>
      <c r="AA92" s="386"/>
      <c r="AB92" s="1"/>
      <c r="AC92" s="2"/>
      <c r="AD92" s="13"/>
      <c r="AE92" s="1"/>
      <c r="AF92" s="387"/>
    </row>
    <row r="93" spans="2:32" x14ac:dyDescent="0.2">
      <c r="B93" s="39" t="s">
        <v>76</v>
      </c>
      <c r="C93" s="384" t="s">
        <v>1103</v>
      </c>
      <c r="D93" s="386">
        <v>78</v>
      </c>
      <c r="E93" s="2" t="s">
        <v>44</v>
      </c>
      <c r="F93" s="13"/>
      <c r="G93" s="386"/>
      <c r="H93" s="386">
        <v>6</v>
      </c>
      <c r="I93" s="386"/>
      <c r="J93" s="386"/>
      <c r="K93" s="386">
        <v>3</v>
      </c>
      <c r="L93" s="386"/>
      <c r="M93" s="386"/>
      <c r="N93" s="386"/>
      <c r="O93" s="386"/>
      <c r="P93" s="386"/>
      <c r="Q93" s="386"/>
      <c r="R93" s="386"/>
      <c r="S93" s="321" t="s">
        <v>1862</v>
      </c>
      <c r="T93" s="385"/>
      <c r="U93" s="386"/>
      <c r="V93" s="386"/>
      <c r="W93" s="384"/>
      <c r="X93" s="2"/>
      <c r="Y93" s="56"/>
      <c r="Z93" s="384"/>
      <c r="AA93" s="386"/>
      <c r="AB93" s="1"/>
      <c r="AC93" s="2"/>
      <c r="AD93" s="13"/>
      <c r="AE93" s="1"/>
      <c r="AF93" s="387"/>
    </row>
    <row r="94" spans="2:32" x14ac:dyDescent="0.2">
      <c r="B94" s="39" t="s">
        <v>76</v>
      </c>
      <c r="C94" s="384" t="s">
        <v>1103</v>
      </c>
      <c r="D94" s="386">
        <v>79</v>
      </c>
      <c r="E94" s="2" t="s">
        <v>42</v>
      </c>
      <c r="F94" s="13"/>
      <c r="G94" s="386">
        <v>3</v>
      </c>
      <c r="H94" s="386"/>
      <c r="I94" s="386"/>
      <c r="J94" s="386"/>
      <c r="K94" s="386"/>
      <c r="L94" s="386"/>
      <c r="M94" s="386"/>
      <c r="N94" s="386"/>
      <c r="O94" s="386"/>
      <c r="P94" s="386"/>
      <c r="Q94" s="386"/>
      <c r="R94" s="386"/>
      <c r="S94" s="322" t="s">
        <v>1863</v>
      </c>
      <c r="T94" s="98"/>
      <c r="U94" s="50"/>
      <c r="V94" s="386"/>
      <c r="W94" s="384"/>
      <c r="X94" s="2"/>
      <c r="Y94" s="56"/>
      <c r="Z94" s="384"/>
      <c r="AA94" s="386"/>
      <c r="AB94" s="1"/>
      <c r="AC94" s="2"/>
      <c r="AD94" s="13"/>
      <c r="AE94" s="1"/>
      <c r="AF94" s="387"/>
    </row>
    <row r="95" spans="2:32" x14ac:dyDescent="0.2">
      <c r="B95" s="39" t="s">
        <v>76</v>
      </c>
      <c r="C95" s="384" t="s">
        <v>1103</v>
      </c>
      <c r="D95" s="386">
        <v>80</v>
      </c>
      <c r="E95" s="2" t="s">
        <v>1113</v>
      </c>
      <c r="F95" s="13"/>
      <c r="G95" s="386">
        <v>3</v>
      </c>
      <c r="H95" s="386">
        <v>2</v>
      </c>
      <c r="I95" s="386"/>
      <c r="J95" s="386"/>
      <c r="K95" s="386">
        <v>2</v>
      </c>
      <c r="L95" s="386"/>
      <c r="M95" s="386"/>
      <c r="N95" s="386"/>
      <c r="O95" s="386"/>
      <c r="P95" s="386"/>
      <c r="Q95" s="386"/>
      <c r="R95" s="386"/>
      <c r="S95" s="320" t="s">
        <v>1893</v>
      </c>
      <c r="T95" s="98"/>
      <c r="U95" s="50"/>
      <c r="V95" s="386"/>
      <c r="W95" s="384"/>
      <c r="X95" s="2"/>
      <c r="Y95" s="56"/>
      <c r="Z95" s="384"/>
      <c r="AA95" s="386"/>
      <c r="AB95" s="1"/>
      <c r="AC95" s="2"/>
      <c r="AD95" s="13"/>
      <c r="AE95" s="1"/>
      <c r="AF95" s="387"/>
    </row>
    <row r="96" spans="2:32" x14ac:dyDescent="0.2">
      <c r="B96" s="39" t="s">
        <v>76</v>
      </c>
      <c r="C96" s="384" t="s">
        <v>1103</v>
      </c>
      <c r="D96" s="386">
        <v>81</v>
      </c>
      <c r="E96" s="2" t="s">
        <v>50</v>
      </c>
      <c r="F96" s="13"/>
      <c r="G96" s="386"/>
      <c r="H96" s="386">
        <v>6</v>
      </c>
      <c r="I96" s="386"/>
      <c r="J96" s="386"/>
      <c r="K96" s="386"/>
      <c r="L96" s="386"/>
      <c r="M96" s="386"/>
      <c r="N96" s="386"/>
      <c r="O96" s="386"/>
      <c r="P96" s="386"/>
      <c r="Q96" s="386"/>
      <c r="R96" s="386"/>
      <c r="S96" s="322" t="s">
        <v>1864</v>
      </c>
      <c r="T96" s="98"/>
      <c r="U96" s="50"/>
      <c r="V96" s="386"/>
      <c r="W96" s="384"/>
      <c r="X96" s="2"/>
      <c r="Y96" s="56"/>
      <c r="Z96" s="384"/>
      <c r="AA96" s="386"/>
      <c r="AB96" s="1"/>
      <c r="AC96" s="2"/>
      <c r="AD96" s="13"/>
      <c r="AE96" s="1"/>
      <c r="AF96" s="387"/>
    </row>
    <row r="97" spans="2:32" x14ac:dyDescent="0.2">
      <c r="B97" s="39" t="s">
        <v>76</v>
      </c>
      <c r="C97" s="384" t="s">
        <v>1103</v>
      </c>
      <c r="D97" s="386">
        <v>82</v>
      </c>
      <c r="E97" s="2" t="s">
        <v>1842</v>
      </c>
      <c r="F97" s="13"/>
      <c r="G97" s="386"/>
      <c r="H97" s="386">
        <v>2</v>
      </c>
      <c r="I97" s="386">
        <v>3</v>
      </c>
      <c r="J97" s="386"/>
      <c r="K97" s="386">
        <v>2</v>
      </c>
      <c r="L97" s="386"/>
      <c r="M97" s="386"/>
      <c r="N97" s="386">
        <v>3</v>
      </c>
      <c r="O97" s="386"/>
      <c r="P97" s="386"/>
      <c r="Q97" s="386"/>
      <c r="R97" s="386"/>
      <c r="S97" s="322" t="s">
        <v>1865</v>
      </c>
      <c r="T97" s="98"/>
      <c r="U97" s="50"/>
      <c r="V97" s="386"/>
      <c r="W97" s="384"/>
      <c r="X97" s="2"/>
      <c r="Y97" s="56"/>
      <c r="Z97" s="384"/>
      <c r="AA97" s="386"/>
      <c r="AB97" s="1"/>
      <c r="AC97" s="2"/>
      <c r="AD97" s="13"/>
      <c r="AE97" s="1"/>
      <c r="AF97" s="387"/>
    </row>
    <row r="98" spans="2:32" x14ac:dyDescent="0.2">
      <c r="B98" s="39" t="s">
        <v>76</v>
      </c>
      <c r="C98" s="384" t="s">
        <v>1103</v>
      </c>
      <c r="D98" s="386">
        <v>83</v>
      </c>
      <c r="E98" s="2" t="s">
        <v>1843</v>
      </c>
      <c r="F98" s="13"/>
      <c r="G98" s="386"/>
      <c r="H98" s="386"/>
      <c r="I98" s="386">
        <v>3</v>
      </c>
      <c r="J98" s="386"/>
      <c r="K98" s="386"/>
      <c r="L98" s="386"/>
      <c r="M98" s="386"/>
      <c r="N98" s="386"/>
      <c r="O98" s="386"/>
      <c r="P98" s="386"/>
      <c r="Q98" s="386"/>
      <c r="R98" s="386"/>
      <c r="S98" s="322" t="s">
        <v>1866</v>
      </c>
      <c r="T98" s="385"/>
      <c r="U98" s="386"/>
      <c r="V98" s="386"/>
      <c r="W98" s="384"/>
      <c r="X98" s="2"/>
      <c r="Y98" s="56"/>
      <c r="Z98" s="384"/>
      <c r="AA98" s="386"/>
      <c r="AB98" s="1"/>
      <c r="AC98" s="2"/>
      <c r="AD98" s="13"/>
      <c r="AE98" s="1"/>
      <c r="AF98" s="387"/>
    </row>
    <row r="99" spans="2:32" x14ac:dyDescent="0.2">
      <c r="B99" s="39" t="s">
        <v>76</v>
      </c>
      <c r="C99" s="384" t="s">
        <v>1103</v>
      </c>
      <c r="D99" s="386">
        <v>84</v>
      </c>
      <c r="E99" s="2" t="s">
        <v>1843</v>
      </c>
      <c r="F99" s="13"/>
      <c r="G99" s="386"/>
      <c r="H99" s="386"/>
      <c r="I99" s="386">
        <v>3</v>
      </c>
      <c r="J99" s="386"/>
      <c r="K99" s="386"/>
      <c r="L99" s="386"/>
      <c r="M99" s="386"/>
      <c r="N99" s="386">
        <v>1</v>
      </c>
      <c r="O99" s="386"/>
      <c r="P99" s="386"/>
      <c r="Q99" s="386"/>
      <c r="R99" s="386"/>
      <c r="S99" s="322" t="s">
        <v>1867</v>
      </c>
      <c r="T99" s="385"/>
      <c r="U99" s="386"/>
      <c r="V99" s="386"/>
      <c r="W99" s="384"/>
      <c r="X99" s="2"/>
      <c r="Y99" s="56"/>
      <c r="Z99" s="384"/>
      <c r="AA99" s="386"/>
      <c r="AB99" s="1"/>
      <c r="AC99" s="2"/>
      <c r="AD99" s="13"/>
      <c r="AE99" s="1"/>
      <c r="AF99" s="387"/>
    </row>
    <row r="100" spans="2:32" x14ac:dyDescent="0.2">
      <c r="B100" s="39" t="s">
        <v>76</v>
      </c>
      <c r="C100" s="384" t="s">
        <v>1103</v>
      </c>
      <c r="D100" s="386">
        <v>85</v>
      </c>
      <c r="E100" s="2" t="s">
        <v>1843</v>
      </c>
      <c r="F100" s="13"/>
      <c r="G100" s="386"/>
      <c r="H100" s="386"/>
      <c r="I100" s="386">
        <v>3</v>
      </c>
      <c r="J100" s="386"/>
      <c r="K100" s="386"/>
      <c r="L100" s="386"/>
      <c r="M100" s="386"/>
      <c r="N100" s="386"/>
      <c r="O100" s="386"/>
      <c r="P100" s="386"/>
      <c r="Q100" s="386"/>
      <c r="R100" s="386"/>
      <c r="S100" s="320" t="s">
        <v>1894</v>
      </c>
      <c r="T100" s="98"/>
      <c r="U100" s="50"/>
      <c r="V100" s="386"/>
      <c r="W100" s="384"/>
      <c r="X100" s="2"/>
      <c r="Y100" s="56"/>
      <c r="Z100" s="384"/>
      <c r="AA100" s="386"/>
      <c r="AB100" s="1"/>
      <c r="AC100" s="2"/>
      <c r="AD100" s="13"/>
      <c r="AE100" s="1"/>
      <c r="AF100" s="387"/>
    </row>
    <row r="101" spans="2:32" x14ac:dyDescent="0.2">
      <c r="B101" s="39" t="s">
        <v>76</v>
      </c>
      <c r="C101" s="384" t="s">
        <v>1103</v>
      </c>
      <c r="D101" s="386">
        <v>86</v>
      </c>
      <c r="E101" s="2" t="s">
        <v>1843</v>
      </c>
      <c r="F101" s="13"/>
      <c r="G101" s="386"/>
      <c r="H101" s="386"/>
      <c r="I101" s="386">
        <v>3</v>
      </c>
      <c r="J101" s="386"/>
      <c r="K101" s="386"/>
      <c r="L101" s="386"/>
      <c r="M101" s="386"/>
      <c r="N101" s="386"/>
      <c r="O101" s="386"/>
      <c r="P101" s="386"/>
      <c r="Q101" s="386"/>
      <c r="R101" s="386"/>
      <c r="S101" s="320" t="s">
        <v>1895</v>
      </c>
      <c r="T101" s="385"/>
      <c r="U101" s="386"/>
      <c r="V101" s="386"/>
      <c r="W101" s="384"/>
      <c r="X101" s="2"/>
      <c r="Y101" s="56"/>
      <c r="Z101" s="384"/>
      <c r="AA101" s="386"/>
      <c r="AB101" s="1"/>
      <c r="AC101" s="2"/>
      <c r="AD101" s="13"/>
      <c r="AE101" s="1"/>
      <c r="AF101" s="387"/>
    </row>
    <row r="102" spans="2:32" x14ac:dyDescent="0.2">
      <c r="B102" s="39" t="s">
        <v>76</v>
      </c>
      <c r="C102" s="384" t="s">
        <v>1103</v>
      </c>
      <c r="D102" s="386">
        <v>87</v>
      </c>
      <c r="E102" s="2" t="s">
        <v>1110</v>
      </c>
      <c r="F102" s="13"/>
      <c r="G102" s="386"/>
      <c r="H102" s="386">
        <v>9</v>
      </c>
      <c r="I102" s="386"/>
      <c r="J102" s="386"/>
      <c r="K102" s="386"/>
      <c r="L102" s="386"/>
      <c r="M102" s="386"/>
      <c r="N102" s="386"/>
      <c r="O102" s="386"/>
      <c r="P102" s="386"/>
      <c r="Q102" s="386"/>
      <c r="R102" s="386"/>
      <c r="S102" s="322" t="s">
        <v>1868</v>
      </c>
      <c r="T102" s="385"/>
      <c r="U102" s="386"/>
      <c r="V102" s="386"/>
      <c r="W102" s="384"/>
      <c r="X102" s="2"/>
      <c r="Y102" s="56"/>
      <c r="Z102" s="384"/>
      <c r="AA102" s="386"/>
      <c r="AB102" s="1"/>
      <c r="AC102" s="2"/>
      <c r="AD102" s="13"/>
      <c r="AE102" s="1"/>
      <c r="AF102" s="387"/>
    </row>
    <row r="103" spans="2:32" x14ac:dyDescent="0.2">
      <c r="B103" s="39" t="s">
        <v>76</v>
      </c>
      <c r="C103" s="384" t="s">
        <v>1103</v>
      </c>
      <c r="D103" s="386">
        <v>88</v>
      </c>
      <c r="E103" s="2" t="s">
        <v>1843</v>
      </c>
      <c r="F103" s="13"/>
      <c r="G103" s="386"/>
      <c r="H103" s="386"/>
      <c r="I103" s="386">
        <v>3</v>
      </c>
      <c r="J103" s="386"/>
      <c r="K103" s="386"/>
      <c r="L103" s="386"/>
      <c r="M103" s="386"/>
      <c r="N103" s="386"/>
      <c r="O103" s="386"/>
      <c r="P103" s="386"/>
      <c r="Q103" s="386"/>
      <c r="R103" s="386"/>
      <c r="S103" s="322" t="s">
        <v>1118</v>
      </c>
      <c r="T103" s="385"/>
      <c r="U103" s="386"/>
      <c r="V103" s="386"/>
      <c r="W103" s="384"/>
      <c r="X103" s="2"/>
      <c r="Y103" s="56"/>
      <c r="Z103" s="384"/>
      <c r="AA103" s="386"/>
      <c r="AB103" s="1"/>
      <c r="AC103" s="2"/>
      <c r="AD103" s="13"/>
      <c r="AE103" s="1"/>
      <c r="AF103" s="387"/>
    </row>
    <row r="104" spans="2:32" x14ac:dyDescent="0.2">
      <c r="B104" s="39" t="s">
        <v>76</v>
      </c>
      <c r="C104" s="384" t="s">
        <v>1103</v>
      </c>
      <c r="D104" s="386">
        <v>89</v>
      </c>
      <c r="E104" s="2" t="s">
        <v>1843</v>
      </c>
      <c r="F104" s="13"/>
      <c r="G104" s="386"/>
      <c r="H104" s="386"/>
      <c r="I104" s="386">
        <v>3</v>
      </c>
      <c r="J104" s="386"/>
      <c r="K104" s="386"/>
      <c r="L104" s="386"/>
      <c r="M104" s="386"/>
      <c r="N104" s="386">
        <v>3</v>
      </c>
      <c r="O104" s="386"/>
      <c r="P104" s="386"/>
      <c r="Q104" s="386"/>
      <c r="R104" s="386"/>
      <c r="S104" s="321" t="s">
        <v>1116</v>
      </c>
      <c r="T104" s="385"/>
      <c r="U104" s="386"/>
      <c r="V104" s="386"/>
      <c r="W104" s="384"/>
      <c r="X104" s="2"/>
      <c r="Y104" s="56"/>
      <c r="Z104" s="384"/>
      <c r="AA104" s="386"/>
      <c r="AB104" s="1"/>
      <c r="AC104" s="2"/>
      <c r="AD104" s="13"/>
      <c r="AE104" s="1"/>
      <c r="AF104" s="387"/>
    </row>
    <row r="105" spans="2:32" x14ac:dyDescent="0.2">
      <c r="B105" s="39" t="s">
        <v>76</v>
      </c>
      <c r="C105" s="384" t="s">
        <v>1103</v>
      </c>
      <c r="D105" s="386">
        <v>90</v>
      </c>
      <c r="E105" s="2" t="s">
        <v>1843</v>
      </c>
      <c r="F105" s="13"/>
      <c r="G105" s="386"/>
      <c r="H105" s="386"/>
      <c r="I105" s="386">
        <v>3</v>
      </c>
      <c r="J105" s="386"/>
      <c r="K105" s="386"/>
      <c r="L105" s="386"/>
      <c r="M105" s="386"/>
      <c r="N105" s="386"/>
      <c r="O105" s="386"/>
      <c r="P105" s="386"/>
      <c r="Q105" s="386"/>
      <c r="R105" s="386"/>
      <c r="S105" s="322" t="s">
        <v>1118</v>
      </c>
      <c r="T105" s="98"/>
      <c r="U105" s="50"/>
      <c r="V105" s="386"/>
      <c r="W105" s="384"/>
      <c r="X105" s="2"/>
      <c r="Y105" s="56"/>
      <c r="Z105" s="384"/>
      <c r="AA105" s="386"/>
      <c r="AB105" s="1"/>
      <c r="AC105" s="2"/>
      <c r="AD105" s="13"/>
      <c r="AE105" s="1"/>
      <c r="AF105" s="387"/>
    </row>
    <row r="106" spans="2:32" x14ac:dyDescent="0.2">
      <c r="B106" s="39" t="s">
        <v>76</v>
      </c>
      <c r="C106" s="384" t="s">
        <v>1103</v>
      </c>
      <c r="D106" s="386">
        <v>91</v>
      </c>
      <c r="E106" s="2" t="s">
        <v>44</v>
      </c>
      <c r="F106" s="13"/>
      <c r="G106" s="386">
        <v>1</v>
      </c>
      <c r="H106" s="386">
        <v>6</v>
      </c>
      <c r="I106" s="386"/>
      <c r="J106" s="386"/>
      <c r="K106" s="386"/>
      <c r="L106" s="386"/>
      <c r="M106" s="386"/>
      <c r="N106" s="386"/>
      <c r="O106" s="386"/>
      <c r="P106" s="386"/>
      <c r="Q106" s="386"/>
      <c r="R106" s="386"/>
      <c r="S106" s="321" t="s">
        <v>1116</v>
      </c>
      <c r="T106" s="98"/>
      <c r="U106" s="50"/>
      <c r="V106" s="386"/>
      <c r="W106" s="384"/>
      <c r="X106" s="2"/>
      <c r="Y106" s="56"/>
      <c r="Z106" s="384"/>
      <c r="AA106" s="386"/>
      <c r="AB106" s="1"/>
      <c r="AC106" s="2"/>
      <c r="AD106" s="13"/>
      <c r="AE106" s="1"/>
      <c r="AF106" s="387"/>
    </row>
    <row r="107" spans="2:32" x14ac:dyDescent="0.2">
      <c r="B107" s="39" t="s">
        <v>76</v>
      </c>
      <c r="C107" s="384" t="s">
        <v>1103</v>
      </c>
      <c r="D107" s="386">
        <v>92</v>
      </c>
      <c r="E107" s="2" t="s">
        <v>1843</v>
      </c>
      <c r="F107" s="13"/>
      <c r="G107" s="386"/>
      <c r="H107" s="386"/>
      <c r="I107" s="386">
        <v>3</v>
      </c>
      <c r="J107" s="386"/>
      <c r="K107" s="386"/>
      <c r="L107" s="386"/>
      <c r="M107" s="386"/>
      <c r="N107" s="386"/>
      <c r="O107" s="386"/>
      <c r="P107" s="386"/>
      <c r="Q107" s="386"/>
      <c r="R107" s="386"/>
      <c r="S107" s="322" t="s">
        <v>1118</v>
      </c>
      <c r="T107" s="98"/>
      <c r="U107" s="50"/>
      <c r="V107" s="386"/>
      <c r="W107" s="384"/>
      <c r="X107" s="2"/>
      <c r="Y107" s="56"/>
      <c r="Z107" s="384"/>
      <c r="AA107" s="386"/>
      <c r="AB107" s="1"/>
      <c r="AC107" s="2"/>
      <c r="AD107" s="13"/>
      <c r="AE107" s="1"/>
      <c r="AF107" s="387"/>
    </row>
    <row r="108" spans="2:32" x14ac:dyDescent="0.2">
      <c r="B108" s="39" t="s">
        <v>76</v>
      </c>
      <c r="C108" s="384" t="s">
        <v>1103</v>
      </c>
      <c r="D108" s="386">
        <v>93</v>
      </c>
      <c r="E108" s="2" t="s">
        <v>44</v>
      </c>
      <c r="F108" s="13"/>
      <c r="G108" s="386">
        <v>1</v>
      </c>
      <c r="H108" s="386">
        <v>6</v>
      </c>
      <c r="I108" s="386"/>
      <c r="J108" s="386"/>
      <c r="K108" s="386"/>
      <c r="L108" s="386"/>
      <c r="M108" s="386"/>
      <c r="N108" s="386"/>
      <c r="O108" s="386"/>
      <c r="P108" s="386"/>
      <c r="Q108" s="386"/>
      <c r="R108" s="386"/>
      <c r="S108" s="321" t="s">
        <v>1116</v>
      </c>
      <c r="T108" s="98"/>
      <c r="U108" s="50"/>
      <c r="V108" s="386"/>
      <c r="W108" s="384"/>
      <c r="X108" s="2"/>
      <c r="Y108" s="56"/>
      <c r="Z108" s="384"/>
      <c r="AA108" s="386"/>
      <c r="AB108" s="1"/>
      <c r="AC108" s="2"/>
      <c r="AD108" s="13"/>
      <c r="AE108" s="1"/>
      <c r="AF108" s="387"/>
    </row>
    <row r="109" spans="2:32" x14ac:dyDescent="0.2">
      <c r="B109" s="39" t="s">
        <v>76</v>
      </c>
      <c r="C109" s="384" t="s">
        <v>1103</v>
      </c>
      <c r="D109" s="386">
        <v>94</v>
      </c>
      <c r="E109" s="2" t="s">
        <v>1844</v>
      </c>
      <c r="F109" s="13"/>
      <c r="G109" s="386">
        <v>2</v>
      </c>
      <c r="H109" s="386">
        <v>2</v>
      </c>
      <c r="I109" s="386">
        <v>6</v>
      </c>
      <c r="J109" s="386"/>
      <c r="K109" s="386">
        <v>2</v>
      </c>
      <c r="L109" s="386"/>
      <c r="M109" s="386"/>
      <c r="N109" s="386"/>
      <c r="O109" s="386"/>
      <c r="P109" s="386"/>
      <c r="Q109" s="386"/>
      <c r="R109" s="386"/>
      <c r="S109" s="322" t="s">
        <v>1869</v>
      </c>
      <c r="T109" s="98"/>
      <c r="U109" s="50"/>
      <c r="V109" s="386"/>
      <c r="W109" s="384"/>
      <c r="X109" s="2"/>
      <c r="Y109" s="56"/>
      <c r="Z109" s="384"/>
      <c r="AA109" s="386"/>
      <c r="AB109" s="1"/>
      <c r="AC109" s="2"/>
      <c r="AD109" s="13"/>
      <c r="AE109" s="1"/>
      <c r="AF109" s="387"/>
    </row>
    <row r="110" spans="2:32" x14ac:dyDescent="0.2">
      <c r="B110" s="39" t="s">
        <v>76</v>
      </c>
      <c r="C110" s="384" t="s">
        <v>1103</v>
      </c>
      <c r="D110" s="386">
        <v>95</v>
      </c>
      <c r="E110" s="2" t="s">
        <v>1843</v>
      </c>
      <c r="F110" s="13"/>
      <c r="G110" s="386"/>
      <c r="H110" s="386"/>
      <c r="I110" s="386">
        <v>3</v>
      </c>
      <c r="J110" s="386"/>
      <c r="K110" s="386"/>
      <c r="L110" s="386"/>
      <c r="M110" s="386"/>
      <c r="N110" s="386"/>
      <c r="O110" s="386"/>
      <c r="P110" s="386"/>
      <c r="Q110" s="386"/>
      <c r="R110" s="386"/>
      <c r="S110" s="322" t="s">
        <v>1118</v>
      </c>
      <c r="T110" s="98"/>
      <c r="U110" s="50"/>
      <c r="V110" s="386"/>
      <c r="W110" s="384"/>
      <c r="X110" s="2"/>
      <c r="Y110" s="56"/>
      <c r="Z110" s="384"/>
      <c r="AA110" s="386"/>
      <c r="AB110" s="1"/>
      <c r="AC110" s="2"/>
      <c r="AD110" s="13"/>
      <c r="AE110" s="1"/>
      <c r="AF110" s="387"/>
    </row>
    <row r="111" spans="2:32" x14ac:dyDescent="0.2">
      <c r="B111" s="39" t="s">
        <v>76</v>
      </c>
      <c r="C111" s="384" t="s">
        <v>1103</v>
      </c>
      <c r="D111" s="386">
        <v>96</v>
      </c>
      <c r="E111" s="2" t="s">
        <v>1843</v>
      </c>
      <c r="F111" s="13"/>
      <c r="G111" s="386"/>
      <c r="H111" s="386"/>
      <c r="I111" s="386">
        <v>3</v>
      </c>
      <c r="J111" s="386"/>
      <c r="K111" s="386"/>
      <c r="L111" s="386"/>
      <c r="M111" s="386"/>
      <c r="N111" s="386"/>
      <c r="O111" s="386"/>
      <c r="P111" s="386"/>
      <c r="Q111" s="386"/>
      <c r="R111" s="386"/>
      <c r="S111" s="322" t="s">
        <v>1118</v>
      </c>
      <c r="T111" s="98"/>
      <c r="U111" s="50"/>
      <c r="V111" s="386"/>
      <c r="W111" s="384"/>
      <c r="X111" s="2"/>
      <c r="Y111" s="56"/>
      <c r="Z111" s="384"/>
      <c r="AA111" s="386"/>
      <c r="AB111" s="1"/>
      <c r="AC111" s="2"/>
      <c r="AD111" s="13"/>
      <c r="AE111" s="1"/>
      <c r="AF111" s="387"/>
    </row>
    <row r="112" spans="2:32" x14ac:dyDescent="0.2">
      <c r="B112" s="39" t="s">
        <v>76</v>
      </c>
      <c r="C112" s="384" t="s">
        <v>1103</v>
      </c>
      <c r="D112" s="386">
        <v>97</v>
      </c>
      <c r="E112" s="2" t="s">
        <v>1110</v>
      </c>
      <c r="F112" s="13"/>
      <c r="G112" s="386"/>
      <c r="H112" s="386">
        <v>6</v>
      </c>
      <c r="I112" s="386">
        <v>2</v>
      </c>
      <c r="J112" s="386"/>
      <c r="K112" s="386">
        <v>2</v>
      </c>
      <c r="L112" s="386"/>
      <c r="M112" s="386"/>
      <c r="N112" s="386"/>
      <c r="O112" s="386"/>
      <c r="P112" s="386"/>
      <c r="Q112" s="386"/>
      <c r="R112" s="386"/>
      <c r="S112" s="322" t="s">
        <v>1870</v>
      </c>
      <c r="T112" s="98"/>
      <c r="U112" s="50"/>
      <c r="V112" s="386"/>
      <c r="W112" s="384"/>
      <c r="X112" s="2"/>
      <c r="Y112" s="56"/>
      <c r="Z112" s="384"/>
      <c r="AA112" s="386"/>
      <c r="AB112" s="1"/>
      <c r="AC112" s="2"/>
      <c r="AD112" s="13"/>
      <c r="AE112" s="1"/>
      <c r="AF112" s="387"/>
    </row>
    <row r="113" spans="2:32" x14ac:dyDescent="0.2">
      <c r="B113" s="39" t="s">
        <v>76</v>
      </c>
      <c r="C113" s="384" t="s">
        <v>1103</v>
      </c>
      <c r="D113" s="386">
        <v>98</v>
      </c>
      <c r="E113" s="2" t="s">
        <v>1843</v>
      </c>
      <c r="F113" s="13"/>
      <c r="G113" s="386"/>
      <c r="H113" s="386"/>
      <c r="I113" s="386">
        <v>3</v>
      </c>
      <c r="J113" s="386"/>
      <c r="K113" s="386"/>
      <c r="L113" s="386"/>
      <c r="M113" s="386"/>
      <c r="N113" s="386">
        <v>2</v>
      </c>
      <c r="O113" s="386"/>
      <c r="P113" s="386"/>
      <c r="Q113" s="386"/>
      <c r="R113" s="386"/>
      <c r="S113" s="322" t="s">
        <v>1871</v>
      </c>
      <c r="T113" s="98"/>
      <c r="U113" s="50"/>
      <c r="V113" s="386"/>
      <c r="W113" s="384"/>
      <c r="X113" s="2"/>
      <c r="Y113" s="56"/>
      <c r="Z113" s="384"/>
      <c r="AA113" s="386"/>
      <c r="AB113" s="1"/>
      <c r="AC113" s="2"/>
      <c r="AD113" s="13"/>
      <c r="AE113" s="1"/>
      <c r="AF113" s="387"/>
    </row>
    <row r="114" spans="2:32" x14ac:dyDescent="0.2">
      <c r="B114" s="39" t="s">
        <v>76</v>
      </c>
      <c r="C114" s="384" t="s">
        <v>1103</v>
      </c>
      <c r="D114" s="386">
        <v>99</v>
      </c>
      <c r="E114" s="2" t="s">
        <v>1843</v>
      </c>
      <c r="F114" s="13"/>
      <c r="G114" s="386"/>
      <c r="H114" s="386"/>
      <c r="I114" s="386">
        <v>3</v>
      </c>
      <c r="J114" s="386"/>
      <c r="K114" s="386"/>
      <c r="L114" s="386"/>
      <c r="M114" s="386"/>
      <c r="N114" s="386"/>
      <c r="O114" s="386"/>
      <c r="P114" s="386"/>
      <c r="Q114" s="386"/>
      <c r="R114" s="386"/>
      <c r="S114" s="322" t="s">
        <v>1118</v>
      </c>
      <c r="T114" s="98"/>
      <c r="U114" s="50"/>
      <c r="V114" s="386"/>
      <c r="W114" s="384"/>
      <c r="X114" s="2"/>
      <c r="Y114" s="56"/>
      <c r="Z114" s="384"/>
      <c r="AA114" s="386"/>
      <c r="AB114" s="1"/>
      <c r="AC114" s="2"/>
      <c r="AD114" s="13"/>
      <c r="AE114" s="1"/>
      <c r="AF114" s="387"/>
    </row>
    <row r="115" spans="2:32" x14ac:dyDescent="0.2">
      <c r="B115" s="39" t="s">
        <v>76</v>
      </c>
      <c r="C115" s="384" t="s">
        <v>1103</v>
      </c>
      <c r="D115" s="386">
        <v>100</v>
      </c>
      <c r="E115" s="2" t="s">
        <v>1843</v>
      </c>
      <c r="F115" s="13"/>
      <c r="G115" s="386"/>
      <c r="H115" s="386"/>
      <c r="I115" s="386">
        <v>3</v>
      </c>
      <c r="J115" s="386"/>
      <c r="K115" s="386"/>
      <c r="L115" s="386"/>
      <c r="M115" s="386"/>
      <c r="N115" s="386"/>
      <c r="O115" s="386"/>
      <c r="P115" s="386"/>
      <c r="Q115" s="386"/>
      <c r="R115" s="386"/>
      <c r="S115" s="322" t="s">
        <v>1118</v>
      </c>
      <c r="T115" s="385"/>
      <c r="U115" s="386"/>
      <c r="V115" s="386"/>
      <c r="W115" s="384"/>
      <c r="X115" s="2"/>
      <c r="Y115" s="56"/>
      <c r="Z115" s="384"/>
      <c r="AA115" s="386"/>
      <c r="AB115" s="1"/>
      <c r="AC115" s="2"/>
      <c r="AD115" s="13"/>
      <c r="AE115" s="1"/>
      <c r="AF115" s="387"/>
    </row>
    <row r="116" spans="2:32" x14ac:dyDescent="0.2">
      <c r="B116" s="39" t="s">
        <v>76</v>
      </c>
      <c r="C116" s="384" t="s">
        <v>1103</v>
      </c>
      <c r="D116" s="386">
        <v>101</v>
      </c>
      <c r="E116" s="2" t="s">
        <v>1112</v>
      </c>
      <c r="F116" s="13"/>
      <c r="G116" s="386"/>
      <c r="H116" s="386">
        <v>9</v>
      </c>
      <c r="I116" s="386"/>
      <c r="J116" s="386"/>
      <c r="K116" s="386"/>
      <c r="L116" s="386"/>
      <c r="M116" s="386"/>
      <c r="N116" s="386"/>
      <c r="O116" s="386"/>
      <c r="P116" s="386"/>
      <c r="Q116" s="386"/>
      <c r="R116" s="386"/>
      <c r="S116" s="322" t="s">
        <v>1872</v>
      </c>
      <c r="T116" s="385"/>
      <c r="U116" s="386"/>
      <c r="V116" s="386"/>
      <c r="W116" s="384"/>
      <c r="X116" s="2"/>
      <c r="Y116" s="56"/>
      <c r="Z116" s="384"/>
      <c r="AA116" s="386"/>
      <c r="AB116" s="1"/>
      <c r="AC116" s="2"/>
      <c r="AD116" s="13"/>
      <c r="AE116" s="1"/>
      <c r="AF116" s="387"/>
    </row>
    <row r="117" spans="2:32" x14ac:dyDescent="0.2">
      <c r="B117" s="39" t="s">
        <v>76</v>
      </c>
      <c r="C117" s="384" t="s">
        <v>1103</v>
      </c>
      <c r="D117" s="386">
        <v>102</v>
      </c>
      <c r="E117" s="2" t="s">
        <v>1843</v>
      </c>
      <c r="F117" s="13"/>
      <c r="G117" s="386"/>
      <c r="H117" s="386"/>
      <c r="I117" s="386">
        <v>3</v>
      </c>
      <c r="J117" s="386"/>
      <c r="K117" s="386"/>
      <c r="L117" s="386"/>
      <c r="M117" s="386"/>
      <c r="N117" s="386">
        <v>3</v>
      </c>
      <c r="O117" s="386"/>
      <c r="P117" s="386"/>
      <c r="Q117" s="386"/>
      <c r="R117" s="386"/>
      <c r="S117" s="322" t="s">
        <v>1873</v>
      </c>
      <c r="T117" s="98"/>
      <c r="U117" s="50"/>
      <c r="V117" s="386"/>
      <c r="W117" s="384"/>
      <c r="X117" s="2"/>
      <c r="Y117" s="56"/>
      <c r="Z117" s="384"/>
      <c r="AA117" s="386"/>
      <c r="AB117" s="1"/>
      <c r="AC117" s="2"/>
      <c r="AD117" s="13"/>
      <c r="AE117" s="1"/>
      <c r="AF117" s="387"/>
    </row>
    <row r="118" spans="2:32" x14ac:dyDescent="0.2">
      <c r="B118" s="39" t="s">
        <v>76</v>
      </c>
      <c r="C118" s="384" t="s">
        <v>1103</v>
      </c>
      <c r="D118" s="386">
        <v>103</v>
      </c>
      <c r="E118" s="2" t="s">
        <v>1843</v>
      </c>
      <c r="F118" s="13"/>
      <c r="G118" s="386"/>
      <c r="H118" s="386"/>
      <c r="I118" s="386">
        <v>3</v>
      </c>
      <c r="J118" s="386"/>
      <c r="K118" s="386"/>
      <c r="L118" s="386"/>
      <c r="M118" s="386"/>
      <c r="N118" s="386"/>
      <c r="O118" s="386"/>
      <c r="P118" s="386"/>
      <c r="Q118" s="386"/>
      <c r="R118" s="386"/>
      <c r="S118" s="322" t="s">
        <v>1497</v>
      </c>
      <c r="T118" s="98"/>
      <c r="U118" s="50"/>
      <c r="V118" s="386"/>
      <c r="W118" s="384"/>
      <c r="X118" s="2"/>
      <c r="Y118" s="56"/>
      <c r="Z118" s="384"/>
      <c r="AA118" s="386"/>
      <c r="AB118" s="1"/>
      <c r="AC118" s="2"/>
      <c r="AD118" s="13"/>
      <c r="AE118" s="1"/>
      <c r="AF118" s="387"/>
    </row>
    <row r="119" spans="2:32" x14ac:dyDescent="0.2">
      <c r="B119" s="39" t="s">
        <v>76</v>
      </c>
      <c r="C119" s="384" t="s">
        <v>1103</v>
      </c>
      <c r="D119" s="386">
        <v>104</v>
      </c>
      <c r="E119" s="2" t="s">
        <v>1843</v>
      </c>
      <c r="F119" s="13"/>
      <c r="G119" s="386"/>
      <c r="H119" s="386"/>
      <c r="I119" s="386">
        <v>3</v>
      </c>
      <c r="J119" s="386"/>
      <c r="K119" s="386"/>
      <c r="L119" s="386"/>
      <c r="M119" s="386"/>
      <c r="N119" s="386"/>
      <c r="O119" s="386"/>
      <c r="P119" s="386"/>
      <c r="Q119" s="386"/>
      <c r="R119" s="386"/>
      <c r="S119" s="322" t="s">
        <v>1497</v>
      </c>
      <c r="T119" s="98"/>
      <c r="U119" s="50"/>
      <c r="V119" s="386"/>
      <c r="W119" s="384"/>
      <c r="X119" s="2"/>
      <c r="Y119" s="56"/>
      <c r="Z119" s="384"/>
      <c r="AA119" s="386"/>
      <c r="AB119" s="1"/>
      <c r="AC119" s="2"/>
      <c r="AD119" s="13"/>
      <c r="AE119" s="1"/>
      <c r="AF119" s="387"/>
    </row>
    <row r="120" spans="2:32" x14ac:dyDescent="0.2">
      <c r="B120" s="39" t="s">
        <v>76</v>
      </c>
      <c r="C120" s="384" t="s">
        <v>1103</v>
      </c>
      <c r="D120" s="386">
        <v>105</v>
      </c>
      <c r="E120" s="2" t="s">
        <v>1843</v>
      </c>
      <c r="F120" s="13"/>
      <c r="G120" s="386"/>
      <c r="H120" s="386"/>
      <c r="I120" s="386">
        <v>3</v>
      </c>
      <c r="J120" s="386"/>
      <c r="K120" s="386"/>
      <c r="L120" s="386"/>
      <c r="M120" s="386"/>
      <c r="N120" s="386"/>
      <c r="O120" s="386"/>
      <c r="P120" s="386"/>
      <c r="Q120" s="386"/>
      <c r="R120" s="386"/>
      <c r="S120" s="322" t="s">
        <v>1497</v>
      </c>
      <c r="T120" s="98"/>
      <c r="U120" s="50"/>
      <c r="V120" s="386"/>
      <c r="W120" s="384"/>
      <c r="X120" s="2"/>
      <c r="Y120" s="56"/>
      <c r="Z120" s="384"/>
      <c r="AA120" s="386"/>
      <c r="AB120" s="1"/>
      <c r="AC120" s="2"/>
      <c r="AD120" s="13"/>
      <c r="AE120" s="1"/>
      <c r="AF120" s="387"/>
    </row>
    <row r="121" spans="2:32" x14ac:dyDescent="0.2">
      <c r="B121" s="39" t="s">
        <v>76</v>
      </c>
      <c r="C121" s="384" t="s">
        <v>1103</v>
      </c>
      <c r="D121" s="386">
        <v>106</v>
      </c>
      <c r="E121" s="2" t="s">
        <v>1110</v>
      </c>
      <c r="F121" s="13"/>
      <c r="G121" s="386">
        <v>1</v>
      </c>
      <c r="H121" s="386">
        <v>6</v>
      </c>
      <c r="I121" s="386">
        <v>2</v>
      </c>
      <c r="J121" s="386"/>
      <c r="K121" s="386">
        <v>2</v>
      </c>
      <c r="L121" s="386"/>
      <c r="M121" s="386"/>
      <c r="N121" s="386">
        <v>3</v>
      </c>
      <c r="O121" s="386"/>
      <c r="P121" s="386"/>
      <c r="Q121" s="386"/>
      <c r="R121" s="386"/>
      <c r="S121" s="322" t="s">
        <v>1874</v>
      </c>
      <c r="T121" s="385"/>
      <c r="U121" s="386"/>
      <c r="V121" s="386"/>
      <c r="W121" s="384"/>
      <c r="X121" s="2"/>
      <c r="Y121" s="56"/>
      <c r="Z121" s="384"/>
      <c r="AA121" s="386"/>
      <c r="AB121" s="1"/>
      <c r="AC121" s="2"/>
      <c r="AD121" s="13"/>
      <c r="AE121" s="1"/>
      <c r="AF121" s="387"/>
    </row>
    <row r="122" spans="2:32" x14ac:dyDescent="0.2">
      <c r="B122" s="39" t="s">
        <v>76</v>
      </c>
      <c r="C122" s="384" t="s">
        <v>1103</v>
      </c>
      <c r="D122" s="386">
        <v>107</v>
      </c>
      <c r="E122" s="2" t="s">
        <v>1843</v>
      </c>
      <c r="F122" s="13"/>
      <c r="G122" s="386"/>
      <c r="H122" s="386"/>
      <c r="I122" s="386">
        <v>3</v>
      </c>
      <c r="J122" s="386"/>
      <c r="K122" s="386"/>
      <c r="L122" s="386"/>
      <c r="M122" s="386"/>
      <c r="N122" s="386"/>
      <c r="O122" s="386"/>
      <c r="P122" s="386"/>
      <c r="Q122" s="386"/>
      <c r="R122" s="386"/>
      <c r="S122" s="322" t="s">
        <v>1497</v>
      </c>
      <c r="T122" s="385"/>
      <c r="U122" s="386"/>
      <c r="V122" s="386"/>
      <c r="W122" s="384"/>
      <c r="X122" s="2"/>
      <c r="Y122" s="56"/>
      <c r="Z122" s="384"/>
      <c r="AA122" s="386"/>
      <c r="AB122" s="1"/>
      <c r="AC122" s="2"/>
      <c r="AD122" s="13"/>
      <c r="AE122" s="1"/>
      <c r="AF122" s="387"/>
    </row>
    <row r="123" spans="2:32" x14ac:dyDescent="0.2">
      <c r="B123" s="39" t="s">
        <v>76</v>
      </c>
      <c r="C123" s="384" t="s">
        <v>1103</v>
      </c>
      <c r="D123" s="95">
        <v>108</v>
      </c>
      <c r="E123" s="112" t="s">
        <v>1843</v>
      </c>
      <c r="F123" s="110"/>
      <c r="G123" s="95"/>
      <c r="H123" s="95"/>
      <c r="I123" s="95">
        <v>3</v>
      </c>
      <c r="J123" s="95"/>
      <c r="K123" s="95"/>
      <c r="L123" s="95"/>
      <c r="M123" s="95"/>
      <c r="N123" s="386">
        <v>3</v>
      </c>
      <c r="O123" s="386"/>
      <c r="P123" s="386"/>
      <c r="Q123" s="386"/>
      <c r="R123" s="386"/>
      <c r="S123" s="322" t="s">
        <v>1497</v>
      </c>
      <c r="T123" s="98"/>
      <c r="U123" s="395"/>
      <c r="V123" s="95"/>
      <c r="W123" s="111"/>
      <c r="X123" s="112"/>
      <c r="Y123" s="348"/>
      <c r="Z123" s="111"/>
      <c r="AA123" s="95"/>
      <c r="AB123" s="96"/>
      <c r="AC123" s="112"/>
      <c r="AD123" s="110"/>
      <c r="AE123" s="96"/>
      <c r="AF123" s="311"/>
    </row>
    <row r="124" spans="2:32" x14ac:dyDescent="0.2">
      <c r="B124" s="39" t="s">
        <v>76</v>
      </c>
      <c r="C124" s="384" t="s">
        <v>1103</v>
      </c>
      <c r="D124" s="386">
        <v>109</v>
      </c>
      <c r="E124" s="2" t="s">
        <v>1843</v>
      </c>
      <c r="F124" s="13"/>
      <c r="G124" s="386"/>
      <c r="H124" s="386"/>
      <c r="I124" s="386">
        <v>3</v>
      </c>
      <c r="J124" s="386"/>
      <c r="K124" s="386"/>
      <c r="L124" s="386"/>
      <c r="M124" s="386"/>
      <c r="N124" s="386"/>
      <c r="O124" s="386"/>
      <c r="P124" s="386"/>
      <c r="Q124" s="386"/>
      <c r="R124" s="386"/>
      <c r="S124" s="322" t="s">
        <v>1497</v>
      </c>
      <c r="T124" s="385"/>
      <c r="U124" s="386"/>
      <c r="V124" s="386"/>
      <c r="W124" s="384"/>
      <c r="X124" s="2"/>
      <c r="Y124" s="56"/>
      <c r="Z124" s="384"/>
      <c r="AA124" s="386"/>
      <c r="AB124" s="1"/>
      <c r="AC124" s="2"/>
      <c r="AD124" s="13"/>
      <c r="AE124" s="1"/>
      <c r="AF124" s="387"/>
    </row>
    <row r="125" spans="2:32" x14ac:dyDescent="0.2">
      <c r="B125" s="39" t="s">
        <v>76</v>
      </c>
      <c r="C125" s="384" t="s">
        <v>1103</v>
      </c>
      <c r="D125" s="386">
        <v>110</v>
      </c>
      <c r="E125" s="2" t="s">
        <v>1843</v>
      </c>
      <c r="F125" s="13"/>
      <c r="G125" s="386"/>
      <c r="H125" s="386"/>
      <c r="I125" s="386">
        <v>3</v>
      </c>
      <c r="J125" s="386"/>
      <c r="K125" s="386"/>
      <c r="L125" s="386"/>
      <c r="M125" s="386"/>
      <c r="N125" s="386">
        <v>3</v>
      </c>
      <c r="O125" s="386"/>
      <c r="P125" s="386"/>
      <c r="Q125" s="386"/>
      <c r="R125" s="386"/>
      <c r="S125" s="322" t="s">
        <v>1497</v>
      </c>
      <c r="T125" s="385"/>
      <c r="U125" s="386"/>
      <c r="V125" s="386"/>
      <c r="W125" s="384"/>
      <c r="X125" s="2"/>
      <c r="Y125" s="56"/>
      <c r="Z125" s="384"/>
      <c r="AA125" s="386"/>
      <c r="AB125" s="1"/>
      <c r="AC125" s="2"/>
      <c r="AD125" s="13"/>
      <c r="AE125" s="1"/>
      <c r="AF125" s="387"/>
    </row>
    <row r="126" spans="2:32" x14ac:dyDescent="0.2">
      <c r="B126" s="39" t="s">
        <v>76</v>
      </c>
      <c r="C126" s="384" t="s">
        <v>1103</v>
      </c>
      <c r="D126" s="386">
        <v>111</v>
      </c>
      <c r="E126" s="2" t="s">
        <v>1843</v>
      </c>
      <c r="F126" s="13"/>
      <c r="G126" s="386"/>
      <c r="H126" s="386"/>
      <c r="I126" s="386">
        <v>3</v>
      </c>
      <c r="J126" s="386"/>
      <c r="K126" s="386"/>
      <c r="L126" s="386"/>
      <c r="M126" s="386"/>
      <c r="N126" s="386"/>
      <c r="O126" s="386"/>
      <c r="P126" s="386"/>
      <c r="Q126" s="386"/>
      <c r="R126" s="386"/>
      <c r="S126" s="322" t="s">
        <v>1497</v>
      </c>
      <c r="T126" s="98"/>
      <c r="U126" s="384"/>
      <c r="V126" s="386"/>
      <c r="W126" s="384"/>
      <c r="X126" s="2"/>
      <c r="Y126" s="56"/>
      <c r="Z126" s="384"/>
      <c r="AA126" s="386"/>
      <c r="AB126" s="1"/>
      <c r="AC126" s="2"/>
      <c r="AD126" s="13"/>
      <c r="AE126" s="1"/>
      <c r="AF126" s="387"/>
    </row>
    <row r="127" spans="2:32" x14ac:dyDescent="0.2">
      <c r="B127" s="39" t="s">
        <v>76</v>
      </c>
      <c r="C127" s="384" t="s">
        <v>1103</v>
      </c>
      <c r="D127" s="386">
        <v>112</v>
      </c>
      <c r="E127" s="2" t="s">
        <v>1843</v>
      </c>
      <c r="F127" s="13"/>
      <c r="G127" s="386"/>
      <c r="H127" s="386"/>
      <c r="I127" s="386">
        <v>3</v>
      </c>
      <c r="J127" s="386"/>
      <c r="K127" s="386"/>
      <c r="L127" s="386"/>
      <c r="M127" s="386"/>
      <c r="N127" s="386">
        <v>3</v>
      </c>
      <c r="O127" s="386"/>
      <c r="P127" s="386"/>
      <c r="Q127" s="386"/>
      <c r="R127" s="386"/>
      <c r="S127" s="321" t="s">
        <v>1116</v>
      </c>
      <c r="T127" s="98"/>
      <c r="U127" s="384"/>
      <c r="V127" s="386"/>
      <c r="W127" s="384"/>
      <c r="X127" s="2"/>
      <c r="Y127" s="56"/>
      <c r="Z127" s="384"/>
      <c r="AA127" s="386"/>
      <c r="AB127" s="1"/>
      <c r="AC127" s="2"/>
      <c r="AD127" s="13"/>
      <c r="AE127" s="1"/>
      <c r="AF127" s="387"/>
    </row>
    <row r="128" spans="2:32" x14ac:dyDescent="0.2">
      <c r="B128" s="39" t="s">
        <v>76</v>
      </c>
      <c r="C128" s="384" t="s">
        <v>1103</v>
      </c>
      <c r="D128" s="386">
        <v>113</v>
      </c>
      <c r="E128" s="2" t="s">
        <v>1110</v>
      </c>
      <c r="F128" s="13"/>
      <c r="G128" s="386">
        <v>2</v>
      </c>
      <c r="H128" s="386">
        <v>9</v>
      </c>
      <c r="I128" s="386">
        <v>2</v>
      </c>
      <c r="J128" s="386"/>
      <c r="K128" s="386"/>
      <c r="L128" s="386"/>
      <c r="M128" s="386"/>
      <c r="N128" s="386"/>
      <c r="O128" s="386"/>
      <c r="P128" s="386"/>
      <c r="Q128" s="386"/>
      <c r="R128" s="386"/>
      <c r="S128" s="322" t="s">
        <v>1875</v>
      </c>
      <c r="T128" s="98"/>
      <c r="U128" s="384"/>
      <c r="V128" s="386"/>
      <c r="W128" s="384"/>
      <c r="X128" s="2"/>
      <c r="Y128" s="56"/>
      <c r="Z128" s="384"/>
      <c r="AA128" s="386"/>
      <c r="AB128" s="1"/>
      <c r="AC128" s="2"/>
      <c r="AD128" s="13"/>
      <c r="AE128" s="1"/>
      <c r="AF128" s="387"/>
    </row>
    <row r="129" spans="2:32" x14ac:dyDescent="0.2">
      <c r="B129" s="39" t="s">
        <v>76</v>
      </c>
      <c r="C129" s="384" t="s">
        <v>1103</v>
      </c>
      <c r="D129" s="386">
        <v>114</v>
      </c>
      <c r="E129" s="2" t="s">
        <v>1842</v>
      </c>
      <c r="F129" s="13"/>
      <c r="G129" s="386"/>
      <c r="H129" s="386">
        <v>2</v>
      </c>
      <c r="I129" s="386">
        <v>3</v>
      </c>
      <c r="J129" s="386"/>
      <c r="K129" s="386">
        <v>2</v>
      </c>
      <c r="L129" s="386"/>
      <c r="M129" s="386"/>
      <c r="N129" s="386"/>
      <c r="O129" s="386"/>
      <c r="P129" s="386"/>
      <c r="Q129" s="386"/>
      <c r="R129" s="386"/>
      <c r="S129" s="322" t="s">
        <v>1876</v>
      </c>
      <c r="T129" s="98"/>
      <c r="U129" s="384"/>
      <c r="V129" s="386"/>
      <c r="W129" s="384"/>
      <c r="X129" s="2"/>
      <c r="Y129" s="56"/>
      <c r="Z129" s="384"/>
      <c r="AA129" s="386"/>
      <c r="AB129" s="1"/>
      <c r="AC129" s="2"/>
      <c r="AD129" s="13"/>
      <c r="AE129" s="1"/>
      <c r="AF129" s="387"/>
    </row>
    <row r="130" spans="2:32" x14ac:dyDescent="0.2">
      <c r="B130" s="39" t="s">
        <v>76</v>
      </c>
      <c r="C130" s="384" t="s">
        <v>1103</v>
      </c>
      <c r="D130" s="386">
        <v>115</v>
      </c>
      <c r="E130" s="2" t="s">
        <v>1843</v>
      </c>
      <c r="F130" s="13"/>
      <c r="G130" s="386"/>
      <c r="H130" s="386"/>
      <c r="I130" s="386">
        <v>3</v>
      </c>
      <c r="J130" s="386"/>
      <c r="K130" s="386"/>
      <c r="L130" s="386"/>
      <c r="M130" s="386"/>
      <c r="N130" s="386">
        <v>3</v>
      </c>
      <c r="O130" s="386"/>
      <c r="P130" s="386"/>
      <c r="Q130" s="386"/>
      <c r="R130" s="386"/>
      <c r="S130" s="321" t="s">
        <v>1116</v>
      </c>
      <c r="T130" s="98"/>
      <c r="U130" s="384"/>
      <c r="V130" s="386"/>
      <c r="W130" s="384"/>
      <c r="X130" s="2"/>
      <c r="Y130" s="385"/>
      <c r="Z130" s="1"/>
      <c r="AA130" s="386"/>
      <c r="AB130" s="1"/>
      <c r="AC130" s="2"/>
      <c r="AD130" s="13"/>
      <c r="AE130" s="1"/>
      <c r="AF130" s="387"/>
    </row>
    <row r="131" spans="2:32" x14ac:dyDescent="0.2">
      <c r="B131" s="39" t="s">
        <v>76</v>
      </c>
      <c r="C131" s="384" t="s">
        <v>1103</v>
      </c>
      <c r="D131" s="386">
        <v>116</v>
      </c>
      <c r="E131" s="2" t="s">
        <v>1842</v>
      </c>
      <c r="F131" s="13"/>
      <c r="G131" s="386"/>
      <c r="H131" s="386">
        <v>2</v>
      </c>
      <c r="I131" s="386">
        <v>3</v>
      </c>
      <c r="J131" s="386"/>
      <c r="K131" s="386">
        <v>2</v>
      </c>
      <c r="L131" s="386"/>
      <c r="M131" s="386"/>
      <c r="N131" s="386"/>
      <c r="O131" s="386"/>
      <c r="P131" s="386"/>
      <c r="Q131" s="386"/>
      <c r="R131" s="386"/>
      <c r="S131" s="322" t="s">
        <v>1877</v>
      </c>
      <c r="T131" s="98"/>
      <c r="U131" s="384"/>
      <c r="V131" s="386"/>
      <c r="W131" s="384"/>
      <c r="X131" s="2"/>
      <c r="Y131" s="385"/>
      <c r="Z131" s="1"/>
      <c r="AA131" s="386"/>
      <c r="AB131" s="1"/>
      <c r="AC131" s="2"/>
      <c r="AD131" s="13"/>
      <c r="AE131" s="1"/>
      <c r="AF131" s="387"/>
    </row>
    <row r="132" spans="2:32" x14ac:dyDescent="0.2">
      <c r="B132" s="39" t="s">
        <v>76</v>
      </c>
      <c r="C132" s="384" t="s">
        <v>1103</v>
      </c>
      <c r="D132" s="386">
        <v>117</v>
      </c>
      <c r="E132" s="2" t="s">
        <v>1843</v>
      </c>
      <c r="F132" s="13"/>
      <c r="G132" s="386"/>
      <c r="H132" s="386"/>
      <c r="I132" s="386">
        <v>3</v>
      </c>
      <c r="J132" s="386"/>
      <c r="K132" s="386"/>
      <c r="L132" s="386"/>
      <c r="M132" s="386"/>
      <c r="N132" s="386">
        <v>3</v>
      </c>
      <c r="O132" s="386"/>
      <c r="P132" s="386"/>
      <c r="Q132" s="386"/>
      <c r="R132" s="386"/>
      <c r="S132" s="321" t="s">
        <v>1116</v>
      </c>
      <c r="T132" s="98"/>
      <c r="U132" s="384"/>
      <c r="V132" s="386"/>
      <c r="W132" s="384"/>
      <c r="X132" s="2"/>
      <c r="Y132" s="385"/>
      <c r="Z132" s="1"/>
      <c r="AA132" s="386"/>
      <c r="AB132" s="1"/>
      <c r="AC132" s="2"/>
      <c r="AD132" s="13"/>
      <c r="AE132" s="1"/>
      <c r="AF132" s="387"/>
    </row>
    <row r="133" spans="2:32" x14ac:dyDescent="0.2">
      <c r="B133" s="39" t="s">
        <v>76</v>
      </c>
      <c r="C133" s="384" t="s">
        <v>1103</v>
      </c>
      <c r="D133" s="386">
        <v>118</v>
      </c>
      <c r="E133" s="2" t="s">
        <v>44</v>
      </c>
      <c r="F133" s="13"/>
      <c r="G133" s="386"/>
      <c r="H133" s="386">
        <v>6</v>
      </c>
      <c r="I133" s="386"/>
      <c r="J133" s="386"/>
      <c r="K133" s="386"/>
      <c r="L133" s="386"/>
      <c r="M133" s="386"/>
      <c r="N133" s="386"/>
      <c r="O133" s="386"/>
      <c r="P133" s="386">
        <v>3</v>
      </c>
      <c r="Q133" s="386"/>
      <c r="R133" s="386"/>
      <c r="S133" s="322" t="s">
        <v>1878</v>
      </c>
      <c r="T133" s="98"/>
      <c r="U133" s="384"/>
      <c r="V133" s="386"/>
      <c r="W133" s="384"/>
      <c r="X133" s="2"/>
      <c r="Y133" s="385"/>
      <c r="Z133" s="1"/>
      <c r="AA133" s="386"/>
      <c r="AB133" s="1"/>
      <c r="AC133" s="2"/>
      <c r="AD133" s="13"/>
      <c r="AE133" s="1"/>
      <c r="AF133" s="387"/>
    </row>
    <row r="134" spans="2:32" x14ac:dyDescent="0.2">
      <c r="B134" s="39" t="s">
        <v>76</v>
      </c>
      <c r="C134" s="384" t="s">
        <v>1103</v>
      </c>
      <c r="D134" s="386">
        <v>119</v>
      </c>
      <c r="E134" s="2" t="s">
        <v>1842</v>
      </c>
      <c r="F134" s="13"/>
      <c r="G134" s="386">
        <v>1</v>
      </c>
      <c r="H134" s="386">
        <v>3</v>
      </c>
      <c r="I134" s="386">
        <v>3</v>
      </c>
      <c r="J134" s="386"/>
      <c r="K134" s="386"/>
      <c r="L134" s="386"/>
      <c r="M134" s="386"/>
      <c r="N134" s="386"/>
      <c r="O134" s="386"/>
      <c r="P134" s="386"/>
      <c r="Q134" s="386"/>
      <c r="R134" s="386"/>
      <c r="S134" s="321" t="s">
        <v>1116</v>
      </c>
      <c r="T134" s="98"/>
      <c r="U134" s="384"/>
      <c r="V134" s="386"/>
      <c r="W134" s="384"/>
      <c r="X134" s="2"/>
      <c r="Y134" s="385"/>
      <c r="Z134" s="1"/>
      <c r="AA134" s="386"/>
      <c r="AB134" s="1"/>
      <c r="AC134" s="2"/>
      <c r="AD134" s="13"/>
      <c r="AE134" s="1"/>
      <c r="AF134" s="387"/>
    </row>
    <row r="135" spans="2:32" x14ac:dyDescent="0.2">
      <c r="B135" s="39" t="s">
        <v>76</v>
      </c>
      <c r="C135" s="384" t="s">
        <v>1103</v>
      </c>
      <c r="D135" s="386">
        <v>120</v>
      </c>
      <c r="E135" s="2" t="s">
        <v>44</v>
      </c>
      <c r="F135" s="13"/>
      <c r="G135" s="386">
        <v>1</v>
      </c>
      <c r="H135" s="386">
        <v>6</v>
      </c>
      <c r="I135" s="386"/>
      <c r="J135" s="386"/>
      <c r="K135" s="386"/>
      <c r="L135" s="386"/>
      <c r="M135" s="386"/>
      <c r="N135" s="386"/>
      <c r="O135" s="386"/>
      <c r="P135" s="386"/>
      <c r="Q135" s="386"/>
      <c r="R135" s="386"/>
      <c r="S135" s="321" t="s">
        <v>1116</v>
      </c>
      <c r="T135" s="98"/>
      <c r="U135" s="384"/>
      <c r="V135" s="386"/>
      <c r="W135" s="384"/>
      <c r="X135" s="2"/>
      <c r="Y135" s="385"/>
      <c r="Z135" s="1"/>
      <c r="AA135" s="386"/>
      <c r="AB135" s="1"/>
      <c r="AC135" s="2"/>
      <c r="AD135" s="13"/>
      <c r="AE135" s="1"/>
      <c r="AF135" s="387"/>
    </row>
    <row r="136" spans="2:32" x14ac:dyDescent="0.2">
      <c r="B136" s="39" t="s">
        <v>76</v>
      </c>
      <c r="C136" s="384" t="s">
        <v>1103</v>
      </c>
      <c r="D136" s="386">
        <v>121</v>
      </c>
      <c r="E136" s="2" t="s">
        <v>44</v>
      </c>
      <c r="F136" s="13"/>
      <c r="G136" s="386"/>
      <c r="H136" s="386">
        <v>6</v>
      </c>
      <c r="I136" s="386"/>
      <c r="J136" s="386"/>
      <c r="K136" s="386"/>
      <c r="L136" s="386"/>
      <c r="M136" s="386"/>
      <c r="N136" s="386"/>
      <c r="O136" s="386"/>
      <c r="P136" s="386">
        <v>3</v>
      </c>
      <c r="Q136" s="386"/>
      <c r="R136" s="386"/>
      <c r="S136" s="321" t="s">
        <v>1125</v>
      </c>
      <c r="T136" s="98"/>
      <c r="U136" s="384"/>
      <c r="V136" s="386"/>
      <c r="W136" s="384"/>
      <c r="X136" s="2"/>
      <c r="Y136" s="385"/>
      <c r="Z136" s="1"/>
      <c r="AA136" s="386"/>
      <c r="AB136" s="1"/>
      <c r="AC136" s="2"/>
      <c r="AD136" s="13"/>
      <c r="AE136" s="1"/>
      <c r="AF136" s="387"/>
    </row>
    <row r="137" spans="2:32" x14ac:dyDescent="0.2">
      <c r="B137" s="39" t="s">
        <v>76</v>
      </c>
      <c r="C137" s="384" t="s">
        <v>1103</v>
      </c>
      <c r="D137" s="386">
        <v>122</v>
      </c>
      <c r="E137" s="2" t="s">
        <v>42</v>
      </c>
      <c r="F137" s="13"/>
      <c r="G137" s="386">
        <v>3</v>
      </c>
      <c r="H137" s="386"/>
      <c r="I137" s="386"/>
      <c r="J137" s="386"/>
      <c r="K137" s="386"/>
      <c r="L137" s="386"/>
      <c r="M137" s="386"/>
      <c r="N137" s="386"/>
      <c r="O137" s="386"/>
      <c r="P137" s="386"/>
      <c r="Q137" s="386"/>
      <c r="R137" s="386"/>
      <c r="S137" s="322" t="s">
        <v>1879</v>
      </c>
      <c r="T137" s="98"/>
      <c r="U137" s="384"/>
      <c r="V137" s="386"/>
      <c r="W137" s="384"/>
      <c r="X137" s="2"/>
      <c r="Y137" s="385"/>
      <c r="Z137" s="1"/>
      <c r="AA137" s="386"/>
      <c r="AB137" s="1"/>
      <c r="AC137" s="2"/>
      <c r="AD137" s="13"/>
      <c r="AE137" s="1"/>
      <c r="AF137" s="387"/>
    </row>
    <row r="138" spans="2:32" x14ac:dyDescent="0.2">
      <c r="B138" s="39" t="s">
        <v>76</v>
      </c>
      <c r="C138" s="384" t="s">
        <v>1103</v>
      </c>
      <c r="D138" s="386">
        <v>123</v>
      </c>
      <c r="E138" s="2" t="s">
        <v>50</v>
      </c>
      <c r="F138" s="13"/>
      <c r="G138" s="386">
        <v>2</v>
      </c>
      <c r="H138" s="386">
        <v>6</v>
      </c>
      <c r="I138" s="386"/>
      <c r="J138" s="386"/>
      <c r="K138" s="386"/>
      <c r="L138" s="386"/>
      <c r="M138" s="386"/>
      <c r="N138" s="386">
        <v>3</v>
      </c>
      <c r="O138" s="386"/>
      <c r="P138" s="386"/>
      <c r="Q138" s="386"/>
      <c r="R138" s="386"/>
      <c r="S138" s="322" t="s">
        <v>1880</v>
      </c>
      <c r="T138" s="98"/>
      <c r="U138" s="384"/>
      <c r="V138" s="386"/>
      <c r="W138" s="384"/>
      <c r="X138" s="2"/>
      <c r="Y138" s="385"/>
      <c r="Z138" s="1"/>
      <c r="AA138" s="386"/>
      <c r="AB138" s="1"/>
      <c r="AC138" s="2"/>
      <c r="AD138" s="13"/>
      <c r="AE138" s="1"/>
      <c r="AF138" s="387"/>
    </row>
    <row r="139" spans="2:32" x14ac:dyDescent="0.2">
      <c r="B139" s="39" t="s">
        <v>76</v>
      </c>
      <c r="C139" s="384" t="s">
        <v>1103</v>
      </c>
      <c r="D139" s="386">
        <v>124</v>
      </c>
      <c r="E139" s="2" t="s">
        <v>44</v>
      </c>
      <c r="F139" s="13"/>
      <c r="G139" s="386">
        <v>1</v>
      </c>
      <c r="H139" s="386">
        <v>6</v>
      </c>
      <c r="I139" s="386"/>
      <c r="J139" s="386"/>
      <c r="K139" s="386"/>
      <c r="L139" s="386"/>
      <c r="M139" s="386"/>
      <c r="N139" s="386"/>
      <c r="O139" s="386"/>
      <c r="P139" s="386"/>
      <c r="Q139" s="386"/>
      <c r="R139" s="386"/>
      <c r="S139" s="321" t="s">
        <v>1116</v>
      </c>
      <c r="T139" s="98"/>
      <c r="U139" s="384"/>
      <c r="V139" s="386"/>
      <c r="W139" s="384"/>
      <c r="X139" s="2"/>
      <c r="Y139" s="385"/>
      <c r="Z139" s="1"/>
      <c r="AA139" s="386"/>
      <c r="AB139" s="1"/>
      <c r="AC139" s="2"/>
      <c r="AD139" s="13"/>
      <c r="AE139" s="1"/>
      <c r="AF139" s="387"/>
    </row>
    <row r="140" spans="2:32" x14ac:dyDescent="0.2">
      <c r="B140" s="39" t="s">
        <v>76</v>
      </c>
      <c r="C140" s="384" t="s">
        <v>1103</v>
      </c>
      <c r="D140" s="386">
        <v>125</v>
      </c>
      <c r="E140" s="2" t="s">
        <v>49</v>
      </c>
      <c r="F140" s="13"/>
      <c r="G140" s="386">
        <v>6</v>
      </c>
      <c r="H140" s="386">
        <v>3</v>
      </c>
      <c r="I140" s="386"/>
      <c r="J140" s="386"/>
      <c r="K140" s="386">
        <v>5</v>
      </c>
      <c r="L140" s="386"/>
      <c r="M140" s="386"/>
      <c r="N140" s="386">
        <v>3</v>
      </c>
      <c r="O140" s="386"/>
      <c r="P140" s="386"/>
      <c r="Q140" s="386"/>
      <c r="R140" s="386"/>
      <c r="S140" s="320" t="s">
        <v>1896</v>
      </c>
      <c r="T140" s="98"/>
      <c r="U140" s="384"/>
      <c r="V140" s="386"/>
      <c r="W140" s="384"/>
      <c r="X140" s="2"/>
      <c r="Y140" s="385"/>
      <c r="Z140" s="1"/>
      <c r="AA140" s="386"/>
      <c r="AB140" s="1"/>
      <c r="AC140" s="2"/>
      <c r="AD140" s="13"/>
      <c r="AE140" s="1"/>
      <c r="AF140" s="387"/>
    </row>
    <row r="141" spans="2:32" x14ac:dyDescent="0.2">
      <c r="B141" s="39" t="s">
        <v>76</v>
      </c>
      <c r="C141" s="384" t="s">
        <v>1103</v>
      </c>
      <c r="D141" s="386">
        <v>126</v>
      </c>
      <c r="E141" s="2" t="s">
        <v>44</v>
      </c>
      <c r="F141" s="13"/>
      <c r="G141" s="386">
        <v>2</v>
      </c>
      <c r="H141" s="386">
        <v>3</v>
      </c>
      <c r="I141" s="386">
        <v>3</v>
      </c>
      <c r="J141" s="386"/>
      <c r="K141" s="386"/>
      <c r="L141" s="386"/>
      <c r="M141" s="386"/>
      <c r="N141" s="386"/>
      <c r="O141" s="386"/>
      <c r="P141" s="386">
        <v>3</v>
      </c>
      <c r="Q141" s="386"/>
      <c r="R141" s="386"/>
      <c r="S141" s="320" t="s">
        <v>1897</v>
      </c>
      <c r="T141" s="98"/>
      <c r="U141" s="384"/>
      <c r="V141" s="386"/>
      <c r="W141" s="384"/>
      <c r="X141" s="2"/>
      <c r="Y141" s="385"/>
      <c r="Z141" s="1"/>
      <c r="AA141" s="386"/>
      <c r="AB141" s="1"/>
      <c r="AC141" s="2"/>
      <c r="AD141" s="13"/>
      <c r="AE141" s="1"/>
      <c r="AF141" s="387"/>
    </row>
    <row r="142" spans="2:32" x14ac:dyDescent="0.2">
      <c r="B142" s="39" t="s">
        <v>76</v>
      </c>
      <c r="C142" s="384" t="s">
        <v>1103</v>
      </c>
      <c r="D142" s="386">
        <v>127</v>
      </c>
      <c r="E142" s="2" t="s">
        <v>1845</v>
      </c>
      <c r="F142" s="13"/>
      <c r="G142" s="386"/>
      <c r="H142" s="386">
        <v>3</v>
      </c>
      <c r="I142" s="386">
        <v>3</v>
      </c>
      <c r="J142" s="386"/>
      <c r="K142" s="386">
        <v>3</v>
      </c>
      <c r="L142" s="386"/>
      <c r="M142" s="386"/>
      <c r="N142" s="386">
        <v>3</v>
      </c>
      <c r="O142" s="386"/>
      <c r="P142" s="386"/>
      <c r="Q142" s="386"/>
      <c r="R142" s="386"/>
      <c r="S142" s="321" t="s">
        <v>1881</v>
      </c>
      <c r="T142" s="98"/>
      <c r="U142" s="384"/>
      <c r="V142" s="386"/>
      <c r="W142" s="384"/>
      <c r="X142" s="2"/>
      <c r="Y142" s="385"/>
      <c r="Z142" s="1"/>
      <c r="AA142" s="386"/>
      <c r="AB142" s="1"/>
      <c r="AC142" s="2"/>
      <c r="AD142" s="13"/>
      <c r="AE142" s="1"/>
      <c r="AF142" s="387"/>
    </row>
    <row r="143" spans="2:32" x14ac:dyDescent="0.2">
      <c r="B143" s="39" t="s">
        <v>76</v>
      </c>
      <c r="C143" s="384" t="s">
        <v>1103</v>
      </c>
      <c r="D143" s="386">
        <v>128</v>
      </c>
      <c r="E143" s="2" t="s">
        <v>50</v>
      </c>
      <c r="F143" s="13"/>
      <c r="G143" s="386"/>
      <c r="H143" s="386">
        <v>6</v>
      </c>
      <c r="I143" s="386"/>
      <c r="J143" s="386"/>
      <c r="K143" s="386"/>
      <c r="L143" s="386"/>
      <c r="M143" s="386"/>
      <c r="N143" s="386"/>
      <c r="O143" s="386"/>
      <c r="P143" s="386"/>
      <c r="Q143" s="386"/>
      <c r="R143" s="386"/>
      <c r="S143" s="322" t="s">
        <v>1118</v>
      </c>
      <c r="T143" s="98"/>
      <c r="U143" s="384"/>
      <c r="V143" s="386"/>
      <c r="W143" s="384"/>
      <c r="X143" s="2"/>
      <c r="Y143" s="385"/>
      <c r="Z143" s="1"/>
      <c r="AA143" s="386"/>
      <c r="AB143" s="1"/>
      <c r="AC143" s="2"/>
      <c r="AD143" s="13"/>
      <c r="AE143" s="1"/>
      <c r="AF143" s="387"/>
    </row>
    <row r="144" spans="2:32" x14ac:dyDescent="0.2">
      <c r="B144" s="39" t="s">
        <v>76</v>
      </c>
      <c r="C144" s="384" t="s">
        <v>1103</v>
      </c>
      <c r="D144" s="386">
        <v>129</v>
      </c>
      <c r="E144" s="2" t="s">
        <v>82</v>
      </c>
      <c r="F144" s="13"/>
      <c r="G144" s="386"/>
      <c r="H144" s="386"/>
      <c r="I144" s="386">
        <v>3</v>
      </c>
      <c r="J144" s="386"/>
      <c r="K144" s="386"/>
      <c r="L144" s="386"/>
      <c r="M144" s="386"/>
      <c r="N144" s="386"/>
      <c r="O144" s="386"/>
      <c r="P144" s="386"/>
      <c r="Q144" s="386"/>
      <c r="R144" s="386"/>
      <c r="S144" s="321" t="s">
        <v>1116</v>
      </c>
      <c r="T144" s="98"/>
      <c r="U144" s="384"/>
      <c r="V144" s="386"/>
      <c r="W144" s="384"/>
      <c r="X144" s="2"/>
      <c r="Y144" s="385"/>
      <c r="Z144" s="1"/>
      <c r="AA144" s="386"/>
      <c r="AB144" s="1"/>
      <c r="AC144" s="2"/>
      <c r="AD144" s="13"/>
      <c r="AE144" s="1"/>
      <c r="AF144" s="387"/>
    </row>
    <row r="145" spans="2:32" x14ac:dyDescent="0.2">
      <c r="B145" s="39" t="s">
        <v>76</v>
      </c>
      <c r="C145" s="384" t="s">
        <v>1103</v>
      </c>
      <c r="D145" s="386">
        <v>130</v>
      </c>
      <c r="E145" s="2" t="s">
        <v>82</v>
      </c>
      <c r="F145" s="13"/>
      <c r="G145" s="386"/>
      <c r="H145" s="386"/>
      <c r="I145" s="386">
        <v>3</v>
      </c>
      <c r="J145" s="386"/>
      <c r="K145" s="386"/>
      <c r="L145" s="386"/>
      <c r="M145" s="386"/>
      <c r="N145" s="386"/>
      <c r="O145" s="386"/>
      <c r="P145" s="386"/>
      <c r="Q145" s="386"/>
      <c r="R145" s="386"/>
      <c r="S145" s="322" t="s">
        <v>1118</v>
      </c>
      <c r="T145" s="98"/>
      <c r="U145" s="384"/>
      <c r="V145" s="386"/>
      <c r="W145" s="384"/>
      <c r="X145" s="2"/>
      <c r="Y145" s="385"/>
      <c r="Z145" s="1"/>
      <c r="AA145" s="386"/>
      <c r="AB145" s="1"/>
      <c r="AC145" s="2"/>
      <c r="AD145" s="13"/>
      <c r="AE145" s="1"/>
      <c r="AF145" s="387"/>
    </row>
    <row r="146" spans="2:32" ht="15.75" thickBot="1" x14ac:dyDescent="0.25">
      <c r="B146" s="286" t="s">
        <v>76</v>
      </c>
      <c r="C146" s="7" t="s">
        <v>1103</v>
      </c>
      <c r="D146" s="15">
        <v>131</v>
      </c>
      <c r="E146" s="4" t="s">
        <v>60</v>
      </c>
      <c r="F146" s="14"/>
      <c r="G146" s="15"/>
      <c r="H146" s="15">
        <v>6</v>
      </c>
      <c r="I146" s="15"/>
      <c r="J146" s="15"/>
      <c r="K146" s="15"/>
      <c r="L146" s="15"/>
      <c r="M146" s="15"/>
      <c r="N146" s="15"/>
      <c r="O146" s="15"/>
      <c r="P146" s="15">
        <v>3</v>
      </c>
      <c r="Q146" s="15"/>
      <c r="R146" s="15"/>
      <c r="S146" s="323" t="s">
        <v>1882</v>
      </c>
      <c r="T146" s="357"/>
      <c r="U146" s="7"/>
      <c r="V146" s="15"/>
      <c r="W146" s="7"/>
      <c r="X146" s="4"/>
      <c r="Y146" s="184"/>
      <c r="Z146" s="3"/>
      <c r="AA146" s="15"/>
      <c r="AB146" s="3"/>
      <c r="AC146" s="4"/>
      <c r="AD146" s="14"/>
      <c r="AE146" s="3"/>
      <c r="AF146" s="265"/>
    </row>
    <row r="147" spans="2:32" x14ac:dyDescent="0.2">
      <c r="D147" s="6"/>
    </row>
    <row r="148" spans="2:32" ht="15.75" thickBot="1" x14ac:dyDescent="0.25">
      <c r="D148" s="6"/>
    </row>
    <row r="149" spans="2:32" ht="18" customHeight="1" x14ac:dyDescent="0.2">
      <c r="E149" s="602" t="s">
        <v>296</v>
      </c>
      <c r="F149" s="603"/>
      <c r="G149" s="603"/>
      <c r="H149" s="603"/>
      <c r="I149" s="603"/>
      <c r="J149" s="603"/>
      <c r="K149" s="603"/>
      <c r="L149" s="603"/>
      <c r="M149" s="603"/>
      <c r="N149" s="603"/>
      <c r="O149" s="603"/>
      <c r="P149" s="604"/>
      <c r="Q149" s="602" t="s">
        <v>81</v>
      </c>
      <c r="R149" s="603"/>
      <c r="S149" s="603"/>
      <c r="T149" s="603"/>
      <c r="U149" s="603"/>
      <c r="V149" s="603"/>
      <c r="W149" s="603"/>
      <c r="X149" s="603"/>
      <c r="Y149" s="603"/>
      <c r="Z149" s="603"/>
      <c r="AA149" s="603"/>
      <c r="AB149" s="604"/>
    </row>
    <row r="150" spans="2:32" ht="20.25" x14ac:dyDescent="0.2">
      <c r="E150" s="74" t="s">
        <v>5</v>
      </c>
      <c r="F150" s="75"/>
      <c r="G150" s="605"/>
      <c r="H150" s="606"/>
      <c r="I150" s="606"/>
      <c r="J150" s="606"/>
      <c r="K150" s="606"/>
      <c r="L150" s="606"/>
      <c r="M150" s="606"/>
      <c r="N150" s="606"/>
      <c r="O150" s="606"/>
      <c r="P150" s="607"/>
      <c r="Q150" s="608" t="s">
        <v>5</v>
      </c>
      <c r="R150" s="609"/>
      <c r="S150" s="609"/>
      <c r="T150" s="609"/>
      <c r="U150" s="609"/>
      <c r="V150" s="76"/>
      <c r="W150" s="77"/>
      <c r="X150" s="77"/>
      <c r="Y150" s="77"/>
      <c r="Z150" s="77"/>
      <c r="AA150" s="77"/>
      <c r="AB150" s="78"/>
    </row>
    <row r="151" spans="2:32" ht="18" customHeight="1" x14ac:dyDescent="0.2">
      <c r="E151" s="610" t="s">
        <v>92</v>
      </c>
      <c r="F151" s="611"/>
      <c r="G151" s="611"/>
      <c r="H151" s="611"/>
      <c r="I151" s="611"/>
      <c r="J151" s="79"/>
      <c r="K151" s="79"/>
      <c r="L151" s="79"/>
      <c r="M151" s="79"/>
      <c r="N151" s="79"/>
      <c r="O151" s="79"/>
      <c r="P151" s="80"/>
      <c r="Q151" s="610" t="s">
        <v>298</v>
      </c>
      <c r="R151" s="611"/>
      <c r="S151" s="611"/>
      <c r="T151" s="611"/>
      <c r="U151" s="611"/>
      <c r="V151" s="79"/>
      <c r="W151" s="79"/>
      <c r="X151" s="79"/>
      <c r="Y151" s="79"/>
      <c r="Z151" s="79"/>
      <c r="AA151" s="79"/>
      <c r="AB151" s="80"/>
    </row>
    <row r="152" spans="2:32" ht="20.25" x14ac:dyDescent="0.2">
      <c r="E152" s="612" t="s">
        <v>299</v>
      </c>
      <c r="F152" s="613"/>
      <c r="G152" s="613"/>
      <c r="H152" s="614"/>
      <c r="I152" s="615"/>
      <c r="J152" s="615"/>
      <c r="K152" s="615"/>
      <c r="L152" s="615"/>
      <c r="M152" s="615"/>
      <c r="N152" s="615"/>
      <c r="O152" s="615"/>
      <c r="P152" s="616"/>
      <c r="Q152" s="612" t="s">
        <v>297</v>
      </c>
      <c r="R152" s="613"/>
      <c r="S152" s="613"/>
      <c r="T152" s="614"/>
      <c r="U152" s="615"/>
      <c r="V152" s="615"/>
      <c r="W152" s="615"/>
      <c r="X152" s="615"/>
      <c r="Y152" s="615"/>
      <c r="Z152" s="615"/>
      <c r="AA152" s="615"/>
      <c r="AB152" s="616"/>
    </row>
    <row r="153" spans="2:32" ht="18.75" thickBot="1" x14ac:dyDescent="0.25">
      <c r="E153" s="595" t="s">
        <v>6</v>
      </c>
      <c r="F153" s="596"/>
      <c r="G153" s="596"/>
      <c r="H153" s="597"/>
      <c r="I153" s="598"/>
      <c r="J153" s="598"/>
      <c r="K153" s="598"/>
      <c r="L153" s="598"/>
      <c r="M153" s="598"/>
      <c r="N153" s="598"/>
      <c r="O153" s="598"/>
      <c r="P153" s="599"/>
      <c r="Q153" s="595" t="s">
        <v>6</v>
      </c>
      <c r="R153" s="596"/>
      <c r="S153" s="596"/>
      <c r="T153" s="597"/>
      <c r="U153" s="600"/>
      <c r="V153" s="600"/>
      <c r="W153" s="600"/>
      <c r="X153" s="600"/>
      <c r="Y153" s="600"/>
      <c r="Z153" s="600"/>
      <c r="AA153" s="600"/>
      <c r="AB153" s="601"/>
    </row>
  </sheetData>
  <sheetProtection formatColumns="0" formatRows="0" insertColumns="0" insertRows="0" deleteColumns="0" deleteRows="0"/>
  <mergeCells count="36">
    <mergeCell ref="AB9:AF9"/>
    <mergeCell ref="B10:E13"/>
    <mergeCell ref="F10:AC11"/>
    <mergeCell ref="AD10:AF11"/>
    <mergeCell ref="F12:S12"/>
    <mergeCell ref="T12:X13"/>
    <mergeCell ref="Y12:AC13"/>
    <mergeCell ref="AD12:AF13"/>
    <mergeCell ref="B9:D9"/>
    <mergeCell ref="E9:P9"/>
    <mergeCell ref="T9:X9"/>
    <mergeCell ref="F13:S13"/>
    <mergeCell ref="Y9:AA9"/>
    <mergeCell ref="B8:D8"/>
    <mergeCell ref="E8:X8"/>
    <mergeCell ref="Y8:AA8"/>
    <mergeCell ref="AB8:AF8"/>
    <mergeCell ref="B3:D6"/>
    <mergeCell ref="E3:AE4"/>
    <mergeCell ref="E5:AE6"/>
    <mergeCell ref="AF5:AF6"/>
    <mergeCell ref="B7:AF7"/>
    <mergeCell ref="E152:H152"/>
    <mergeCell ref="I152:P152"/>
    <mergeCell ref="Q152:T152"/>
    <mergeCell ref="U152:AB152"/>
    <mergeCell ref="E153:H153"/>
    <mergeCell ref="I153:P153"/>
    <mergeCell ref="Q153:T153"/>
    <mergeCell ref="U153:AB153"/>
    <mergeCell ref="E149:P149"/>
    <mergeCell ref="Q149:AB149"/>
    <mergeCell ref="G150:P150"/>
    <mergeCell ref="Q150:U150"/>
    <mergeCell ref="E151:I151"/>
    <mergeCell ref="Q151:U151"/>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79998168889431442"/>
  </sheetPr>
  <dimension ref="B2:AF386"/>
  <sheetViews>
    <sheetView zoomScale="58" zoomScaleNormal="58" workbookViewId="0">
      <selection activeCell="AD380" sqref="AD380"/>
    </sheetView>
  </sheetViews>
  <sheetFormatPr defaultColWidth="10.76171875" defaultRowHeight="15" x14ac:dyDescent="0.2"/>
  <cols>
    <col min="1" max="1" width="2.28515625" bestFit="1" customWidth="1"/>
    <col min="2" max="2" width="15.73828125" customWidth="1"/>
    <col min="3" max="3" width="12.64453125" customWidth="1"/>
    <col min="4" max="4" width="10.76171875" customWidth="1"/>
    <col min="5" max="5" width="25.69140625" customWidth="1"/>
    <col min="6" max="6" width="10.76171875" customWidth="1"/>
    <col min="7" max="18" width="10.76171875" style="6" customWidth="1"/>
    <col min="19" max="19" width="20.71484375" style="157" customWidth="1"/>
    <col min="20" max="22" width="12.64453125" style="6" customWidth="1"/>
    <col min="23" max="23" width="30.66796875" customWidth="1"/>
    <col min="24" max="24" width="15.73828125" customWidth="1"/>
    <col min="25" max="25" width="12.64453125" style="6" customWidth="1"/>
    <col min="26" max="26" width="12.64453125" customWidth="1"/>
    <col min="27" max="27" width="12.64453125" style="6" customWidth="1"/>
    <col min="28" max="28" width="30.66796875" customWidth="1"/>
    <col min="29" max="29" width="15.73828125" customWidth="1"/>
    <col min="30" max="31" width="12.64453125" customWidth="1"/>
    <col min="32" max="32" width="30.66796875"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127" t="s">
        <v>19</v>
      </c>
    </row>
    <row r="4" spans="2:32" ht="15" customHeight="1" x14ac:dyDescent="0.2">
      <c r="B4" s="621"/>
      <c r="C4" s="622"/>
      <c r="D4" s="622"/>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128"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617" t="s">
        <v>80</v>
      </c>
    </row>
    <row r="6" spans="2:32" ht="15" customHeight="1" x14ac:dyDescent="0.2">
      <c r="B6" s="621"/>
      <c r="C6" s="622"/>
      <c r="D6" s="622"/>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54"/>
    </row>
    <row r="7" spans="2:32" x14ac:dyDescent="0.2">
      <c r="B7" s="621"/>
      <c r="C7" s="622"/>
      <c r="D7" s="622"/>
      <c r="E7" s="622"/>
      <c r="F7" s="622"/>
      <c r="G7" s="622"/>
      <c r="H7" s="622"/>
      <c r="I7" s="622"/>
      <c r="J7" s="622"/>
      <c r="K7" s="622"/>
      <c r="L7" s="622"/>
      <c r="M7" s="622"/>
      <c r="N7" s="622"/>
      <c r="O7" s="622"/>
      <c r="P7" s="622"/>
      <c r="Q7" s="622"/>
      <c r="R7" s="622"/>
      <c r="S7" s="622"/>
      <c r="T7" s="622"/>
      <c r="U7" s="622"/>
      <c r="V7" s="622"/>
      <c r="W7" s="622"/>
      <c r="X7" s="622"/>
      <c r="Y7" s="622"/>
      <c r="Z7" s="622"/>
      <c r="AA7" s="622"/>
      <c r="AB7" s="622"/>
      <c r="AC7" s="630"/>
      <c r="AD7" s="630"/>
      <c r="AE7" s="630"/>
      <c r="AF7" s="630"/>
    </row>
    <row r="8" spans="2:32" x14ac:dyDescent="0.2">
      <c r="B8" s="579" t="s">
        <v>15</v>
      </c>
      <c r="C8" s="580"/>
      <c r="D8" s="581"/>
      <c r="E8" s="632" t="s">
        <v>38</v>
      </c>
      <c r="F8" s="633"/>
      <c r="G8" s="633"/>
      <c r="H8" s="633"/>
      <c r="I8" s="633"/>
      <c r="J8" s="633"/>
      <c r="K8" s="633"/>
      <c r="L8" s="633"/>
      <c r="M8" s="633"/>
      <c r="N8" s="633"/>
      <c r="O8" s="633"/>
      <c r="P8" s="633"/>
      <c r="Q8" s="633"/>
      <c r="R8" s="633"/>
      <c r="S8" s="633"/>
      <c r="T8" s="633"/>
      <c r="U8" s="633"/>
      <c r="V8" s="633"/>
      <c r="W8" s="633"/>
      <c r="X8" s="633"/>
      <c r="Y8" s="634" t="s">
        <v>12</v>
      </c>
      <c r="Z8" s="634"/>
      <c r="AA8" s="634"/>
      <c r="AB8" s="582">
        <v>4600135303</v>
      </c>
      <c r="AC8" s="583"/>
      <c r="AD8" s="583"/>
      <c r="AE8" s="583"/>
      <c r="AF8" s="583"/>
    </row>
    <row r="9" spans="2:32" x14ac:dyDescent="0.2">
      <c r="B9" s="579" t="s">
        <v>14</v>
      </c>
      <c r="C9" s="580"/>
      <c r="D9" s="581"/>
      <c r="E9" s="582" t="s">
        <v>39</v>
      </c>
      <c r="F9" s="639"/>
      <c r="G9" s="639"/>
      <c r="H9" s="639"/>
      <c r="I9" s="639"/>
      <c r="J9" s="639"/>
      <c r="K9" s="639"/>
      <c r="L9" s="639"/>
      <c r="M9" s="639"/>
      <c r="N9" s="639"/>
      <c r="O9" s="639"/>
      <c r="P9" s="639"/>
      <c r="Q9" s="370"/>
      <c r="R9" s="370"/>
      <c r="S9" s="371"/>
      <c r="T9" s="585"/>
      <c r="U9" s="586"/>
      <c r="V9" s="586"/>
      <c r="W9" s="586"/>
      <c r="X9" s="587"/>
      <c r="Y9" s="588" t="s">
        <v>13</v>
      </c>
      <c r="Z9" s="584"/>
      <c r="AA9" s="589"/>
      <c r="AB9" s="582" t="s">
        <v>40</v>
      </c>
      <c r="AC9" s="583"/>
      <c r="AD9" s="583"/>
      <c r="AE9" s="583"/>
      <c r="AF9" s="583"/>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635" t="s">
        <v>2</v>
      </c>
      <c r="AE10" s="635"/>
      <c r="AF10" s="635"/>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546"/>
      <c r="U11" s="546"/>
      <c r="V11" s="546"/>
      <c r="W11" s="546"/>
      <c r="X11" s="546"/>
      <c r="Y11" s="546"/>
      <c r="Z11" s="546"/>
      <c r="AA11" s="546"/>
      <c r="AB11" s="546"/>
      <c r="AC11" s="546"/>
      <c r="AD11" s="637"/>
      <c r="AE11" s="637"/>
      <c r="AF11" s="637"/>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23"/>
      <c r="U13" s="624"/>
      <c r="V13" s="624"/>
      <c r="W13" s="624"/>
      <c r="X13" s="625"/>
      <c r="Y13" s="623"/>
      <c r="Z13" s="624"/>
      <c r="AA13" s="624"/>
      <c r="AB13" s="624"/>
      <c r="AC13" s="625"/>
      <c r="AD13" s="623"/>
      <c r="AE13" s="624"/>
      <c r="AF13" s="625"/>
    </row>
    <row r="14" spans="2:32" ht="43.5" thickBot="1" x14ac:dyDescent="0.25">
      <c r="B14" s="396" t="s">
        <v>7</v>
      </c>
      <c r="C14" s="149" t="s">
        <v>8</v>
      </c>
      <c r="D14" s="149" t="s">
        <v>23</v>
      </c>
      <c r="E14" s="150" t="s">
        <v>22</v>
      </c>
      <c r="F14" s="151" t="s">
        <v>390</v>
      </c>
      <c r="G14" s="152" t="s">
        <v>28</v>
      </c>
      <c r="H14" s="152" t="s">
        <v>29</v>
      </c>
      <c r="I14" s="152" t="s">
        <v>37</v>
      </c>
      <c r="J14" s="152" t="s">
        <v>30</v>
      </c>
      <c r="K14" s="152" t="s">
        <v>31</v>
      </c>
      <c r="L14" s="149" t="s">
        <v>33</v>
      </c>
      <c r="M14" s="149" t="s">
        <v>34</v>
      </c>
      <c r="N14" s="152" t="s">
        <v>48</v>
      </c>
      <c r="O14" s="149" t="s">
        <v>36</v>
      </c>
      <c r="P14" s="152" t="s">
        <v>32</v>
      </c>
      <c r="Q14" s="149" t="s">
        <v>382</v>
      </c>
      <c r="R14" s="149" t="s">
        <v>383</v>
      </c>
      <c r="S14" s="400" t="s">
        <v>384</v>
      </c>
      <c r="T14" s="151" t="s">
        <v>391</v>
      </c>
      <c r="U14" s="149" t="s">
        <v>387</v>
      </c>
      <c r="V14" s="149" t="s">
        <v>35</v>
      </c>
      <c r="W14" s="155" t="s">
        <v>385</v>
      </c>
      <c r="X14" s="153" t="s">
        <v>388</v>
      </c>
      <c r="Y14" s="151" t="s">
        <v>392</v>
      </c>
      <c r="Z14" s="149" t="s">
        <v>393</v>
      </c>
      <c r="AA14" s="149" t="s">
        <v>27</v>
      </c>
      <c r="AB14" s="155" t="s">
        <v>386</v>
      </c>
      <c r="AC14" s="153" t="s">
        <v>389</v>
      </c>
      <c r="AD14" s="287" t="s">
        <v>11</v>
      </c>
      <c r="AE14" s="153" t="s">
        <v>394</v>
      </c>
      <c r="AF14" s="287" t="s">
        <v>26</v>
      </c>
    </row>
    <row r="15" spans="2:32" x14ac:dyDescent="0.2">
      <c r="B15" s="38" t="s">
        <v>76</v>
      </c>
      <c r="C15" s="11" t="s">
        <v>1921</v>
      </c>
      <c r="D15" s="11">
        <v>1</v>
      </c>
      <c r="E15" s="43" t="s">
        <v>44</v>
      </c>
      <c r="F15" s="42"/>
      <c r="G15" s="11">
        <v>3</v>
      </c>
      <c r="H15" s="11">
        <v>6</v>
      </c>
      <c r="I15" s="11"/>
      <c r="J15" s="11"/>
      <c r="K15" s="11"/>
      <c r="L15" s="11"/>
      <c r="M15" s="11"/>
      <c r="N15" s="11">
        <v>3</v>
      </c>
      <c r="O15" s="11"/>
      <c r="P15" s="11">
        <v>3</v>
      </c>
      <c r="Q15" s="11"/>
      <c r="R15" s="11"/>
      <c r="S15" s="367" t="s">
        <v>1924</v>
      </c>
      <c r="T15" s="42"/>
      <c r="U15" s="11"/>
      <c r="V15" s="11"/>
      <c r="W15" s="11"/>
      <c r="X15" s="43"/>
      <c r="Y15" s="42"/>
      <c r="Z15" s="11"/>
      <c r="AA15" s="11"/>
      <c r="AB15" s="11"/>
      <c r="AC15" s="46"/>
      <c r="AD15" s="42"/>
      <c r="AE15" s="11"/>
      <c r="AF15" s="285"/>
    </row>
    <row r="16" spans="2:32" x14ac:dyDescent="0.2">
      <c r="B16" s="39" t="s">
        <v>76</v>
      </c>
      <c r="C16" s="384" t="s">
        <v>1921</v>
      </c>
      <c r="D16" s="386">
        <v>2</v>
      </c>
      <c r="E16" s="2" t="s">
        <v>1109</v>
      </c>
      <c r="F16" s="13"/>
      <c r="G16" s="386">
        <v>6</v>
      </c>
      <c r="H16" s="386">
        <v>3</v>
      </c>
      <c r="I16" s="386"/>
      <c r="J16" s="386"/>
      <c r="K16" s="386"/>
      <c r="L16" s="386"/>
      <c r="M16" s="386"/>
      <c r="N16" s="386">
        <v>3</v>
      </c>
      <c r="O16" s="386"/>
      <c r="P16" s="386">
        <v>3</v>
      </c>
      <c r="Q16" s="386"/>
      <c r="R16" s="386"/>
      <c r="S16" s="322" t="s">
        <v>1925</v>
      </c>
      <c r="T16" s="98"/>
      <c r="U16" s="384"/>
      <c r="V16" s="386"/>
      <c r="W16" s="384"/>
      <c r="X16" s="2"/>
      <c r="Y16" s="98"/>
      <c r="Z16" s="384"/>
      <c r="AA16" s="386"/>
      <c r="AB16" s="1"/>
      <c r="AC16" s="2"/>
      <c r="AD16" s="13"/>
      <c r="AE16" s="1"/>
      <c r="AF16" s="387"/>
    </row>
    <row r="17" spans="2:32" x14ac:dyDescent="0.2">
      <c r="B17" s="39" t="s">
        <v>76</v>
      </c>
      <c r="C17" s="384" t="s">
        <v>1921</v>
      </c>
      <c r="D17" s="386">
        <v>3</v>
      </c>
      <c r="E17" s="2" t="s">
        <v>42</v>
      </c>
      <c r="F17" s="13"/>
      <c r="G17" s="386">
        <v>3</v>
      </c>
      <c r="H17" s="386"/>
      <c r="I17" s="386"/>
      <c r="J17" s="386"/>
      <c r="K17" s="386">
        <v>2</v>
      </c>
      <c r="L17" s="386"/>
      <c r="M17" s="386"/>
      <c r="N17" s="386">
        <v>3</v>
      </c>
      <c r="O17" s="386"/>
      <c r="P17" s="386"/>
      <c r="Q17" s="386"/>
      <c r="R17" s="386"/>
      <c r="S17" s="322" t="s">
        <v>1926</v>
      </c>
      <c r="T17" s="385"/>
      <c r="U17" s="386"/>
      <c r="V17" s="386"/>
      <c r="W17" s="384"/>
      <c r="X17" s="2"/>
      <c r="Y17" s="98"/>
      <c r="Z17" s="384"/>
      <c r="AA17" s="386"/>
      <c r="AB17" s="1"/>
      <c r="AC17" s="2"/>
      <c r="AD17" s="13"/>
      <c r="AE17" s="1"/>
      <c r="AF17" s="387"/>
    </row>
    <row r="18" spans="2:32" x14ac:dyDescent="0.2">
      <c r="B18" s="39" t="s">
        <v>76</v>
      </c>
      <c r="C18" s="384" t="s">
        <v>1921</v>
      </c>
      <c r="D18" s="386">
        <v>4</v>
      </c>
      <c r="E18" s="2" t="s">
        <v>42</v>
      </c>
      <c r="F18" s="13"/>
      <c r="G18" s="386">
        <v>3</v>
      </c>
      <c r="H18" s="386"/>
      <c r="I18" s="386"/>
      <c r="J18" s="386"/>
      <c r="K18" s="386">
        <v>1</v>
      </c>
      <c r="L18" s="386"/>
      <c r="M18" s="386"/>
      <c r="N18" s="386"/>
      <c r="O18" s="386"/>
      <c r="P18" s="386"/>
      <c r="Q18" s="386"/>
      <c r="R18" s="386"/>
      <c r="S18" s="321" t="s">
        <v>1927</v>
      </c>
      <c r="T18" s="385"/>
      <c r="U18" s="386"/>
      <c r="V18" s="386"/>
      <c r="W18" s="384"/>
      <c r="X18" s="2"/>
      <c r="Y18" s="98"/>
      <c r="Z18" s="384"/>
      <c r="AA18" s="386"/>
      <c r="AB18" s="1"/>
      <c r="AC18" s="2"/>
      <c r="AD18" s="13"/>
      <c r="AE18" s="1"/>
      <c r="AF18" s="387"/>
    </row>
    <row r="19" spans="2:32" x14ac:dyDescent="0.2">
      <c r="B19" s="39" t="s">
        <v>76</v>
      </c>
      <c r="C19" s="384" t="s">
        <v>1921</v>
      </c>
      <c r="D19" s="386">
        <v>5</v>
      </c>
      <c r="E19" s="2" t="s">
        <v>1110</v>
      </c>
      <c r="F19" s="13"/>
      <c r="G19" s="386"/>
      <c r="H19" s="386">
        <v>9</v>
      </c>
      <c r="I19" s="386"/>
      <c r="J19" s="386"/>
      <c r="K19" s="386"/>
      <c r="L19" s="386"/>
      <c r="M19" s="386"/>
      <c r="N19" s="386"/>
      <c r="O19" s="386"/>
      <c r="P19" s="386"/>
      <c r="Q19" s="386"/>
      <c r="R19" s="386"/>
      <c r="S19" s="321" t="s">
        <v>1116</v>
      </c>
      <c r="T19" s="385"/>
      <c r="U19" s="386"/>
      <c r="V19" s="386"/>
      <c r="W19" s="384"/>
      <c r="X19" s="2"/>
      <c r="Y19" s="98"/>
      <c r="Z19" s="384"/>
      <c r="AA19" s="386"/>
      <c r="AB19" s="1"/>
      <c r="AC19" s="2"/>
      <c r="AD19" s="13"/>
      <c r="AE19" s="1"/>
      <c r="AF19" s="387"/>
    </row>
    <row r="20" spans="2:32" x14ac:dyDescent="0.2">
      <c r="B20" s="39" t="s">
        <v>76</v>
      </c>
      <c r="C20" s="384" t="s">
        <v>1921</v>
      </c>
      <c r="D20" s="386">
        <v>6</v>
      </c>
      <c r="E20" s="2" t="s">
        <v>44</v>
      </c>
      <c r="F20" s="13"/>
      <c r="G20" s="386"/>
      <c r="H20" s="386">
        <v>6</v>
      </c>
      <c r="I20" s="386"/>
      <c r="J20" s="386"/>
      <c r="K20" s="386"/>
      <c r="L20" s="386"/>
      <c r="M20" s="386"/>
      <c r="N20" s="386"/>
      <c r="O20" s="386"/>
      <c r="P20" s="386">
        <v>3</v>
      </c>
      <c r="Q20" s="386"/>
      <c r="R20" s="386"/>
      <c r="S20" s="321" t="s">
        <v>1928</v>
      </c>
      <c r="T20" s="385"/>
      <c r="U20" s="386"/>
      <c r="V20" s="386"/>
      <c r="W20" s="384"/>
      <c r="X20" s="2"/>
      <c r="Y20" s="98"/>
      <c r="Z20" s="384"/>
      <c r="AA20" s="386"/>
      <c r="AB20" s="1"/>
      <c r="AC20" s="2"/>
      <c r="AD20" s="13"/>
      <c r="AE20" s="1"/>
      <c r="AF20" s="387"/>
    </row>
    <row r="21" spans="2:32" x14ac:dyDescent="0.2">
      <c r="B21" s="39" t="s">
        <v>76</v>
      </c>
      <c r="C21" s="384" t="s">
        <v>1921</v>
      </c>
      <c r="D21" s="386">
        <v>7</v>
      </c>
      <c r="E21" s="2" t="s">
        <v>42</v>
      </c>
      <c r="F21" s="13"/>
      <c r="G21" s="386">
        <v>3</v>
      </c>
      <c r="H21" s="386"/>
      <c r="I21" s="386"/>
      <c r="J21" s="386"/>
      <c r="K21" s="386"/>
      <c r="L21" s="386"/>
      <c r="M21" s="386"/>
      <c r="N21" s="386">
        <v>3</v>
      </c>
      <c r="O21" s="386"/>
      <c r="P21" s="386"/>
      <c r="Q21" s="386"/>
      <c r="R21" s="386"/>
      <c r="S21" s="321" t="s">
        <v>1116</v>
      </c>
      <c r="T21" s="385"/>
      <c r="U21" s="386"/>
      <c r="V21" s="386"/>
      <c r="W21" s="384"/>
      <c r="X21" s="2"/>
      <c r="Y21" s="98"/>
      <c r="Z21" s="384"/>
      <c r="AA21" s="386"/>
      <c r="AB21" s="1"/>
      <c r="AC21" s="2"/>
      <c r="AD21" s="13"/>
      <c r="AE21" s="1"/>
      <c r="AF21" s="387"/>
    </row>
    <row r="22" spans="2:32" x14ac:dyDescent="0.2">
      <c r="B22" s="39" t="s">
        <v>76</v>
      </c>
      <c r="C22" s="384" t="s">
        <v>1921</v>
      </c>
      <c r="D22" s="386">
        <v>8</v>
      </c>
      <c r="E22" s="2" t="s">
        <v>42</v>
      </c>
      <c r="F22" s="13"/>
      <c r="G22" s="386">
        <v>3</v>
      </c>
      <c r="H22" s="386"/>
      <c r="I22" s="386"/>
      <c r="J22" s="386"/>
      <c r="K22" s="386"/>
      <c r="L22" s="386"/>
      <c r="M22" s="386"/>
      <c r="N22" s="386"/>
      <c r="O22" s="386"/>
      <c r="P22" s="386"/>
      <c r="Q22" s="386"/>
      <c r="R22" s="386"/>
      <c r="S22" s="321" t="s">
        <v>1116</v>
      </c>
      <c r="T22" s="385"/>
      <c r="U22" s="386"/>
      <c r="V22" s="386"/>
      <c r="W22" s="384"/>
      <c r="X22" s="2"/>
      <c r="Y22" s="98"/>
      <c r="Z22" s="384"/>
      <c r="AA22" s="386"/>
      <c r="AB22" s="1"/>
      <c r="AC22" s="2"/>
      <c r="AD22" s="13"/>
      <c r="AE22" s="1"/>
      <c r="AF22" s="387"/>
    </row>
    <row r="23" spans="2:32" x14ac:dyDescent="0.2">
      <c r="B23" s="39" t="s">
        <v>76</v>
      </c>
      <c r="C23" s="384" t="s">
        <v>1921</v>
      </c>
      <c r="D23" s="386">
        <v>9</v>
      </c>
      <c r="E23" s="2" t="s">
        <v>57</v>
      </c>
      <c r="F23" s="13"/>
      <c r="G23" s="386">
        <v>3</v>
      </c>
      <c r="H23" s="386"/>
      <c r="I23" s="386"/>
      <c r="J23" s="386"/>
      <c r="K23" s="386">
        <v>3</v>
      </c>
      <c r="L23" s="386"/>
      <c r="M23" s="386"/>
      <c r="N23" s="386">
        <v>3</v>
      </c>
      <c r="O23" s="386"/>
      <c r="P23" s="386"/>
      <c r="Q23" s="386"/>
      <c r="R23" s="386"/>
      <c r="S23" s="322" t="s">
        <v>1929</v>
      </c>
      <c r="T23" s="385"/>
      <c r="U23" s="386"/>
      <c r="V23" s="386"/>
      <c r="W23" s="384"/>
      <c r="X23" s="2"/>
      <c r="Y23" s="98"/>
      <c r="Z23" s="384"/>
      <c r="AA23" s="386"/>
      <c r="AB23" s="1"/>
      <c r="AC23" s="2"/>
      <c r="AD23" s="13"/>
      <c r="AE23" s="1"/>
      <c r="AF23" s="387"/>
    </row>
    <row r="24" spans="2:32" x14ac:dyDescent="0.2">
      <c r="B24" s="39" t="s">
        <v>76</v>
      </c>
      <c r="C24" s="384" t="s">
        <v>1921</v>
      </c>
      <c r="D24" s="386">
        <v>10</v>
      </c>
      <c r="E24" s="2" t="s">
        <v>42</v>
      </c>
      <c r="F24" s="13"/>
      <c r="G24" s="386">
        <v>3</v>
      </c>
      <c r="H24" s="386"/>
      <c r="I24" s="386"/>
      <c r="J24" s="386"/>
      <c r="K24" s="386"/>
      <c r="L24" s="386"/>
      <c r="M24" s="386"/>
      <c r="N24" s="386"/>
      <c r="O24" s="386"/>
      <c r="P24" s="386"/>
      <c r="Q24" s="386"/>
      <c r="R24" s="386"/>
      <c r="S24" s="322" t="s">
        <v>1118</v>
      </c>
      <c r="T24" s="385"/>
      <c r="U24" s="386"/>
      <c r="V24" s="386"/>
      <c r="W24" s="384"/>
      <c r="X24" s="2"/>
      <c r="Y24" s="98"/>
      <c r="Z24" s="384"/>
      <c r="AA24" s="386"/>
      <c r="AB24" s="1"/>
      <c r="AC24" s="2"/>
      <c r="AD24" s="13"/>
      <c r="AE24" s="1"/>
      <c r="AF24" s="387"/>
    </row>
    <row r="25" spans="2:32" x14ac:dyDescent="0.2">
      <c r="B25" s="39" t="s">
        <v>76</v>
      </c>
      <c r="C25" s="384" t="s">
        <v>1921</v>
      </c>
      <c r="D25" s="386">
        <v>11</v>
      </c>
      <c r="E25" s="2" t="s">
        <v>42</v>
      </c>
      <c r="F25" s="13"/>
      <c r="G25" s="386">
        <v>3</v>
      </c>
      <c r="H25" s="386"/>
      <c r="I25" s="386"/>
      <c r="J25" s="386"/>
      <c r="K25" s="386"/>
      <c r="L25" s="386"/>
      <c r="M25" s="386"/>
      <c r="N25" s="386">
        <v>3</v>
      </c>
      <c r="O25" s="386"/>
      <c r="P25" s="386"/>
      <c r="Q25" s="386"/>
      <c r="R25" s="386"/>
      <c r="S25" s="322" t="s">
        <v>1930</v>
      </c>
      <c r="T25" s="385"/>
      <c r="U25" s="386"/>
      <c r="V25" s="386"/>
      <c r="W25" s="384"/>
      <c r="X25" s="2"/>
      <c r="Y25" s="98"/>
      <c r="Z25" s="384"/>
      <c r="AA25" s="386"/>
      <c r="AB25" s="1"/>
      <c r="AC25" s="2"/>
      <c r="AD25" s="13"/>
      <c r="AE25" s="1"/>
      <c r="AF25" s="387"/>
    </row>
    <row r="26" spans="2:32" x14ac:dyDescent="0.2">
      <c r="B26" s="39" t="s">
        <v>76</v>
      </c>
      <c r="C26" s="384" t="s">
        <v>1921</v>
      </c>
      <c r="D26" s="386">
        <v>12</v>
      </c>
      <c r="E26" s="2" t="s">
        <v>1110</v>
      </c>
      <c r="F26" s="13"/>
      <c r="G26" s="386"/>
      <c r="H26" s="386">
        <v>9</v>
      </c>
      <c r="I26" s="386"/>
      <c r="J26" s="386"/>
      <c r="K26" s="386"/>
      <c r="L26" s="386"/>
      <c r="M26" s="386"/>
      <c r="N26" s="386"/>
      <c r="O26" s="386"/>
      <c r="P26" s="386"/>
      <c r="Q26" s="386"/>
      <c r="R26" s="386"/>
      <c r="S26" s="321" t="s">
        <v>1116</v>
      </c>
      <c r="T26" s="385"/>
      <c r="U26" s="386"/>
      <c r="V26" s="386"/>
      <c r="W26" s="384"/>
      <c r="X26" s="2"/>
      <c r="Y26" s="98"/>
      <c r="Z26" s="384"/>
      <c r="AA26" s="386"/>
      <c r="AB26" s="1"/>
      <c r="AC26" s="2"/>
      <c r="AD26" s="13"/>
      <c r="AE26" s="1"/>
      <c r="AF26" s="387"/>
    </row>
    <row r="27" spans="2:32" x14ac:dyDescent="0.2">
      <c r="B27" s="39" t="s">
        <v>76</v>
      </c>
      <c r="C27" s="384" t="s">
        <v>1921</v>
      </c>
      <c r="D27" s="386">
        <v>13</v>
      </c>
      <c r="E27" s="2" t="s">
        <v>42</v>
      </c>
      <c r="F27" s="13"/>
      <c r="G27" s="386">
        <v>3</v>
      </c>
      <c r="H27" s="386"/>
      <c r="I27" s="386"/>
      <c r="J27" s="386"/>
      <c r="K27" s="386"/>
      <c r="L27" s="386"/>
      <c r="M27" s="386"/>
      <c r="N27" s="386"/>
      <c r="O27" s="386"/>
      <c r="P27" s="386"/>
      <c r="Q27" s="386"/>
      <c r="R27" s="386"/>
      <c r="S27" s="321" t="s">
        <v>1116</v>
      </c>
      <c r="T27" s="385"/>
      <c r="U27" s="386"/>
      <c r="V27" s="386"/>
      <c r="W27" s="384"/>
      <c r="X27" s="2"/>
      <c r="Y27" s="98"/>
      <c r="Z27" s="384"/>
      <c r="AA27" s="386"/>
      <c r="AB27" s="1"/>
      <c r="AC27" s="2"/>
      <c r="AD27" s="13"/>
      <c r="AE27" s="1"/>
      <c r="AF27" s="387"/>
    </row>
    <row r="28" spans="2:32" x14ac:dyDescent="0.2">
      <c r="B28" s="39" t="s">
        <v>76</v>
      </c>
      <c r="C28" s="384" t="s">
        <v>1921</v>
      </c>
      <c r="D28" s="386">
        <v>14</v>
      </c>
      <c r="E28" s="2" t="s">
        <v>1110</v>
      </c>
      <c r="F28" s="13"/>
      <c r="G28" s="386"/>
      <c r="H28" s="386">
        <v>9</v>
      </c>
      <c r="I28" s="386"/>
      <c r="J28" s="386"/>
      <c r="K28" s="386"/>
      <c r="L28" s="386"/>
      <c r="M28" s="386"/>
      <c r="N28" s="386"/>
      <c r="O28" s="386"/>
      <c r="P28" s="386"/>
      <c r="Q28" s="386"/>
      <c r="R28" s="386"/>
      <c r="S28" s="322" t="s">
        <v>1118</v>
      </c>
      <c r="T28" s="98"/>
      <c r="U28" s="384"/>
      <c r="V28" s="386"/>
      <c r="W28" s="384"/>
      <c r="X28" s="2"/>
      <c r="Y28" s="98"/>
      <c r="Z28" s="384"/>
      <c r="AA28" s="386"/>
      <c r="AB28" s="1"/>
      <c r="AC28" s="2"/>
      <c r="AD28" s="13"/>
      <c r="AE28" s="1"/>
      <c r="AF28" s="387"/>
    </row>
    <row r="29" spans="2:32" x14ac:dyDescent="0.2">
      <c r="B29" s="39" t="s">
        <v>76</v>
      </c>
      <c r="C29" s="384" t="s">
        <v>1921</v>
      </c>
      <c r="D29" s="386">
        <v>15</v>
      </c>
      <c r="E29" s="2" t="s">
        <v>49</v>
      </c>
      <c r="F29" s="13"/>
      <c r="G29" s="386">
        <v>8</v>
      </c>
      <c r="H29" s="386">
        <v>9</v>
      </c>
      <c r="I29" s="386"/>
      <c r="J29" s="386"/>
      <c r="K29" s="386">
        <v>3</v>
      </c>
      <c r="L29" s="386"/>
      <c r="M29" s="386"/>
      <c r="N29" s="386">
        <v>3</v>
      </c>
      <c r="O29" s="386"/>
      <c r="P29" s="386"/>
      <c r="Q29" s="386"/>
      <c r="R29" s="386"/>
      <c r="S29" s="322" t="s">
        <v>1931</v>
      </c>
      <c r="T29" s="98"/>
      <c r="U29" s="384"/>
      <c r="V29" s="386"/>
      <c r="W29" s="384"/>
      <c r="X29" s="2"/>
      <c r="Y29" s="98"/>
      <c r="Z29" s="384"/>
      <c r="AA29" s="386"/>
      <c r="AB29" s="1"/>
      <c r="AC29" s="2"/>
      <c r="AD29" s="13"/>
      <c r="AE29" s="1"/>
      <c r="AF29" s="387"/>
    </row>
    <row r="30" spans="2:32" x14ac:dyDescent="0.2">
      <c r="B30" s="39" t="s">
        <v>76</v>
      </c>
      <c r="C30" s="384" t="s">
        <v>1921</v>
      </c>
      <c r="D30" s="386">
        <v>16</v>
      </c>
      <c r="E30" s="2" t="s">
        <v>44</v>
      </c>
      <c r="F30" s="13"/>
      <c r="G30" s="386">
        <v>1</v>
      </c>
      <c r="H30" s="386">
        <v>3</v>
      </c>
      <c r="I30" s="386">
        <v>3</v>
      </c>
      <c r="J30" s="386"/>
      <c r="K30" s="386"/>
      <c r="L30" s="386"/>
      <c r="M30" s="386"/>
      <c r="N30" s="386"/>
      <c r="O30" s="386"/>
      <c r="P30" s="386"/>
      <c r="Q30" s="386"/>
      <c r="R30" s="386"/>
      <c r="S30" s="322" t="s">
        <v>1118</v>
      </c>
      <c r="T30" s="385"/>
      <c r="U30" s="386"/>
      <c r="V30" s="386"/>
      <c r="W30" s="384"/>
      <c r="X30" s="2"/>
      <c r="Y30" s="98"/>
      <c r="Z30" s="384"/>
      <c r="AA30" s="386"/>
      <c r="AB30" s="1"/>
      <c r="AC30" s="2"/>
      <c r="AD30" s="13"/>
      <c r="AE30" s="1"/>
      <c r="AF30" s="387"/>
    </row>
    <row r="31" spans="2:32" x14ac:dyDescent="0.2">
      <c r="B31" s="39" t="s">
        <v>76</v>
      </c>
      <c r="C31" s="384" t="s">
        <v>1921</v>
      </c>
      <c r="D31" s="386">
        <v>17</v>
      </c>
      <c r="E31" s="2" t="s">
        <v>1109</v>
      </c>
      <c r="F31" s="13"/>
      <c r="G31" s="386">
        <v>4</v>
      </c>
      <c r="H31" s="386">
        <v>3</v>
      </c>
      <c r="I31" s="386"/>
      <c r="J31" s="386"/>
      <c r="K31" s="386">
        <v>3</v>
      </c>
      <c r="L31" s="386"/>
      <c r="M31" s="386"/>
      <c r="N31" s="386">
        <v>3</v>
      </c>
      <c r="O31" s="386"/>
      <c r="P31" s="386"/>
      <c r="Q31" s="386"/>
      <c r="R31" s="386"/>
      <c r="S31" s="322" t="s">
        <v>1932</v>
      </c>
      <c r="T31" s="385"/>
      <c r="U31" s="386"/>
      <c r="V31" s="386"/>
      <c r="W31" s="384"/>
      <c r="X31" s="2"/>
      <c r="Y31" s="98"/>
      <c r="Z31" s="384"/>
      <c r="AA31" s="386"/>
      <c r="AB31" s="1"/>
      <c r="AC31" s="2"/>
      <c r="AD31" s="13"/>
      <c r="AE31" s="1"/>
      <c r="AF31" s="387"/>
    </row>
    <row r="32" spans="2:32" x14ac:dyDescent="0.2">
      <c r="B32" s="39" t="s">
        <v>76</v>
      </c>
      <c r="C32" s="384" t="s">
        <v>1921</v>
      </c>
      <c r="D32" s="386">
        <v>18</v>
      </c>
      <c r="E32" s="2" t="s">
        <v>42</v>
      </c>
      <c r="F32" s="13"/>
      <c r="G32" s="386">
        <v>3</v>
      </c>
      <c r="H32" s="386"/>
      <c r="I32" s="386"/>
      <c r="J32" s="386"/>
      <c r="K32" s="386"/>
      <c r="L32" s="386"/>
      <c r="M32" s="386"/>
      <c r="N32" s="386"/>
      <c r="O32" s="386"/>
      <c r="P32" s="386"/>
      <c r="Q32" s="386"/>
      <c r="R32" s="386"/>
      <c r="S32" s="322" t="s">
        <v>1121</v>
      </c>
      <c r="T32" s="385"/>
      <c r="U32" s="386"/>
      <c r="V32" s="386"/>
      <c r="W32" s="384"/>
      <c r="X32" s="2"/>
      <c r="Y32" s="98"/>
      <c r="Z32" s="384"/>
      <c r="AA32" s="386"/>
      <c r="AB32" s="1"/>
      <c r="AC32" s="2"/>
      <c r="AD32" s="13"/>
      <c r="AE32" s="1"/>
      <c r="AF32" s="387"/>
    </row>
    <row r="33" spans="2:32" x14ac:dyDescent="0.2">
      <c r="B33" s="39" t="s">
        <v>76</v>
      </c>
      <c r="C33" s="384" t="s">
        <v>1921</v>
      </c>
      <c r="D33" s="386">
        <v>19</v>
      </c>
      <c r="E33" s="2" t="s">
        <v>49</v>
      </c>
      <c r="F33" s="13"/>
      <c r="G33" s="386"/>
      <c r="H33" s="386"/>
      <c r="I33" s="386">
        <v>3</v>
      </c>
      <c r="J33" s="386"/>
      <c r="K33" s="386"/>
      <c r="L33" s="386"/>
      <c r="M33" s="386"/>
      <c r="N33" s="386">
        <v>3</v>
      </c>
      <c r="O33" s="386"/>
      <c r="P33" s="386"/>
      <c r="Q33" s="386"/>
      <c r="R33" s="386"/>
      <c r="S33" s="322" t="s">
        <v>1121</v>
      </c>
      <c r="T33" s="98"/>
      <c r="U33" s="384"/>
      <c r="V33" s="386"/>
      <c r="W33" s="384"/>
      <c r="X33" s="2"/>
      <c r="Y33" s="98"/>
      <c r="Z33" s="384"/>
      <c r="AA33" s="386"/>
      <c r="AB33" s="1"/>
      <c r="AC33" s="2"/>
      <c r="AD33" s="13"/>
      <c r="AE33" s="1"/>
      <c r="AF33" s="387"/>
    </row>
    <row r="34" spans="2:32" x14ac:dyDescent="0.2">
      <c r="B34" s="39" t="s">
        <v>76</v>
      </c>
      <c r="C34" s="384" t="s">
        <v>1921</v>
      </c>
      <c r="D34" s="386">
        <v>20</v>
      </c>
      <c r="E34" s="2" t="s">
        <v>44</v>
      </c>
      <c r="F34" s="13"/>
      <c r="G34" s="386">
        <v>1</v>
      </c>
      <c r="H34" s="386">
        <v>6</v>
      </c>
      <c r="I34" s="386"/>
      <c r="J34" s="386"/>
      <c r="K34" s="386"/>
      <c r="L34" s="386"/>
      <c r="M34" s="386"/>
      <c r="N34" s="386"/>
      <c r="O34" s="386"/>
      <c r="P34" s="386"/>
      <c r="Q34" s="386"/>
      <c r="R34" s="386"/>
      <c r="S34" s="322" t="s">
        <v>1121</v>
      </c>
      <c r="T34" s="385"/>
      <c r="U34" s="386"/>
      <c r="V34" s="386"/>
      <c r="W34" s="384"/>
      <c r="X34" s="2"/>
      <c r="Y34" s="98"/>
      <c r="Z34" s="384"/>
      <c r="AA34" s="386"/>
      <c r="AB34" s="1"/>
      <c r="AC34" s="2"/>
      <c r="AD34" s="13"/>
      <c r="AE34" s="1"/>
      <c r="AF34" s="387"/>
    </row>
    <row r="35" spans="2:32" x14ac:dyDescent="0.2">
      <c r="B35" s="39" t="s">
        <v>76</v>
      </c>
      <c r="C35" s="384" t="s">
        <v>1921</v>
      </c>
      <c r="D35" s="386">
        <v>21</v>
      </c>
      <c r="E35" s="2" t="s">
        <v>42</v>
      </c>
      <c r="F35" s="13"/>
      <c r="G35" s="386">
        <v>3</v>
      </c>
      <c r="H35" s="386"/>
      <c r="I35" s="386"/>
      <c r="J35" s="386"/>
      <c r="K35" s="386"/>
      <c r="L35" s="386"/>
      <c r="M35" s="386"/>
      <c r="N35" s="386"/>
      <c r="O35" s="386"/>
      <c r="P35" s="386"/>
      <c r="Q35" s="386"/>
      <c r="R35" s="386"/>
      <c r="S35" s="322" t="s">
        <v>1121</v>
      </c>
      <c r="T35" s="98"/>
      <c r="U35" s="384"/>
      <c r="V35" s="386"/>
      <c r="W35" s="384"/>
      <c r="X35" s="2"/>
      <c r="Y35" s="98"/>
      <c r="Z35" s="384"/>
      <c r="AA35" s="386"/>
      <c r="AB35" s="1"/>
      <c r="AC35" s="2"/>
      <c r="AD35" s="13"/>
      <c r="AE35" s="1"/>
      <c r="AF35" s="387"/>
    </row>
    <row r="36" spans="2:32" x14ac:dyDescent="0.2">
      <c r="B36" s="39" t="s">
        <v>76</v>
      </c>
      <c r="C36" s="384" t="s">
        <v>1921</v>
      </c>
      <c r="D36" s="386">
        <v>22</v>
      </c>
      <c r="E36" s="2" t="s">
        <v>42</v>
      </c>
      <c r="F36" s="13"/>
      <c r="G36" s="386">
        <v>3</v>
      </c>
      <c r="H36" s="386"/>
      <c r="I36" s="386"/>
      <c r="J36" s="386"/>
      <c r="K36" s="386"/>
      <c r="L36" s="386"/>
      <c r="M36" s="386"/>
      <c r="N36" s="386">
        <v>3</v>
      </c>
      <c r="O36" s="386"/>
      <c r="P36" s="386"/>
      <c r="Q36" s="386"/>
      <c r="R36" s="386"/>
      <c r="S36" s="322" t="s">
        <v>1121</v>
      </c>
      <c r="T36" s="98"/>
      <c r="U36" s="384"/>
      <c r="V36" s="386"/>
      <c r="W36" s="384"/>
      <c r="X36" s="2"/>
      <c r="Y36" s="98"/>
      <c r="Z36" s="384"/>
      <c r="AA36" s="386"/>
      <c r="AB36" s="1"/>
      <c r="AC36" s="2"/>
      <c r="AD36" s="13"/>
      <c r="AE36" s="1"/>
      <c r="AF36" s="387"/>
    </row>
    <row r="37" spans="2:32" x14ac:dyDescent="0.2">
      <c r="B37" s="39" t="s">
        <v>76</v>
      </c>
      <c r="C37" s="384" t="s">
        <v>1921</v>
      </c>
      <c r="D37" s="386">
        <v>23</v>
      </c>
      <c r="E37" s="2" t="s">
        <v>55</v>
      </c>
      <c r="F37" s="13"/>
      <c r="G37" s="386">
        <v>2</v>
      </c>
      <c r="H37" s="386">
        <v>6</v>
      </c>
      <c r="I37" s="386"/>
      <c r="J37" s="386"/>
      <c r="K37" s="386"/>
      <c r="L37" s="386"/>
      <c r="M37" s="386"/>
      <c r="N37" s="386"/>
      <c r="O37" s="386"/>
      <c r="P37" s="386"/>
      <c r="Q37" s="386"/>
      <c r="R37" s="386"/>
      <c r="S37" s="322" t="s">
        <v>1121</v>
      </c>
      <c r="T37" s="98"/>
      <c r="U37" s="384"/>
      <c r="V37" s="386"/>
      <c r="W37" s="384"/>
      <c r="X37" s="2"/>
      <c r="Y37" s="98"/>
      <c r="Z37" s="384"/>
      <c r="AA37" s="386"/>
      <c r="AB37" s="1"/>
      <c r="AC37" s="2"/>
      <c r="AD37" s="13"/>
      <c r="AE37" s="1"/>
      <c r="AF37" s="387"/>
    </row>
    <row r="38" spans="2:32" x14ac:dyDescent="0.2">
      <c r="B38" s="39" t="s">
        <v>76</v>
      </c>
      <c r="C38" s="384" t="s">
        <v>1921</v>
      </c>
      <c r="D38" s="386">
        <v>24</v>
      </c>
      <c r="E38" s="2" t="s">
        <v>52</v>
      </c>
      <c r="F38" s="13"/>
      <c r="G38" s="386"/>
      <c r="H38" s="386">
        <v>3</v>
      </c>
      <c r="I38" s="386"/>
      <c r="J38" s="386"/>
      <c r="K38" s="386">
        <v>3</v>
      </c>
      <c r="L38" s="386"/>
      <c r="M38" s="386"/>
      <c r="N38" s="386">
        <v>3</v>
      </c>
      <c r="O38" s="386"/>
      <c r="P38" s="386"/>
      <c r="Q38" s="386"/>
      <c r="R38" s="386"/>
      <c r="S38" s="322" t="s">
        <v>1933</v>
      </c>
      <c r="T38" s="385"/>
      <c r="U38" s="386"/>
      <c r="V38" s="386"/>
      <c r="W38" s="384"/>
      <c r="X38" s="2"/>
      <c r="Y38" s="98"/>
      <c r="Z38" s="384"/>
      <c r="AA38" s="386"/>
      <c r="AB38" s="1"/>
      <c r="AC38" s="2"/>
      <c r="AD38" s="13"/>
      <c r="AE38" s="1"/>
      <c r="AF38" s="387"/>
    </row>
    <row r="39" spans="2:32" x14ac:dyDescent="0.2">
      <c r="B39" s="39" t="s">
        <v>76</v>
      </c>
      <c r="C39" s="384" t="s">
        <v>1921</v>
      </c>
      <c r="D39" s="386">
        <v>25</v>
      </c>
      <c r="E39" s="2" t="s">
        <v>44</v>
      </c>
      <c r="F39" s="13"/>
      <c r="G39" s="386"/>
      <c r="H39" s="386"/>
      <c r="I39" s="386">
        <v>6</v>
      </c>
      <c r="J39" s="386"/>
      <c r="K39" s="386"/>
      <c r="L39" s="386"/>
      <c r="M39" s="386"/>
      <c r="N39" s="386">
        <v>3</v>
      </c>
      <c r="O39" s="386"/>
      <c r="P39" s="386" t="s">
        <v>1923</v>
      </c>
      <c r="Q39" s="386"/>
      <c r="R39" s="386"/>
      <c r="S39" s="322" t="s">
        <v>1934</v>
      </c>
      <c r="T39" s="98"/>
      <c r="U39" s="384"/>
      <c r="V39" s="386"/>
      <c r="W39" s="384"/>
      <c r="X39" s="2"/>
      <c r="Y39" s="98"/>
      <c r="Z39" s="384"/>
      <c r="AA39" s="386"/>
      <c r="AB39" s="1"/>
      <c r="AC39" s="2"/>
      <c r="AD39" s="13"/>
      <c r="AE39" s="1"/>
      <c r="AF39" s="387"/>
    </row>
    <row r="40" spans="2:32" x14ac:dyDescent="0.2">
      <c r="B40" s="39" t="s">
        <v>76</v>
      </c>
      <c r="C40" s="384" t="s">
        <v>1921</v>
      </c>
      <c r="D40" s="386">
        <v>26</v>
      </c>
      <c r="E40" s="2" t="s">
        <v>1109</v>
      </c>
      <c r="F40" s="13"/>
      <c r="G40" s="386">
        <v>3</v>
      </c>
      <c r="H40" s="386"/>
      <c r="I40" s="386">
        <v>3</v>
      </c>
      <c r="J40" s="386"/>
      <c r="K40" s="386"/>
      <c r="L40" s="386"/>
      <c r="M40" s="386"/>
      <c r="N40" s="386"/>
      <c r="O40" s="386"/>
      <c r="P40" s="386"/>
      <c r="Q40" s="386"/>
      <c r="R40" s="386"/>
      <c r="S40" s="321" t="s">
        <v>1116</v>
      </c>
      <c r="T40" s="385"/>
      <c r="U40" s="386"/>
      <c r="V40" s="386"/>
      <c r="W40" s="384"/>
      <c r="X40" s="2"/>
      <c r="Y40" s="98"/>
      <c r="Z40" s="384"/>
      <c r="AA40" s="386"/>
      <c r="AB40" s="1"/>
      <c r="AC40" s="2"/>
      <c r="AD40" s="13"/>
      <c r="AE40" s="1"/>
      <c r="AF40" s="387"/>
    </row>
    <row r="41" spans="2:32" x14ac:dyDescent="0.2">
      <c r="B41" s="39" t="s">
        <v>76</v>
      </c>
      <c r="C41" s="384" t="s">
        <v>1921</v>
      </c>
      <c r="D41" s="386">
        <v>27</v>
      </c>
      <c r="E41" s="2" t="s">
        <v>49</v>
      </c>
      <c r="F41" s="13"/>
      <c r="G41" s="386"/>
      <c r="H41" s="386"/>
      <c r="I41" s="386">
        <v>3</v>
      </c>
      <c r="J41" s="386"/>
      <c r="K41" s="386">
        <v>3</v>
      </c>
      <c r="L41" s="386"/>
      <c r="M41" s="386"/>
      <c r="N41" s="386"/>
      <c r="O41" s="386"/>
      <c r="P41" s="386"/>
      <c r="Q41" s="386"/>
      <c r="R41" s="386"/>
      <c r="S41" s="322" t="s">
        <v>1909</v>
      </c>
      <c r="T41" s="98"/>
      <c r="U41" s="384"/>
      <c r="V41" s="386"/>
      <c r="W41" s="384"/>
      <c r="X41" s="2"/>
      <c r="Y41" s="98"/>
      <c r="Z41" s="384"/>
      <c r="AA41" s="386"/>
      <c r="AB41" s="1"/>
      <c r="AC41" s="2"/>
      <c r="AD41" s="13"/>
      <c r="AE41" s="1"/>
      <c r="AF41" s="387"/>
    </row>
    <row r="42" spans="2:32" x14ac:dyDescent="0.2">
      <c r="B42" s="39" t="s">
        <v>76</v>
      </c>
      <c r="C42" s="384" t="s">
        <v>1921</v>
      </c>
      <c r="D42" s="386">
        <v>28</v>
      </c>
      <c r="E42" s="2" t="s">
        <v>42</v>
      </c>
      <c r="F42" s="13"/>
      <c r="G42" s="386">
        <v>3</v>
      </c>
      <c r="H42" s="386"/>
      <c r="I42" s="386"/>
      <c r="J42" s="386"/>
      <c r="K42" s="386"/>
      <c r="L42" s="386"/>
      <c r="M42" s="386"/>
      <c r="N42" s="386">
        <v>2</v>
      </c>
      <c r="O42" s="386"/>
      <c r="P42" s="386"/>
      <c r="Q42" s="386"/>
      <c r="R42" s="386"/>
      <c r="S42" s="322" t="s">
        <v>1935</v>
      </c>
      <c r="T42" s="385"/>
      <c r="U42" s="386"/>
      <c r="V42" s="386"/>
      <c r="W42" s="384"/>
      <c r="X42" s="2"/>
      <c r="Y42" s="98"/>
      <c r="Z42" s="384"/>
      <c r="AA42" s="386"/>
      <c r="AB42" s="1"/>
      <c r="AC42" s="2"/>
      <c r="AD42" s="13"/>
      <c r="AE42" s="1"/>
      <c r="AF42" s="387"/>
    </row>
    <row r="43" spans="2:32" x14ac:dyDescent="0.2">
      <c r="B43" s="39" t="s">
        <v>76</v>
      </c>
      <c r="C43" s="384" t="s">
        <v>1921</v>
      </c>
      <c r="D43" s="386">
        <v>29</v>
      </c>
      <c r="E43" s="2" t="s">
        <v>42</v>
      </c>
      <c r="F43" s="13"/>
      <c r="G43" s="386">
        <v>3</v>
      </c>
      <c r="H43" s="386"/>
      <c r="I43" s="386"/>
      <c r="J43" s="386"/>
      <c r="K43" s="386"/>
      <c r="L43" s="386"/>
      <c r="M43" s="386"/>
      <c r="N43" s="386"/>
      <c r="O43" s="386"/>
      <c r="P43" s="386"/>
      <c r="Q43" s="386"/>
      <c r="R43" s="386"/>
      <c r="S43" s="320" t="s">
        <v>2057</v>
      </c>
      <c r="T43" s="385"/>
      <c r="U43" s="386"/>
      <c r="V43" s="386"/>
      <c r="W43" s="384"/>
      <c r="X43" s="2"/>
      <c r="Y43" s="98"/>
      <c r="Z43" s="384"/>
      <c r="AA43" s="386"/>
      <c r="AB43" s="1"/>
      <c r="AC43" s="2"/>
      <c r="AD43" s="13"/>
      <c r="AE43" s="1"/>
      <c r="AF43" s="387"/>
    </row>
    <row r="44" spans="2:32" x14ac:dyDescent="0.2">
      <c r="B44" s="39" t="s">
        <v>76</v>
      </c>
      <c r="C44" s="384" t="s">
        <v>1921</v>
      </c>
      <c r="D44" s="386">
        <v>30</v>
      </c>
      <c r="E44" s="2" t="s">
        <v>1109</v>
      </c>
      <c r="F44" s="13"/>
      <c r="G44" s="386">
        <v>3</v>
      </c>
      <c r="H44" s="386">
        <v>2</v>
      </c>
      <c r="I44" s="386"/>
      <c r="J44" s="386"/>
      <c r="K44" s="386">
        <v>2</v>
      </c>
      <c r="L44" s="386"/>
      <c r="M44" s="386"/>
      <c r="N44" s="386">
        <v>3</v>
      </c>
      <c r="O44" s="386"/>
      <c r="P44" s="386"/>
      <c r="Q44" s="386"/>
      <c r="R44" s="386"/>
      <c r="S44" s="322" t="s">
        <v>1936</v>
      </c>
      <c r="T44" s="385"/>
      <c r="U44" s="386"/>
      <c r="V44" s="386"/>
      <c r="W44" s="384"/>
      <c r="X44" s="2"/>
      <c r="Y44" s="98"/>
      <c r="Z44" s="384"/>
      <c r="AA44" s="386"/>
      <c r="AB44" s="1"/>
      <c r="AC44" s="2"/>
      <c r="AD44" s="13"/>
      <c r="AE44" s="1"/>
      <c r="AF44" s="387"/>
    </row>
    <row r="45" spans="2:32" x14ac:dyDescent="0.2">
      <c r="B45" s="39" t="s">
        <v>76</v>
      </c>
      <c r="C45" s="384" t="s">
        <v>1921</v>
      </c>
      <c r="D45" s="386">
        <v>31</v>
      </c>
      <c r="E45" s="2" t="s">
        <v>42</v>
      </c>
      <c r="F45" s="13"/>
      <c r="G45" s="386">
        <v>3</v>
      </c>
      <c r="H45" s="386"/>
      <c r="I45" s="386"/>
      <c r="J45" s="386"/>
      <c r="K45" s="386"/>
      <c r="L45" s="386"/>
      <c r="M45" s="386"/>
      <c r="N45" s="386">
        <v>3</v>
      </c>
      <c r="O45" s="386"/>
      <c r="P45" s="386"/>
      <c r="Q45" s="386"/>
      <c r="R45" s="386"/>
      <c r="S45" s="322" t="s">
        <v>1937</v>
      </c>
      <c r="T45" s="385"/>
      <c r="U45" s="386"/>
      <c r="V45" s="386"/>
      <c r="W45" s="384"/>
      <c r="X45" s="2"/>
      <c r="Y45" s="98"/>
      <c r="Z45" s="384"/>
      <c r="AA45" s="386"/>
      <c r="AB45" s="1"/>
      <c r="AC45" s="2"/>
      <c r="AD45" s="13"/>
      <c r="AE45" s="1"/>
      <c r="AF45" s="387"/>
    </row>
    <row r="46" spans="2:32" x14ac:dyDescent="0.2">
      <c r="B46" s="39" t="s">
        <v>76</v>
      </c>
      <c r="C46" s="384" t="s">
        <v>1921</v>
      </c>
      <c r="D46" s="386">
        <v>32</v>
      </c>
      <c r="E46" s="2" t="s">
        <v>1110</v>
      </c>
      <c r="F46" s="13"/>
      <c r="G46" s="386"/>
      <c r="H46" s="386"/>
      <c r="I46" s="386">
        <v>9</v>
      </c>
      <c r="J46" s="386"/>
      <c r="K46" s="386"/>
      <c r="L46" s="386"/>
      <c r="M46" s="386"/>
      <c r="N46" s="386"/>
      <c r="O46" s="386"/>
      <c r="P46" s="386"/>
      <c r="Q46" s="386"/>
      <c r="R46" s="386"/>
      <c r="S46" s="322" t="s">
        <v>1938</v>
      </c>
      <c r="T46" s="385"/>
      <c r="U46" s="386"/>
      <c r="V46" s="386"/>
      <c r="W46" s="384"/>
      <c r="X46" s="2"/>
      <c r="Y46" s="98"/>
      <c r="Z46" s="384"/>
      <c r="AA46" s="386"/>
      <c r="AB46" s="1"/>
      <c r="AC46" s="2"/>
      <c r="AD46" s="13"/>
      <c r="AE46" s="1"/>
      <c r="AF46" s="387"/>
    </row>
    <row r="47" spans="2:32" x14ac:dyDescent="0.2">
      <c r="B47" s="39" t="s">
        <v>76</v>
      </c>
      <c r="C47" s="384" t="s">
        <v>1921</v>
      </c>
      <c r="D47" s="386">
        <v>33</v>
      </c>
      <c r="E47" s="2" t="s">
        <v>44</v>
      </c>
      <c r="F47" s="13"/>
      <c r="G47" s="386"/>
      <c r="H47" s="386"/>
      <c r="I47" s="386">
        <v>6</v>
      </c>
      <c r="J47" s="386"/>
      <c r="K47" s="386"/>
      <c r="L47" s="386"/>
      <c r="M47" s="386"/>
      <c r="N47" s="386"/>
      <c r="O47" s="386"/>
      <c r="P47" s="386">
        <v>3</v>
      </c>
      <c r="Q47" s="386"/>
      <c r="R47" s="386"/>
      <c r="S47" s="321" t="s">
        <v>1939</v>
      </c>
      <c r="T47" s="385"/>
      <c r="U47" s="386"/>
      <c r="V47" s="386"/>
      <c r="W47" s="384"/>
      <c r="X47" s="2"/>
      <c r="Y47" s="98"/>
      <c r="Z47" s="384"/>
      <c r="AA47" s="386"/>
      <c r="AB47" s="1"/>
      <c r="AC47" s="2"/>
      <c r="AD47" s="13"/>
      <c r="AE47" s="1"/>
      <c r="AF47" s="387"/>
    </row>
    <row r="48" spans="2:32" x14ac:dyDescent="0.2">
      <c r="B48" s="39" t="s">
        <v>76</v>
      </c>
      <c r="C48" s="384" t="s">
        <v>1921</v>
      </c>
      <c r="D48" s="386">
        <v>34</v>
      </c>
      <c r="E48" s="2" t="s">
        <v>44</v>
      </c>
      <c r="F48" s="13"/>
      <c r="G48" s="386"/>
      <c r="H48" s="386"/>
      <c r="I48" s="386">
        <v>6</v>
      </c>
      <c r="J48" s="386"/>
      <c r="K48" s="386"/>
      <c r="L48" s="386"/>
      <c r="M48" s="386"/>
      <c r="N48" s="386">
        <v>3</v>
      </c>
      <c r="O48" s="386"/>
      <c r="P48" s="386">
        <v>3</v>
      </c>
      <c r="Q48" s="386"/>
      <c r="R48" s="386"/>
      <c r="S48" s="322" t="s">
        <v>1940</v>
      </c>
      <c r="T48" s="98"/>
      <c r="U48" s="384"/>
      <c r="V48" s="386"/>
      <c r="W48" s="384"/>
      <c r="X48" s="2"/>
      <c r="Y48" s="98"/>
      <c r="Z48" s="384"/>
      <c r="AA48" s="386"/>
      <c r="AB48" s="1"/>
      <c r="AC48" s="2"/>
      <c r="AD48" s="13"/>
      <c r="AE48" s="1"/>
      <c r="AF48" s="387"/>
    </row>
    <row r="49" spans="2:32" x14ac:dyDescent="0.2">
      <c r="B49" s="39" t="s">
        <v>76</v>
      </c>
      <c r="C49" s="384" t="s">
        <v>1921</v>
      </c>
      <c r="D49" s="386">
        <v>35</v>
      </c>
      <c r="E49" s="2" t="s">
        <v>42</v>
      </c>
      <c r="F49" s="13"/>
      <c r="G49" s="386">
        <v>3</v>
      </c>
      <c r="H49" s="386"/>
      <c r="I49" s="386"/>
      <c r="J49" s="386"/>
      <c r="K49" s="386"/>
      <c r="L49" s="386"/>
      <c r="M49" s="386"/>
      <c r="N49" s="386"/>
      <c r="O49" s="386"/>
      <c r="P49" s="386"/>
      <c r="Q49" s="386"/>
      <c r="R49" s="386"/>
      <c r="S49" s="322" t="s">
        <v>1590</v>
      </c>
      <c r="T49" s="385"/>
      <c r="U49" s="386"/>
      <c r="V49" s="386"/>
      <c r="W49" s="384"/>
      <c r="X49" s="2"/>
      <c r="Y49" s="98"/>
      <c r="Z49" s="384"/>
      <c r="AA49" s="386"/>
      <c r="AB49" s="1"/>
      <c r="AC49" s="2"/>
      <c r="AD49" s="13"/>
      <c r="AE49" s="1"/>
      <c r="AF49" s="387"/>
    </row>
    <row r="50" spans="2:32" x14ac:dyDescent="0.2">
      <c r="B50" s="39" t="s">
        <v>76</v>
      </c>
      <c r="C50" s="384" t="s">
        <v>1921</v>
      </c>
      <c r="D50" s="386">
        <v>36</v>
      </c>
      <c r="E50" s="2" t="s">
        <v>42</v>
      </c>
      <c r="F50" s="13"/>
      <c r="G50" s="386">
        <v>3</v>
      </c>
      <c r="H50" s="386"/>
      <c r="I50" s="386"/>
      <c r="J50" s="386"/>
      <c r="K50" s="386">
        <v>3</v>
      </c>
      <c r="L50" s="386"/>
      <c r="M50" s="386"/>
      <c r="N50" s="386">
        <v>3</v>
      </c>
      <c r="O50" s="386"/>
      <c r="P50" s="386"/>
      <c r="Q50" s="386"/>
      <c r="R50" s="386"/>
      <c r="S50" s="322" t="s">
        <v>1941</v>
      </c>
      <c r="T50" s="98"/>
      <c r="U50" s="384"/>
      <c r="V50" s="386"/>
      <c r="W50" s="384"/>
      <c r="X50" s="2"/>
      <c r="Y50" s="98"/>
      <c r="Z50" s="384"/>
      <c r="AA50" s="386"/>
      <c r="AB50" s="1"/>
      <c r="AC50" s="2"/>
      <c r="AD50" s="13"/>
      <c r="AE50" s="1"/>
      <c r="AF50" s="387"/>
    </row>
    <row r="51" spans="2:32" x14ac:dyDescent="0.2">
      <c r="B51" s="39" t="s">
        <v>76</v>
      </c>
      <c r="C51" s="384" t="s">
        <v>1921</v>
      </c>
      <c r="D51" s="386">
        <v>37</v>
      </c>
      <c r="E51" s="2" t="s">
        <v>42</v>
      </c>
      <c r="F51" s="13"/>
      <c r="G51" s="386">
        <v>3</v>
      </c>
      <c r="H51" s="386"/>
      <c r="I51" s="386"/>
      <c r="J51" s="386"/>
      <c r="K51" s="386"/>
      <c r="L51" s="386"/>
      <c r="M51" s="386"/>
      <c r="N51" s="386"/>
      <c r="O51" s="386"/>
      <c r="P51" s="386"/>
      <c r="Q51" s="386"/>
      <c r="R51" s="386"/>
      <c r="S51" s="320" t="s">
        <v>2058</v>
      </c>
      <c r="T51" s="385"/>
      <c r="U51" s="386"/>
      <c r="V51" s="386"/>
      <c r="W51" s="384"/>
      <c r="X51" s="2"/>
      <c r="Y51" s="98"/>
      <c r="Z51" s="384"/>
      <c r="AA51" s="386"/>
      <c r="AB51" s="1"/>
      <c r="AC51" s="2"/>
      <c r="AD51" s="13"/>
      <c r="AE51" s="1"/>
      <c r="AF51" s="387"/>
    </row>
    <row r="52" spans="2:32" x14ac:dyDescent="0.2">
      <c r="B52" s="39" t="s">
        <v>76</v>
      </c>
      <c r="C52" s="384" t="s">
        <v>1921</v>
      </c>
      <c r="D52" s="386">
        <v>38</v>
      </c>
      <c r="E52" s="2" t="s">
        <v>42</v>
      </c>
      <c r="F52" s="13"/>
      <c r="G52" s="386">
        <v>3</v>
      </c>
      <c r="H52" s="386"/>
      <c r="I52" s="386"/>
      <c r="J52" s="386"/>
      <c r="K52" s="386"/>
      <c r="L52" s="386"/>
      <c r="M52" s="386"/>
      <c r="N52" s="386">
        <v>3</v>
      </c>
      <c r="O52" s="386"/>
      <c r="P52" s="386"/>
      <c r="Q52" s="386"/>
      <c r="R52" s="386"/>
      <c r="S52" s="322" t="s">
        <v>1120</v>
      </c>
      <c r="T52" s="385"/>
      <c r="U52" s="386"/>
      <c r="V52" s="386"/>
      <c r="W52" s="384"/>
      <c r="X52" s="2"/>
      <c r="Y52" s="98"/>
      <c r="Z52" s="384"/>
      <c r="AA52" s="386"/>
      <c r="AB52" s="1"/>
      <c r="AC52" s="2"/>
      <c r="AD52" s="13"/>
      <c r="AE52" s="1"/>
      <c r="AF52" s="387"/>
    </row>
    <row r="53" spans="2:32" x14ac:dyDescent="0.2">
      <c r="B53" s="39" t="s">
        <v>76</v>
      </c>
      <c r="C53" s="384" t="s">
        <v>1921</v>
      </c>
      <c r="D53" s="386">
        <v>39</v>
      </c>
      <c r="E53" s="2" t="s">
        <v>42</v>
      </c>
      <c r="F53" s="13"/>
      <c r="G53" s="386">
        <v>3</v>
      </c>
      <c r="H53" s="386"/>
      <c r="I53" s="386"/>
      <c r="J53" s="386"/>
      <c r="K53" s="386">
        <v>2</v>
      </c>
      <c r="L53" s="386"/>
      <c r="M53" s="386"/>
      <c r="N53" s="386"/>
      <c r="O53" s="386"/>
      <c r="P53" s="386"/>
      <c r="Q53" s="386"/>
      <c r="R53" s="386"/>
      <c r="S53" s="322" t="s">
        <v>1942</v>
      </c>
      <c r="T53" s="98"/>
      <c r="U53" s="384"/>
      <c r="V53" s="386"/>
      <c r="W53" s="384"/>
      <c r="X53" s="2"/>
      <c r="Y53" s="98"/>
      <c r="Z53" s="384"/>
      <c r="AA53" s="386"/>
      <c r="AB53" s="1"/>
      <c r="AC53" s="2"/>
      <c r="AD53" s="13"/>
      <c r="AE53" s="1"/>
      <c r="AF53" s="387"/>
    </row>
    <row r="54" spans="2:32" x14ac:dyDescent="0.2">
      <c r="B54" s="39" t="s">
        <v>76</v>
      </c>
      <c r="C54" s="384" t="s">
        <v>1921</v>
      </c>
      <c r="D54" s="386">
        <v>40</v>
      </c>
      <c r="E54" s="2" t="s">
        <v>42</v>
      </c>
      <c r="F54" s="13"/>
      <c r="G54" s="386">
        <v>3</v>
      </c>
      <c r="H54" s="386"/>
      <c r="I54" s="386"/>
      <c r="J54" s="386"/>
      <c r="K54" s="386"/>
      <c r="L54" s="386"/>
      <c r="M54" s="386"/>
      <c r="N54" s="386">
        <v>3</v>
      </c>
      <c r="O54" s="386"/>
      <c r="P54" s="386"/>
      <c r="Q54" s="386"/>
      <c r="R54" s="386"/>
      <c r="S54" s="320" t="s">
        <v>2059</v>
      </c>
      <c r="T54" s="98"/>
      <c r="U54" s="384"/>
      <c r="V54" s="386"/>
      <c r="W54" s="384"/>
      <c r="X54" s="2"/>
      <c r="Y54" s="98"/>
      <c r="Z54" s="384"/>
      <c r="AA54" s="386"/>
      <c r="AB54" s="1"/>
      <c r="AC54" s="2"/>
      <c r="AD54" s="13"/>
      <c r="AE54" s="1"/>
      <c r="AF54" s="387"/>
    </row>
    <row r="55" spans="2:32" x14ac:dyDescent="0.2">
      <c r="B55" s="39" t="s">
        <v>76</v>
      </c>
      <c r="C55" s="384" t="s">
        <v>1921</v>
      </c>
      <c r="D55" s="386">
        <v>41</v>
      </c>
      <c r="E55" s="2" t="s">
        <v>42</v>
      </c>
      <c r="F55" s="13"/>
      <c r="G55" s="386">
        <v>3</v>
      </c>
      <c r="H55" s="386"/>
      <c r="I55" s="386"/>
      <c r="J55" s="386"/>
      <c r="K55" s="386">
        <v>3</v>
      </c>
      <c r="L55" s="386"/>
      <c r="M55" s="386"/>
      <c r="N55" s="386">
        <v>3</v>
      </c>
      <c r="O55" s="386"/>
      <c r="P55" s="386"/>
      <c r="Q55" s="386"/>
      <c r="R55" s="386"/>
      <c r="S55" s="322" t="s">
        <v>1943</v>
      </c>
      <c r="T55" s="385"/>
      <c r="U55" s="386"/>
      <c r="V55" s="386"/>
      <c r="W55" s="384"/>
      <c r="X55" s="2"/>
      <c r="Y55" s="98"/>
      <c r="Z55" s="384"/>
      <c r="AA55" s="386"/>
      <c r="AB55" s="1"/>
      <c r="AC55" s="2"/>
      <c r="AD55" s="13"/>
      <c r="AE55" s="1"/>
      <c r="AF55" s="387"/>
    </row>
    <row r="56" spans="2:32" x14ac:dyDescent="0.2">
      <c r="B56" s="39" t="s">
        <v>76</v>
      </c>
      <c r="C56" s="384" t="s">
        <v>1921</v>
      </c>
      <c r="D56" s="386">
        <v>42</v>
      </c>
      <c r="E56" s="2" t="s">
        <v>42</v>
      </c>
      <c r="F56" s="13"/>
      <c r="G56" s="386">
        <v>3</v>
      </c>
      <c r="H56" s="386"/>
      <c r="I56" s="386"/>
      <c r="J56" s="386"/>
      <c r="K56" s="386"/>
      <c r="L56" s="386"/>
      <c r="M56" s="386"/>
      <c r="N56" s="386"/>
      <c r="O56" s="386"/>
      <c r="P56" s="386"/>
      <c r="Q56" s="386"/>
      <c r="R56" s="386"/>
      <c r="S56" s="322" t="s">
        <v>1120</v>
      </c>
      <c r="T56" s="385"/>
      <c r="U56" s="386"/>
      <c r="V56" s="386"/>
      <c r="W56" s="384"/>
      <c r="X56" s="2"/>
      <c r="Y56" s="98"/>
      <c r="Z56" s="384"/>
      <c r="AA56" s="386"/>
      <c r="AB56" s="1"/>
      <c r="AC56" s="2"/>
      <c r="AD56" s="13"/>
      <c r="AE56" s="1"/>
      <c r="AF56" s="387"/>
    </row>
    <row r="57" spans="2:32" x14ac:dyDescent="0.2">
      <c r="B57" s="39" t="s">
        <v>76</v>
      </c>
      <c r="C57" s="384" t="s">
        <v>1921</v>
      </c>
      <c r="D57" s="386">
        <v>43</v>
      </c>
      <c r="E57" s="2" t="s">
        <v>1113</v>
      </c>
      <c r="F57" s="13"/>
      <c r="G57" s="386">
        <v>3</v>
      </c>
      <c r="H57" s="386"/>
      <c r="I57" s="386">
        <v>3</v>
      </c>
      <c r="J57" s="386"/>
      <c r="K57" s="386"/>
      <c r="L57" s="386"/>
      <c r="M57" s="386"/>
      <c r="N57" s="386">
        <v>3</v>
      </c>
      <c r="O57" s="386"/>
      <c r="P57" s="386">
        <v>3</v>
      </c>
      <c r="Q57" s="386"/>
      <c r="R57" s="386"/>
      <c r="S57" s="320" t="s">
        <v>2060</v>
      </c>
      <c r="T57" s="385"/>
      <c r="U57" s="386"/>
      <c r="V57" s="386"/>
      <c r="W57" s="384"/>
      <c r="X57" s="2"/>
      <c r="Y57" s="98"/>
      <c r="Z57" s="384"/>
      <c r="AA57" s="386"/>
      <c r="AB57" s="1"/>
      <c r="AC57" s="2"/>
      <c r="AD57" s="13"/>
      <c r="AE57" s="1"/>
      <c r="AF57" s="387"/>
    </row>
    <row r="58" spans="2:32" x14ac:dyDescent="0.2">
      <c r="B58" s="39" t="s">
        <v>76</v>
      </c>
      <c r="C58" s="384" t="s">
        <v>1921</v>
      </c>
      <c r="D58" s="386">
        <v>44</v>
      </c>
      <c r="E58" s="2" t="s">
        <v>42</v>
      </c>
      <c r="F58" s="13"/>
      <c r="G58" s="386">
        <v>3</v>
      </c>
      <c r="H58" s="386"/>
      <c r="I58" s="386"/>
      <c r="J58" s="386"/>
      <c r="K58" s="386"/>
      <c r="L58" s="386"/>
      <c r="M58" s="386"/>
      <c r="N58" s="386"/>
      <c r="O58" s="386"/>
      <c r="P58" s="386"/>
      <c r="Q58" s="386"/>
      <c r="R58" s="386"/>
      <c r="S58" s="322" t="s">
        <v>1944</v>
      </c>
      <c r="T58" s="385"/>
      <c r="U58" s="386"/>
      <c r="V58" s="386"/>
      <c r="W58" s="384"/>
      <c r="X58" s="2"/>
      <c r="Y58" s="98"/>
      <c r="Z58" s="384"/>
      <c r="AA58" s="386"/>
      <c r="AB58" s="1"/>
      <c r="AC58" s="2"/>
      <c r="AD58" s="13"/>
      <c r="AE58" s="1"/>
      <c r="AF58" s="387"/>
    </row>
    <row r="59" spans="2:32" x14ac:dyDescent="0.2">
      <c r="B59" s="39" t="s">
        <v>76</v>
      </c>
      <c r="C59" s="384" t="s">
        <v>1921</v>
      </c>
      <c r="D59" s="386">
        <v>45</v>
      </c>
      <c r="E59" s="2" t="s">
        <v>42</v>
      </c>
      <c r="F59" s="13"/>
      <c r="G59" s="386">
        <v>3</v>
      </c>
      <c r="H59" s="386"/>
      <c r="I59" s="386"/>
      <c r="J59" s="386"/>
      <c r="K59" s="386"/>
      <c r="L59" s="386"/>
      <c r="M59" s="386"/>
      <c r="N59" s="386">
        <v>3</v>
      </c>
      <c r="O59" s="386"/>
      <c r="P59" s="386"/>
      <c r="Q59" s="386"/>
      <c r="R59" s="386"/>
      <c r="S59" s="322" t="s">
        <v>1228</v>
      </c>
      <c r="T59" s="98"/>
      <c r="U59" s="384"/>
      <c r="V59" s="386"/>
      <c r="W59" s="384"/>
      <c r="X59" s="2"/>
      <c r="Y59" s="98"/>
      <c r="Z59" s="384"/>
      <c r="AA59" s="386"/>
      <c r="AB59" s="1"/>
      <c r="AC59" s="2"/>
      <c r="AD59" s="13"/>
      <c r="AE59" s="1"/>
      <c r="AF59" s="387"/>
    </row>
    <row r="60" spans="2:32" x14ac:dyDescent="0.2">
      <c r="B60" s="39" t="s">
        <v>76</v>
      </c>
      <c r="C60" s="384" t="s">
        <v>1921</v>
      </c>
      <c r="D60" s="386">
        <v>46</v>
      </c>
      <c r="E60" s="2" t="s">
        <v>55</v>
      </c>
      <c r="F60" s="13"/>
      <c r="G60" s="386">
        <v>2</v>
      </c>
      <c r="H60" s="386"/>
      <c r="I60" s="386">
        <v>6</v>
      </c>
      <c r="J60" s="386"/>
      <c r="K60" s="386"/>
      <c r="L60" s="386"/>
      <c r="M60" s="386"/>
      <c r="N60" s="386"/>
      <c r="O60" s="386"/>
      <c r="P60" s="386"/>
      <c r="Q60" s="386"/>
      <c r="R60" s="386"/>
      <c r="S60" s="322" t="s">
        <v>1228</v>
      </c>
      <c r="T60" s="385"/>
      <c r="U60" s="386"/>
      <c r="V60" s="386"/>
      <c r="W60" s="384"/>
      <c r="X60" s="2"/>
      <c r="Y60" s="98"/>
      <c r="Z60" s="384"/>
      <c r="AA60" s="386"/>
      <c r="AB60" s="1"/>
      <c r="AC60" s="2"/>
      <c r="AD60" s="13"/>
      <c r="AE60" s="1"/>
      <c r="AF60" s="387"/>
    </row>
    <row r="61" spans="2:32" x14ac:dyDescent="0.2">
      <c r="B61" s="39" t="s">
        <v>76</v>
      </c>
      <c r="C61" s="384" t="s">
        <v>1921</v>
      </c>
      <c r="D61" s="386">
        <v>47</v>
      </c>
      <c r="E61" s="2" t="s">
        <v>52</v>
      </c>
      <c r="F61" s="13"/>
      <c r="G61" s="386"/>
      <c r="H61" s="386"/>
      <c r="I61" s="386">
        <v>3</v>
      </c>
      <c r="J61" s="386"/>
      <c r="K61" s="386">
        <v>3</v>
      </c>
      <c r="L61" s="386"/>
      <c r="M61" s="386"/>
      <c r="N61" s="386"/>
      <c r="O61" s="386"/>
      <c r="P61" s="386"/>
      <c r="Q61" s="386"/>
      <c r="R61" s="386"/>
      <c r="S61" s="322" t="s">
        <v>1945</v>
      </c>
      <c r="T61" s="98"/>
      <c r="U61" s="384"/>
      <c r="V61" s="386"/>
      <c r="W61" s="384"/>
      <c r="X61" s="2"/>
      <c r="Y61" s="98"/>
      <c r="Z61" s="384"/>
      <c r="AA61" s="386"/>
      <c r="AB61" s="1"/>
      <c r="AC61" s="2"/>
      <c r="AD61" s="13"/>
      <c r="AE61" s="1"/>
      <c r="AF61" s="387"/>
    </row>
    <row r="62" spans="2:32" x14ac:dyDescent="0.2">
      <c r="B62" s="39" t="s">
        <v>76</v>
      </c>
      <c r="C62" s="384" t="s">
        <v>1921</v>
      </c>
      <c r="D62" s="386">
        <v>48</v>
      </c>
      <c r="E62" s="2" t="s">
        <v>42</v>
      </c>
      <c r="F62" s="13"/>
      <c r="G62" s="386">
        <v>3</v>
      </c>
      <c r="H62" s="386"/>
      <c r="I62" s="386"/>
      <c r="J62" s="386"/>
      <c r="K62" s="386"/>
      <c r="L62" s="386"/>
      <c r="M62" s="386"/>
      <c r="N62" s="386"/>
      <c r="O62" s="386"/>
      <c r="P62" s="386"/>
      <c r="Q62" s="386"/>
      <c r="R62" s="386"/>
      <c r="S62" s="322" t="s">
        <v>1590</v>
      </c>
      <c r="T62" s="98"/>
      <c r="U62" s="384"/>
      <c r="V62" s="386"/>
      <c r="W62" s="384"/>
      <c r="X62" s="2"/>
      <c r="Y62" s="56"/>
      <c r="Z62" s="384"/>
      <c r="AA62" s="386"/>
      <c r="AB62" s="1"/>
      <c r="AC62" s="2"/>
      <c r="AD62" s="13"/>
      <c r="AE62" s="1"/>
      <c r="AF62" s="387"/>
    </row>
    <row r="63" spans="2:32" x14ac:dyDescent="0.2">
      <c r="B63" s="39" t="s">
        <v>76</v>
      </c>
      <c r="C63" s="384" t="s">
        <v>1921</v>
      </c>
      <c r="D63" s="386">
        <v>49</v>
      </c>
      <c r="E63" s="2" t="s">
        <v>1109</v>
      </c>
      <c r="F63" s="13"/>
      <c r="G63" s="386">
        <v>4</v>
      </c>
      <c r="H63" s="386"/>
      <c r="I63" s="386">
        <v>3</v>
      </c>
      <c r="J63" s="386"/>
      <c r="K63" s="386"/>
      <c r="L63" s="386"/>
      <c r="M63" s="386"/>
      <c r="N63" s="386"/>
      <c r="O63" s="386"/>
      <c r="P63" s="386"/>
      <c r="Q63" s="386"/>
      <c r="R63" s="386"/>
      <c r="S63" s="320" t="s">
        <v>2061</v>
      </c>
      <c r="T63" s="98"/>
      <c r="U63" s="384"/>
      <c r="V63" s="386"/>
      <c r="W63" s="384"/>
      <c r="X63" s="2"/>
      <c r="Y63" s="56"/>
      <c r="Z63" s="384"/>
      <c r="AA63" s="386"/>
      <c r="AB63" s="1"/>
      <c r="AC63" s="2"/>
      <c r="AD63" s="13"/>
      <c r="AE63" s="1"/>
      <c r="AF63" s="387"/>
    </row>
    <row r="64" spans="2:32" x14ac:dyDescent="0.2">
      <c r="B64" s="39" t="s">
        <v>76</v>
      </c>
      <c r="C64" s="384" t="s">
        <v>1921</v>
      </c>
      <c r="D64" s="386">
        <v>50</v>
      </c>
      <c r="E64" s="2" t="s">
        <v>44</v>
      </c>
      <c r="F64" s="13"/>
      <c r="G64" s="386">
        <v>1</v>
      </c>
      <c r="H64" s="386"/>
      <c r="I64" s="386">
        <v>6</v>
      </c>
      <c r="J64" s="386"/>
      <c r="K64" s="386"/>
      <c r="L64" s="386"/>
      <c r="M64" s="386"/>
      <c r="N64" s="386">
        <v>3</v>
      </c>
      <c r="O64" s="386"/>
      <c r="P64" s="386"/>
      <c r="Q64" s="386"/>
      <c r="R64" s="386"/>
      <c r="S64" s="321" t="s">
        <v>1116</v>
      </c>
      <c r="T64" s="98"/>
      <c r="U64" s="384"/>
      <c r="V64" s="386"/>
      <c r="W64" s="384"/>
      <c r="X64" s="2"/>
      <c r="Y64" s="56"/>
      <c r="Z64" s="384"/>
      <c r="AA64" s="386"/>
      <c r="AB64" s="1"/>
      <c r="AC64" s="2"/>
      <c r="AD64" s="13"/>
      <c r="AE64" s="1"/>
      <c r="AF64" s="387"/>
    </row>
    <row r="65" spans="2:32" x14ac:dyDescent="0.2">
      <c r="B65" s="39" t="s">
        <v>76</v>
      </c>
      <c r="C65" s="384" t="s">
        <v>1921</v>
      </c>
      <c r="D65" s="386">
        <v>51</v>
      </c>
      <c r="E65" s="2" t="s">
        <v>42</v>
      </c>
      <c r="F65" s="13"/>
      <c r="G65" s="386">
        <v>3</v>
      </c>
      <c r="H65" s="386"/>
      <c r="I65" s="386"/>
      <c r="J65" s="386"/>
      <c r="K65" s="386"/>
      <c r="L65" s="386"/>
      <c r="M65" s="386"/>
      <c r="N65" s="386"/>
      <c r="O65" s="386"/>
      <c r="P65" s="386"/>
      <c r="Q65" s="386"/>
      <c r="R65" s="386"/>
      <c r="S65" s="322" t="s">
        <v>1590</v>
      </c>
      <c r="T65" s="98"/>
      <c r="U65" s="384"/>
      <c r="V65" s="386"/>
      <c r="W65" s="384"/>
      <c r="X65" s="2"/>
      <c r="Y65" s="56"/>
      <c r="Z65" s="384"/>
      <c r="AA65" s="386"/>
      <c r="AB65" s="1"/>
      <c r="AC65" s="2"/>
      <c r="AD65" s="13"/>
      <c r="AE65" s="1"/>
      <c r="AF65" s="387"/>
    </row>
    <row r="66" spans="2:32" x14ac:dyDescent="0.2">
      <c r="B66" s="39" t="s">
        <v>76</v>
      </c>
      <c r="C66" s="384" t="s">
        <v>1921</v>
      </c>
      <c r="D66" s="386">
        <v>52</v>
      </c>
      <c r="E66" s="2" t="s">
        <v>52</v>
      </c>
      <c r="F66" s="13"/>
      <c r="G66" s="386"/>
      <c r="H66" s="386"/>
      <c r="I66" s="386">
        <v>3</v>
      </c>
      <c r="J66" s="386"/>
      <c r="K66" s="386">
        <v>3</v>
      </c>
      <c r="L66" s="386"/>
      <c r="M66" s="386"/>
      <c r="N66" s="386">
        <v>3</v>
      </c>
      <c r="O66" s="386"/>
      <c r="P66" s="386"/>
      <c r="Q66" s="386"/>
      <c r="R66" s="386"/>
      <c r="S66" s="321" t="s">
        <v>1946</v>
      </c>
      <c r="T66" s="98"/>
      <c r="U66" s="384"/>
      <c r="V66" s="386"/>
      <c r="W66" s="384"/>
      <c r="X66" s="2"/>
      <c r="Y66" s="56"/>
      <c r="Z66" s="384"/>
      <c r="AA66" s="386"/>
      <c r="AB66" s="1"/>
      <c r="AC66" s="2"/>
      <c r="AD66" s="13"/>
      <c r="AE66" s="1"/>
      <c r="AF66" s="387"/>
    </row>
    <row r="67" spans="2:32" x14ac:dyDescent="0.2">
      <c r="B67" s="39" t="s">
        <v>76</v>
      </c>
      <c r="C67" s="384" t="s">
        <v>1921</v>
      </c>
      <c r="D67" s="386">
        <v>53</v>
      </c>
      <c r="E67" s="2" t="s">
        <v>42</v>
      </c>
      <c r="F67" s="13"/>
      <c r="G67" s="386">
        <v>3</v>
      </c>
      <c r="H67" s="386"/>
      <c r="I67" s="386"/>
      <c r="J67" s="386"/>
      <c r="K67" s="386"/>
      <c r="L67" s="386"/>
      <c r="M67" s="386"/>
      <c r="N67" s="386"/>
      <c r="O67" s="386"/>
      <c r="P67" s="386"/>
      <c r="Q67" s="386"/>
      <c r="R67" s="386"/>
      <c r="S67" s="320" t="s">
        <v>2062</v>
      </c>
      <c r="T67" s="98"/>
      <c r="U67" s="384"/>
      <c r="V67" s="386"/>
      <c r="W67" s="384"/>
      <c r="X67" s="2"/>
      <c r="Y67" s="56"/>
      <c r="Z67" s="384"/>
      <c r="AA67" s="386"/>
      <c r="AB67" s="1"/>
      <c r="AC67" s="2"/>
      <c r="AD67" s="13"/>
      <c r="AE67" s="1"/>
      <c r="AF67" s="387"/>
    </row>
    <row r="68" spans="2:32" x14ac:dyDescent="0.2">
      <c r="B68" s="39" t="s">
        <v>76</v>
      </c>
      <c r="C68" s="384" t="s">
        <v>1921</v>
      </c>
      <c r="D68" s="386">
        <v>54</v>
      </c>
      <c r="E68" s="2" t="s">
        <v>42</v>
      </c>
      <c r="F68" s="13"/>
      <c r="G68" s="386">
        <v>3</v>
      </c>
      <c r="H68" s="386"/>
      <c r="I68" s="386"/>
      <c r="J68" s="386"/>
      <c r="K68" s="386"/>
      <c r="L68" s="386"/>
      <c r="M68" s="386"/>
      <c r="N68" s="386">
        <v>3</v>
      </c>
      <c r="O68" s="386"/>
      <c r="P68" s="386"/>
      <c r="Q68" s="386"/>
      <c r="R68" s="386"/>
      <c r="S68" s="322" t="s">
        <v>1590</v>
      </c>
      <c r="T68" s="385"/>
      <c r="U68" s="386"/>
      <c r="V68" s="386"/>
      <c r="W68" s="384"/>
      <c r="X68" s="2"/>
      <c r="Y68" s="56"/>
      <c r="Z68" s="384"/>
      <c r="AA68" s="386"/>
      <c r="AB68" s="1"/>
      <c r="AC68" s="2"/>
      <c r="AD68" s="13"/>
      <c r="AE68" s="1"/>
      <c r="AF68" s="387"/>
    </row>
    <row r="69" spans="2:32" x14ac:dyDescent="0.2">
      <c r="B69" s="39" t="s">
        <v>76</v>
      </c>
      <c r="C69" s="384" t="s">
        <v>1921</v>
      </c>
      <c r="D69" s="386">
        <v>55</v>
      </c>
      <c r="E69" s="2" t="s">
        <v>42</v>
      </c>
      <c r="F69" s="13"/>
      <c r="G69" s="386">
        <v>3</v>
      </c>
      <c r="H69" s="386"/>
      <c r="I69" s="386"/>
      <c r="J69" s="386"/>
      <c r="K69" s="386"/>
      <c r="L69" s="386"/>
      <c r="M69" s="386"/>
      <c r="N69" s="386"/>
      <c r="O69" s="386"/>
      <c r="P69" s="386"/>
      <c r="Q69" s="386"/>
      <c r="R69" s="386"/>
      <c r="S69" s="320" t="s">
        <v>2063</v>
      </c>
      <c r="T69" s="98"/>
      <c r="U69" s="384"/>
      <c r="V69" s="386"/>
      <c r="W69" s="384"/>
      <c r="X69" s="2"/>
      <c r="Y69" s="56"/>
      <c r="Z69" s="384"/>
      <c r="AA69" s="386"/>
      <c r="AB69" s="1"/>
      <c r="AC69" s="2"/>
      <c r="AD69" s="13"/>
      <c r="AE69" s="1"/>
      <c r="AF69" s="387"/>
    </row>
    <row r="70" spans="2:32" x14ac:dyDescent="0.2">
      <c r="B70" s="39" t="s">
        <v>76</v>
      </c>
      <c r="C70" s="384" t="s">
        <v>1921</v>
      </c>
      <c r="D70" s="386">
        <v>56</v>
      </c>
      <c r="E70" s="2" t="s">
        <v>1109</v>
      </c>
      <c r="F70" s="13"/>
      <c r="G70" s="386">
        <v>3</v>
      </c>
      <c r="H70" s="386"/>
      <c r="I70" s="386">
        <v>3</v>
      </c>
      <c r="J70" s="386"/>
      <c r="K70" s="386"/>
      <c r="L70" s="386"/>
      <c r="M70" s="386"/>
      <c r="N70" s="386">
        <v>3</v>
      </c>
      <c r="O70" s="386"/>
      <c r="P70" s="386"/>
      <c r="Q70" s="386"/>
      <c r="R70" s="386"/>
      <c r="S70" s="320" t="s">
        <v>2064</v>
      </c>
      <c r="T70" s="385"/>
      <c r="U70" s="386"/>
      <c r="V70" s="386"/>
      <c r="W70" s="384"/>
      <c r="X70" s="2"/>
      <c r="Y70" s="56"/>
      <c r="Z70" s="384"/>
      <c r="AA70" s="386"/>
      <c r="AB70" s="1"/>
      <c r="AC70" s="2"/>
      <c r="AD70" s="13"/>
      <c r="AE70" s="1"/>
      <c r="AF70" s="387"/>
    </row>
    <row r="71" spans="2:32" x14ac:dyDescent="0.2">
      <c r="B71" s="39" t="s">
        <v>76</v>
      </c>
      <c r="C71" s="384" t="s">
        <v>1921</v>
      </c>
      <c r="D71" s="386">
        <v>57</v>
      </c>
      <c r="E71" s="2" t="s">
        <v>42</v>
      </c>
      <c r="F71" s="13"/>
      <c r="G71" s="386">
        <v>3</v>
      </c>
      <c r="H71" s="386"/>
      <c r="I71" s="386"/>
      <c r="J71" s="386"/>
      <c r="K71" s="386"/>
      <c r="L71" s="386"/>
      <c r="M71" s="386"/>
      <c r="N71" s="386"/>
      <c r="O71" s="386"/>
      <c r="P71" s="386"/>
      <c r="Q71" s="386"/>
      <c r="R71" s="386"/>
      <c r="S71" s="320" t="s">
        <v>2065</v>
      </c>
      <c r="T71" s="385"/>
      <c r="U71" s="386"/>
      <c r="V71" s="386"/>
      <c r="W71" s="384"/>
      <c r="X71" s="2"/>
      <c r="Y71" s="56"/>
      <c r="Z71" s="384"/>
      <c r="AA71" s="386"/>
      <c r="AB71" s="1"/>
      <c r="AC71" s="2"/>
      <c r="AD71" s="13"/>
      <c r="AE71" s="1"/>
      <c r="AF71" s="387"/>
    </row>
    <row r="72" spans="2:32" x14ac:dyDescent="0.2">
      <c r="B72" s="39" t="s">
        <v>76</v>
      </c>
      <c r="C72" s="384" t="s">
        <v>1921</v>
      </c>
      <c r="D72" s="386">
        <v>58</v>
      </c>
      <c r="E72" s="2" t="s">
        <v>49</v>
      </c>
      <c r="F72" s="13"/>
      <c r="G72" s="386"/>
      <c r="H72" s="386"/>
      <c r="I72" s="386">
        <v>3</v>
      </c>
      <c r="J72" s="386"/>
      <c r="K72" s="386">
        <v>3</v>
      </c>
      <c r="L72" s="386"/>
      <c r="M72" s="386"/>
      <c r="N72" s="386">
        <v>3</v>
      </c>
      <c r="O72" s="386"/>
      <c r="P72" s="386"/>
      <c r="Q72" s="386"/>
      <c r="R72" s="386"/>
      <c r="S72" s="322" t="s">
        <v>1909</v>
      </c>
      <c r="T72" s="385"/>
      <c r="U72" s="386"/>
      <c r="V72" s="386"/>
      <c r="W72" s="384"/>
      <c r="X72" s="2"/>
      <c r="Y72" s="56"/>
      <c r="Z72" s="384"/>
      <c r="AA72" s="386"/>
      <c r="AB72" s="1"/>
      <c r="AC72" s="2"/>
      <c r="AD72" s="13"/>
      <c r="AE72" s="1"/>
      <c r="AF72" s="387"/>
    </row>
    <row r="73" spans="2:32" x14ac:dyDescent="0.2">
      <c r="B73" s="39" t="s">
        <v>76</v>
      </c>
      <c r="C73" s="384" t="s">
        <v>1921</v>
      </c>
      <c r="D73" s="386">
        <v>59</v>
      </c>
      <c r="E73" s="2" t="s">
        <v>42</v>
      </c>
      <c r="F73" s="13"/>
      <c r="G73" s="386">
        <v>3</v>
      </c>
      <c r="H73" s="386"/>
      <c r="I73" s="386"/>
      <c r="J73" s="386"/>
      <c r="K73" s="386">
        <v>3</v>
      </c>
      <c r="L73" s="386"/>
      <c r="M73" s="386"/>
      <c r="N73" s="386">
        <v>3</v>
      </c>
      <c r="O73" s="386"/>
      <c r="P73" s="386"/>
      <c r="Q73" s="386"/>
      <c r="R73" s="386"/>
      <c r="S73" s="320" t="s">
        <v>2066</v>
      </c>
      <c r="T73" s="385"/>
      <c r="U73" s="386"/>
      <c r="V73" s="386"/>
      <c r="W73" s="384"/>
      <c r="X73" s="2"/>
      <c r="Y73" s="56"/>
      <c r="Z73" s="384"/>
      <c r="AA73" s="386"/>
      <c r="AB73" s="1"/>
      <c r="AC73" s="2"/>
      <c r="AD73" s="13"/>
      <c r="AE73" s="1"/>
      <c r="AF73" s="387"/>
    </row>
    <row r="74" spans="2:32" x14ac:dyDescent="0.2">
      <c r="B74" s="39" t="s">
        <v>76</v>
      </c>
      <c r="C74" s="384" t="s">
        <v>1921</v>
      </c>
      <c r="D74" s="386">
        <v>60</v>
      </c>
      <c r="E74" s="2" t="s">
        <v>1109</v>
      </c>
      <c r="F74" s="13"/>
      <c r="G74" s="386">
        <v>3</v>
      </c>
      <c r="H74" s="386"/>
      <c r="I74" s="386">
        <v>3</v>
      </c>
      <c r="J74" s="386"/>
      <c r="K74" s="386"/>
      <c r="L74" s="386"/>
      <c r="M74" s="386"/>
      <c r="N74" s="386"/>
      <c r="O74" s="386"/>
      <c r="P74" s="386">
        <v>3</v>
      </c>
      <c r="Q74" s="386"/>
      <c r="R74" s="386"/>
      <c r="S74" s="322" t="s">
        <v>1947</v>
      </c>
      <c r="T74" s="98"/>
      <c r="U74" s="384"/>
      <c r="V74" s="386"/>
      <c r="W74" s="384"/>
      <c r="X74" s="2"/>
      <c r="Y74" s="56"/>
      <c r="Z74" s="384"/>
      <c r="AA74" s="386"/>
      <c r="AB74" s="1"/>
      <c r="AC74" s="2"/>
      <c r="AD74" s="13"/>
      <c r="AE74" s="1"/>
      <c r="AF74" s="387"/>
    </row>
    <row r="75" spans="2:32" x14ac:dyDescent="0.2">
      <c r="B75" s="39" t="s">
        <v>76</v>
      </c>
      <c r="C75" s="384" t="s">
        <v>1921</v>
      </c>
      <c r="D75" s="386">
        <v>61</v>
      </c>
      <c r="E75" s="2" t="s">
        <v>44</v>
      </c>
      <c r="F75" s="13"/>
      <c r="G75" s="386">
        <v>1</v>
      </c>
      <c r="H75" s="386"/>
      <c r="I75" s="386">
        <v>6</v>
      </c>
      <c r="J75" s="386"/>
      <c r="K75" s="386"/>
      <c r="L75" s="386"/>
      <c r="M75" s="386"/>
      <c r="N75" s="386">
        <v>3</v>
      </c>
      <c r="O75" s="386"/>
      <c r="P75" s="386"/>
      <c r="Q75" s="386"/>
      <c r="R75" s="386"/>
      <c r="S75" s="322" t="s">
        <v>1118</v>
      </c>
      <c r="T75" s="385"/>
      <c r="U75" s="386"/>
      <c r="V75" s="386"/>
      <c r="W75" s="384"/>
      <c r="X75" s="2"/>
      <c r="Y75" s="56"/>
      <c r="Z75" s="384"/>
      <c r="AA75" s="386"/>
      <c r="AB75" s="1"/>
      <c r="AC75" s="2"/>
      <c r="AD75" s="13"/>
      <c r="AE75" s="1"/>
      <c r="AF75" s="387"/>
    </row>
    <row r="76" spans="2:32" x14ac:dyDescent="0.2">
      <c r="B76" s="39" t="s">
        <v>76</v>
      </c>
      <c r="C76" s="384" t="s">
        <v>1921</v>
      </c>
      <c r="D76" s="386">
        <v>62</v>
      </c>
      <c r="E76" s="2" t="s">
        <v>42</v>
      </c>
      <c r="F76" s="13"/>
      <c r="G76" s="386">
        <v>3</v>
      </c>
      <c r="H76" s="386"/>
      <c r="I76" s="386"/>
      <c r="J76" s="386"/>
      <c r="K76" s="386"/>
      <c r="L76" s="386"/>
      <c r="M76" s="386"/>
      <c r="N76" s="386"/>
      <c r="O76" s="386"/>
      <c r="P76" s="386"/>
      <c r="Q76" s="386"/>
      <c r="R76" s="386"/>
      <c r="S76" s="322" t="s">
        <v>1225</v>
      </c>
      <c r="T76" s="98"/>
      <c r="U76" s="384"/>
      <c r="V76" s="386"/>
      <c r="W76" s="384"/>
      <c r="X76" s="2"/>
      <c r="Y76" s="56"/>
      <c r="Z76" s="384"/>
      <c r="AA76" s="386"/>
      <c r="AB76" s="1"/>
      <c r="AC76" s="2"/>
      <c r="AD76" s="13"/>
      <c r="AE76" s="1"/>
      <c r="AF76" s="387"/>
    </row>
    <row r="77" spans="2:32" x14ac:dyDescent="0.2">
      <c r="B77" s="39" t="s">
        <v>76</v>
      </c>
      <c r="C77" s="384" t="s">
        <v>1921</v>
      </c>
      <c r="D77" s="386">
        <v>63</v>
      </c>
      <c r="E77" s="2" t="s">
        <v>60</v>
      </c>
      <c r="F77" s="13"/>
      <c r="G77" s="386">
        <v>3</v>
      </c>
      <c r="H77" s="386"/>
      <c r="I77" s="386">
        <v>6</v>
      </c>
      <c r="J77" s="386"/>
      <c r="K77" s="386">
        <v>6</v>
      </c>
      <c r="L77" s="386"/>
      <c r="M77" s="386"/>
      <c r="N77" s="386">
        <v>3</v>
      </c>
      <c r="O77" s="386"/>
      <c r="P77" s="386" t="s">
        <v>372</v>
      </c>
      <c r="Q77" s="386"/>
      <c r="R77" s="386"/>
      <c r="S77" s="322" t="s">
        <v>1948</v>
      </c>
      <c r="T77" s="98"/>
      <c r="U77" s="384"/>
      <c r="V77" s="386"/>
      <c r="W77" s="384"/>
      <c r="X77" s="2"/>
      <c r="Y77" s="56"/>
      <c r="Z77" s="384"/>
      <c r="AA77" s="386"/>
      <c r="AB77" s="1"/>
      <c r="AC77" s="2"/>
      <c r="AD77" s="13"/>
      <c r="AE77" s="1"/>
      <c r="AF77" s="387"/>
    </row>
    <row r="78" spans="2:32" x14ac:dyDescent="0.2">
      <c r="B78" s="39" t="s">
        <v>76</v>
      </c>
      <c r="C78" s="384" t="s">
        <v>1921</v>
      </c>
      <c r="D78" s="386">
        <v>64</v>
      </c>
      <c r="E78" s="2" t="s">
        <v>42</v>
      </c>
      <c r="F78" s="13"/>
      <c r="G78" s="386">
        <v>3</v>
      </c>
      <c r="H78" s="386"/>
      <c r="I78" s="386">
        <v>2</v>
      </c>
      <c r="J78" s="386"/>
      <c r="K78" s="386"/>
      <c r="L78" s="386"/>
      <c r="M78" s="386"/>
      <c r="N78" s="386"/>
      <c r="O78" s="386"/>
      <c r="P78" s="386"/>
      <c r="Q78" s="386"/>
      <c r="R78" s="386"/>
      <c r="S78" s="322" t="s">
        <v>1809</v>
      </c>
      <c r="T78" s="385"/>
      <c r="U78" s="386"/>
      <c r="V78" s="386"/>
      <c r="W78" s="384"/>
      <c r="X78" s="2"/>
      <c r="Y78" s="56"/>
      <c r="Z78" s="384"/>
      <c r="AA78" s="386"/>
      <c r="AB78" s="1"/>
      <c r="AC78" s="2"/>
      <c r="AD78" s="13"/>
      <c r="AE78" s="1"/>
      <c r="AF78" s="387"/>
    </row>
    <row r="79" spans="2:32" x14ac:dyDescent="0.2">
      <c r="B79" s="39" t="s">
        <v>76</v>
      </c>
      <c r="C79" s="384" t="s">
        <v>1921</v>
      </c>
      <c r="D79" s="386">
        <v>65</v>
      </c>
      <c r="E79" s="2" t="s">
        <v>42</v>
      </c>
      <c r="F79" s="13"/>
      <c r="G79" s="386">
        <v>3</v>
      </c>
      <c r="H79" s="386"/>
      <c r="I79" s="386"/>
      <c r="J79" s="386"/>
      <c r="K79" s="386"/>
      <c r="L79" s="386"/>
      <c r="M79" s="386"/>
      <c r="N79" s="386"/>
      <c r="O79" s="386"/>
      <c r="P79" s="386"/>
      <c r="Q79" s="386"/>
      <c r="R79" s="386"/>
      <c r="S79" s="320" t="s">
        <v>2067</v>
      </c>
      <c r="T79" s="385"/>
      <c r="U79" s="386"/>
      <c r="V79" s="386"/>
      <c r="W79" s="384"/>
      <c r="X79" s="2"/>
      <c r="Y79" s="56"/>
      <c r="Z79" s="384"/>
      <c r="AA79" s="386"/>
      <c r="AB79" s="1"/>
      <c r="AC79" s="2"/>
      <c r="AD79" s="13"/>
      <c r="AE79" s="1"/>
      <c r="AF79" s="387"/>
    </row>
    <row r="80" spans="2:32" x14ac:dyDescent="0.2">
      <c r="B80" s="39" t="s">
        <v>76</v>
      </c>
      <c r="C80" s="384" t="s">
        <v>1921</v>
      </c>
      <c r="D80" s="386">
        <v>66</v>
      </c>
      <c r="E80" s="2" t="s">
        <v>42</v>
      </c>
      <c r="F80" s="13"/>
      <c r="G80" s="386">
        <v>3</v>
      </c>
      <c r="H80" s="386"/>
      <c r="I80" s="386"/>
      <c r="J80" s="386"/>
      <c r="K80" s="386">
        <v>3</v>
      </c>
      <c r="L80" s="386"/>
      <c r="M80" s="386"/>
      <c r="N80" s="386">
        <v>2</v>
      </c>
      <c r="O80" s="386"/>
      <c r="P80" s="386"/>
      <c r="Q80" s="386"/>
      <c r="R80" s="386"/>
      <c r="S80" s="320" t="s">
        <v>2068</v>
      </c>
      <c r="T80" s="385"/>
      <c r="U80" s="386"/>
      <c r="V80" s="386"/>
      <c r="W80" s="384"/>
      <c r="X80" s="2"/>
      <c r="Y80" s="56"/>
      <c r="Z80" s="384"/>
      <c r="AA80" s="386"/>
      <c r="AB80" s="1"/>
      <c r="AC80" s="2"/>
      <c r="AD80" s="13"/>
      <c r="AE80" s="1"/>
      <c r="AF80" s="387"/>
    </row>
    <row r="81" spans="2:32" x14ac:dyDescent="0.2">
      <c r="B81" s="39" t="s">
        <v>76</v>
      </c>
      <c r="C81" s="384" t="s">
        <v>1921</v>
      </c>
      <c r="D81" s="386">
        <v>67</v>
      </c>
      <c r="E81" s="2" t="s">
        <v>1110</v>
      </c>
      <c r="F81" s="13"/>
      <c r="G81" s="386"/>
      <c r="H81" s="386"/>
      <c r="I81" s="386">
        <v>9</v>
      </c>
      <c r="J81" s="386"/>
      <c r="K81" s="386"/>
      <c r="L81" s="386"/>
      <c r="M81" s="386"/>
      <c r="N81" s="386"/>
      <c r="O81" s="386"/>
      <c r="P81" s="386"/>
      <c r="Q81" s="386"/>
      <c r="R81" s="386"/>
      <c r="S81" s="322" t="s">
        <v>1118</v>
      </c>
      <c r="T81" s="385"/>
      <c r="U81" s="386"/>
      <c r="V81" s="386"/>
      <c r="W81" s="384"/>
      <c r="X81" s="2"/>
      <c r="Y81" s="56"/>
      <c r="Z81" s="384"/>
      <c r="AA81" s="386"/>
      <c r="AB81" s="1"/>
      <c r="AC81" s="2"/>
      <c r="AD81" s="13"/>
      <c r="AE81" s="1"/>
      <c r="AF81" s="387"/>
    </row>
    <row r="82" spans="2:32" x14ac:dyDescent="0.2">
      <c r="B82" s="39" t="s">
        <v>76</v>
      </c>
      <c r="C82" s="384" t="s">
        <v>1921</v>
      </c>
      <c r="D82" s="386">
        <v>68</v>
      </c>
      <c r="E82" s="2" t="s">
        <v>1113</v>
      </c>
      <c r="F82" s="13"/>
      <c r="G82" s="386">
        <v>3</v>
      </c>
      <c r="H82" s="386"/>
      <c r="I82" s="386">
        <v>2</v>
      </c>
      <c r="J82" s="386"/>
      <c r="K82" s="386"/>
      <c r="L82" s="386"/>
      <c r="M82" s="386"/>
      <c r="N82" s="386"/>
      <c r="O82" s="386"/>
      <c r="P82" s="386"/>
      <c r="Q82" s="386"/>
      <c r="R82" s="386"/>
      <c r="S82" s="322" t="s">
        <v>1120</v>
      </c>
      <c r="T82" s="385"/>
      <c r="U82" s="386"/>
      <c r="V82" s="386"/>
      <c r="W82" s="384"/>
      <c r="X82" s="2"/>
      <c r="Y82" s="56"/>
      <c r="Z82" s="384"/>
      <c r="AA82" s="386"/>
      <c r="AB82" s="1"/>
      <c r="AC82" s="2"/>
      <c r="AD82" s="13"/>
      <c r="AE82" s="1"/>
      <c r="AF82" s="387"/>
    </row>
    <row r="83" spans="2:32" x14ac:dyDescent="0.2">
      <c r="B83" s="39" t="s">
        <v>76</v>
      </c>
      <c r="C83" s="384" t="s">
        <v>1921</v>
      </c>
      <c r="D83" s="386">
        <v>69</v>
      </c>
      <c r="E83" s="2" t="s">
        <v>49</v>
      </c>
      <c r="F83" s="13"/>
      <c r="G83" s="386"/>
      <c r="H83" s="386"/>
      <c r="I83" s="386">
        <v>3</v>
      </c>
      <c r="J83" s="386"/>
      <c r="K83" s="386"/>
      <c r="L83" s="386"/>
      <c r="M83" s="386"/>
      <c r="N83" s="386"/>
      <c r="O83" s="386"/>
      <c r="P83" s="386"/>
      <c r="Q83" s="386"/>
      <c r="R83" s="386"/>
      <c r="S83" s="322" t="s">
        <v>1484</v>
      </c>
      <c r="T83" s="98"/>
      <c r="U83" s="384"/>
      <c r="V83" s="386"/>
      <c r="W83" s="384"/>
      <c r="X83" s="2"/>
      <c r="Y83" s="56"/>
      <c r="Z83" s="384"/>
      <c r="AA83" s="386"/>
      <c r="AB83" s="1"/>
      <c r="AC83" s="2"/>
      <c r="AD83" s="13"/>
      <c r="AE83" s="1"/>
      <c r="AF83" s="387"/>
    </row>
    <row r="84" spans="2:32" x14ac:dyDescent="0.2">
      <c r="B84" s="39" t="s">
        <v>76</v>
      </c>
      <c r="C84" s="384" t="s">
        <v>1921</v>
      </c>
      <c r="D84" s="386">
        <v>70</v>
      </c>
      <c r="E84" s="2" t="s">
        <v>42</v>
      </c>
      <c r="F84" s="13"/>
      <c r="G84" s="386">
        <v>3</v>
      </c>
      <c r="H84" s="386"/>
      <c r="I84" s="386"/>
      <c r="J84" s="386"/>
      <c r="K84" s="386"/>
      <c r="L84" s="386"/>
      <c r="M84" s="386"/>
      <c r="N84" s="386"/>
      <c r="O84" s="386"/>
      <c r="P84" s="386"/>
      <c r="Q84" s="386"/>
      <c r="R84" s="386"/>
      <c r="S84" s="322" t="s">
        <v>1809</v>
      </c>
      <c r="T84" s="98"/>
      <c r="U84" s="384"/>
      <c r="V84" s="386"/>
      <c r="W84" s="384"/>
      <c r="X84" s="2"/>
      <c r="Y84" s="56"/>
      <c r="Z84" s="384"/>
      <c r="AA84" s="386"/>
      <c r="AB84" s="1"/>
      <c r="AC84" s="2"/>
      <c r="AD84" s="13"/>
      <c r="AE84" s="1"/>
      <c r="AF84" s="387"/>
    </row>
    <row r="85" spans="2:32" x14ac:dyDescent="0.2">
      <c r="B85" s="39" t="s">
        <v>76</v>
      </c>
      <c r="C85" s="384" t="s">
        <v>1921</v>
      </c>
      <c r="D85" s="386">
        <v>71</v>
      </c>
      <c r="E85" s="2" t="s">
        <v>42</v>
      </c>
      <c r="F85" s="13"/>
      <c r="G85" s="386">
        <v>3</v>
      </c>
      <c r="H85" s="386"/>
      <c r="I85" s="386"/>
      <c r="J85" s="386"/>
      <c r="K85" s="386"/>
      <c r="L85" s="386"/>
      <c r="M85" s="386"/>
      <c r="N85" s="386"/>
      <c r="O85" s="386"/>
      <c r="P85" s="386"/>
      <c r="Q85" s="386"/>
      <c r="R85" s="386"/>
      <c r="S85" s="322" t="s">
        <v>1120</v>
      </c>
      <c r="T85" s="385"/>
      <c r="U85" s="386"/>
      <c r="V85" s="386"/>
      <c r="W85" s="384"/>
      <c r="X85" s="2"/>
      <c r="Y85" s="56"/>
      <c r="Z85" s="384"/>
      <c r="AA85" s="386"/>
      <c r="AB85" s="1"/>
      <c r="AC85" s="2"/>
      <c r="AD85" s="13"/>
      <c r="AE85" s="1"/>
      <c r="AF85" s="387"/>
    </row>
    <row r="86" spans="2:32" x14ac:dyDescent="0.2">
      <c r="B86" s="39" t="s">
        <v>76</v>
      </c>
      <c r="C86" s="384" t="s">
        <v>1921</v>
      </c>
      <c r="D86" s="386">
        <v>72</v>
      </c>
      <c r="E86" s="2" t="s">
        <v>42</v>
      </c>
      <c r="F86" s="13"/>
      <c r="G86" s="386">
        <v>3</v>
      </c>
      <c r="H86" s="386"/>
      <c r="I86" s="386"/>
      <c r="J86" s="386"/>
      <c r="K86" s="386"/>
      <c r="L86" s="386"/>
      <c r="M86" s="386"/>
      <c r="N86" s="386"/>
      <c r="O86" s="386"/>
      <c r="P86" s="386"/>
      <c r="Q86" s="386"/>
      <c r="R86" s="386"/>
      <c r="S86" s="322" t="s">
        <v>1120</v>
      </c>
      <c r="T86" s="385"/>
      <c r="U86" s="386"/>
      <c r="V86" s="386"/>
      <c r="W86" s="384"/>
      <c r="X86" s="2"/>
      <c r="Y86" s="56"/>
      <c r="Z86" s="384"/>
      <c r="AA86" s="386"/>
      <c r="AB86" s="1"/>
      <c r="AC86" s="2"/>
      <c r="AD86" s="13"/>
      <c r="AE86" s="1"/>
      <c r="AF86" s="387"/>
    </row>
    <row r="87" spans="2:32" x14ac:dyDescent="0.2">
      <c r="B87" s="39" t="s">
        <v>76</v>
      </c>
      <c r="C87" s="384" t="s">
        <v>1921</v>
      </c>
      <c r="D87" s="386">
        <v>73</v>
      </c>
      <c r="E87" s="2" t="s">
        <v>42</v>
      </c>
      <c r="F87" s="13"/>
      <c r="G87" s="386">
        <v>3</v>
      </c>
      <c r="H87" s="386"/>
      <c r="I87" s="386"/>
      <c r="J87" s="386"/>
      <c r="K87" s="386">
        <v>3</v>
      </c>
      <c r="L87" s="386"/>
      <c r="M87" s="386"/>
      <c r="N87" s="386"/>
      <c r="O87" s="386"/>
      <c r="P87" s="386"/>
      <c r="Q87" s="386"/>
      <c r="R87" s="386"/>
      <c r="S87" s="320" t="s">
        <v>2069</v>
      </c>
      <c r="T87" s="385"/>
      <c r="U87" s="386"/>
      <c r="V87" s="386"/>
      <c r="W87" s="384"/>
      <c r="X87" s="2"/>
      <c r="Y87" s="56"/>
      <c r="Z87" s="384"/>
      <c r="AA87" s="386"/>
      <c r="AB87" s="1"/>
      <c r="AC87" s="2"/>
      <c r="AD87" s="13"/>
      <c r="AE87" s="1"/>
      <c r="AF87" s="387"/>
    </row>
    <row r="88" spans="2:32" x14ac:dyDescent="0.2">
      <c r="B88" s="39" t="s">
        <v>76</v>
      </c>
      <c r="C88" s="384" t="s">
        <v>1921</v>
      </c>
      <c r="D88" s="386">
        <v>74</v>
      </c>
      <c r="E88" s="2" t="s">
        <v>57</v>
      </c>
      <c r="F88" s="13"/>
      <c r="G88" s="386">
        <v>3</v>
      </c>
      <c r="H88" s="386"/>
      <c r="I88" s="386"/>
      <c r="J88" s="386"/>
      <c r="K88" s="386">
        <v>3</v>
      </c>
      <c r="L88" s="386"/>
      <c r="M88" s="386"/>
      <c r="N88" s="386">
        <v>3</v>
      </c>
      <c r="O88" s="386"/>
      <c r="P88" s="386"/>
      <c r="Q88" s="386"/>
      <c r="R88" s="386"/>
      <c r="S88" s="322" t="s">
        <v>1949</v>
      </c>
      <c r="T88" s="385"/>
      <c r="U88" s="386"/>
      <c r="V88" s="386"/>
      <c r="W88" s="384"/>
      <c r="X88" s="2"/>
      <c r="Y88" s="56"/>
      <c r="Z88" s="384"/>
      <c r="AA88" s="386"/>
      <c r="AB88" s="1"/>
      <c r="AC88" s="2"/>
      <c r="AD88" s="13"/>
      <c r="AE88" s="1"/>
      <c r="AF88" s="387"/>
    </row>
    <row r="89" spans="2:32" x14ac:dyDescent="0.2">
      <c r="B89" s="39" t="s">
        <v>76</v>
      </c>
      <c r="C89" s="384" t="s">
        <v>1921</v>
      </c>
      <c r="D89" s="386">
        <v>75</v>
      </c>
      <c r="E89" s="2" t="s">
        <v>42</v>
      </c>
      <c r="F89" s="13"/>
      <c r="G89" s="386">
        <v>3</v>
      </c>
      <c r="H89" s="386"/>
      <c r="I89" s="386"/>
      <c r="J89" s="386"/>
      <c r="K89" s="386"/>
      <c r="L89" s="386"/>
      <c r="M89" s="386"/>
      <c r="N89" s="386"/>
      <c r="O89" s="386"/>
      <c r="P89" s="386"/>
      <c r="Q89" s="386"/>
      <c r="R89" s="386"/>
      <c r="S89" s="321" t="s">
        <v>1116</v>
      </c>
      <c r="T89" s="385"/>
      <c r="U89" s="386"/>
      <c r="V89" s="386"/>
      <c r="W89" s="384"/>
      <c r="X89" s="2"/>
      <c r="Y89" s="56"/>
      <c r="Z89" s="384"/>
      <c r="AA89" s="386"/>
      <c r="AB89" s="1"/>
      <c r="AC89" s="2"/>
      <c r="AD89" s="13"/>
      <c r="AE89" s="1"/>
      <c r="AF89" s="387"/>
    </row>
    <row r="90" spans="2:32" x14ac:dyDescent="0.2">
      <c r="B90" s="39" t="s">
        <v>76</v>
      </c>
      <c r="C90" s="384" t="s">
        <v>1921</v>
      </c>
      <c r="D90" s="386">
        <v>76</v>
      </c>
      <c r="E90" s="2" t="s">
        <v>1113</v>
      </c>
      <c r="F90" s="13"/>
      <c r="G90" s="386">
        <v>3</v>
      </c>
      <c r="H90" s="386"/>
      <c r="I90" s="386">
        <v>3</v>
      </c>
      <c r="J90" s="386"/>
      <c r="K90" s="386"/>
      <c r="L90" s="386"/>
      <c r="M90" s="386"/>
      <c r="N90" s="386"/>
      <c r="O90" s="386"/>
      <c r="P90" s="386">
        <v>3</v>
      </c>
      <c r="Q90" s="386"/>
      <c r="R90" s="386"/>
      <c r="S90" s="322" t="s">
        <v>1950</v>
      </c>
      <c r="T90" s="385"/>
      <c r="U90" s="386"/>
      <c r="V90" s="386"/>
      <c r="W90" s="384"/>
      <c r="X90" s="2"/>
      <c r="Y90" s="56"/>
      <c r="Z90" s="384"/>
      <c r="AA90" s="386"/>
      <c r="AB90" s="1"/>
      <c r="AC90" s="2"/>
      <c r="AD90" s="13"/>
      <c r="AE90" s="1"/>
      <c r="AF90" s="387"/>
    </row>
    <row r="91" spans="2:32" x14ac:dyDescent="0.2">
      <c r="B91" s="39" t="s">
        <v>76</v>
      </c>
      <c r="C91" s="384" t="s">
        <v>1921</v>
      </c>
      <c r="D91" s="386">
        <v>77</v>
      </c>
      <c r="E91" s="2" t="s">
        <v>42</v>
      </c>
      <c r="F91" s="13"/>
      <c r="G91" s="386">
        <v>3</v>
      </c>
      <c r="H91" s="386"/>
      <c r="I91" s="386"/>
      <c r="J91" s="386"/>
      <c r="K91" s="386"/>
      <c r="L91" s="386"/>
      <c r="M91" s="386"/>
      <c r="N91" s="386"/>
      <c r="O91" s="386"/>
      <c r="P91" s="386"/>
      <c r="Q91" s="386"/>
      <c r="R91" s="386"/>
      <c r="S91" s="322" t="s">
        <v>1590</v>
      </c>
      <c r="T91" s="98"/>
      <c r="U91" s="384"/>
      <c r="V91" s="386"/>
      <c r="W91" s="384"/>
      <c r="X91" s="2"/>
      <c r="Y91" s="56"/>
      <c r="Z91" s="384"/>
      <c r="AA91" s="386"/>
      <c r="AB91" s="1"/>
      <c r="AC91" s="2"/>
      <c r="AD91" s="13"/>
      <c r="AE91" s="1"/>
      <c r="AF91" s="387"/>
    </row>
    <row r="92" spans="2:32" x14ac:dyDescent="0.2">
      <c r="B92" s="39" t="s">
        <v>76</v>
      </c>
      <c r="C92" s="384" t="s">
        <v>1921</v>
      </c>
      <c r="D92" s="386">
        <v>78</v>
      </c>
      <c r="E92" s="2" t="s">
        <v>49</v>
      </c>
      <c r="F92" s="13"/>
      <c r="G92" s="386"/>
      <c r="H92" s="386"/>
      <c r="I92" s="386">
        <v>3</v>
      </c>
      <c r="J92" s="386"/>
      <c r="K92" s="386">
        <v>3</v>
      </c>
      <c r="L92" s="386"/>
      <c r="M92" s="386"/>
      <c r="N92" s="386">
        <v>3</v>
      </c>
      <c r="O92" s="386"/>
      <c r="P92" s="386"/>
      <c r="Q92" s="386"/>
      <c r="R92" s="386"/>
      <c r="S92" s="321" t="s">
        <v>1946</v>
      </c>
      <c r="T92" s="385"/>
      <c r="U92" s="386"/>
      <c r="V92" s="386"/>
      <c r="W92" s="384"/>
      <c r="X92" s="2"/>
      <c r="Y92" s="56"/>
      <c r="Z92" s="384"/>
      <c r="AA92" s="386"/>
      <c r="AB92" s="1"/>
      <c r="AC92" s="2"/>
      <c r="AD92" s="13"/>
      <c r="AE92" s="1"/>
      <c r="AF92" s="387"/>
    </row>
    <row r="93" spans="2:32" x14ac:dyDescent="0.2">
      <c r="B93" s="39" t="s">
        <v>76</v>
      </c>
      <c r="C93" s="384" t="s">
        <v>1921</v>
      </c>
      <c r="D93" s="386">
        <v>79</v>
      </c>
      <c r="E93" s="2" t="s">
        <v>62</v>
      </c>
      <c r="F93" s="13"/>
      <c r="G93" s="386">
        <v>1</v>
      </c>
      <c r="H93" s="386"/>
      <c r="I93" s="386">
        <v>6</v>
      </c>
      <c r="J93" s="386"/>
      <c r="K93" s="386">
        <v>3</v>
      </c>
      <c r="L93" s="386"/>
      <c r="M93" s="386"/>
      <c r="N93" s="386"/>
      <c r="O93" s="386"/>
      <c r="P93" s="386"/>
      <c r="Q93" s="386"/>
      <c r="R93" s="386"/>
      <c r="S93" s="321" t="s">
        <v>1946</v>
      </c>
      <c r="T93" s="385"/>
      <c r="U93" s="386"/>
      <c r="V93" s="386"/>
      <c r="W93" s="384"/>
      <c r="X93" s="2"/>
      <c r="Y93" s="56"/>
      <c r="Z93" s="384"/>
      <c r="AA93" s="386"/>
      <c r="AB93" s="1"/>
      <c r="AC93" s="2"/>
      <c r="AD93" s="13"/>
      <c r="AE93" s="1"/>
      <c r="AF93" s="387"/>
    </row>
    <row r="94" spans="2:32" x14ac:dyDescent="0.2">
      <c r="B94" s="39" t="s">
        <v>76</v>
      </c>
      <c r="C94" s="384" t="s">
        <v>1921</v>
      </c>
      <c r="D94" s="386">
        <v>80</v>
      </c>
      <c r="E94" s="2" t="s">
        <v>42</v>
      </c>
      <c r="F94" s="13"/>
      <c r="G94" s="386">
        <v>3</v>
      </c>
      <c r="H94" s="386"/>
      <c r="I94" s="386"/>
      <c r="J94" s="386"/>
      <c r="K94" s="386"/>
      <c r="L94" s="386"/>
      <c r="M94" s="386"/>
      <c r="N94" s="386">
        <v>3</v>
      </c>
      <c r="O94" s="386"/>
      <c r="P94" s="386"/>
      <c r="Q94" s="386"/>
      <c r="R94" s="386"/>
      <c r="S94" s="322" t="s">
        <v>1951</v>
      </c>
      <c r="T94" s="98"/>
      <c r="U94" s="384"/>
      <c r="V94" s="386"/>
      <c r="W94" s="384"/>
      <c r="X94" s="2"/>
      <c r="Y94" s="56"/>
      <c r="Z94" s="384"/>
      <c r="AA94" s="386"/>
      <c r="AB94" s="1"/>
      <c r="AC94" s="2"/>
      <c r="AD94" s="13"/>
      <c r="AE94" s="1"/>
      <c r="AF94" s="387"/>
    </row>
    <row r="95" spans="2:32" x14ac:dyDescent="0.2">
      <c r="B95" s="39" t="s">
        <v>76</v>
      </c>
      <c r="C95" s="384" t="s">
        <v>1921</v>
      </c>
      <c r="D95" s="386">
        <v>81</v>
      </c>
      <c r="E95" s="2" t="s">
        <v>42</v>
      </c>
      <c r="F95" s="13"/>
      <c r="G95" s="386">
        <v>3</v>
      </c>
      <c r="H95" s="386"/>
      <c r="I95" s="386"/>
      <c r="J95" s="386"/>
      <c r="K95" s="386"/>
      <c r="L95" s="386"/>
      <c r="M95" s="386"/>
      <c r="N95" s="386"/>
      <c r="O95" s="386"/>
      <c r="P95" s="386"/>
      <c r="Q95" s="386"/>
      <c r="R95" s="386"/>
      <c r="S95" s="321" t="s">
        <v>1116</v>
      </c>
      <c r="T95" s="98"/>
      <c r="U95" s="384"/>
      <c r="V95" s="386"/>
      <c r="W95" s="384"/>
      <c r="X95" s="2"/>
      <c r="Y95" s="56"/>
      <c r="Z95" s="384"/>
      <c r="AA95" s="386"/>
      <c r="AB95" s="1"/>
      <c r="AC95" s="2"/>
      <c r="AD95" s="13"/>
      <c r="AE95" s="1"/>
      <c r="AF95" s="387"/>
    </row>
    <row r="96" spans="2:32" x14ac:dyDescent="0.2">
      <c r="B96" s="39" t="s">
        <v>76</v>
      </c>
      <c r="C96" s="384" t="s">
        <v>1921</v>
      </c>
      <c r="D96" s="386">
        <v>82</v>
      </c>
      <c r="E96" s="2" t="s">
        <v>42</v>
      </c>
      <c r="F96" s="13"/>
      <c r="G96" s="386">
        <v>3</v>
      </c>
      <c r="H96" s="386"/>
      <c r="I96" s="386"/>
      <c r="J96" s="386"/>
      <c r="K96" s="386"/>
      <c r="L96" s="386"/>
      <c r="M96" s="386"/>
      <c r="N96" s="386">
        <v>3</v>
      </c>
      <c r="O96" s="386"/>
      <c r="P96" s="386"/>
      <c r="Q96" s="386"/>
      <c r="R96" s="386"/>
      <c r="S96" s="322" t="s">
        <v>1118</v>
      </c>
      <c r="T96" s="98"/>
      <c r="U96" s="384"/>
      <c r="V96" s="386"/>
      <c r="W96" s="384"/>
      <c r="X96" s="2"/>
      <c r="Y96" s="56"/>
      <c r="Z96" s="384"/>
      <c r="AA96" s="386"/>
      <c r="AB96" s="1"/>
      <c r="AC96" s="2"/>
      <c r="AD96" s="13"/>
      <c r="AE96" s="1"/>
      <c r="AF96" s="387"/>
    </row>
    <row r="97" spans="2:32" x14ac:dyDescent="0.2">
      <c r="B97" s="39" t="s">
        <v>76</v>
      </c>
      <c r="C97" s="384" t="s">
        <v>1921</v>
      </c>
      <c r="D97" s="386">
        <v>83</v>
      </c>
      <c r="E97" s="2" t="s">
        <v>44</v>
      </c>
      <c r="F97" s="13"/>
      <c r="G97" s="386">
        <v>1</v>
      </c>
      <c r="H97" s="386"/>
      <c r="I97" s="386">
        <v>6</v>
      </c>
      <c r="J97" s="386"/>
      <c r="K97" s="386">
        <v>3</v>
      </c>
      <c r="L97" s="386"/>
      <c r="M97" s="386"/>
      <c r="N97" s="386"/>
      <c r="O97" s="386"/>
      <c r="P97" s="386"/>
      <c r="Q97" s="386"/>
      <c r="R97" s="386"/>
      <c r="S97" s="322" t="s">
        <v>1952</v>
      </c>
      <c r="T97" s="98"/>
      <c r="U97" s="384"/>
      <c r="V97" s="386"/>
      <c r="W97" s="384"/>
      <c r="X97" s="2"/>
      <c r="Y97" s="56"/>
      <c r="Z97" s="384"/>
      <c r="AA97" s="386"/>
      <c r="AB97" s="1"/>
      <c r="AC97" s="2"/>
      <c r="AD97" s="13"/>
      <c r="AE97" s="1"/>
      <c r="AF97" s="387"/>
    </row>
    <row r="98" spans="2:32" x14ac:dyDescent="0.2">
      <c r="B98" s="39" t="s">
        <v>76</v>
      </c>
      <c r="C98" s="384" t="s">
        <v>1921</v>
      </c>
      <c r="D98" s="386">
        <v>84</v>
      </c>
      <c r="E98" s="2" t="s">
        <v>44</v>
      </c>
      <c r="F98" s="13"/>
      <c r="G98" s="386"/>
      <c r="H98" s="386"/>
      <c r="I98" s="386">
        <v>6</v>
      </c>
      <c r="J98" s="386"/>
      <c r="K98" s="386"/>
      <c r="L98" s="386"/>
      <c r="M98" s="386"/>
      <c r="N98" s="386">
        <v>3</v>
      </c>
      <c r="O98" s="386"/>
      <c r="P98" s="386">
        <v>3</v>
      </c>
      <c r="Q98" s="386"/>
      <c r="R98" s="386"/>
      <c r="S98" s="321" t="s">
        <v>1953</v>
      </c>
      <c r="T98" s="385"/>
      <c r="U98" s="386"/>
      <c r="V98" s="386"/>
      <c r="W98" s="384"/>
      <c r="X98" s="2"/>
      <c r="Y98" s="56"/>
      <c r="Z98" s="384"/>
      <c r="AA98" s="386"/>
      <c r="AB98" s="1"/>
      <c r="AC98" s="2"/>
      <c r="AD98" s="13"/>
      <c r="AE98" s="1"/>
      <c r="AF98" s="387"/>
    </row>
    <row r="99" spans="2:32" x14ac:dyDescent="0.2">
      <c r="B99" s="39" t="s">
        <v>76</v>
      </c>
      <c r="C99" s="384" t="s">
        <v>1921</v>
      </c>
      <c r="D99" s="386">
        <v>85</v>
      </c>
      <c r="E99" s="2" t="s">
        <v>42</v>
      </c>
      <c r="F99" s="13"/>
      <c r="G99" s="386">
        <v>3</v>
      </c>
      <c r="H99" s="386"/>
      <c r="I99" s="386"/>
      <c r="J99" s="386"/>
      <c r="K99" s="386">
        <v>3</v>
      </c>
      <c r="L99" s="386"/>
      <c r="M99" s="386"/>
      <c r="N99" s="386">
        <v>3</v>
      </c>
      <c r="O99" s="386"/>
      <c r="P99" s="386"/>
      <c r="Q99" s="386"/>
      <c r="R99" s="386"/>
      <c r="S99" s="320" t="s">
        <v>2070</v>
      </c>
      <c r="T99" s="385"/>
      <c r="U99" s="386"/>
      <c r="V99" s="386"/>
      <c r="W99" s="384"/>
      <c r="X99" s="2"/>
      <c r="Y99" s="56"/>
      <c r="Z99" s="384"/>
      <c r="AA99" s="386"/>
      <c r="AB99" s="1"/>
      <c r="AC99" s="2"/>
      <c r="AD99" s="13"/>
      <c r="AE99" s="1"/>
      <c r="AF99" s="387"/>
    </row>
    <row r="100" spans="2:32" x14ac:dyDescent="0.2">
      <c r="B100" s="39" t="s">
        <v>76</v>
      </c>
      <c r="C100" s="384" t="s">
        <v>1921</v>
      </c>
      <c r="D100" s="386">
        <v>86</v>
      </c>
      <c r="E100" s="2" t="s">
        <v>50</v>
      </c>
      <c r="F100" s="13"/>
      <c r="G100" s="386"/>
      <c r="H100" s="386"/>
      <c r="I100" s="386">
        <v>6</v>
      </c>
      <c r="J100" s="386"/>
      <c r="K100" s="386"/>
      <c r="L100" s="386"/>
      <c r="M100" s="386"/>
      <c r="N100" s="386"/>
      <c r="O100" s="386"/>
      <c r="P100" s="386"/>
      <c r="Q100" s="386"/>
      <c r="R100" s="386"/>
      <c r="S100" s="322" t="s">
        <v>1954</v>
      </c>
      <c r="T100" s="98"/>
      <c r="U100" s="384"/>
      <c r="V100" s="386"/>
      <c r="W100" s="384"/>
      <c r="X100" s="2"/>
      <c r="Y100" s="56"/>
      <c r="Z100" s="384"/>
      <c r="AA100" s="386"/>
      <c r="AB100" s="1"/>
      <c r="AC100" s="2"/>
      <c r="AD100" s="13"/>
      <c r="AE100" s="1"/>
      <c r="AF100" s="387"/>
    </row>
    <row r="101" spans="2:32" x14ac:dyDescent="0.2">
      <c r="B101" s="39" t="s">
        <v>76</v>
      </c>
      <c r="C101" s="384" t="s">
        <v>1921</v>
      </c>
      <c r="D101" s="386">
        <v>87</v>
      </c>
      <c r="E101" s="2" t="s">
        <v>42</v>
      </c>
      <c r="F101" s="13"/>
      <c r="G101" s="386">
        <v>3</v>
      </c>
      <c r="H101" s="386"/>
      <c r="I101" s="386"/>
      <c r="J101" s="386"/>
      <c r="K101" s="386"/>
      <c r="L101" s="386"/>
      <c r="M101" s="386"/>
      <c r="N101" s="386">
        <v>3</v>
      </c>
      <c r="O101" s="386"/>
      <c r="P101" s="386"/>
      <c r="Q101" s="386"/>
      <c r="R101" s="386"/>
      <c r="S101" s="322" t="s">
        <v>1954</v>
      </c>
      <c r="T101" s="385"/>
      <c r="U101" s="386"/>
      <c r="V101" s="386"/>
      <c r="W101" s="384"/>
      <c r="X101" s="2"/>
      <c r="Y101" s="56"/>
      <c r="Z101" s="384"/>
      <c r="AA101" s="386"/>
      <c r="AB101" s="1"/>
      <c r="AC101" s="2"/>
      <c r="AD101" s="13"/>
      <c r="AE101" s="1"/>
      <c r="AF101" s="387"/>
    </row>
    <row r="102" spans="2:32" x14ac:dyDescent="0.2">
      <c r="B102" s="39" t="s">
        <v>76</v>
      </c>
      <c r="C102" s="384" t="s">
        <v>1921</v>
      </c>
      <c r="D102" s="386">
        <v>88</v>
      </c>
      <c r="E102" s="2" t="s">
        <v>42</v>
      </c>
      <c r="F102" s="13"/>
      <c r="G102" s="386">
        <v>3</v>
      </c>
      <c r="H102" s="386"/>
      <c r="I102" s="386"/>
      <c r="J102" s="386"/>
      <c r="K102" s="386"/>
      <c r="L102" s="386"/>
      <c r="M102" s="386"/>
      <c r="N102" s="386">
        <v>3</v>
      </c>
      <c r="O102" s="386"/>
      <c r="P102" s="386"/>
      <c r="Q102" s="386"/>
      <c r="R102" s="386"/>
      <c r="S102" s="322" t="s">
        <v>1955</v>
      </c>
      <c r="T102" s="385"/>
      <c r="U102" s="386"/>
      <c r="V102" s="386"/>
      <c r="W102" s="384"/>
      <c r="X102" s="2"/>
      <c r="Y102" s="56"/>
      <c r="Z102" s="384"/>
      <c r="AA102" s="386"/>
      <c r="AB102" s="1"/>
      <c r="AC102" s="2"/>
      <c r="AD102" s="13"/>
      <c r="AE102" s="1"/>
      <c r="AF102" s="387"/>
    </row>
    <row r="103" spans="2:32" x14ac:dyDescent="0.2">
      <c r="B103" s="39" t="s">
        <v>76</v>
      </c>
      <c r="C103" s="384" t="s">
        <v>1921</v>
      </c>
      <c r="D103" s="386">
        <v>89</v>
      </c>
      <c r="E103" s="2" t="s">
        <v>42</v>
      </c>
      <c r="F103" s="13"/>
      <c r="G103" s="386">
        <v>3</v>
      </c>
      <c r="H103" s="386"/>
      <c r="I103" s="386"/>
      <c r="J103" s="386"/>
      <c r="K103" s="386"/>
      <c r="L103" s="386"/>
      <c r="M103" s="386"/>
      <c r="N103" s="386">
        <v>3</v>
      </c>
      <c r="O103" s="386"/>
      <c r="P103" s="386"/>
      <c r="Q103" s="386"/>
      <c r="R103" s="386"/>
      <c r="S103" s="320" t="s">
        <v>2071</v>
      </c>
      <c r="T103" s="385"/>
      <c r="U103" s="386"/>
      <c r="V103" s="386"/>
      <c r="W103" s="384"/>
      <c r="X103" s="2"/>
      <c r="Y103" s="56"/>
      <c r="Z103" s="384"/>
      <c r="AA103" s="386"/>
      <c r="AB103" s="1"/>
      <c r="AC103" s="2"/>
      <c r="AD103" s="13"/>
      <c r="AE103" s="1"/>
      <c r="AF103" s="387"/>
    </row>
    <row r="104" spans="2:32" x14ac:dyDescent="0.2">
      <c r="B104" s="39" t="s">
        <v>76</v>
      </c>
      <c r="C104" s="384" t="s">
        <v>1921</v>
      </c>
      <c r="D104" s="386">
        <v>90</v>
      </c>
      <c r="E104" s="2" t="s">
        <v>42</v>
      </c>
      <c r="F104" s="13"/>
      <c r="G104" s="386">
        <v>3</v>
      </c>
      <c r="H104" s="386"/>
      <c r="I104" s="386"/>
      <c r="J104" s="386"/>
      <c r="K104" s="386"/>
      <c r="L104" s="386"/>
      <c r="M104" s="386"/>
      <c r="N104" s="386"/>
      <c r="O104" s="386"/>
      <c r="P104" s="386"/>
      <c r="Q104" s="386"/>
      <c r="R104" s="386"/>
      <c r="S104" s="322" t="s">
        <v>1956</v>
      </c>
      <c r="T104" s="385"/>
      <c r="U104" s="386"/>
      <c r="V104" s="386"/>
      <c r="W104" s="384"/>
      <c r="X104" s="2"/>
      <c r="Y104" s="56"/>
      <c r="Z104" s="384"/>
      <c r="AA104" s="386"/>
      <c r="AB104" s="1"/>
      <c r="AC104" s="2"/>
      <c r="AD104" s="13"/>
      <c r="AE104" s="1"/>
      <c r="AF104" s="387"/>
    </row>
    <row r="105" spans="2:32" x14ac:dyDescent="0.2">
      <c r="B105" s="39" t="s">
        <v>76</v>
      </c>
      <c r="C105" s="384" t="s">
        <v>1921</v>
      </c>
      <c r="D105" s="386">
        <v>91</v>
      </c>
      <c r="E105" s="2" t="s">
        <v>42</v>
      </c>
      <c r="F105" s="13"/>
      <c r="G105" s="386">
        <v>3</v>
      </c>
      <c r="H105" s="386"/>
      <c r="I105" s="386"/>
      <c r="J105" s="386"/>
      <c r="K105" s="386">
        <v>3</v>
      </c>
      <c r="L105" s="386"/>
      <c r="M105" s="386"/>
      <c r="N105" s="386"/>
      <c r="O105" s="386"/>
      <c r="P105" s="386"/>
      <c r="Q105" s="386"/>
      <c r="R105" s="386"/>
      <c r="S105" s="322" t="s">
        <v>1957</v>
      </c>
      <c r="T105" s="98"/>
      <c r="U105" s="384"/>
      <c r="V105" s="386"/>
      <c r="W105" s="384"/>
      <c r="X105" s="2"/>
      <c r="Y105" s="56"/>
      <c r="Z105" s="384"/>
      <c r="AA105" s="386"/>
      <c r="AB105" s="1"/>
      <c r="AC105" s="2"/>
      <c r="AD105" s="13"/>
      <c r="AE105" s="1"/>
      <c r="AF105" s="387"/>
    </row>
    <row r="106" spans="2:32" x14ac:dyDescent="0.2">
      <c r="B106" s="39" t="s">
        <v>76</v>
      </c>
      <c r="C106" s="384" t="s">
        <v>1921</v>
      </c>
      <c r="D106" s="386">
        <v>92</v>
      </c>
      <c r="E106" s="2" t="s">
        <v>44</v>
      </c>
      <c r="F106" s="13"/>
      <c r="G106" s="386"/>
      <c r="H106" s="386">
        <v>6</v>
      </c>
      <c r="I106" s="386"/>
      <c r="J106" s="386"/>
      <c r="K106" s="386"/>
      <c r="L106" s="386"/>
      <c r="M106" s="386"/>
      <c r="N106" s="386"/>
      <c r="O106" s="386"/>
      <c r="P106" s="386">
        <v>3</v>
      </c>
      <c r="Q106" s="386"/>
      <c r="R106" s="386"/>
      <c r="S106" s="322" t="s">
        <v>1958</v>
      </c>
      <c r="T106" s="98"/>
      <c r="U106" s="384"/>
      <c r="V106" s="386"/>
      <c r="W106" s="384"/>
      <c r="X106" s="2"/>
      <c r="Y106" s="56"/>
      <c r="Z106" s="384"/>
      <c r="AA106" s="386"/>
      <c r="AB106" s="1"/>
      <c r="AC106" s="2"/>
      <c r="AD106" s="13"/>
      <c r="AE106" s="1"/>
      <c r="AF106" s="387"/>
    </row>
    <row r="107" spans="2:32" x14ac:dyDescent="0.2">
      <c r="B107" s="39" t="s">
        <v>76</v>
      </c>
      <c r="C107" s="384" t="s">
        <v>1921</v>
      </c>
      <c r="D107" s="386">
        <v>93</v>
      </c>
      <c r="E107" s="2" t="s">
        <v>42</v>
      </c>
      <c r="F107" s="13"/>
      <c r="G107" s="386">
        <v>3</v>
      </c>
      <c r="H107" s="386"/>
      <c r="I107" s="386"/>
      <c r="J107" s="386"/>
      <c r="K107" s="386"/>
      <c r="L107" s="386"/>
      <c r="M107" s="386"/>
      <c r="N107" s="386">
        <v>3</v>
      </c>
      <c r="O107" s="386"/>
      <c r="P107" s="386"/>
      <c r="Q107" s="386"/>
      <c r="R107" s="386"/>
      <c r="S107" s="322" t="s">
        <v>1959</v>
      </c>
      <c r="T107" s="98"/>
      <c r="U107" s="384"/>
      <c r="V107" s="386"/>
      <c r="W107" s="384"/>
      <c r="X107" s="2"/>
      <c r="Y107" s="56"/>
      <c r="Z107" s="384"/>
      <c r="AA107" s="386"/>
      <c r="AB107" s="1"/>
      <c r="AC107" s="2"/>
      <c r="AD107" s="13"/>
      <c r="AE107" s="1"/>
      <c r="AF107" s="387"/>
    </row>
    <row r="108" spans="2:32" x14ac:dyDescent="0.2">
      <c r="B108" s="39" t="s">
        <v>76</v>
      </c>
      <c r="C108" s="384" t="s">
        <v>1921</v>
      </c>
      <c r="D108" s="386">
        <v>94</v>
      </c>
      <c r="E108" s="2" t="s">
        <v>42</v>
      </c>
      <c r="F108" s="13"/>
      <c r="G108" s="386">
        <v>3</v>
      </c>
      <c r="H108" s="386"/>
      <c r="I108" s="386"/>
      <c r="J108" s="386"/>
      <c r="K108" s="386"/>
      <c r="L108" s="386"/>
      <c r="M108" s="386"/>
      <c r="N108" s="386"/>
      <c r="O108" s="386"/>
      <c r="P108" s="386"/>
      <c r="Q108" s="386"/>
      <c r="R108" s="386"/>
      <c r="S108" s="320" t="s">
        <v>2072</v>
      </c>
      <c r="T108" s="98"/>
      <c r="U108" s="384"/>
      <c r="V108" s="386"/>
      <c r="W108" s="384"/>
      <c r="X108" s="2"/>
      <c r="Y108" s="56"/>
      <c r="Z108" s="384"/>
      <c r="AA108" s="386"/>
      <c r="AB108" s="1"/>
      <c r="AC108" s="2"/>
      <c r="AD108" s="13"/>
      <c r="AE108" s="1"/>
      <c r="AF108" s="387"/>
    </row>
    <row r="109" spans="2:32" x14ac:dyDescent="0.2">
      <c r="B109" s="39" t="s">
        <v>76</v>
      </c>
      <c r="C109" s="384" t="s">
        <v>1921</v>
      </c>
      <c r="D109" s="386">
        <v>95</v>
      </c>
      <c r="E109" s="2" t="s">
        <v>42</v>
      </c>
      <c r="F109" s="13"/>
      <c r="G109" s="386">
        <v>3</v>
      </c>
      <c r="H109" s="386"/>
      <c r="I109" s="386"/>
      <c r="J109" s="386"/>
      <c r="K109" s="386"/>
      <c r="L109" s="386"/>
      <c r="M109" s="386"/>
      <c r="N109" s="386">
        <v>3</v>
      </c>
      <c r="O109" s="386"/>
      <c r="P109" s="386"/>
      <c r="Q109" s="386"/>
      <c r="R109" s="386"/>
      <c r="S109" s="321" t="s">
        <v>1116</v>
      </c>
      <c r="T109" s="98"/>
      <c r="U109" s="384"/>
      <c r="V109" s="386"/>
      <c r="W109" s="384"/>
      <c r="X109" s="2"/>
      <c r="Y109" s="56"/>
      <c r="Z109" s="384"/>
      <c r="AA109" s="386"/>
      <c r="AB109" s="1"/>
      <c r="AC109" s="2"/>
      <c r="AD109" s="13"/>
      <c r="AE109" s="1"/>
      <c r="AF109" s="387"/>
    </row>
    <row r="110" spans="2:32" x14ac:dyDescent="0.2">
      <c r="B110" s="39" t="s">
        <v>76</v>
      </c>
      <c r="C110" s="384" t="s">
        <v>1921</v>
      </c>
      <c r="D110" s="386">
        <v>96</v>
      </c>
      <c r="E110" s="2" t="s">
        <v>42</v>
      </c>
      <c r="F110" s="13"/>
      <c r="G110" s="386">
        <v>3</v>
      </c>
      <c r="H110" s="386"/>
      <c r="I110" s="386"/>
      <c r="J110" s="386"/>
      <c r="K110" s="386"/>
      <c r="L110" s="386"/>
      <c r="M110" s="386"/>
      <c r="N110" s="386"/>
      <c r="O110" s="386"/>
      <c r="P110" s="386"/>
      <c r="Q110" s="386"/>
      <c r="R110" s="386"/>
      <c r="S110" s="322" t="s">
        <v>1120</v>
      </c>
      <c r="T110" s="98"/>
      <c r="U110" s="384"/>
      <c r="V110" s="386"/>
      <c r="W110" s="384"/>
      <c r="X110" s="2"/>
      <c r="Y110" s="56"/>
      <c r="Z110" s="384"/>
      <c r="AA110" s="386"/>
      <c r="AB110" s="1"/>
      <c r="AC110" s="2"/>
      <c r="AD110" s="13"/>
      <c r="AE110" s="1"/>
      <c r="AF110" s="387"/>
    </row>
    <row r="111" spans="2:32" x14ac:dyDescent="0.2">
      <c r="B111" s="39" t="s">
        <v>76</v>
      </c>
      <c r="C111" s="384" t="s">
        <v>1921</v>
      </c>
      <c r="D111" s="386">
        <v>97</v>
      </c>
      <c r="E111" s="2" t="s">
        <v>50</v>
      </c>
      <c r="F111" s="13"/>
      <c r="G111" s="386"/>
      <c r="H111" s="386"/>
      <c r="I111" s="386">
        <v>6</v>
      </c>
      <c r="J111" s="386"/>
      <c r="K111" s="386"/>
      <c r="L111" s="386"/>
      <c r="M111" s="386"/>
      <c r="N111" s="386"/>
      <c r="O111" s="386"/>
      <c r="P111" s="386"/>
      <c r="Q111" s="386"/>
      <c r="R111" s="386"/>
      <c r="S111" s="321" t="s">
        <v>1116</v>
      </c>
      <c r="T111" s="98"/>
      <c r="U111" s="384"/>
      <c r="V111" s="386"/>
      <c r="W111" s="384"/>
      <c r="X111" s="2"/>
      <c r="Y111" s="56"/>
      <c r="Z111" s="384"/>
      <c r="AA111" s="386"/>
      <c r="AB111" s="1"/>
      <c r="AC111" s="2"/>
      <c r="AD111" s="13"/>
      <c r="AE111" s="1"/>
      <c r="AF111" s="387"/>
    </row>
    <row r="112" spans="2:32" x14ac:dyDescent="0.2">
      <c r="B112" s="39" t="s">
        <v>76</v>
      </c>
      <c r="C112" s="384" t="s">
        <v>1921</v>
      </c>
      <c r="D112" s="386">
        <v>98</v>
      </c>
      <c r="E112" s="2" t="s">
        <v>1113</v>
      </c>
      <c r="F112" s="13"/>
      <c r="G112" s="386">
        <v>3</v>
      </c>
      <c r="H112" s="386"/>
      <c r="I112" s="386">
        <v>2</v>
      </c>
      <c r="J112" s="386"/>
      <c r="K112" s="386">
        <v>2</v>
      </c>
      <c r="L112" s="386"/>
      <c r="M112" s="386"/>
      <c r="N112" s="386"/>
      <c r="O112" s="386"/>
      <c r="P112" s="386"/>
      <c r="Q112" s="386"/>
      <c r="R112" s="386"/>
      <c r="S112" s="322" t="s">
        <v>1960</v>
      </c>
      <c r="T112" s="98"/>
      <c r="U112" s="384"/>
      <c r="V112" s="386"/>
      <c r="W112" s="384"/>
      <c r="X112" s="2"/>
      <c r="Y112" s="56"/>
      <c r="Z112" s="384"/>
      <c r="AA112" s="386"/>
      <c r="AB112" s="1"/>
      <c r="AC112" s="2"/>
      <c r="AD112" s="13"/>
      <c r="AE112" s="1"/>
      <c r="AF112" s="387"/>
    </row>
    <row r="113" spans="2:32" x14ac:dyDescent="0.2">
      <c r="B113" s="39" t="s">
        <v>76</v>
      </c>
      <c r="C113" s="384" t="s">
        <v>1921</v>
      </c>
      <c r="D113" s="386">
        <v>99</v>
      </c>
      <c r="E113" s="2" t="s">
        <v>42</v>
      </c>
      <c r="F113" s="13"/>
      <c r="G113" s="386">
        <v>3</v>
      </c>
      <c r="H113" s="386"/>
      <c r="I113" s="386"/>
      <c r="J113" s="386"/>
      <c r="K113" s="386"/>
      <c r="L113" s="386"/>
      <c r="M113" s="386"/>
      <c r="N113" s="386">
        <v>3</v>
      </c>
      <c r="O113" s="386"/>
      <c r="P113" s="386"/>
      <c r="Q113" s="386"/>
      <c r="R113" s="386"/>
      <c r="S113" s="322" t="s">
        <v>1961</v>
      </c>
      <c r="T113" s="98"/>
      <c r="U113" s="384"/>
      <c r="V113" s="386"/>
      <c r="W113" s="384"/>
      <c r="X113" s="2"/>
      <c r="Y113" s="56"/>
      <c r="Z113" s="384"/>
      <c r="AA113" s="386"/>
      <c r="AB113" s="1"/>
      <c r="AC113" s="2"/>
      <c r="AD113" s="13"/>
      <c r="AE113" s="1"/>
      <c r="AF113" s="387"/>
    </row>
    <row r="114" spans="2:32" x14ac:dyDescent="0.2">
      <c r="B114" s="39" t="s">
        <v>76</v>
      </c>
      <c r="C114" s="384" t="s">
        <v>1921</v>
      </c>
      <c r="D114" s="386">
        <v>100</v>
      </c>
      <c r="E114" s="2" t="s">
        <v>42</v>
      </c>
      <c r="F114" s="13"/>
      <c r="G114" s="386">
        <v>3</v>
      </c>
      <c r="H114" s="386"/>
      <c r="I114" s="386"/>
      <c r="J114" s="386"/>
      <c r="K114" s="386">
        <v>3</v>
      </c>
      <c r="L114" s="386"/>
      <c r="M114" s="386"/>
      <c r="N114" s="386"/>
      <c r="O114" s="386"/>
      <c r="P114" s="386"/>
      <c r="Q114" s="386"/>
      <c r="R114" s="386"/>
      <c r="S114" s="322" t="s">
        <v>1962</v>
      </c>
      <c r="T114" s="98"/>
      <c r="U114" s="384"/>
      <c r="V114" s="386"/>
      <c r="W114" s="384"/>
      <c r="X114" s="2"/>
      <c r="Y114" s="56"/>
      <c r="Z114" s="384"/>
      <c r="AA114" s="386"/>
      <c r="AB114" s="1"/>
      <c r="AC114" s="2"/>
      <c r="AD114" s="13"/>
      <c r="AE114" s="1"/>
      <c r="AF114" s="387"/>
    </row>
    <row r="115" spans="2:32" x14ac:dyDescent="0.2">
      <c r="B115" s="39" t="s">
        <v>76</v>
      </c>
      <c r="C115" s="384" t="s">
        <v>1921</v>
      </c>
      <c r="D115" s="386">
        <v>101</v>
      </c>
      <c r="E115" s="2" t="s">
        <v>42</v>
      </c>
      <c r="F115" s="13"/>
      <c r="G115" s="386">
        <v>3</v>
      </c>
      <c r="H115" s="386"/>
      <c r="I115" s="386"/>
      <c r="J115" s="386"/>
      <c r="K115" s="386"/>
      <c r="L115" s="386"/>
      <c r="M115" s="386"/>
      <c r="N115" s="386">
        <v>3</v>
      </c>
      <c r="O115" s="386"/>
      <c r="P115" s="386"/>
      <c r="Q115" s="386"/>
      <c r="R115" s="386"/>
      <c r="S115" s="322" t="s">
        <v>1959</v>
      </c>
      <c r="T115" s="385"/>
      <c r="U115" s="386"/>
      <c r="V115" s="386"/>
      <c r="W115" s="384"/>
      <c r="X115" s="2"/>
      <c r="Y115" s="56"/>
      <c r="Z115" s="384"/>
      <c r="AA115" s="386"/>
      <c r="AB115" s="1"/>
      <c r="AC115" s="2"/>
      <c r="AD115" s="13"/>
      <c r="AE115" s="1"/>
      <c r="AF115" s="387"/>
    </row>
    <row r="116" spans="2:32" x14ac:dyDescent="0.2">
      <c r="B116" s="39" t="s">
        <v>76</v>
      </c>
      <c r="C116" s="384" t="s">
        <v>1921</v>
      </c>
      <c r="D116" s="386">
        <v>102</v>
      </c>
      <c r="E116" s="2" t="s">
        <v>1112</v>
      </c>
      <c r="F116" s="13"/>
      <c r="G116" s="386"/>
      <c r="H116" s="386">
        <v>3</v>
      </c>
      <c r="I116" s="386">
        <v>6</v>
      </c>
      <c r="J116" s="386"/>
      <c r="K116" s="386"/>
      <c r="L116" s="386"/>
      <c r="M116" s="386"/>
      <c r="N116" s="386"/>
      <c r="O116" s="386"/>
      <c r="P116" s="386"/>
      <c r="Q116" s="386"/>
      <c r="R116" s="386"/>
      <c r="S116" s="322" t="s">
        <v>1963</v>
      </c>
      <c r="T116" s="385"/>
      <c r="U116" s="386"/>
      <c r="V116" s="386"/>
      <c r="W116" s="384"/>
      <c r="X116" s="2"/>
      <c r="Y116" s="56"/>
      <c r="Z116" s="384"/>
      <c r="AA116" s="386"/>
      <c r="AB116" s="1"/>
      <c r="AC116" s="2"/>
      <c r="AD116" s="13"/>
      <c r="AE116" s="1"/>
      <c r="AF116" s="387"/>
    </row>
    <row r="117" spans="2:32" x14ac:dyDescent="0.2">
      <c r="B117" s="39" t="s">
        <v>76</v>
      </c>
      <c r="C117" s="384" t="s">
        <v>1921</v>
      </c>
      <c r="D117" s="386">
        <v>103</v>
      </c>
      <c r="E117" s="2" t="s">
        <v>44</v>
      </c>
      <c r="F117" s="13"/>
      <c r="G117" s="386"/>
      <c r="H117" s="386">
        <v>6</v>
      </c>
      <c r="I117" s="386"/>
      <c r="J117" s="386"/>
      <c r="K117" s="386"/>
      <c r="L117" s="386"/>
      <c r="M117" s="386"/>
      <c r="N117" s="386"/>
      <c r="O117" s="386"/>
      <c r="P117" s="386">
        <v>3</v>
      </c>
      <c r="Q117" s="386"/>
      <c r="R117" s="386"/>
      <c r="S117" s="322" t="s">
        <v>1964</v>
      </c>
      <c r="T117" s="98"/>
      <c r="U117" s="384"/>
      <c r="V117" s="386"/>
      <c r="W117" s="384"/>
      <c r="X117" s="2"/>
      <c r="Y117" s="56"/>
      <c r="Z117" s="384"/>
      <c r="AA117" s="386"/>
      <c r="AB117" s="1"/>
      <c r="AC117" s="2"/>
      <c r="AD117" s="13"/>
      <c r="AE117" s="1"/>
      <c r="AF117" s="387"/>
    </row>
    <row r="118" spans="2:32" x14ac:dyDescent="0.2">
      <c r="B118" s="39" t="s">
        <v>76</v>
      </c>
      <c r="C118" s="384" t="s">
        <v>1921</v>
      </c>
      <c r="D118" s="386">
        <v>104</v>
      </c>
      <c r="E118" s="2" t="s">
        <v>42</v>
      </c>
      <c r="F118" s="13"/>
      <c r="G118" s="386">
        <v>3</v>
      </c>
      <c r="H118" s="386"/>
      <c r="I118" s="386"/>
      <c r="J118" s="386"/>
      <c r="K118" s="386"/>
      <c r="L118" s="386"/>
      <c r="M118" s="386"/>
      <c r="N118" s="386"/>
      <c r="O118" s="386"/>
      <c r="P118" s="386"/>
      <c r="Q118" s="386"/>
      <c r="R118" s="386"/>
      <c r="S118" s="322" t="s">
        <v>1965</v>
      </c>
      <c r="T118" s="98"/>
      <c r="U118" s="384"/>
      <c r="V118" s="386"/>
      <c r="W118" s="384"/>
      <c r="X118" s="2"/>
      <c r="Y118" s="56"/>
      <c r="Z118" s="384"/>
      <c r="AA118" s="386"/>
      <c r="AB118" s="1"/>
      <c r="AC118" s="2"/>
      <c r="AD118" s="13"/>
      <c r="AE118" s="1"/>
      <c r="AF118" s="387"/>
    </row>
    <row r="119" spans="2:32" x14ac:dyDescent="0.2">
      <c r="B119" s="39" t="s">
        <v>76</v>
      </c>
      <c r="C119" s="384" t="s">
        <v>1921</v>
      </c>
      <c r="D119" s="386">
        <v>105</v>
      </c>
      <c r="E119" s="2" t="s">
        <v>42</v>
      </c>
      <c r="F119" s="13"/>
      <c r="G119" s="386">
        <v>3</v>
      </c>
      <c r="H119" s="386"/>
      <c r="I119" s="386"/>
      <c r="J119" s="386"/>
      <c r="K119" s="386"/>
      <c r="L119" s="386"/>
      <c r="M119" s="386"/>
      <c r="N119" s="386">
        <v>3</v>
      </c>
      <c r="O119" s="386"/>
      <c r="P119" s="386"/>
      <c r="Q119" s="386"/>
      <c r="R119" s="386"/>
      <c r="S119" s="322" t="s">
        <v>1965</v>
      </c>
      <c r="T119" s="98"/>
      <c r="U119" s="384"/>
      <c r="V119" s="386"/>
      <c r="W119" s="384"/>
      <c r="X119" s="2"/>
      <c r="Y119" s="56"/>
      <c r="Z119" s="384"/>
      <c r="AA119" s="386"/>
      <c r="AB119" s="1"/>
      <c r="AC119" s="2"/>
      <c r="AD119" s="13"/>
      <c r="AE119" s="1"/>
      <c r="AF119" s="387"/>
    </row>
    <row r="120" spans="2:32" x14ac:dyDescent="0.2">
      <c r="B120" s="39" t="s">
        <v>76</v>
      </c>
      <c r="C120" s="384" t="s">
        <v>1921</v>
      </c>
      <c r="D120" s="386">
        <v>106</v>
      </c>
      <c r="E120" s="2" t="s">
        <v>57</v>
      </c>
      <c r="F120" s="13"/>
      <c r="G120" s="386">
        <v>3</v>
      </c>
      <c r="H120" s="386"/>
      <c r="I120" s="386"/>
      <c r="J120" s="386"/>
      <c r="K120" s="386">
        <v>2</v>
      </c>
      <c r="L120" s="386"/>
      <c r="M120" s="386"/>
      <c r="N120" s="386"/>
      <c r="O120" s="386"/>
      <c r="P120" s="386"/>
      <c r="Q120" s="386"/>
      <c r="R120" s="386"/>
      <c r="S120" s="322" t="s">
        <v>1966</v>
      </c>
      <c r="T120" s="98"/>
      <c r="U120" s="384"/>
      <c r="V120" s="386"/>
      <c r="W120" s="384"/>
      <c r="X120" s="2"/>
      <c r="Y120" s="56"/>
      <c r="Z120" s="384"/>
      <c r="AA120" s="386"/>
      <c r="AB120" s="1"/>
      <c r="AC120" s="2"/>
      <c r="AD120" s="13"/>
      <c r="AE120" s="1"/>
      <c r="AF120" s="387"/>
    </row>
    <row r="121" spans="2:32" x14ac:dyDescent="0.2">
      <c r="B121" s="39" t="s">
        <v>76</v>
      </c>
      <c r="C121" s="384" t="s">
        <v>1921</v>
      </c>
      <c r="D121" s="386">
        <v>107</v>
      </c>
      <c r="E121" s="2" t="s">
        <v>42</v>
      </c>
      <c r="F121" s="13"/>
      <c r="G121" s="386">
        <v>3</v>
      </c>
      <c r="H121" s="386"/>
      <c r="I121" s="386"/>
      <c r="J121" s="386"/>
      <c r="K121" s="386"/>
      <c r="L121" s="386"/>
      <c r="M121" s="386"/>
      <c r="N121" s="386"/>
      <c r="O121" s="386"/>
      <c r="P121" s="386"/>
      <c r="Q121" s="386"/>
      <c r="R121" s="386"/>
      <c r="S121" s="322" t="s">
        <v>1967</v>
      </c>
      <c r="T121" s="385"/>
      <c r="U121" s="386"/>
      <c r="V121" s="386"/>
      <c r="W121" s="384"/>
      <c r="X121" s="2"/>
      <c r="Y121" s="56"/>
      <c r="Z121" s="384"/>
      <c r="AA121" s="386"/>
      <c r="AB121" s="1"/>
      <c r="AC121" s="2"/>
      <c r="AD121" s="13"/>
      <c r="AE121" s="1"/>
      <c r="AF121" s="387"/>
    </row>
    <row r="122" spans="2:32" x14ac:dyDescent="0.2">
      <c r="B122" s="39" t="s">
        <v>76</v>
      </c>
      <c r="C122" s="384" t="s">
        <v>1921</v>
      </c>
      <c r="D122" s="386">
        <v>108</v>
      </c>
      <c r="E122" s="2" t="s">
        <v>1110</v>
      </c>
      <c r="F122" s="13"/>
      <c r="G122" s="386"/>
      <c r="H122" s="386"/>
      <c r="I122" s="386">
        <v>9</v>
      </c>
      <c r="J122" s="386"/>
      <c r="K122" s="386"/>
      <c r="L122" s="386"/>
      <c r="M122" s="386"/>
      <c r="N122" s="386"/>
      <c r="O122" s="386"/>
      <c r="P122" s="386"/>
      <c r="Q122" s="386"/>
      <c r="R122" s="386"/>
      <c r="S122" s="322" t="s">
        <v>1968</v>
      </c>
      <c r="T122" s="385"/>
      <c r="U122" s="386"/>
      <c r="V122" s="386"/>
      <c r="W122" s="384"/>
      <c r="X122" s="2"/>
      <c r="Y122" s="56"/>
      <c r="Z122" s="384"/>
      <c r="AA122" s="386"/>
      <c r="AB122" s="1"/>
      <c r="AC122" s="2"/>
      <c r="AD122" s="13"/>
      <c r="AE122" s="1"/>
      <c r="AF122" s="387"/>
    </row>
    <row r="123" spans="2:32" x14ac:dyDescent="0.2">
      <c r="B123" s="39" t="s">
        <v>76</v>
      </c>
      <c r="C123" s="384" t="s">
        <v>1921</v>
      </c>
      <c r="D123" s="386">
        <v>109</v>
      </c>
      <c r="E123" s="2" t="s">
        <v>44</v>
      </c>
      <c r="F123" s="13"/>
      <c r="G123" s="386"/>
      <c r="H123" s="386"/>
      <c r="I123" s="386">
        <v>6</v>
      </c>
      <c r="J123" s="386"/>
      <c r="K123" s="386"/>
      <c r="L123" s="386"/>
      <c r="M123" s="386"/>
      <c r="N123" s="386"/>
      <c r="O123" s="386"/>
      <c r="P123" s="386">
        <v>3</v>
      </c>
      <c r="Q123" s="386"/>
      <c r="R123" s="386"/>
      <c r="S123" s="322" t="s">
        <v>1969</v>
      </c>
      <c r="T123" s="98"/>
      <c r="U123" s="384"/>
      <c r="V123" s="386"/>
      <c r="W123" s="384"/>
      <c r="X123" s="2"/>
      <c r="Y123" s="56"/>
      <c r="Z123" s="384"/>
      <c r="AA123" s="386"/>
      <c r="AB123" s="1"/>
      <c r="AC123" s="2"/>
      <c r="AD123" s="13"/>
      <c r="AE123" s="1"/>
      <c r="AF123" s="387"/>
    </row>
    <row r="124" spans="2:32" x14ac:dyDescent="0.2">
      <c r="B124" s="39" t="s">
        <v>76</v>
      </c>
      <c r="C124" s="384" t="s">
        <v>1921</v>
      </c>
      <c r="D124" s="386">
        <v>110</v>
      </c>
      <c r="E124" s="2" t="s">
        <v>42</v>
      </c>
      <c r="F124" s="13"/>
      <c r="G124" s="386">
        <v>3</v>
      </c>
      <c r="H124" s="386"/>
      <c r="I124" s="386"/>
      <c r="J124" s="386"/>
      <c r="K124" s="386">
        <v>3</v>
      </c>
      <c r="L124" s="386"/>
      <c r="M124" s="386"/>
      <c r="N124" s="386"/>
      <c r="O124" s="386"/>
      <c r="P124" s="386"/>
      <c r="Q124" s="386"/>
      <c r="R124" s="386"/>
      <c r="S124" s="322" t="s">
        <v>1970</v>
      </c>
      <c r="T124" s="385"/>
      <c r="U124" s="386"/>
      <c r="V124" s="386"/>
      <c r="W124" s="384"/>
      <c r="X124" s="2"/>
      <c r="Y124" s="56"/>
      <c r="Z124" s="384"/>
      <c r="AA124" s="386"/>
      <c r="AB124" s="1"/>
      <c r="AC124" s="2"/>
      <c r="AD124" s="13"/>
      <c r="AE124" s="1"/>
      <c r="AF124" s="387"/>
    </row>
    <row r="125" spans="2:32" x14ac:dyDescent="0.2">
      <c r="B125" s="39" t="s">
        <v>76</v>
      </c>
      <c r="C125" s="384" t="s">
        <v>1921</v>
      </c>
      <c r="D125" s="386">
        <v>111</v>
      </c>
      <c r="E125" s="2" t="s">
        <v>42</v>
      </c>
      <c r="F125" s="13"/>
      <c r="G125" s="386">
        <v>3</v>
      </c>
      <c r="H125" s="386"/>
      <c r="I125" s="386"/>
      <c r="J125" s="386"/>
      <c r="K125" s="386"/>
      <c r="L125" s="386"/>
      <c r="M125" s="386"/>
      <c r="N125" s="386"/>
      <c r="O125" s="386"/>
      <c r="P125" s="386"/>
      <c r="Q125" s="386"/>
      <c r="R125" s="386"/>
      <c r="S125" s="322" t="s">
        <v>1971</v>
      </c>
      <c r="T125" s="385"/>
      <c r="U125" s="386"/>
      <c r="V125" s="386"/>
      <c r="W125" s="384"/>
      <c r="X125" s="2"/>
      <c r="Y125" s="56"/>
      <c r="Z125" s="384"/>
      <c r="AA125" s="386"/>
      <c r="AB125" s="1"/>
      <c r="AC125" s="2"/>
      <c r="AD125" s="13"/>
      <c r="AE125" s="1"/>
      <c r="AF125" s="387"/>
    </row>
    <row r="126" spans="2:32" x14ac:dyDescent="0.2">
      <c r="B126" s="39" t="s">
        <v>76</v>
      </c>
      <c r="C126" s="384" t="s">
        <v>1921</v>
      </c>
      <c r="D126" s="386">
        <v>112</v>
      </c>
      <c r="E126" s="2" t="s">
        <v>50</v>
      </c>
      <c r="F126" s="13"/>
      <c r="G126" s="386">
        <v>1</v>
      </c>
      <c r="H126" s="386"/>
      <c r="I126" s="386">
        <v>6</v>
      </c>
      <c r="J126" s="386"/>
      <c r="K126" s="386">
        <v>3</v>
      </c>
      <c r="L126" s="386"/>
      <c r="M126" s="386"/>
      <c r="N126" s="386">
        <v>3</v>
      </c>
      <c r="O126" s="386"/>
      <c r="P126" s="386"/>
      <c r="Q126" s="386"/>
      <c r="R126" s="386"/>
      <c r="S126" s="320" t="s">
        <v>2073</v>
      </c>
      <c r="T126" s="98"/>
      <c r="U126" s="384"/>
      <c r="V126" s="386"/>
      <c r="W126" s="384"/>
      <c r="X126" s="2"/>
      <c r="Y126" s="56"/>
      <c r="Z126" s="384"/>
      <c r="AA126" s="386"/>
      <c r="AB126" s="1"/>
      <c r="AC126" s="2"/>
      <c r="AD126" s="13"/>
      <c r="AE126" s="1"/>
      <c r="AF126" s="387"/>
    </row>
    <row r="127" spans="2:32" x14ac:dyDescent="0.2">
      <c r="B127" s="39" t="s">
        <v>76</v>
      </c>
      <c r="C127" s="384" t="s">
        <v>1921</v>
      </c>
      <c r="D127" s="386">
        <v>113</v>
      </c>
      <c r="E127" s="2" t="s">
        <v>44</v>
      </c>
      <c r="F127" s="13"/>
      <c r="G127" s="386">
        <v>1</v>
      </c>
      <c r="H127" s="386"/>
      <c r="I127" s="386">
        <v>6</v>
      </c>
      <c r="J127" s="386"/>
      <c r="K127" s="386"/>
      <c r="L127" s="386"/>
      <c r="M127" s="386"/>
      <c r="N127" s="386"/>
      <c r="O127" s="386"/>
      <c r="P127" s="386"/>
      <c r="Q127" s="386"/>
      <c r="R127" s="386"/>
      <c r="S127" s="321" t="s">
        <v>1116</v>
      </c>
      <c r="T127" s="98"/>
      <c r="U127" s="384"/>
      <c r="V127" s="386"/>
      <c r="W127" s="384"/>
      <c r="X127" s="2"/>
      <c r="Y127" s="56"/>
      <c r="Z127" s="384"/>
      <c r="AA127" s="386"/>
      <c r="AB127" s="1"/>
      <c r="AC127" s="2"/>
      <c r="AD127" s="13"/>
      <c r="AE127" s="1"/>
      <c r="AF127" s="387"/>
    </row>
    <row r="128" spans="2:32" x14ac:dyDescent="0.2">
      <c r="B128" s="39" t="s">
        <v>76</v>
      </c>
      <c r="C128" s="384" t="s">
        <v>1921</v>
      </c>
      <c r="D128" s="386">
        <v>114</v>
      </c>
      <c r="E128" s="2" t="s">
        <v>42</v>
      </c>
      <c r="F128" s="13"/>
      <c r="G128" s="386">
        <v>3</v>
      </c>
      <c r="H128" s="386"/>
      <c r="I128" s="386"/>
      <c r="J128" s="386"/>
      <c r="K128" s="386"/>
      <c r="L128" s="386"/>
      <c r="M128" s="386"/>
      <c r="N128" s="386">
        <v>3</v>
      </c>
      <c r="O128" s="386"/>
      <c r="P128" s="386"/>
      <c r="Q128" s="386"/>
      <c r="R128" s="386"/>
      <c r="S128" s="320" t="s">
        <v>2074</v>
      </c>
      <c r="T128" s="98"/>
      <c r="U128" s="384"/>
      <c r="V128" s="386"/>
      <c r="W128" s="384"/>
      <c r="X128" s="2"/>
      <c r="Y128" s="56"/>
      <c r="Z128" s="384"/>
      <c r="AA128" s="386"/>
      <c r="AB128" s="1"/>
      <c r="AC128" s="2"/>
      <c r="AD128" s="13"/>
      <c r="AE128" s="1"/>
      <c r="AF128" s="387"/>
    </row>
    <row r="129" spans="2:32" x14ac:dyDescent="0.2">
      <c r="B129" s="39" t="s">
        <v>76</v>
      </c>
      <c r="C129" s="384" t="s">
        <v>1921</v>
      </c>
      <c r="D129" s="386">
        <v>115</v>
      </c>
      <c r="E129" s="2" t="s">
        <v>1109</v>
      </c>
      <c r="F129" s="13"/>
      <c r="G129" s="386">
        <v>4</v>
      </c>
      <c r="H129" s="386"/>
      <c r="I129" s="386">
        <v>6</v>
      </c>
      <c r="J129" s="386"/>
      <c r="K129" s="386"/>
      <c r="L129" s="386"/>
      <c r="M129" s="386"/>
      <c r="N129" s="386"/>
      <c r="O129" s="386"/>
      <c r="P129" s="386"/>
      <c r="Q129" s="386"/>
      <c r="R129" s="386"/>
      <c r="S129" s="320" t="s">
        <v>2075</v>
      </c>
      <c r="T129" s="98"/>
      <c r="U129" s="384"/>
      <c r="V129" s="386"/>
      <c r="W129" s="384"/>
      <c r="X129" s="2"/>
      <c r="Y129" s="56"/>
      <c r="Z129" s="384"/>
      <c r="AA129" s="386"/>
      <c r="AB129" s="1"/>
      <c r="AC129" s="2"/>
      <c r="AD129" s="13"/>
      <c r="AE129" s="1"/>
      <c r="AF129" s="387"/>
    </row>
    <row r="130" spans="2:32" x14ac:dyDescent="0.2">
      <c r="B130" s="39" t="s">
        <v>76</v>
      </c>
      <c r="C130" s="384" t="s">
        <v>1921</v>
      </c>
      <c r="D130" s="386">
        <v>116</v>
      </c>
      <c r="E130" s="2" t="s">
        <v>42</v>
      </c>
      <c r="F130" s="13"/>
      <c r="G130" s="386">
        <v>3</v>
      </c>
      <c r="H130" s="386"/>
      <c r="I130" s="386"/>
      <c r="J130" s="386"/>
      <c r="K130" s="386"/>
      <c r="L130" s="386"/>
      <c r="M130" s="386"/>
      <c r="N130" s="386">
        <v>3</v>
      </c>
      <c r="O130" s="386"/>
      <c r="P130" s="386"/>
      <c r="Q130" s="386"/>
      <c r="R130" s="386"/>
      <c r="S130" s="321" t="s">
        <v>1116</v>
      </c>
      <c r="T130" s="98"/>
      <c r="U130" s="384"/>
      <c r="V130" s="386"/>
      <c r="W130" s="384"/>
      <c r="X130" s="2"/>
      <c r="Y130" s="385"/>
      <c r="Z130" s="1"/>
      <c r="AA130" s="386"/>
      <c r="AB130" s="1"/>
      <c r="AC130" s="2"/>
      <c r="AD130" s="13"/>
      <c r="AE130" s="1"/>
      <c r="AF130" s="387"/>
    </row>
    <row r="131" spans="2:32" x14ac:dyDescent="0.2">
      <c r="B131" s="39" t="s">
        <v>76</v>
      </c>
      <c r="C131" s="384" t="s">
        <v>1921</v>
      </c>
      <c r="D131" s="386">
        <v>117</v>
      </c>
      <c r="E131" s="2" t="s">
        <v>42</v>
      </c>
      <c r="F131" s="13"/>
      <c r="G131" s="386">
        <v>3</v>
      </c>
      <c r="H131" s="386"/>
      <c r="I131" s="386"/>
      <c r="J131" s="386"/>
      <c r="K131" s="386"/>
      <c r="L131" s="386"/>
      <c r="M131" s="386"/>
      <c r="N131" s="386"/>
      <c r="O131" s="386"/>
      <c r="P131" s="386"/>
      <c r="Q131" s="386"/>
      <c r="R131" s="386"/>
      <c r="S131" s="322" t="s">
        <v>1120</v>
      </c>
      <c r="T131" s="98"/>
      <c r="U131" s="384"/>
      <c r="V131" s="386"/>
      <c r="W131" s="384"/>
      <c r="X131" s="2"/>
      <c r="Y131" s="385"/>
      <c r="Z131" s="1"/>
      <c r="AA131" s="386"/>
      <c r="AB131" s="1"/>
      <c r="AC131" s="2"/>
      <c r="AD131" s="13"/>
      <c r="AE131" s="1"/>
      <c r="AF131" s="387"/>
    </row>
    <row r="132" spans="2:32" x14ac:dyDescent="0.2">
      <c r="B132" s="39" t="s">
        <v>76</v>
      </c>
      <c r="C132" s="384" t="s">
        <v>1921</v>
      </c>
      <c r="D132" s="386">
        <v>118</v>
      </c>
      <c r="E132" s="2" t="s">
        <v>52</v>
      </c>
      <c r="F132" s="13"/>
      <c r="G132" s="386"/>
      <c r="H132" s="386"/>
      <c r="I132" s="386">
        <v>3</v>
      </c>
      <c r="J132" s="386"/>
      <c r="K132" s="386">
        <v>3</v>
      </c>
      <c r="L132" s="386"/>
      <c r="M132" s="386"/>
      <c r="N132" s="386">
        <v>3</v>
      </c>
      <c r="O132" s="386"/>
      <c r="P132" s="386"/>
      <c r="Q132" s="386"/>
      <c r="R132" s="386"/>
      <c r="S132" s="322" t="s">
        <v>1972</v>
      </c>
      <c r="T132" s="98"/>
      <c r="U132" s="384"/>
      <c r="V132" s="386"/>
      <c r="W132" s="384"/>
      <c r="X132" s="2"/>
      <c r="Y132" s="385"/>
      <c r="Z132" s="1"/>
      <c r="AA132" s="386"/>
      <c r="AB132" s="1"/>
      <c r="AC132" s="2"/>
      <c r="AD132" s="13"/>
      <c r="AE132" s="1"/>
      <c r="AF132" s="387"/>
    </row>
    <row r="133" spans="2:32" x14ac:dyDescent="0.2">
      <c r="B133" s="39" t="s">
        <v>76</v>
      </c>
      <c r="C133" s="384" t="s">
        <v>1921</v>
      </c>
      <c r="D133" s="386">
        <v>119</v>
      </c>
      <c r="E133" s="2" t="s">
        <v>50</v>
      </c>
      <c r="F133" s="13"/>
      <c r="G133" s="386"/>
      <c r="H133" s="386"/>
      <c r="I133" s="386">
        <v>6</v>
      </c>
      <c r="J133" s="386"/>
      <c r="K133" s="386"/>
      <c r="L133" s="386"/>
      <c r="M133" s="386"/>
      <c r="N133" s="386"/>
      <c r="O133" s="386"/>
      <c r="P133" s="386">
        <v>3</v>
      </c>
      <c r="Q133" s="386"/>
      <c r="R133" s="386"/>
      <c r="S133" s="322" t="s">
        <v>1910</v>
      </c>
      <c r="T133" s="98"/>
      <c r="U133" s="384"/>
      <c r="V133" s="386"/>
      <c r="W133" s="384"/>
      <c r="X133" s="2"/>
      <c r="Y133" s="385"/>
      <c r="Z133" s="1"/>
      <c r="AA133" s="386"/>
      <c r="AB133" s="1"/>
      <c r="AC133" s="2"/>
      <c r="AD133" s="13"/>
      <c r="AE133" s="1"/>
      <c r="AF133" s="387"/>
    </row>
    <row r="134" spans="2:32" x14ac:dyDescent="0.2">
      <c r="B134" s="39" t="s">
        <v>76</v>
      </c>
      <c r="C134" s="384" t="s">
        <v>1921</v>
      </c>
      <c r="D134" s="386">
        <v>120</v>
      </c>
      <c r="E134" s="2" t="s">
        <v>42</v>
      </c>
      <c r="F134" s="13"/>
      <c r="G134" s="386">
        <v>3</v>
      </c>
      <c r="H134" s="386"/>
      <c r="I134" s="386"/>
      <c r="J134" s="386"/>
      <c r="K134" s="386"/>
      <c r="L134" s="386"/>
      <c r="M134" s="386"/>
      <c r="N134" s="386"/>
      <c r="O134" s="386"/>
      <c r="P134" s="386"/>
      <c r="Q134" s="386"/>
      <c r="R134" s="386"/>
      <c r="S134" s="322" t="s">
        <v>1973</v>
      </c>
      <c r="T134" s="98"/>
      <c r="U134" s="384"/>
      <c r="V134" s="386"/>
      <c r="W134" s="384"/>
      <c r="X134" s="2"/>
      <c r="Y134" s="385"/>
      <c r="Z134" s="1"/>
      <c r="AA134" s="386"/>
      <c r="AB134" s="1"/>
      <c r="AC134" s="2"/>
      <c r="AD134" s="13"/>
      <c r="AE134" s="1"/>
      <c r="AF134" s="387"/>
    </row>
    <row r="135" spans="2:32" x14ac:dyDescent="0.2">
      <c r="B135" s="39" t="s">
        <v>76</v>
      </c>
      <c r="C135" s="384" t="s">
        <v>1921</v>
      </c>
      <c r="D135" s="386">
        <v>121</v>
      </c>
      <c r="E135" s="2" t="s">
        <v>42</v>
      </c>
      <c r="F135" s="13"/>
      <c r="G135" s="386">
        <v>3</v>
      </c>
      <c r="H135" s="386"/>
      <c r="I135" s="386"/>
      <c r="J135" s="386"/>
      <c r="K135" s="386"/>
      <c r="L135" s="386"/>
      <c r="M135" s="386"/>
      <c r="N135" s="386"/>
      <c r="O135" s="386"/>
      <c r="P135" s="386"/>
      <c r="Q135" s="386"/>
      <c r="R135" s="386"/>
      <c r="S135" s="322" t="s">
        <v>1120</v>
      </c>
      <c r="T135" s="98"/>
      <c r="U135" s="384"/>
      <c r="V135" s="386"/>
      <c r="W135" s="384"/>
      <c r="X135" s="2"/>
      <c r="Y135" s="385"/>
      <c r="Z135" s="1"/>
      <c r="AA135" s="386"/>
      <c r="AB135" s="1"/>
      <c r="AC135" s="2"/>
      <c r="AD135" s="13"/>
      <c r="AE135" s="1"/>
      <c r="AF135" s="387"/>
    </row>
    <row r="136" spans="2:32" x14ac:dyDescent="0.2">
      <c r="B136" s="39" t="s">
        <v>76</v>
      </c>
      <c r="C136" s="384" t="s">
        <v>1921</v>
      </c>
      <c r="D136" s="386">
        <v>122</v>
      </c>
      <c r="E136" s="2" t="s">
        <v>44</v>
      </c>
      <c r="F136" s="13"/>
      <c r="G136" s="386">
        <v>1</v>
      </c>
      <c r="H136" s="386"/>
      <c r="I136" s="386">
        <v>6</v>
      </c>
      <c r="J136" s="386"/>
      <c r="K136" s="386"/>
      <c r="L136" s="386"/>
      <c r="M136" s="386"/>
      <c r="N136" s="386"/>
      <c r="O136" s="386"/>
      <c r="P136" s="386"/>
      <c r="Q136" s="386"/>
      <c r="R136" s="386"/>
      <c r="S136" s="322" t="s">
        <v>1484</v>
      </c>
      <c r="T136" s="98"/>
      <c r="U136" s="384"/>
      <c r="V136" s="386"/>
      <c r="W136" s="384"/>
      <c r="X136" s="2"/>
      <c r="Y136" s="385"/>
      <c r="Z136" s="1"/>
      <c r="AA136" s="386"/>
      <c r="AB136" s="1"/>
      <c r="AC136" s="2"/>
      <c r="AD136" s="13"/>
      <c r="AE136" s="1"/>
      <c r="AF136" s="387"/>
    </row>
    <row r="137" spans="2:32" x14ac:dyDescent="0.2">
      <c r="B137" s="39" t="s">
        <v>76</v>
      </c>
      <c r="C137" s="384" t="s">
        <v>1921</v>
      </c>
      <c r="D137" s="386">
        <v>123</v>
      </c>
      <c r="E137" s="2" t="s">
        <v>42</v>
      </c>
      <c r="F137" s="13"/>
      <c r="G137" s="386">
        <v>6</v>
      </c>
      <c r="H137" s="386"/>
      <c r="I137" s="386"/>
      <c r="J137" s="386"/>
      <c r="K137" s="386"/>
      <c r="L137" s="386"/>
      <c r="M137" s="386"/>
      <c r="N137" s="386"/>
      <c r="O137" s="386"/>
      <c r="P137" s="386"/>
      <c r="Q137" s="386"/>
      <c r="R137" s="386"/>
      <c r="S137" s="322" t="s">
        <v>1118</v>
      </c>
      <c r="T137" s="98"/>
      <c r="U137" s="384"/>
      <c r="V137" s="386"/>
      <c r="W137" s="384"/>
      <c r="X137" s="2"/>
      <c r="Y137" s="385"/>
      <c r="Z137" s="1"/>
      <c r="AA137" s="386"/>
      <c r="AB137" s="1"/>
      <c r="AC137" s="2"/>
      <c r="AD137" s="13"/>
      <c r="AE137" s="1"/>
      <c r="AF137" s="387"/>
    </row>
    <row r="138" spans="2:32" x14ac:dyDescent="0.2">
      <c r="B138" s="39" t="s">
        <v>76</v>
      </c>
      <c r="C138" s="384" t="s">
        <v>1921</v>
      </c>
      <c r="D138" s="386">
        <v>124</v>
      </c>
      <c r="E138" s="2" t="s">
        <v>57</v>
      </c>
      <c r="F138" s="13"/>
      <c r="G138" s="386">
        <v>3</v>
      </c>
      <c r="H138" s="386"/>
      <c r="I138" s="386"/>
      <c r="J138" s="386"/>
      <c r="K138" s="386">
        <v>3</v>
      </c>
      <c r="L138" s="386"/>
      <c r="M138" s="386"/>
      <c r="N138" s="386">
        <v>3</v>
      </c>
      <c r="O138" s="386"/>
      <c r="P138" s="386"/>
      <c r="Q138" s="386"/>
      <c r="R138" s="386"/>
      <c r="S138" s="320" t="s">
        <v>2076</v>
      </c>
      <c r="T138" s="98"/>
      <c r="U138" s="384"/>
      <c r="V138" s="386"/>
      <c r="W138" s="384"/>
      <c r="X138" s="2"/>
      <c r="Y138" s="385"/>
      <c r="Z138" s="1"/>
      <c r="AA138" s="386"/>
      <c r="AB138" s="1"/>
      <c r="AC138" s="2"/>
      <c r="AD138" s="13"/>
      <c r="AE138" s="1"/>
      <c r="AF138" s="387"/>
    </row>
    <row r="139" spans="2:32" x14ac:dyDescent="0.2">
      <c r="B139" s="39" t="s">
        <v>76</v>
      </c>
      <c r="C139" s="384" t="s">
        <v>1921</v>
      </c>
      <c r="D139" s="386">
        <v>125</v>
      </c>
      <c r="E139" s="2" t="s">
        <v>55</v>
      </c>
      <c r="F139" s="13"/>
      <c r="G139" s="386">
        <v>2</v>
      </c>
      <c r="H139" s="386"/>
      <c r="I139" s="386">
        <v>6</v>
      </c>
      <c r="J139" s="386"/>
      <c r="K139" s="386"/>
      <c r="L139" s="386"/>
      <c r="M139" s="386"/>
      <c r="N139" s="386"/>
      <c r="O139" s="386"/>
      <c r="P139" s="386"/>
      <c r="Q139" s="386"/>
      <c r="R139" s="386"/>
      <c r="S139" s="322" t="s">
        <v>1118</v>
      </c>
      <c r="T139" s="98"/>
      <c r="U139" s="384"/>
      <c r="V139" s="386"/>
      <c r="W139" s="384"/>
      <c r="X139" s="2"/>
      <c r="Y139" s="385"/>
      <c r="Z139" s="1"/>
      <c r="AA139" s="386"/>
      <c r="AB139" s="1"/>
      <c r="AC139" s="2"/>
      <c r="AD139" s="13"/>
      <c r="AE139" s="1"/>
      <c r="AF139" s="387"/>
    </row>
    <row r="140" spans="2:32" x14ac:dyDescent="0.2">
      <c r="B140" s="39" t="s">
        <v>76</v>
      </c>
      <c r="C140" s="384" t="s">
        <v>1921</v>
      </c>
      <c r="D140" s="386">
        <v>126</v>
      </c>
      <c r="E140" s="2" t="s">
        <v>55</v>
      </c>
      <c r="F140" s="13"/>
      <c r="G140" s="386">
        <v>2</v>
      </c>
      <c r="H140" s="386"/>
      <c r="I140" s="386">
        <v>6</v>
      </c>
      <c r="J140" s="386"/>
      <c r="K140" s="386"/>
      <c r="L140" s="386"/>
      <c r="M140" s="386"/>
      <c r="N140" s="386">
        <v>1</v>
      </c>
      <c r="O140" s="386"/>
      <c r="P140" s="386"/>
      <c r="Q140" s="386"/>
      <c r="R140" s="386"/>
      <c r="S140" s="322" t="s">
        <v>1974</v>
      </c>
      <c r="T140" s="98"/>
      <c r="U140" s="384"/>
      <c r="V140" s="386"/>
      <c r="W140" s="384"/>
      <c r="X140" s="2"/>
      <c r="Y140" s="385"/>
      <c r="Z140" s="1"/>
      <c r="AA140" s="386"/>
      <c r="AB140" s="1"/>
      <c r="AC140" s="2"/>
      <c r="AD140" s="13"/>
      <c r="AE140" s="1"/>
      <c r="AF140" s="387"/>
    </row>
    <row r="141" spans="2:32" x14ac:dyDescent="0.2">
      <c r="B141" s="39" t="s">
        <v>76</v>
      </c>
      <c r="C141" s="384" t="s">
        <v>1921</v>
      </c>
      <c r="D141" s="386">
        <v>127</v>
      </c>
      <c r="E141" s="2" t="s">
        <v>49</v>
      </c>
      <c r="F141" s="13"/>
      <c r="G141" s="386"/>
      <c r="H141" s="386"/>
      <c r="I141" s="386">
        <v>3</v>
      </c>
      <c r="J141" s="386"/>
      <c r="K141" s="386"/>
      <c r="L141" s="386"/>
      <c r="M141" s="386"/>
      <c r="N141" s="386">
        <v>3</v>
      </c>
      <c r="O141" s="386"/>
      <c r="P141" s="386"/>
      <c r="Q141" s="386"/>
      <c r="R141" s="386"/>
      <c r="S141" s="320" t="s">
        <v>2077</v>
      </c>
      <c r="T141" s="98"/>
      <c r="U141" s="384"/>
      <c r="V141" s="386"/>
      <c r="W141" s="384"/>
      <c r="X141" s="2"/>
      <c r="Y141" s="385"/>
      <c r="Z141" s="1"/>
      <c r="AA141" s="386"/>
      <c r="AB141" s="1"/>
      <c r="AC141" s="2"/>
      <c r="AD141" s="13"/>
      <c r="AE141" s="1"/>
      <c r="AF141" s="387"/>
    </row>
    <row r="142" spans="2:32" x14ac:dyDescent="0.2">
      <c r="B142" s="39" t="s">
        <v>76</v>
      </c>
      <c r="C142" s="384" t="s">
        <v>1921</v>
      </c>
      <c r="D142" s="386">
        <v>128</v>
      </c>
      <c r="E142" s="2" t="s">
        <v>42</v>
      </c>
      <c r="F142" s="13"/>
      <c r="G142" s="386">
        <v>3</v>
      </c>
      <c r="H142" s="386"/>
      <c r="I142" s="386"/>
      <c r="J142" s="386"/>
      <c r="K142" s="386"/>
      <c r="L142" s="386"/>
      <c r="M142" s="386"/>
      <c r="N142" s="386">
        <v>3</v>
      </c>
      <c r="O142" s="386"/>
      <c r="P142" s="386"/>
      <c r="Q142" s="386"/>
      <c r="R142" s="386"/>
      <c r="S142" s="322" t="s">
        <v>1118</v>
      </c>
      <c r="T142" s="98"/>
      <c r="U142" s="384"/>
      <c r="V142" s="386"/>
      <c r="W142" s="384"/>
      <c r="X142" s="2"/>
      <c r="Y142" s="385"/>
      <c r="Z142" s="1"/>
      <c r="AA142" s="386"/>
      <c r="AB142" s="1"/>
      <c r="AC142" s="2"/>
      <c r="AD142" s="13"/>
      <c r="AE142" s="1"/>
      <c r="AF142" s="387"/>
    </row>
    <row r="143" spans="2:32" x14ac:dyDescent="0.2">
      <c r="B143" s="39" t="s">
        <v>76</v>
      </c>
      <c r="C143" s="384" t="s">
        <v>1921</v>
      </c>
      <c r="D143" s="386">
        <v>129</v>
      </c>
      <c r="E143" s="2" t="s">
        <v>42</v>
      </c>
      <c r="F143" s="13"/>
      <c r="G143" s="386">
        <v>3</v>
      </c>
      <c r="H143" s="386"/>
      <c r="I143" s="386"/>
      <c r="J143" s="386"/>
      <c r="K143" s="386"/>
      <c r="L143" s="386"/>
      <c r="M143" s="386"/>
      <c r="N143" s="386"/>
      <c r="O143" s="386"/>
      <c r="P143" s="386"/>
      <c r="Q143" s="386"/>
      <c r="R143" s="386"/>
      <c r="S143" s="322" t="s">
        <v>1118</v>
      </c>
      <c r="T143" s="98"/>
      <c r="U143" s="384"/>
      <c r="V143" s="386"/>
      <c r="W143" s="384"/>
      <c r="X143" s="2"/>
      <c r="Y143" s="385"/>
      <c r="Z143" s="1"/>
      <c r="AA143" s="386"/>
      <c r="AB143" s="1"/>
      <c r="AC143" s="2"/>
      <c r="AD143" s="13"/>
      <c r="AE143" s="1"/>
      <c r="AF143" s="387"/>
    </row>
    <row r="144" spans="2:32" x14ac:dyDescent="0.2">
      <c r="B144" s="39" t="s">
        <v>76</v>
      </c>
      <c r="C144" s="384" t="s">
        <v>1921</v>
      </c>
      <c r="D144" s="386">
        <v>130</v>
      </c>
      <c r="E144" s="2" t="s">
        <v>42</v>
      </c>
      <c r="F144" s="13"/>
      <c r="G144" s="386">
        <v>3</v>
      </c>
      <c r="H144" s="386"/>
      <c r="I144" s="386"/>
      <c r="J144" s="386"/>
      <c r="K144" s="386"/>
      <c r="L144" s="386"/>
      <c r="M144" s="386"/>
      <c r="N144" s="386">
        <v>2</v>
      </c>
      <c r="O144" s="386"/>
      <c r="P144" s="386"/>
      <c r="Q144" s="386"/>
      <c r="R144" s="386"/>
      <c r="S144" s="322" t="s">
        <v>1975</v>
      </c>
      <c r="T144" s="98"/>
      <c r="U144" s="384"/>
      <c r="V144" s="386"/>
      <c r="W144" s="384"/>
      <c r="X144" s="2"/>
      <c r="Y144" s="385"/>
      <c r="Z144" s="1"/>
      <c r="AA144" s="386"/>
      <c r="AB144" s="1"/>
      <c r="AC144" s="2"/>
      <c r="AD144" s="13"/>
      <c r="AE144" s="1"/>
      <c r="AF144" s="387"/>
    </row>
    <row r="145" spans="2:32" x14ac:dyDescent="0.2">
      <c r="B145" s="39" t="s">
        <v>76</v>
      </c>
      <c r="C145" s="384" t="s">
        <v>1921</v>
      </c>
      <c r="D145" s="386">
        <v>131</v>
      </c>
      <c r="E145" s="2" t="s">
        <v>42</v>
      </c>
      <c r="F145" s="13"/>
      <c r="G145" s="386">
        <v>3</v>
      </c>
      <c r="H145" s="386"/>
      <c r="I145" s="386"/>
      <c r="J145" s="386"/>
      <c r="K145" s="386"/>
      <c r="L145" s="386"/>
      <c r="M145" s="386"/>
      <c r="N145" s="386"/>
      <c r="O145" s="386"/>
      <c r="P145" s="386"/>
      <c r="Q145" s="386"/>
      <c r="R145" s="386"/>
      <c r="S145" s="320" t="s">
        <v>2078</v>
      </c>
      <c r="T145" s="98"/>
      <c r="U145" s="384"/>
      <c r="V145" s="386"/>
      <c r="W145" s="384"/>
      <c r="X145" s="2"/>
      <c r="Y145" s="385"/>
      <c r="Z145" s="1"/>
      <c r="AA145" s="386"/>
      <c r="AB145" s="1"/>
      <c r="AC145" s="2"/>
      <c r="AD145" s="13"/>
      <c r="AE145" s="1"/>
      <c r="AF145" s="387"/>
    </row>
    <row r="146" spans="2:32" x14ac:dyDescent="0.2">
      <c r="B146" s="39" t="s">
        <v>76</v>
      </c>
      <c r="C146" s="384" t="s">
        <v>1921</v>
      </c>
      <c r="D146" s="386">
        <v>132</v>
      </c>
      <c r="E146" s="2" t="s">
        <v>42</v>
      </c>
      <c r="F146" s="13"/>
      <c r="G146" s="386">
        <v>3</v>
      </c>
      <c r="H146" s="386"/>
      <c r="I146" s="386"/>
      <c r="J146" s="386"/>
      <c r="K146" s="386"/>
      <c r="L146" s="386"/>
      <c r="M146" s="386"/>
      <c r="N146" s="386">
        <v>3</v>
      </c>
      <c r="O146" s="386"/>
      <c r="P146" s="386"/>
      <c r="Q146" s="386"/>
      <c r="R146" s="386"/>
      <c r="S146" s="322" t="s">
        <v>1976</v>
      </c>
      <c r="T146" s="98"/>
      <c r="U146" s="384"/>
      <c r="V146" s="386"/>
      <c r="W146" s="384"/>
      <c r="X146" s="2"/>
      <c r="Y146" s="385"/>
      <c r="Z146" s="1"/>
      <c r="AA146" s="386"/>
      <c r="AB146" s="1"/>
      <c r="AC146" s="2"/>
      <c r="AD146" s="13"/>
      <c r="AE146" s="1"/>
      <c r="AF146" s="387"/>
    </row>
    <row r="147" spans="2:32" x14ac:dyDescent="0.2">
      <c r="B147" s="39" t="s">
        <v>76</v>
      </c>
      <c r="C147" s="384" t="s">
        <v>1921</v>
      </c>
      <c r="D147" s="386">
        <v>133</v>
      </c>
      <c r="E147" s="2" t="s">
        <v>42</v>
      </c>
      <c r="F147" s="13"/>
      <c r="G147" s="386">
        <v>3</v>
      </c>
      <c r="H147" s="386"/>
      <c r="I147" s="386"/>
      <c r="J147" s="386"/>
      <c r="K147" s="386"/>
      <c r="L147" s="386"/>
      <c r="M147" s="386"/>
      <c r="N147" s="386"/>
      <c r="O147" s="386"/>
      <c r="P147" s="386"/>
      <c r="Q147" s="386"/>
      <c r="R147" s="386"/>
      <c r="S147" s="322" t="s">
        <v>1977</v>
      </c>
      <c r="T147" s="98"/>
      <c r="U147" s="384"/>
      <c r="V147" s="386"/>
      <c r="W147" s="384"/>
      <c r="X147" s="2"/>
      <c r="Y147" s="385"/>
      <c r="Z147" s="1"/>
      <c r="AA147" s="386"/>
      <c r="AB147" s="1"/>
      <c r="AC147" s="2"/>
      <c r="AD147" s="13"/>
      <c r="AE147" s="1"/>
      <c r="AF147" s="387"/>
    </row>
    <row r="148" spans="2:32" x14ac:dyDescent="0.2">
      <c r="B148" s="39" t="s">
        <v>76</v>
      </c>
      <c r="C148" s="384" t="s">
        <v>1921</v>
      </c>
      <c r="D148" s="386">
        <v>134</v>
      </c>
      <c r="E148" s="2" t="s">
        <v>42</v>
      </c>
      <c r="F148" s="13"/>
      <c r="G148" s="386">
        <v>3</v>
      </c>
      <c r="H148" s="386"/>
      <c r="I148" s="386"/>
      <c r="J148" s="386"/>
      <c r="K148" s="386"/>
      <c r="L148" s="386"/>
      <c r="M148" s="386"/>
      <c r="N148" s="386">
        <v>3</v>
      </c>
      <c r="O148" s="386"/>
      <c r="P148" s="386"/>
      <c r="Q148" s="386"/>
      <c r="R148" s="386"/>
      <c r="S148" s="322" t="s">
        <v>1118</v>
      </c>
      <c r="T148" s="98"/>
      <c r="U148" s="384"/>
      <c r="V148" s="386"/>
      <c r="W148" s="384"/>
      <c r="X148" s="2"/>
      <c r="Y148" s="385"/>
      <c r="Z148" s="1"/>
      <c r="AA148" s="386"/>
      <c r="AB148" s="1"/>
      <c r="AC148" s="2"/>
      <c r="AD148" s="13"/>
      <c r="AE148" s="1"/>
      <c r="AF148" s="387"/>
    </row>
    <row r="149" spans="2:32" ht="18" customHeight="1" x14ac:dyDescent="0.2">
      <c r="B149" s="39" t="s">
        <v>76</v>
      </c>
      <c r="C149" s="384" t="s">
        <v>1921</v>
      </c>
      <c r="D149" s="386">
        <v>135</v>
      </c>
      <c r="E149" s="2" t="s">
        <v>44</v>
      </c>
      <c r="F149" s="13"/>
      <c r="G149" s="386">
        <v>1</v>
      </c>
      <c r="H149" s="386"/>
      <c r="I149" s="386">
        <v>6</v>
      </c>
      <c r="J149" s="386"/>
      <c r="K149" s="386"/>
      <c r="L149" s="386"/>
      <c r="M149" s="386"/>
      <c r="N149" s="386"/>
      <c r="O149" s="386"/>
      <c r="P149" s="386"/>
      <c r="Q149" s="386"/>
      <c r="R149" s="386"/>
      <c r="S149" s="322" t="s">
        <v>1118</v>
      </c>
      <c r="T149" s="98"/>
      <c r="U149" s="384"/>
      <c r="V149" s="386"/>
      <c r="W149" s="384"/>
      <c r="X149" s="2"/>
      <c r="Y149" s="385"/>
      <c r="Z149" s="1"/>
      <c r="AA149" s="386"/>
      <c r="AB149" s="1"/>
      <c r="AC149" s="2"/>
      <c r="AD149" s="13"/>
      <c r="AE149" s="1"/>
      <c r="AF149" s="387"/>
    </row>
    <row r="150" spans="2:32" x14ac:dyDescent="0.2">
      <c r="B150" s="39" t="s">
        <v>76</v>
      </c>
      <c r="C150" s="384" t="s">
        <v>1921</v>
      </c>
      <c r="D150" s="386">
        <v>136</v>
      </c>
      <c r="E150" s="2" t="s">
        <v>42</v>
      </c>
      <c r="F150" s="13"/>
      <c r="G150" s="386">
        <v>3</v>
      </c>
      <c r="H150" s="386"/>
      <c r="I150" s="386"/>
      <c r="J150" s="386"/>
      <c r="K150" s="386"/>
      <c r="L150" s="386"/>
      <c r="M150" s="386"/>
      <c r="N150" s="386">
        <v>3</v>
      </c>
      <c r="O150" s="386"/>
      <c r="P150" s="386"/>
      <c r="Q150" s="386"/>
      <c r="R150" s="386"/>
      <c r="S150" s="321" t="s">
        <v>1116</v>
      </c>
      <c r="T150" s="98"/>
      <c r="U150" s="384"/>
      <c r="V150" s="386"/>
      <c r="W150" s="384"/>
      <c r="X150" s="2"/>
      <c r="Y150" s="385"/>
      <c r="Z150" s="1"/>
      <c r="AA150" s="386"/>
      <c r="AB150" s="1"/>
      <c r="AC150" s="2"/>
      <c r="AD150" s="13"/>
      <c r="AE150" s="1"/>
      <c r="AF150" s="387"/>
    </row>
    <row r="151" spans="2:32" ht="18" customHeight="1" x14ac:dyDescent="0.2">
      <c r="B151" s="39" t="s">
        <v>76</v>
      </c>
      <c r="C151" s="384" t="s">
        <v>1921</v>
      </c>
      <c r="D151" s="386">
        <v>137</v>
      </c>
      <c r="E151" s="2" t="s">
        <v>42</v>
      </c>
      <c r="F151" s="13"/>
      <c r="G151" s="386">
        <v>3</v>
      </c>
      <c r="H151" s="386"/>
      <c r="I151" s="386"/>
      <c r="J151" s="386"/>
      <c r="K151" s="386"/>
      <c r="L151" s="386"/>
      <c r="M151" s="386"/>
      <c r="N151" s="386"/>
      <c r="O151" s="386"/>
      <c r="P151" s="386"/>
      <c r="Q151" s="386"/>
      <c r="R151" s="386"/>
      <c r="S151" s="322" t="s">
        <v>1978</v>
      </c>
      <c r="T151" s="98"/>
      <c r="U151" s="384"/>
      <c r="V151" s="386"/>
      <c r="W151" s="384"/>
      <c r="X151" s="2"/>
      <c r="Y151" s="385"/>
      <c r="Z151" s="1"/>
      <c r="AA151" s="386"/>
      <c r="AB151" s="1"/>
      <c r="AC151" s="2"/>
      <c r="AD151" s="13"/>
      <c r="AE151" s="1"/>
      <c r="AF151" s="387"/>
    </row>
    <row r="152" spans="2:32" x14ac:dyDescent="0.2">
      <c r="B152" s="39" t="s">
        <v>76</v>
      </c>
      <c r="C152" s="384" t="s">
        <v>1921</v>
      </c>
      <c r="D152" s="386">
        <v>138</v>
      </c>
      <c r="E152" s="2" t="s">
        <v>42</v>
      </c>
      <c r="F152" s="13"/>
      <c r="G152" s="386">
        <v>3</v>
      </c>
      <c r="H152" s="386"/>
      <c r="I152" s="386"/>
      <c r="J152" s="386"/>
      <c r="K152" s="386"/>
      <c r="L152" s="386"/>
      <c r="M152" s="386"/>
      <c r="N152" s="386">
        <v>3</v>
      </c>
      <c r="O152" s="386"/>
      <c r="P152" s="386"/>
      <c r="Q152" s="386"/>
      <c r="R152" s="386"/>
      <c r="S152" s="321" t="s">
        <v>1116</v>
      </c>
      <c r="T152" s="98"/>
      <c r="U152" s="384"/>
      <c r="V152" s="386"/>
      <c r="W152" s="384"/>
      <c r="X152" s="2"/>
      <c r="Y152" s="385"/>
      <c r="Z152" s="1"/>
      <c r="AA152" s="386"/>
      <c r="AB152" s="1"/>
      <c r="AC152" s="2"/>
      <c r="AD152" s="13"/>
      <c r="AE152" s="1"/>
      <c r="AF152" s="387"/>
    </row>
    <row r="153" spans="2:32" x14ac:dyDescent="0.2">
      <c r="B153" s="39" t="s">
        <v>76</v>
      </c>
      <c r="C153" s="384" t="s">
        <v>1921</v>
      </c>
      <c r="D153" s="386">
        <v>139</v>
      </c>
      <c r="E153" s="2" t="s">
        <v>42</v>
      </c>
      <c r="F153" s="13"/>
      <c r="G153" s="386">
        <v>3</v>
      </c>
      <c r="H153" s="386"/>
      <c r="I153" s="386"/>
      <c r="J153" s="386"/>
      <c r="K153" s="386"/>
      <c r="L153" s="386"/>
      <c r="M153" s="386"/>
      <c r="N153" s="386"/>
      <c r="O153" s="386"/>
      <c r="P153" s="386"/>
      <c r="Q153" s="386"/>
      <c r="R153" s="386"/>
      <c r="S153" s="320" t="s">
        <v>2079</v>
      </c>
      <c r="T153" s="98"/>
      <c r="U153" s="384"/>
      <c r="V153" s="386"/>
      <c r="W153" s="384"/>
      <c r="X153" s="2"/>
      <c r="Y153" s="385"/>
      <c r="Z153" s="1"/>
      <c r="AA153" s="386"/>
      <c r="AB153" s="1"/>
      <c r="AC153" s="2"/>
      <c r="AD153" s="13"/>
      <c r="AE153" s="1"/>
      <c r="AF153" s="387"/>
    </row>
    <row r="154" spans="2:32" x14ac:dyDescent="0.2">
      <c r="B154" s="39" t="s">
        <v>76</v>
      </c>
      <c r="C154" s="384" t="s">
        <v>1921</v>
      </c>
      <c r="D154" s="386">
        <v>140</v>
      </c>
      <c r="E154" s="2" t="s">
        <v>42</v>
      </c>
      <c r="F154" s="13"/>
      <c r="G154" s="386">
        <v>3</v>
      </c>
      <c r="H154" s="386"/>
      <c r="I154" s="386"/>
      <c r="J154" s="386"/>
      <c r="K154" s="386"/>
      <c r="L154" s="386"/>
      <c r="M154" s="386"/>
      <c r="N154" s="386">
        <v>3</v>
      </c>
      <c r="O154" s="386"/>
      <c r="P154" s="386"/>
      <c r="Q154" s="386"/>
      <c r="R154" s="386"/>
      <c r="S154" s="322" t="s">
        <v>1228</v>
      </c>
      <c r="T154" s="98"/>
      <c r="U154" s="384"/>
      <c r="V154" s="386"/>
      <c r="W154" s="384"/>
      <c r="X154" s="2"/>
      <c r="Y154" s="385"/>
      <c r="Z154" s="1"/>
      <c r="AA154" s="386"/>
      <c r="AB154" s="1"/>
      <c r="AC154" s="2"/>
      <c r="AD154" s="13"/>
      <c r="AE154" s="1"/>
      <c r="AF154" s="387"/>
    </row>
    <row r="155" spans="2:32" x14ac:dyDescent="0.2">
      <c r="B155" s="39" t="s">
        <v>76</v>
      </c>
      <c r="C155" s="384" t="s">
        <v>1921</v>
      </c>
      <c r="D155" s="386">
        <v>141</v>
      </c>
      <c r="E155" s="2" t="s">
        <v>47</v>
      </c>
      <c r="F155" s="13"/>
      <c r="G155" s="386">
        <v>3</v>
      </c>
      <c r="H155" s="386"/>
      <c r="I155" s="386"/>
      <c r="J155" s="386"/>
      <c r="K155" s="386"/>
      <c r="L155" s="386"/>
      <c r="M155" s="386"/>
      <c r="N155" s="386"/>
      <c r="O155" s="386"/>
      <c r="P155" s="386"/>
      <c r="Q155" s="386"/>
      <c r="R155" s="386"/>
      <c r="S155" s="320" t="s">
        <v>2080</v>
      </c>
      <c r="T155" s="98"/>
      <c r="U155" s="384"/>
      <c r="V155" s="386"/>
      <c r="W155" s="384"/>
      <c r="X155" s="2"/>
      <c r="Y155" s="385"/>
      <c r="Z155" s="1"/>
      <c r="AA155" s="386"/>
      <c r="AB155" s="1"/>
      <c r="AC155" s="2"/>
      <c r="AD155" s="13"/>
      <c r="AE155" s="1"/>
      <c r="AF155" s="387"/>
    </row>
    <row r="156" spans="2:32" x14ac:dyDescent="0.2">
      <c r="B156" s="39" t="s">
        <v>76</v>
      </c>
      <c r="C156" s="384" t="s">
        <v>1921</v>
      </c>
      <c r="D156" s="386">
        <v>142</v>
      </c>
      <c r="E156" s="2" t="s">
        <v>42</v>
      </c>
      <c r="F156" s="13"/>
      <c r="G156" s="386">
        <v>3</v>
      </c>
      <c r="H156" s="386"/>
      <c r="I156" s="386"/>
      <c r="J156" s="386"/>
      <c r="K156" s="386"/>
      <c r="L156" s="386"/>
      <c r="M156" s="386"/>
      <c r="N156" s="386">
        <v>3</v>
      </c>
      <c r="O156" s="386"/>
      <c r="P156" s="386"/>
      <c r="Q156" s="386"/>
      <c r="R156" s="386"/>
      <c r="S156" s="322" t="s">
        <v>1979</v>
      </c>
      <c r="T156" s="98"/>
      <c r="U156" s="384"/>
      <c r="V156" s="386"/>
      <c r="W156" s="384"/>
      <c r="X156" s="2"/>
      <c r="Y156" s="385"/>
      <c r="Z156" s="1"/>
      <c r="AA156" s="386"/>
      <c r="AB156" s="1"/>
      <c r="AC156" s="2"/>
      <c r="AD156" s="13"/>
      <c r="AE156" s="1"/>
      <c r="AF156" s="387"/>
    </row>
    <row r="157" spans="2:32" x14ac:dyDescent="0.2">
      <c r="B157" s="39" t="s">
        <v>76</v>
      </c>
      <c r="C157" s="384" t="s">
        <v>1921</v>
      </c>
      <c r="D157" s="386">
        <v>143</v>
      </c>
      <c r="E157" s="2" t="s">
        <v>42</v>
      </c>
      <c r="F157" s="13"/>
      <c r="G157" s="386">
        <v>3</v>
      </c>
      <c r="H157" s="386"/>
      <c r="I157" s="386"/>
      <c r="J157" s="386"/>
      <c r="K157" s="386"/>
      <c r="L157" s="386"/>
      <c r="M157" s="386"/>
      <c r="N157" s="386"/>
      <c r="O157" s="386"/>
      <c r="P157" s="386"/>
      <c r="Q157" s="386"/>
      <c r="R157" s="386"/>
      <c r="S157" s="320" t="s">
        <v>2081</v>
      </c>
      <c r="T157" s="98"/>
      <c r="U157" s="384"/>
      <c r="V157" s="386"/>
      <c r="W157" s="384"/>
      <c r="X157" s="2"/>
      <c r="Y157" s="385"/>
      <c r="Z157" s="1"/>
      <c r="AA157" s="386"/>
      <c r="AB157" s="1"/>
      <c r="AC157" s="2"/>
      <c r="AD157" s="13"/>
      <c r="AE157" s="1"/>
      <c r="AF157" s="387"/>
    </row>
    <row r="158" spans="2:32" x14ac:dyDescent="0.2">
      <c r="B158" s="39" t="s">
        <v>76</v>
      </c>
      <c r="C158" s="384" t="s">
        <v>1921</v>
      </c>
      <c r="D158" s="386">
        <v>144</v>
      </c>
      <c r="E158" s="2" t="s">
        <v>1113</v>
      </c>
      <c r="F158" s="13"/>
      <c r="G158" s="386">
        <v>3</v>
      </c>
      <c r="H158" s="386"/>
      <c r="I158" s="386">
        <v>2</v>
      </c>
      <c r="J158" s="386"/>
      <c r="K158" s="386">
        <v>4</v>
      </c>
      <c r="L158" s="386"/>
      <c r="M158" s="386"/>
      <c r="N158" s="386">
        <v>3</v>
      </c>
      <c r="O158" s="386"/>
      <c r="P158" s="386"/>
      <c r="Q158" s="386"/>
      <c r="R158" s="386"/>
      <c r="S158" s="320" t="s">
        <v>2082</v>
      </c>
      <c r="T158" s="98"/>
      <c r="U158" s="384"/>
      <c r="V158" s="386"/>
      <c r="W158" s="384"/>
      <c r="X158" s="2"/>
      <c r="Y158" s="385"/>
      <c r="Z158" s="1"/>
      <c r="AA158" s="386"/>
      <c r="AB158" s="1"/>
      <c r="AC158" s="2"/>
      <c r="AD158" s="13"/>
      <c r="AE158" s="1"/>
      <c r="AF158" s="387"/>
    </row>
    <row r="159" spans="2:32" x14ac:dyDescent="0.2">
      <c r="B159" s="39" t="s">
        <v>76</v>
      </c>
      <c r="C159" s="384" t="s">
        <v>1921</v>
      </c>
      <c r="D159" s="386">
        <v>145</v>
      </c>
      <c r="E159" s="2" t="s">
        <v>42</v>
      </c>
      <c r="F159" s="13"/>
      <c r="G159" s="386">
        <v>3</v>
      </c>
      <c r="H159" s="386"/>
      <c r="I159" s="386"/>
      <c r="J159" s="386"/>
      <c r="K159" s="386"/>
      <c r="L159" s="386"/>
      <c r="M159" s="386"/>
      <c r="N159" s="386"/>
      <c r="O159" s="386"/>
      <c r="P159" s="386"/>
      <c r="Q159" s="386"/>
      <c r="R159" s="386"/>
      <c r="S159" s="322" t="s">
        <v>1980</v>
      </c>
      <c r="T159" s="98"/>
      <c r="U159" s="384"/>
      <c r="V159" s="386"/>
      <c r="W159" s="384"/>
      <c r="X159" s="2"/>
      <c r="Y159" s="385"/>
      <c r="Z159" s="1"/>
      <c r="AA159" s="386"/>
      <c r="AB159" s="1"/>
      <c r="AC159" s="2"/>
      <c r="AD159" s="13"/>
      <c r="AE159" s="1"/>
      <c r="AF159" s="387"/>
    </row>
    <row r="160" spans="2:32" x14ac:dyDescent="0.2">
      <c r="B160" s="39" t="s">
        <v>76</v>
      </c>
      <c r="C160" s="384" t="s">
        <v>1921</v>
      </c>
      <c r="D160" s="386">
        <v>146</v>
      </c>
      <c r="E160" s="2" t="s">
        <v>42</v>
      </c>
      <c r="F160" s="13"/>
      <c r="G160" s="386">
        <v>3</v>
      </c>
      <c r="H160" s="386"/>
      <c r="I160" s="386"/>
      <c r="J160" s="386"/>
      <c r="K160" s="386"/>
      <c r="L160" s="386"/>
      <c r="M160" s="386"/>
      <c r="N160" s="386">
        <v>3</v>
      </c>
      <c r="O160" s="386"/>
      <c r="P160" s="386"/>
      <c r="Q160" s="386"/>
      <c r="R160" s="386"/>
      <c r="S160" s="322" t="s">
        <v>1981</v>
      </c>
      <c r="T160" s="98"/>
      <c r="U160" s="384"/>
      <c r="V160" s="386"/>
      <c r="W160" s="384"/>
      <c r="X160" s="2"/>
      <c r="Y160" s="385"/>
      <c r="Z160" s="1"/>
      <c r="AA160" s="386"/>
      <c r="AB160" s="1"/>
      <c r="AC160" s="2"/>
      <c r="AD160" s="13"/>
      <c r="AE160" s="1"/>
      <c r="AF160" s="387"/>
    </row>
    <row r="161" spans="2:32" x14ac:dyDescent="0.2">
      <c r="B161" s="39" t="s">
        <v>76</v>
      </c>
      <c r="C161" s="384" t="s">
        <v>1921</v>
      </c>
      <c r="D161" s="386">
        <v>147</v>
      </c>
      <c r="E161" s="2" t="s">
        <v>42</v>
      </c>
      <c r="F161" s="13"/>
      <c r="G161" s="386">
        <v>3</v>
      </c>
      <c r="H161" s="386"/>
      <c r="I161" s="386"/>
      <c r="J161" s="386"/>
      <c r="K161" s="386"/>
      <c r="L161" s="386"/>
      <c r="M161" s="386"/>
      <c r="N161" s="386"/>
      <c r="O161" s="386"/>
      <c r="P161" s="386"/>
      <c r="Q161" s="386"/>
      <c r="R161" s="386"/>
      <c r="S161" s="322" t="s">
        <v>1982</v>
      </c>
      <c r="T161" s="98"/>
      <c r="U161" s="384"/>
      <c r="V161" s="386"/>
      <c r="W161" s="384"/>
      <c r="X161" s="2"/>
      <c r="Y161" s="385"/>
      <c r="Z161" s="1"/>
      <c r="AA161" s="386"/>
      <c r="AB161" s="1"/>
      <c r="AC161" s="2"/>
      <c r="AD161" s="13"/>
      <c r="AE161" s="1"/>
      <c r="AF161" s="387"/>
    </row>
    <row r="162" spans="2:32" x14ac:dyDescent="0.2">
      <c r="B162" s="39" t="s">
        <v>76</v>
      </c>
      <c r="C162" s="384" t="s">
        <v>1921</v>
      </c>
      <c r="D162" s="386">
        <v>148</v>
      </c>
      <c r="E162" s="2" t="s">
        <v>50</v>
      </c>
      <c r="F162" s="13"/>
      <c r="G162" s="386"/>
      <c r="H162" s="386"/>
      <c r="I162" s="386">
        <v>6</v>
      </c>
      <c r="J162" s="386"/>
      <c r="K162" s="386"/>
      <c r="L162" s="386"/>
      <c r="M162" s="386"/>
      <c r="N162" s="386"/>
      <c r="O162" s="386"/>
      <c r="P162" s="386"/>
      <c r="Q162" s="386"/>
      <c r="R162" s="386"/>
      <c r="S162" s="320" t="s">
        <v>2083</v>
      </c>
      <c r="T162" s="98"/>
      <c r="U162" s="384"/>
      <c r="V162" s="386"/>
      <c r="W162" s="384"/>
      <c r="X162" s="2"/>
      <c r="Y162" s="385"/>
      <c r="Z162" s="1"/>
      <c r="AA162" s="386"/>
      <c r="AB162" s="1"/>
      <c r="AC162" s="2"/>
      <c r="AD162" s="13"/>
      <c r="AE162" s="1"/>
      <c r="AF162" s="387"/>
    </row>
    <row r="163" spans="2:32" x14ac:dyDescent="0.2">
      <c r="B163" s="39" t="s">
        <v>76</v>
      </c>
      <c r="C163" s="384" t="s">
        <v>1921</v>
      </c>
      <c r="D163" s="386">
        <v>149</v>
      </c>
      <c r="E163" s="2" t="s">
        <v>42</v>
      </c>
      <c r="F163" s="13"/>
      <c r="G163" s="386">
        <v>3</v>
      </c>
      <c r="H163" s="386"/>
      <c r="I163" s="386"/>
      <c r="J163" s="386"/>
      <c r="K163" s="386"/>
      <c r="L163" s="386"/>
      <c r="M163" s="386"/>
      <c r="N163" s="386"/>
      <c r="O163" s="386"/>
      <c r="P163" s="386"/>
      <c r="Q163" s="386"/>
      <c r="R163" s="386"/>
      <c r="S163" s="320" t="s">
        <v>2084</v>
      </c>
      <c r="T163" s="98"/>
      <c r="U163" s="384"/>
      <c r="V163" s="386"/>
      <c r="W163" s="384"/>
      <c r="X163" s="2"/>
      <c r="Y163" s="385"/>
      <c r="Z163" s="1"/>
      <c r="AA163" s="386"/>
      <c r="AB163" s="1"/>
      <c r="AC163" s="2"/>
      <c r="AD163" s="13"/>
      <c r="AE163" s="1"/>
      <c r="AF163" s="387"/>
    </row>
    <row r="164" spans="2:32" x14ac:dyDescent="0.2">
      <c r="B164" s="39" t="s">
        <v>76</v>
      </c>
      <c r="C164" s="384" t="s">
        <v>1921</v>
      </c>
      <c r="D164" s="386">
        <v>150</v>
      </c>
      <c r="E164" s="2" t="s">
        <v>42</v>
      </c>
      <c r="F164" s="13"/>
      <c r="G164" s="386">
        <v>3</v>
      </c>
      <c r="H164" s="386"/>
      <c r="I164" s="386"/>
      <c r="J164" s="386"/>
      <c r="K164" s="386"/>
      <c r="L164" s="386"/>
      <c r="M164" s="386"/>
      <c r="N164" s="386">
        <v>3</v>
      </c>
      <c r="O164" s="386"/>
      <c r="P164" s="386"/>
      <c r="Q164" s="386"/>
      <c r="R164" s="386"/>
      <c r="S164" s="322" t="s">
        <v>1982</v>
      </c>
      <c r="T164" s="98"/>
      <c r="U164" s="384"/>
      <c r="V164" s="386"/>
      <c r="W164" s="384"/>
      <c r="X164" s="2"/>
      <c r="Y164" s="385"/>
      <c r="Z164" s="1"/>
      <c r="AA164" s="386"/>
      <c r="AB164" s="1"/>
      <c r="AC164" s="2"/>
      <c r="AD164" s="13"/>
      <c r="AE164" s="1"/>
      <c r="AF164" s="387"/>
    </row>
    <row r="165" spans="2:32" x14ac:dyDescent="0.2">
      <c r="B165" s="39" t="s">
        <v>76</v>
      </c>
      <c r="C165" s="384" t="s">
        <v>1921</v>
      </c>
      <c r="D165" s="386">
        <v>151</v>
      </c>
      <c r="E165" s="2" t="s">
        <v>50</v>
      </c>
      <c r="F165" s="13"/>
      <c r="G165" s="386"/>
      <c r="H165" s="386"/>
      <c r="I165" s="386">
        <v>6</v>
      </c>
      <c r="J165" s="386"/>
      <c r="K165" s="386"/>
      <c r="L165" s="386"/>
      <c r="M165" s="386"/>
      <c r="N165" s="386"/>
      <c r="O165" s="386"/>
      <c r="P165" s="386"/>
      <c r="Q165" s="386"/>
      <c r="R165" s="386"/>
      <c r="S165" s="322" t="s">
        <v>1983</v>
      </c>
      <c r="T165" s="98"/>
      <c r="U165" s="384"/>
      <c r="V165" s="386"/>
      <c r="W165" s="384"/>
      <c r="X165" s="2"/>
      <c r="Y165" s="385"/>
      <c r="Z165" s="1"/>
      <c r="AA165" s="386"/>
      <c r="AB165" s="1"/>
      <c r="AC165" s="2"/>
      <c r="AD165" s="13"/>
      <c r="AE165" s="1"/>
      <c r="AF165" s="387"/>
    </row>
    <row r="166" spans="2:32" x14ac:dyDescent="0.2">
      <c r="B166" s="39" t="s">
        <v>76</v>
      </c>
      <c r="C166" s="384" t="s">
        <v>1921</v>
      </c>
      <c r="D166" s="386">
        <v>152</v>
      </c>
      <c r="E166" s="2" t="s">
        <v>42</v>
      </c>
      <c r="F166" s="13"/>
      <c r="G166" s="386">
        <v>3</v>
      </c>
      <c r="H166" s="386"/>
      <c r="I166" s="386"/>
      <c r="J166" s="386"/>
      <c r="K166" s="386"/>
      <c r="L166" s="386"/>
      <c r="M166" s="386"/>
      <c r="N166" s="386">
        <v>3</v>
      </c>
      <c r="O166" s="386"/>
      <c r="P166" s="386"/>
      <c r="Q166" s="386"/>
      <c r="R166" s="386"/>
      <c r="S166" s="322" t="s">
        <v>1982</v>
      </c>
      <c r="T166" s="98"/>
      <c r="U166" s="384"/>
      <c r="V166" s="386"/>
      <c r="W166" s="384"/>
      <c r="X166" s="2"/>
      <c r="Y166" s="385"/>
      <c r="Z166" s="1"/>
      <c r="AA166" s="386"/>
      <c r="AB166" s="1"/>
      <c r="AC166" s="2"/>
      <c r="AD166" s="13"/>
      <c r="AE166" s="1"/>
      <c r="AF166" s="387"/>
    </row>
    <row r="167" spans="2:32" x14ac:dyDescent="0.2">
      <c r="B167" s="39" t="s">
        <v>76</v>
      </c>
      <c r="C167" s="384" t="s">
        <v>1921</v>
      </c>
      <c r="D167" s="386">
        <v>153</v>
      </c>
      <c r="E167" s="2" t="s">
        <v>44</v>
      </c>
      <c r="F167" s="13"/>
      <c r="G167" s="386"/>
      <c r="H167" s="386"/>
      <c r="I167" s="386">
        <v>6</v>
      </c>
      <c r="J167" s="386"/>
      <c r="K167" s="386">
        <v>3</v>
      </c>
      <c r="L167" s="386"/>
      <c r="M167" s="386"/>
      <c r="N167" s="386"/>
      <c r="O167" s="386"/>
      <c r="P167" s="386">
        <v>3</v>
      </c>
      <c r="Q167" s="386"/>
      <c r="R167" s="386"/>
      <c r="S167" s="321" t="s">
        <v>1984</v>
      </c>
      <c r="T167" s="98"/>
      <c r="U167" s="384"/>
      <c r="V167" s="386"/>
      <c r="W167" s="384"/>
      <c r="X167" s="2"/>
      <c r="Y167" s="385"/>
      <c r="Z167" s="1"/>
      <c r="AA167" s="386"/>
      <c r="AB167" s="1"/>
      <c r="AC167" s="2"/>
      <c r="AD167" s="13"/>
      <c r="AE167" s="1"/>
      <c r="AF167" s="387"/>
    </row>
    <row r="168" spans="2:32" x14ac:dyDescent="0.2">
      <c r="B168" s="39" t="s">
        <v>76</v>
      </c>
      <c r="C168" s="384" t="s">
        <v>1921</v>
      </c>
      <c r="D168" s="386">
        <v>154</v>
      </c>
      <c r="E168" s="2" t="s">
        <v>49</v>
      </c>
      <c r="F168" s="13"/>
      <c r="G168" s="386"/>
      <c r="H168" s="386"/>
      <c r="I168" s="386">
        <v>3</v>
      </c>
      <c r="J168" s="386"/>
      <c r="K168" s="386"/>
      <c r="L168" s="386"/>
      <c r="M168" s="386"/>
      <c r="N168" s="386"/>
      <c r="O168" s="386"/>
      <c r="P168" s="386"/>
      <c r="Q168" s="386"/>
      <c r="R168" s="386"/>
      <c r="S168" s="322" t="s">
        <v>1985</v>
      </c>
      <c r="T168" s="98"/>
      <c r="U168" s="384"/>
      <c r="V168" s="386"/>
      <c r="W168" s="384"/>
      <c r="X168" s="2"/>
      <c r="Y168" s="385"/>
      <c r="Z168" s="1"/>
      <c r="AA168" s="386"/>
      <c r="AB168" s="1"/>
      <c r="AC168" s="2"/>
      <c r="AD168" s="13"/>
      <c r="AE168" s="1"/>
      <c r="AF168" s="387"/>
    </row>
    <row r="169" spans="2:32" x14ac:dyDescent="0.2">
      <c r="B169" s="39" t="s">
        <v>76</v>
      </c>
      <c r="C169" s="384" t="s">
        <v>1921</v>
      </c>
      <c r="D169" s="386">
        <v>155</v>
      </c>
      <c r="E169" s="2" t="s">
        <v>42</v>
      </c>
      <c r="F169" s="13"/>
      <c r="G169" s="386">
        <v>3</v>
      </c>
      <c r="H169" s="386"/>
      <c r="I169" s="386"/>
      <c r="J169" s="386"/>
      <c r="K169" s="386"/>
      <c r="L169" s="386"/>
      <c r="M169" s="386"/>
      <c r="N169" s="386">
        <v>3</v>
      </c>
      <c r="O169" s="386"/>
      <c r="P169" s="386"/>
      <c r="Q169" s="386"/>
      <c r="R169" s="386"/>
      <c r="S169" s="321" t="s">
        <v>1116</v>
      </c>
      <c r="T169" s="98"/>
      <c r="U169" s="384"/>
      <c r="V169" s="386"/>
      <c r="W169" s="384"/>
      <c r="X169" s="2"/>
      <c r="Y169" s="385"/>
      <c r="Z169" s="1"/>
      <c r="AA169" s="386"/>
      <c r="AB169" s="1"/>
      <c r="AC169" s="2"/>
      <c r="AD169" s="13"/>
      <c r="AE169" s="1"/>
      <c r="AF169" s="387"/>
    </row>
    <row r="170" spans="2:32" x14ac:dyDescent="0.2">
      <c r="B170" s="39" t="s">
        <v>76</v>
      </c>
      <c r="C170" s="384" t="s">
        <v>1921</v>
      </c>
      <c r="D170" s="386">
        <v>156</v>
      </c>
      <c r="E170" s="2" t="s">
        <v>44</v>
      </c>
      <c r="F170" s="13"/>
      <c r="G170" s="386"/>
      <c r="H170" s="386"/>
      <c r="I170" s="386">
        <v>6</v>
      </c>
      <c r="J170" s="386"/>
      <c r="K170" s="386">
        <v>3</v>
      </c>
      <c r="L170" s="386"/>
      <c r="M170" s="386"/>
      <c r="N170" s="386"/>
      <c r="O170" s="386"/>
      <c r="P170" s="386"/>
      <c r="Q170" s="386"/>
      <c r="R170" s="386"/>
      <c r="S170" s="320" t="s">
        <v>2085</v>
      </c>
      <c r="T170" s="98"/>
      <c r="U170" s="384"/>
      <c r="V170" s="386"/>
      <c r="W170" s="384"/>
      <c r="X170" s="2"/>
      <c r="Y170" s="385"/>
      <c r="Z170" s="1"/>
      <c r="AA170" s="386"/>
      <c r="AB170" s="1"/>
      <c r="AC170" s="2"/>
      <c r="AD170" s="13"/>
      <c r="AE170" s="1"/>
      <c r="AF170" s="387"/>
    </row>
    <row r="171" spans="2:32" x14ac:dyDescent="0.2">
      <c r="B171" s="39" t="s">
        <v>76</v>
      </c>
      <c r="C171" s="384" t="s">
        <v>1921</v>
      </c>
      <c r="D171" s="386">
        <v>157</v>
      </c>
      <c r="E171" s="2" t="s">
        <v>42</v>
      </c>
      <c r="F171" s="13"/>
      <c r="G171" s="386">
        <v>6</v>
      </c>
      <c r="H171" s="386"/>
      <c r="I171" s="386"/>
      <c r="J171" s="386"/>
      <c r="K171" s="386"/>
      <c r="L171" s="386"/>
      <c r="M171" s="386"/>
      <c r="N171" s="386"/>
      <c r="O171" s="386"/>
      <c r="P171" s="386"/>
      <c r="Q171" s="386"/>
      <c r="R171" s="386"/>
      <c r="S171" s="322" t="s">
        <v>1118</v>
      </c>
      <c r="T171" s="98"/>
      <c r="U171" s="384"/>
      <c r="V171" s="386"/>
      <c r="W171" s="384"/>
      <c r="X171" s="2"/>
      <c r="Y171" s="385"/>
      <c r="Z171" s="1"/>
      <c r="AA171" s="386"/>
      <c r="AB171" s="1"/>
      <c r="AC171" s="2"/>
      <c r="AD171" s="13"/>
      <c r="AE171" s="1"/>
      <c r="AF171" s="387"/>
    </row>
    <row r="172" spans="2:32" x14ac:dyDescent="0.2">
      <c r="B172" s="39" t="s">
        <v>76</v>
      </c>
      <c r="C172" s="384" t="s">
        <v>1921</v>
      </c>
      <c r="D172" s="386">
        <v>158</v>
      </c>
      <c r="E172" s="2" t="s">
        <v>42</v>
      </c>
      <c r="F172" s="13"/>
      <c r="G172" s="386">
        <v>3</v>
      </c>
      <c r="H172" s="386"/>
      <c r="I172" s="386"/>
      <c r="J172" s="386"/>
      <c r="K172" s="386"/>
      <c r="L172" s="386"/>
      <c r="M172" s="386"/>
      <c r="N172" s="386">
        <v>3</v>
      </c>
      <c r="O172" s="386"/>
      <c r="P172" s="386"/>
      <c r="Q172" s="386"/>
      <c r="R172" s="386"/>
      <c r="S172" s="322" t="s">
        <v>1951</v>
      </c>
      <c r="T172" s="98"/>
      <c r="U172" s="384"/>
      <c r="V172" s="386"/>
      <c r="W172" s="384"/>
      <c r="X172" s="2"/>
      <c r="Y172" s="385"/>
      <c r="Z172" s="1"/>
      <c r="AA172" s="386"/>
      <c r="AB172" s="1"/>
      <c r="AC172" s="2"/>
      <c r="AD172" s="13"/>
      <c r="AE172" s="1"/>
      <c r="AF172" s="387"/>
    </row>
    <row r="173" spans="2:32" x14ac:dyDescent="0.2">
      <c r="B173" s="39" t="s">
        <v>76</v>
      </c>
      <c r="C173" s="384" t="s">
        <v>1921</v>
      </c>
      <c r="D173" s="386">
        <v>159</v>
      </c>
      <c r="E173" s="2" t="s">
        <v>44</v>
      </c>
      <c r="F173" s="13"/>
      <c r="G173" s="386">
        <v>1</v>
      </c>
      <c r="H173" s="386"/>
      <c r="I173" s="386">
        <v>6</v>
      </c>
      <c r="J173" s="386"/>
      <c r="K173" s="386"/>
      <c r="L173" s="386"/>
      <c r="M173" s="386"/>
      <c r="N173" s="386"/>
      <c r="O173" s="386"/>
      <c r="P173" s="386"/>
      <c r="Q173" s="386"/>
      <c r="R173" s="386"/>
      <c r="S173" s="320" t="s">
        <v>2086</v>
      </c>
      <c r="T173" s="98"/>
      <c r="U173" s="384"/>
      <c r="V173" s="386"/>
      <c r="W173" s="384"/>
      <c r="X173" s="2"/>
      <c r="Y173" s="385"/>
      <c r="Z173" s="1"/>
      <c r="AA173" s="386"/>
      <c r="AB173" s="1"/>
      <c r="AC173" s="2"/>
      <c r="AD173" s="13"/>
      <c r="AE173" s="1"/>
      <c r="AF173" s="387"/>
    </row>
    <row r="174" spans="2:32" x14ac:dyDescent="0.2">
      <c r="B174" s="39" t="s">
        <v>76</v>
      </c>
      <c r="C174" s="384" t="s">
        <v>1921</v>
      </c>
      <c r="D174" s="386">
        <v>160</v>
      </c>
      <c r="E174" s="2" t="s">
        <v>42</v>
      </c>
      <c r="F174" s="13"/>
      <c r="G174" s="386">
        <v>3</v>
      </c>
      <c r="H174" s="386"/>
      <c r="I174" s="386"/>
      <c r="J174" s="386"/>
      <c r="K174" s="386"/>
      <c r="L174" s="386"/>
      <c r="M174" s="386"/>
      <c r="N174" s="386">
        <v>3</v>
      </c>
      <c r="O174" s="386"/>
      <c r="P174" s="386"/>
      <c r="Q174" s="386"/>
      <c r="R174" s="386"/>
      <c r="S174" s="322" t="s">
        <v>1951</v>
      </c>
      <c r="T174" s="98"/>
      <c r="U174" s="384"/>
      <c r="V174" s="386"/>
      <c r="W174" s="384"/>
      <c r="X174" s="2"/>
      <c r="Y174" s="385"/>
      <c r="Z174" s="1"/>
      <c r="AA174" s="386"/>
      <c r="AB174" s="1"/>
      <c r="AC174" s="2"/>
      <c r="AD174" s="13"/>
      <c r="AE174" s="1"/>
      <c r="AF174" s="387"/>
    </row>
    <row r="175" spans="2:32" x14ac:dyDescent="0.2">
      <c r="B175" s="39" t="s">
        <v>76</v>
      </c>
      <c r="C175" s="384" t="s">
        <v>1921</v>
      </c>
      <c r="D175" s="386">
        <v>161</v>
      </c>
      <c r="E175" s="2" t="s">
        <v>42</v>
      </c>
      <c r="F175" s="13"/>
      <c r="G175" s="386">
        <v>3</v>
      </c>
      <c r="H175" s="386"/>
      <c r="I175" s="386"/>
      <c r="J175" s="386"/>
      <c r="K175" s="386"/>
      <c r="L175" s="386"/>
      <c r="M175" s="386"/>
      <c r="N175" s="386"/>
      <c r="O175" s="386"/>
      <c r="P175" s="386"/>
      <c r="Q175" s="386"/>
      <c r="R175" s="386"/>
      <c r="S175" s="322" t="s">
        <v>1454</v>
      </c>
      <c r="T175" s="98"/>
      <c r="U175" s="384"/>
      <c r="V175" s="386"/>
      <c r="W175" s="384"/>
      <c r="X175" s="2"/>
      <c r="Y175" s="385"/>
      <c r="Z175" s="1"/>
      <c r="AA175" s="386"/>
      <c r="AB175" s="1"/>
      <c r="AC175" s="2"/>
      <c r="AD175" s="13"/>
      <c r="AE175" s="1"/>
      <c r="AF175" s="387"/>
    </row>
    <row r="176" spans="2:32" x14ac:dyDescent="0.2">
      <c r="B176" s="39" t="s">
        <v>76</v>
      </c>
      <c r="C176" s="384" t="s">
        <v>1921</v>
      </c>
      <c r="D176" s="386">
        <v>162</v>
      </c>
      <c r="E176" s="2" t="s">
        <v>42</v>
      </c>
      <c r="F176" s="13"/>
      <c r="G176" s="386">
        <v>3</v>
      </c>
      <c r="H176" s="386"/>
      <c r="I176" s="386"/>
      <c r="J176" s="386"/>
      <c r="K176" s="386"/>
      <c r="L176" s="386"/>
      <c r="M176" s="386"/>
      <c r="N176" s="386">
        <v>3</v>
      </c>
      <c r="O176" s="386"/>
      <c r="P176" s="386"/>
      <c r="Q176" s="386"/>
      <c r="R176" s="386"/>
      <c r="S176" s="322" t="s">
        <v>1553</v>
      </c>
      <c r="T176" s="98"/>
      <c r="U176" s="384"/>
      <c r="V176" s="386"/>
      <c r="W176" s="384"/>
      <c r="X176" s="2"/>
      <c r="Y176" s="385"/>
      <c r="Z176" s="1"/>
      <c r="AA176" s="386"/>
      <c r="AB176" s="1"/>
      <c r="AC176" s="2"/>
      <c r="AD176" s="13"/>
      <c r="AE176" s="1"/>
      <c r="AF176" s="387"/>
    </row>
    <row r="177" spans="2:32" x14ac:dyDescent="0.2">
      <c r="B177" s="39" t="s">
        <v>76</v>
      </c>
      <c r="C177" s="384" t="s">
        <v>1921</v>
      </c>
      <c r="D177" s="386">
        <v>163</v>
      </c>
      <c r="E177" s="2" t="s">
        <v>1110</v>
      </c>
      <c r="F177" s="13"/>
      <c r="G177" s="386">
        <v>3</v>
      </c>
      <c r="H177" s="386"/>
      <c r="I177" s="386">
        <v>9</v>
      </c>
      <c r="J177" s="386"/>
      <c r="K177" s="386"/>
      <c r="L177" s="386"/>
      <c r="M177" s="386"/>
      <c r="N177" s="386"/>
      <c r="O177" s="386"/>
      <c r="P177" s="386"/>
      <c r="Q177" s="386"/>
      <c r="R177" s="386"/>
      <c r="S177" s="322" t="s">
        <v>1454</v>
      </c>
      <c r="T177" s="98"/>
      <c r="U177" s="384"/>
      <c r="V177" s="386"/>
      <c r="W177" s="384"/>
      <c r="X177" s="2"/>
      <c r="Y177" s="385"/>
      <c r="Z177" s="1"/>
      <c r="AA177" s="386"/>
      <c r="AB177" s="1"/>
      <c r="AC177" s="2"/>
      <c r="AD177" s="13"/>
      <c r="AE177" s="1"/>
      <c r="AF177" s="387"/>
    </row>
    <row r="178" spans="2:32" x14ac:dyDescent="0.2">
      <c r="B178" s="39" t="s">
        <v>76</v>
      </c>
      <c r="C178" s="384" t="s">
        <v>1921</v>
      </c>
      <c r="D178" s="386">
        <v>164</v>
      </c>
      <c r="E178" s="2" t="s">
        <v>44</v>
      </c>
      <c r="F178" s="13"/>
      <c r="G178" s="386"/>
      <c r="H178" s="386"/>
      <c r="I178" s="386">
        <v>6</v>
      </c>
      <c r="J178" s="386"/>
      <c r="K178" s="386"/>
      <c r="L178" s="386"/>
      <c r="M178" s="386"/>
      <c r="N178" s="386"/>
      <c r="O178" s="386"/>
      <c r="P178" s="386">
        <v>3</v>
      </c>
      <c r="Q178" s="386"/>
      <c r="R178" s="386"/>
      <c r="S178" s="322" t="s">
        <v>1986</v>
      </c>
      <c r="T178" s="98"/>
      <c r="U178" s="384"/>
      <c r="V178" s="386"/>
      <c r="W178" s="384"/>
      <c r="X178" s="2"/>
      <c r="Y178" s="385"/>
      <c r="Z178" s="1"/>
      <c r="AA178" s="386"/>
      <c r="AB178" s="1"/>
      <c r="AC178" s="2"/>
      <c r="AD178" s="13"/>
      <c r="AE178" s="1"/>
      <c r="AF178" s="387"/>
    </row>
    <row r="179" spans="2:32" x14ac:dyDescent="0.2">
      <c r="B179" s="39" t="s">
        <v>76</v>
      </c>
      <c r="C179" s="384" t="s">
        <v>1921</v>
      </c>
      <c r="D179" s="386">
        <v>165</v>
      </c>
      <c r="E179" s="2" t="s">
        <v>42</v>
      </c>
      <c r="F179" s="13"/>
      <c r="G179" s="386">
        <v>3</v>
      </c>
      <c r="H179" s="386"/>
      <c r="I179" s="386"/>
      <c r="J179" s="386"/>
      <c r="K179" s="386"/>
      <c r="L179" s="386"/>
      <c r="M179" s="386"/>
      <c r="N179" s="386"/>
      <c r="O179" s="386"/>
      <c r="P179" s="386"/>
      <c r="Q179" s="386"/>
      <c r="R179" s="386"/>
      <c r="S179" s="322" t="s">
        <v>1987</v>
      </c>
      <c r="T179" s="98"/>
      <c r="U179" s="384"/>
      <c r="V179" s="386"/>
      <c r="W179" s="384"/>
      <c r="X179" s="2"/>
      <c r="Y179" s="385"/>
      <c r="Z179" s="1"/>
      <c r="AA179" s="386"/>
      <c r="AB179" s="1"/>
      <c r="AC179" s="2"/>
      <c r="AD179" s="13"/>
      <c r="AE179" s="1"/>
      <c r="AF179" s="387"/>
    </row>
    <row r="180" spans="2:32" x14ac:dyDescent="0.2">
      <c r="B180" s="39" t="s">
        <v>76</v>
      </c>
      <c r="C180" s="384" t="s">
        <v>1921</v>
      </c>
      <c r="D180" s="386">
        <v>166</v>
      </c>
      <c r="E180" s="2" t="s">
        <v>42</v>
      </c>
      <c r="F180" s="13"/>
      <c r="G180" s="386">
        <v>3</v>
      </c>
      <c r="H180" s="386"/>
      <c r="I180" s="386"/>
      <c r="J180" s="386"/>
      <c r="K180" s="386"/>
      <c r="L180" s="386"/>
      <c r="M180" s="386"/>
      <c r="N180" s="386">
        <v>3</v>
      </c>
      <c r="O180" s="386"/>
      <c r="P180" s="386"/>
      <c r="Q180" s="386"/>
      <c r="R180" s="386"/>
      <c r="S180" s="322" t="s">
        <v>1553</v>
      </c>
      <c r="T180" s="98"/>
      <c r="U180" s="384"/>
      <c r="V180" s="386"/>
      <c r="W180" s="384"/>
      <c r="X180" s="2"/>
      <c r="Y180" s="385"/>
      <c r="Z180" s="1"/>
      <c r="AA180" s="386"/>
      <c r="AB180" s="1"/>
      <c r="AC180" s="2"/>
      <c r="AD180" s="13"/>
      <c r="AE180" s="1"/>
      <c r="AF180" s="387"/>
    </row>
    <row r="181" spans="2:32" x14ac:dyDescent="0.2">
      <c r="B181" s="39" t="s">
        <v>76</v>
      </c>
      <c r="C181" s="384" t="s">
        <v>1921</v>
      </c>
      <c r="D181" s="386">
        <v>167</v>
      </c>
      <c r="E181" s="2" t="s">
        <v>42</v>
      </c>
      <c r="F181" s="13"/>
      <c r="G181" s="386">
        <v>6</v>
      </c>
      <c r="H181" s="386"/>
      <c r="I181" s="386"/>
      <c r="J181" s="386"/>
      <c r="K181" s="386"/>
      <c r="L181" s="386"/>
      <c r="M181" s="386"/>
      <c r="N181" s="386"/>
      <c r="O181" s="386"/>
      <c r="P181" s="386"/>
      <c r="Q181" s="386"/>
      <c r="R181" s="386"/>
      <c r="S181" s="322" t="s">
        <v>1987</v>
      </c>
      <c r="T181" s="98"/>
      <c r="U181" s="384"/>
      <c r="V181" s="386"/>
      <c r="W181" s="384"/>
      <c r="X181" s="2"/>
      <c r="Y181" s="385"/>
      <c r="Z181" s="1"/>
      <c r="AA181" s="386"/>
      <c r="AB181" s="1"/>
      <c r="AC181" s="2"/>
      <c r="AD181" s="13"/>
      <c r="AE181" s="1"/>
      <c r="AF181" s="387"/>
    </row>
    <row r="182" spans="2:32" x14ac:dyDescent="0.2">
      <c r="B182" s="39" t="s">
        <v>76</v>
      </c>
      <c r="C182" s="384" t="s">
        <v>1921</v>
      </c>
      <c r="D182" s="386">
        <v>168</v>
      </c>
      <c r="E182" s="2" t="s">
        <v>42</v>
      </c>
      <c r="F182" s="13"/>
      <c r="G182" s="386">
        <v>3</v>
      </c>
      <c r="H182" s="386"/>
      <c r="I182" s="386"/>
      <c r="J182" s="386"/>
      <c r="K182" s="386"/>
      <c r="L182" s="386"/>
      <c r="M182" s="386"/>
      <c r="N182" s="386">
        <v>3</v>
      </c>
      <c r="O182" s="386"/>
      <c r="P182" s="386"/>
      <c r="Q182" s="386"/>
      <c r="R182" s="386"/>
      <c r="S182" s="322" t="s">
        <v>1298</v>
      </c>
      <c r="T182" s="98"/>
      <c r="U182" s="384"/>
      <c r="V182" s="386"/>
      <c r="W182" s="384"/>
      <c r="X182" s="2"/>
      <c r="Y182" s="385"/>
      <c r="Z182" s="1"/>
      <c r="AA182" s="386"/>
      <c r="AB182" s="1"/>
      <c r="AC182" s="2"/>
      <c r="AD182" s="13"/>
      <c r="AE182" s="1"/>
      <c r="AF182" s="387"/>
    </row>
    <row r="183" spans="2:32" x14ac:dyDescent="0.2">
      <c r="B183" s="39" t="s">
        <v>76</v>
      </c>
      <c r="C183" s="384" t="s">
        <v>1921</v>
      </c>
      <c r="D183" s="386">
        <v>169</v>
      </c>
      <c r="E183" s="2" t="s">
        <v>44</v>
      </c>
      <c r="F183" s="13"/>
      <c r="G183" s="386">
        <v>1</v>
      </c>
      <c r="H183" s="386"/>
      <c r="I183" s="386">
        <v>6</v>
      </c>
      <c r="J183" s="386"/>
      <c r="K183" s="386"/>
      <c r="L183" s="386"/>
      <c r="M183" s="386"/>
      <c r="N183" s="386"/>
      <c r="O183" s="386"/>
      <c r="P183" s="386"/>
      <c r="Q183" s="386"/>
      <c r="R183" s="386"/>
      <c r="S183" s="321" t="s">
        <v>1116</v>
      </c>
      <c r="T183" s="98"/>
      <c r="U183" s="384"/>
      <c r="V183" s="386"/>
      <c r="W183" s="384"/>
      <c r="X183" s="2"/>
      <c r="Y183" s="385"/>
      <c r="Z183" s="1"/>
      <c r="AA183" s="386"/>
      <c r="AB183" s="1"/>
      <c r="AC183" s="2"/>
      <c r="AD183" s="13"/>
      <c r="AE183" s="1"/>
      <c r="AF183" s="387"/>
    </row>
    <row r="184" spans="2:32" x14ac:dyDescent="0.2">
      <c r="B184" s="39" t="s">
        <v>76</v>
      </c>
      <c r="C184" s="384" t="s">
        <v>1921</v>
      </c>
      <c r="D184" s="386">
        <v>170</v>
      </c>
      <c r="E184" s="2" t="s">
        <v>42</v>
      </c>
      <c r="F184" s="13"/>
      <c r="G184" s="386">
        <v>3</v>
      </c>
      <c r="H184" s="386"/>
      <c r="I184" s="386"/>
      <c r="J184" s="386"/>
      <c r="K184" s="386"/>
      <c r="L184" s="386"/>
      <c r="M184" s="386"/>
      <c r="N184" s="386">
        <v>3</v>
      </c>
      <c r="O184" s="386"/>
      <c r="P184" s="386"/>
      <c r="Q184" s="386"/>
      <c r="R184" s="386"/>
      <c r="S184" s="322" t="s">
        <v>1988</v>
      </c>
      <c r="T184" s="98"/>
      <c r="U184" s="384"/>
      <c r="V184" s="386"/>
      <c r="W184" s="384"/>
      <c r="X184" s="2"/>
      <c r="Y184" s="385"/>
      <c r="Z184" s="1"/>
      <c r="AA184" s="386"/>
      <c r="AB184" s="1"/>
      <c r="AC184" s="2"/>
      <c r="AD184" s="13"/>
      <c r="AE184" s="1"/>
      <c r="AF184" s="387"/>
    </row>
    <row r="185" spans="2:32" x14ac:dyDescent="0.2">
      <c r="B185" s="39" t="s">
        <v>76</v>
      </c>
      <c r="C185" s="384" t="s">
        <v>1921</v>
      </c>
      <c r="D185" s="386">
        <v>171</v>
      </c>
      <c r="E185" s="2" t="s">
        <v>42</v>
      </c>
      <c r="F185" s="13"/>
      <c r="G185" s="386">
        <v>3</v>
      </c>
      <c r="H185" s="386"/>
      <c r="I185" s="386"/>
      <c r="J185" s="386"/>
      <c r="K185" s="386"/>
      <c r="L185" s="386"/>
      <c r="M185" s="386"/>
      <c r="N185" s="386"/>
      <c r="O185" s="386"/>
      <c r="P185" s="386"/>
      <c r="Q185" s="386"/>
      <c r="R185" s="386"/>
      <c r="S185" s="322" t="s">
        <v>1118</v>
      </c>
      <c r="T185" s="98"/>
      <c r="U185" s="384"/>
      <c r="V185" s="386"/>
      <c r="W185" s="384"/>
      <c r="X185" s="2"/>
      <c r="Y185" s="385"/>
      <c r="Z185" s="1"/>
      <c r="AA185" s="386"/>
      <c r="AB185" s="1"/>
      <c r="AC185" s="2"/>
      <c r="AD185" s="13"/>
      <c r="AE185" s="1"/>
      <c r="AF185" s="387"/>
    </row>
    <row r="186" spans="2:32" x14ac:dyDescent="0.2">
      <c r="B186" s="39" t="s">
        <v>76</v>
      </c>
      <c r="C186" s="384" t="s">
        <v>1921</v>
      </c>
      <c r="D186" s="386">
        <v>172</v>
      </c>
      <c r="E186" s="2" t="s">
        <v>42</v>
      </c>
      <c r="F186" s="13"/>
      <c r="G186" s="386">
        <v>3</v>
      </c>
      <c r="H186" s="386"/>
      <c r="I186" s="386"/>
      <c r="J186" s="386"/>
      <c r="K186" s="386"/>
      <c r="L186" s="386"/>
      <c r="M186" s="386"/>
      <c r="N186" s="386">
        <v>3</v>
      </c>
      <c r="O186" s="386"/>
      <c r="P186" s="386"/>
      <c r="Q186" s="386"/>
      <c r="R186" s="386"/>
      <c r="S186" s="322" t="s">
        <v>1988</v>
      </c>
      <c r="T186" s="98"/>
      <c r="U186" s="384"/>
      <c r="V186" s="386"/>
      <c r="W186" s="384"/>
      <c r="X186" s="2"/>
      <c r="Y186" s="385"/>
      <c r="Z186" s="1"/>
      <c r="AA186" s="386"/>
      <c r="AB186" s="1"/>
      <c r="AC186" s="2"/>
      <c r="AD186" s="13"/>
      <c r="AE186" s="1"/>
      <c r="AF186" s="387"/>
    </row>
    <row r="187" spans="2:32" x14ac:dyDescent="0.2">
      <c r="B187" s="39" t="s">
        <v>76</v>
      </c>
      <c r="C187" s="384" t="s">
        <v>1921</v>
      </c>
      <c r="D187" s="386">
        <v>173</v>
      </c>
      <c r="E187" s="2" t="s">
        <v>42</v>
      </c>
      <c r="F187" s="13"/>
      <c r="G187" s="386">
        <v>3</v>
      </c>
      <c r="H187" s="386"/>
      <c r="I187" s="386"/>
      <c r="J187" s="386"/>
      <c r="K187" s="386"/>
      <c r="L187" s="386"/>
      <c r="M187" s="386"/>
      <c r="N187" s="386"/>
      <c r="O187" s="386"/>
      <c r="P187" s="386"/>
      <c r="Q187" s="386"/>
      <c r="R187" s="386"/>
      <c r="S187" s="322" t="s">
        <v>1118</v>
      </c>
      <c r="T187" s="98"/>
      <c r="U187" s="384"/>
      <c r="V187" s="386"/>
      <c r="W187" s="384"/>
      <c r="X187" s="2"/>
      <c r="Y187" s="385"/>
      <c r="Z187" s="1"/>
      <c r="AA187" s="386"/>
      <c r="AB187" s="1"/>
      <c r="AC187" s="2"/>
      <c r="AD187" s="13"/>
      <c r="AE187" s="1"/>
      <c r="AF187" s="387"/>
    </row>
    <row r="188" spans="2:32" x14ac:dyDescent="0.2">
      <c r="B188" s="39" t="s">
        <v>76</v>
      </c>
      <c r="C188" s="384" t="s">
        <v>1921</v>
      </c>
      <c r="D188" s="386">
        <v>174</v>
      </c>
      <c r="E188" s="2" t="s">
        <v>42</v>
      </c>
      <c r="F188" s="13"/>
      <c r="G188" s="386">
        <v>3</v>
      </c>
      <c r="H188" s="386"/>
      <c r="I188" s="386"/>
      <c r="J188" s="386"/>
      <c r="K188" s="386"/>
      <c r="L188" s="386"/>
      <c r="M188" s="386"/>
      <c r="N188" s="386">
        <v>3</v>
      </c>
      <c r="O188" s="386"/>
      <c r="P188" s="386"/>
      <c r="Q188" s="386"/>
      <c r="R188" s="386"/>
      <c r="S188" s="322" t="s">
        <v>1988</v>
      </c>
      <c r="T188" s="98"/>
      <c r="U188" s="384"/>
      <c r="V188" s="386"/>
      <c r="W188" s="384"/>
      <c r="X188" s="2"/>
      <c r="Y188" s="385"/>
      <c r="Z188" s="1"/>
      <c r="AA188" s="386"/>
      <c r="AB188" s="1"/>
      <c r="AC188" s="2"/>
      <c r="AD188" s="13"/>
      <c r="AE188" s="1"/>
      <c r="AF188" s="387"/>
    </row>
    <row r="189" spans="2:32" x14ac:dyDescent="0.2">
      <c r="B189" s="39" t="s">
        <v>76</v>
      </c>
      <c r="C189" s="384" t="s">
        <v>1921</v>
      </c>
      <c r="D189" s="386">
        <v>175</v>
      </c>
      <c r="E189" s="2" t="s">
        <v>44</v>
      </c>
      <c r="F189" s="13"/>
      <c r="G189" s="386">
        <v>1</v>
      </c>
      <c r="H189" s="386"/>
      <c r="I189" s="386">
        <v>6</v>
      </c>
      <c r="J189" s="386"/>
      <c r="K189" s="386"/>
      <c r="L189" s="386"/>
      <c r="M189" s="386"/>
      <c r="N189" s="386"/>
      <c r="O189" s="386"/>
      <c r="P189" s="386"/>
      <c r="Q189" s="386"/>
      <c r="R189" s="386"/>
      <c r="S189" s="322" t="s">
        <v>1118</v>
      </c>
      <c r="T189" s="98"/>
      <c r="U189" s="384"/>
      <c r="V189" s="386"/>
      <c r="W189" s="384"/>
      <c r="X189" s="2"/>
      <c r="Y189" s="385"/>
      <c r="Z189" s="1"/>
      <c r="AA189" s="386"/>
      <c r="AB189" s="1"/>
      <c r="AC189" s="2"/>
      <c r="AD189" s="13"/>
      <c r="AE189" s="1"/>
      <c r="AF189" s="387"/>
    </row>
    <row r="190" spans="2:32" x14ac:dyDescent="0.2">
      <c r="B190" s="39" t="s">
        <v>76</v>
      </c>
      <c r="C190" s="384" t="s">
        <v>1921</v>
      </c>
      <c r="D190" s="386">
        <v>176</v>
      </c>
      <c r="E190" s="2" t="s">
        <v>42</v>
      </c>
      <c r="F190" s="13"/>
      <c r="G190" s="386">
        <v>3</v>
      </c>
      <c r="H190" s="386"/>
      <c r="I190" s="386"/>
      <c r="J190" s="386"/>
      <c r="K190" s="386"/>
      <c r="L190" s="386"/>
      <c r="M190" s="386"/>
      <c r="N190" s="386">
        <v>3</v>
      </c>
      <c r="O190" s="386"/>
      <c r="P190" s="386"/>
      <c r="Q190" s="386"/>
      <c r="R190" s="386"/>
      <c r="S190" s="322" t="s">
        <v>1989</v>
      </c>
      <c r="T190" s="98"/>
      <c r="U190" s="384"/>
      <c r="V190" s="386"/>
      <c r="W190" s="384"/>
      <c r="X190" s="2"/>
      <c r="Y190" s="385"/>
      <c r="Z190" s="1"/>
      <c r="AA190" s="386"/>
      <c r="AB190" s="1"/>
      <c r="AC190" s="2"/>
      <c r="AD190" s="13"/>
      <c r="AE190" s="1"/>
      <c r="AF190" s="387"/>
    </row>
    <row r="191" spans="2:32" x14ac:dyDescent="0.2">
      <c r="B191" s="39" t="s">
        <v>76</v>
      </c>
      <c r="C191" s="384" t="s">
        <v>1921</v>
      </c>
      <c r="D191" s="386">
        <v>177</v>
      </c>
      <c r="E191" s="2" t="s">
        <v>42</v>
      </c>
      <c r="F191" s="13"/>
      <c r="G191" s="386">
        <v>3</v>
      </c>
      <c r="H191" s="386"/>
      <c r="I191" s="386"/>
      <c r="J191" s="386"/>
      <c r="K191" s="386"/>
      <c r="L191" s="386"/>
      <c r="M191" s="386"/>
      <c r="N191" s="386"/>
      <c r="O191" s="386"/>
      <c r="P191" s="386"/>
      <c r="Q191" s="386"/>
      <c r="R191" s="386"/>
      <c r="S191" s="322" t="s">
        <v>1987</v>
      </c>
      <c r="T191" s="98"/>
      <c r="U191" s="384"/>
      <c r="V191" s="386"/>
      <c r="W191" s="384"/>
      <c r="X191" s="2"/>
      <c r="Y191" s="385"/>
      <c r="Z191" s="1"/>
      <c r="AA191" s="386"/>
      <c r="AB191" s="1"/>
      <c r="AC191" s="2"/>
      <c r="AD191" s="13"/>
      <c r="AE191" s="1"/>
      <c r="AF191" s="387"/>
    </row>
    <row r="192" spans="2:32" x14ac:dyDescent="0.2">
      <c r="B192" s="39" t="s">
        <v>76</v>
      </c>
      <c r="C192" s="384" t="s">
        <v>1921</v>
      </c>
      <c r="D192" s="386">
        <v>178</v>
      </c>
      <c r="E192" s="2" t="s">
        <v>42</v>
      </c>
      <c r="F192" s="13"/>
      <c r="G192" s="386">
        <v>3</v>
      </c>
      <c r="H192" s="386"/>
      <c r="I192" s="386"/>
      <c r="J192" s="386"/>
      <c r="K192" s="386"/>
      <c r="L192" s="386"/>
      <c r="M192" s="386"/>
      <c r="N192" s="386">
        <v>3</v>
      </c>
      <c r="O192" s="386"/>
      <c r="P192" s="386"/>
      <c r="Q192" s="386"/>
      <c r="R192" s="386"/>
      <c r="S192" s="322" t="s">
        <v>1989</v>
      </c>
      <c r="T192" s="98"/>
      <c r="U192" s="384"/>
      <c r="V192" s="386"/>
      <c r="W192" s="384"/>
      <c r="X192" s="2"/>
      <c r="Y192" s="385"/>
      <c r="Z192" s="1"/>
      <c r="AA192" s="386"/>
      <c r="AB192" s="1"/>
      <c r="AC192" s="2"/>
      <c r="AD192" s="13"/>
      <c r="AE192" s="1"/>
      <c r="AF192" s="387"/>
    </row>
    <row r="193" spans="2:32" x14ac:dyDescent="0.2">
      <c r="B193" s="39" t="s">
        <v>76</v>
      </c>
      <c r="C193" s="384" t="s">
        <v>1921</v>
      </c>
      <c r="D193" s="386">
        <v>179</v>
      </c>
      <c r="E193" s="2" t="s">
        <v>42</v>
      </c>
      <c r="F193" s="13"/>
      <c r="G193" s="386">
        <v>3</v>
      </c>
      <c r="H193" s="386"/>
      <c r="I193" s="386"/>
      <c r="J193" s="386"/>
      <c r="K193" s="386"/>
      <c r="L193" s="386"/>
      <c r="M193" s="386"/>
      <c r="N193" s="386"/>
      <c r="O193" s="386"/>
      <c r="P193" s="386"/>
      <c r="Q193" s="386"/>
      <c r="R193" s="386"/>
      <c r="S193" s="322" t="s">
        <v>1505</v>
      </c>
      <c r="T193" s="98"/>
      <c r="U193" s="384"/>
      <c r="V193" s="386"/>
      <c r="W193" s="384"/>
      <c r="X193" s="2"/>
      <c r="Y193" s="385"/>
      <c r="Z193" s="1"/>
      <c r="AA193" s="386"/>
      <c r="AB193" s="1"/>
      <c r="AC193" s="2"/>
      <c r="AD193" s="13"/>
      <c r="AE193" s="1"/>
      <c r="AF193" s="387"/>
    </row>
    <row r="194" spans="2:32" x14ac:dyDescent="0.2">
      <c r="B194" s="39" t="s">
        <v>76</v>
      </c>
      <c r="C194" s="384" t="s">
        <v>1921</v>
      </c>
      <c r="D194" s="386">
        <v>180</v>
      </c>
      <c r="E194" s="2" t="s">
        <v>50</v>
      </c>
      <c r="F194" s="13"/>
      <c r="G194" s="386">
        <v>3</v>
      </c>
      <c r="H194" s="386"/>
      <c r="I194" s="386">
        <v>6</v>
      </c>
      <c r="J194" s="386"/>
      <c r="K194" s="386"/>
      <c r="L194" s="386"/>
      <c r="M194" s="386"/>
      <c r="N194" s="386">
        <v>3</v>
      </c>
      <c r="O194" s="386"/>
      <c r="P194" s="386"/>
      <c r="Q194" s="386"/>
      <c r="R194" s="386"/>
      <c r="S194" s="321" t="s">
        <v>1116</v>
      </c>
      <c r="T194" s="98"/>
      <c r="U194" s="384"/>
      <c r="V194" s="386"/>
      <c r="W194" s="384"/>
      <c r="X194" s="2"/>
      <c r="Y194" s="385"/>
      <c r="Z194" s="1"/>
      <c r="AA194" s="386"/>
      <c r="AB194" s="1"/>
      <c r="AC194" s="2"/>
      <c r="AD194" s="13"/>
      <c r="AE194" s="1"/>
      <c r="AF194" s="387"/>
    </row>
    <row r="195" spans="2:32" x14ac:dyDescent="0.2">
      <c r="B195" s="39" t="s">
        <v>76</v>
      </c>
      <c r="C195" s="384" t="s">
        <v>1921</v>
      </c>
      <c r="D195" s="386">
        <v>181</v>
      </c>
      <c r="E195" s="2" t="s">
        <v>42</v>
      </c>
      <c r="F195" s="13"/>
      <c r="G195" s="386">
        <v>3</v>
      </c>
      <c r="H195" s="386"/>
      <c r="I195" s="386"/>
      <c r="J195" s="386"/>
      <c r="K195" s="386"/>
      <c r="L195" s="386"/>
      <c r="M195" s="386"/>
      <c r="N195" s="386"/>
      <c r="O195" s="386"/>
      <c r="P195" s="386"/>
      <c r="Q195" s="386"/>
      <c r="R195" s="386"/>
      <c r="S195" s="322" t="s">
        <v>1987</v>
      </c>
      <c r="T195" s="98"/>
      <c r="U195" s="384"/>
      <c r="V195" s="386"/>
      <c r="W195" s="384"/>
      <c r="X195" s="2"/>
      <c r="Y195" s="385"/>
      <c r="Z195" s="1"/>
      <c r="AA195" s="386"/>
      <c r="AB195" s="1"/>
      <c r="AC195" s="2"/>
      <c r="AD195" s="13"/>
      <c r="AE195" s="1"/>
      <c r="AF195" s="387"/>
    </row>
    <row r="196" spans="2:32" x14ac:dyDescent="0.2">
      <c r="B196" s="39" t="s">
        <v>76</v>
      </c>
      <c r="C196" s="384" t="s">
        <v>1921</v>
      </c>
      <c r="D196" s="386">
        <v>182</v>
      </c>
      <c r="E196" s="2" t="s">
        <v>50</v>
      </c>
      <c r="F196" s="13"/>
      <c r="G196" s="386">
        <v>2</v>
      </c>
      <c r="H196" s="386"/>
      <c r="I196" s="386">
        <v>6</v>
      </c>
      <c r="J196" s="386"/>
      <c r="K196" s="386"/>
      <c r="L196" s="386"/>
      <c r="M196" s="386"/>
      <c r="N196" s="386">
        <v>3</v>
      </c>
      <c r="O196" s="386"/>
      <c r="P196" s="386"/>
      <c r="Q196" s="386"/>
      <c r="R196" s="386"/>
      <c r="S196" s="321" t="s">
        <v>1116</v>
      </c>
      <c r="T196" s="98"/>
      <c r="U196" s="384"/>
      <c r="V196" s="386"/>
      <c r="W196" s="384"/>
      <c r="X196" s="2"/>
      <c r="Y196" s="385"/>
      <c r="Z196" s="1"/>
      <c r="AA196" s="386"/>
      <c r="AB196" s="1"/>
      <c r="AC196" s="2"/>
      <c r="AD196" s="13"/>
      <c r="AE196" s="1"/>
      <c r="AF196" s="387"/>
    </row>
    <row r="197" spans="2:32" x14ac:dyDescent="0.2">
      <c r="B197" s="39" t="s">
        <v>76</v>
      </c>
      <c r="C197" s="384" t="s">
        <v>1921</v>
      </c>
      <c r="D197" s="386">
        <v>183</v>
      </c>
      <c r="E197" s="2" t="s">
        <v>42</v>
      </c>
      <c r="F197" s="13"/>
      <c r="G197" s="386">
        <v>3</v>
      </c>
      <c r="H197" s="386"/>
      <c r="I197" s="386"/>
      <c r="J197" s="386"/>
      <c r="K197" s="386"/>
      <c r="L197" s="386"/>
      <c r="M197" s="386"/>
      <c r="N197" s="386"/>
      <c r="O197" s="386"/>
      <c r="P197" s="386"/>
      <c r="Q197" s="386"/>
      <c r="R197" s="386"/>
      <c r="S197" s="322" t="s">
        <v>1990</v>
      </c>
      <c r="T197" s="98"/>
      <c r="U197" s="384"/>
      <c r="V197" s="386"/>
      <c r="W197" s="384"/>
      <c r="X197" s="2"/>
      <c r="Y197" s="385"/>
      <c r="Z197" s="1"/>
      <c r="AA197" s="386"/>
      <c r="AB197" s="1"/>
      <c r="AC197" s="2"/>
      <c r="AD197" s="13"/>
      <c r="AE197" s="1"/>
      <c r="AF197" s="387"/>
    </row>
    <row r="198" spans="2:32" x14ac:dyDescent="0.2">
      <c r="B198" s="39" t="s">
        <v>76</v>
      </c>
      <c r="C198" s="384" t="s">
        <v>1921</v>
      </c>
      <c r="D198" s="386">
        <v>184</v>
      </c>
      <c r="E198" s="2" t="s">
        <v>44</v>
      </c>
      <c r="F198" s="13"/>
      <c r="G198" s="386">
        <v>1</v>
      </c>
      <c r="H198" s="386">
        <v>3</v>
      </c>
      <c r="I198" s="386">
        <v>3</v>
      </c>
      <c r="J198" s="386"/>
      <c r="K198" s="386"/>
      <c r="L198" s="386"/>
      <c r="M198" s="386"/>
      <c r="N198" s="386">
        <v>3</v>
      </c>
      <c r="O198" s="386"/>
      <c r="P198" s="386"/>
      <c r="Q198" s="386"/>
      <c r="R198" s="386"/>
      <c r="S198" s="322" t="s">
        <v>1991</v>
      </c>
      <c r="T198" s="98"/>
      <c r="U198" s="384"/>
      <c r="V198" s="386"/>
      <c r="W198" s="384"/>
      <c r="X198" s="2"/>
      <c r="Y198" s="385"/>
      <c r="Z198" s="1"/>
      <c r="AA198" s="386"/>
      <c r="AB198" s="1"/>
      <c r="AC198" s="2"/>
      <c r="AD198" s="13"/>
      <c r="AE198" s="1"/>
      <c r="AF198" s="387"/>
    </row>
    <row r="199" spans="2:32" x14ac:dyDescent="0.2">
      <c r="B199" s="39" t="s">
        <v>76</v>
      </c>
      <c r="C199" s="384" t="s">
        <v>1921</v>
      </c>
      <c r="D199" s="386">
        <v>185</v>
      </c>
      <c r="E199" s="2" t="s">
        <v>44</v>
      </c>
      <c r="F199" s="13"/>
      <c r="G199" s="386">
        <v>3</v>
      </c>
      <c r="H199" s="386"/>
      <c r="I199" s="386">
        <v>6</v>
      </c>
      <c r="J199" s="386"/>
      <c r="K199" s="386"/>
      <c r="L199" s="386"/>
      <c r="M199" s="386"/>
      <c r="N199" s="386">
        <v>3</v>
      </c>
      <c r="O199" s="386"/>
      <c r="P199" s="386"/>
      <c r="Q199" s="386"/>
      <c r="R199" s="386"/>
      <c r="S199" s="322" t="s">
        <v>1907</v>
      </c>
      <c r="T199" s="98"/>
      <c r="U199" s="384"/>
      <c r="V199" s="386"/>
      <c r="W199" s="384"/>
      <c r="X199" s="2"/>
      <c r="Y199" s="385"/>
      <c r="Z199" s="1"/>
      <c r="AA199" s="386"/>
      <c r="AB199" s="1"/>
      <c r="AC199" s="2"/>
      <c r="AD199" s="13"/>
      <c r="AE199" s="1"/>
      <c r="AF199" s="387"/>
    </row>
    <row r="200" spans="2:32" x14ac:dyDescent="0.2">
      <c r="B200" s="39" t="s">
        <v>76</v>
      </c>
      <c r="C200" s="384" t="s">
        <v>1921</v>
      </c>
      <c r="D200" s="386">
        <v>186</v>
      </c>
      <c r="E200" s="2" t="s">
        <v>44</v>
      </c>
      <c r="F200" s="13"/>
      <c r="G200" s="386">
        <v>3</v>
      </c>
      <c r="H200" s="386"/>
      <c r="I200" s="386">
        <v>6</v>
      </c>
      <c r="J200" s="386"/>
      <c r="K200" s="386"/>
      <c r="L200" s="386"/>
      <c r="M200" s="386"/>
      <c r="N200" s="386"/>
      <c r="O200" s="386"/>
      <c r="P200" s="386"/>
      <c r="Q200" s="386"/>
      <c r="R200" s="386"/>
      <c r="S200" s="322" t="s">
        <v>1992</v>
      </c>
      <c r="T200" s="98"/>
      <c r="U200" s="384"/>
      <c r="V200" s="386"/>
      <c r="W200" s="384"/>
      <c r="X200" s="2"/>
      <c r="Y200" s="385"/>
      <c r="Z200" s="1"/>
      <c r="AA200" s="386"/>
      <c r="AB200" s="1"/>
      <c r="AC200" s="2"/>
      <c r="AD200" s="13"/>
      <c r="AE200" s="1"/>
      <c r="AF200" s="387"/>
    </row>
    <row r="201" spans="2:32" x14ac:dyDescent="0.2">
      <c r="B201" s="39" t="s">
        <v>76</v>
      </c>
      <c r="C201" s="384" t="s">
        <v>1921</v>
      </c>
      <c r="D201" s="386">
        <v>187</v>
      </c>
      <c r="E201" s="2" t="s">
        <v>42</v>
      </c>
      <c r="F201" s="13"/>
      <c r="G201" s="386">
        <v>3</v>
      </c>
      <c r="H201" s="386"/>
      <c r="I201" s="386"/>
      <c r="J201" s="386"/>
      <c r="K201" s="386"/>
      <c r="L201" s="386"/>
      <c r="M201" s="386"/>
      <c r="N201" s="386">
        <v>3</v>
      </c>
      <c r="O201" s="386"/>
      <c r="P201" s="386"/>
      <c r="Q201" s="386"/>
      <c r="R201" s="386"/>
      <c r="S201" s="322" t="s">
        <v>1142</v>
      </c>
      <c r="T201" s="98"/>
      <c r="U201" s="384"/>
      <c r="V201" s="386"/>
      <c r="W201" s="384"/>
      <c r="X201" s="2"/>
      <c r="Y201" s="385"/>
      <c r="Z201" s="1"/>
      <c r="AA201" s="386"/>
      <c r="AB201" s="1"/>
      <c r="AC201" s="2"/>
      <c r="AD201" s="13"/>
      <c r="AE201" s="1"/>
      <c r="AF201" s="387"/>
    </row>
    <row r="202" spans="2:32" x14ac:dyDescent="0.2">
      <c r="B202" s="39" t="s">
        <v>76</v>
      </c>
      <c r="C202" s="384" t="s">
        <v>1921</v>
      </c>
      <c r="D202" s="386">
        <v>188</v>
      </c>
      <c r="E202" s="2" t="s">
        <v>1109</v>
      </c>
      <c r="F202" s="13"/>
      <c r="G202" s="386">
        <v>4</v>
      </c>
      <c r="H202" s="386"/>
      <c r="I202" s="386">
        <v>3</v>
      </c>
      <c r="J202" s="386"/>
      <c r="K202" s="386"/>
      <c r="L202" s="386"/>
      <c r="M202" s="386"/>
      <c r="N202" s="386"/>
      <c r="O202" s="386"/>
      <c r="P202" s="386">
        <v>3</v>
      </c>
      <c r="Q202" s="386"/>
      <c r="R202" s="386"/>
      <c r="S202" s="320" t="s">
        <v>2087</v>
      </c>
      <c r="T202" s="98"/>
      <c r="U202" s="384"/>
      <c r="V202" s="386"/>
      <c r="W202" s="384"/>
      <c r="X202" s="2"/>
      <c r="Y202" s="385"/>
      <c r="Z202" s="1"/>
      <c r="AA202" s="386"/>
      <c r="AB202" s="1"/>
      <c r="AC202" s="2"/>
      <c r="AD202" s="13"/>
      <c r="AE202" s="1"/>
      <c r="AF202" s="387"/>
    </row>
    <row r="203" spans="2:32" x14ac:dyDescent="0.2">
      <c r="B203" s="39" t="s">
        <v>76</v>
      </c>
      <c r="C203" s="384" t="s">
        <v>1921</v>
      </c>
      <c r="D203" s="386">
        <v>189</v>
      </c>
      <c r="E203" s="2" t="s">
        <v>44</v>
      </c>
      <c r="F203" s="13"/>
      <c r="G203" s="386">
        <v>1</v>
      </c>
      <c r="H203" s="386"/>
      <c r="I203" s="386">
        <v>6</v>
      </c>
      <c r="J203" s="386"/>
      <c r="K203" s="386"/>
      <c r="L203" s="386"/>
      <c r="M203" s="386"/>
      <c r="N203" s="386"/>
      <c r="O203" s="386"/>
      <c r="P203" s="386"/>
      <c r="Q203" s="386"/>
      <c r="R203" s="386"/>
      <c r="S203" s="320" t="s">
        <v>2088</v>
      </c>
      <c r="T203" s="98"/>
      <c r="U203" s="384"/>
      <c r="V203" s="386"/>
      <c r="W203" s="384"/>
      <c r="X203" s="2"/>
      <c r="Y203" s="385"/>
      <c r="Z203" s="1"/>
      <c r="AA203" s="386"/>
      <c r="AB203" s="1"/>
      <c r="AC203" s="2"/>
      <c r="AD203" s="13"/>
      <c r="AE203" s="1"/>
      <c r="AF203" s="387"/>
    </row>
    <row r="204" spans="2:32" x14ac:dyDescent="0.2">
      <c r="B204" s="39" t="s">
        <v>76</v>
      </c>
      <c r="C204" s="384" t="s">
        <v>1921</v>
      </c>
      <c r="D204" s="386">
        <v>190</v>
      </c>
      <c r="E204" s="2" t="s">
        <v>52</v>
      </c>
      <c r="F204" s="13"/>
      <c r="G204" s="386"/>
      <c r="H204" s="386"/>
      <c r="I204" s="386">
        <v>3</v>
      </c>
      <c r="J204" s="386"/>
      <c r="K204" s="386">
        <v>3</v>
      </c>
      <c r="L204" s="386"/>
      <c r="M204" s="386"/>
      <c r="N204" s="386">
        <v>3</v>
      </c>
      <c r="O204" s="386"/>
      <c r="P204" s="386"/>
      <c r="Q204" s="386"/>
      <c r="R204" s="386"/>
      <c r="S204" s="322" t="s">
        <v>1904</v>
      </c>
      <c r="T204" s="98"/>
      <c r="U204" s="384"/>
      <c r="V204" s="386"/>
      <c r="W204" s="384"/>
      <c r="X204" s="2"/>
      <c r="Y204" s="385"/>
      <c r="Z204" s="1"/>
      <c r="AA204" s="386"/>
      <c r="AB204" s="1"/>
      <c r="AC204" s="2"/>
      <c r="AD204" s="13"/>
      <c r="AE204" s="1"/>
      <c r="AF204" s="387"/>
    </row>
    <row r="205" spans="2:32" x14ac:dyDescent="0.2">
      <c r="B205" s="39" t="s">
        <v>76</v>
      </c>
      <c r="C205" s="384" t="s">
        <v>1921</v>
      </c>
      <c r="D205" s="386">
        <v>191</v>
      </c>
      <c r="E205" s="2" t="s">
        <v>42</v>
      </c>
      <c r="F205" s="13"/>
      <c r="G205" s="386">
        <v>3</v>
      </c>
      <c r="H205" s="386"/>
      <c r="I205" s="386"/>
      <c r="J205" s="386"/>
      <c r="K205" s="386"/>
      <c r="L205" s="386"/>
      <c r="M205" s="386"/>
      <c r="N205" s="386">
        <v>3</v>
      </c>
      <c r="O205" s="386"/>
      <c r="P205" s="386"/>
      <c r="Q205" s="386"/>
      <c r="R205" s="386"/>
      <c r="S205" s="322" t="s">
        <v>1993</v>
      </c>
      <c r="T205" s="98"/>
      <c r="U205" s="384"/>
      <c r="V205" s="386"/>
      <c r="W205" s="384"/>
      <c r="X205" s="2"/>
      <c r="Y205" s="385"/>
      <c r="Z205" s="1"/>
      <c r="AA205" s="386"/>
      <c r="AB205" s="1"/>
      <c r="AC205" s="2"/>
      <c r="AD205" s="13"/>
      <c r="AE205" s="1"/>
      <c r="AF205" s="387"/>
    </row>
    <row r="206" spans="2:32" x14ac:dyDescent="0.2">
      <c r="B206" s="39" t="s">
        <v>76</v>
      </c>
      <c r="C206" s="384" t="s">
        <v>1921</v>
      </c>
      <c r="D206" s="386">
        <v>192</v>
      </c>
      <c r="E206" s="2" t="s">
        <v>42</v>
      </c>
      <c r="F206" s="13"/>
      <c r="G206" s="386">
        <v>3</v>
      </c>
      <c r="H206" s="386"/>
      <c r="I206" s="386"/>
      <c r="J206" s="386"/>
      <c r="K206" s="386"/>
      <c r="L206" s="386"/>
      <c r="M206" s="386"/>
      <c r="N206" s="386"/>
      <c r="O206" s="386"/>
      <c r="P206" s="386"/>
      <c r="Q206" s="386"/>
      <c r="R206" s="386"/>
      <c r="S206" s="322" t="s">
        <v>1994</v>
      </c>
      <c r="T206" s="98"/>
      <c r="U206" s="384"/>
      <c r="V206" s="386"/>
      <c r="W206" s="384"/>
      <c r="X206" s="2"/>
      <c r="Y206" s="385"/>
      <c r="Z206" s="1"/>
      <c r="AA206" s="386"/>
      <c r="AB206" s="1"/>
      <c r="AC206" s="2"/>
      <c r="AD206" s="13"/>
      <c r="AE206" s="1"/>
      <c r="AF206" s="387"/>
    </row>
    <row r="207" spans="2:32" x14ac:dyDescent="0.2">
      <c r="B207" s="39" t="s">
        <v>76</v>
      </c>
      <c r="C207" s="384" t="s">
        <v>1921</v>
      </c>
      <c r="D207" s="386">
        <v>193</v>
      </c>
      <c r="E207" s="2" t="s">
        <v>42</v>
      </c>
      <c r="F207" s="13"/>
      <c r="G207" s="386">
        <v>3</v>
      </c>
      <c r="H207" s="386"/>
      <c r="I207" s="386"/>
      <c r="J207" s="386"/>
      <c r="K207" s="386"/>
      <c r="L207" s="386"/>
      <c r="M207" s="386"/>
      <c r="N207" s="386"/>
      <c r="O207" s="386"/>
      <c r="P207" s="386"/>
      <c r="Q207" s="386"/>
      <c r="R207" s="386"/>
      <c r="S207" s="320" t="s">
        <v>2089</v>
      </c>
      <c r="T207" s="98"/>
      <c r="U207" s="384"/>
      <c r="V207" s="386"/>
      <c r="W207" s="384"/>
      <c r="X207" s="2"/>
      <c r="Y207" s="385"/>
      <c r="Z207" s="1"/>
      <c r="AA207" s="386"/>
      <c r="AB207" s="1"/>
      <c r="AC207" s="2"/>
      <c r="AD207" s="13"/>
      <c r="AE207" s="1"/>
      <c r="AF207" s="387"/>
    </row>
    <row r="208" spans="2:32" x14ac:dyDescent="0.2">
      <c r="B208" s="39" t="s">
        <v>76</v>
      </c>
      <c r="C208" s="384" t="s">
        <v>1921</v>
      </c>
      <c r="D208" s="386">
        <v>194</v>
      </c>
      <c r="E208" s="2" t="s">
        <v>44</v>
      </c>
      <c r="F208" s="13"/>
      <c r="G208" s="386">
        <v>1</v>
      </c>
      <c r="H208" s="386"/>
      <c r="I208" s="386">
        <v>6</v>
      </c>
      <c r="J208" s="386"/>
      <c r="K208" s="386"/>
      <c r="L208" s="386"/>
      <c r="M208" s="386"/>
      <c r="N208" s="386"/>
      <c r="O208" s="386"/>
      <c r="P208" s="386"/>
      <c r="Q208" s="386"/>
      <c r="R208" s="386"/>
      <c r="S208" s="320" t="s">
        <v>2090</v>
      </c>
      <c r="T208" s="98"/>
      <c r="U208" s="384"/>
      <c r="V208" s="386"/>
      <c r="W208" s="384"/>
      <c r="X208" s="2"/>
      <c r="Y208" s="385"/>
      <c r="Z208" s="1"/>
      <c r="AA208" s="386"/>
      <c r="AB208" s="1"/>
      <c r="AC208" s="2"/>
      <c r="AD208" s="13"/>
      <c r="AE208" s="1"/>
      <c r="AF208" s="387"/>
    </row>
    <row r="209" spans="2:32" x14ac:dyDescent="0.2">
      <c r="B209" s="39" t="s">
        <v>76</v>
      </c>
      <c r="C209" s="384" t="s">
        <v>1921</v>
      </c>
      <c r="D209" s="386">
        <v>195</v>
      </c>
      <c r="E209" s="2" t="s">
        <v>42</v>
      </c>
      <c r="F209" s="13"/>
      <c r="G209" s="386">
        <v>3</v>
      </c>
      <c r="H209" s="386"/>
      <c r="I209" s="386"/>
      <c r="J209" s="386"/>
      <c r="K209" s="386"/>
      <c r="L209" s="386"/>
      <c r="M209" s="386"/>
      <c r="N209" s="386">
        <v>3</v>
      </c>
      <c r="O209" s="386"/>
      <c r="P209" s="386"/>
      <c r="Q209" s="386"/>
      <c r="R209" s="386"/>
      <c r="S209" s="322" t="s">
        <v>1995</v>
      </c>
      <c r="T209" s="98"/>
      <c r="U209" s="384"/>
      <c r="V209" s="386"/>
      <c r="W209" s="384"/>
      <c r="X209" s="2"/>
      <c r="Y209" s="385"/>
      <c r="Z209" s="1"/>
      <c r="AA209" s="386"/>
      <c r="AB209" s="1"/>
      <c r="AC209" s="2"/>
      <c r="AD209" s="13"/>
      <c r="AE209" s="1"/>
      <c r="AF209" s="387"/>
    </row>
    <row r="210" spans="2:32" x14ac:dyDescent="0.2">
      <c r="B210" s="39" t="s">
        <v>76</v>
      </c>
      <c r="C210" s="384" t="s">
        <v>1921</v>
      </c>
      <c r="D210" s="386">
        <v>196</v>
      </c>
      <c r="E210" s="2" t="s">
        <v>42</v>
      </c>
      <c r="F210" s="13"/>
      <c r="G210" s="386">
        <v>3</v>
      </c>
      <c r="H210" s="386"/>
      <c r="I210" s="386"/>
      <c r="J210" s="386"/>
      <c r="K210" s="386"/>
      <c r="L210" s="386"/>
      <c r="M210" s="386"/>
      <c r="N210" s="386"/>
      <c r="O210" s="386"/>
      <c r="P210" s="386"/>
      <c r="Q210" s="386"/>
      <c r="R210" s="386"/>
      <c r="S210" s="320" t="s">
        <v>2091</v>
      </c>
      <c r="T210" s="98"/>
      <c r="U210" s="384"/>
      <c r="V210" s="386"/>
      <c r="W210" s="384"/>
      <c r="X210" s="2"/>
      <c r="Y210" s="385"/>
      <c r="Z210" s="1"/>
      <c r="AA210" s="386"/>
      <c r="AB210" s="1"/>
      <c r="AC210" s="2"/>
      <c r="AD210" s="13"/>
      <c r="AE210" s="1"/>
      <c r="AF210" s="387"/>
    </row>
    <row r="211" spans="2:32" x14ac:dyDescent="0.2">
      <c r="B211" s="39" t="s">
        <v>76</v>
      </c>
      <c r="C211" s="384" t="s">
        <v>1921</v>
      </c>
      <c r="D211" s="386">
        <v>197</v>
      </c>
      <c r="E211" s="2" t="s">
        <v>42</v>
      </c>
      <c r="F211" s="13"/>
      <c r="G211" s="386">
        <v>3</v>
      </c>
      <c r="H211" s="386"/>
      <c r="I211" s="386"/>
      <c r="J211" s="386"/>
      <c r="K211" s="386"/>
      <c r="L211" s="386"/>
      <c r="M211" s="386"/>
      <c r="N211" s="386">
        <v>3</v>
      </c>
      <c r="O211" s="386"/>
      <c r="P211" s="386"/>
      <c r="Q211" s="386"/>
      <c r="R211" s="386"/>
      <c r="S211" s="322" t="s">
        <v>1907</v>
      </c>
      <c r="T211" s="98"/>
      <c r="U211" s="384"/>
      <c r="V211" s="386"/>
      <c r="W211" s="384"/>
      <c r="X211" s="2"/>
      <c r="Y211" s="385"/>
      <c r="Z211" s="1"/>
      <c r="AA211" s="386"/>
      <c r="AB211" s="1"/>
      <c r="AC211" s="2"/>
      <c r="AD211" s="13"/>
      <c r="AE211" s="1"/>
      <c r="AF211" s="387"/>
    </row>
    <row r="212" spans="2:32" x14ac:dyDescent="0.2">
      <c r="B212" s="39" t="s">
        <v>76</v>
      </c>
      <c r="C212" s="384" t="s">
        <v>1921</v>
      </c>
      <c r="D212" s="386">
        <v>198</v>
      </c>
      <c r="E212" s="2" t="s">
        <v>42</v>
      </c>
      <c r="F212" s="13"/>
      <c r="G212" s="386">
        <v>6</v>
      </c>
      <c r="H212" s="386"/>
      <c r="I212" s="386"/>
      <c r="J212" s="386"/>
      <c r="K212" s="386"/>
      <c r="L212" s="386"/>
      <c r="M212" s="386"/>
      <c r="N212" s="386"/>
      <c r="O212" s="386"/>
      <c r="P212" s="386"/>
      <c r="Q212" s="386"/>
      <c r="R212" s="386"/>
      <c r="S212" s="322" t="s">
        <v>1996</v>
      </c>
      <c r="T212" s="98"/>
      <c r="U212" s="384"/>
      <c r="V212" s="386"/>
      <c r="W212" s="384"/>
      <c r="X212" s="2"/>
      <c r="Y212" s="385"/>
      <c r="Z212" s="1"/>
      <c r="AA212" s="386"/>
      <c r="AB212" s="1"/>
      <c r="AC212" s="2"/>
      <c r="AD212" s="13"/>
      <c r="AE212" s="1"/>
      <c r="AF212" s="387"/>
    </row>
    <row r="213" spans="2:32" x14ac:dyDescent="0.2">
      <c r="B213" s="39" t="s">
        <v>76</v>
      </c>
      <c r="C213" s="384" t="s">
        <v>1921</v>
      </c>
      <c r="D213" s="386">
        <v>199</v>
      </c>
      <c r="E213" s="2" t="s">
        <v>50</v>
      </c>
      <c r="F213" s="13"/>
      <c r="G213" s="386">
        <v>2</v>
      </c>
      <c r="H213" s="386"/>
      <c r="I213" s="386">
        <v>6</v>
      </c>
      <c r="J213" s="386"/>
      <c r="K213" s="386"/>
      <c r="L213" s="386"/>
      <c r="M213" s="386"/>
      <c r="N213" s="386">
        <v>3</v>
      </c>
      <c r="O213" s="386"/>
      <c r="P213" s="386"/>
      <c r="Q213" s="386"/>
      <c r="R213" s="386"/>
      <c r="S213" s="320" t="s">
        <v>2092</v>
      </c>
      <c r="T213" s="98"/>
      <c r="U213" s="384"/>
      <c r="V213" s="386"/>
      <c r="W213" s="384"/>
      <c r="X213" s="2"/>
      <c r="Y213" s="385"/>
      <c r="Z213" s="1"/>
      <c r="AA213" s="386"/>
      <c r="AB213" s="1"/>
      <c r="AC213" s="2"/>
      <c r="AD213" s="13"/>
      <c r="AE213" s="1"/>
      <c r="AF213" s="387"/>
    </row>
    <row r="214" spans="2:32" x14ac:dyDescent="0.2">
      <c r="B214" s="39" t="s">
        <v>76</v>
      </c>
      <c r="C214" s="384" t="s">
        <v>1921</v>
      </c>
      <c r="D214" s="386">
        <v>200</v>
      </c>
      <c r="E214" s="2" t="s">
        <v>50</v>
      </c>
      <c r="F214" s="13"/>
      <c r="G214" s="386">
        <v>2</v>
      </c>
      <c r="H214" s="386"/>
      <c r="I214" s="386">
        <v>6</v>
      </c>
      <c r="J214" s="386"/>
      <c r="K214" s="386"/>
      <c r="L214" s="386"/>
      <c r="M214" s="386"/>
      <c r="N214" s="386"/>
      <c r="O214" s="386"/>
      <c r="P214" s="386"/>
      <c r="Q214" s="386"/>
      <c r="R214" s="386"/>
      <c r="S214" s="322" t="s">
        <v>1505</v>
      </c>
      <c r="T214" s="98"/>
      <c r="U214" s="384"/>
      <c r="V214" s="386"/>
      <c r="W214" s="384"/>
      <c r="X214" s="2"/>
      <c r="Y214" s="385"/>
      <c r="Z214" s="1"/>
      <c r="AA214" s="386"/>
      <c r="AB214" s="1"/>
      <c r="AC214" s="2"/>
      <c r="AD214" s="13"/>
      <c r="AE214" s="1"/>
      <c r="AF214" s="387"/>
    </row>
    <row r="215" spans="2:32" x14ac:dyDescent="0.2">
      <c r="B215" s="39" t="s">
        <v>76</v>
      </c>
      <c r="C215" s="384" t="s">
        <v>1921</v>
      </c>
      <c r="D215" s="386">
        <v>201</v>
      </c>
      <c r="E215" s="2" t="s">
        <v>42</v>
      </c>
      <c r="F215" s="13"/>
      <c r="G215" s="386">
        <v>3</v>
      </c>
      <c r="H215" s="386"/>
      <c r="I215" s="386"/>
      <c r="J215" s="386"/>
      <c r="K215" s="386"/>
      <c r="L215" s="386"/>
      <c r="M215" s="386"/>
      <c r="N215" s="386">
        <v>3</v>
      </c>
      <c r="O215" s="386"/>
      <c r="P215" s="386"/>
      <c r="Q215" s="386"/>
      <c r="R215" s="386"/>
      <c r="S215" s="322" t="s">
        <v>1228</v>
      </c>
      <c r="T215" s="98"/>
      <c r="U215" s="384"/>
      <c r="V215" s="386"/>
      <c r="W215" s="384"/>
      <c r="X215" s="2"/>
      <c r="Y215" s="385"/>
      <c r="Z215" s="1"/>
      <c r="AA215" s="386"/>
      <c r="AB215" s="1"/>
      <c r="AC215" s="2"/>
      <c r="AD215" s="13"/>
      <c r="AE215" s="1"/>
      <c r="AF215" s="387"/>
    </row>
    <row r="216" spans="2:32" x14ac:dyDescent="0.2">
      <c r="B216" s="39" t="s">
        <v>76</v>
      </c>
      <c r="C216" s="384" t="s">
        <v>1921</v>
      </c>
      <c r="D216" s="386">
        <v>202</v>
      </c>
      <c r="E216" s="2" t="s">
        <v>42</v>
      </c>
      <c r="F216" s="13"/>
      <c r="G216" s="386">
        <v>3</v>
      </c>
      <c r="H216" s="386"/>
      <c r="I216" s="386"/>
      <c r="J216" s="386"/>
      <c r="K216" s="386"/>
      <c r="L216" s="386"/>
      <c r="M216" s="386"/>
      <c r="N216" s="386"/>
      <c r="O216" s="386"/>
      <c r="P216" s="386"/>
      <c r="Q216" s="386"/>
      <c r="R216" s="386"/>
      <c r="S216" s="320" t="s">
        <v>2091</v>
      </c>
      <c r="T216" s="98"/>
      <c r="U216" s="384"/>
      <c r="V216" s="386"/>
      <c r="W216" s="384"/>
      <c r="X216" s="2"/>
      <c r="Y216" s="385"/>
      <c r="Z216" s="1"/>
      <c r="AA216" s="386"/>
      <c r="AB216" s="1"/>
      <c r="AC216" s="2"/>
      <c r="AD216" s="13"/>
      <c r="AE216" s="1"/>
      <c r="AF216" s="387"/>
    </row>
    <row r="217" spans="2:32" x14ac:dyDescent="0.2">
      <c r="B217" s="39" t="s">
        <v>76</v>
      </c>
      <c r="C217" s="384" t="s">
        <v>1921</v>
      </c>
      <c r="D217" s="386">
        <v>203</v>
      </c>
      <c r="E217" s="2" t="s">
        <v>42</v>
      </c>
      <c r="F217" s="13"/>
      <c r="G217" s="386">
        <v>3</v>
      </c>
      <c r="H217" s="386"/>
      <c r="I217" s="386"/>
      <c r="J217" s="386"/>
      <c r="K217" s="386"/>
      <c r="L217" s="386"/>
      <c r="M217" s="386"/>
      <c r="N217" s="386">
        <v>3</v>
      </c>
      <c r="O217" s="386"/>
      <c r="P217" s="386"/>
      <c r="Q217" s="386"/>
      <c r="R217" s="386"/>
      <c r="S217" s="322" t="s">
        <v>1997</v>
      </c>
      <c r="T217" s="98"/>
      <c r="U217" s="384"/>
      <c r="V217" s="386"/>
      <c r="W217" s="384"/>
      <c r="X217" s="2"/>
      <c r="Y217" s="385"/>
      <c r="Z217" s="1"/>
      <c r="AA217" s="386"/>
      <c r="AB217" s="1"/>
      <c r="AC217" s="2"/>
      <c r="AD217" s="13"/>
      <c r="AE217" s="1"/>
      <c r="AF217" s="387"/>
    </row>
    <row r="218" spans="2:32" x14ac:dyDescent="0.2">
      <c r="B218" s="39" t="s">
        <v>76</v>
      </c>
      <c r="C218" s="384" t="s">
        <v>1921</v>
      </c>
      <c r="D218" s="386">
        <v>204</v>
      </c>
      <c r="E218" s="2" t="s">
        <v>42</v>
      </c>
      <c r="F218" s="13"/>
      <c r="G218" s="386">
        <v>3</v>
      </c>
      <c r="H218" s="386"/>
      <c r="I218" s="386"/>
      <c r="J218" s="386"/>
      <c r="K218" s="386"/>
      <c r="L218" s="386"/>
      <c r="M218" s="386"/>
      <c r="N218" s="386"/>
      <c r="O218" s="386"/>
      <c r="P218" s="386"/>
      <c r="Q218" s="386"/>
      <c r="R218" s="386"/>
      <c r="S218" s="322" t="s">
        <v>1590</v>
      </c>
      <c r="T218" s="98"/>
      <c r="U218" s="384"/>
      <c r="V218" s="386"/>
      <c r="W218" s="384"/>
      <c r="X218" s="2"/>
      <c r="Y218" s="385"/>
      <c r="Z218" s="1"/>
      <c r="AA218" s="386"/>
      <c r="AB218" s="1"/>
      <c r="AC218" s="2"/>
      <c r="AD218" s="13"/>
      <c r="AE218" s="1"/>
      <c r="AF218" s="387"/>
    </row>
    <row r="219" spans="2:32" x14ac:dyDescent="0.2">
      <c r="B219" s="39" t="s">
        <v>76</v>
      </c>
      <c r="C219" s="384" t="s">
        <v>1921</v>
      </c>
      <c r="D219" s="386">
        <v>205</v>
      </c>
      <c r="E219" s="2" t="s">
        <v>42</v>
      </c>
      <c r="F219" s="13"/>
      <c r="G219" s="386">
        <v>3</v>
      </c>
      <c r="H219" s="386"/>
      <c r="I219" s="386"/>
      <c r="J219" s="386"/>
      <c r="K219" s="386"/>
      <c r="L219" s="386"/>
      <c r="M219" s="386"/>
      <c r="N219" s="386">
        <v>3</v>
      </c>
      <c r="O219" s="386"/>
      <c r="P219" s="386"/>
      <c r="Q219" s="386"/>
      <c r="R219" s="386"/>
      <c r="S219" s="322" t="s">
        <v>1998</v>
      </c>
      <c r="T219" s="98"/>
      <c r="U219" s="384"/>
      <c r="V219" s="386"/>
      <c r="W219" s="384"/>
      <c r="X219" s="2"/>
      <c r="Y219" s="385"/>
      <c r="Z219" s="1"/>
      <c r="AA219" s="386"/>
      <c r="AB219" s="1"/>
      <c r="AC219" s="2"/>
      <c r="AD219" s="13"/>
      <c r="AE219" s="1"/>
      <c r="AF219" s="387"/>
    </row>
    <row r="220" spans="2:32" x14ac:dyDescent="0.2">
      <c r="B220" s="39" t="s">
        <v>76</v>
      </c>
      <c r="C220" s="384" t="s">
        <v>1921</v>
      </c>
      <c r="D220" s="386">
        <v>206</v>
      </c>
      <c r="E220" s="2" t="s">
        <v>55</v>
      </c>
      <c r="F220" s="13"/>
      <c r="G220" s="386">
        <v>2</v>
      </c>
      <c r="H220" s="386"/>
      <c r="I220" s="386">
        <v>6</v>
      </c>
      <c r="J220" s="386"/>
      <c r="K220" s="386"/>
      <c r="L220" s="386"/>
      <c r="M220" s="386"/>
      <c r="N220" s="386"/>
      <c r="O220" s="386"/>
      <c r="P220" s="386"/>
      <c r="Q220" s="386"/>
      <c r="R220" s="386"/>
      <c r="S220" s="322" t="s">
        <v>1118</v>
      </c>
      <c r="T220" s="98"/>
      <c r="U220" s="384"/>
      <c r="V220" s="386"/>
      <c r="W220" s="384"/>
      <c r="X220" s="2"/>
      <c r="Y220" s="385"/>
      <c r="Z220" s="1"/>
      <c r="AA220" s="386"/>
      <c r="AB220" s="1"/>
      <c r="AC220" s="2"/>
      <c r="AD220" s="13"/>
      <c r="AE220" s="1"/>
      <c r="AF220" s="387"/>
    </row>
    <row r="221" spans="2:32" x14ac:dyDescent="0.2">
      <c r="B221" s="39" t="s">
        <v>76</v>
      </c>
      <c r="C221" s="384" t="s">
        <v>1921</v>
      </c>
      <c r="D221" s="386">
        <v>207</v>
      </c>
      <c r="E221" s="2" t="s">
        <v>42</v>
      </c>
      <c r="F221" s="13"/>
      <c r="G221" s="386">
        <v>3</v>
      </c>
      <c r="H221" s="386"/>
      <c r="I221" s="386"/>
      <c r="J221" s="386"/>
      <c r="K221" s="386">
        <v>3</v>
      </c>
      <c r="L221" s="386"/>
      <c r="M221" s="386"/>
      <c r="N221" s="386">
        <v>3</v>
      </c>
      <c r="O221" s="386"/>
      <c r="P221" s="386"/>
      <c r="Q221" s="386"/>
      <c r="R221" s="386"/>
      <c r="S221" s="322" t="s">
        <v>1999</v>
      </c>
      <c r="T221" s="98"/>
      <c r="U221" s="384"/>
      <c r="V221" s="386"/>
      <c r="W221" s="384"/>
      <c r="X221" s="2"/>
      <c r="Y221" s="385"/>
      <c r="Z221" s="1"/>
      <c r="AA221" s="386"/>
      <c r="AB221" s="1"/>
      <c r="AC221" s="2"/>
      <c r="AD221" s="13"/>
      <c r="AE221" s="1"/>
      <c r="AF221" s="387"/>
    </row>
    <row r="222" spans="2:32" x14ac:dyDescent="0.2">
      <c r="B222" s="39" t="s">
        <v>76</v>
      </c>
      <c r="C222" s="384" t="s">
        <v>1921</v>
      </c>
      <c r="D222" s="386">
        <v>208</v>
      </c>
      <c r="E222" s="2" t="s">
        <v>49</v>
      </c>
      <c r="F222" s="13"/>
      <c r="G222" s="386"/>
      <c r="H222" s="386"/>
      <c r="I222" s="386">
        <v>3</v>
      </c>
      <c r="J222" s="386"/>
      <c r="K222" s="386"/>
      <c r="L222" s="386"/>
      <c r="M222" s="386"/>
      <c r="N222" s="386"/>
      <c r="O222" s="386"/>
      <c r="P222" s="386"/>
      <c r="Q222" s="386"/>
      <c r="R222" s="386"/>
      <c r="S222" s="321" t="s">
        <v>1116</v>
      </c>
      <c r="T222" s="98"/>
      <c r="U222" s="384"/>
      <c r="V222" s="386"/>
      <c r="W222" s="384"/>
      <c r="X222" s="2"/>
      <c r="Y222" s="385"/>
      <c r="Z222" s="1"/>
      <c r="AA222" s="386"/>
      <c r="AB222" s="1"/>
      <c r="AC222" s="2"/>
      <c r="AD222" s="13"/>
      <c r="AE222" s="1"/>
      <c r="AF222" s="387"/>
    </row>
    <row r="223" spans="2:32" x14ac:dyDescent="0.2">
      <c r="B223" s="39" t="s">
        <v>76</v>
      </c>
      <c r="C223" s="384" t="s">
        <v>1921</v>
      </c>
      <c r="D223" s="386">
        <v>209</v>
      </c>
      <c r="E223" s="2" t="s">
        <v>44</v>
      </c>
      <c r="F223" s="13"/>
      <c r="G223" s="386"/>
      <c r="H223" s="386">
        <v>6</v>
      </c>
      <c r="I223" s="386">
        <v>3</v>
      </c>
      <c r="J223" s="386"/>
      <c r="K223" s="386"/>
      <c r="L223" s="386"/>
      <c r="M223" s="386"/>
      <c r="N223" s="386">
        <v>3</v>
      </c>
      <c r="O223" s="386"/>
      <c r="P223" s="386" t="s">
        <v>372</v>
      </c>
      <c r="Q223" s="386"/>
      <c r="R223" s="386"/>
      <c r="S223" s="321" t="s">
        <v>2000</v>
      </c>
      <c r="T223" s="98"/>
      <c r="U223" s="384"/>
      <c r="V223" s="386"/>
      <c r="W223" s="384"/>
      <c r="X223" s="2"/>
      <c r="Y223" s="385"/>
      <c r="Z223" s="1"/>
      <c r="AA223" s="386"/>
      <c r="AB223" s="1"/>
      <c r="AC223" s="2"/>
      <c r="AD223" s="13"/>
      <c r="AE223" s="1"/>
      <c r="AF223" s="387"/>
    </row>
    <row r="224" spans="2:32" x14ac:dyDescent="0.2">
      <c r="B224" s="39" t="s">
        <v>76</v>
      </c>
      <c r="C224" s="384" t="s">
        <v>1921</v>
      </c>
      <c r="D224" s="386">
        <v>210</v>
      </c>
      <c r="E224" s="2" t="s">
        <v>44</v>
      </c>
      <c r="F224" s="13"/>
      <c r="G224" s="386"/>
      <c r="H224" s="386"/>
      <c r="I224" s="386">
        <v>6</v>
      </c>
      <c r="J224" s="386"/>
      <c r="K224" s="386"/>
      <c r="L224" s="386"/>
      <c r="M224" s="386"/>
      <c r="N224" s="386"/>
      <c r="O224" s="386"/>
      <c r="P224" s="386">
        <v>3</v>
      </c>
      <c r="Q224" s="386"/>
      <c r="R224" s="386"/>
      <c r="S224" s="322" t="s">
        <v>2001</v>
      </c>
      <c r="T224" s="98"/>
      <c r="U224" s="384"/>
      <c r="V224" s="386"/>
      <c r="W224" s="384"/>
      <c r="X224" s="2"/>
      <c r="Y224" s="385"/>
      <c r="Z224" s="1"/>
      <c r="AA224" s="386"/>
      <c r="AB224" s="1"/>
      <c r="AC224" s="2"/>
      <c r="AD224" s="13"/>
      <c r="AE224" s="1"/>
      <c r="AF224" s="387"/>
    </row>
    <row r="225" spans="2:32" x14ac:dyDescent="0.2">
      <c r="B225" s="39" t="s">
        <v>76</v>
      </c>
      <c r="C225" s="384" t="s">
        <v>1921</v>
      </c>
      <c r="D225" s="386">
        <v>211</v>
      </c>
      <c r="E225" s="2" t="s">
        <v>1109</v>
      </c>
      <c r="F225" s="13"/>
      <c r="G225" s="386">
        <v>4</v>
      </c>
      <c r="H225" s="386"/>
      <c r="I225" s="386">
        <v>3</v>
      </c>
      <c r="J225" s="386"/>
      <c r="K225" s="386"/>
      <c r="L225" s="386"/>
      <c r="M225" s="386"/>
      <c r="N225" s="386">
        <v>3</v>
      </c>
      <c r="O225" s="386"/>
      <c r="P225" s="386"/>
      <c r="Q225" s="386"/>
      <c r="R225" s="386"/>
      <c r="S225" s="322" t="s">
        <v>2002</v>
      </c>
      <c r="T225" s="98"/>
      <c r="U225" s="384"/>
      <c r="V225" s="386"/>
      <c r="W225" s="384"/>
      <c r="X225" s="2"/>
      <c r="Y225" s="385"/>
      <c r="Z225" s="1"/>
      <c r="AA225" s="386"/>
      <c r="AB225" s="1"/>
      <c r="AC225" s="2"/>
      <c r="AD225" s="13"/>
      <c r="AE225" s="1"/>
      <c r="AF225" s="387"/>
    </row>
    <row r="226" spans="2:32" x14ac:dyDescent="0.2">
      <c r="B226" s="39" t="s">
        <v>76</v>
      </c>
      <c r="C226" s="384" t="s">
        <v>1921</v>
      </c>
      <c r="D226" s="386">
        <v>212</v>
      </c>
      <c r="E226" s="2" t="s">
        <v>55</v>
      </c>
      <c r="F226" s="13"/>
      <c r="G226" s="386"/>
      <c r="H226" s="386"/>
      <c r="I226" s="386">
        <v>6</v>
      </c>
      <c r="J226" s="386"/>
      <c r="K226" s="386"/>
      <c r="L226" s="386"/>
      <c r="M226" s="386"/>
      <c r="N226" s="386"/>
      <c r="O226" s="386"/>
      <c r="P226" s="386"/>
      <c r="Q226" s="386"/>
      <c r="R226" s="386"/>
      <c r="S226" s="321" t="s">
        <v>1116</v>
      </c>
      <c r="T226" s="98"/>
      <c r="U226" s="384"/>
      <c r="V226" s="386"/>
      <c r="W226" s="384"/>
      <c r="X226" s="2"/>
      <c r="Y226" s="385"/>
      <c r="Z226" s="1"/>
      <c r="AA226" s="386"/>
      <c r="AB226" s="1"/>
      <c r="AC226" s="2"/>
      <c r="AD226" s="13"/>
      <c r="AE226" s="1"/>
      <c r="AF226" s="387"/>
    </row>
    <row r="227" spans="2:32" x14ac:dyDescent="0.2">
      <c r="B227" s="39" t="s">
        <v>76</v>
      </c>
      <c r="C227" s="384" t="s">
        <v>1921</v>
      </c>
      <c r="D227" s="386">
        <v>213</v>
      </c>
      <c r="E227" s="2" t="s">
        <v>49</v>
      </c>
      <c r="F227" s="13"/>
      <c r="G227" s="386">
        <v>3</v>
      </c>
      <c r="H227" s="386"/>
      <c r="I227" s="386">
        <v>3</v>
      </c>
      <c r="J227" s="386"/>
      <c r="K227" s="386">
        <v>3</v>
      </c>
      <c r="L227" s="386"/>
      <c r="M227" s="386"/>
      <c r="N227" s="386">
        <v>3</v>
      </c>
      <c r="O227" s="386"/>
      <c r="P227" s="386"/>
      <c r="Q227" s="386"/>
      <c r="R227" s="386"/>
      <c r="S227" s="320" t="s">
        <v>2093</v>
      </c>
      <c r="T227" s="98"/>
      <c r="U227" s="384"/>
      <c r="V227" s="386"/>
      <c r="W227" s="384"/>
      <c r="X227" s="2"/>
      <c r="Y227" s="385"/>
      <c r="Z227" s="1"/>
      <c r="AA227" s="386"/>
      <c r="AB227" s="1"/>
      <c r="AC227" s="2"/>
      <c r="AD227" s="13"/>
      <c r="AE227" s="1"/>
      <c r="AF227" s="387"/>
    </row>
    <row r="228" spans="2:32" x14ac:dyDescent="0.2">
      <c r="B228" s="39" t="s">
        <v>76</v>
      </c>
      <c r="C228" s="384" t="s">
        <v>1921</v>
      </c>
      <c r="D228" s="386">
        <v>214</v>
      </c>
      <c r="E228" s="2" t="s">
        <v>55</v>
      </c>
      <c r="F228" s="13"/>
      <c r="G228" s="386"/>
      <c r="H228" s="386"/>
      <c r="I228" s="386">
        <v>6</v>
      </c>
      <c r="J228" s="386"/>
      <c r="K228" s="386"/>
      <c r="L228" s="386"/>
      <c r="M228" s="386"/>
      <c r="N228" s="386"/>
      <c r="O228" s="386"/>
      <c r="P228" s="386"/>
      <c r="Q228" s="386"/>
      <c r="R228" s="386"/>
      <c r="S228" s="321" t="s">
        <v>1116</v>
      </c>
      <c r="T228" s="98"/>
      <c r="U228" s="384"/>
      <c r="V228" s="386"/>
      <c r="W228" s="384"/>
      <c r="X228" s="2"/>
      <c r="Y228" s="385"/>
      <c r="Z228" s="1"/>
      <c r="AA228" s="386"/>
      <c r="AB228" s="1"/>
      <c r="AC228" s="2"/>
      <c r="AD228" s="13"/>
      <c r="AE228" s="1"/>
      <c r="AF228" s="387"/>
    </row>
    <row r="229" spans="2:32" x14ac:dyDescent="0.2">
      <c r="B229" s="39" t="s">
        <v>76</v>
      </c>
      <c r="C229" s="384" t="s">
        <v>1921</v>
      </c>
      <c r="D229" s="386">
        <v>215</v>
      </c>
      <c r="E229" s="2" t="s">
        <v>44</v>
      </c>
      <c r="F229" s="13"/>
      <c r="G229" s="386"/>
      <c r="H229" s="386"/>
      <c r="I229" s="386">
        <v>6</v>
      </c>
      <c r="J229" s="386"/>
      <c r="K229" s="386"/>
      <c r="L229" s="386"/>
      <c r="M229" s="386"/>
      <c r="N229" s="386"/>
      <c r="O229" s="386"/>
      <c r="P229" s="386">
        <v>3</v>
      </c>
      <c r="Q229" s="386"/>
      <c r="R229" s="386"/>
      <c r="S229" s="321" t="s">
        <v>2003</v>
      </c>
      <c r="T229" s="98"/>
      <c r="U229" s="384"/>
      <c r="V229" s="386"/>
      <c r="W229" s="384"/>
      <c r="X229" s="2"/>
      <c r="Y229" s="385"/>
      <c r="Z229" s="1"/>
      <c r="AA229" s="386"/>
      <c r="AB229" s="1"/>
      <c r="AC229" s="2"/>
      <c r="AD229" s="13"/>
      <c r="AE229" s="1"/>
      <c r="AF229" s="387"/>
    </row>
    <row r="230" spans="2:32" x14ac:dyDescent="0.2">
      <c r="B230" s="39" t="s">
        <v>76</v>
      </c>
      <c r="C230" s="384" t="s">
        <v>1921</v>
      </c>
      <c r="D230" s="386">
        <v>216</v>
      </c>
      <c r="E230" s="2" t="s">
        <v>42</v>
      </c>
      <c r="F230" s="13"/>
      <c r="G230" s="386">
        <v>3</v>
      </c>
      <c r="H230" s="386"/>
      <c r="I230" s="386"/>
      <c r="J230" s="386"/>
      <c r="K230" s="386"/>
      <c r="L230" s="386"/>
      <c r="M230" s="386"/>
      <c r="N230" s="386">
        <v>3</v>
      </c>
      <c r="O230" s="386"/>
      <c r="P230" s="386"/>
      <c r="Q230" s="386"/>
      <c r="R230" s="386"/>
      <c r="S230" s="322" t="s">
        <v>2004</v>
      </c>
      <c r="T230" s="98"/>
      <c r="U230" s="384"/>
      <c r="V230" s="386"/>
      <c r="W230" s="384"/>
      <c r="X230" s="2"/>
      <c r="Y230" s="385"/>
      <c r="Z230" s="1"/>
      <c r="AA230" s="386"/>
      <c r="AB230" s="1"/>
      <c r="AC230" s="2"/>
      <c r="AD230" s="13"/>
      <c r="AE230" s="1"/>
      <c r="AF230" s="387"/>
    </row>
    <row r="231" spans="2:32" x14ac:dyDescent="0.2">
      <c r="B231" s="39" t="s">
        <v>76</v>
      </c>
      <c r="C231" s="384" t="s">
        <v>1921</v>
      </c>
      <c r="D231" s="386">
        <v>217</v>
      </c>
      <c r="E231" s="2" t="s">
        <v>42</v>
      </c>
      <c r="F231" s="13"/>
      <c r="G231" s="386">
        <v>3</v>
      </c>
      <c r="H231" s="386"/>
      <c r="I231" s="386"/>
      <c r="J231" s="386"/>
      <c r="K231" s="386"/>
      <c r="L231" s="386"/>
      <c r="M231" s="386"/>
      <c r="N231" s="386"/>
      <c r="O231" s="386"/>
      <c r="P231" s="386"/>
      <c r="Q231" s="386"/>
      <c r="R231" s="386"/>
      <c r="S231" s="322" t="s">
        <v>2005</v>
      </c>
      <c r="T231" s="98"/>
      <c r="U231" s="384"/>
      <c r="V231" s="386"/>
      <c r="W231" s="384"/>
      <c r="X231" s="2"/>
      <c r="Y231" s="385"/>
      <c r="Z231" s="1"/>
      <c r="AA231" s="386"/>
      <c r="AB231" s="1"/>
      <c r="AC231" s="2"/>
      <c r="AD231" s="13"/>
      <c r="AE231" s="1"/>
      <c r="AF231" s="387"/>
    </row>
    <row r="232" spans="2:32" x14ac:dyDescent="0.2">
      <c r="B232" s="39" t="s">
        <v>76</v>
      </c>
      <c r="C232" s="384" t="s">
        <v>1921</v>
      </c>
      <c r="D232" s="386">
        <v>218</v>
      </c>
      <c r="E232" s="2" t="s">
        <v>57</v>
      </c>
      <c r="F232" s="13"/>
      <c r="G232" s="386">
        <v>3</v>
      </c>
      <c r="H232" s="386"/>
      <c r="I232" s="386"/>
      <c r="J232" s="386"/>
      <c r="K232" s="386">
        <v>3</v>
      </c>
      <c r="L232" s="386"/>
      <c r="M232" s="386"/>
      <c r="N232" s="386">
        <v>2</v>
      </c>
      <c r="O232" s="386"/>
      <c r="P232" s="386"/>
      <c r="Q232" s="386"/>
      <c r="R232" s="386"/>
      <c r="S232" s="321" t="s">
        <v>2006</v>
      </c>
      <c r="T232" s="98"/>
      <c r="U232" s="384"/>
      <c r="V232" s="386"/>
      <c r="W232" s="384"/>
      <c r="X232" s="2"/>
      <c r="Y232" s="385"/>
      <c r="Z232" s="1"/>
      <c r="AA232" s="386"/>
      <c r="AB232" s="1"/>
      <c r="AC232" s="2"/>
      <c r="AD232" s="13"/>
      <c r="AE232" s="1"/>
      <c r="AF232" s="387"/>
    </row>
    <row r="233" spans="2:32" x14ac:dyDescent="0.2">
      <c r="B233" s="39" t="s">
        <v>76</v>
      </c>
      <c r="C233" s="384" t="s">
        <v>1921</v>
      </c>
      <c r="D233" s="386">
        <v>219</v>
      </c>
      <c r="E233" s="2" t="s">
        <v>42</v>
      </c>
      <c r="F233" s="13"/>
      <c r="G233" s="386">
        <v>3</v>
      </c>
      <c r="H233" s="386"/>
      <c r="I233" s="386"/>
      <c r="J233" s="386"/>
      <c r="K233" s="386"/>
      <c r="L233" s="386"/>
      <c r="M233" s="386"/>
      <c r="N233" s="386"/>
      <c r="O233" s="386"/>
      <c r="P233" s="386"/>
      <c r="Q233" s="386"/>
      <c r="R233" s="386"/>
      <c r="S233" s="322" t="s">
        <v>1118</v>
      </c>
      <c r="T233" s="98"/>
      <c r="U233" s="384"/>
      <c r="V233" s="386"/>
      <c r="W233" s="384"/>
      <c r="X233" s="2"/>
      <c r="Y233" s="385"/>
      <c r="Z233" s="1"/>
      <c r="AA233" s="386"/>
      <c r="AB233" s="1"/>
      <c r="AC233" s="2"/>
      <c r="AD233" s="13"/>
      <c r="AE233" s="1"/>
      <c r="AF233" s="387"/>
    </row>
    <row r="234" spans="2:32" x14ac:dyDescent="0.2">
      <c r="B234" s="39" t="s">
        <v>76</v>
      </c>
      <c r="C234" s="384" t="s">
        <v>1921</v>
      </c>
      <c r="D234" s="386">
        <v>220</v>
      </c>
      <c r="E234" s="2" t="s">
        <v>42</v>
      </c>
      <c r="F234" s="13"/>
      <c r="G234" s="386">
        <v>3</v>
      </c>
      <c r="H234" s="386"/>
      <c r="I234" s="386"/>
      <c r="J234" s="386"/>
      <c r="K234" s="386"/>
      <c r="L234" s="386"/>
      <c r="M234" s="386"/>
      <c r="N234" s="386">
        <v>3</v>
      </c>
      <c r="O234" s="386"/>
      <c r="P234" s="386"/>
      <c r="Q234" s="386"/>
      <c r="R234" s="386"/>
      <c r="S234" s="321" t="s">
        <v>1116</v>
      </c>
      <c r="T234" s="98"/>
      <c r="U234" s="384"/>
      <c r="V234" s="386"/>
      <c r="W234" s="384"/>
      <c r="X234" s="2"/>
      <c r="Y234" s="385"/>
      <c r="Z234" s="1"/>
      <c r="AA234" s="386"/>
      <c r="AB234" s="1"/>
      <c r="AC234" s="2"/>
      <c r="AD234" s="13"/>
      <c r="AE234" s="1"/>
      <c r="AF234" s="387"/>
    </row>
    <row r="235" spans="2:32" x14ac:dyDescent="0.2">
      <c r="B235" s="39" t="s">
        <v>76</v>
      </c>
      <c r="C235" s="384" t="s">
        <v>1921</v>
      </c>
      <c r="D235" s="386">
        <v>221</v>
      </c>
      <c r="E235" s="2" t="s">
        <v>42</v>
      </c>
      <c r="F235" s="13"/>
      <c r="G235" s="386">
        <v>3</v>
      </c>
      <c r="H235" s="386"/>
      <c r="I235" s="386"/>
      <c r="J235" s="386"/>
      <c r="K235" s="386"/>
      <c r="L235" s="386"/>
      <c r="M235" s="386"/>
      <c r="N235" s="386">
        <v>3</v>
      </c>
      <c r="O235" s="386"/>
      <c r="P235" s="386"/>
      <c r="Q235" s="386"/>
      <c r="R235" s="386"/>
      <c r="S235" s="322" t="s">
        <v>1118</v>
      </c>
      <c r="T235" s="98"/>
      <c r="U235" s="384"/>
      <c r="V235" s="386"/>
      <c r="W235" s="384"/>
      <c r="X235" s="2"/>
      <c r="Y235" s="385"/>
      <c r="Z235" s="1"/>
      <c r="AA235" s="386"/>
      <c r="AB235" s="1"/>
      <c r="AC235" s="2"/>
      <c r="AD235" s="13"/>
      <c r="AE235" s="1"/>
      <c r="AF235" s="387"/>
    </row>
    <row r="236" spans="2:32" x14ac:dyDescent="0.2">
      <c r="B236" s="39" t="s">
        <v>76</v>
      </c>
      <c r="C236" s="384" t="s">
        <v>1921</v>
      </c>
      <c r="D236" s="386">
        <v>222</v>
      </c>
      <c r="E236" s="2" t="s">
        <v>42</v>
      </c>
      <c r="F236" s="13"/>
      <c r="G236" s="386">
        <v>3</v>
      </c>
      <c r="H236" s="386"/>
      <c r="I236" s="386"/>
      <c r="J236" s="386"/>
      <c r="K236" s="386"/>
      <c r="L236" s="386"/>
      <c r="M236" s="386"/>
      <c r="N236" s="386"/>
      <c r="O236" s="386"/>
      <c r="P236" s="386"/>
      <c r="Q236" s="386"/>
      <c r="R236" s="386"/>
      <c r="S236" s="322" t="s">
        <v>2007</v>
      </c>
      <c r="T236" s="98"/>
      <c r="U236" s="384"/>
      <c r="V236" s="386"/>
      <c r="W236" s="384"/>
      <c r="X236" s="2"/>
      <c r="Y236" s="385"/>
      <c r="Z236" s="1"/>
      <c r="AA236" s="386"/>
      <c r="AB236" s="1"/>
      <c r="AC236" s="2"/>
      <c r="AD236" s="13"/>
      <c r="AE236" s="1"/>
      <c r="AF236" s="387"/>
    </row>
    <row r="237" spans="2:32" x14ac:dyDescent="0.2">
      <c r="B237" s="39" t="s">
        <v>76</v>
      </c>
      <c r="C237" s="384" t="s">
        <v>1921</v>
      </c>
      <c r="D237" s="386">
        <v>223</v>
      </c>
      <c r="E237" s="2" t="s">
        <v>42</v>
      </c>
      <c r="F237" s="13"/>
      <c r="G237" s="386">
        <v>3</v>
      </c>
      <c r="H237" s="386"/>
      <c r="I237" s="386"/>
      <c r="J237" s="386"/>
      <c r="K237" s="386"/>
      <c r="L237" s="386"/>
      <c r="M237" s="386"/>
      <c r="N237" s="386">
        <v>3</v>
      </c>
      <c r="O237" s="386"/>
      <c r="P237" s="386"/>
      <c r="Q237" s="386"/>
      <c r="R237" s="386"/>
      <c r="S237" s="320" t="s">
        <v>2094</v>
      </c>
      <c r="T237" s="98"/>
      <c r="U237" s="384"/>
      <c r="V237" s="386"/>
      <c r="W237" s="384"/>
      <c r="X237" s="2"/>
      <c r="Y237" s="385"/>
      <c r="Z237" s="1"/>
      <c r="AA237" s="386"/>
      <c r="AB237" s="1"/>
      <c r="AC237" s="2"/>
      <c r="AD237" s="13"/>
      <c r="AE237" s="1"/>
      <c r="AF237" s="387"/>
    </row>
    <row r="238" spans="2:32" x14ac:dyDescent="0.2">
      <c r="B238" s="39" t="s">
        <v>76</v>
      </c>
      <c r="C238" s="384" t="s">
        <v>1921</v>
      </c>
      <c r="D238" s="386">
        <v>224</v>
      </c>
      <c r="E238" s="2" t="s">
        <v>42</v>
      </c>
      <c r="F238" s="13"/>
      <c r="G238" s="386">
        <v>3</v>
      </c>
      <c r="H238" s="386"/>
      <c r="I238" s="386"/>
      <c r="J238" s="386"/>
      <c r="K238" s="386">
        <v>3</v>
      </c>
      <c r="L238" s="386"/>
      <c r="M238" s="386"/>
      <c r="N238" s="386"/>
      <c r="O238" s="386"/>
      <c r="P238" s="386"/>
      <c r="Q238" s="386"/>
      <c r="R238" s="386"/>
      <c r="S238" s="320" t="s">
        <v>2095</v>
      </c>
      <c r="T238" s="98"/>
      <c r="U238" s="384"/>
      <c r="V238" s="386"/>
      <c r="W238" s="384"/>
      <c r="X238" s="2"/>
      <c r="Y238" s="385"/>
      <c r="Z238" s="1"/>
      <c r="AA238" s="386"/>
      <c r="AB238" s="1"/>
      <c r="AC238" s="2"/>
      <c r="AD238" s="13"/>
      <c r="AE238" s="1"/>
      <c r="AF238" s="387"/>
    </row>
    <row r="239" spans="2:32" x14ac:dyDescent="0.2">
      <c r="B239" s="39" t="s">
        <v>76</v>
      </c>
      <c r="C239" s="384" t="s">
        <v>1921</v>
      </c>
      <c r="D239" s="386">
        <v>225</v>
      </c>
      <c r="E239" s="2" t="s">
        <v>42</v>
      </c>
      <c r="F239" s="13"/>
      <c r="G239" s="386">
        <v>3</v>
      </c>
      <c r="H239" s="386"/>
      <c r="I239" s="386"/>
      <c r="J239" s="386"/>
      <c r="K239" s="386"/>
      <c r="L239" s="386"/>
      <c r="M239" s="386"/>
      <c r="N239" s="386"/>
      <c r="O239" s="386"/>
      <c r="P239" s="386"/>
      <c r="Q239" s="386"/>
      <c r="R239" s="386"/>
      <c r="S239" s="320" t="s">
        <v>2096</v>
      </c>
      <c r="T239" s="98"/>
      <c r="U239" s="384"/>
      <c r="V239" s="386"/>
      <c r="W239" s="384"/>
      <c r="X239" s="2"/>
      <c r="Y239" s="385"/>
      <c r="Z239" s="1"/>
      <c r="AA239" s="386"/>
      <c r="AB239" s="1"/>
      <c r="AC239" s="2"/>
      <c r="AD239" s="13"/>
      <c r="AE239" s="1"/>
      <c r="AF239" s="387"/>
    </row>
    <row r="240" spans="2:32" x14ac:dyDescent="0.2">
      <c r="B240" s="39" t="s">
        <v>76</v>
      </c>
      <c r="C240" s="384" t="s">
        <v>1921</v>
      </c>
      <c r="D240" s="386">
        <v>226</v>
      </c>
      <c r="E240" s="2" t="s">
        <v>42</v>
      </c>
      <c r="F240" s="13"/>
      <c r="G240" s="386">
        <v>3</v>
      </c>
      <c r="H240" s="386"/>
      <c r="I240" s="386"/>
      <c r="J240" s="386"/>
      <c r="K240" s="386"/>
      <c r="L240" s="386"/>
      <c r="M240" s="386"/>
      <c r="N240" s="386">
        <v>3</v>
      </c>
      <c r="O240" s="386"/>
      <c r="P240" s="386"/>
      <c r="Q240" s="386"/>
      <c r="R240" s="386"/>
      <c r="S240" s="322" t="s">
        <v>2008</v>
      </c>
      <c r="T240" s="98"/>
      <c r="U240" s="384"/>
      <c r="V240" s="386"/>
      <c r="W240" s="384"/>
      <c r="X240" s="2"/>
      <c r="Y240" s="385"/>
      <c r="Z240" s="1"/>
      <c r="AA240" s="386"/>
      <c r="AB240" s="1"/>
      <c r="AC240" s="2"/>
      <c r="AD240" s="13"/>
      <c r="AE240" s="1"/>
      <c r="AF240" s="387"/>
    </row>
    <row r="241" spans="2:32" x14ac:dyDescent="0.2">
      <c r="B241" s="39" t="s">
        <v>76</v>
      </c>
      <c r="C241" s="384" t="s">
        <v>1921</v>
      </c>
      <c r="D241" s="386">
        <v>227</v>
      </c>
      <c r="E241" s="2" t="s">
        <v>42</v>
      </c>
      <c r="F241" s="13"/>
      <c r="G241" s="386">
        <v>3</v>
      </c>
      <c r="H241" s="386"/>
      <c r="I241" s="386"/>
      <c r="J241" s="386"/>
      <c r="K241" s="386"/>
      <c r="L241" s="386"/>
      <c r="M241" s="386"/>
      <c r="N241" s="386"/>
      <c r="O241" s="386"/>
      <c r="P241" s="386"/>
      <c r="Q241" s="386"/>
      <c r="R241" s="386"/>
      <c r="S241" s="322" t="s">
        <v>2009</v>
      </c>
      <c r="T241" s="98"/>
      <c r="U241" s="384"/>
      <c r="V241" s="386"/>
      <c r="W241" s="384"/>
      <c r="X241" s="2"/>
      <c r="Y241" s="385"/>
      <c r="Z241" s="1"/>
      <c r="AA241" s="386"/>
      <c r="AB241" s="1"/>
      <c r="AC241" s="2"/>
      <c r="AD241" s="13"/>
      <c r="AE241" s="1"/>
      <c r="AF241" s="387"/>
    </row>
    <row r="242" spans="2:32" x14ac:dyDescent="0.2">
      <c r="B242" s="39" t="s">
        <v>76</v>
      </c>
      <c r="C242" s="384" t="s">
        <v>1921</v>
      </c>
      <c r="D242" s="386">
        <v>228</v>
      </c>
      <c r="E242" s="2" t="s">
        <v>44</v>
      </c>
      <c r="F242" s="13"/>
      <c r="G242" s="386">
        <v>1</v>
      </c>
      <c r="H242" s="386"/>
      <c r="I242" s="386">
        <v>6</v>
      </c>
      <c r="J242" s="386"/>
      <c r="K242" s="386"/>
      <c r="L242" s="386"/>
      <c r="M242" s="386"/>
      <c r="N242" s="386"/>
      <c r="O242" s="386"/>
      <c r="P242" s="386"/>
      <c r="Q242" s="386"/>
      <c r="R242" s="386"/>
      <c r="S242" s="322" t="s">
        <v>2010</v>
      </c>
      <c r="T242" s="98"/>
      <c r="U242" s="384"/>
      <c r="V242" s="386"/>
      <c r="W242" s="384"/>
      <c r="X242" s="2"/>
      <c r="Y242" s="385"/>
      <c r="Z242" s="1"/>
      <c r="AA242" s="386"/>
      <c r="AB242" s="1"/>
      <c r="AC242" s="2"/>
      <c r="AD242" s="13"/>
      <c r="AE242" s="1"/>
      <c r="AF242" s="387"/>
    </row>
    <row r="243" spans="2:32" x14ac:dyDescent="0.2">
      <c r="B243" s="39" t="s">
        <v>76</v>
      </c>
      <c r="C243" s="384" t="s">
        <v>1921</v>
      </c>
      <c r="D243" s="386">
        <v>229</v>
      </c>
      <c r="E243" s="2" t="s">
        <v>42</v>
      </c>
      <c r="F243" s="13"/>
      <c r="G243" s="386">
        <v>3</v>
      </c>
      <c r="H243" s="386"/>
      <c r="I243" s="386"/>
      <c r="J243" s="386"/>
      <c r="K243" s="386"/>
      <c r="L243" s="386"/>
      <c r="M243" s="386"/>
      <c r="N243" s="386">
        <v>3</v>
      </c>
      <c r="O243" s="386"/>
      <c r="P243" s="386"/>
      <c r="Q243" s="386"/>
      <c r="R243" s="386"/>
      <c r="S243" s="322" t="s">
        <v>2011</v>
      </c>
      <c r="T243" s="98"/>
      <c r="U243" s="384"/>
      <c r="V243" s="386"/>
      <c r="W243" s="384"/>
      <c r="X243" s="2"/>
      <c r="Y243" s="385"/>
      <c r="Z243" s="1"/>
      <c r="AA243" s="386"/>
      <c r="AB243" s="1"/>
      <c r="AC243" s="2"/>
      <c r="AD243" s="13"/>
      <c r="AE243" s="1"/>
      <c r="AF243" s="387"/>
    </row>
    <row r="244" spans="2:32" x14ac:dyDescent="0.2">
      <c r="B244" s="39" t="s">
        <v>76</v>
      </c>
      <c r="C244" s="384" t="s">
        <v>1921</v>
      </c>
      <c r="D244" s="386">
        <v>230</v>
      </c>
      <c r="E244" s="2" t="s">
        <v>42</v>
      </c>
      <c r="F244" s="13"/>
      <c r="G244" s="386">
        <v>3</v>
      </c>
      <c r="H244" s="386"/>
      <c r="I244" s="386"/>
      <c r="J244" s="386"/>
      <c r="K244" s="386"/>
      <c r="L244" s="386"/>
      <c r="M244" s="386"/>
      <c r="N244" s="386"/>
      <c r="O244" s="386"/>
      <c r="P244" s="386"/>
      <c r="Q244" s="386"/>
      <c r="R244" s="386"/>
      <c r="S244" s="322" t="s">
        <v>2012</v>
      </c>
      <c r="T244" s="98"/>
      <c r="U244" s="384"/>
      <c r="V244" s="386"/>
      <c r="W244" s="384"/>
      <c r="X244" s="2"/>
      <c r="Y244" s="385"/>
      <c r="Z244" s="1"/>
      <c r="AA244" s="386"/>
      <c r="AB244" s="1"/>
      <c r="AC244" s="2"/>
      <c r="AD244" s="13"/>
      <c r="AE244" s="1"/>
      <c r="AF244" s="387"/>
    </row>
    <row r="245" spans="2:32" x14ac:dyDescent="0.2">
      <c r="B245" s="39" t="s">
        <v>76</v>
      </c>
      <c r="C245" s="384" t="s">
        <v>1921</v>
      </c>
      <c r="D245" s="386">
        <v>231</v>
      </c>
      <c r="E245" s="2" t="s">
        <v>42</v>
      </c>
      <c r="F245" s="13"/>
      <c r="G245" s="386">
        <v>3</v>
      </c>
      <c r="H245" s="386"/>
      <c r="I245" s="386"/>
      <c r="J245" s="386"/>
      <c r="K245" s="386"/>
      <c r="L245" s="386"/>
      <c r="M245" s="386"/>
      <c r="N245" s="386">
        <v>3</v>
      </c>
      <c r="O245" s="386"/>
      <c r="P245" s="386"/>
      <c r="Q245" s="386"/>
      <c r="R245" s="386"/>
      <c r="S245" s="320" t="s">
        <v>2097</v>
      </c>
      <c r="T245" s="98"/>
      <c r="U245" s="384"/>
      <c r="V245" s="386"/>
      <c r="W245" s="384"/>
      <c r="X245" s="2"/>
      <c r="Y245" s="385"/>
      <c r="Z245" s="1"/>
      <c r="AA245" s="386"/>
      <c r="AB245" s="1"/>
      <c r="AC245" s="2"/>
      <c r="AD245" s="13"/>
      <c r="AE245" s="1"/>
      <c r="AF245" s="387"/>
    </row>
    <row r="246" spans="2:32" x14ac:dyDescent="0.2">
      <c r="B246" s="39" t="s">
        <v>76</v>
      </c>
      <c r="C246" s="384" t="s">
        <v>1921</v>
      </c>
      <c r="D246" s="386">
        <v>232</v>
      </c>
      <c r="E246" s="2" t="s">
        <v>42</v>
      </c>
      <c r="F246" s="13"/>
      <c r="G246" s="386">
        <v>3</v>
      </c>
      <c r="H246" s="386"/>
      <c r="I246" s="386"/>
      <c r="J246" s="386"/>
      <c r="K246" s="386"/>
      <c r="L246" s="386"/>
      <c r="M246" s="386"/>
      <c r="N246" s="386"/>
      <c r="O246" s="386"/>
      <c r="P246" s="386"/>
      <c r="Q246" s="386"/>
      <c r="R246" s="386"/>
      <c r="S246" s="320" t="s">
        <v>2098</v>
      </c>
      <c r="T246" s="98"/>
      <c r="U246" s="384"/>
      <c r="V246" s="386"/>
      <c r="W246" s="384"/>
      <c r="X246" s="2"/>
      <c r="Y246" s="385"/>
      <c r="Z246" s="1"/>
      <c r="AA246" s="386"/>
      <c r="AB246" s="1"/>
      <c r="AC246" s="2"/>
      <c r="AD246" s="13"/>
      <c r="AE246" s="1"/>
      <c r="AF246" s="387"/>
    </row>
    <row r="247" spans="2:32" x14ac:dyDescent="0.2">
      <c r="B247" s="39" t="s">
        <v>76</v>
      </c>
      <c r="C247" s="384" t="s">
        <v>1921</v>
      </c>
      <c r="D247" s="386">
        <v>233</v>
      </c>
      <c r="E247" s="2" t="s">
        <v>42</v>
      </c>
      <c r="F247" s="13"/>
      <c r="G247" s="386">
        <v>3</v>
      </c>
      <c r="H247" s="386"/>
      <c r="I247" s="386"/>
      <c r="J247" s="386"/>
      <c r="K247" s="386"/>
      <c r="L247" s="386"/>
      <c r="M247" s="386"/>
      <c r="N247" s="386">
        <v>3</v>
      </c>
      <c r="O247" s="386"/>
      <c r="P247" s="386"/>
      <c r="Q247" s="386"/>
      <c r="R247" s="386"/>
      <c r="S247" s="321" t="s">
        <v>1116</v>
      </c>
      <c r="T247" s="98"/>
      <c r="U247" s="384"/>
      <c r="V247" s="386"/>
      <c r="W247" s="384"/>
      <c r="X247" s="2"/>
      <c r="Y247" s="385"/>
      <c r="Z247" s="1"/>
      <c r="AA247" s="386"/>
      <c r="AB247" s="1"/>
      <c r="AC247" s="2"/>
      <c r="AD247" s="13"/>
      <c r="AE247" s="1"/>
      <c r="AF247" s="387"/>
    </row>
    <row r="248" spans="2:32" x14ac:dyDescent="0.2">
      <c r="B248" s="39" t="s">
        <v>76</v>
      </c>
      <c r="C248" s="384" t="s">
        <v>1921</v>
      </c>
      <c r="D248" s="386">
        <v>234</v>
      </c>
      <c r="E248" s="2" t="s">
        <v>42</v>
      </c>
      <c r="F248" s="13"/>
      <c r="G248" s="386">
        <v>3</v>
      </c>
      <c r="H248" s="386"/>
      <c r="I248" s="386"/>
      <c r="J248" s="386"/>
      <c r="K248" s="386"/>
      <c r="L248" s="386"/>
      <c r="M248" s="386"/>
      <c r="N248" s="386"/>
      <c r="O248" s="386"/>
      <c r="P248" s="386">
        <v>2</v>
      </c>
      <c r="Q248" s="386"/>
      <c r="R248" s="386"/>
      <c r="S248" s="322" t="s">
        <v>2013</v>
      </c>
      <c r="T248" s="98"/>
      <c r="U248" s="384"/>
      <c r="V248" s="386"/>
      <c r="W248" s="384"/>
      <c r="X248" s="2"/>
      <c r="Y248" s="385"/>
      <c r="Z248" s="1"/>
      <c r="AA248" s="386"/>
      <c r="AB248" s="1"/>
      <c r="AC248" s="2"/>
      <c r="AD248" s="13"/>
      <c r="AE248" s="1"/>
      <c r="AF248" s="387"/>
    </row>
    <row r="249" spans="2:32" x14ac:dyDescent="0.2">
      <c r="B249" s="39" t="s">
        <v>76</v>
      </c>
      <c r="C249" s="384" t="s">
        <v>1921</v>
      </c>
      <c r="D249" s="386">
        <v>235</v>
      </c>
      <c r="E249" s="2" t="s">
        <v>42</v>
      </c>
      <c r="F249" s="13"/>
      <c r="G249" s="386">
        <v>3</v>
      </c>
      <c r="H249" s="386"/>
      <c r="I249" s="386"/>
      <c r="J249" s="386"/>
      <c r="K249" s="386"/>
      <c r="L249" s="386"/>
      <c r="M249" s="386"/>
      <c r="N249" s="386">
        <v>3</v>
      </c>
      <c r="O249" s="386"/>
      <c r="P249" s="386"/>
      <c r="Q249" s="386"/>
      <c r="R249" s="386"/>
      <c r="S249" s="321" t="s">
        <v>1116</v>
      </c>
      <c r="T249" s="98"/>
      <c r="U249" s="384"/>
      <c r="V249" s="386"/>
      <c r="W249" s="384"/>
      <c r="X249" s="2"/>
      <c r="Y249" s="385"/>
      <c r="Z249" s="1"/>
      <c r="AA249" s="386"/>
      <c r="AB249" s="1"/>
      <c r="AC249" s="2"/>
      <c r="AD249" s="13"/>
      <c r="AE249" s="1"/>
      <c r="AF249" s="387"/>
    </row>
    <row r="250" spans="2:32" x14ac:dyDescent="0.2">
      <c r="B250" s="39" t="s">
        <v>76</v>
      </c>
      <c r="C250" s="384" t="s">
        <v>1921</v>
      </c>
      <c r="D250" s="386">
        <v>236</v>
      </c>
      <c r="E250" s="2" t="s">
        <v>42</v>
      </c>
      <c r="F250" s="13"/>
      <c r="G250" s="386">
        <v>3</v>
      </c>
      <c r="H250" s="386"/>
      <c r="I250" s="386"/>
      <c r="J250" s="386"/>
      <c r="K250" s="386"/>
      <c r="L250" s="386"/>
      <c r="M250" s="386"/>
      <c r="N250" s="386"/>
      <c r="O250" s="386"/>
      <c r="P250" s="386"/>
      <c r="Q250" s="386"/>
      <c r="R250" s="386"/>
      <c r="S250" s="321" t="s">
        <v>1116</v>
      </c>
      <c r="T250" s="98"/>
      <c r="U250" s="384"/>
      <c r="V250" s="386"/>
      <c r="W250" s="384"/>
      <c r="X250" s="2"/>
      <c r="Y250" s="385"/>
      <c r="Z250" s="1"/>
      <c r="AA250" s="386"/>
      <c r="AB250" s="1"/>
      <c r="AC250" s="2"/>
      <c r="AD250" s="13"/>
      <c r="AE250" s="1"/>
      <c r="AF250" s="387"/>
    </row>
    <row r="251" spans="2:32" x14ac:dyDescent="0.2">
      <c r="B251" s="39" t="s">
        <v>76</v>
      </c>
      <c r="C251" s="384" t="s">
        <v>1921</v>
      </c>
      <c r="D251" s="386">
        <v>237</v>
      </c>
      <c r="E251" s="2" t="s">
        <v>42</v>
      </c>
      <c r="F251" s="13"/>
      <c r="G251" s="386">
        <v>3</v>
      </c>
      <c r="H251" s="386"/>
      <c r="I251" s="386"/>
      <c r="J251" s="386"/>
      <c r="K251" s="386"/>
      <c r="L251" s="386"/>
      <c r="M251" s="386"/>
      <c r="N251" s="386">
        <v>3</v>
      </c>
      <c r="O251" s="386"/>
      <c r="P251" s="386"/>
      <c r="Q251" s="386"/>
      <c r="R251" s="386"/>
      <c r="S251" s="321" t="s">
        <v>1116</v>
      </c>
      <c r="T251" s="98"/>
      <c r="U251" s="384"/>
      <c r="V251" s="386"/>
      <c r="W251" s="384"/>
      <c r="X251" s="2"/>
      <c r="Y251" s="385"/>
      <c r="Z251" s="1"/>
      <c r="AA251" s="386"/>
      <c r="AB251" s="1"/>
      <c r="AC251" s="2"/>
      <c r="AD251" s="13"/>
      <c r="AE251" s="1"/>
      <c r="AF251" s="387"/>
    </row>
    <row r="252" spans="2:32" x14ac:dyDescent="0.2">
      <c r="B252" s="39" t="s">
        <v>76</v>
      </c>
      <c r="C252" s="384" t="s">
        <v>1921</v>
      </c>
      <c r="D252" s="386">
        <v>238</v>
      </c>
      <c r="E252" s="2" t="s">
        <v>42</v>
      </c>
      <c r="F252" s="13"/>
      <c r="G252" s="386">
        <v>3</v>
      </c>
      <c r="H252" s="386"/>
      <c r="I252" s="386"/>
      <c r="J252" s="386"/>
      <c r="K252" s="386"/>
      <c r="L252" s="386"/>
      <c r="M252" s="386"/>
      <c r="N252" s="386">
        <v>3</v>
      </c>
      <c r="O252" s="386"/>
      <c r="P252" s="386"/>
      <c r="Q252" s="386"/>
      <c r="R252" s="386"/>
      <c r="S252" s="322" t="s">
        <v>2014</v>
      </c>
      <c r="T252" s="98"/>
      <c r="U252" s="384"/>
      <c r="V252" s="386"/>
      <c r="W252" s="384"/>
      <c r="X252" s="2"/>
      <c r="Y252" s="385"/>
      <c r="Z252" s="1"/>
      <c r="AA252" s="386"/>
      <c r="AB252" s="1"/>
      <c r="AC252" s="2"/>
      <c r="AD252" s="13"/>
      <c r="AE252" s="1"/>
      <c r="AF252" s="387"/>
    </row>
    <row r="253" spans="2:32" x14ac:dyDescent="0.2">
      <c r="B253" s="39" t="s">
        <v>76</v>
      </c>
      <c r="C253" s="384" t="s">
        <v>1921</v>
      </c>
      <c r="D253" s="386">
        <v>239</v>
      </c>
      <c r="E253" s="2" t="s">
        <v>42</v>
      </c>
      <c r="F253" s="13"/>
      <c r="G253" s="386">
        <v>3</v>
      </c>
      <c r="H253" s="386"/>
      <c r="I253" s="386"/>
      <c r="J253" s="386"/>
      <c r="K253" s="386"/>
      <c r="L253" s="386"/>
      <c r="M253" s="386"/>
      <c r="N253" s="386"/>
      <c r="O253" s="386"/>
      <c r="P253" s="386"/>
      <c r="Q253" s="386"/>
      <c r="R253" s="386"/>
      <c r="S253" s="322" t="s">
        <v>1118</v>
      </c>
      <c r="T253" s="98"/>
      <c r="U253" s="384"/>
      <c r="V253" s="386"/>
      <c r="W253" s="384"/>
      <c r="X253" s="2"/>
      <c r="Y253" s="385"/>
      <c r="Z253" s="1"/>
      <c r="AA253" s="386"/>
      <c r="AB253" s="1"/>
      <c r="AC253" s="2"/>
      <c r="AD253" s="13"/>
      <c r="AE253" s="1"/>
      <c r="AF253" s="387"/>
    </row>
    <row r="254" spans="2:32" x14ac:dyDescent="0.2">
      <c r="B254" s="39" t="s">
        <v>76</v>
      </c>
      <c r="C254" s="384" t="s">
        <v>1921</v>
      </c>
      <c r="D254" s="386">
        <v>240</v>
      </c>
      <c r="E254" s="2" t="s">
        <v>42</v>
      </c>
      <c r="F254" s="13"/>
      <c r="G254" s="386">
        <v>3</v>
      </c>
      <c r="H254" s="386"/>
      <c r="I254" s="386"/>
      <c r="J254" s="386"/>
      <c r="K254" s="386"/>
      <c r="L254" s="386"/>
      <c r="M254" s="386"/>
      <c r="N254" s="386">
        <v>3</v>
      </c>
      <c r="O254" s="386"/>
      <c r="P254" s="386"/>
      <c r="Q254" s="386"/>
      <c r="R254" s="386"/>
      <c r="S254" s="321" t="s">
        <v>1116</v>
      </c>
      <c r="T254" s="98"/>
      <c r="U254" s="384"/>
      <c r="V254" s="386"/>
      <c r="W254" s="384"/>
      <c r="X254" s="2"/>
      <c r="Y254" s="385"/>
      <c r="Z254" s="1"/>
      <c r="AA254" s="386"/>
      <c r="AB254" s="1"/>
      <c r="AC254" s="2"/>
      <c r="AD254" s="13"/>
      <c r="AE254" s="1"/>
      <c r="AF254" s="387"/>
    </row>
    <row r="255" spans="2:32" x14ac:dyDescent="0.2">
      <c r="B255" s="39" t="s">
        <v>76</v>
      </c>
      <c r="C255" s="384" t="s">
        <v>1921</v>
      </c>
      <c r="D255" s="386">
        <v>241</v>
      </c>
      <c r="E255" s="2" t="s">
        <v>42</v>
      </c>
      <c r="F255" s="13"/>
      <c r="G255" s="386">
        <v>3</v>
      </c>
      <c r="H255" s="386"/>
      <c r="I255" s="386"/>
      <c r="J255" s="386"/>
      <c r="K255" s="386"/>
      <c r="L255" s="386"/>
      <c r="M255" s="386"/>
      <c r="N255" s="386"/>
      <c r="O255" s="386"/>
      <c r="P255" s="386"/>
      <c r="Q255" s="386"/>
      <c r="R255" s="386"/>
      <c r="S255" s="322" t="s">
        <v>1120</v>
      </c>
      <c r="T255" s="98"/>
      <c r="U255" s="384"/>
      <c r="V255" s="386"/>
      <c r="W255" s="384"/>
      <c r="X255" s="2"/>
      <c r="Y255" s="385"/>
      <c r="Z255" s="1"/>
      <c r="AA255" s="386"/>
      <c r="AB255" s="1"/>
      <c r="AC255" s="2"/>
      <c r="AD255" s="13"/>
      <c r="AE255" s="1"/>
      <c r="AF255" s="387"/>
    </row>
    <row r="256" spans="2:32" x14ac:dyDescent="0.2">
      <c r="B256" s="39" t="s">
        <v>76</v>
      </c>
      <c r="C256" s="384" t="s">
        <v>1921</v>
      </c>
      <c r="D256" s="386">
        <v>242</v>
      </c>
      <c r="E256" s="2" t="s">
        <v>42</v>
      </c>
      <c r="F256" s="13"/>
      <c r="G256" s="386">
        <v>3</v>
      </c>
      <c r="H256" s="386"/>
      <c r="I256" s="386"/>
      <c r="J256" s="386"/>
      <c r="K256" s="386"/>
      <c r="L256" s="386"/>
      <c r="M256" s="386"/>
      <c r="N256" s="386">
        <v>3</v>
      </c>
      <c r="O256" s="386"/>
      <c r="P256" s="386"/>
      <c r="Q256" s="386"/>
      <c r="R256" s="386"/>
      <c r="S256" s="321" t="s">
        <v>1116</v>
      </c>
      <c r="T256" s="98"/>
      <c r="U256" s="384"/>
      <c r="V256" s="386"/>
      <c r="W256" s="384"/>
      <c r="X256" s="2"/>
      <c r="Y256" s="385"/>
      <c r="Z256" s="1"/>
      <c r="AA256" s="386"/>
      <c r="AB256" s="1"/>
      <c r="AC256" s="2"/>
      <c r="AD256" s="13"/>
      <c r="AE256" s="1"/>
      <c r="AF256" s="387"/>
    </row>
    <row r="257" spans="2:32" x14ac:dyDescent="0.2">
      <c r="B257" s="39" t="s">
        <v>76</v>
      </c>
      <c r="C257" s="384" t="s">
        <v>1921</v>
      </c>
      <c r="D257" s="386">
        <v>243</v>
      </c>
      <c r="E257" s="2" t="s">
        <v>1110</v>
      </c>
      <c r="F257" s="13"/>
      <c r="G257" s="386"/>
      <c r="H257" s="386">
        <v>9</v>
      </c>
      <c r="I257" s="386"/>
      <c r="J257" s="386"/>
      <c r="K257" s="386"/>
      <c r="L257" s="386"/>
      <c r="M257" s="386"/>
      <c r="N257" s="386"/>
      <c r="O257" s="386"/>
      <c r="P257" s="386"/>
      <c r="Q257" s="386"/>
      <c r="R257" s="386"/>
      <c r="S257" s="322" t="s">
        <v>2015</v>
      </c>
      <c r="T257" s="98"/>
      <c r="U257" s="384"/>
      <c r="V257" s="386"/>
      <c r="W257" s="384"/>
      <c r="X257" s="2"/>
      <c r="Y257" s="385"/>
      <c r="Z257" s="1"/>
      <c r="AA257" s="386"/>
      <c r="AB257" s="1"/>
      <c r="AC257" s="2"/>
      <c r="AD257" s="13"/>
      <c r="AE257" s="1"/>
      <c r="AF257" s="387"/>
    </row>
    <row r="258" spans="2:32" x14ac:dyDescent="0.2">
      <c r="B258" s="39" t="s">
        <v>76</v>
      </c>
      <c r="C258" s="384" t="s">
        <v>1921</v>
      </c>
      <c r="D258" s="386">
        <v>244</v>
      </c>
      <c r="E258" s="2" t="s">
        <v>42</v>
      </c>
      <c r="F258" s="13"/>
      <c r="G258" s="386">
        <v>3</v>
      </c>
      <c r="H258" s="386"/>
      <c r="I258" s="386"/>
      <c r="J258" s="386"/>
      <c r="K258" s="386"/>
      <c r="L258" s="386"/>
      <c r="M258" s="386"/>
      <c r="N258" s="386">
        <v>3</v>
      </c>
      <c r="O258" s="386"/>
      <c r="P258" s="386"/>
      <c r="Q258" s="386"/>
      <c r="R258" s="386"/>
      <c r="S258" s="322" t="s">
        <v>2016</v>
      </c>
      <c r="T258" s="98"/>
      <c r="U258" s="384"/>
      <c r="V258" s="386"/>
      <c r="W258" s="384"/>
      <c r="X258" s="2"/>
      <c r="Y258" s="385"/>
      <c r="Z258" s="1"/>
      <c r="AA258" s="386"/>
      <c r="AB258" s="1"/>
      <c r="AC258" s="2"/>
      <c r="AD258" s="13"/>
      <c r="AE258" s="1"/>
      <c r="AF258" s="387"/>
    </row>
    <row r="259" spans="2:32" x14ac:dyDescent="0.2">
      <c r="B259" s="39" t="s">
        <v>76</v>
      </c>
      <c r="C259" s="384" t="s">
        <v>1921</v>
      </c>
      <c r="D259" s="386">
        <v>245</v>
      </c>
      <c r="E259" s="2" t="s">
        <v>42</v>
      </c>
      <c r="F259" s="13"/>
      <c r="G259" s="386">
        <v>3</v>
      </c>
      <c r="H259" s="386"/>
      <c r="I259" s="386"/>
      <c r="J259" s="386"/>
      <c r="K259" s="386"/>
      <c r="L259" s="386"/>
      <c r="M259" s="386"/>
      <c r="N259" s="386">
        <v>3</v>
      </c>
      <c r="O259" s="386"/>
      <c r="P259" s="386"/>
      <c r="Q259" s="386"/>
      <c r="R259" s="386"/>
      <c r="S259" s="322" t="s">
        <v>2016</v>
      </c>
      <c r="T259" s="98"/>
      <c r="U259" s="384"/>
      <c r="V259" s="386"/>
      <c r="W259" s="384"/>
      <c r="X259" s="2"/>
      <c r="Y259" s="385"/>
      <c r="Z259" s="1"/>
      <c r="AA259" s="386"/>
      <c r="AB259" s="1"/>
      <c r="AC259" s="2"/>
      <c r="AD259" s="13"/>
      <c r="AE259" s="1"/>
      <c r="AF259" s="387"/>
    </row>
    <row r="260" spans="2:32" x14ac:dyDescent="0.2">
      <c r="B260" s="39" t="s">
        <v>76</v>
      </c>
      <c r="C260" s="384" t="s">
        <v>1921</v>
      </c>
      <c r="D260" s="386">
        <v>246</v>
      </c>
      <c r="E260" s="2" t="s">
        <v>42</v>
      </c>
      <c r="F260" s="13"/>
      <c r="G260" s="386">
        <v>3</v>
      </c>
      <c r="H260" s="386"/>
      <c r="I260" s="386"/>
      <c r="J260" s="386"/>
      <c r="K260" s="386"/>
      <c r="L260" s="386"/>
      <c r="M260" s="386"/>
      <c r="N260" s="386"/>
      <c r="O260" s="386"/>
      <c r="P260" s="386"/>
      <c r="Q260" s="386"/>
      <c r="R260" s="386"/>
      <c r="S260" s="322" t="s">
        <v>2017</v>
      </c>
      <c r="T260" s="98"/>
      <c r="U260" s="384"/>
      <c r="V260" s="386"/>
      <c r="W260" s="384"/>
      <c r="X260" s="2"/>
      <c r="Y260" s="385"/>
      <c r="Z260" s="1"/>
      <c r="AA260" s="386"/>
      <c r="AB260" s="1"/>
      <c r="AC260" s="2"/>
      <c r="AD260" s="13"/>
      <c r="AE260" s="1"/>
      <c r="AF260" s="387"/>
    </row>
    <row r="261" spans="2:32" x14ac:dyDescent="0.2">
      <c r="B261" s="39" t="s">
        <v>76</v>
      </c>
      <c r="C261" s="384" t="s">
        <v>1921</v>
      </c>
      <c r="D261" s="386">
        <v>247</v>
      </c>
      <c r="E261" s="2" t="s">
        <v>42</v>
      </c>
      <c r="F261" s="13"/>
      <c r="G261" s="386">
        <v>3</v>
      </c>
      <c r="H261" s="386"/>
      <c r="I261" s="386"/>
      <c r="J261" s="386"/>
      <c r="K261" s="386"/>
      <c r="L261" s="386"/>
      <c r="M261" s="386"/>
      <c r="N261" s="386">
        <v>3</v>
      </c>
      <c r="O261" s="386"/>
      <c r="P261" s="386"/>
      <c r="Q261" s="386"/>
      <c r="R261" s="386"/>
      <c r="S261" s="322" t="s">
        <v>2018</v>
      </c>
      <c r="T261" s="98"/>
      <c r="U261" s="384"/>
      <c r="V261" s="386"/>
      <c r="W261" s="384"/>
      <c r="X261" s="2"/>
      <c r="Y261" s="385"/>
      <c r="Z261" s="1"/>
      <c r="AA261" s="386"/>
      <c r="AB261" s="1"/>
      <c r="AC261" s="2"/>
      <c r="AD261" s="13"/>
      <c r="AE261" s="1"/>
      <c r="AF261" s="387"/>
    </row>
    <row r="262" spans="2:32" x14ac:dyDescent="0.2">
      <c r="B262" s="39" t="s">
        <v>76</v>
      </c>
      <c r="C262" s="384" t="s">
        <v>1921</v>
      </c>
      <c r="D262" s="386">
        <v>248</v>
      </c>
      <c r="E262" s="2" t="s">
        <v>1109</v>
      </c>
      <c r="F262" s="13"/>
      <c r="G262" s="386">
        <v>3</v>
      </c>
      <c r="H262" s="386"/>
      <c r="I262" s="386">
        <v>3</v>
      </c>
      <c r="J262" s="386"/>
      <c r="K262" s="386"/>
      <c r="L262" s="386"/>
      <c r="M262" s="386"/>
      <c r="N262" s="386"/>
      <c r="O262" s="386"/>
      <c r="P262" s="386"/>
      <c r="Q262" s="386"/>
      <c r="R262" s="386"/>
      <c r="S262" s="322" t="s">
        <v>2019</v>
      </c>
      <c r="T262" s="98"/>
      <c r="U262" s="384"/>
      <c r="V262" s="386"/>
      <c r="W262" s="384"/>
      <c r="X262" s="2"/>
      <c r="Y262" s="385"/>
      <c r="Z262" s="1"/>
      <c r="AA262" s="386"/>
      <c r="AB262" s="1"/>
      <c r="AC262" s="2"/>
      <c r="AD262" s="13"/>
      <c r="AE262" s="1"/>
      <c r="AF262" s="387"/>
    </row>
    <row r="263" spans="2:32" x14ac:dyDescent="0.2">
      <c r="B263" s="39" t="s">
        <v>76</v>
      </c>
      <c r="C263" s="384" t="s">
        <v>1921</v>
      </c>
      <c r="D263" s="386">
        <v>249</v>
      </c>
      <c r="E263" s="2" t="s">
        <v>44</v>
      </c>
      <c r="F263" s="13"/>
      <c r="G263" s="386"/>
      <c r="H263" s="386"/>
      <c r="I263" s="386">
        <v>6</v>
      </c>
      <c r="J263" s="386"/>
      <c r="K263" s="386">
        <v>3</v>
      </c>
      <c r="L263" s="386"/>
      <c r="M263" s="386"/>
      <c r="N263" s="386"/>
      <c r="O263" s="386"/>
      <c r="P263" s="386"/>
      <c r="Q263" s="386"/>
      <c r="R263" s="386"/>
      <c r="S263" s="322" t="s">
        <v>2020</v>
      </c>
      <c r="T263" s="98"/>
      <c r="U263" s="384"/>
      <c r="V263" s="386"/>
      <c r="W263" s="384"/>
      <c r="X263" s="2"/>
      <c r="Y263" s="385"/>
      <c r="Z263" s="1"/>
      <c r="AA263" s="386"/>
      <c r="AB263" s="1"/>
      <c r="AC263" s="2"/>
      <c r="AD263" s="13"/>
      <c r="AE263" s="1"/>
      <c r="AF263" s="387"/>
    </row>
    <row r="264" spans="2:32" x14ac:dyDescent="0.2">
      <c r="B264" s="39" t="s">
        <v>76</v>
      </c>
      <c r="C264" s="384" t="s">
        <v>1921</v>
      </c>
      <c r="D264" s="386">
        <v>250</v>
      </c>
      <c r="E264" s="2" t="s">
        <v>1383</v>
      </c>
      <c r="F264" s="13"/>
      <c r="G264" s="386"/>
      <c r="H264" s="386"/>
      <c r="I264" s="386">
        <v>6</v>
      </c>
      <c r="J264" s="386"/>
      <c r="K264" s="386">
        <v>3</v>
      </c>
      <c r="L264" s="386"/>
      <c r="M264" s="386"/>
      <c r="N264" s="386">
        <v>3</v>
      </c>
      <c r="O264" s="386"/>
      <c r="P264" s="386"/>
      <c r="Q264" s="386"/>
      <c r="R264" s="386"/>
      <c r="S264" s="322" t="s">
        <v>2021</v>
      </c>
      <c r="T264" s="98"/>
      <c r="U264" s="384"/>
      <c r="V264" s="386"/>
      <c r="W264" s="384"/>
      <c r="X264" s="2"/>
      <c r="Y264" s="385"/>
      <c r="Z264" s="1"/>
      <c r="AA264" s="386"/>
      <c r="AB264" s="1"/>
      <c r="AC264" s="2"/>
      <c r="AD264" s="13"/>
      <c r="AE264" s="1"/>
      <c r="AF264" s="387"/>
    </row>
    <row r="265" spans="2:32" x14ac:dyDescent="0.2">
      <c r="B265" s="39" t="s">
        <v>76</v>
      </c>
      <c r="C265" s="384" t="s">
        <v>1921</v>
      </c>
      <c r="D265" s="386">
        <v>251</v>
      </c>
      <c r="E265" s="2" t="s">
        <v>44</v>
      </c>
      <c r="F265" s="13"/>
      <c r="G265" s="386"/>
      <c r="H265" s="386"/>
      <c r="I265" s="386">
        <v>6</v>
      </c>
      <c r="J265" s="386"/>
      <c r="K265" s="386"/>
      <c r="L265" s="386"/>
      <c r="M265" s="386"/>
      <c r="N265" s="386"/>
      <c r="O265" s="386"/>
      <c r="P265" s="386">
        <v>3</v>
      </c>
      <c r="Q265" s="386"/>
      <c r="R265" s="386"/>
      <c r="S265" s="322" t="s">
        <v>2022</v>
      </c>
      <c r="T265" s="98"/>
      <c r="U265" s="384"/>
      <c r="V265" s="386"/>
      <c r="W265" s="384"/>
      <c r="X265" s="2"/>
      <c r="Y265" s="385"/>
      <c r="Z265" s="1"/>
      <c r="AA265" s="386"/>
      <c r="AB265" s="1"/>
      <c r="AC265" s="2"/>
      <c r="AD265" s="13"/>
      <c r="AE265" s="1"/>
      <c r="AF265" s="387"/>
    </row>
    <row r="266" spans="2:32" x14ac:dyDescent="0.2">
      <c r="B266" s="39" t="s">
        <v>76</v>
      </c>
      <c r="C266" s="384" t="s">
        <v>1921</v>
      </c>
      <c r="D266" s="386">
        <v>252</v>
      </c>
      <c r="E266" s="2" t="s">
        <v>42</v>
      </c>
      <c r="F266" s="13"/>
      <c r="G266" s="386">
        <v>3</v>
      </c>
      <c r="H266" s="386"/>
      <c r="I266" s="386"/>
      <c r="J266" s="386"/>
      <c r="K266" s="386">
        <v>3</v>
      </c>
      <c r="L266" s="386"/>
      <c r="M266" s="386"/>
      <c r="N266" s="386">
        <v>3</v>
      </c>
      <c r="O266" s="386"/>
      <c r="P266" s="386"/>
      <c r="Q266" s="386"/>
      <c r="R266" s="386"/>
      <c r="S266" s="322" t="s">
        <v>2023</v>
      </c>
      <c r="T266" s="98"/>
      <c r="U266" s="384"/>
      <c r="V266" s="386"/>
      <c r="W266" s="384"/>
      <c r="X266" s="2"/>
      <c r="Y266" s="385"/>
      <c r="Z266" s="1"/>
      <c r="AA266" s="386"/>
      <c r="AB266" s="1"/>
      <c r="AC266" s="2"/>
      <c r="AD266" s="13"/>
      <c r="AE266" s="1"/>
      <c r="AF266" s="387"/>
    </row>
    <row r="267" spans="2:32" x14ac:dyDescent="0.2">
      <c r="B267" s="39" t="s">
        <v>76</v>
      </c>
      <c r="C267" s="384" t="s">
        <v>1921</v>
      </c>
      <c r="D267" s="386">
        <v>253</v>
      </c>
      <c r="E267" s="2" t="s">
        <v>1113</v>
      </c>
      <c r="F267" s="13"/>
      <c r="G267" s="386">
        <v>4</v>
      </c>
      <c r="H267" s="386"/>
      <c r="I267" s="386">
        <v>3</v>
      </c>
      <c r="J267" s="386"/>
      <c r="K267" s="386"/>
      <c r="L267" s="386"/>
      <c r="M267" s="386"/>
      <c r="N267" s="386">
        <v>3</v>
      </c>
      <c r="O267" s="386"/>
      <c r="P267" s="386"/>
      <c r="Q267" s="386"/>
      <c r="R267" s="386"/>
      <c r="S267" s="322" t="s">
        <v>1120</v>
      </c>
      <c r="T267" s="98"/>
      <c r="U267" s="384"/>
      <c r="V267" s="386"/>
      <c r="W267" s="384"/>
      <c r="X267" s="2"/>
      <c r="Y267" s="385"/>
      <c r="Z267" s="1"/>
      <c r="AA267" s="386"/>
      <c r="AB267" s="1"/>
      <c r="AC267" s="2"/>
      <c r="AD267" s="13"/>
      <c r="AE267" s="1"/>
      <c r="AF267" s="387"/>
    </row>
    <row r="268" spans="2:32" x14ac:dyDescent="0.2">
      <c r="B268" s="39" t="s">
        <v>76</v>
      </c>
      <c r="C268" s="384" t="s">
        <v>1921</v>
      </c>
      <c r="D268" s="386">
        <v>254</v>
      </c>
      <c r="E268" s="2" t="s">
        <v>42</v>
      </c>
      <c r="F268" s="13"/>
      <c r="G268" s="386">
        <v>3</v>
      </c>
      <c r="H268" s="386"/>
      <c r="I268" s="386"/>
      <c r="J268" s="386"/>
      <c r="K268" s="386"/>
      <c r="L268" s="386"/>
      <c r="M268" s="386"/>
      <c r="N268" s="386"/>
      <c r="O268" s="386"/>
      <c r="P268" s="386"/>
      <c r="Q268" s="386"/>
      <c r="R268" s="386"/>
      <c r="S268" s="322" t="s">
        <v>1590</v>
      </c>
      <c r="T268" s="98"/>
      <c r="U268" s="384"/>
      <c r="V268" s="386"/>
      <c r="W268" s="384"/>
      <c r="X268" s="2"/>
      <c r="Y268" s="385"/>
      <c r="Z268" s="1"/>
      <c r="AA268" s="386"/>
      <c r="AB268" s="1"/>
      <c r="AC268" s="2"/>
      <c r="AD268" s="13"/>
      <c r="AE268" s="1"/>
      <c r="AF268" s="387"/>
    </row>
    <row r="269" spans="2:32" x14ac:dyDescent="0.2">
      <c r="B269" s="39" t="s">
        <v>76</v>
      </c>
      <c r="C269" s="384" t="s">
        <v>1921</v>
      </c>
      <c r="D269" s="386">
        <v>255</v>
      </c>
      <c r="E269" s="2" t="s">
        <v>49</v>
      </c>
      <c r="F269" s="13"/>
      <c r="G269" s="386">
        <v>6</v>
      </c>
      <c r="H269" s="386"/>
      <c r="I269" s="386">
        <v>3</v>
      </c>
      <c r="J269" s="386"/>
      <c r="K269" s="386">
        <v>3</v>
      </c>
      <c r="L269" s="386"/>
      <c r="M269" s="386"/>
      <c r="N269" s="386">
        <v>3</v>
      </c>
      <c r="O269" s="386"/>
      <c r="P269" s="386"/>
      <c r="Q269" s="386"/>
      <c r="R269" s="386"/>
      <c r="S269" s="321" t="s">
        <v>2023</v>
      </c>
      <c r="T269" s="98"/>
      <c r="U269" s="384"/>
      <c r="V269" s="386"/>
      <c r="W269" s="384"/>
      <c r="X269" s="2"/>
      <c r="Y269" s="385"/>
      <c r="Z269" s="1"/>
      <c r="AA269" s="386"/>
      <c r="AB269" s="1"/>
      <c r="AC269" s="2"/>
      <c r="AD269" s="13"/>
      <c r="AE269" s="1"/>
      <c r="AF269" s="387"/>
    </row>
    <row r="270" spans="2:32" x14ac:dyDescent="0.2">
      <c r="B270" s="39" t="s">
        <v>76</v>
      </c>
      <c r="C270" s="384" t="s">
        <v>1921</v>
      </c>
      <c r="D270" s="386">
        <v>256</v>
      </c>
      <c r="E270" s="2" t="s">
        <v>42</v>
      </c>
      <c r="F270" s="13"/>
      <c r="G270" s="386">
        <v>3</v>
      </c>
      <c r="H270" s="386"/>
      <c r="I270" s="386"/>
      <c r="J270" s="386"/>
      <c r="K270" s="386"/>
      <c r="L270" s="386"/>
      <c r="M270" s="386"/>
      <c r="N270" s="386"/>
      <c r="O270" s="386"/>
      <c r="P270" s="386"/>
      <c r="Q270" s="386"/>
      <c r="R270" s="386"/>
      <c r="S270" s="322" t="s">
        <v>1118</v>
      </c>
      <c r="T270" s="98"/>
      <c r="U270" s="384"/>
      <c r="V270" s="386"/>
      <c r="W270" s="384"/>
      <c r="X270" s="2"/>
      <c r="Y270" s="385"/>
      <c r="Z270" s="1"/>
      <c r="AA270" s="386"/>
      <c r="AB270" s="1"/>
      <c r="AC270" s="2"/>
      <c r="AD270" s="13"/>
      <c r="AE270" s="1"/>
      <c r="AF270" s="387"/>
    </row>
    <row r="271" spans="2:32" x14ac:dyDescent="0.2">
      <c r="B271" s="39" t="s">
        <v>76</v>
      </c>
      <c r="C271" s="384" t="s">
        <v>1921</v>
      </c>
      <c r="D271" s="386">
        <v>257</v>
      </c>
      <c r="E271" s="2" t="s">
        <v>57</v>
      </c>
      <c r="F271" s="13"/>
      <c r="G271" s="386">
        <v>3</v>
      </c>
      <c r="H271" s="386"/>
      <c r="I271" s="386"/>
      <c r="J271" s="386"/>
      <c r="K271" s="386">
        <v>3</v>
      </c>
      <c r="L271" s="386"/>
      <c r="M271" s="386"/>
      <c r="N271" s="386">
        <v>3</v>
      </c>
      <c r="O271" s="386"/>
      <c r="P271" s="386"/>
      <c r="Q271" s="386"/>
      <c r="R271" s="386"/>
      <c r="S271" s="322" t="s">
        <v>2024</v>
      </c>
      <c r="T271" s="98"/>
      <c r="U271" s="384"/>
      <c r="V271" s="386"/>
      <c r="W271" s="384"/>
      <c r="X271" s="2"/>
      <c r="Y271" s="385"/>
      <c r="Z271" s="1"/>
      <c r="AA271" s="386"/>
      <c r="AB271" s="1"/>
      <c r="AC271" s="2"/>
      <c r="AD271" s="13"/>
      <c r="AE271" s="1"/>
      <c r="AF271" s="387"/>
    </row>
    <row r="272" spans="2:32" x14ac:dyDescent="0.2">
      <c r="B272" s="39" t="s">
        <v>76</v>
      </c>
      <c r="C272" s="384" t="s">
        <v>1921</v>
      </c>
      <c r="D272" s="386">
        <v>258</v>
      </c>
      <c r="E272" s="2" t="s">
        <v>42</v>
      </c>
      <c r="F272" s="13"/>
      <c r="G272" s="386">
        <v>3</v>
      </c>
      <c r="H272" s="386"/>
      <c r="I272" s="386"/>
      <c r="J272" s="386"/>
      <c r="K272" s="386"/>
      <c r="L272" s="386"/>
      <c r="M272" s="386"/>
      <c r="N272" s="386"/>
      <c r="O272" s="386"/>
      <c r="P272" s="386"/>
      <c r="Q272" s="386"/>
      <c r="R272" s="386"/>
      <c r="S272" s="322" t="s">
        <v>1590</v>
      </c>
      <c r="T272" s="98"/>
      <c r="U272" s="384"/>
      <c r="V272" s="386"/>
      <c r="W272" s="384"/>
      <c r="X272" s="2"/>
      <c r="Y272" s="385"/>
      <c r="Z272" s="1"/>
      <c r="AA272" s="386"/>
      <c r="AB272" s="1"/>
      <c r="AC272" s="2"/>
      <c r="AD272" s="13"/>
      <c r="AE272" s="1"/>
      <c r="AF272" s="387"/>
    </row>
    <row r="273" spans="2:32" x14ac:dyDescent="0.2">
      <c r="B273" s="39" t="s">
        <v>76</v>
      </c>
      <c r="C273" s="384" t="s">
        <v>1921</v>
      </c>
      <c r="D273" s="386">
        <v>259</v>
      </c>
      <c r="E273" s="2" t="s">
        <v>42</v>
      </c>
      <c r="F273" s="13"/>
      <c r="G273" s="386">
        <v>3</v>
      </c>
      <c r="H273" s="386"/>
      <c r="I273" s="386"/>
      <c r="J273" s="386"/>
      <c r="K273" s="386"/>
      <c r="L273" s="386"/>
      <c r="M273" s="386"/>
      <c r="N273" s="386">
        <v>3</v>
      </c>
      <c r="O273" s="386"/>
      <c r="P273" s="386"/>
      <c r="Q273" s="386"/>
      <c r="R273" s="386"/>
      <c r="S273" s="322" t="s">
        <v>1118</v>
      </c>
      <c r="T273" s="98"/>
      <c r="U273" s="384"/>
      <c r="V273" s="386"/>
      <c r="W273" s="384"/>
      <c r="X273" s="2"/>
      <c r="Y273" s="385"/>
      <c r="Z273" s="1"/>
      <c r="AA273" s="386"/>
      <c r="AB273" s="1"/>
      <c r="AC273" s="2"/>
      <c r="AD273" s="13"/>
      <c r="AE273" s="1"/>
      <c r="AF273" s="387"/>
    </row>
    <row r="274" spans="2:32" x14ac:dyDescent="0.2">
      <c r="B274" s="39" t="s">
        <v>76</v>
      </c>
      <c r="C274" s="384" t="s">
        <v>1921</v>
      </c>
      <c r="D274" s="386">
        <v>260</v>
      </c>
      <c r="E274" s="2" t="s">
        <v>42</v>
      </c>
      <c r="F274" s="13"/>
      <c r="G274" s="386">
        <v>3</v>
      </c>
      <c r="H274" s="386"/>
      <c r="I274" s="386"/>
      <c r="J274" s="386"/>
      <c r="K274" s="386"/>
      <c r="L274" s="386"/>
      <c r="M274" s="386"/>
      <c r="N274" s="386">
        <v>3</v>
      </c>
      <c r="O274" s="386"/>
      <c r="P274" s="386"/>
      <c r="Q274" s="386"/>
      <c r="R274" s="386"/>
      <c r="S274" s="321" t="s">
        <v>1116</v>
      </c>
      <c r="T274" s="98"/>
      <c r="U274" s="384"/>
      <c r="V274" s="386"/>
      <c r="W274" s="384"/>
      <c r="X274" s="2"/>
      <c r="Y274" s="385"/>
      <c r="Z274" s="1"/>
      <c r="AA274" s="386"/>
      <c r="AB274" s="1"/>
      <c r="AC274" s="2"/>
      <c r="AD274" s="13"/>
      <c r="AE274" s="1"/>
      <c r="AF274" s="387"/>
    </row>
    <row r="275" spans="2:32" x14ac:dyDescent="0.2">
      <c r="B275" s="39" t="s">
        <v>76</v>
      </c>
      <c r="C275" s="384" t="s">
        <v>1921</v>
      </c>
      <c r="D275" s="386">
        <v>261</v>
      </c>
      <c r="E275" s="2" t="s">
        <v>42</v>
      </c>
      <c r="F275" s="13"/>
      <c r="G275" s="386">
        <v>3</v>
      </c>
      <c r="H275" s="386"/>
      <c r="I275" s="386"/>
      <c r="J275" s="386"/>
      <c r="K275" s="386"/>
      <c r="L275" s="386"/>
      <c r="M275" s="386"/>
      <c r="N275" s="386"/>
      <c r="O275" s="386"/>
      <c r="P275" s="386"/>
      <c r="Q275" s="386"/>
      <c r="R275" s="386"/>
      <c r="S275" s="322" t="s">
        <v>2025</v>
      </c>
      <c r="T275" s="98"/>
      <c r="U275" s="384"/>
      <c r="V275" s="386"/>
      <c r="W275" s="384"/>
      <c r="X275" s="2"/>
      <c r="Y275" s="385"/>
      <c r="Z275" s="1"/>
      <c r="AA275" s="386"/>
      <c r="AB275" s="1"/>
      <c r="AC275" s="2"/>
      <c r="AD275" s="13"/>
      <c r="AE275" s="1"/>
      <c r="AF275" s="387"/>
    </row>
    <row r="276" spans="2:32" x14ac:dyDescent="0.2">
      <c r="B276" s="39" t="s">
        <v>76</v>
      </c>
      <c r="C276" s="384" t="s">
        <v>1921</v>
      </c>
      <c r="D276" s="386">
        <v>262</v>
      </c>
      <c r="E276" s="2" t="s">
        <v>42</v>
      </c>
      <c r="F276" s="13"/>
      <c r="G276" s="386">
        <v>3</v>
      </c>
      <c r="H276" s="386"/>
      <c r="I276" s="386"/>
      <c r="J276" s="386"/>
      <c r="K276" s="386"/>
      <c r="L276" s="386"/>
      <c r="M276" s="386"/>
      <c r="N276" s="386">
        <v>3</v>
      </c>
      <c r="O276" s="386"/>
      <c r="P276" s="386"/>
      <c r="Q276" s="386"/>
      <c r="R276" s="386"/>
      <c r="S276" s="322" t="s">
        <v>1319</v>
      </c>
      <c r="T276" s="98"/>
      <c r="U276" s="384"/>
      <c r="V276" s="386"/>
      <c r="W276" s="384"/>
      <c r="X276" s="2"/>
      <c r="Y276" s="385"/>
      <c r="Z276" s="1"/>
      <c r="AA276" s="386"/>
      <c r="AB276" s="1"/>
      <c r="AC276" s="2"/>
      <c r="AD276" s="13"/>
      <c r="AE276" s="1"/>
      <c r="AF276" s="387"/>
    </row>
    <row r="277" spans="2:32" x14ac:dyDescent="0.2">
      <c r="B277" s="39" t="s">
        <v>76</v>
      </c>
      <c r="C277" s="384" t="s">
        <v>1921</v>
      </c>
      <c r="D277" s="386">
        <v>263</v>
      </c>
      <c r="E277" s="2" t="s">
        <v>42</v>
      </c>
      <c r="F277" s="13"/>
      <c r="G277" s="386">
        <v>3</v>
      </c>
      <c r="H277" s="386"/>
      <c r="I277" s="386"/>
      <c r="J277" s="386"/>
      <c r="K277" s="386"/>
      <c r="L277" s="386"/>
      <c r="M277" s="386"/>
      <c r="N277" s="386"/>
      <c r="O277" s="386"/>
      <c r="P277" s="386"/>
      <c r="Q277" s="386"/>
      <c r="R277" s="386"/>
      <c r="S277" s="320" t="s">
        <v>2099</v>
      </c>
      <c r="T277" s="98"/>
      <c r="U277" s="384"/>
      <c r="V277" s="386"/>
      <c r="W277" s="384"/>
      <c r="X277" s="2"/>
      <c r="Y277" s="385"/>
      <c r="Z277" s="1"/>
      <c r="AA277" s="386"/>
      <c r="AB277" s="1"/>
      <c r="AC277" s="2"/>
      <c r="AD277" s="13"/>
      <c r="AE277" s="1"/>
      <c r="AF277" s="387"/>
    </row>
    <row r="278" spans="2:32" x14ac:dyDescent="0.2">
      <c r="B278" s="39" t="s">
        <v>76</v>
      </c>
      <c r="C278" s="384" t="s">
        <v>1921</v>
      </c>
      <c r="D278" s="386">
        <v>264</v>
      </c>
      <c r="E278" s="2" t="s">
        <v>1112</v>
      </c>
      <c r="F278" s="13"/>
      <c r="G278" s="386"/>
      <c r="H278" s="386">
        <v>9</v>
      </c>
      <c r="I278" s="386"/>
      <c r="J278" s="386"/>
      <c r="K278" s="386"/>
      <c r="L278" s="386"/>
      <c r="M278" s="386"/>
      <c r="N278" s="386"/>
      <c r="O278" s="386"/>
      <c r="P278" s="386"/>
      <c r="Q278" s="386"/>
      <c r="R278" s="386"/>
      <c r="S278" s="322" t="s">
        <v>2026</v>
      </c>
      <c r="T278" s="98"/>
      <c r="U278" s="384"/>
      <c r="V278" s="386"/>
      <c r="W278" s="384"/>
      <c r="X278" s="2"/>
      <c r="Y278" s="385"/>
      <c r="Z278" s="1"/>
      <c r="AA278" s="386"/>
      <c r="AB278" s="1"/>
      <c r="AC278" s="2"/>
      <c r="AD278" s="13"/>
      <c r="AE278" s="1"/>
      <c r="AF278" s="387"/>
    </row>
    <row r="279" spans="2:32" x14ac:dyDescent="0.2">
      <c r="B279" s="39" t="s">
        <v>76</v>
      </c>
      <c r="C279" s="384" t="s">
        <v>1921</v>
      </c>
      <c r="D279" s="386">
        <v>265</v>
      </c>
      <c r="E279" s="2" t="s">
        <v>42</v>
      </c>
      <c r="F279" s="13"/>
      <c r="G279" s="386">
        <v>3</v>
      </c>
      <c r="H279" s="386"/>
      <c r="I279" s="386"/>
      <c r="J279" s="386"/>
      <c r="K279" s="386"/>
      <c r="L279" s="386"/>
      <c r="M279" s="386"/>
      <c r="N279" s="386"/>
      <c r="O279" s="386"/>
      <c r="P279" s="386"/>
      <c r="Q279" s="386"/>
      <c r="R279" s="386"/>
      <c r="S279" s="322" t="s">
        <v>1221</v>
      </c>
      <c r="T279" s="98"/>
      <c r="U279" s="384"/>
      <c r="V279" s="386"/>
      <c r="W279" s="384"/>
      <c r="X279" s="2"/>
      <c r="Y279" s="385"/>
      <c r="Z279" s="1"/>
      <c r="AA279" s="386"/>
      <c r="AB279" s="1"/>
      <c r="AC279" s="2"/>
      <c r="AD279" s="13"/>
      <c r="AE279" s="1"/>
      <c r="AF279" s="387"/>
    </row>
    <row r="280" spans="2:32" x14ac:dyDescent="0.2">
      <c r="B280" s="39" t="s">
        <v>76</v>
      </c>
      <c r="C280" s="384" t="s">
        <v>1921</v>
      </c>
      <c r="D280" s="386">
        <v>266</v>
      </c>
      <c r="E280" s="2" t="s">
        <v>42</v>
      </c>
      <c r="F280" s="13"/>
      <c r="G280" s="386">
        <v>3</v>
      </c>
      <c r="H280" s="386"/>
      <c r="I280" s="386"/>
      <c r="J280" s="386"/>
      <c r="K280" s="386"/>
      <c r="L280" s="386"/>
      <c r="M280" s="386"/>
      <c r="N280" s="386">
        <v>3</v>
      </c>
      <c r="O280" s="386"/>
      <c r="P280" s="386"/>
      <c r="Q280" s="386"/>
      <c r="R280" s="386"/>
      <c r="S280" s="322" t="s">
        <v>1120</v>
      </c>
      <c r="T280" s="98"/>
      <c r="U280" s="384"/>
      <c r="V280" s="386"/>
      <c r="W280" s="384"/>
      <c r="X280" s="2"/>
      <c r="Y280" s="385"/>
      <c r="Z280" s="1"/>
      <c r="AA280" s="386"/>
      <c r="AB280" s="1"/>
      <c r="AC280" s="2"/>
      <c r="AD280" s="13"/>
      <c r="AE280" s="1"/>
      <c r="AF280" s="387"/>
    </row>
    <row r="281" spans="2:32" x14ac:dyDescent="0.2">
      <c r="B281" s="39" t="s">
        <v>76</v>
      </c>
      <c r="C281" s="384" t="s">
        <v>1921</v>
      </c>
      <c r="D281" s="386">
        <v>267</v>
      </c>
      <c r="E281" s="2" t="s">
        <v>42</v>
      </c>
      <c r="F281" s="13"/>
      <c r="G281" s="386">
        <v>3</v>
      </c>
      <c r="H281" s="386"/>
      <c r="I281" s="386"/>
      <c r="J281" s="386"/>
      <c r="K281" s="386"/>
      <c r="L281" s="386"/>
      <c r="M281" s="386"/>
      <c r="N281" s="386"/>
      <c r="O281" s="386"/>
      <c r="P281" s="386"/>
      <c r="Q281" s="386"/>
      <c r="R281" s="386"/>
      <c r="S281" s="320" t="s">
        <v>2100</v>
      </c>
      <c r="T281" s="98"/>
      <c r="U281" s="384"/>
      <c r="V281" s="386"/>
      <c r="W281" s="384"/>
      <c r="X281" s="2"/>
      <c r="Y281" s="385"/>
      <c r="Z281" s="1"/>
      <c r="AA281" s="386"/>
      <c r="AB281" s="1"/>
      <c r="AC281" s="2"/>
      <c r="AD281" s="13"/>
      <c r="AE281" s="1"/>
      <c r="AF281" s="387"/>
    </row>
    <row r="282" spans="2:32" x14ac:dyDescent="0.2">
      <c r="B282" s="39" t="s">
        <v>76</v>
      </c>
      <c r="C282" s="384" t="s">
        <v>1921</v>
      </c>
      <c r="D282" s="386">
        <v>268</v>
      </c>
      <c r="E282" s="2" t="s">
        <v>42</v>
      </c>
      <c r="F282" s="13"/>
      <c r="G282" s="386">
        <v>3</v>
      </c>
      <c r="H282" s="386"/>
      <c r="I282" s="386"/>
      <c r="J282" s="386"/>
      <c r="K282" s="386"/>
      <c r="L282" s="386"/>
      <c r="M282" s="386"/>
      <c r="N282" s="386">
        <v>3</v>
      </c>
      <c r="O282" s="386"/>
      <c r="P282" s="386"/>
      <c r="Q282" s="386"/>
      <c r="R282" s="386"/>
      <c r="S282" s="322" t="s">
        <v>2027</v>
      </c>
      <c r="T282" s="98"/>
      <c r="U282" s="384"/>
      <c r="V282" s="386"/>
      <c r="W282" s="384"/>
      <c r="X282" s="2"/>
      <c r="Y282" s="385"/>
      <c r="Z282" s="1"/>
      <c r="AA282" s="386"/>
      <c r="AB282" s="1"/>
      <c r="AC282" s="2"/>
      <c r="AD282" s="13"/>
      <c r="AE282" s="1"/>
      <c r="AF282" s="387"/>
    </row>
    <row r="283" spans="2:32" x14ac:dyDescent="0.2">
      <c r="B283" s="39" t="s">
        <v>76</v>
      </c>
      <c r="C283" s="384" t="s">
        <v>1921</v>
      </c>
      <c r="D283" s="386">
        <v>269</v>
      </c>
      <c r="E283" s="2" t="s">
        <v>50</v>
      </c>
      <c r="F283" s="13"/>
      <c r="G283" s="386">
        <v>1</v>
      </c>
      <c r="H283" s="386"/>
      <c r="I283" s="386">
        <v>6</v>
      </c>
      <c r="J283" s="386"/>
      <c r="K283" s="386"/>
      <c r="L283" s="386"/>
      <c r="M283" s="386"/>
      <c r="N283" s="386">
        <v>3</v>
      </c>
      <c r="O283" s="386"/>
      <c r="P283" s="386"/>
      <c r="Q283" s="386"/>
      <c r="R283" s="386"/>
      <c r="S283" s="321" t="s">
        <v>1116</v>
      </c>
      <c r="T283" s="98"/>
      <c r="U283" s="384"/>
      <c r="V283" s="386"/>
      <c r="W283" s="384"/>
      <c r="X283" s="2"/>
      <c r="Y283" s="385"/>
      <c r="Z283" s="1"/>
      <c r="AA283" s="386"/>
      <c r="AB283" s="1"/>
      <c r="AC283" s="2"/>
      <c r="AD283" s="13"/>
      <c r="AE283" s="1"/>
      <c r="AF283" s="387"/>
    </row>
    <row r="284" spans="2:32" x14ac:dyDescent="0.2">
      <c r="B284" s="39" t="s">
        <v>76</v>
      </c>
      <c r="C284" s="384" t="s">
        <v>1921</v>
      </c>
      <c r="D284" s="386">
        <v>270</v>
      </c>
      <c r="E284" s="2" t="s">
        <v>42</v>
      </c>
      <c r="F284" s="13"/>
      <c r="G284" s="386">
        <v>3</v>
      </c>
      <c r="H284" s="386"/>
      <c r="I284" s="386"/>
      <c r="J284" s="386"/>
      <c r="K284" s="386"/>
      <c r="L284" s="386"/>
      <c r="M284" s="386"/>
      <c r="N284" s="386"/>
      <c r="O284" s="386"/>
      <c r="P284" s="386"/>
      <c r="Q284" s="386"/>
      <c r="R284" s="386"/>
      <c r="S284" s="322" t="s">
        <v>2028</v>
      </c>
      <c r="T284" s="98"/>
      <c r="U284" s="384"/>
      <c r="V284" s="386"/>
      <c r="W284" s="384"/>
      <c r="X284" s="2"/>
      <c r="Y284" s="385"/>
      <c r="Z284" s="1"/>
      <c r="AA284" s="386"/>
      <c r="AB284" s="1"/>
      <c r="AC284" s="2"/>
      <c r="AD284" s="13"/>
      <c r="AE284" s="1"/>
      <c r="AF284" s="387"/>
    </row>
    <row r="285" spans="2:32" x14ac:dyDescent="0.2">
      <c r="B285" s="39" t="s">
        <v>76</v>
      </c>
      <c r="C285" s="384" t="s">
        <v>1921</v>
      </c>
      <c r="D285" s="386">
        <v>271</v>
      </c>
      <c r="E285" s="2" t="s">
        <v>62</v>
      </c>
      <c r="F285" s="13"/>
      <c r="G285" s="386">
        <v>3</v>
      </c>
      <c r="H285" s="386"/>
      <c r="I285" s="386">
        <v>6</v>
      </c>
      <c r="J285" s="386"/>
      <c r="K285" s="386">
        <v>3</v>
      </c>
      <c r="L285" s="386"/>
      <c r="M285" s="386"/>
      <c r="N285" s="386">
        <v>3</v>
      </c>
      <c r="O285" s="386"/>
      <c r="P285" s="386"/>
      <c r="Q285" s="386"/>
      <c r="R285" s="386"/>
      <c r="S285" s="320" t="s">
        <v>2101</v>
      </c>
      <c r="T285" s="98"/>
      <c r="U285" s="384"/>
      <c r="V285" s="386"/>
      <c r="W285" s="384"/>
      <c r="X285" s="2"/>
      <c r="Y285" s="385"/>
      <c r="Z285" s="1"/>
      <c r="AA285" s="386"/>
      <c r="AB285" s="1"/>
      <c r="AC285" s="2"/>
      <c r="AD285" s="13"/>
      <c r="AE285" s="1"/>
      <c r="AF285" s="387"/>
    </row>
    <row r="286" spans="2:32" x14ac:dyDescent="0.2">
      <c r="B286" s="39" t="s">
        <v>76</v>
      </c>
      <c r="C286" s="384" t="s">
        <v>1921</v>
      </c>
      <c r="D286" s="386">
        <v>272</v>
      </c>
      <c r="E286" s="2" t="s">
        <v>55</v>
      </c>
      <c r="F286" s="13"/>
      <c r="G286" s="386">
        <v>1</v>
      </c>
      <c r="H286" s="386"/>
      <c r="I286" s="386">
        <v>6</v>
      </c>
      <c r="J286" s="386"/>
      <c r="K286" s="386"/>
      <c r="L286" s="386"/>
      <c r="M286" s="386"/>
      <c r="N286" s="386"/>
      <c r="O286" s="386"/>
      <c r="P286" s="386"/>
      <c r="Q286" s="386"/>
      <c r="R286" s="386"/>
      <c r="S286" s="320" t="s">
        <v>2102</v>
      </c>
      <c r="T286" s="98"/>
      <c r="U286" s="384"/>
      <c r="V286" s="386"/>
      <c r="W286" s="384"/>
      <c r="X286" s="2"/>
      <c r="Y286" s="385"/>
      <c r="Z286" s="1"/>
      <c r="AA286" s="386"/>
      <c r="AB286" s="1"/>
      <c r="AC286" s="2"/>
      <c r="AD286" s="13"/>
      <c r="AE286" s="1"/>
      <c r="AF286" s="387"/>
    </row>
    <row r="287" spans="2:32" x14ac:dyDescent="0.2">
      <c r="B287" s="39" t="s">
        <v>76</v>
      </c>
      <c r="C287" s="384" t="s">
        <v>1921</v>
      </c>
      <c r="D287" s="386">
        <v>273</v>
      </c>
      <c r="E287" s="2" t="s">
        <v>42</v>
      </c>
      <c r="F287" s="13"/>
      <c r="G287" s="386">
        <v>3</v>
      </c>
      <c r="H287" s="386"/>
      <c r="I287" s="386">
        <v>3</v>
      </c>
      <c r="J287" s="386"/>
      <c r="K287" s="386"/>
      <c r="L287" s="386"/>
      <c r="M287" s="386"/>
      <c r="N287" s="386">
        <v>3</v>
      </c>
      <c r="O287" s="386"/>
      <c r="P287" s="386"/>
      <c r="Q287" s="386"/>
      <c r="R287" s="386"/>
      <c r="S287" s="322" t="s">
        <v>1590</v>
      </c>
      <c r="T287" s="98"/>
      <c r="U287" s="384"/>
      <c r="V287" s="386"/>
      <c r="W287" s="384"/>
      <c r="X287" s="2"/>
      <c r="Y287" s="385"/>
      <c r="Z287" s="1"/>
      <c r="AA287" s="386"/>
      <c r="AB287" s="1"/>
      <c r="AC287" s="2"/>
      <c r="AD287" s="13"/>
      <c r="AE287" s="1"/>
      <c r="AF287" s="387"/>
    </row>
    <row r="288" spans="2:32" x14ac:dyDescent="0.2">
      <c r="B288" s="39" t="s">
        <v>76</v>
      </c>
      <c r="C288" s="384" t="s">
        <v>1921</v>
      </c>
      <c r="D288" s="386">
        <v>274</v>
      </c>
      <c r="E288" s="2" t="s">
        <v>42</v>
      </c>
      <c r="F288" s="13"/>
      <c r="G288" s="386">
        <v>3</v>
      </c>
      <c r="H288" s="386"/>
      <c r="I288" s="386"/>
      <c r="J288" s="386"/>
      <c r="K288" s="386"/>
      <c r="L288" s="386"/>
      <c r="M288" s="386"/>
      <c r="N288" s="386"/>
      <c r="O288" s="386"/>
      <c r="P288" s="386"/>
      <c r="Q288" s="386"/>
      <c r="R288" s="386"/>
      <c r="S288" s="322" t="s">
        <v>1987</v>
      </c>
      <c r="T288" s="98"/>
      <c r="U288" s="384"/>
      <c r="V288" s="386"/>
      <c r="W288" s="384"/>
      <c r="X288" s="2"/>
      <c r="Y288" s="385"/>
      <c r="Z288" s="1"/>
      <c r="AA288" s="386"/>
      <c r="AB288" s="1"/>
      <c r="AC288" s="2"/>
      <c r="AD288" s="13"/>
      <c r="AE288" s="1"/>
      <c r="AF288" s="387"/>
    </row>
    <row r="289" spans="2:32" x14ac:dyDescent="0.2">
      <c r="B289" s="39" t="s">
        <v>76</v>
      </c>
      <c r="C289" s="384" t="s">
        <v>1921</v>
      </c>
      <c r="D289" s="386">
        <v>275</v>
      </c>
      <c r="E289" s="2" t="s">
        <v>49</v>
      </c>
      <c r="F289" s="13"/>
      <c r="G289" s="386"/>
      <c r="H289" s="386">
        <v>3</v>
      </c>
      <c r="I289" s="386"/>
      <c r="J289" s="386"/>
      <c r="K289" s="386"/>
      <c r="L289" s="386"/>
      <c r="M289" s="386"/>
      <c r="N289" s="386">
        <v>3</v>
      </c>
      <c r="O289" s="386"/>
      <c r="P289" s="386"/>
      <c r="Q289" s="386"/>
      <c r="R289" s="386"/>
      <c r="S289" s="322" t="s">
        <v>2029</v>
      </c>
      <c r="T289" s="98"/>
      <c r="U289" s="384"/>
      <c r="V289" s="386"/>
      <c r="W289" s="384"/>
      <c r="X289" s="2"/>
      <c r="Y289" s="385"/>
      <c r="Z289" s="1"/>
      <c r="AA289" s="386"/>
      <c r="AB289" s="1"/>
      <c r="AC289" s="2"/>
      <c r="AD289" s="13"/>
      <c r="AE289" s="1"/>
      <c r="AF289" s="387"/>
    </row>
    <row r="290" spans="2:32" x14ac:dyDescent="0.2">
      <c r="B290" s="39" t="s">
        <v>76</v>
      </c>
      <c r="C290" s="384" t="s">
        <v>1921</v>
      </c>
      <c r="D290" s="386">
        <v>276</v>
      </c>
      <c r="E290" s="2" t="s">
        <v>42</v>
      </c>
      <c r="F290" s="13"/>
      <c r="G290" s="386">
        <v>3</v>
      </c>
      <c r="H290" s="386"/>
      <c r="I290" s="386"/>
      <c r="J290" s="386"/>
      <c r="K290" s="386">
        <v>3</v>
      </c>
      <c r="L290" s="386"/>
      <c r="M290" s="386"/>
      <c r="N290" s="386">
        <v>3</v>
      </c>
      <c r="O290" s="386"/>
      <c r="P290" s="386"/>
      <c r="Q290" s="386"/>
      <c r="R290" s="386"/>
      <c r="S290" s="322" t="s">
        <v>2030</v>
      </c>
      <c r="T290" s="98"/>
      <c r="U290" s="384"/>
      <c r="V290" s="386"/>
      <c r="W290" s="384"/>
      <c r="X290" s="2"/>
      <c r="Y290" s="385"/>
      <c r="Z290" s="1"/>
      <c r="AA290" s="386"/>
      <c r="AB290" s="1"/>
      <c r="AC290" s="2"/>
      <c r="AD290" s="13"/>
      <c r="AE290" s="1"/>
      <c r="AF290" s="387"/>
    </row>
    <row r="291" spans="2:32" x14ac:dyDescent="0.2">
      <c r="B291" s="39" t="s">
        <v>76</v>
      </c>
      <c r="C291" s="384" t="s">
        <v>1921</v>
      </c>
      <c r="D291" s="386">
        <v>277</v>
      </c>
      <c r="E291" s="2" t="s">
        <v>42</v>
      </c>
      <c r="F291" s="13"/>
      <c r="G291" s="386">
        <v>3</v>
      </c>
      <c r="H291" s="386"/>
      <c r="I291" s="386"/>
      <c r="J291" s="386"/>
      <c r="K291" s="386"/>
      <c r="L291" s="386"/>
      <c r="M291" s="386"/>
      <c r="N291" s="386"/>
      <c r="O291" s="386"/>
      <c r="P291" s="386"/>
      <c r="Q291" s="386"/>
      <c r="R291" s="386"/>
      <c r="S291" s="322" t="s">
        <v>1590</v>
      </c>
      <c r="T291" s="98"/>
      <c r="U291" s="384"/>
      <c r="V291" s="386"/>
      <c r="W291" s="384"/>
      <c r="X291" s="2"/>
      <c r="Y291" s="385"/>
      <c r="Z291" s="1"/>
      <c r="AA291" s="386"/>
      <c r="AB291" s="1"/>
      <c r="AC291" s="2"/>
      <c r="AD291" s="13"/>
      <c r="AE291" s="1"/>
      <c r="AF291" s="387"/>
    </row>
    <row r="292" spans="2:32" x14ac:dyDescent="0.2">
      <c r="B292" s="39" t="s">
        <v>76</v>
      </c>
      <c r="C292" s="384" t="s">
        <v>1921</v>
      </c>
      <c r="D292" s="386">
        <v>278</v>
      </c>
      <c r="E292" s="2" t="s">
        <v>1110</v>
      </c>
      <c r="F292" s="13"/>
      <c r="G292" s="386"/>
      <c r="H292" s="386">
        <v>9</v>
      </c>
      <c r="I292" s="386"/>
      <c r="J292" s="386"/>
      <c r="K292" s="386"/>
      <c r="L292" s="386"/>
      <c r="M292" s="386"/>
      <c r="N292" s="386"/>
      <c r="O292" s="386"/>
      <c r="P292" s="386"/>
      <c r="Q292" s="386"/>
      <c r="R292" s="386"/>
      <c r="S292" s="322" t="s">
        <v>2031</v>
      </c>
      <c r="T292" s="98"/>
      <c r="U292" s="384"/>
      <c r="V292" s="386"/>
      <c r="W292" s="384"/>
      <c r="X292" s="2"/>
      <c r="Y292" s="385"/>
      <c r="Z292" s="1"/>
      <c r="AA292" s="386"/>
      <c r="AB292" s="1"/>
      <c r="AC292" s="2"/>
      <c r="AD292" s="13"/>
      <c r="AE292" s="1"/>
      <c r="AF292" s="387"/>
    </row>
    <row r="293" spans="2:32" x14ac:dyDescent="0.2">
      <c r="B293" s="39" t="s">
        <v>76</v>
      </c>
      <c r="C293" s="384" t="s">
        <v>1921</v>
      </c>
      <c r="D293" s="386">
        <v>279</v>
      </c>
      <c r="E293" s="2" t="s">
        <v>42</v>
      </c>
      <c r="F293" s="13"/>
      <c r="G293" s="386">
        <v>3</v>
      </c>
      <c r="H293" s="386"/>
      <c r="I293" s="386"/>
      <c r="J293" s="386"/>
      <c r="K293" s="386"/>
      <c r="L293" s="386"/>
      <c r="M293" s="386"/>
      <c r="N293" s="386">
        <v>3</v>
      </c>
      <c r="O293" s="386"/>
      <c r="P293" s="386"/>
      <c r="Q293" s="386"/>
      <c r="R293" s="386"/>
      <c r="S293" s="322" t="s">
        <v>1590</v>
      </c>
      <c r="T293" s="98"/>
      <c r="U293" s="384"/>
      <c r="V293" s="386"/>
      <c r="W293" s="384"/>
      <c r="X293" s="2"/>
      <c r="Y293" s="385"/>
      <c r="Z293" s="1"/>
      <c r="AA293" s="386"/>
      <c r="AB293" s="1"/>
      <c r="AC293" s="2"/>
      <c r="AD293" s="13"/>
      <c r="AE293" s="1"/>
      <c r="AF293" s="387"/>
    </row>
    <row r="294" spans="2:32" x14ac:dyDescent="0.2">
      <c r="B294" s="39" t="s">
        <v>76</v>
      </c>
      <c r="C294" s="384" t="s">
        <v>1921</v>
      </c>
      <c r="D294" s="386">
        <v>280</v>
      </c>
      <c r="E294" s="2" t="s">
        <v>44</v>
      </c>
      <c r="F294" s="13"/>
      <c r="G294" s="386"/>
      <c r="H294" s="386">
        <v>6</v>
      </c>
      <c r="I294" s="386"/>
      <c r="J294" s="386"/>
      <c r="K294" s="386"/>
      <c r="L294" s="386"/>
      <c r="M294" s="386"/>
      <c r="N294" s="386"/>
      <c r="O294" s="386"/>
      <c r="P294" s="386">
        <v>3</v>
      </c>
      <c r="Q294" s="386"/>
      <c r="R294" s="386"/>
      <c r="S294" s="322" t="s">
        <v>2032</v>
      </c>
      <c r="T294" s="98"/>
      <c r="U294" s="384"/>
      <c r="V294" s="386"/>
      <c r="W294" s="384"/>
      <c r="X294" s="2"/>
      <c r="Y294" s="385"/>
      <c r="Z294" s="1"/>
      <c r="AA294" s="386"/>
      <c r="AB294" s="1"/>
      <c r="AC294" s="2"/>
      <c r="AD294" s="13"/>
      <c r="AE294" s="1"/>
      <c r="AF294" s="387"/>
    </row>
    <row r="295" spans="2:32" x14ac:dyDescent="0.2">
      <c r="B295" s="39" t="s">
        <v>76</v>
      </c>
      <c r="C295" s="384" t="s">
        <v>1921</v>
      </c>
      <c r="D295" s="386">
        <v>281</v>
      </c>
      <c r="E295" s="2" t="s">
        <v>42</v>
      </c>
      <c r="F295" s="13"/>
      <c r="G295" s="386">
        <v>3</v>
      </c>
      <c r="H295" s="386"/>
      <c r="I295" s="386"/>
      <c r="J295" s="386"/>
      <c r="K295" s="386"/>
      <c r="L295" s="386"/>
      <c r="M295" s="386"/>
      <c r="N295" s="386"/>
      <c r="O295" s="386"/>
      <c r="P295" s="386"/>
      <c r="Q295" s="386"/>
      <c r="R295" s="386"/>
      <c r="S295" s="322" t="s">
        <v>1121</v>
      </c>
      <c r="T295" s="98"/>
      <c r="U295" s="384"/>
      <c r="V295" s="386"/>
      <c r="W295" s="384"/>
      <c r="X295" s="2"/>
      <c r="Y295" s="385"/>
      <c r="Z295" s="1"/>
      <c r="AA295" s="386"/>
      <c r="AB295" s="1"/>
      <c r="AC295" s="2"/>
      <c r="AD295" s="13"/>
      <c r="AE295" s="1"/>
      <c r="AF295" s="387"/>
    </row>
    <row r="296" spans="2:32" x14ac:dyDescent="0.2">
      <c r="B296" s="39" t="s">
        <v>76</v>
      </c>
      <c r="C296" s="384" t="s">
        <v>1921</v>
      </c>
      <c r="D296" s="386">
        <v>282</v>
      </c>
      <c r="E296" s="2" t="s">
        <v>42</v>
      </c>
      <c r="F296" s="13"/>
      <c r="G296" s="386">
        <v>3</v>
      </c>
      <c r="H296" s="386"/>
      <c r="I296" s="386"/>
      <c r="J296" s="386"/>
      <c r="K296" s="386"/>
      <c r="L296" s="386"/>
      <c r="M296" s="386"/>
      <c r="N296" s="386">
        <v>3</v>
      </c>
      <c r="O296" s="386"/>
      <c r="P296" s="386"/>
      <c r="Q296" s="386"/>
      <c r="R296" s="386"/>
      <c r="S296" s="321" t="s">
        <v>1116</v>
      </c>
      <c r="T296" s="98"/>
      <c r="U296" s="384"/>
      <c r="V296" s="386"/>
      <c r="W296" s="384"/>
      <c r="X296" s="2"/>
      <c r="Y296" s="385"/>
      <c r="Z296" s="1"/>
      <c r="AA296" s="386"/>
      <c r="AB296" s="1"/>
      <c r="AC296" s="2"/>
      <c r="AD296" s="13"/>
      <c r="AE296" s="1"/>
      <c r="AF296" s="387"/>
    </row>
    <row r="297" spans="2:32" x14ac:dyDescent="0.2">
      <c r="B297" s="39" t="s">
        <v>76</v>
      </c>
      <c r="C297" s="384" t="s">
        <v>1921</v>
      </c>
      <c r="D297" s="386">
        <v>283</v>
      </c>
      <c r="E297" s="2" t="s">
        <v>1111</v>
      </c>
      <c r="F297" s="13"/>
      <c r="G297" s="386"/>
      <c r="H297" s="386">
        <v>12</v>
      </c>
      <c r="I297" s="386"/>
      <c r="J297" s="386"/>
      <c r="K297" s="386"/>
      <c r="L297" s="386"/>
      <c r="M297" s="386"/>
      <c r="N297" s="386"/>
      <c r="O297" s="386"/>
      <c r="P297" s="386"/>
      <c r="Q297" s="386"/>
      <c r="R297" s="386"/>
      <c r="S297" s="322" t="s">
        <v>2033</v>
      </c>
      <c r="T297" s="98"/>
      <c r="U297" s="384"/>
      <c r="V297" s="386"/>
      <c r="W297" s="384"/>
      <c r="X297" s="2"/>
      <c r="Y297" s="385"/>
      <c r="Z297" s="1"/>
      <c r="AA297" s="386"/>
      <c r="AB297" s="1"/>
      <c r="AC297" s="2"/>
      <c r="AD297" s="13"/>
      <c r="AE297" s="1"/>
      <c r="AF297" s="387"/>
    </row>
    <row r="298" spans="2:32" x14ac:dyDescent="0.2">
      <c r="B298" s="39" t="s">
        <v>76</v>
      </c>
      <c r="C298" s="384" t="s">
        <v>1921</v>
      </c>
      <c r="D298" s="386">
        <v>284</v>
      </c>
      <c r="E298" s="2" t="s">
        <v>42</v>
      </c>
      <c r="F298" s="13"/>
      <c r="G298" s="386">
        <v>3</v>
      </c>
      <c r="H298" s="386"/>
      <c r="I298" s="386"/>
      <c r="J298" s="386"/>
      <c r="K298" s="386"/>
      <c r="L298" s="386"/>
      <c r="M298" s="386"/>
      <c r="N298" s="386">
        <v>3</v>
      </c>
      <c r="O298" s="386"/>
      <c r="P298" s="386"/>
      <c r="Q298" s="386"/>
      <c r="R298" s="386"/>
      <c r="S298" s="321" t="s">
        <v>1116</v>
      </c>
      <c r="T298" s="98"/>
      <c r="U298" s="384"/>
      <c r="V298" s="386"/>
      <c r="W298" s="384"/>
      <c r="X298" s="2"/>
      <c r="Y298" s="385"/>
      <c r="Z298" s="1"/>
      <c r="AA298" s="386"/>
      <c r="AB298" s="1"/>
      <c r="AC298" s="2"/>
      <c r="AD298" s="13"/>
      <c r="AE298" s="1"/>
      <c r="AF298" s="387"/>
    </row>
    <row r="299" spans="2:32" x14ac:dyDescent="0.2">
      <c r="B299" s="39" t="s">
        <v>76</v>
      </c>
      <c r="C299" s="384" t="s">
        <v>1921</v>
      </c>
      <c r="D299" s="386">
        <v>285</v>
      </c>
      <c r="E299" s="2" t="s">
        <v>42</v>
      </c>
      <c r="F299" s="13"/>
      <c r="G299" s="386">
        <v>3</v>
      </c>
      <c r="H299" s="386"/>
      <c r="I299" s="386"/>
      <c r="J299" s="386"/>
      <c r="K299" s="386"/>
      <c r="L299" s="386"/>
      <c r="M299" s="386"/>
      <c r="N299" s="386"/>
      <c r="O299" s="386"/>
      <c r="P299" s="386"/>
      <c r="Q299" s="386"/>
      <c r="R299" s="386"/>
      <c r="S299" s="322" t="s">
        <v>1121</v>
      </c>
      <c r="T299" s="98"/>
      <c r="U299" s="384"/>
      <c r="V299" s="386"/>
      <c r="W299" s="384"/>
      <c r="X299" s="2"/>
      <c r="Y299" s="385"/>
      <c r="Z299" s="1"/>
      <c r="AA299" s="386"/>
      <c r="AB299" s="1"/>
      <c r="AC299" s="2"/>
      <c r="AD299" s="13"/>
      <c r="AE299" s="1"/>
      <c r="AF299" s="387"/>
    </row>
    <row r="300" spans="2:32" x14ac:dyDescent="0.2">
      <c r="B300" s="39" t="s">
        <v>76</v>
      </c>
      <c r="C300" s="384" t="s">
        <v>1921</v>
      </c>
      <c r="D300" s="386">
        <v>286</v>
      </c>
      <c r="E300" s="2" t="s">
        <v>49</v>
      </c>
      <c r="F300" s="13"/>
      <c r="G300" s="386"/>
      <c r="H300" s="386">
        <v>3</v>
      </c>
      <c r="I300" s="386"/>
      <c r="J300" s="386"/>
      <c r="K300" s="386">
        <v>3</v>
      </c>
      <c r="L300" s="386"/>
      <c r="M300" s="386"/>
      <c r="N300" s="386"/>
      <c r="O300" s="386"/>
      <c r="P300" s="386"/>
      <c r="Q300" s="386"/>
      <c r="R300" s="386"/>
      <c r="S300" s="321" t="s">
        <v>1946</v>
      </c>
      <c r="T300" s="98"/>
      <c r="U300" s="384"/>
      <c r="V300" s="386"/>
      <c r="W300" s="384"/>
      <c r="X300" s="2"/>
      <c r="Y300" s="385"/>
      <c r="Z300" s="1"/>
      <c r="AA300" s="386"/>
      <c r="AB300" s="1"/>
      <c r="AC300" s="2"/>
      <c r="AD300" s="13"/>
      <c r="AE300" s="1"/>
      <c r="AF300" s="387"/>
    </row>
    <row r="301" spans="2:32" x14ac:dyDescent="0.2">
      <c r="B301" s="39" t="s">
        <v>76</v>
      </c>
      <c r="C301" s="384" t="s">
        <v>1921</v>
      </c>
      <c r="D301" s="386">
        <v>287</v>
      </c>
      <c r="E301" s="2" t="s">
        <v>44</v>
      </c>
      <c r="F301" s="13"/>
      <c r="G301" s="386"/>
      <c r="H301" s="386">
        <v>6</v>
      </c>
      <c r="I301" s="386"/>
      <c r="J301" s="386"/>
      <c r="K301" s="386"/>
      <c r="L301" s="386"/>
      <c r="M301" s="386"/>
      <c r="N301" s="386"/>
      <c r="O301" s="386"/>
      <c r="P301" s="386">
        <v>3</v>
      </c>
      <c r="Q301" s="386"/>
      <c r="R301" s="386"/>
      <c r="S301" s="322" t="s">
        <v>1557</v>
      </c>
      <c r="T301" s="98"/>
      <c r="U301" s="384"/>
      <c r="V301" s="386"/>
      <c r="W301" s="384"/>
      <c r="X301" s="2"/>
      <c r="Y301" s="385"/>
      <c r="Z301" s="1"/>
      <c r="AA301" s="386"/>
      <c r="AB301" s="1"/>
      <c r="AC301" s="2"/>
      <c r="AD301" s="13"/>
      <c r="AE301" s="1"/>
      <c r="AF301" s="387"/>
    </row>
    <row r="302" spans="2:32" x14ac:dyDescent="0.2">
      <c r="B302" s="39" t="s">
        <v>76</v>
      </c>
      <c r="C302" s="384" t="s">
        <v>1921</v>
      </c>
      <c r="D302" s="386">
        <v>288</v>
      </c>
      <c r="E302" s="2" t="s">
        <v>42</v>
      </c>
      <c r="F302" s="13"/>
      <c r="G302" s="386">
        <v>3</v>
      </c>
      <c r="H302" s="386"/>
      <c r="I302" s="386"/>
      <c r="J302" s="386"/>
      <c r="K302" s="386"/>
      <c r="L302" s="386"/>
      <c r="M302" s="386"/>
      <c r="N302" s="386"/>
      <c r="O302" s="386"/>
      <c r="P302" s="386"/>
      <c r="Q302" s="386"/>
      <c r="R302" s="386"/>
      <c r="S302" s="322" t="s">
        <v>1978</v>
      </c>
      <c r="T302" s="98"/>
      <c r="U302" s="384"/>
      <c r="V302" s="386"/>
      <c r="W302" s="384"/>
      <c r="X302" s="2"/>
      <c r="Y302" s="385"/>
      <c r="Z302" s="1"/>
      <c r="AA302" s="386"/>
      <c r="AB302" s="1"/>
      <c r="AC302" s="2"/>
      <c r="AD302" s="13"/>
      <c r="AE302" s="1"/>
      <c r="AF302" s="387"/>
    </row>
    <row r="303" spans="2:32" x14ac:dyDescent="0.2">
      <c r="B303" s="39" t="s">
        <v>76</v>
      </c>
      <c r="C303" s="384" t="s">
        <v>1921</v>
      </c>
      <c r="D303" s="386">
        <v>289</v>
      </c>
      <c r="E303" s="2" t="s">
        <v>49</v>
      </c>
      <c r="F303" s="13"/>
      <c r="G303" s="386">
        <v>9</v>
      </c>
      <c r="H303" s="386">
        <v>3</v>
      </c>
      <c r="I303" s="386"/>
      <c r="J303" s="386"/>
      <c r="K303" s="386">
        <v>3</v>
      </c>
      <c r="L303" s="386"/>
      <c r="M303" s="386"/>
      <c r="N303" s="386">
        <v>3</v>
      </c>
      <c r="O303" s="386"/>
      <c r="P303" s="386"/>
      <c r="Q303" s="386"/>
      <c r="R303" s="386"/>
      <c r="S303" s="321" t="s">
        <v>2034</v>
      </c>
      <c r="T303" s="98"/>
      <c r="U303" s="384"/>
      <c r="V303" s="386"/>
      <c r="W303" s="384"/>
      <c r="X303" s="2"/>
      <c r="Y303" s="385"/>
      <c r="Z303" s="1"/>
      <c r="AA303" s="386"/>
      <c r="AB303" s="1"/>
      <c r="AC303" s="2"/>
      <c r="AD303" s="13"/>
      <c r="AE303" s="1"/>
      <c r="AF303" s="387"/>
    </row>
    <row r="304" spans="2:32" x14ac:dyDescent="0.2">
      <c r="B304" s="39" t="s">
        <v>76</v>
      </c>
      <c r="C304" s="384" t="s">
        <v>1921</v>
      </c>
      <c r="D304" s="386">
        <v>290</v>
      </c>
      <c r="E304" s="2" t="s">
        <v>42</v>
      </c>
      <c r="F304" s="13"/>
      <c r="G304" s="386">
        <v>3</v>
      </c>
      <c r="H304" s="386"/>
      <c r="I304" s="386"/>
      <c r="J304" s="386"/>
      <c r="K304" s="386"/>
      <c r="L304" s="386"/>
      <c r="M304" s="386"/>
      <c r="N304" s="386"/>
      <c r="O304" s="386"/>
      <c r="P304" s="386"/>
      <c r="Q304" s="386"/>
      <c r="R304" s="386"/>
      <c r="S304" s="321" t="s">
        <v>1116</v>
      </c>
      <c r="T304" s="98"/>
      <c r="U304" s="384"/>
      <c r="V304" s="386"/>
      <c r="W304" s="384"/>
      <c r="X304" s="2"/>
      <c r="Y304" s="385"/>
      <c r="Z304" s="1"/>
      <c r="AA304" s="386"/>
      <c r="AB304" s="1"/>
      <c r="AC304" s="2"/>
      <c r="AD304" s="13"/>
      <c r="AE304" s="1"/>
      <c r="AF304" s="387"/>
    </row>
    <row r="305" spans="2:32" x14ac:dyDescent="0.2">
      <c r="B305" s="39" t="s">
        <v>76</v>
      </c>
      <c r="C305" s="384" t="s">
        <v>1921</v>
      </c>
      <c r="D305" s="386">
        <v>291</v>
      </c>
      <c r="E305" s="2" t="s">
        <v>42</v>
      </c>
      <c r="F305" s="13"/>
      <c r="G305" s="386">
        <v>3</v>
      </c>
      <c r="H305" s="386"/>
      <c r="I305" s="386"/>
      <c r="J305" s="386"/>
      <c r="K305" s="386">
        <v>3</v>
      </c>
      <c r="L305" s="386"/>
      <c r="M305" s="386"/>
      <c r="N305" s="386">
        <v>3</v>
      </c>
      <c r="O305" s="386"/>
      <c r="P305" s="386"/>
      <c r="Q305" s="386"/>
      <c r="R305" s="386"/>
      <c r="S305" s="320" t="s">
        <v>2103</v>
      </c>
      <c r="T305" s="98"/>
      <c r="U305" s="384"/>
      <c r="V305" s="386"/>
      <c r="W305" s="384"/>
      <c r="X305" s="2"/>
      <c r="Y305" s="385"/>
      <c r="Z305" s="1"/>
      <c r="AA305" s="386"/>
      <c r="AB305" s="1"/>
      <c r="AC305" s="2"/>
      <c r="AD305" s="13"/>
      <c r="AE305" s="1"/>
      <c r="AF305" s="387"/>
    </row>
    <row r="306" spans="2:32" x14ac:dyDescent="0.2">
      <c r="B306" s="39" t="s">
        <v>76</v>
      </c>
      <c r="C306" s="384" t="s">
        <v>1921</v>
      </c>
      <c r="D306" s="386">
        <v>292</v>
      </c>
      <c r="E306" s="2" t="s">
        <v>42</v>
      </c>
      <c r="F306" s="13"/>
      <c r="G306" s="386">
        <v>3</v>
      </c>
      <c r="H306" s="386"/>
      <c r="I306" s="386"/>
      <c r="J306" s="386"/>
      <c r="K306" s="386"/>
      <c r="L306" s="386"/>
      <c r="M306" s="386"/>
      <c r="N306" s="386"/>
      <c r="O306" s="386"/>
      <c r="P306" s="386"/>
      <c r="Q306" s="386"/>
      <c r="R306" s="386"/>
      <c r="S306" s="321" t="s">
        <v>1116</v>
      </c>
      <c r="T306" s="98"/>
      <c r="U306" s="384"/>
      <c r="V306" s="386"/>
      <c r="W306" s="384"/>
      <c r="X306" s="2"/>
      <c r="Y306" s="385"/>
      <c r="Z306" s="1"/>
      <c r="AA306" s="386"/>
      <c r="AB306" s="1"/>
      <c r="AC306" s="2"/>
      <c r="AD306" s="13"/>
      <c r="AE306" s="1"/>
      <c r="AF306" s="387"/>
    </row>
    <row r="307" spans="2:32" x14ac:dyDescent="0.2">
      <c r="B307" s="39" t="s">
        <v>76</v>
      </c>
      <c r="C307" s="384" t="s">
        <v>1921</v>
      </c>
      <c r="D307" s="386">
        <v>293</v>
      </c>
      <c r="E307" s="2" t="s">
        <v>42</v>
      </c>
      <c r="F307" s="13"/>
      <c r="G307" s="386">
        <v>3</v>
      </c>
      <c r="H307" s="386"/>
      <c r="I307" s="386"/>
      <c r="J307" s="386"/>
      <c r="K307" s="386"/>
      <c r="L307" s="386"/>
      <c r="M307" s="386"/>
      <c r="N307" s="386"/>
      <c r="O307" s="386"/>
      <c r="P307" s="386"/>
      <c r="Q307" s="386"/>
      <c r="R307" s="386"/>
      <c r="S307" s="321" t="s">
        <v>1116</v>
      </c>
      <c r="T307" s="98"/>
      <c r="U307" s="384"/>
      <c r="V307" s="386"/>
      <c r="W307" s="384"/>
      <c r="X307" s="2"/>
      <c r="Y307" s="385"/>
      <c r="Z307" s="1"/>
      <c r="AA307" s="386"/>
      <c r="AB307" s="1"/>
      <c r="AC307" s="2"/>
      <c r="AD307" s="13"/>
      <c r="AE307" s="1"/>
      <c r="AF307" s="387"/>
    </row>
    <row r="308" spans="2:32" x14ac:dyDescent="0.2">
      <c r="B308" s="39" t="s">
        <v>76</v>
      </c>
      <c r="C308" s="384" t="s">
        <v>1921</v>
      </c>
      <c r="D308" s="386">
        <v>294</v>
      </c>
      <c r="E308" s="2" t="s">
        <v>62</v>
      </c>
      <c r="F308" s="13"/>
      <c r="G308" s="386">
        <v>3</v>
      </c>
      <c r="H308" s="386"/>
      <c r="I308" s="386">
        <v>6</v>
      </c>
      <c r="J308" s="386"/>
      <c r="K308" s="386">
        <v>3</v>
      </c>
      <c r="L308" s="386"/>
      <c r="M308" s="386"/>
      <c r="N308" s="386"/>
      <c r="O308" s="386"/>
      <c r="P308" s="386"/>
      <c r="Q308" s="386"/>
      <c r="R308" s="386"/>
      <c r="S308" s="322" t="s">
        <v>1946</v>
      </c>
      <c r="T308" s="98"/>
      <c r="U308" s="384"/>
      <c r="V308" s="386"/>
      <c r="W308" s="384"/>
      <c r="X308" s="2"/>
      <c r="Y308" s="385"/>
      <c r="Z308" s="1"/>
      <c r="AA308" s="386"/>
      <c r="AB308" s="1"/>
      <c r="AC308" s="2"/>
      <c r="AD308" s="13"/>
      <c r="AE308" s="1"/>
      <c r="AF308" s="387"/>
    </row>
    <row r="309" spans="2:32" x14ac:dyDescent="0.2">
      <c r="B309" s="39" t="s">
        <v>76</v>
      </c>
      <c r="C309" s="384" t="s">
        <v>1921</v>
      </c>
      <c r="D309" s="386">
        <v>295</v>
      </c>
      <c r="E309" s="2" t="s">
        <v>1113</v>
      </c>
      <c r="F309" s="13"/>
      <c r="G309" s="386">
        <v>4</v>
      </c>
      <c r="H309" s="386"/>
      <c r="I309" s="386">
        <v>3</v>
      </c>
      <c r="J309" s="386"/>
      <c r="K309" s="386"/>
      <c r="L309" s="386"/>
      <c r="M309" s="386"/>
      <c r="N309" s="386"/>
      <c r="O309" s="386"/>
      <c r="P309" s="386"/>
      <c r="Q309" s="386"/>
      <c r="R309" s="386"/>
      <c r="S309" s="321" t="s">
        <v>1116</v>
      </c>
      <c r="T309" s="98"/>
      <c r="U309" s="384"/>
      <c r="V309" s="386"/>
      <c r="W309" s="384"/>
      <c r="X309" s="2"/>
      <c r="Y309" s="385"/>
      <c r="Z309" s="1"/>
      <c r="AA309" s="386"/>
      <c r="AB309" s="1"/>
      <c r="AC309" s="2"/>
      <c r="AD309" s="13"/>
      <c r="AE309" s="1"/>
      <c r="AF309" s="387"/>
    </row>
    <row r="310" spans="2:32" x14ac:dyDescent="0.2">
      <c r="B310" s="39" t="s">
        <v>76</v>
      </c>
      <c r="C310" s="384" t="s">
        <v>1921</v>
      </c>
      <c r="D310" s="386">
        <v>296</v>
      </c>
      <c r="E310" s="2" t="s">
        <v>50</v>
      </c>
      <c r="F310" s="13"/>
      <c r="G310" s="386">
        <v>1</v>
      </c>
      <c r="H310" s="386"/>
      <c r="I310" s="386">
        <v>6</v>
      </c>
      <c r="J310" s="386"/>
      <c r="K310" s="386"/>
      <c r="L310" s="386"/>
      <c r="M310" s="386"/>
      <c r="N310" s="386"/>
      <c r="O310" s="386"/>
      <c r="P310" s="386"/>
      <c r="Q310" s="386"/>
      <c r="R310" s="386"/>
      <c r="S310" s="322" t="s">
        <v>1118</v>
      </c>
      <c r="T310" s="98"/>
      <c r="U310" s="384"/>
      <c r="V310" s="386"/>
      <c r="W310" s="384"/>
      <c r="X310" s="2"/>
      <c r="Y310" s="385"/>
      <c r="Z310" s="1"/>
      <c r="AA310" s="386"/>
      <c r="AB310" s="1"/>
      <c r="AC310" s="2"/>
      <c r="AD310" s="13"/>
      <c r="AE310" s="1"/>
      <c r="AF310" s="387"/>
    </row>
    <row r="311" spans="2:32" x14ac:dyDescent="0.2">
      <c r="B311" s="39" t="s">
        <v>76</v>
      </c>
      <c r="C311" s="384" t="s">
        <v>1921</v>
      </c>
      <c r="D311" s="386">
        <v>297</v>
      </c>
      <c r="E311" s="2" t="s">
        <v>42</v>
      </c>
      <c r="F311" s="13"/>
      <c r="G311" s="386">
        <v>3</v>
      </c>
      <c r="H311" s="386"/>
      <c r="I311" s="386"/>
      <c r="J311" s="386"/>
      <c r="K311" s="386"/>
      <c r="L311" s="386"/>
      <c r="M311" s="386"/>
      <c r="N311" s="386">
        <v>3</v>
      </c>
      <c r="O311" s="386"/>
      <c r="P311" s="386"/>
      <c r="Q311" s="386"/>
      <c r="R311" s="386"/>
      <c r="S311" s="321" t="s">
        <v>1116</v>
      </c>
      <c r="T311" s="98"/>
      <c r="U311" s="384"/>
      <c r="V311" s="386"/>
      <c r="W311" s="384"/>
      <c r="X311" s="2"/>
      <c r="Y311" s="385"/>
      <c r="Z311" s="1"/>
      <c r="AA311" s="386"/>
      <c r="AB311" s="1"/>
      <c r="AC311" s="2"/>
      <c r="AD311" s="13"/>
      <c r="AE311" s="1"/>
      <c r="AF311" s="387"/>
    </row>
    <row r="312" spans="2:32" x14ac:dyDescent="0.2">
      <c r="B312" s="39" t="s">
        <v>76</v>
      </c>
      <c r="C312" s="384" t="s">
        <v>1921</v>
      </c>
      <c r="D312" s="386">
        <v>298</v>
      </c>
      <c r="E312" s="2" t="s">
        <v>42</v>
      </c>
      <c r="F312" s="13"/>
      <c r="G312" s="386">
        <v>3</v>
      </c>
      <c r="H312" s="386"/>
      <c r="I312" s="386"/>
      <c r="J312" s="386"/>
      <c r="K312" s="386"/>
      <c r="L312" s="386"/>
      <c r="M312" s="386"/>
      <c r="N312" s="386"/>
      <c r="O312" s="386"/>
      <c r="P312" s="386"/>
      <c r="Q312" s="386"/>
      <c r="R312" s="386"/>
      <c r="S312" s="322" t="s">
        <v>1118</v>
      </c>
      <c r="T312" s="98"/>
      <c r="U312" s="384"/>
      <c r="V312" s="386"/>
      <c r="W312" s="384"/>
      <c r="X312" s="2"/>
      <c r="Y312" s="385"/>
      <c r="Z312" s="1"/>
      <c r="AA312" s="386"/>
      <c r="AB312" s="1"/>
      <c r="AC312" s="2"/>
      <c r="AD312" s="13"/>
      <c r="AE312" s="1"/>
      <c r="AF312" s="387"/>
    </row>
    <row r="313" spans="2:32" x14ac:dyDescent="0.2">
      <c r="B313" s="39" t="s">
        <v>76</v>
      </c>
      <c r="C313" s="384" t="s">
        <v>1921</v>
      </c>
      <c r="D313" s="386">
        <v>299</v>
      </c>
      <c r="E313" s="2" t="s">
        <v>52</v>
      </c>
      <c r="F313" s="13"/>
      <c r="G313" s="386"/>
      <c r="H313" s="386"/>
      <c r="I313" s="386">
        <v>3</v>
      </c>
      <c r="J313" s="386"/>
      <c r="K313" s="386">
        <v>3</v>
      </c>
      <c r="L313" s="386"/>
      <c r="M313" s="386"/>
      <c r="N313" s="386">
        <v>3</v>
      </c>
      <c r="O313" s="386"/>
      <c r="P313" s="386"/>
      <c r="Q313" s="386"/>
      <c r="R313" s="386"/>
      <c r="S313" s="321" t="s">
        <v>1946</v>
      </c>
      <c r="T313" s="98"/>
      <c r="U313" s="384"/>
      <c r="V313" s="386"/>
      <c r="W313" s="384"/>
      <c r="X313" s="2"/>
      <c r="Y313" s="385"/>
      <c r="Z313" s="1"/>
      <c r="AA313" s="386"/>
      <c r="AB313" s="1"/>
      <c r="AC313" s="2"/>
      <c r="AD313" s="13"/>
      <c r="AE313" s="1"/>
      <c r="AF313" s="387"/>
    </row>
    <row r="314" spans="2:32" x14ac:dyDescent="0.2">
      <c r="B314" s="39" t="s">
        <v>76</v>
      </c>
      <c r="C314" s="384" t="s">
        <v>1921</v>
      </c>
      <c r="D314" s="386">
        <v>300</v>
      </c>
      <c r="E314" s="2" t="s">
        <v>55</v>
      </c>
      <c r="F314" s="13"/>
      <c r="G314" s="386"/>
      <c r="H314" s="386"/>
      <c r="I314" s="386">
        <v>6</v>
      </c>
      <c r="J314" s="386"/>
      <c r="K314" s="386"/>
      <c r="L314" s="386"/>
      <c r="M314" s="386"/>
      <c r="N314" s="386"/>
      <c r="O314" s="386"/>
      <c r="P314" s="386"/>
      <c r="Q314" s="386"/>
      <c r="R314" s="386"/>
      <c r="S314" s="320" t="s">
        <v>2104</v>
      </c>
      <c r="T314" s="98"/>
      <c r="U314" s="384"/>
      <c r="V314" s="386"/>
      <c r="W314" s="384"/>
      <c r="X314" s="2"/>
      <c r="Y314" s="385"/>
      <c r="Z314" s="1"/>
      <c r="AA314" s="386"/>
      <c r="AB314" s="1"/>
      <c r="AC314" s="2"/>
      <c r="AD314" s="13"/>
      <c r="AE314" s="1"/>
      <c r="AF314" s="387"/>
    </row>
    <row r="315" spans="2:32" x14ac:dyDescent="0.2">
      <c r="B315" s="39" t="s">
        <v>76</v>
      </c>
      <c r="C315" s="384" t="s">
        <v>1921</v>
      </c>
      <c r="D315" s="386">
        <v>301</v>
      </c>
      <c r="E315" s="2" t="s">
        <v>42</v>
      </c>
      <c r="F315" s="13"/>
      <c r="G315" s="386">
        <v>3</v>
      </c>
      <c r="H315" s="386"/>
      <c r="I315" s="386"/>
      <c r="J315" s="386"/>
      <c r="K315" s="386"/>
      <c r="L315" s="386"/>
      <c r="M315" s="386"/>
      <c r="N315" s="386"/>
      <c r="O315" s="386"/>
      <c r="P315" s="386"/>
      <c r="Q315" s="386"/>
      <c r="R315" s="386"/>
      <c r="S315" s="321" t="s">
        <v>1116</v>
      </c>
      <c r="T315" s="98"/>
      <c r="U315" s="384"/>
      <c r="V315" s="386"/>
      <c r="W315" s="384"/>
      <c r="X315" s="2"/>
      <c r="Y315" s="385"/>
      <c r="Z315" s="1"/>
      <c r="AA315" s="386"/>
      <c r="AB315" s="1"/>
      <c r="AC315" s="2"/>
      <c r="AD315" s="13"/>
      <c r="AE315" s="1"/>
      <c r="AF315" s="387"/>
    </row>
    <row r="316" spans="2:32" x14ac:dyDescent="0.2">
      <c r="B316" s="39" t="s">
        <v>76</v>
      </c>
      <c r="C316" s="384" t="s">
        <v>1921</v>
      </c>
      <c r="D316" s="386">
        <v>302</v>
      </c>
      <c r="E316" s="2" t="s">
        <v>42</v>
      </c>
      <c r="F316" s="13"/>
      <c r="G316" s="386">
        <v>3</v>
      </c>
      <c r="H316" s="386"/>
      <c r="I316" s="386"/>
      <c r="J316" s="386"/>
      <c r="K316" s="386"/>
      <c r="L316" s="386"/>
      <c r="M316" s="386"/>
      <c r="N316" s="386"/>
      <c r="O316" s="386"/>
      <c r="P316" s="386"/>
      <c r="Q316" s="386"/>
      <c r="R316" s="386"/>
      <c r="S316" s="321" t="s">
        <v>1116</v>
      </c>
      <c r="T316" s="98"/>
      <c r="U316" s="384"/>
      <c r="V316" s="386"/>
      <c r="W316" s="384"/>
      <c r="X316" s="2"/>
      <c r="Y316" s="385"/>
      <c r="Z316" s="1"/>
      <c r="AA316" s="386"/>
      <c r="AB316" s="1"/>
      <c r="AC316" s="2"/>
      <c r="AD316" s="13"/>
      <c r="AE316" s="1"/>
      <c r="AF316" s="387"/>
    </row>
    <row r="317" spans="2:32" x14ac:dyDescent="0.2">
      <c r="B317" s="39" t="s">
        <v>76</v>
      </c>
      <c r="C317" s="384" t="s">
        <v>1921</v>
      </c>
      <c r="D317" s="386">
        <v>303</v>
      </c>
      <c r="E317" s="2" t="s">
        <v>42</v>
      </c>
      <c r="F317" s="13"/>
      <c r="G317" s="386">
        <v>3</v>
      </c>
      <c r="H317" s="386"/>
      <c r="I317" s="386"/>
      <c r="J317" s="386"/>
      <c r="K317" s="386">
        <v>2</v>
      </c>
      <c r="L317" s="386"/>
      <c r="M317" s="386"/>
      <c r="N317" s="386">
        <v>2</v>
      </c>
      <c r="O317" s="386"/>
      <c r="P317" s="386"/>
      <c r="Q317" s="386"/>
      <c r="R317" s="386"/>
      <c r="S317" s="320" t="s">
        <v>2105</v>
      </c>
      <c r="T317" s="98"/>
      <c r="U317" s="384"/>
      <c r="V317" s="386"/>
      <c r="W317" s="384"/>
      <c r="X317" s="2"/>
      <c r="Y317" s="385"/>
      <c r="Z317" s="1"/>
      <c r="AA317" s="386"/>
      <c r="AB317" s="1"/>
      <c r="AC317" s="2"/>
      <c r="AD317" s="13"/>
      <c r="AE317" s="1"/>
      <c r="AF317" s="387"/>
    </row>
    <row r="318" spans="2:32" x14ac:dyDescent="0.2">
      <c r="B318" s="39" t="s">
        <v>76</v>
      </c>
      <c r="C318" s="384" t="s">
        <v>1921</v>
      </c>
      <c r="D318" s="386">
        <v>304</v>
      </c>
      <c r="E318" s="2" t="s">
        <v>1109</v>
      </c>
      <c r="F318" s="13"/>
      <c r="G318" s="386">
        <v>4</v>
      </c>
      <c r="H318" s="386"/>
      <c r="I318" s="386">
        <v>6</v>
      </c>
      <c r="J318" s="386"/>
      <c r="K318" s="386"/>
      <c r="L318" s="386"/>
      <c r="M318" s="386"/>
      <c r="N318" s="386"/>
      <c r="O318" s="386"/>
      <c r="P318" s="386"/>
      <c r="Q318" s="386"/>
      <c r="R318" s="386"/>
      <c r="S318" s="321" t="s">
        <v>1116</v>
      </c>
      <c r="T318" s="98"/>
      <c r="U318" s="384"/>
      <c r="V318" s="386"/>
      <c r="W318" s="384"/>
      <c r="X318" s="2"/>
      <c r="Y318" s="385"/>
      <c r="Z318" s="1"/>
      <c r="AA318" s="386"/>
      <c r="AB318" s="1"/>
      <c r="AC318" s="2"/>
      <c r="AD318" s="13"/>
      <c r="AE318" s="1"/>
      <c r="AF318" s="387"/>
    </row>
    <row r="319" spans="2:32" x14ac:dyDescent="0.2">
      <c r="B319" s="39" t="s">
        <v>76</v>
      </c>
      <c r="C319" s="384" t="s">
        <v>1921</v>
      </c>
      <c r="D319" s="386">
        <v>305</v>
      </c>
      <c r="E319" s="2" t="s">
        <v>52</v>
      </c>
      <c r="F319" s="13"/>
      <c r="G319" s="386"/>
      <c r="H319" s="386"/>
      <c r="I319" s="386">
        <v>3</v>
      </c>
      <c r="J319" s="386"/>
      <c r="K319" s="386">
        <v>3</v>
      </c>
      <c r="L319" s="386"/>
      <c r="M319" s="386"/>
      <c r="N319" s="386">
        <v>3</v>
      </c>
      <c r="O319" s="386"/>
      <c r="P319" s="386"/>
      <c r="Q319" s="386"/>
      <c r="R319" s="386"/>
      <c r="S319" s="321" t="s">
        <v>2035</v>
      </c>
      <c r="T319" s="98"/>
      <c r="U319" s="384"/>
      <c r="V319" s="386"/>
      <c r="W319" s="384"/>
      <c r="X319" s="2"/>
      <c r="Y319" s="385"/>
      <c r="Z319" s="1"/>
      <c r="AA319" s="386"/>
      <c r="AB319" s="1"/>
      <c r="AC319" s="2"/>
      <c r="AD319" s="13"/>
      <c r="AE319" s="1"/>
      <c r="AF319" s="387"/>
    </row>
    <row r="320" spans="2:32" x14ac:dyDescent="0.2">
      <c r="B320" s="39" t="s">
        <v>76</v>
      </c>
      <c r="C320" s="384" t="s">
        <v>1921</v>
      </c>
      <c r="D320" s="386">
        <v>306</v>
      </c>
      <c r="E320" s="2" t="s">
        <v>44</v>
      </c>
      <c r="F320" s="13"/>
      <c r="G320" s="386"/>
      <c r="H320" s="386"/>
      <c r="I320" s="386">
        <v>6</v>
      </c>
      <c r="J320" s="386"/>
      <c r="K320" s="386"/>
      <c r="L320" s="386"/>
      <c r="M320" s="386"/>
      <c r="N320" s="386"/>
      <c r="O320" s="386"/>
      <c r="P320" s="386">
        <v>3</v>
      </c>
      <c r="Q320" s="386"/>
      <c r="R320" s="386"/>
      <c r="S320" s="322" t="s">
        <v>1910</v>
      </c>
      <c r="T320" s="98"/>
      <c r="U320" s="384"/>
      <c r="V320" s="386"/>
      <c r="W320" s="384"/>
      <c r="X320" s="2"/>
      <c r="Y320" s="385"/>
      <c r="Z320" s="1"/>
      <c r="AA320" s="386"/>
      <c r="AB320" s="1"/>
      <c r="AC320" s="2"/>
      <c r="AD320" s="13"/>
      <c r="AE320" s="1"/>
      <c r="AF320" s="387"/>
    </row>
    <row r="321" spans="2:32" x14ac:dyDescent="0.2">
      <c r="B321" s="39" t="s">
        <v>76</v>
      </c>
      <c r="C321" s="384" t="s">
        <v>1921</v>
      </c>
      <c r="D321" s="386">
        <v>307</v>
      </c>
      <c r="E321" s="2" t="s">
        <v>1110</v>
      </c>
      <c r="F321" s="13"/>
      <c r="G321" s="386">
        <v>3</v>
      </c>
      <c r="H321" s="386"/>
      <c r="I321" s="386">
        <v>9</v>
      </c>
      <c r="J321" s="386"/>
      <c r="K321" s="386"/>
      <c r="L321" s="386"/>
      <c r="M321" s="386"/>
      <c r="N321" s="386">
        <v>3</v>
      </c>
      <c r="O321" s="386"/>
      <c r="P321" s="386"/>
      <c r="Q321" s="386"/>
      <c r="R321" s="386"/>
      <c r="S321" s="322" t="s">
        <v>1118</v>
      </c>
      <c r="T321" s="98"/>
      <c r="U321" s="384"/>
      <c r="V321" s="386"/>
      <c r="W321" s="384"/>
      <c r="X321" s="2"/>
      <c r="Y321" s="385"/>
      <c r="Z321" s="1"/>
      <c r="AA321" s="386"/>
      <c r="AB321" s="1"/>
      <c r="AC321" s="2"/>
      <c r="AD321" s="13"/>
      <c r="AE321" s="1"/>
      <c r="AF321" s="387"/>
    </row>
    <row r="322" spans="2:32" x14ac:dyDescent="0.2">
      <c r="B322" s="39" t="s">
        <v>76</v>
      </c>
      <c r="C322" s="384" t="s">
        <v>1921</v>
      </c>
      <c r="D322" s="386">
        <v>308</v>
      </c>
      <c r="E322" s="2" t="s">
        <v>1110</v>
      </c>
      <c r="F322" s="13"/>
      <c r="G322" s="386">
        <v>2</v>
      </c>
      <c r="H322" s="386"/>
      <c r="I322" s="386">
        <v>9</v>
      </c>
      <c r="J322" s="386"/>
      <c r="K322" s="386"/>
      <c r="L322" s="386"/>
      <c r="M322" s="386"/>
      <c r="N322" s="386"/>
      <c r="O322" s="386"/>
      <c r="P322" s="386"/>
      <c r="Q322" s="386"/>
      <c r="R322" s="386"/>
      <c r="S322" s="322" t="s">
        <v>1118</v>
      </c>
      <c r="T322" s="98"/>
      <c r="U322" s="384"/>
      <c r="V322" s="386"/>
      <c r="W322" s="384"/>
      <c r="X322" s="2"/>
      <c r="Y322" s="385"/>
      <c r="Z322" s="1"/>
      <c r="AA322" s="386"/>
      <c r="AB322" s="1"/>
      <c r="AC322" s="2"/>
      <c r="AD322" s="13"/>
      <c r="AE322" s="1"/>
      <c r="AF322" s="387"/>
    </row>
    <row r="323" spans="2:32" x14ac:dyDescent="0.2">
      <c r="B323" s="39" t="s">
        <v>76</v>
      </c>
      <c r="C323" s="384" t="s">
        <v>1921</v>
      </c>
      <c r="D323" s="386">
        <v>309</v>
      </c>
      <c r="E323" s="2" t="s">
        <v>52</v>
      </c>
      <c r="F323" s="13"/>
      <c r="G323" s="386"/>
      <c r="H323" s="386"/>
      <c r="I323" s="386">
        <v>3</v>
      </c>
      <c r="J323" s="386"/>
      <c r="K323" s="386">
        <v>3</v>
      </c>
      <c r="L323" s="386"/>
      <c r="M323" s="386"/>
      <c r="N323" s="386">
        <v>3</v>
      </c>
      <c r="O323" s="386"/>
      <c r="P323" s="386"/>
      <c r="Q323" s="386"/>
      <c r="R323" s="386"/>
      <c r="S323" s="321" t="s">
        <v>1946</v>
      </c>
      <c r="T323" s="98"/>
      <c r="U323" s="384"/>
      <c r="V323" s="386"/>
      <c r="W323" s="384"/>
      <c r="X323" s="2"/>
      <c r="Y323" s="385"/>
      <c r="Z323" s="1"/>
      <c r="AA323" s="386"/>
      <c r="AB323" s="1"/>
      <c r="AC323" s="2"/>
      <c r="AD323" s="13"/>
      <c r="AE323" s="1"/>
      <c r="AF323" s="387"/>
    </row>
    <row r="324" spans="2:32" x14ac:dyDescent="0.2">
      <c r="B324" s="39" t="s">
        <v>76</v>
      </c>
      <c r="C324" s="384" t="s">
        <v>1921</v>
      </c>
      <c r="D324" s="386">
        <v>310</v>
      </c>
      <c r="E324" s="2" t="s">
        <v>50</v>
      </c>
      <c r="F324" s="13"/>
      <c r="G324" s="386">
        <v>1</v>
      </c>
      <c r="H324" s="386"/>
      <c r="I324" s="386">
        <v>6</v>
      </c>
      <c r="J324" s="386"/>
      <c r="K324" s="386"/>
      <c r="L324" s="386"/>
      <c r="M324" s="386"/>
      <c r="N324" s="386"/>
      <c r="O324" s="386"/>
      <c r="P324" s="386">
        <v>3</v>
      </c>
      <c r="Q324" s="386"/>
      <c r="R324" s="386"/>
      <c r="S324" s="322" t="s">
        <v>1910</v>
      </c>
      <c r="T324" s="98"/>
      <c r="U324" s="384"/>
      <c r="V324" s="386"/>
      <c r="W324" s="384"/>
      <c r="X324" s="2"/>
      <c r="Y324" s="385"/>
      <c r="Z324" s="1"/>
      <c r="AA324" s="386"/>
      <c r="AB324" s="1"/>
      <c r="AC324" s="2"/>
      <c r="AD324" s="13"/>
      <c r="AE324" s="1"/>
      <c r="AF324" s="387"/>
    </row>
    <row r="325" spans="2:32" x14ac:dyDescent="0.2">
      <c r="B325" s="39" t="s">
        <v>76</v>
      </c>
      <c r="C325" s="384" t="s">
        <v>1921</v>
      </c>
      <c r="D325" s="386">
        <v>311</v>
      </c>
      <c r="E325" s="2" t="s">
        <v>50</v>
      </c>
      <c r="F325" s="13"/>
      <c r="G325" s="386">
        <v>2</v>
      </c>
      <c r="H325" s="386"/>
      <c r="I325" s="386">
        <v>6</v>
      </c>
      <c r="J325" s="386"/>
      <c r="K325" s="386"/>
      <c r="L325" s="386"/>
      <c r="M325" s="386"/>
      <c r="N325" s="386"/>
      <c r="O325" s="386"/>
      <c r="P325" s="386"/>
      <c r="Q325" s="386"/>
      <c r="R325" s="386"/>
      <c r="S325" s="322" t="s">
        <v>1118</v>
      </c>
      <c r="T325" s="98"/>
      <c r="U325" s="384"/>
      <c r="V325" s="386"/>
      <c r="W325" s="384"/>
      <c r="X325" s="2"/>
      <c r="Y325" s="385"/>
      <c r="Z325" s="1"/>
      <c r="AA325" s="386"/>
      <c r="AB325" s="1"/>
      <c r="AC325" s="2"/>
      <c r="AD325" s="13"/>
      <c r="AE325" s="1"/>
      <c r="AF325" s="387"/>
    </row>
    <row r="326" spans="2:32" x14ac:dyDescent="0.2">
      <c r="B326" s="39" t="s">
        <v>76</v>
      </c>
      <c r="C326" s="384" t="s">
        <v>1921</v>
      </c>
      <c r="D326" s="386">
        <v>312</v>
      </c>
      <c r="E326" s="2" t="s">
        <v>42</v>
      </c>
      <c r="F326" s="13"/>
      <c r="G326" s="386">
        <v>3</v>
      </c>
      <c r="H326" s="386"/>
      <c r="I326" s="386"/>
      <c r="J326" s="386"/>
      <c r="K326" s="386"/>
      <c r="L326" s="386"/>
      <c r="M326" s="386"/>
      <c r="N326" s="386">
        <v>3</v>
      </c>
      <c r="O326" s="386"/>
      <c r="P326" s="386"/>
      <c r="Q326" s="386"/>
      <c r="R326" s="386"/>
      <c r="S326" s="322" t="s">
        <v>2036</v>
      </c>
      <c r="T326" s="98"/>
      <c r="U326" s="384"/>
      <c r="V326" s="386"/>
      <c r="W326" s="384"/>
      <c r="X326" s="2"/>
      <c r="Y326" s="385"/>
      <c r="Z326" s="1"/>
      <c r="AA326" s="386"/>
      <c r="AB326" s="1"/>
      <c r="AC326" s="2"/>
      <c r="AD326" s="13"/>
      <c r="AE326" s="1"/>
      <c r="AF326" s="387"/>
    </row>
    <row r="327" spans="2:32" x14ac:dyDescent="0.2">
      <c r="B327" s="39" t="s">
        <v>76</v>
      </c>
      <c r="C327" s="384" t="s">
        <v>1921</v>
      </c>
      <c r="D327" s="386">
        <v>313</v>
      </c>
      <c r="E327" s="2" t="s">
        <v>55</v>
      </c>
      <c r="F327" s="13"/>
      <c r="G327" s="386">
        <v>2</v>
      </c>
      <c r="H327" s="386"/>
      <c r="I327" s="386">
        <v>6</v>
      </c>
      <c r="J327" s="386"/>
      <c r="K327" s="386"/>
      <c r="L327" s="386"/>
      <c r="M327" s="386"/>
      <c r="N327" s="386"/>
      <c r="O327" s="386"/>
      <c r="P327" s="386"/>
      <c r="Q327" s="386"/>
      <c r="R327" s="386"/>
      <c r="S327" s="321" t="s">
        <v>1116</v>
      </c>
      <c r="T327" s="98"/>
      <c r="U327" s="384"/>
      <c r="V327" s="386"/>
      <c r="W327" s="384"/>
      <c r="X327" s="2"/>
      <c r="Y327" s="385"/>
      <c r="Z327" s="1"/>
      <c r="AA327" s="386"/>
      <c r="AB327" s="1"/>
      <c r="AC327" s="2"/>
      <c r="AD327" s="13"/>
      <c r="AE327" s="1"/>
      <c r="AF327" s="387"/>
    </row>
    <row r="328" spans="2:32" x14ac:dyDescent="0.2">
      <c r="B328" s="39" t="s">
        <v>76</v>
      </c>
      <c r="C328" s="384" t="s">
        <v>1921</v>
      </c>
      <c r="D328" s="386">
        <v>314</v>
      </c>
      <c r="E328" s="2" t="s">
        <v>42</v>
      </c>
      <c r="F328" s="13"/>
      <c r="G328" s="386">
        <v>3</v>
      </c>
      <c r="H328" s="386"/>
      <c r="I328" s="386"/>
      <c r="J328" s="386"/>
      <c r="K328" s="386"/>
      <c r="L328" s="386"/>
      <c r="M328" s="386"/>
      <c r="N328" s="386">
        <v>3</v>
      </c>
      <c r="O328" s="386"/>
      <c r="P328" s="386"/>
      <c r="Q328" s="386"/>
      <c r="R328" s="386"/>
      <c r="S328" s="321" t="s">
        <v>1116</v>
      </c>
      <c r="T328" s="98"/>
      <c r="U328" s="384"/>
      <c r="V328" s="386"/>
      <c r="W328" s="384"/>
      <c r="X328" s="2"/>
      <c r="Y328" s="385"/>
      <c r="Z328" s="1"/>
      <c r="AA328" s="386"/>
      <c r="AB328" s="1"/>
      <c r="AC328" s="2"/>
      <c r="AD328" s="13"/>
      <c r="AE328" s="1"/>
      <c r="AF328" s="387"/>
    </row>
    <row r="329" spans="2:32" x14ac:dyDescent="0.2">
      <c r="B329" s="39" t="s">
        <v>76</v>
      </c>
      <c r="C329" s="384" t="s">
        <v>1921</v>
      </c>
      <c r="D329" s="386">
        <v>315</v>
      </c>
      <c r="E329" s="2" t="s">
        <v>55</v>
      </c>
      <c r="F329" s="13"/>
      <c r="G329" s="386">
        <v>2</v>
      </c>
      <c r="H329" s="386"/>
      <c r="I329" s="386">
        <v>6</v>
      </c>
      <c r="J329" s="386"/>
      <c r="K329" s="386"/>
      <c r="L329" s="386"/>
      <c r="M329" s="386"/>
      <c r="N329" s="386"/>
      <c r="O329" s="386"/>
      <c r="P329" s="386"/>
      <c r="Q329" s="386"/>
      <c r="R329" s="386"/>
      <c r="S329" s="320" t="s">
        <v>2106</v>
      </c>
      <c r="T329" s="98"/>
      <c r="U329" s="384"/>
      <c r="V329" s="386"/>
      <c r="W329" s="384"/>
      <c r="X329" s="2"/>
      <c r="Y329" s="385"/>
      <c r="Z329" s="1"/>
      <c r="AA329" s="386"/>
      <c r="AB329" s="1"/>
      <c r="AC329" s="2"/>
      <c r="AD329" s="13"/>
      <c r="AE329" s="1"/>
      <c r="AF329" s="387"/>
    </row>
    <row r="330" spans="2:32" x14ac:dyDescent="0.2">
      <c r="B330" s="39" t="s">
        <v>76</v>
      </c>
      <c r="C330" s="384" t="s">
        <v>1921</v>
      </c>
      <c r="D330" s="386">
        <v>316</v>
      </c>
      <c r="E330" s="2" t="s">
        <v>42</v>
      </c>
      <c r="F330" s="13"/>
      <c r="G330" s="386">
        <v>3</v>
      </c>
      <c r="H330" s="386"/>
      <c r="I330" s="386"/>
      <c r="J330" s="386"/>
      <c r="K330" s="386"/>
      <c r="L330" s="386"/>
      <c r="M330" s="386"/>
      <c r="N330" s="386">
        <v>3</v>
      </c>
      <c r="O330" s="386"/>
      <c r="P330" s="386"/>
      <c r="Q330" s="386"/>
      <c r="R330" s="386"/>
      <c r="S330" s="321" t="s">
        <v>1116</v>
      </c>
      <c r="T330" s="98"/>
      <c r="U330" s="384"/>
      <c r="V330" s="386"/>
      <c r="W330" s="384"/>
      <c r="X330" s="2"/>
      <c r="Y330" s="385"/>
      <c r="Z330" s="1"/>
      <c r="AA330" s="386"/>
      <c r="AB330" s="1"/>
      <c r="AC330" s="2"/>
      <c r="AD330" s="13"/>
      <c r="AE330" s="1"/>
      <c r="AF330" s="387"/>
    </row>
    <row r="331" spans="2:32" x14ac:dyDescent="0.2">
      <c r="B331" s="39" t="s">
        <v>76</v>
      </c>
      <c r="C331" s="384" t="s">
        <v>1921</v>
      </c>
      <c r="D331" s="386">
        <v>317</v>
      </c>
      <c r="E331" s="2" t="s">
        <v>55</v>
      </c>
      <c r="F331" s="13"/>
      <c r="G331" s="386">
        <v>2</v>
      </c>
      <c r="H331" s="386"/>
      <c r="I331" s="386">
        <v>6</v>
      </c>
      <c r="J331" s="386"/>
      <c r="K331" s="386"/>
      <c r="L331" s="386"/>
      <c r="M331" s="386"/>
      <c r="N331" s="386"/>
      <c r="O331" s="386"/>
      <c r="P331" s="386"/>
      <c r="Q331" s="386"/>
      <c r="R331" s="386"/>
      <c r="S331" s="321" t="s">
        <v>1116</v>
      </c>
      <c r="T331" s="98"/>
      <c r="U331" s="384"/>
      <c r="V331" s="386"/>
      <c r="W331" s="384"/>
      <c r="X331" s="2"/>
      <c r="Y331" s="385"/>
      <c r="Z331" s="1"/>
      <c r="AA331" s="386"/>
      <c r="AB331" s="1"/>
      <c r="AC331" s="2"/>
      <c r="AD331" s="13"/>
      <c r="AE331" s="1"/>
      <c r="AF331" s="387"/>
    </row>
    <row r="332" spans="2:32" x14ac:dyDescent="0.2">
      <c r="B332" s="39" t="s">
        <v>76</v>
      </c>
      <c r="C332" s="384" t="s">
        <v>1921</v>
      </c>
      <c r="D332" s="386">
        <v>318</v>
      </c>
      <c r="E332" s="2" t="s">
        <v>52</v>
      </c>
      <c r="F332" s="13"/>
      <c r="G332" s="386"/>
      <c r="H332" s="386"/>
      <c r="I332" s="386">
        <v>3</v>
      </c>
      <c r="J332" s="386"/>
      <c r="K332" s="386">
        <v>3</v>
      </c>
      <c r="L332" s="386"/>
      <c r="M332" s="386"/>
      <c r="N332" s="386">
        <v>3</v>
      </c>
      <c r="O332" s="386"/>
      <c r="P332" s="386"/>
      <c r="Q332" s="386"/>
      <c r="R332" s="386"/>
      <c r="S332" s="322" t="s">
        <v>2037</v>
      </c>
      <c r="T332" s="98"/>
      <c r="U332" s="384"/>
      <c r="V332" s="386"/>
      <c r="W332" s="384"/>
      <c r="X332" s="2"/>
      <c r="Y332" s="385"/>
      <c r="Z332" s="1"/>
      <c r="AA332" s="386"/>
      <c r="AB332" s="1"/>
      <c r="AC332" s="2"/>
      <c r="AD332" s="13"/>
      <c r="AE332" s="1"/>
      <c r="AF332" s="387"/>
    </row>
    <row r="333" spans="2:32" x14ac:dyDescent="0.2">
      <c r="B333" s="39" t="s">
        <v>76</v>
      </c>
      <c r="C333" s="384" t="s">
        <v>1921</v>
      </c>
      <c r="D333" s="386">
        <v>319</v>
      </c>
      <c r="E333" s="2" t="s">
        <v>55</v>
      </c>
      <c r="F333" s="13"/>
      <c r="G333" s="386">
        <v>2</v>
      </c>
      <c r="H333" s="386"/>
      <c r="I333" s="386">
        <v>6</v>
      </c>
      <c r="J333" s="386"/>
      <c r="K333" s="386"/>
      <c r="L333" s="386"/>
      <c r="M333" s="386"/>
      <c r="N333" s="386"/>
      <c r="O333" s="386"/>
      <c r="P333" s="386">
        <v>3</v>
      </c>
      <c r="Q333" s="386"/>
      <c r="R333" s="386"/>
      <c r="S333" s="322" t="s">
        <v>2038</v>
      </c>
      <c r="T333" s="98"/>
      <c r="U333" s="384"/>
      <c r="V333" s="386"/>
      <c r="W333" s="384"/>
      <c r="X333" s="2"/>
      <c r="Y333" s="385"/>
      <c r="Z333" s="1"/>
      <c r="AA333" s="386"/>
      <c r="AB333" s="1"/>
      <c r="AC333" s="2"/>
      <c r="AD333" s="13"/>
      <c r="AE333" s="1"/>
      <c r="AF333" s="387"/>
    </row>
    <row r="334" spans="2:32" x14ac:dyDescent="0.2">
      <c r="B334" s="39" t="s">
        <v>76</v>
      </c>
      <c r="C334" s="384" t="s">
        <v>1921</v>
      </c>
      <c r="D334" s="386">
        <v>320</v>
      </c>
      <c r="E334" s="2" t="s">
        <v>1922</v>
      </c>
      <c r="F334" s="13"/>
      <c r="G334" s="386">
        <v>6</v>
      </c>
      <c r="H334" s="386"/>
      <c r="I334" s="386"/>
      <c r="J334" s="386"/>
      <c r="K334" s="386"/>
      <c r="L334" s="386"/>
      <c r="M334" s="386"/>
      <c r="N334" s="386">
        <v>3</v>
      </c>
      <c r="O334" s="386"/>
      <c r="P334" s="386"/>
      <c r="Q334" s="386"/>
      <c r="R334" s="386"/>
      <c r="S334" s="322" t="s">
        <v>2039</v>
      </c>
      <c r="T334" s="98"/>
      <c r="U334" s="384"/>
      <c r="V334" s="386"/>
      <c r="W334" s="384"/>
      <c r="X334" s="2"/>
      <c r="Y334" s="385"/>
      <c r="Z334" s="1"/>
      <c r="AA334" s="386"/>
      <c r="AB334" s="1"/>
      <c r="AC334" s="2"/>
      <c r="AD334" s="13"/>
      <c r="AE334" s="1"/>
      <c r="AF334" s="387"/>
    </row>
    <row r="335" spans="2:32" x14ac:dyDescent="0.2">
      <c r="B335" s="39" t="s">
        <v>76</v>
      </c>
      <c r="C335" s="384" t="s">
        <v>1921</v>
      </c>
      <c r="D335" s="386">
        <v>321</v>
      </c>
      <c r="E335" s="2" t="s">
        <v>42</v>
      </c>
      <c r="F335" s="13"/>
      <c r="G335" s="386">
        <v>3</v>
      </c>
      <c r="H335" s="386"/>
      <c r="I335" s="386"/>
      <c r="J335" s="386"/>
      <c r="K335" s="386"/>
      <c r="L335" s="386"/>
      <c r="M335" s="386"/>
      <c r="N335" s="386"/>
      <c r="O335" s="386"/>
      <c r="P335" s="386"/>
      <c r="Q335" s="386"/>
      <c r="R335" s="386"/>
      <c r="S335" s="322" t="s">
        <v>2040</v>
      </c>
      <c r="T335" s="98"/>
      <c r="U335" s="384"/>
      <c r="V335" s="386"/>
      <c r="W335" s="384"/>
      <c r="X335" s="2"/>
      <c r="Y335" s="385"/>
      <c r="Z335" s="1"/>
      <c r="AA335" s="386"/>
      <c r="AB335" s="1"/>
      <c r="AC335" s="2"/>
      <c r="AD335" s="13"/>
      <c r="AE335" s="1"/>
      <c r="AF335" s="387"/>
    </row>
    <row r="336" spans="2:32" x14ac:dyDescent="0.2">
      <c r="B336" s="39" t="s">
        <v>76</v>
      </c>
      <c r="C336" s="384" t="s">
        <v>1921</v>
      </c>
      <c r="D336" s="386">
        <v>322</v>
      </c>
      <c r="E336" s="2" t="s">
        <v>42</v>
      </c>
      <c r="F336" s="13"/>
      <c r="G336" s="386">
        <v>3</v>
      </c>
      <c r="H336" s="386"/>
      <c r="I336" s="386"/>
      <c r="J336" s="386"/>
      <c r="K336" s="386"/>
      <c r="L336" s="386"/>
      <c r="M336" s="386"/>
      <c r="N336" s="386">
        <v>3</v>
      </c>
      <c r="O336" s="386"/>
      <c r="P336" s="386"/>
      <c r="Q336" s="386"/>
      <c r="R336" s="386"/>
      <c r="S336" s="322" t="s">
        <v>2041</v>
      </c>
      <c r="T336" s="98"/>
      <c r="U336" s="384"/>
      <c r="V336" s="386"/>
      <c r="W336" s="384"/>
      <c r="X336" s="2"/>
      <c r="Y336" s="385"/>
      <c r="Z336" s="1"/>
      <c r="AA336" s="386"/>
      <c r="AB336" s="1"/>
      <c r="AC336" s="2"/>
      <c r="AD336" s="13"/>
      <c r="AE336" s="1"/>
      <c r="AF336" s="387"/>
    </row>
    <row r="337" spans="2:32" x14ac:dyDescent="0.2">
      <c r="B337" s="39" t="s">
        <v>76</v>
      </c>
      <c r="C337" s="384" t="s">
        <v>1921</v>
      </c>
      <c r="D337" s="386">
        <v>323</v>
      </c>
      <c r="E337" s="2" t="s">
        <v>42</v>
      </c>
      <c r="F337" s="13"/>
      <c r="G337" s="386">
        <v>3</v>
      </c>
      <c r="H337" s="386"/>
      <c r="I337" s="386"/>
      <c r="J337" s="386"/>
      <c r="K337" s="386"/>
      <c r="L337" s="386"/>
      <c r="M337" s="386"/>
      <c r="N337" s="386"/>
      <c r="O337" s="386"/>
      <c r="P337" s="386"/>
      <c r="Q337" s="386"/>
      <c r="R337" s="386"/>
      <c r="S337" s="320" t="s">
        <v>2107</v>
      </c>
      <c r="T337" s="98"/>
      <c r="U337" s="384"/>
      <c r="V337" s="386"/>
      <c r="W337" s="384"/>
      <c r="X337" s="2"/>
      <c r="Y337" s="385"/>
      <c r="Z337" s="1"/>
      <c r="AA337" s="386"/>
      <c r="AB337" s="1"/>
      <c r="AC337" s="2"/>
      <c r="AD337" s="13"/>
      <c r="AE337" s="1"/>
      <c r="AF337" s="387"/>
    </row>
    <row r="338" spans="2:32" x14ac:dyDescent="0.2">
      <c r="B338" s="39" t="s">
        <v>76</v>
      </c>
      <c r="C338" s="384" t="s">
        <v>1921</v>
      </c>
      <c r="D338" s="386">
        <v>324</v>
      </c>
      <c r="E338" s="2" t="s">
        <v>44</v>
      </c>
      <c r="F338" s="13"/>
      <c r="G338" s="386">
        <v>1</v>
      </c>
      <c r="H338" s="386"/>
      <c r="I338" s="386">
        <v>6</v>
      </c>
      <c r="J338" s="386"/>
      <c r="K338" s="386"/>
      <c r="L338" s="386"/>
      <c r="M338" s="386"/>
      <c r="N338" s="386">
        <v>3</v>
      </c>
      <c r="O338" s="386"/>
      <c r="P338" s="386"/>
      <c r="Q338" s="386"/>
      <c r="R338" s="386"/>
      <c r="S338" s="320" t="s">
        <v>2108</v>
      </c>
      <c r="T338" s="98"/>
      <c r="U338" s="384"/>
      <c r="V338" s="386"/>
      <c r="W338" s="384"/>
      <c r="X338" s="2"/>
      <c r="Y338" s="385"/>
      <c r="Z338" s="1"/>
      <c r="AA338" s="386"/>
      <c r="AB338" s="1"/>
      <c r="AC338" s="2"/>
      <c r="AD338" s="13"/>
      <c r="AE338" s="1"/>
      <c r="AF338" s="387"/>
    </row>
    <row r="339" spans="2:32" x14ac:dyDescent="0.2">
      <c r="B339" s="39" t="s">
        <v>76</v>
      </c>
      <c r="C339" s="384" t="s">
        <v>1921</v>
      </c>
      <c r="D339" s="386">
        <v>325</v>
      </c>
      <c r="E339" s="2" t="s">
        <v>42</v>
      </c>
      <c r="F339" s="13"/>
      <c r="G339" s="386">
        <v>3</v>
      </c>
      <c r="H339" s="386"/>
      <c r="I339" s="386"/>
      <c r="J339" s="386"/>
      <c r="K339" s="386"/>
      <c r="L339" s="386"/>
      <c r="M339" s="386"/>
      <c r="N339" s="386"/>
      <c r="O339" s="386"/>
      <c r="P339" s="386"/>
      <c r="Q339" s="386"/>
      <c r="R339" s="386"/>
      <c r="S339" s="322" t="s">
        <v>2042</v>
      </c>
      <c r="T339" s="98"/>
      <c r="U339" s="384"/>
      <c r="V339" s="386"/>
      <c r="W339" s="384"/>
      <c r="X339" s="2"/>
      <c r="Y339" s="385"/>
      <c r="Z339" s="1"/>
      <c r="AA339" s="386"/>
      <c r="AB339" s="1"/>
      <c r="AC339" s="2"/>
      <c r="AD339" s="13"/>
      <c r="AE339" s="1"/>
      <c r="AF339" s="387"/>
    </row>
    <row r="340" spans="2:32" x14ac:dyDescent="0.2">
      <c r="B340" s="39" t="s">
        <v>76</v>
      </c>
      <c r="C340" s="384" t="s">
        <v>1921</v>
      </c>
      <c r="D340" s="386">
        <v>326</v>
      </c>
      <c r="E340" s="2" t="s">
        <v>42</v>
      </c>
      <c r="F340" s="13"/>
      <c r="G340" s="386">
        <v>3</v>
      </c>
      <c r="H340" s="386"/>
      <c r="I340" s="386"/>
      <c r="J340" s="386"/>
      <c r="K340" s="386"/>
      <c r="L340" s="386"/>
      <c r="M340" s="386"/>
      <c r="N340" s="386">
        <v>3</v>
      </c>
      <c r="O340" s="386"/>
      <c r="P340" s="386"/>
      <c r="Q340" s="386"/>
      <c r="R340" s="386"/>
      <c r="S340" s="322" t="s">
        <v>2040</v>
      </c>
      <c r="T340" s="98"/>
      <c r="U340" s="384"/>
      <c r="V340" s="386"/>
      <c r="W340" s="384"/>
      <c r="X340" s="2"/>
      <c r="Y340" s="385"/>
      <c r="Z340" s="1"/>
      <c r="AA340" s="386"/>
      <c r="AB340" s="1"/>
      <c r="AC340" s="2"/>
      <c r="AD340" s="13"/>
      <c r="AE340" s="1"/>
      <c r="AF340" s="387"/>
    </row>
    <row r="341" spans="2:32" x14ac:dyDescent="0.2">
      <c r="B341" s="39" t="s">
        <v>76</v>
      </c>
      <c r="C341" s="384" t="s">
        <v>1921</v>
      </c>
      <c r="D341" s="386">
        <v>327</v>
      </c>
      <c r="E341" s="2" t="s">
        <v>42</v>
      </c>
      <c r="F341" s="13"/>
      <c r="G341" s="386">
        <v>3</v>
      </c>
      <c r="H341" s="386"/>
      <c r="I341" s="386"/>
      <c r="J341" s="386"/>
      <c r="K341" s="386"/>
      <c r="L341" s="386"/>
      <c r="M341" s="386"/>
      <c r="N341" s="386"/>
      <c r="O341" s="386"/>
      <c r="P341" s="386"/>
      <c r="Q341" s="386"/>
      <c r="R341" s="386"/>
      <c r="S341" s="322" t="s">
        <v>2043</v>
      </c>
      <c r="T341" s="98"/>
      <c r="U341" s="384"/>
      <c r="V341" s="386"/>
      <c r="W341" s="384"/>
      <c r="X341" s="2"/>
      <c r="Y341" s="385"/>
      <c r="Z341" s="1"/>
      <c r="AA341" s="386"/>
      <c r="AB341" s="1"/>
      <c r="AC341" s="2"/>
      <c r="AD341" s="13"/>
      <c r="AE341" s="1"/>
      <c r="AF341" s="387"/>
    </row>
    <row r="342" spans="2:32" x14ac:dyDescent="0.2">
      <c r="B342" s="39" t="s">
        <v>76</v>
      </c>
      <c r="C342" s="384" t="s">
        <v>1921</v>
      </c>
      <c r="D342" s="386">
        <v>328</v>
      </c>
      <c r="E342" s="2" t="s">
        <v>42</v>
      </c>
      <c r="F342" s="13"/>
      <c r="G342" s="386">
        <v>3</v>
      </c>
      <c r="H342" s="386"/>
      <c r="I342" s="386"/>
      <c r="J342" s="386"/>
      <c r="K342" s="386"/>
      <c r="L342" s="386"/>
      <c r="M342" s="386"/>
      <c r="N342" s="386">
        <v>3</v>
      </c>
      <c r="O342" s="386"/>
      <c r="P342" s="386"/>
      <c r="Q342" s="386"/>
      <c r="R342" s="386"/>
      <c r="S342" s="322" t="s">
        <v>2044</v>
      </c>
      <c r="T342" s="98"/>
      <c r="U342" s="384"/>
      <c r="V342" s="386"/>
      <c r="W342" s="384"/>
      <c r="X342" s="2"/>
      <c r="Y342" s="385"/>
      <c r="Z342" s="1"/>
      <c r="AA342" s="386"/>
      <c r="AB342" s="1"/>
      <c r="AC342" s="2"/>
      <c r="AD342" s="13"/>
      <c r="AE342" s="1"/>
      <c r="AF342" s="387"/>
    </row>
    <row r="343" spans="2:32" x14ac:dyDescent="0.2">
      <c r="B343" s="39" t="s">
        <v>76</v>
      </c>
      <c r="C343" s="384" t="s">
        <v>1921</v>
      </c>
      <c r="D343" s="386">
        <v>329</v>
      </c>
      <c r="E343" s="2" t="s">
        <v>50</v>
      </c>
      <c r="F343" s="13"/>
      <c r="G343" s="386">
        <v>1</v>
      </c>
      <c r="H343" s="386"/>
      <c r="I343" s="386">
        <v>6</v>
      </c>
      <c r="J343" s="386"/>
      <c r="K343" s="386"/>
      <c r="L343" s="386"/>
      <c r="M343" s="386"/>
      <c r="N343" s="386"/>
      <c r="O343" s="386"/>
      <c r="P343" s="386"/>
      <c r="Q343" s="386"/>
      <c r="R343" s="386"/>
      <c r="S343" s="322" t="s">
        <v>2044</v>
      </c>
      <c r="T343" s="98"/>
      <c r="U343" s="384"/>
      <c r="V343" s="386"/>
      <c r="W343" s="384"/>
      <c r="X343" s="2"/>
      <c r="Y343" s="385"/>
      <c r="Z343" s="1"/>
      <c r="AA343" s="386"/>
      <c r="AB343" s="1"/>
      <c r="AC343" s="2"/>
      <c r="AD343" s="13"/>
      <c r="AE343" s="1"/>
      <c r="AF343" s="387"/>
    </row>
    <row r="344" spans="2:32" x14ac:dyDescent="0.2">
      <c r="B344" s="39" t="s">
        <v>76</v>
      </c>
      <c r="C344" s="384" t="s">
        <v>1921</v>
      </c>
      <c r="D344" s="386">
        <v>330</v>
      </c>
      <c r="E344" s="2" t="s">
        <v>42</v>
      </c>
      <c r="F344" s="13"/>
      <c r="G344" s="386">
        <v>3</v>
      </c>
      <c r="H344" s="386"/>
      <c r="I344" s="386"/>
      <c r="J344" s="386"/>
      <c r="K344" s="386"/>
      <c r="L344" s="386"/>
      <c r="M344" s="386"/>
      <c r="N344" s="386">
        <v>3</v>
      </c>
      <c r="O344" s="386"/>
      <c r="P344" s="386"/>
      <c r="Q344" s="386"/>
      <c r="R344" s="386"/>
      <c r="S344" s="320" t="s">
        <v>2109</v>
      </c>
      <c r="T344" s="98"/>
      <c r="U344" s="384"/>
      <c r="V344" s="386"/>
      <c r="W344" s="384"/>
      <c r="X344" s="2"/>
      <c r="Y344" s="385"/>
      <c r="Z344" s="1"/>
      <c r="AA344" s="386"/>
      <c r="AB344" s="1"/>
      <c r="AC344" s="2"/>
      <c r="AD344" s="13"/>
      <c r="AE344" s="1"/>
      <c r="AF344" s="387"/>
    </row>
    <row r="345" spans="2:32" x14ac:dyDescent="0.2">
      <c r="B345" s="39" t="s">
        <v>76</v>
      </c>
      <c r="C345" s="384" t="s">
        <v>1921</v>
      </c>
      <c r="D345" s="386">
        <v>331</v>
      </c>
      <c r="E345" s="2" t="s">
        <v>42</v>
      </c>
      <c r="F345" s="13"/>
      <c r="G345" s="386">
        <v>3</v>
      </c>
      <c r="H345" s="386"/>
      <c r="I345" s="386"/>
      <c r="J345" s="386"/>
      <c r="K345" s="386"/>
      <c r="L345" s="386"/>
      <c r="M345" s="386"/>
      <c r="N345" s="386"/>
      <c r="O345" s="386"/>
      <c r="P345" s="386"/>
      <c r="Q345" s="386"/>
      <c r="R345" s="386"/>
      <c r="S345" s="322" t="s">
        <v>2045</v>
      </c>
      <c r="T345" s="98"/>
      <c r="U345" s="384"/>
      <c r="V345" s="386"/>
      <c r="W345" s="384"/>
      <c r="X345" s="2"/>
      <c r="Y345" s="385"/>
      <c r="Z345" s="1"/>
      <c r="AA345" s="386"/>
      <c r="AB345" s="1"/>
      <c r="AC345" s="2"/>
      <c r="AD345" s="13"/>
      <c r="AE345" s="1"/>
      <c r="AF345" s="387"/>
    </row>
    <row r="346" spans="2:32" x14ac:dyDescent="0.2">
      <c r="B346" s="39" t="s">
        <v>76</v>
      </c>
      <c r="C346" s="384" t="s">
        <v>1921</v>
      </c>
      <c r="D346" s="386">
        <v>332</v>
      </c>
      <c r="E346" s="2" t="s">
        <v>42</v>
      </c>
      <c r="F346" s="13"/>
      <c r="G346" s="386">
        <v>3</v>
      </c>
      <c r="H346" s="386"/>
      <c r="I346" s="386"/>
      <c r="J346" s="386"/>
      <c r="K346" s="386"/>
      <c r="L346" s="386"/>
      <c r="M346" s="386"/>
      <c r="N346" s="386">
        <v>3</v>
      </c>
      <c r="O346" s="386"/>
      <c r="P346" s="386"/>
      <c r="Q346" s="386"/>
      <c r="R346" s="386"/>
      <c r="S346" s="322" t="s">
        <v>2044</v>
      </c>
      <c r="T346" s="98"/>
      <c r="U346" s="384"/>
      <c r="V346" s="386"/>
      <c r="W346" s="384"/>
      <c r="X346" s="2"/>
      <c r="Y346" s="385"/>
      <c r="Z346" s="1"/>
      <c r="AA346" s="386"/>
      <c r="AB346" s="1"/>
      <c r="AC346" s="2"/>
      <c r="AD346" s="13"/>
      <c r="AE346" s="1"/>
      <c r="AF346" s="387"/>
    </row>
    <row r="347" spans="2:32" x14ac:dyDescent="0.2">
      <c r="B347" s="39" t="s">
        <v>76</v>
      </c>
      <c r="C347" s="384" t="s">
        <v>1921</v>
      </c>
      <c r="D347" s="386">
        <v>333</v>
      </c>
      <c r="E347" s="2" t="s">
        <v>50</v>
      </c>
      <c r="F347" s="13"/>
      <c r="G347" s="386">
        <v>2</v>
      </c>
      <c r="H347" s="386"/>
      <c r="I347" s="386">
        <v>6</v>
      </c>
      <c r="J347" s="386"/>
      <c r="K347" s="386"/>
      <c r="L347" s="386"/>
      <c r="M347" s="386"/>
      <c r="N347" s="386"/>
      <c r="O347" s="386"/>
      <c r="P347" s="386"/>
      <c r="Q347" s="386"/>
      <c r="R347" s="386"/>
      <c r="S347" s="320" t="s">
        <v>2110</v>
      </c>
      <c r="T347" s="98"/>
      <c r="U347" s="384"/>
      <c r="V347" s="386"/>
      <c r="W347" s="384"/>
      <c r="X347" s="2"/>
      <c r="Y347" s="385"/>
      <c r="Z347" s="1"/>
      <c r="AA347" s="386"/>
      <c r="AB347" s="1"/>
      <c r="AC347" s="2"/>
      <c r="AD347" s="13"/>
      <c r="AE347" s="1"/>
      <c r="AF347" s="387"/>
    </row>
    <row r="348" spans="2:32" x14ac:dyDescent="0.2">
      <c r="B348" s="39" t="s">
        <v>76</v>
      </c>
      <c r="C348" s="384" t="s">
        <v>1921</v>
      </c>
      <c r="D348" s="386">
        <v>334</v>
      </c>
      <c r="E348" s="2" t="s">
        <v>42</v>
      </c>
      <c r="F348" s="13"/>
      <c r="G348" s="386">
        <v>3</v>
      </c>
      <c r="H348" s="386"/>
      <c r="I348" s="386"/>
      <c r="J348" s="386"/>
      <c r="K348" s="386"/>
      <c r="L348" s="386"/>
      <c r="M348" s="386"/>
      <c r="N348" s="386">
        <v>3</v>
      </c>
      <c r="O348" s="386"/>
      <c r="P348" s="386"/>
      <c r="Q348" s="386"/>
      <c r="R348" s="386"/>
      <c r="S348" s="322" t="s">
        <v>2041</v>
      </c>
      <c r="T348" s="98"/>
      <c r="U348" s="384"/>
      <c r="V348" s="386"/>
      <c r="W348" s="384"/>
      <c r="X348" s="2"/>
      <c r="Y348" s="385"/>
      <c r="Z348" s="1"/>
      <c r="AA348" s="386"/>
      <c r="AB348" s="1"/>
      <c r="AC348" s="2"/>
      <c r="AD348" s="13"/>
      <c r="AE348" s="1"/>
      <c r="AF348" s="387"/>
    </row>
    <row r="349" spans="2:32" x14ac:dyDescent="0.2">
      <c r="B349" s="39" t="s">
        <v>76</v>
      </c>
      <c r="C349" s="384" t="s">
        <v>1921</v>
      </c>
      <c r="D349" s="386">
        <v>335</v>
      </c>
      <c r="E349" s="2" t="s">
        <v>1109</v>
      </c>
      <c r="F349" s="13"/>
      <c r="G349" s="386">
        <v>4</v>
      </c>
      <c r="H349" s="386"/>
      <c r="I349" s="386">
        <v>3</v>
      </c>
      <c r="J349" s="386"/>
      <c r="K349" s="386"/>
      <c r="L349" s="386"/>
      <c r="M349" s="386"/>
      <c r="N349" s="386"/>
      <c r="O349" s="386"/>
      <c r="P349" s="386"/>
      <c r="Q349" s="386"/>
      <c r="R349" s="386"/>
      <c r="S349" s="322" t="s">
        <v>2046</v>
      </c>
      <c r="T349" s="98"/>
      <c r="U349" s="384"/>
      <c r="V349" s="386"/>
      <c r="W349" s="384"/>
      <c r="X349" s="2"/>
      <c r="Y349" s="385"/>
      <c r="Z349" s="1"/>
      <c r="AA349" s="386"/>
      <c r="AB349" s="1"/>
      <c r="AC349" s="2"/>
      <c r="AD349" s="13"/>
      <c r="AE349" s="1"/>
      <c r="AF349" s="387"/>
    </row>
    <row r="350" spans="2:32" x14ac:dyDescent="0.2">
      <c r="B350" s="39" t="s">
        <v>76</v>
      </c>
      <c r="C350" s="384" t="s">
        <v>1921</v>
      </c>
      <c r="D350" s="386">
        <v>336</v>
      </c>
      <c r="E350" s="2" t="s">
        <v>49</v>
      </c>
      <c r="F350" s="13"/>
      <c r="G350" s="386"/>
      <c r="H350" s="386"/>
      <c r="I350" s="386">
        <v>3</v>
      </c>
      <c r="J350" s="386"/>
      <c r="K350" s="386">
        <v>3</v>
      </c>
      <c r="L350" s="386"/>
      <c r="M350" s="386"/>
      <c r="N350" s="386">
        <v>3</v>
      </c>
      <c r="O350" s="386"/>
      <c r="P350" s="386"/>
      <c r="Q350" s="386"/>
      <c r="R350" s="386"/>
      <c r="S350" s="321" t="s">
        <v>1946</v>
      </c>
      <c r="T350" s="98"/>
      <c r="U350" s="384"/>
      <c r="V350" s="386"/>
      <c r="W350" s="384"/>
      <c r="X350" s="2"/>
      <c r="Y350" s="385"/>
      <c r="Z350" s="1"/>
      <c r="AA350" s="386"/>
      <c r="AB350" s="1"/>
      <c r="AC350" s="2"/>
      <c r="AD350" s="13"/>
      <c r="AE350" s="1"/>
      <c r="AF350" s="387"/>
    </row>
    <row r="351" spans="2:32" x14ac:dyDescent="0.2">
      <c r="B351" s="39" t="s">
        <v>76</v>
      </c>
      <c r="C351" s="384" t="s">
        <v>1921</v>
      </c>
      <c r="D351" s="386">
        <v>337</v>
      </c>
      <c r="E351" s="2" t="s">
        <v>1109</v>
      </c>
      <c r="F351" s="13"/>
      <c r="G351" s="386">
        <v>4</v>
      </c>
      <c r="H351" s="386"/>
      <c r="I351" s="386">
        <v>3</v>
      </c>
      <c r="J351" s="386"/>
      <c r="K351" s="386"/>
      <c r="L351" s="386"/>
      <c r="M351" s="386"/>
      <c r="N351" s="386">
        <v>3</v>
      </c>
      <c r="O351" s="386"/>
      <c r="P351" s="386"/>
      <c r="Q351" s="386"/>
      <c r="R351" s="386"/>
      <c r="S351" s="321" t="s">
        <v>1322</v>
      </c>
      <c r="T351" s="98"/>
      <c r="U351" s="384"/>
      <c r="V351" s="386"/>
      <c r="W351" s="384"/>
      <c r="X351" s="2"/>
      <c r="Y351" s="385"/>
      <c r="Z351" s="1"/>
      <c r="AA351" s="386"/>
      <c r="AB351" s="1"/>
      <c r="AC351" s="2"/>
      <c r="AD351" s="13"/>
      <c r="AE351" s="1"/>
      <c r="AF351" s="387"/>
    </row>
    <row r="352" spans="2:32" x14ac:dyDescent="0.2">
      <c r="B352" s="39" t="s">
        <v>76</v>
      </c>
      <c r="C352" s="384" t="s">
        <v>1921</v>
      </c>
      <c r="D352" s="386">
        <v>338</v>
      </c>
      <c r="E352" s="2" t="s">
        <v>52</v>
      </c>
      <c r="F352" s="13"/>
      <c r="G352" s="386"/>
      <c r="H352" s="386"/>
      <c r="I352" s="386">
        <v>3</v>
      </c>
      <c r="J352" s="386"/>
      <c r="K352" s="386">
        <v>3</v>
      </c>
      <c r="L352" s="386"/>
      <c r="M352" s="386"/>
      <c r="N352" s="386">
        <v>3</v>
      </c>
      <c r="O352" s="386"/>
      <c r="P352" s="386"/>
      <c r="Q352" s="386"/>
      <c r="R352" s="386"/>
      <c r="S352" s="321" t="s">
        <v>2047</v>
      </c>
      <c r="T352" s="98"/>
      <c r="U352" s="384"/>
      <c r="V352" s="386"/>
      <c r="W352" s="384"/>
      <c r="X352" s="2"/>
      <c r="Y352" s="385"/>
      <c r="Z352" s="1"/>
      <c r="AA352" s="386"/>
      <c r="AB352" s="1"/>
      <c r="AC352" s="2"/>
      <c r="AD352" s="13"/>
      <c r="AE352" s="1"/>
      <c r="AF352" s="387"/>
    </row>
    <row r="353" spans="2:32" x14ac:dyDescent="0.2">
      <c r="B353" s="39" t="s">
        <v>76</v>
      </c>
      <c r="C353" s="384" t="s">
        <v>1921</v>
      </c>
      <c r="D353" s="386">
        <v>339</v>
      </c>
      <c r="E353" s="2" t="s">
        <v>55</v>
      </c>
      <c r="F353" s="13"/>
      <c r="G353" s="386">
        <v>2</v>
      </c>
      <c r="H353" s="386"/>
      <c r="I353" s="386">
        <v>6</v>
      </c>
      <c r="J353" s="386"/>
      <c r="K353" s="386"/>
      <c r="L353" s="386"/>
      <c r="M353" s="386"/>
      <c r="N353" s="386"/>
      <c r="O353" s="386"/>
      <c r="P353" s="386"/>
      <c r="Q353" s="386"/>
      <c r="R353" s="386"/>
      <c r="S353" s="322" t="s">
        <v>1118</v>
      </c>
      <c r="T353" s="98"/>
      <c r="U353" s="384"/>
      <c r="V353" s="386"/>
      <c r="W353" s="384"/>
      <c r="X353" s="2"/>
      <c r="Y353" s="385"/>
      <c r="Z353" s="1"/>
      <c r="AA353" s="386"/>
      <c r="AB353" s="1"/>
      <c r="AC353" s="2"/>
      <c r="AD353" s="13"/>
      <c r="AE353" s="1"/>
      <c r="AF353" s="387"/>
    </row>
    <row r="354" spans="2:32" x14ac:dyDescent="0.2">
      <c r="B354" s="39" t="s">
        <v>76</v>
      </c>
      <c r="C354" s="384" t="s">
        <v>1921</v>
      </c>
      <c r="D354" s="386">
        <v>340</v>
      </c>
      <c r="E354" s="2" t="s">
        <v>52</v>
      </c>
      <c r="F354" s="13"/>
      <c r="G354" s="386"/>
      <c r="H354" s="386"/>
      <c r="I354" s="386">
        <v>3</v>
      </c>
      <c r="J354" s="386"/>
      <c r="K354" s="386">
        <v>3</v>
      </c>
      <c r="L354" s="386"/>
      <c r="M354" s="386"/>
      <c r="N354" s="386">
        <v>3</v>
      </c>
      <c r="O354" s="386"/>
      <c r="P354" s="386"/>
      <c r="Q354" s="386"/>
      <c r="R354" s="386"/>
      <c r="S354" s="322" t="s">
        <v>1946</v>
      </c>
      <c r="T354" s="98"/>
      <c r="U354" s="384"/>
      <c r="V354" s="386"/>
      <c r="W354" s="384"/>
      <c r="X354" s="2"/>
      <c r="Y354" s="385"/>
      <c r="Z354" s="1"/>
      <c r="AA354" s="386"/>
      <c r="AB354" s="1"/>
      <c r="AC354" s="2"/>
      <c r="AD354" s="13"/>
      <c r="AE354" s="1"/>
      <c r="AF354" s="387"/>
    </row>
    <row r="355" spans="2:32" x14ac:dyDescent="0.2">
      <c r="B355" s="39" t="s">
        <v>76</v>
      </c>
      <c r="C355" s="384" t="s">
        <v>1921</v>
      </c>
      <c r="D355" s="386">
        <v>341</v>
      </c>
      <c r="E355" s="2" t="s">
        <v>44</v>
      </c>
      <c r="F355" s="13"/>
      <c r="G355" s="386">
        <v>1</v>
      </c>
      <c r="H355" s="386"/>
      <c r="I355" s="386">
        <v>6</v>
      </c>
      <c r="J355" s="386"/>
      <c r="K355" s="386"/>
      <c r="L355" s="386"/>
      <c r="M355" s="386"/>
      <c r="N355" s="386">
        <v>3</v>
      </c>
      <c r="O355" s="386"/>
      <c r="P355" s="386"/>
      <c r="Q355" s="386"/>
      <c r="R355" s="386"/>
      <c r="S355" s="322" t="s">
        <v>1118</v>
      </c>
      <c r="T355" s="98"/>
      <c r="U355" s="384"/>
      <c r="V355" s="386"/>
      <c r="W355" s="384"/>
      <c r="X355" s="2"/>
      <c r="Y355" s="385"/>
      <c r="Z355" s="1"/>
      <c r="AA355" s="386"/>
      <c r="AB355" s="1"/>
      <c r="AC355" s="2"/>
      <c r="AD355" s="13"/>
      <c r="AE355" s="1"/>
      <c r="AF355" s="387"/>
    </row>
    <row r="356" spans="2:32" x14ac:dyDescent="0.2">
      <c r="B356" s="39" t="s">
        <v>76</v>
      </c>
      <c r="C356" s="384" t="s">
        <v>1921</v>
      </c>
      <c r="D356" s="386">
        <v>342</v>
      </c>
      <c r="E356" s="2" t="s">
        <v>1109</v>
      </c>
      <c r="F356" s="13"/>
      <c r="G356" s="386">
        <v>4</v>
      </c>
      <c r="H356" s="386"/>
      <c r="I356" s="386">
        <v>3</v>
      </c>
      <c r="J356" s="386"/>
      <c r="K356" s="386"/>
      <c r="L356" s="386"/>
      <c r="M356" s="386"/>
      <c r="N356" s="386"/>
      <c r="O356" s="386"/>
      <c r="P356" s="386"/>
      <c r="Q356" s="386"/>
      <c r="R356" s="386"/>
      <c r="S356" s="322" t="s">
        <v>1590</v>
      </c>
      <c r="T356" s="98"/>
      <c r="U356" s="384"/>
      <c r="V356" s="386"/>
      <c r="W356" s="384"/>
      <c r="X356" s="2"/>
      <c r="Y356" s="385"/>
      <c r="Z356" s="1"/>
      <c r="AA356" s="386"/>
      <c r="AB356" s="1"/>
      <c r="AC356" s="2"/>
      <c r="AD356" s="13"/>
      <c r="AE356" s="1"/>
      <c r="AF356" s="387"/>
    </row>
    <row r="357" spans="2:32" x14ac:dyDescent="0.2">
      <c r="B357" s="39" t="s">
        <v>76</v>
      </c>
      <c r="C357" s="384" t="s">
        <v>1921</v>
      </c>
      <c r="D357" s="386">
        <v>343</v>
      </c>
      <c r="E357" s="2" t="s">
        <v>42</v>
      </c>
      <c r="F357" s="13"/>
      <c r="G357" s="386">
        <v>3</v>
      </c>
      <c r="H357" s="386"/>
      <c r="I357" s="386"/>
      <c r="J357" s="386"/>
      <c r="K357" s="386"/>
      <c r="L357" s="386"/>
      <c r="M357" s="386"/>
      <c r="N357" s="386">
        <v>3</v>
      </c>
      <c r="O357" s="386"/>
      <c r="P357" s="386"/>
      <c r="Q357" s="386"/>
      <c r="R357" s="386"/>
      <c r="S357" s="321" t="s">
        <v>1116</v>
      </c>
      <c r="T357" s="98"/>
      <c r="U357" s="384"/>
      <c r="V357" s="386"/>
      <c r="W357" s="384"/>
      <c r="X357" s="2"/>
      <c r="Y357" s="385"/>
      <c r="Z357" s="1"/>
      <c r="AA357" s="386"/>
      <c r="AB357" s="1"/>
      <c r="AC357" s="2"/>
      <c r="AD357" s="13"/>
      <c r="AE357" s="1"/>
      <c r="AF357" s="387"/>
    </row>
    <row r="358" spans="2:32" x14ac:dyDescent="0.2">
      <c r="B358" s="39" t="s">
        <v>76</v>
      </c>
      <c r="C358" s="384" t="s">
        <v>1921</v>
      </c>
      <c r="D358" s="386">
        <v>344</v>
      </c>
      <c r="E358" s="2" t="s">
        <v>55</v>
      </c>
      <c r="F358" s="13"/>
      <c r="G358" s="386">
        <v>1</v>
      </c>
      <c r="H358" s="386"/>
      <c r="I358" s="386">
        <v>6</v>
      </c>
      <c r="J358" s="386"/>
      <c r="K358" s="386"/>
      <c r="L358" s="386"/>
      <c r="M358" s="386"/>
      <c r="N358" s="386"/>
      <c r="O358" s="386"/>
      <c r="P358" s="386"/>
      <c r="Q358" s="386"/>
      <c r="R358" s="386"/>
      <c r="S358" s="322" t="s">
        <v>1118</v>
      </c>
      <c r="T358" s="98"/>
      <c r="U358" s="384"/>
      <c r="V358" s="386"/>
      <c r="W358" s="384"/>
      <c r="X358" s="2"/>
      <c r="Y358" s="385"/>
      <c r="Z358" s="1"/>
      <c r="AA358" s="386"/>
      <c r="AB358" s="1"/>
      <c r="AC358" s="2"/>
      <c r="AD358" s="13"/>
      <c r="AE358" s="1"/>
      <c r="AF358" s="387"/>
    </row>
    <row r="359" spans="2:32" x14ac:dyDescent="0.2">
      <c r="B359" s="39" t="s">
        <v>76</v>
      </c>
      <c r="C359" s="384" t="s">
        <v>1921</v>
      </c>
      <c r="D359" s="386">
        <v>345</v>
      </c>
      <c r="E359" s="2" t="s">
        <v>49</v>
      </c>
      <c r="F359" s="13"/>
      <c r="G359" s="386"/>
      <c r="H359" s="386"/>
      <c r="I359" s="386">
        <v>3</v>
      </c>
      <c r="J359" s="386"/>
      <c r="K359" s="386">
        <v>3</v>
      </c>
      <c r="L359" s="386"/>
      <c r="M359" s="386"/>
      <c r="N359" s="386">
        <v>3</v>
      </c>
      <c r="O359" s="386"/>
      <c r="P359" s="386"/>
      <c r="Q359" s="386"/>
      <c r="R359" s="386"/>
      <c r="S359" s="321" t="s">
        <v>1946</v>
      </c>
      <c r="T359" s="98"/>
      <c r="U359" s="384"/>
      <c r="V359" s="386"/>
      <c r="W359" s="384"/>
      <c r="X359" s="2"/>
      <c r="Y359" s="385"/>
      <c r="Z359" s="1"/>
      <c r="AA359" s="386"/>
      <c r="AB359" s="1"/>
      <c r="AC359" s="2"/>
      <c r="AD359" s="13"/>
      <c r="AE359" s="1"/>
      <c r="AF359" s="387"/>
    </row>
    <row r="360" spans="2:32" x14ac:dyDescent="0.2">
      <c r="B360" s="39" t="s">
        <v>76</v>
      </c>
      <c r="C360" s="384" t="s">
        <v>1921</v>
      </c>
      <c r="D360" s="386">
        <v>346</v>
      </c>
      <c r="E360" s="2" t="s">
        <v>42</v>
      </c>
      <c r="F360" s="13"/>
      <c r="G360" s="386">
        <v>3</v>
      </c>
      <c r="H360" s="386"/>
      <c r="I360" s="386"/>
      <c r="J360" s="386"/>
      <c r="K360" s="386"/>
      <c r="L360" s="386"/>
      <c r="M360" s="386"/>
      <c r="N360" s="386">
        <v>3</v>
      </c>
      <c r="O360" s="386"/>
      <c r="P360" s="386"/>
      <c r="Q360" s="386"/>
      <c r="R360" s="386"/>
      <c r="S360" s="322" t="s">
        <v>1118</v>
      </c>
      <c r="T360" s="98"/>
      <c r="U360" s="384"/>
      <c r="V360" s="386"/>
      <c r="W360" s="384"/>
      <c r="X360" s="2"/>
      <c r="Y360" s="385"/>
      <c r="Z360" s="1"/>
      <c r="AA360" s="386"/>
      <c r="AB360" s="1"/>
      <c r="AC360" s="2"/>
      <c r="AD360" s="13"/>
      <c r="AE360" s="1"/>
      <c r="AF360" s="387"/>
    </row>
    <row r="361" spans="2:32" x14ac:dyDescent="0.2">
      <c r="B361" s="39" t="s">
        <v>76</v>
      </c>
      <c r="C361" s="384" t="s">
        <v>1921</v>
      </c>
      <c r="D361" s="386">
        <v>347</v>
      </c>
      <c r="E361" s="2" t="s">
        <v>42</v>
      </c>
      <c r="F361" s="13"/>
      <c r="G361" s="386">
        <v>3</v>
      </c>
      <c r="H361" s="386"/>
      <c r="I361" s="386"/>
      <c r="J361" s="386"/>
      <c r="K361" s="386"/>
      <c r="L361" s="386"/>
      <c r="M361" s="386"/>
      <c r="N361" s="386"/>
      <c r="O361" s="386"/>
      <c r="P361" s="386"/>
      <c r="Q361" s="386"/>
      <c r="R361" s="386"/>
      <c r="S361" s="322" t="s">
        <v>1118</v>
      </c>
      <c r="T361" s="98"/>
      <c r="U361" s="384"/>
      <c r="V361" s="386"/>
      <c r="W361" s="384"/>
      <c r="X361" s="2"/>
      <c r="Y361" s="385"/>
      <c r="Z361" s="1"/>
      <c r="AA361" s="386"/>
      <c r="AB361" s="1"/>
      <c r="AC361" s="2"/>
      <c r="AD361" s="13"/>
      <c r="AE361" s="1"/>
      <c r="AF361" s="387"/>
    </row>
    <row r="362" spans="2:32" x14ac:dyDescent="0.2">
      <c r="B362" s="39" t="s">
        <v>76</v>
      </c>
      <c r="C362" s="384" t="s">
        <v>1921</v>
      </c>
      <c r="D362" s="386">
        <v>348</v>
      </c>
      <c r="E362" s="2" t="s">
        <v>55</v>
      </c>
      <c r="F362" s="13"/>
      <c r="G362" s="386">
        <v>2</v>
      </c>
      <c r="H362" s="386"/>
      <c r="I362" s="386">
        <v>6</v>
      </c>
      <c r="J362" s="386"/>
      <c r="K362" s="386"/>
      <c r="L362" s="386"/>
      <c r="M362" s="386"/>
      <c r="N362" s="386">
        <v>3</v>
      </c>
      <c r="O362" s="386"/>
      <c r="P362" s="386"/>
      <c r="Q362" s="386"/>
      <c r="R362" s="386"/>
      <c r="S362" s="321" t="s">
        <v>1116</v>
      </c>
      <c r="T362" s="98"/>
      <c r="U362" s="384"/>
      <c r="V362" s="386"/>
      <c r="W362" s="384"/>
      <c r="X362" s="2"/>
      <c r="Y362" s="385"/>
      <c r="Z362" s="1"/>
      <c r="AA362" s="386"/>
      <c r="AB362" s="1"/>
      <c r="AC362" s="2"/>
      <c r="AD362" s="13"/>
      <c r="AE362" s="1"/>
      <c r="AF362" s="387"/>
    </row>
    <row r="363" spans="2:32" x14ac:dyDescent="0.2">
      <c r="B363" s="39" t="s">
        <v>76</v>
      </c>
      <c r="C363" s="384" t="s">
        <v>1921</v>
      </c>
      <c r="D363" s="386">
        <v>349</v>
      </c>
      <c r="E363" s="2" t="s">
        <v>42</v>
      </c>
      <c r="F363" s="13"/>
      <c r="G363" s="386">
        <v>3</v>
      </c>
      <c r="H363" s="386"/>
      <c r="I363" s="386"/>
      <c r="J363" s="386"/>
      <c r="K363" s="386"/>
      <c r="L363" s="386"/>
      <c r="M363" s="386"/>
      <c r="N363" s="386"/>
      <c r="O363" s="386"/>
      <c r="P363" s="386"/>
      <c r="Q363" s="386"/>
      <c r="R363" s="386"/>
      <c r="S363" s="322" t="s">
        <v>1120</v>
      </c>
      <c r="T363" s="98"/>
      <c r="U363" s="384"/>
      <c r="V363" s="386"/>
      <c r="W363" s="384"/>
      <c r="X363" s="2"/>
      <c r="Y363" s="385"/>
      <c r="Z363" s="1"/>
      <c r="AA363" s="386"/>
      <c r="AB363" s="1"/>
      <c r="AC363" s="2"/>
      <c r="AD363" s="13"/>
      <c r="AE363" s="1"/>
      <c r="AF363" s="387"/>
    </row>
    <row r="364" spans="2:32" x14ac:dyDescent="0.2">
      <c r="B364" s="39" t="s">
        <v>76</v>
      </c>
      <c r="C364" s="384" t="s">
        <v>1921</v>
      </c>
      <c r="D364" s="386">
        <v>350</v>
      </c>
      <c r="E364" s="2" t="s">
        <v>53</v>
      </c>
      <c r="F364" s="13"/>
      <c r="G364" s="386"/>
      <c r="H364" s="386"/>
      <c r="I364" s="386">
        <v>3</v>
      </c>
      <c r="J364" s="386"/>
      <c r="K364" s="386">
        <v>3</v>
      </c>
      <c r="L364" s="386"/>
      <c r="M364" s="386"/>
      <c r="N364" s="386">
        <v>3</v>
      </c>
      <c r="O364" s="386"/>
      <c r="P364" s="386"/>
      <c r="Q364" s="386"/>
      <c r="R364" s="386"/>
      <c r="S364" s="322" t="s">
        <v>1909</v>
      </c>
      <c r="T364" s="98"/>
      <c r="U364" s="384"/>
      <c r="V364" s="386"/>
      <c r="W364" s="384"/>
      <c r="X364" s="2"/>
      <c r="Y364" s="385"/>
      <c r="Z364" s="1"/>
      <c r="AA364" s="386"/>
      <c r="AB364" s="1"/>
      <c r="AC364" s="2"/>
      <c r="AD364" s="13"/>
      <c r="AE364" s="1"/>
      <c r="AF364" s="387"/>
    </row>
    <row r="365" spans="2:32" x14ac:dyDescent="0.2">
      <c r="B365" s="39" t="s">
        <v>76</v>
      </c>
      <c r="C365" s="384" t="s">
        <v>1921</v>
      </c>
      <c r="D365" s="386">
        <v>351</v>
      </c>
      <c r="E365" s="2" t="s">
        <v>44</v>
      </c>
      <c r="F365" s="13"/>
      <c r="G365" s="386"/>
      <c r="H365" s="386">
        <v>6</v>
      </c>
      <c r="I365" s="386"/>
      <c r="J365" s="386"/>
      <c r="K365" s="386"/>
      <c r="L365" s="386"/>
      <c r="M365" s="386"/>
      <c r="N365" s="386"/>
      <c r="O365" s="386"/>
      <c r="P365" s="386">
        <v>3</v>
      </c>
      <c r="Q365" s="386"/>
      <c r="R365" s="386"/>
      <c r="S365" s="320" t="s">
        <v>2111</v>
      </c>
      <c r="T365" s="98"/>
      <c r="U365" s="384"/>
      <c r="V365" s="386"/>
      <c r="W365" s="384"/>
      <c r="X365" s="2"/>
      <c r="Y365" s="385"/>
      <c r="Z365" s="1"/>
      <c r="AA365" s="386"/>
      <c r="AB365" s="1"/>
      <c r="AC365" s="2"/>
      <c r="AD365" s="36">
        <v>45567</v>
      </c>
      <c r="AE365" s="1" t="s">
        <v>10</v>
      </c>
      <c r="AF365" s="387"/>
    </row>
    <row r="366" spans="2:32" x14ac:dyDescent="0.2">
      <c r="B366" s="39" t="s">
        <v>76</v>
      </c>
      <c r="C366" s="384" t="s">
        <v>1921</v>
      </c>
      <c r="D366" s="386">
        <v>352</v>
      </c>
      <c r="E366" s="2" t="s">
        <v>42</v>
      </c>
      <c r="F366" s="13"/>
      <c r="G366" s="386">
        <v>3</v>
      </c>
      <c r="H366" s="386"/>
      <c r="I366" s="386"/>
      <c r="J366" s="386"/>
      <c r="K366" s="386">
        <v>3</v>
      </c>
      <c r="L366" s="386"/>
      <c r="M366" s="386"/>
      <c r="N366" s="386"/>
      <c r="O366" s="386"/>
      <c r="P366" s="386"/>
      <c r="Q366" s="386"/>
      <c r="R366" s="386"/>
      <c r="S366" s="322" t="s">
        <v>2048</v>
      </c>
      <c r="T366" s="98"/>
      <c r="U366" s="384"/>
      <c r="V366" s="386"/>
      <c r="W366" s="384"/>
      <c r="X366" s="2"/>
      <c r="Y366" s="385"/>
      <c r="Z366" s="1"/>
      <c r="AA366" s="386"/>
      <c r="AB366" s="1"/>
      <c r="AC366" s="2"/>
      <c r="AD366" s="13"/>
      <c r="AE366" s="1"/>
      <c r="AF366" s="387"/>
    </row>
    <row r="367" spans="2:32" x14ac:dyDescent="0.2">
      <c r="B367" s="39" t="s">
        <v>76</v>
      </c>
      <c r="C367" s="384" t="s">
        <v>1921</v>
      </c>
      <c r="D367" s="386">
        <v>353</v>
      </c>
      <c r="E367" s="2" t="s">
        <v>1109</v>
      </c>
      <c r="F367" s="13"/>
      <c r="G367" s="386">
        <v>3</v>
      </c>
      <c r="H367" s="386"/>
      <c r="I367" s="386">
        <v>2</v>
      </c>
      <c r="J367" s="386"/>
      <c r="K367" s="386">
        <v>3</v>
      </c>
      <c r="L367" s="386"/>
      <c r="M367" s="386"/>
      <c r="N367" s="386"/>
      <c r="O367" s="386"/>
      <c r="P367" s="386"/>
      <c r="Q367" s="386"/>
      <c r="R367" s="386"/>
      <c r="S367" s="322" t="s">
        <v>2049</v>
      </c>
      <c r="T367" s="98"/>
      <c r="U367" s="384"/>
      <c r="V367" s="386"/>
      <c r="W367" s="384"/>
      <c r="X367" s="2"/>
      <c r="Y367" s="385"/>
      <c r="Z367" s="1"/>
      <c r="AA367" s="386"/>
      <c r="AB367" s="1"/>
      <c r="AC367" s="2"/>
      <c r="AD367" s="13"/>
      <c r="AE367" s="1"/>
      <c r="AF367" s="387"/>
    </row>
    <row r="368" spans="2:32" x14ac:dyDescent="0.2">
      <c r="B368" s="39" t="s">
        <v>76</v>
      </c>
      <c r="C368" s="384" t="s">
        <v>1921</v>
      </c>
      <c r="D368" s="386">
        <v>354</v>
      </c>
      <c r="E368" s="2" t="s">
        <v>1111</v>
      </c>
      <c r="F368" s="13"/>
      <c r="G368" s="386"/>
      <c r="H368" s="386">
        <v>1</v>
      </c>
      <c r="I368" s="386">
        <v>11</v>
      </c>
      <c r="J368" s="386"/>
      <c r="K368" s="386"/>
      <c r="L368" s="386"/>
      <c r="M368" s="386"/>
      <c r="N368" s="386"/>
      <c r="O368" s="386"/>
      <c r="P368" s="386"/>
      <c r="Q368" s="386"/>
      <c r="R368" s="386"/>
      <c r="S368" s="322" t="s">
        <v>2050</v>
      </c>
      <c r="T368" s="98"/>
      <c r="U368" s="384"/>
      <c r="V368" s="386"/>
      <c r="W368" s="384"/>
      <c r="X368" s="2"/>
      <c r="Y368" s="385"/>
      <c r="Z368" s="1"/>
      <c r="AA368" s="386"/>
      <c r="AB368" s="1"/>
      <c r="AC368" s="2"/>
      <c r="AD368" s="13"/>
      <c r="AE368" s="1"/>
      <c r="AF368" s="387"/>
    </row>
    <row r="369" spans="2:32" x14ac:dyDescent="0.2">
      <c r="B369" s="39" t="s">
        <v>76</v>
      </c>
      <c r="C369" s="384" t="s">
        <v>1921</v>
      </c>
      <c r="D369" s="386">
        <v>355</v>
      </c>
      <c r="E369" s="2" t="s">
        <v>52</v>
      </c>
      <c r="F369" s="13"/>
      <c r="G369" s="386">
        <v>4</v>
      </c>
      <c r="H369" s="386"/>
      <c r="I369" s="386">
        <v>3</v>
      </c>
      <c r="J369" s="386"/>
      <c r="K369" s="386">
        <v>3</v>
      </c>
      <c r="L369" s="386"/>
      <c r="M369" s="386"/>
      <c r="N369" s="386">
        <v>1</v>
      </c>
      <c r="O369" s="386"/>
      <c r="P369" s="386"/>
      <c r="Q369" s="386"/>
      <c r="R369" s="386"/>
      <c r="S369" s="322" t="s">
        <v>2051</v>
      </c>
      <c r="T369" s="98"/>
      <c r="U369" s="384"/>
      <c r="V369" s="386"/>
      <c r="W369" s="384"/>
      <c r="X369" s="2"/>
      <c r="Y369" s="385"/>
      <c r="Z369" s="1"/>
      <c r="AA369" s="386"/>
      <c r="AB369" s="1"/>
      <c r="AC369" s="2"/>
      <c r="AD369" s="13"/>
      <c r="AE369" s="1"/>
      <c r="AF369" s="387"/>
    </row>
    <row r="370" spans="2:32" x14ac:dyDescent="0.2">
      <c r="B370" s="39" t="s">
        <v>76</v>
      </c>
      <c r="C370" s="384" t="s">
        <v>1921</v>
      </c>
      <c r="D370" s="386">
        <v>356</v>
      </c>
      <c r="E370" s="2" t="s">
        <v>42</v>
      </c>
      <c r="F370" s="13"/>
      <c r="G370" s="386">
        <v>3</v>
      </c>
      <c r="H370" s="386"/>
      <c r="I370" s="386"/>
      <c r="J370" s="386"/>
      <c r="K370" s="386">
        <v>3</v>
      </c>
      <c r="L370" s="386"/>
      <c r="M370" s="386"/>
      <c r="N370" s="386">
        <v>3</v>
      </c>
      <c r="O370" s="386"/>
      <c r="P370" s="386"/>
      <c r="Q370" s="386"/>
      <c r="R370" s="386"/>
      <c r="S370" s="322" t="s">
        <v>1943</v>
      </c>
      <c r="T370" s="98"/>
      <c r="U370" s="384"/>
      <c r="V370" s="386"/>
      <c r="W370" s="384"/>
      <c r="X370" s="2"/>
      <c r="Y370" s="385"/>
      <c r="Z370" s="1"/>
      <c r="AA370" s="386"/>
      <c r="AB370" s="1"/>
      <c r="AC370" s="2"/>
      <c r="AD370" s="13"/>
      <c r="AE370" s="1"/>
      <c r="AF370" s="387"/>
    </row>
    <row r="371" spans="2:32" x14ac:dyDescent="0.2">
      <c r="B371" s="39" t="s">
        <v>76</v>
      </c>
      <c r="C371" s="384" t="s">
        <v>1921</v>
      </c>
      <c r="D371" s="386">
        <v>357</v>
      </c>
      <c r="E371" s="2" t="s">
        <v>42</v>
      </c>
      <c r="F371" s="13"/>
      <c r="G371" s="386">
        <v>3</v>
      </c>
      <c r="H371" s="386"/>
      <c r="I371" s="386"/>
      <c r="J371" s="386"/>
      <c r="K371" s="386"/>
      <c r="L371" s="386"/>
      <c r="M371" s="386"/>
      <c r="N371" s="386"/>
      <c r="O371" s="386"/>
      <c r="P371" s="386"/>
      <c r="Q371" s="386"/>
      <c r="R371" s="386"/>
      <c r="S371" s="322" t="s">
        <v>1978</v>
      </c>
      <c r="T371" s="98"/>
      <c r="U371" s="384"/>
      <c r="V371" s="386"/>
      <c r="W371" s="384"/>
      <c r="X371" s="2"/>
      <c r="Y371" s="385"/>
      <c r="Z371" s="1"/>
      <c r="AA371" s="386"/>
      <c r="AB371" s="1"/>
      <c r="AC371" s="2"/>
      <c r="AD371" s="13"/>
      <c r="AE371" s="1"/>
      <c r="AF371" s="387"/>
    </row>
    <row r="372" spans="2:32" x14ac:dyDescent="0.2">
      <c r="B372" s="39" t="s">
        <v>76</v>
      </c>
      <c r="C372" s="384" t="s">
        <v>1921</v>
      </c>
      <c r="D372" s="386">
        <v>358</v>
      </c>
      <c r="E372" s="2" t="s">
        <v>42</v>
      </c>
      <c r="F372" s="13"/>
      <c r="G372" s="386">
        <v>3</v>
      </c>
      <c r="H372" s="386"/>
      <c r="I372" s="386"/>
      <c r="J372" s="386"/>
      <c r="K372" s="386"/>
      <c r="L372" s="386"/>
      <c r="M372" s="386"/>
      <c r="N372" s="386">
        <v>3</v>
      </c>
      <c r="O372" s="386"/>
      <c r="P372" s="386"/>
      <c r="Q372" s="386"/>
      <c r="R372" s="386"/>
      <c r="S372" s="322" t="s">
        <v>2052</v>
      </c>
      <c r="T372" s="98"/>
      <c r="U372" s="384"/>
      <c r="V372" s="386"/>
      <c r="W372" s="384"/>
      <c r="X372" s="2"/>
      <c r="Y372" s="385"/>
      <c r="Z372" s="1"/>
      <c r="AA372" s="386"/>
      <c r="AB372" s="1"/>
      <c r="AC372" s="2"/>
      <c r="AD372" s="13"/>
      <c r="AE372" s="1"/>
      <c r="AF372" s="387"/>
    </row>
    <row r="373" spans="2:32" x14ac:dyDescent="0.2">
      <c r="B373" s="39" t="s">
        <v>76</v>
      </c>
      <c r="C373" s="384" t="s">
        <v>1921</v>
      </c>
      <c r="D373" s="386">
        <v>359</v>
      </c>
      <c r="E373" s="2" t="s">
        <v>55</v>
      </c>
      <c r="F373" s="13"/>
      <c r="G373" s="386"/>
      <c r="H373" s="386">
        <v>6</v>
      </c>
      <c r="I373" s="386"/>
      <c r="J373" s="386"/>
      <c r="K373" s="386"/>
      <c r="L373" s="386"/>
      <c r="M373" s="386"/>
      <c r="N373" s="386"/>
      <c r="O373" s="386"/>
      <c r="P373" s="386"/>
      <c r="Q373" s="386"/>
      <c r="R373" s="386"/>
      <c r="S373" s="322" t="s">
        <v>2053</v>
      </c>
      <c r="T373" s="98"/>
      <c r="U373" s="384"/>
      <c r="V373" s="386"/>
      <c r="W373" s="384"/>
      <c r="X373" s="2"/>
      <c r="Y373" s="385"/>
      <c r="Z373" s="1"/>
      <c r="AA373" s="386"/>
      <c r="AB373" s="1"/>
      <c r="AC373" s="2"/>
      <c r="AD373" s="13"/>
      <c r="AE373" s="1"/>
      <c r="AF373" s="387"/>
    </row>
    <row r="374" spans="2:32" x14ac:dyDescent="0.2">
      <c r="B374" s="39" t="s">
        <v>76</v>
      </c>
      <c r="C374" s="384" t="s">
        <v>1921</v>
      </c>
      <c r="D374" s="386">
        <v>360</v>
      </c>
      <c r="E374" s="2" t="s">
        <v>42</v>
      </c>
      <c r="F374" s="13"/>
      <c r="G374" s="386">
        <v>3</v>
      </c>
      <c r="H374" s="386"/>
      <c r="I374" s="386"/>
      <c r="J374" s="386"/>
      <c r="K374" s="386"/>
      <c r="L374" s="386"/>
      <c r="M374" s="386"/>
      <c r="N374" s="386">
        <v>3</v>
      </c>
      <c r="O374" s="386"/>
      <c r="P374" s="386"/>
      <c r="Q374" s="386"/>
      <c r="R374" s="386"/>
      <c r="S374" s="322" t="s">
        <v>2054</v>
      </c>
      <c r="T374" s="98"/>
      <c r="U374" s="384"/>
      <c r="V374" s="386"/>
      <c r="W374" s="384"/>
      <c r="X374" s="2"/>
      <c r="Y374" s="385"/>
      <c r="Z374" s="1"/>
      <c r="AA374" s="386"/>
      <c r="AB374" s="1"/>
      <c r="AC374" s="2"/>
      <c r="AD374" s="13"/>
      <c r="AE374" s="1"/>
      <c r="AF374" s="387"/>
    </row>
    <row r="375" spans="2:32" x14ac:dyDescent="0.2">
      <c r="B375" s="39" t="s">
        <v>76</v>
      </c>
      <c r="C375" s="384" t="s">
        <v>1921</v>
      </c>
      <c r="D375" s="386">
        <v>361</v>
      </c>
      <c r="E375" s="2" t="s">
        <v>1113</v>
      </c>
      <c r="F375" s="13"/>
      <c r="G375" s="386">
        <v>3</v>
      </c>
      <c r="H375" s="386">
        <v>3</v>
      </c>
      <c r="I375" s="386"/>
      <c r="J375" s="386"/>
      <c r="K375" s="386"/>
      <c r="L375" s="386"/>
      <c r="M375" s="386"/>
      <c r="N375" s="386"/>
      <c r="O375" s="386"/>
      <c r="P375" s="386">
        <v>3</v>
      </c>
      <c r="Q375" s="386"/>
      <c r="R375" s="386"/>
      <c r="S375" s="322" t="s">
        <v>2055</v>
      </c>
      <c r="T375" s="98"/>
      <c r="U375" s="384"/>
      <c r="V375" s="386"/>
      <c r="W375" s="384"/>
      <c r="X375" s="2"/>
      <c r="Y375" s="385"/>
      <c r="Z375" s="1"/>
      <c r="AA375" s="386"/>
      <c r="AB375" s="1"/>
      <c r="AC375" s="2"/>
      <c r="AD375" s="13"/>
      <c r="AE375" s="1"/>
      <c r="AF375" s="387"/>
    </row>
    <row r="376" spans="2:32" x14ac:dyDescent="0.2">
      <c r="B376" s="39" t="s">
        <v>76</v>
      </c>
      <c r="C376" s="384" t="s">
        <v>1921</v>
      </c>
      <c r="D376" s="386">
        <v>362</v>
      </c>
      <c r="E376" s="2" t="s">
        <v>49</v>
      </c>
      <c r="F376" s="13"/>
      <c r="G376" s="386"/>
      <c r="H376" s="386">
        <v>3</v>
      </c>
      <c r="I376" s="386"/>
      <c r="J376" s="386"/>
      <c r="K376" s="386">
        <v>3</v>
      </c>
      <c r="L376" s="386"/>
      <c r="M376" s="386"/>
      <c r="N376" s="386">
        <v>3</v>
      </c>
      <c r="O376" s="386"/>
      <c r="P376" s="386"/>
      <c r="Q376" s="386"/>
      <c r="R376" s="386"/>
      <c r="S376" s="322" t="s">
        <v>1909</v>
      </c>
      <c r="T376" s="98"/>
      <c r="U376" s="384"/>
      <c r="V376" s="386"/>
      <c r="W376" s="384"/>
      <c r="X376" s="2"/>
      <c r="Y376" s="385"/>
      <c r="Z376" s="1"/>
      <c r="AA376" s="386"/>
      <c r="AB376" s="1"/>
      <c r="AC376" s="2"/>
      <c r="AD376" s="13"/>
      <c r="AE376" s="1"/>
      <c r="AF376" s="387"/>
    </row>
    <row r="377" spans="2:32" x14ac:dyDescent="0.2">
      <c r="B377" s="39" t="s">
        <v>76</v>
      </c>
      <c r="C377" s="384" t="s">
        <v>1921</v>
      </c>
      <c r="D377" s="386">
        <v>363</v>
      </c>
      <c r="E377" s="2" t="s">
        <v>42</v>
      </c>
      <c r="F377" s="13"/>
      <c r="G377" s="386">
        <v>3</v>
      </c>
      <c r="H377" s="386"/>
      <c r="I377" s="386"/>
      <c r="J377" s="386"/>
      <c r="K377" s="386"/>
      <c r="L377" s="386"/>
      <c r="M377" s="386"/>
      <c r="N377" s="386">
        <v>3</v>
      </c>
      <c r="O377" s="386"/>
      <c r="P377" s="386"/>
      <c r="Q377" s="386"/>
      <c r="R377" s="386"/>
      <c r="S377" s="322" t="s">
        <v>1118</v>
      </c>
      <c r="T377" s="98"/>
      <c r="U377" s="384"/>
      <c r="V377" s="386"/>
      <c r="W377" s="384"/>
      <c r="X377" s="2"/>
      <c r="Y377" s="385"/>
      <c r="Z377" s="1"/>
      <c r="AA377" s="386"/>
      <c r="AB377" s="1"/>
      <c r="AC377" s="2"/>
      <c r="AD377" s="13"/>
      <c r="AE377" s="1"/>
      <c r="AF377" s="387"/>
    </row>
    <row r="378" spans="2:32" x14ac:dyDescent="0.2">
      <c r="B378" s="39" t="s">
        <v>76</v>
      </c>
      <c r="C378" s="384" t="s">
        <v>1921</v>
      </c>
      <c r="D378" s="386">
        <v>364</v>
      </c>
      <c r="E378" s="2" t="s">
        <v>42</v>
      </c>
      <c r="F378" s="13"/>
      <c r="G378" s="386">
        <v>3</v>
      </c>
      <c r="H378" s="386"/>
      <c r="I378" s="386"/>
      <c r="J378" s="386"/>
      <c r="K378" s="386"/>
      <c r="L378" s="386"/>
      <c r="M378" s="386"/>
      <c r="N378" s="386"/>
      <c r="O378" s="386"/>
      <c r="P378" s="386"/>
      <c r="Q378" s="386"/>
      <c r="R378" s="386"/>
      <c r="S378" s="322" t="s">
        <v>1118</v>
      </c>
      <c r="T378" s="98"/>
      <c r="U378" s="384"/>
      <c r="V378" s="386"/>
      <c r="W378" s="384"/>
      <c r="X378" s="2"/>
      <c r="Y378" s="385"/>
      <c r="Z378" s="1"/>
      <c r="AA378" s="386"/>
      <c r="AB378" s="1"/>
      <c r="AC378" s="2"/>
      <c r="AD378" s="13"/>
      <c r="AE378" s="1"/>
      <c r="AF378" s="387"/>
    </row>
    <row r="379" spans="2:32" ht="15.75" thickBot="1" x14ac:dyDescent="0.25">
      <c r="B379" s="286" t="s">
        <v>76</v>
      </c>
      <c r="C379" s="7" t="s">
        <v>1921</v>
      </c>
      <c r="D379" s="15">
        <v>365</v>
      </c>
      <c r="E379" s="4" t="s">
        <v>55</v>
      </c>
      <c r="F379" s="14"/>
      <c r="G379" s="15"/>
      <c r="H379" s="15">
        <v>2</v>
      </c>
      <c r="I379" s="15">
        <v>3</v>
      </c>
      <c r="J379" s="15"/>
      <c r="K379" s="15">
        <v>3</v>
      </c>
      <c r="L379" s="15"/>
      <c r="M379" s="15"/>
      <c r="N379" s="15">
        <v>2</v>
      </c>
      <c r="O379" s="15"/>
      <c r="P379" s="15"/>
      <c r="Q379" s="15"/>
      <c r="R379" s="15"/>
      <c r="S379" s="323" t="s">
        <v>2056</v>
      </c>
      <c r="T379" s="357"/>
      <c r="U379" s="7"/>
      <c r="V379" s="15"/>
      <c r="W379" s="7"/>
      <c r="X379" s="4"/>
      <c r="Y379" s="184"/>
      <c r="Z379" s="3"/>
      <c r="AA379" s="15"/>
      <c r="AB379" s="3"/>
      <c r="AC379" s="4"/>
      <c r="AD379" s="14"/>
      <c r="AE379" s="3"/>
      <c r="AF379" s="265"/>
    </row>
    <row r="381" spans="2:32" ht="15.75" thickBot="1" x14ac:dyDescent="0.25"/>
    <row r="382" spans="2:32" ht="20.25" x14ac:dyDescent="0.2">
      <c r="E382" s="602" t="s">
        <v>296</v>
      </c>
      <c r="F382" s="603"/>
      <c r="G382" s="603"/>
      <c r="H382" s="603"/>
      <c r="I382" s="603"/>
      <c r="J382" s="603"/>
      <c r="K382" s="603"/>
      <c r="L382" s="603"/>
      <c r="M382" s="603"/>
      <c r="N382" s="603"/>
      <c r="O382" s="603"/>
      <c r="P382" s="604"/>
      <c r="Q382" s="602" t="s">
        <v>81</v>
      </c>
      <c r="R382" s="603"/>
      <c r="S382" s="603"/>
      <c r="T382" s="603"/>
      <c r="U382" s="603"/>
      <c r="V382" s="603"/>
      <c r="W382" s="603"/>
      <c r="X382" s="603"/>
      <c r="Y382" s="603"/>
      <c r="Z382" s="603"/>
      <c r="AA382" s="603"/>
      <c r="AB382" s="604"/>
    </row>
    <row r="383" spans="2:32" ht="20.25" x14ac:dyDescent="0.2">
      <c r="E383" s="74" t="s">
        <v>5</v>
      </c>
      <c r="F383" s="75"/>
      <c r="G383" s="605"/>
      <c r="H383" s="606"/>
      <c r="I383" s="606"/>
      <c r="J383" s="606"/>
      <c r="K383" s="606"/>
      <c r="L383" s="606"/>
      <c r="M383" s="606"/>
      <c r="N383" s="606"/>
      <c r="O383" s="606"/>
      <c r="P383" s="607"/>
      <c r="Q383" s="608" t="s">
        <v>5</v>
      </c>
      <c r="R383" s="609"/>
      <c r="S383" s="609"/>
      <c r="T383" s="609"/>
      <c r="U383" s="609"/>
      <c r="V383" s="76"/>
      <c r="W383" s="77"/>
      <c r="X383" s="77"/>
      <c r="Y383" s="77"/>
      <c r="Z383" s="77"/>
      <c r="AA383" s="77"/>
      <c r="AB383" s="78"/>
    </row>
    <row r="384" spans="2:32" ht="18" x14ac:dyDescent="0.2">
      <c r="E384" s="610" t="s">
        <v>92</v>
      </c>
      <c r="F384" s="611"/>
      <c r="G384" s="611"/>
      <c r="H384" s="611"/>
      <c r="I384" s="611"/>
      <c r="J384" s="79"/>
      <c r="K384" s="79"/>
      <c r="L384" s="79"/>
      <c r="M384" s="79"/>
      <c r="N384" s="79"/>
      <c r="O384" s="79"/>
      <c r="P384" s="80"/>
      <c r="Q384" s="610" t="s">
        <v>298</v>
      </c>
      <c r="R384" s="611"/>
      <c r="S384" s="611"/>
      <c r="T384" s="611"/>
      <c r="U384" s="611"/>
      <c r="V384" s="79"/>
      <c r="W384" s="79"/>
      <c r="X384" s="79"/>
      <c r="Y384" s="79"/>
      <c r="Z384" s="79"/>
      <c r="AA384" s="79"/>
      <c r="AB384" s="80"/>
    </row>
    <row r="385" spans="5:28" ht="20.25" x14ac:dyDescent="0.2">
      <c r="E385" s="657" t="s">
        <v>299</v>
      </c>
      <c r="F385" s="658"/>
      <c r="G385" s="658"/>
      <c r="H385" s="658"/>
      <c r="I385" s="615"/>
      <c r="J385" s="615"/>
      <c r="K385" s="615"/>
      <c r="L385" s="615"/>
      <c r="M385" s="615"/>
      <c r="N385" s="615"/>
      <c r="O385" s="615"/>
      <c r="P385" s="616"/>
      <c r="Q385" s="657" t="s">
        <v>297</v>
      </c>
      <c r="R385" s="658"/>
      <c r="S385" s="658"/>
      <c r="T385" s="658"/>
      <c r="U385" s="615"/>
      <c r="V385" s="615"/>
      <c r="W385" s="615"/>
      <c r="X385" s="615"/>
      <c r="Y385" s="615"/>
      <c r="Z385" s="615"/>
      <c r="AA385" s="615"/>
      <c r="AB385" s="616"/>
    </row>
    <row r="386" spans="5:28" ht="18.75" thickBot="1" x14ac:dyDescent="0.25">
      <c r="E386" s="655" t="s">
        <v>6</v>
      </c>
      <c r="F386" s="656"/>
      <c r="G386" s="656"/>
      <c r="H386" s="656"/>
      <c r="I386" s="598"/>
      <c r="J386" s="598"/>
      <c r="K386" s="598"/>
      <c r="L386" s="598"/>
      <c r="M386" s="598"/>
      <c r="N386" s="598"/>
      <c r="O386" s="598"/>
      <c r="P386" s="599"/>
      <c r="Q386" s="655" t="s">
        <v>6</v>
      </c>
      <c r="R386" s="656"/>
      <c r="S386" s="656"/>
      <c r="T386" s="656"/>
      <c r="U386" s="600"/>
      <c r="V386" s="600"/>
      <c r="W386" s="600"/>
      <c r="X386" s="600"/>
      <c r="Y386" s="600"/>
      <c r="Z386" s="600"/>
      <c r="AA386" s="600"/>
      <c r="AB386" s="601"/>
    </row>
  </sheetData>
  <sheetProtection formatColumns="0" formatRows="0" insertColumns="0" insertRows="0" deleteColumns="0" deleteRows="0"/>
  <mergeCells count="36">
    <mergeCell ref="B3:D6"/>
    <mergeCell ref="E3:AE4"/>
    <mergeCell ref="E5:AE6"/>
    <mergeCell ref="AF5:AF6"/>
    <mergeCell ref="B7:AF7"/>
    <mergeCell ref="AD12:AF13"/>
    <mergeCell ref="B8:D8"/>
    <mergeCell ref="E8:X8"/>
    <mergeCell ref="Y8:AA8"/>
    <mergeCell ref="AB8:AF8"/>
    <mergeCell ref="G383:P383"/>
    <mergeCell ref="Q383:U383"/>
    <mergeCell ref="B9:D9"/>
    <mergeCell ref="E9:P9"/>
    <mergeCell ref="T9:X9"/>
    <mergeCell ref="F13:S13"/>
    <mergeCell ref="E382:P382"/>
    <mergeCell ref="Q382:AB382"/>
    <mergeCell ref="Y9:AA9"/>
    <mergeCell ref="AB9:AF9"/>
    <mergeCell ref="B10:E13"/>
    <mergeCell ref="F10:AC11"/>
    <mergeCell ref="AD10:AF11"/>
    <mergeCell ref="F12:S12"/>
    <mergeCell ref="T12:X13"/>
    <mergeCell ref="Y12:AC13"/>
    <mergeCell ref="E386:H386"/>
    <mergeCell ref="I386:P386"/>
    <mergeCell ref="Q386:T386"/>
    <mergeCell ref="U386:AB386"/>
    <mergeCell ref="E384:I384"/>
    <mergeCell ref="Q384:U384"/>
    <mergeCell ref="E385:H385"/>
    <mergeCell ref="I385:P385"/>
    <mergeCell ref="Q385:T385"/>
    <mergeCell ref="U385:AB385"/>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79998168889431442"/>
  </sheetPr>
  <dimension ref="B2:AF207"/>
  <sheetViews>
    <sheetView zoomScale="58" zoomScaleNormal="58" workbookViewId="0">
      <selection activeCell="S17" sqref="S17:S201"/>
    </sheetView>
  </sheetViews>
  <sheetFormatPr defaultColWidth="10.76171875" defaultRowHeight="15" x14ac:dyDescent="0.2"/>
  <cols>
    <col min="1" max="1" width="2.28515625" bestFit="1" customWidth="1"/>
    <col min="2" max="2" width="15.73828125" customWidth="1"/>
    <col min="3" max="3" width="12.64453125" customWidth="1"/>
    <col min="4" max="4" width="10.76171875" customWidth="1"/>
    <col min="5" max="5" width="25.69140625" customWidth="1"/>
    <col min="6" max="6" width="10.76171875" customWidth="1"/>
    <col min="7" max="18" width="10.76171875" style="6" customWidth="1"/>
    <col min="19" max="19" width="20.71484375" style="157" customWidth="1"/>
    <col min="20" max="22" width="12.64453125" style="6" customWidth="1"/>
    <col min="23" max="23" width="30.66796875" customWidth="1"/>
    <col min="24" max="24" width="15.73828125" customWidth="1"/>
    <col min="25" max="25" width="12.64453125" style="6" customWidth="1"/>
    <col min="26" max="26" width="12.64453125" customWidth="1"/>
    <col min="27" max="27" width="12.64453125" style="6" customWidth="1"/>
    <col min="28" max="28" width="30.66796875" customWidth="1"/>
    <col min="29" max="29" width="15.73828125" customWidth="1"/>
    <col min="30" max="31" width="12.64453125" customWidth="1"/>
    <col min="32" max="32" width="30.66796875"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127" t="s">
        <v>19</v>
      </c>
    </row>
    <row r="4" spans="2:32" ht="15" customHeight="1" x14ac:dyDescent="0.2">
      <c r="B4" s="621"/>
      <c r="C4" s="622"/>
      <c r="D4" s="622"/>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128"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617" t="s">
        <v>80</v>
      </c>
    </row>
    <row r="6" spans="2:32" ht="15" customHeight="1" x14ac:dyDescent="0.2">
      <c r="B6" s="621"/>
      <c r="C6" s="622"/>
      <c r="D6" s="622"/>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54"/>
    </row>
    <row r="7" spans="2:32" x14ac:dyDescent="0.2">
      <c r="B7" s="621"/>
      <c r="C7" s="622"/>
      <c r="D7" s="622"/>
      <c r="E7" s="622"/>
      <c r="F7" s="622"/>
      <c r="G7" s="622"/>
      <c r="H7" s="622"/>
      <c r="I7" s="622"/>
      <c r="J7" s="622"/>
      <c r="K7" s="622"/>
      <c r="L7" s="622"/>
      <c r="M7" s="622"/>
      <c r="N7" s="622"/>
      <c r="O7" s="622"/>
      <c r="P7" s="622"/>
      <c r="Q7" s="622"/>
      <c r="R7" s="622"/>
      <c r="S7" s="622"/>
      <c r="T7" s="622"/>
      <c r="U7" s="622"/>
      <c r="V7" s="622"/>
      <c r="W7" s="622"/>
      <c r="X7" s="622"/>
      <c r="Y7" s="622"/>
      <c r="Z7" s="622"/>
      <c r="AA7" s="622"/>
      <c r="AB7" s="622"/>
      <c r="AC7" s="630"/>
      <c r="AD7" s="630"/>
      <c r="AE7" s="630"/>
      <c r="AF7" s="630"/>
    </row>
    <row r="8" spans="2:32" x14ac:dyDescent="0.2">
      <c r="B8" s="579" t="s">
        <v>15</v>
      </c>
      <c r="C8" s="580"/>
      <c r="D8" s="581"/>
      <c r="E8" s="632" t="s">
        <v>38</v>
      </c>
      <c r="F8" s="633"/>
      <c r="G8" s="633"/>
      <c r="H8" s="633"/>
      <c r="I8" s="633"/>
      <c r="J8" s="633"/>
      <c r="K8" s="633"/>
      <c r="L8" s="633"/>
      <c r="M8" s="633"/>
      <c r="N8" s="633"/>
      <c r="O8" s="633"/>
      <c r="P8" s="633"/>
      <c r="Q8" s="633"/>
      <c r="R8" s="633"/>
      <c r="S8" s="633"/>
      <c r="T8" s="633"/>
      <c r="U8" s="633"/>
      <c r="V8" s="633"/>
      <c r="W8" s="633"/>
      <c r="X8" s="633"/>
      <c r="Y8" s="634" t="s">
        <v>12</v>
      </c>
      <c r="Z8" s="634"/>
      <c r="AA8" s="634"/>
      <c r="AB8" s="582">
        <v>4600135303</v>
      </c>
      <c r="AC8" s="583"/>
      <c r="AD8" s="583"/>
      <c r="AE8" s="583"/>
      <c r="AF8" s="583"/>
    </row>
    <row r="9" spans="2:32" x14ac:dyDescent="0.2">
      <c r="B9" s="579" t="s">
        <v>14</v>
      </c>
      <c r="C9" s="580"/>
      <c r="D9" s="581"/>
      <c r="E9" s="582" t="s">
        <v>39</v>
      </c>
      <c r="F9" s="639"/>
      <c r="G9" s="639"/>
      <c r="H9" s="639"/>
      <c r="I9" s="639"/>
      <c r="J9" s="639"/>
      <c r="K9" s="639"/>
      <c r="L9" s="639"/>
      <c r="M9" s="639"/>
      <c r="N9" s="639"/>
      <c r="O9" s="639"/>
      <c r="P9" s="639"/>
      <c r="Q9" s="370"/>
      <c r="R9" s="370"/>
      <c r="S9" s="371"/>
      <c r="T9" s="585"/>
      <c r="U9" s="586"/>
      <c r="V9" s="586"/>
      <c r="W9" s="586"/>
      <c r="X9" s="587"/>
      <c r="Y9" s="588" t="s">
        <v>13</v>
      </c>
      <c r="Z9" s="584"/>
      <c r="AA9" s="589"/>
      <c r="AB9" s="582" t="s">
        <v>40</v>
      </c>
      <c r="AC9" s="583"/>
      <c r="AD9" s="583"/>
      <c r="AE9" s="583"/>
      <c r="AF9" s="583"/>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635" t="s">
        <v>2</v>
      </c>
      <c r="AE10" s="635"/>
      <c r="AF10" s="635"/>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546"/>
      <c r="U11" s="546"/>
      <c r="V11" s="546"/>
      <c r="W11" s="546"/>
      <c r="X11" s="546"/>
      <c r="Y11" s="546"/>
      <c r="Z11" s="546"/>
      <c r="AA11" s="546"/>
      <c r="AB11" s="546"/>
      <c r="AC11" s="546"/>
      <c r="AD11" s="637"/>
      <c r="AE11" s="637"/>
      <c r="AF11" s="637"/>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23"/>
      <c r="U13" s="624"/>
      <c r="V13" s="624"/>
      <c r="W13" s="624"/>
      <c r="X13" s="625"/>
      <c r="Y13" s="623"/>
      <c r="Z13" s="624"/>
      <c r="AA13" s="624"/>
      <c r="AB13" s="624"/>
      <c r="AC13" s="625"/>
      <c r="AD13" s="623"/>
      <c r="AE13" s="624"/>
      <c r="AF13" s="625"/>
    </row>
    <row r="14" spans="2:32" ht="43.5" thickBot="1" x14ac:dyDescent="0.25">
      <c r="B14" s="147" t="s">
        <v>7</v>
      </c>
      <c r="C14" s="138" t="s">
        <v>8</v>
      </c>
      <c r="D14" s="138" t="s">
        <v>23</v>
      </c>
      <c r="E14" s="318" t="s">
        <v>22</v>
      </c>
      <c r="F14" s="151" t="s">
        <v>390</v>
      </c>
      <c r="G14" s="152" t="s">
        <v>28</v>
      </c>
      <c r="H14" s="152" t="s">
        <v>29</v>
      </c>
      <c r="I14" s="152" t="s">
        <v>37</v>
      </c>
      <c r="J14" s="152" t="s">
        <v>30</v>
      </c>
      <c r="K14" s="152" t="s">
        <v>31</v>
      </c>
      <c r="L14" s="149" t="s">
        <v>33</v>
      </c>
      <c r="M14" s="149" t="s">
        <v>34</v>
      </c>
      <c r="N14" s="152" t="s">
        <v>48</v>
      </c>
      <c r="O14" s="149" t="s">
        <v>36</v>
      </c>
      <c r="P14" s="152" t="s">
        <v>32</v>
      </c>
      <c r="Q14" s="149" t="s">
        <v>382</v>
      </c>
      <c r="R14" s="149" t="s">
        <v>383</v>
      </c>
      <c r="S14" s="400" t="s">
        <v>384</v>
      </c>
      <c r="T14" s="137" t="s">
        <v>391</v>
      </c>
      <c r="U14" s="138" t="s">
        <v>387</v>
      </c>
      <c r="V14" s="138" t="s">
        <v>35</v>
      </c>
      <c r="W14" s="140" t="s">
        <v>385</v>
      </c>
      <c r="X14" s="142" t="s">
        <v>388</v>
      </c>
      <c r="Y14" s="151" t="s">
        <v>392</v>
      </c>
      <c r="Z14" s="149" t="s">
        <v>393</v>
      </c>
      <c r="AA14" s="149" t="s">
        <v>27</v>
      </c>
      <c r="AB14" s="155" t="s">
        <v>386</v>
      </c>
      <c r="AC14" s="153" t="s">
        <v>389</v>
      </c>
      <c r="AD14" s="148" t="s">
        <v>11</v>
      </c>
      <c r="AE14" s="142" t="s">
        <v>394</v>
      </c>
      <c r="AF14" s="148" t="s">
        <v>26</v>
      </c>
    </row>
    <row r="15" spans="2:32" x14ac:dyDescent="0.2">
      <c r="B15" s="38" t="s">
        <v>76</v>
      </c>
      <c r="C15" s="11" t="s">
        <v>2112</v>
      </c>
      <c r="D15" s="11">
        <v>1</v>
      </c>
      <c r="E15" s="43" t="s">
        <v>44</v>
      </c>
      <c r="F15" s="42"/>
      <c r="G15" s="11"/>
      <c r="H15" s="11"/>
      <c r="I15" s="11">
        <v>6</v>
      </c>
      <c r="J15" s="11"/>
      <c r="K15" s="11"/>
      <c r="L15" s="11"/>
      <c r="M15" s="11"/>
      <c r="N15" s="11">
        <v>3</v>
      </c>
      <c r="O15" s="11"/>
      <c r="P15" s="11">
        <v>3</v>
      </c>
      <c r="Q15" s="11"/>
      <c r="R15" s="130"/>
      <c r="S15" s="401" t="s">
        <v>2114</v>
      </c>
      <c r="T15" s="42"/>
      <c r="U15" s="11"/>
      <c r="V15" s="11"/>
      <c r="W15" s="11"/>
      <c r="X15" s="43"/>
      <c r="Y15" s="42"/>
      <c r="Z15" s="11"/>
      <c r="AA15" s="11"/>
      <c r="AB15" s="11"/>
      <c r="AC15" s="46"/>
      <c r="AD15" s="42"/>
      <c r="AE15" s="11"/>
      <c r="AF15" s="285"/>
    </row>
    <row r="16" spans="2:32" x14ac:dyDescent="0.2">
      <c r="B16" s="39" t="s">
        <v>76</v>
      </c>
      <c r="C16" s="422" t="s">
        <v>2112</v>
      </c>
      <c r="D16" s="424">
        <v>2</v>
      </c>
      <c r="E16" s="2" t="s">
        <v>82</v>
      </c>
      <c r="F16" s="13"/>
      <c r="G16" s="424"/>
      <c r="H16" s="424">
        <v>1</v>
      </c>
      <c r="I16" s="424">
        <v>2</v>
      </c>
      <c r="J16" s="424"/>
      <c r="K16" s="424"/>
      <c r="L16" s="424"/>
      <c r="M16" s="424"/>
      <c r="N16" s="424">
        <v>3</v>
      </c>
      <c r="O16" s="424"/>
      <c r="P16" s="424"/>
      <c r="Q16" s="424"/>
      <c r="R16" s="426"/>
      <c r="S16" s="321" t="s">
        <v>1116</v>
      </c>
      <c r="T16" s="44"/>
      <c r="U16" s="50"/>
      <c r="V16" s="424"/>
      <c r="W16" s="422"/>
      <c r="X16" s="2"/>
      <c r="Y16" s="98"/>
      <c r="Z16" s="422"/>
      <c r="AA16" s="424"/>
      <c r="AB16" s="1"/>
      <c r="AC16" s="2"/>
      <c r="AD16" s="13"/>
      <c r="AE16" s="1"/>
      <c r="AF16" s="425"/>
    </row>
    <row r="17" spans="2:32" x14ac:dyDescent="0.2">
      <c r="B17" s="39" t="s">
        <v>76</v>
      </c>
      <c r="C17" s="422" t="s">
        <v>2112</v>
      </c>
      <c r="D17" s="424">
        <v>3</v>
      </c>
      <c r="E17" s="2" t="s">
        <v>1845</v>
      </c>
      <c r="F17" s="13"/>
      <c r="G17" s="424">
        <v>1</v>
      </c>
      <c r="H17" s="424"/>
      <c r="I17" s="424">
        <v>6</v>
      </c>
      <c r="J17" s="424"/>
      <c r="K17" s="424"/>
      <c r="L17" s="424"/>
      <c r="M17" s="424"/>
      <c r="N17" s="424"/>
      <c r="O17" s="424"/>
      <c r="P17" s="424">
        <v>3</v>
      </c>
      <c r="Q17" s="424"/>
      <c r="R17" s="426"/>
      <c r="S17" s="320" t="s">
        <v>2155</v>
      </c>
      <c r="T17" s="423"/>
      <c r="U17" s="424"/>
      <c r="V17" s="424"/>
      <c r="W17" s="422"/>
      <c r="X17" s="2"/>
      <c r="Y17" s="98"/>
      <c r="Z17" s="422"/>
      <c r="AA17" s="424"/>
      <c r="AB17" s="1"/>
      <c r="AC17" s="2"/>
      <c r="AD17" s="13"/>
      <c r="AE17" s="1"/>
      <c r="AF17" s="425"/>
    </row>
    <row r="18" spans="2:32" x14ac:dyDescent="0.2">
      <c r="B18" s="39" t="s">
        <v>76</v>
      </c>
      <c r="C18" s="422" t="s">
        <v>2112</v>
      </c>
      <c r="D18" s="424">
        <v>4</v>
      </c>
      <c r="E18" s="2" t="s">
        <v>82</v>
      </c>
      <c r="F18" s="13"/>
      <c r="G18" s="424"/>
      <c r="H18" s="424"/>
      <c r="I18" s="424">
        <v>3</v>
      </c>
      <c r="J18" s="424"/>
      <c r="K18" s="424"/>
      <c r="L18" s="424"/>
      <c r="M18" s="424"/>
      <c r="N18" s="424">
        <v>1</v>
      </c>
      <c r="O18" s="424"/>
      <c r="P18" s="424"/>
      <c r="Q18" s="424"/>
      <c r="R18" s="426"/>
      <c r="S18" s="320" t="s">
        <v>2156</v>
      </c>
      <c r="T18" s="423"/>
      <c r="U18" s="424"/>
      <c r="V18" s="424"/>
      <c r="W18" s="422"/>
      <c r="X18" s="2"/>
      <c r="Y18" s="98"/>
      <c r="Z18" s="422"/>
      <c r="AA18" s="424"/>
      <c r="AB18" s="1"/>
      <c r="AC18" s="2"/>
      <c r="AD18" s="13"/>
      <c r="AE18" s="1"/>
      <c r="AF18" s="425"/>
    </row>
    <row r="19" spans="2:32" x14ac:dyDescent="0.2">
      <c r="B19" s="39" t="s">
        <v>76</v>
      </c>
      <c r="C19" s="422" t="s">
        <v>2112</v>
      </c>
      <c r="D19" s="424">
        <v>5</v>
      </c>
      <c r="E19" s="2" t="s">
        <v>82</v>
      </c>
      <c r="F19" s="13"/>
      <c r="G19" s="424"/>
      <c r="H19" s="424"/>
      <c r="I19" s="424">
        <v>3</v>
      </c>
      <c r="J19" s="424"/>
      <c r="K19" s="424"/>
      <c r="L19" s="424"/>
      <c r="M19" s="424"/>
      <c r="N19" s="424">
        <v>1</v>
      </c>
      <c r="O19" s="424"/>
      <c r="P19" s="424"/>
      <c r="Q19" s="424"/>
      <c r="R19" s="426"/>
      <c r="S19" s="320" t="s">
        <v>2157</v>
      </c>
      <c r="T19" s="423"/>
      <c r="U19" s="424"/>
      <c r="V19" s="424"/>
      <c r="W19" s="422"/>
      <c r="X19" s="2"/>
      <c r="Y19" s="98"/>
      <c r="Z19" s="422"/>
      <c r="AA19" s="424"/>
      <c r="AB19" s="1"/>
      <c r="AC19" s="2"/>
      <c r="AD19" s="13"/>
      <c r="AE19" s="1"/>
      <c r="AF19" s="425"/>
    </row>
    <row r="20" spans="2:32" x14ac:dyDescent="0.2">
      <c r="B20" s="39" t="s">
        <v>76</v>
      </c>
      <c r="C20" s="422" t="s">
        <v>2112</v>
      </c>
      <c r="D20" s="424">
        <v>6</v>
      </c>
      <c r="E20" s="2" t="s">
        <v>82</v>
      </c>
      <c r="F20" s="13"/>
      <c r="G20" s="424"/>
      <c r="H20" s="424"/>
      <c r="I20" s="424">
        <v>3</v>
      </c>
      <c r="J20" s="424"/>
      <c r="K20" s="424"/>
      <c r="L20" s="424"/>
      <c r="M20" s="424"/>
      <c r="N20" s="424">
        <v>3</v>
      </c>
      <c r="O20" s="424"/>
      <c r="P20" s="424"/>
      <c r="Q20" s="424"/>
      <c r="R20" s="426"/>
      <c r="S20" s="322" t="s">
        <v>2115</v>
      </c>
      <c r="T20" s="423"/>
      <c r="U20" s="424"/>
      <c r="V20" s="424"/>
      <c r="W20" s="422"/>
      <c r="X20" s="2"/>
      <c r="Y20" s="98"/>
      <c r="Z20" s="422"/>
      <c r="AA20" s="424"/>
      <c r="AB20" s="1"/>
      <c r="AC20" s="2"/>
      <c r="AD20" s="13"/>
      <c r="AE20" s="1"/>
      <c r="AF20" s="425"/>
    </row>
    <row r="21" spans="2:32" x14ac:dyDescent="0.2">
      <c r="B21" s="39" t="s">
        <v>76</v>
      </c>
      <c r="C21" s="422" t="s">
        <v>2112</v>
      </c>
      <c r="D21" s="424">
        <v>7</v>
      </c>
      <c r="E21" s="2" t="s">
        <v>82</v>
      </c>
      <c r="F21" s="13"/>
      <c r="G21" s="424"/>
      <c r="H21" s="424"/>
      <c r="I21" s="424">
        <v>3</v>
      </c>
      <c r="J21" s="424"/>
      <c r="K21" s="424"/>
      <c r="L21" s="424"/>
      <c r="M21" s="424"/>
      <c r="N21" s="424"/>
      <c r="O21" s="424"/>
      <c r="P21" s="424"/>
      <c r="Q21" s="424"/>
      <c r="R21" s="426"/>
      <c r="S21" s="322" t="s">
        <v>2116</v>
      </c>
      <c r="T21" s="423"/>
      <c r="U21" s="424"/>
      <c r="V21" s="424"/>
      <c r="W21" s="422"/>
      <c r="X21" s="2"/>
      <c r="Y21" s="98"/>
      <c r="Z21" s="422"/>
      <c r="AA21" s="424"/>
      <c r="AB21" s="1"/>
      <c r="AC21" s="2"/>
      <c r="AD21" s="13"/>
      <c r="AE21" s="1"/>
      <c r="AF21" s="425"/>
    </row>
    <row r="22" spans="2:32" x14ac:dyDescent="0.2">
      <c r="B22" s="39" t="s">
        <v>76</v>
      </c>
      <c r="C22" s="422" t="s">
        <v>2112</v>
      </c>
      <c r="D22" s="424">
        <v>8</v>
      </c>
      <c r="E22" s="2" t="s">
        <v>82</v>
      </c>
      <c r="F22" s="13"/>
      <c r="G22" s="424"/>
      <c r="H22" s="424"/>
      <c r="I22" s="424">
        <v>3</v>
      </c>
      <c r="J22" s="424"/>
      <c r="K22" s="424"/>
      <c r="L22" s="424"/>
      <c r="M22" s="424"/>
      <c r="N22" s="424">
        <v>3</v>
      </c>
      <c r="O22" s="424"/>
      <c r="P22" s="424"/>
      <c r="Q22" s="424"/>
      <c r="R22" s="426"/>
      <c r="S22" s="320" t="s">
        <v>2158</v>
      </c>
      <c r="T22" s="423"/>
      <c r="U22" s="424"/>
      <c r="V22" s="424"/>
      <c r="W22" s="422"/>
      <c r="X22" s="2"/>
      <c r="Y22" s="98"/>
      <c r="Z22" s="422"/>
      <c r="AA22" s="424"/>
      <c r="AB22" s="1"/>
      <c r="AC22" s="2"/>
      <c r="AD22" s="13"/>
      <c r="AE22" s="1"/>
      <c r="AF22" s="425"/>
    </row>
    <row r="23" spans="2:32" x14ac:dyDescent="0.2">
      <c r="B23" s="39" t="s">
        <v>76</v>
      </c>
      <c r="C23" s="422" t="s">
        <v>2112</v>
      </c>
      <c r="D23" s="424">
        <v>9</v>
      </c>
      <c r="E23" s="2" t="s">
        <v>82</v>
      </c>
      <c r="F23" s="13"/>
      <c r="G23" s="424"/>
      <c r="H23" s="424"/>
      <c r="I23" s="424">
        <v>3</v>
      </c>
      <c r="J23" s="424"/>
      <c r="K23" s="424"/>
      <c r="L23" s="424"/>
      <c r="M23" s="424"/>
      <c r="N23" s="424"/>
      <c r="O23" s="424"/>
      <c r="P23" s="424"/>
      <c r="Q23" s="424"/>
      <c r="R23" s="426"/>
      <c r="S23" s="322" t="s">
        <v>1118</v>
      </c>
      <c r="T23" s="423"/>
      <c r="U23" s="424"/>
      <c r="V23" s="424"/>
      <c r="W23" s="422"/>
      <c r="X23" s="2"/>
      <c r="Y23" s="98"/>
      <c r="Z23" s="422"/>
      <c r="AA23" s="424"/>
      <c r="AB23" s="1"/>
      <c r="AC23" s="2"/>
      <c r="AD23" s="13"/>
      <c r="AE23" s="1"/>
      <c r="AF23" s="425"/>
    </row>
    <row r="24" spans="2:32" x14ac:dyDescent="0.2">
      <c r="B24" s="39" t="s">
        <v>76</v>
      </c>
      <c r="C24" s="422" t="s">
        <v>2112</v>
      </c>
      <c r="D24" s="424">
        <v>10</v>
      </c>
      <c r="E24" s="2" t="s">
        <v>82</v>
      </c>
      <c r="F24" s="13"/>
      <c r="G24" s="424"/>
      <c r="H24" s="424"/>
      <c r="I24" s="424">
        <v>3</v>
      </c>
      <c r="J24" s="424"/>
      <c r="K24" s="424"/>
      <c r="L24" s="424"/>
      <c r="M24" s="424"/>
      <c r="N24" s="424">
        <v>3</v>
      </c>
      <c r="O24" s="424"/>
      <c r="P24" s="424"/>
      <c r="Q24" s="424"/>
      <c r="R24" s="426"/>
      <c r="S24" s="320" t="s">
        <v>2159</v>
      </c>
      <c r="T24" s="423"/>
      <c r="U24" s="424"/>
      <c r="V24" s="424"/>
      <c r="W24" s="422"/>
      <c r="X24" s="2"/>
      <c r="Y24" s="98"/>
      <c r="Z24" s="422"/>
      <c r="AA24" s="424"/>
      <c r="AB24" s="1"/>
      <c r="AC24" s="2"/>
      <c r="AD24" s="13"/>
      <c r="AE24" s="1"/>
      <c r="AF24" s="425"/>
    </row>
    <row r="25" spans="2:32" x14ac:dyDescent="0.2">
      <c r="B25" s="39" t="s">
        <v>76</v>
      </c>
      <c r="C25" s="422" t="s">
        <v>2112</v>
      </c>
      <c r="D25" s="424">
        <v>11</v>
      </c>
      <c r="E25" s="2" t="s">
        <v>44</v>
      </c>
      <c r="F25" s="13"/>
      <c r="G25" s="424"/>
      <c r="H25" s="424"/>
      <c r="I25" s="424">
        <v>6</v>
      </c>
      <c r="J25" s="424"/>
      <c r="K25" s="424"/>
      <c r="L25" s="424"/>
      <c r="M25" s="424"/>
      <c r="N25" s="424"/>
      <c r="O25" s="424"/>
      <c r="P25" s="424"/>
      <c r="Q25" s="424"/>
      <c r="R25" s="426"/>
      <c r="S25" s="321" t="s">
        <v>1116</v>
      </c>
      <c r="T25" s="423"/>
      <c r="U25" s="424"/>
      <c r="V25" s="424"/>
      <c r="W25" s="422"/>
      <c r="X25" s="2"/>
      <c r="Y25" s="98"/>
      <c r="Z25" s="422"/>
      <c r="AA25" s="424"/>
      <c r="AB25" s="1"/>
      <c r="AC25" s="2"/>
      <c r="AD25" s="13"/>
      <c r="AE25" s="1"/>
      <c r="AF25" s="425"/>
    </row>
    <row r="26" spans="2:32" x14ac:dyDescent="0.2">
      <c r="B26" s="39" t="s">
        <v>76</v>
      </c>
      <c r="C26" s="422" t="s">
        <v>2112</v>
      </c>
      <c r="D26" s="424">
        <v>12</v>
      </c>
      <c r="E26" s="2" t="s">
        <v>44</v>
      </c>
      <c r="F26" s="13"/>
      <c r="G26" s="424"/>
      <c r="H26" s="424"/>
      <c r="I26" s="424">
        <v>8</v>
      </c>
      <c r="J26" s="424"/>
      <c r="K26" s="424">
        <v>2</v>
      </c>
      <c r="L26" s="424"/>
      <c r="M26" s="424"/>
      <c r="N26" s="424"/>
      <c r="O26" s="424"/>
      <c r="P26" s="424"/>
      <c r="Q26" s="424"/>
      <c r="R26" s="426"/>
      <c r="S26" s="321" t="s">
        <v>2117</v>
      </c>
      <c r="T26" s="423"/>
      <c r="U26" s="424"/>
      <c r="V26" s="424"/>
      <c r="W26" s="422"/>
      <c r="X26" s="2"/>
      <c r="Y26" s="98"/>
      <c r="Z26" s="422"/>
      <c r="AA26" s="424"/>
      <c r="AB26" s="1"/>
      <c r="AC26" s="2"/>
      <c r="AD26" s="13"/>
      <c r="AE26" s="1"/>
      <c r="AF26" s="425"/>
    </row>
    <row r="27" spans="2:32" x14ac:dyDescent="0.2">
      <c r="B27" s="39" t="s">
        <v>76</v>
      </c>
      <c r="C27" s="422" t="s">
        <v>2112</v>
      </c>
      <c r="D27" s="424">
        <v>13</v>
      </c>
      <c r="E27" s="2" t="s">
        <v>82</v>
      </c>
      <c r="F27" s="13"/>
      <c r="G27" s="424"/>
      <c r="H27" s="424"/>
      <c r="I27" s="424">
        <v>3</v>
      </c>
      <c r="J27" s="424"/>
      <c r="K27" s="424"/>
      <c r="L27" s="424"/>
      <c r="M27" s="424"/>
      <c r="N27" s="424"/>
      <c r="O27" s="424"/>
      <c r="P27" s="424"/>
      <c r="Q27" s="424"/>
      <c r="R27" s="426"/>
      <c r="S27" s="320" t="s">
        <v>2160</v>
      </c>
      <c r="T27" s="423"/>
      <c r="U27" s="424"/>
      <c r="V27" s="424"/>
      <c r="W27" s="422"/>
      <c r="X27" s="2"/>
      <c r="Y27" s="98"/>
      <c r="Z27" s="422"/>
      <c r="AA27" s="424"/>
      <c r="AB27" s="1"/>
      <c r="AC27" s="2"/>
      <c r="AD27" s="13"/>
      <c r="AE27" s="1"/>
      <c r="AF27" s="425"/>
    </row>
    <row r="28" spans="2:32" x14ac:dyDescent="0.2">
      <c r="B28" s="39" t="s">
        <v>76</v>
      </c>
      <c r="C28" s="422" t="s">
        <v>2112</v>
      </c>
      <c r="D28" s="424">
        <v>14</v>
      </c>
      <c r="E28" s="2" t="s">
        <v>82</v>
      </c>
      <c r="F28" s="13"/>
      <c r="G28" s="424"/>
      <c r="H28" s="424"/>
      <c r="I28" s="424">
        <v>3</v>
      </c>
      <c r="J28" s="424"/>
      <c r="K28" s="424"/>
      <c r="L28" s="424"/>
      <c r="M28" s="424"/>
      <c r="N28" s="424">
        <v>2</v>
      </c>
      <c r="O28" s="424"/>
      <c r="P28" s="424"/>
      <c r="Q28" s="424"/>
      <c r="R28" s="426"/>
      <c r="S28" s="320" t="s">
        <v>2161</v>
      </c>
      <c r="T28" s="44"/>
      <c r="U28" s="50"/>
      <c r="V28" s="424"/>
      <c r="W28" s="422"/>
      <c r="X28" s="2"/>
      <c r="Y28" s="98"/>
      <c r="Z28" s="422"/>
      <c r="AA28" s="424"/>
      <c r="AB28" s="1"/>
      <c r="AC28" s="2"/>
      <c r="AD28" s="13"/>
      <c r="AE28" s="1"/>
      <c r="AF28" s="425"/>
    </row>
    <row r="29" spans="2:32" x14ac:dyDescent="0.2">
      <c r="B29" s="39" t="s">
        <v>76</v>
      </c>
      <c r="C29" s="422" t="s">
        <v>2112</v>
      </c>
      <c r="D29" s="424">
        <v>15</v>
      </c>
      <c r="E29" s="2" t="s">
        <v>82</v>
      </c>
      <c r="F29" s="13"/>
      <c r="G29" s="424"/>
      <c r="H29" s="424"/>
      <c r="I29" s="424">
        <v>3</v>
      </c>
      <c r="J29" s="424"/>
      <c r="K29" s="424"/>
      <c r="L29" s="424"/>
      <c r="M29" s="424"/>
      <c r="N29" s="424"/>
      <c r="O29" s="424"/>
      <c r="P29" s="424"/>
      <c r="Q29" s="424"/>
      <c r="R29" s="426"/>
      <c r="S29" s="322" t="s">
        <v>2118</v>
      </c>
      <c r="T29" s="44"/>
      <c r="U29" s="50"/>
      <c r="V29" s="424"/>
      <c r="W29" s="422"/>
      <c r="X29" s="2"/>
      <c r="Y29" s="98"/>
      <c r="Z29" s="422"/>
      <c r="AA29" s="424"/>
      <c r="AB29" s="1"/>
      <c r="AC29" s="2"/>
      <c r="AD29" s="13"/>
      <c r="AE29" s="1"/>
      <c r="AF29" s="425"/>
    </row>
    <row r="30" spans="2:32" x14ac:dyDescent="0.2">
      <c r="B30" s="39" t="s">
        <v>76</v>
      </c>
      <c r="C30" s="422" t="s">
        <v>2112</v>
      </c>
      <c r="D30" s="424">
        <v>16</v>
      </c>
      <c r="E30" s="2" t="s">
        <v>82</v>
      </c>
      <c r="F30" s="13"/>
      <c r="G30" s="424"/>
      <c r="H30" s="424"/>
      <c r="I30" s="424">
        <v>3</v>
      </c>
      <c r="J30" s="424"/>
      <c r="K30" s="424"/>
      <c r="L30" s="424"/>
      <c r="M30" s="424"/>
      <c r="N30" s="424">
        <v>3</v>
      </c>
      <c r="O30" s="424"/>
      <c r="P30" s="424"/>
      <c r="Q30" s="424"/>
      <c r="R30" s="426"/>
      <c r="S30" s="321" t="s">
        <v>1116</v>
      </c>
      <c r="T30" s="423"/>
      <c r="U30" s="424"/>
      <c r="V30" s="424"/>
      <c r="W30" s="422"/>
      <c r="X30" s="2"/>
      <c r="Y30" s="98"/>
      <c r="Z30" s="422"/>
      <c r="AA30" s="424"/>
      <c r="AB30" s="1"/>
      <c r="AC30" s="2"/>
      <c r="AD30" s="13"/>
      <c r="AE30" s="1"/>
      <c r="AF30" s="425"/>
    </row>
    <row r="31" spans="2:32" x14ac:dyDescent="0.2">
      <c r="B31" s="39" t="s">
        <v>76</v>
      </c>
      <c r="C31" s="422" t="s">
        <v>2112</v>
      </c>
      <c r="D31" s="424">
        <v>17</v>
      </c>
      <c r="E31" s="2" t="s">
        <v>82</v>
      </c>
      <c r="F31" s="13"/>
      <c r="G31" s="424"/>
      <c r="H31" s="424"/>
      <c r="I31" s="424">
        <v>3</v>
      </c>
      <c r="J31" s="424"/>
      <c r="K31" s="424"/>
      <c r="L31" s="424"/>
      <c r="M31" s="424"/>
      <c r="N31" s="424"/>
      <c r="O31" s="424"/>
      <c r="P31" s="424"/>
      <c r="Q31" s="424"/>
      <c r="R31" s="426"/>
      <c r="S31" s="320" t="s">
        <v>2162</v>
      </c>
      <c r="T31" s="423"/>
      <c r="U31" s="424"/>
      <c r="V31" s="424"/>
      <c r="W31" s="422"/>
      <c r="X31" s="2"/>
      <c r="Y31" s="98"/>
      <c r="Z31" s="422"/>
      <c r="AA31" s="424"/>
      <c r="AB31" s="1"/>
      <c r="AC31" s="2"/>
      <c r="AD31" s="13"/>
      <c r="AE31" s="1"/>
      <c r="AF31" s="425"/>
    </row>
    <row r="32" spans="2:32" x14ac:dyDescent="0.2">
      <c r="B32" s="39" t="s">
        <v>76</v>
      </c>
      <c r="C32" s="422" t="s">
        <v>2112</v>
      </c>
      <c r="D32" s="424">
        <v>18</v>
      </c>
      <c r="E32" s="2" t="s">
        <v>82</v>
      </c>
      <c r="F32" s="13"/>
      <c r="G32" s="424"/>
      <c r="H32" s="424"/>
      <c r="I32" s="424">
        <v>3</v>
      </c>
      <c r="J32" s="424"/>
      <c r="K32" s="424"/>
      <c r="L32" s="424"/>
      <c r="M32" s="424"/>
      <c r="N32" s="424"/>
      <c r="O32" s="424"/>
      <c r="P32" s="424"/>
      <c r="Q32" s="424"/>
      <c r="R32" s="426"/>
      <c r="S32" s="322" t="s">
        <v>2118</v>
      </c>
      <c r="T32" s="423"/>
      <c r="U32" s="424"/>
      <c r="V32" s="424"/>
      <c r="W32" s="422"/>
      <c r="X32" s="2"/>
      <c r="Y32" s="98"/>
      <c r="Z32" s="422"/>
      <c r="AA32" s="424"/>
      <c r="AB32" s="1"/>
      <c r="AC32" s="2"/>
      <c r="AD32" s="13"/>
      <c r="AE32" s="1"/>
      <c r="AF32" s="425"/>
    </row>
    <row r="33" spans="2:32" x14ac:dyDescent="0.2">
      <c r="B33" s="39" t="s">
        <v>76</v>
      </c>
      <c r="C33" s="422" t="s">
        <v>2112</v>
      </c>
      <c r="D33" s="424">
        <v>19</v>
      </c>
      <c r="E33" s="2" t="s">
        <v>82</v>
      </c>
      <c r="F33" s="13"/>
      <c r="G33" s="424"/>
      <c r="H33" s="424"/>
      <c r="I33" s="424">
        <v>3</v>
      </c>
      <c r="J33" s="424"/>
      <c r="K33" s="424"/>
      <c r="L33" s="424"/>
      <c r="M33" s="424"/>
      <c r="N33" s="424">
        <v>3</v>
      </c>
      <c r="O33" s="424"/>
      <c r="P33" s="424"/>
      <c r="Q33" s="424"/>
      <c r="R33" s="426"/>
      <c r="S33" s="322" t="s">
        <v>2116</v>
      </c>
      <c r="T33" s="44"/>
      <c r="U33" s="50"/>
      <c r="V33" s="424"/>
      <c r="W33" s="422"/>
      <c r="X33" s="2"/>
      <c r="Y33" s="98"/>
      <c r="Z33" s="422"/>
      <c r="AA33" s="424"/>
      <c r="AB33" s="1"/>
      <c r="AC33" s="2"/>
      <c r="AD33" s="13"/>
      <c r="AE33" s="1"/>
      <c r="AF33" s="425"/>
    </row>
    <row r="34" spans="2:32" x14ac:dyDescent="0.2">
      <c r="B34" s="39" t="s">
        <v>76</v>
      </c>
      <c r="C34" s="422" t="s">
        <v>2112</v>
      </c>
      <c r="D34" s="424">
        <v>20</v>
      </c>
      <c r="E34" s="2" t="s">
        <v>82</v>
      </c>
      <c r="F34" s="13"/>
      <c r="G34" s="424"/>
      <c r="H34" s="424"/>
      <c r="I34" s="424">
        <v>3</v>
      </c>
      <c r="J34" s="424"/>
      <c r="K34" s="424"/>
      <c r="L34" s="424"/>
      <c r="M34" s="424"/>
      <c r="N34" s="424"/>
      <c r="O34" s="424"/>
      <c r="P34" s="424"/>
      <c r="Q34" s="424"/>
      <c r="R34" s="426"/>
      <c r="S34" s="322" t="s">
        <v>1484</v>
      </c>
      <c r="T34" s="423"/>
      <c r="U34" s="424"/>
      <c r="V34" s="424"/>
      <c r="W34" s="422"/>
      <c r="X34" s="2"/>
      <c r="Y34" s="98"/>
      <c r="Z34" s="422"/>
      <c r="AA34" s="424"/>
      <c r="AB34" s="1"/>
      <c r="AC34" s="2"/>
      <c r="AD34" s="13"/>
      <c r="AE34" s="1"/>
      <c r="AF34" s="425"/>
    </row>
    <row r="35" spans="2:32" x14ac:dyDescent="0.2">
      <c r="B35" s="39" t="s">
        <v>76</v>
      </c>
      <c r="C35" s="422" t="s">
        <v>2112</v>
      </c>
      <c r="D35" s="424">
        <v>21</v>
      </c>
      <c r="E35" s="2" t="s">
        <v>82</v>
      </c>
      <c r="F35" s="13"/>
      <c r="G35" s="424"/>
      <c r="H35" s="424"/>
      <c r="I35" s="424">
        <v>3</v>
      </c>
      <c r="J35" s="424"/>
      <c r="K35" s="424"/>
      <c r="L35" s="424"/>
      <c r="M35" s="424"/>
      <c r="N35" s="424">
        <v>3</v>
      </c>
      <c r="O35" s="424"/>
      <c r="P35" s="424"/>
      <c r="Q35" s="424"/>
      <c r="R35" s="426"/>
      <c r="S35" s="322" t="s">
        <v>2116</v>
      </c>
      <c r="T35" s="44"/>
      <c r="U35" s="50"/>
      <c r="V35" s="424"/>
      <c r="W35" s="422"/>
      <c r="X35" s="2"/>
      <c r="Y35" s="98"/>
      <c r="Z35" s="422"/>
      <c r="AA35" s="424"/>
      <c r="AB35" s="1"/>
      <c r="AC35" s="2"/>
      <c r="AD35" s="13"/>
      <c r="AE35" s="1"/>
      <c r="AF35" s="425"/>
    </row>
    <row r="36" spans="2:32" x14ac:dyDescent="0.2">
      <c r="B36" s="39" t="s">
        <v>76</v>
      </c>
      <c r="C36" s="422" t="s">
        <v>2112</v>
      </c>
      <c r="D36" s="424">
        <v>22</v>
      </c>
      <c r="E36" s="2" t="s">
        <v>82</v>
      </c>
      <c r="F36" s="13"/>
      <c r="G36" s="424"/>
      <c r="H36" s="424"/>
      <c r="I36" s="424">
        <v>3</v>
      </c>
      <c r="J36" s="424"/>
      <c r="K36" s="424"/>
      <c r="L36" s="424"/>
      <c r="M36" s="424"/>
      <c r="N36" s="424"/>
      <c r="O36" s="424"/>
      <c r="P36" s="424"/>
      <c r="Q36" s="424"/>
      <c r="R36" s="426"/>
      <c r="S36" s="322" t="s">
        <v>2119</v>
      </c>
      <c r="T36" s="44"/>
      <c r="U36" s="50"/>
      <c r="V36" s="424"/>
      <c r="W36" s="422"/>
      <c r="X36" s="2"/>
      <c r="Y36" s="98"/>
      <c r="Z36" s="422"/>
      <c r="AA36" s="424"/>
      <c r="AB36" s="1"/>
      <c r="AC36" s="2"/>
      <c r="AD36" s="13"/>
      <c r="AE36" s="1"/>
      <c r="AF36" s="425"/>
    </row>
    <row r="37" spans="2:32" x14ac:dyDescent="0.2">
      <c r="B37" s="39" t="s">
        <v>76</v>
      </c>
      <c r="C37" s="422" t="s">
        <v>2112</v>
      </c>
      <c r="D37" s="424">
        <v>23</v>
      </c>
      <c r="E37" s="2" t="s">
        <v>82</v>
      </c>
      <c r="F37" s="13"/>
      <c r="G37" s="424"/>
      <c r="H37" s="424"/>
      <c r="I37" s="424">
        <v>3</v>
      </c>
      <c r="J37" s="424"/>
      <c r="K37" s="424"/>
      <c r="L37" s="424"/>
      <c r="M37" s="424"/>
      <c r="N37" s="424"/>
      <c r="O37" s="424"/>
      <c r="P37" s="424"/>
      <c r="Q37" s="424"/>
      <c r="R37" s="426"/>
      <c r="S37" s="321" t="s">
        <v>1116</v>
      </c>
      <c r="T37" s="44"/>
      <c r="U37" s="50"/>
      <c r="V37" s="424"/>
      <c r="W37" s="422"/>
      <c r="X37" s="2"/>
      <c r="Y37" s="98"/>
      <c r="Z37" s="422"/>
      <c r="AA37" s="424"/>
      <c r="AB37" s="1"/>
      <c r="AC37" s="2"/>
      <c r="AD37" s="13"/>
      <c r="AE37" s="1"/>
      <c r="AF37" s="425"/>
    </row>
    <row r="38" spans="2:32" x14ac:dyDescent="0.2">
      <c r="B38" s="39" t="s">
        <v>76</v>
      </c>
      <c r="C38" s="422" t="s">
        <v>2112</v>
      </c>
      <c r="D38" s="424">
        <v>24</v>
      </c>
      <c r="E38" s="2" t="s">
        <v>82</v>
      </c>
      <c r="F38" s="13"/>
      <c r="G38" s="424"/>
      <c r="H38" s="424"/>
      <c r="I38" s="424">
        <v>3</v>
      </c>
      <c r="J38" s="424"/>
      <c r="K38" s="424"/>
      <c r="L38" s="424"/>
      <c r="M38" s="424"/>
      <c r="N38" s="424"/>
      <c r="O38" s="424"/>
      <c r="P38" s="424"/>
      <c r="Q38" s="424"/>
      <c r="R38" s="426"/>
      <c r="S38" s="320" t="s">
        <v>2163</v>
      </c>
      <c r="T38" s="423"/>
      <c r="U38" s="424"/>
      <c r="V38" s="424"/>
      <c r="W38" s="422"/>
      <c r="X38" s="2"/>
      <c r="Y38" s="98"/>
      <c r="Z38" s="422"/>
      <c r="AA38" s="424"/>
      <c r="AB38" s="1"/>
      <c r="AC38" s="2"/>
      <c r="AD38" s="13"/>
      <c r="AE38" s="1"/>
      <c r="AF38" s="425"/>
    </row>
    <row r="39" spans="2:32" x14ac:dyDescent="0.2">
      <c r="B39" s="39" t="s">
        <v>76</v>
      </c>
      <c r="C39" s="422" t="s">
        <v>2112</v>
      </c>
      <c r="D39" s="424">
        <v>25</v>
      </c>
      <c r="E39" s="2" t="s">
        <v>82</v>
      </c>
      <c r="F39" s="13"/>
      <c r="G39" s="424"/>
      <c r="H39" s="424"/>
      <c r="I39" s="424">
        <v>3</v>
      </c>
      <c r="J39" s="424"/>
      <c r="K39" s="424"/>
      <c r="L39" s="424"/>
      <c r="M39" s="424"/>
      <c r="N39" s="424">
        <v>3</v>
      </c>
      <c r="O39" s="424"/>
      <c r="P39" s="424"/>
      <c r="Q39" s="424"/>
      <c r="R39" s="426"/>
      <c r="S39" s="322" t="s">
        <v>2120</v>
      </c>
      <c r="T39" s="44"/>
      <c r="U39" s="50"/>
      <c r="V39" s="424"/>
      <c r="W39" s="422"/>
      <c r="X39" s="2"/>
      <c r="Y39" s="98"/>
      <c r="Z39" s="422"/>
      <c r="AA39" s="424"/>
      <c r="AB39" s="1"/>
      <c r="AC39" s="2"/>
      <c r="AD39" s="13"/>
      <c r="AE39" s="1"/>
      <c r="AF39" s="425"/>
    </row>
    <row r="40" spans="2:32" x14ac:dyDescent="0.2">
      <c r="B40" s="39" t="s">
        <v>76</v>
      </c>
      <c r="C40" s="422" t="s">
        <v>2112</v>
      </c>
      <c r="D40" s="424">
        <v>26</v>
      </c>
      <c r="E40" s="2" t="s">
        <v>82</v>
      </c>
      <c r="F40" s="13"/>
      <c r="G40" s="424"/>
      <c r="H40" s="424"/>
      <c r="I40" s="424">
        <v>3</v>
      </c>
      <c r="J40" s="424"/>
      <c r="K40" s="424"/>
      <c r="L40" s="424"/>
      <c r="M40" s="424"/>
      <c r="N40" s="424"/>
      <c r="O40" s="424"/>
      <c r="P40" s="424"/>
      <c r="Q40" s="424"/>
      <c r="R40" s="426"/>
      <c r="S40" s="320" t="s">
        <v>2164</v>
      </c>
      <c r="T40" s="423"/>
      <c r="U40" s="424"/>
      <c r="V40" s="424"/>
      <c r="W40" s="422"/>
      <c r="X40" s="2"/>
      <c r="Y40" s="98"/>
      <c r="Z40" s="422"/>
      <c r="AA40" s="424"/>
      <c r="AB40" s="1"/>
      <c r="AC40" s="2"/>
      <c r="AD40" s="13"/>
      <c r="AE40" s="1"/>
      <c r="AF40" s="425"/>
    </row>
    <row r="41" spans="2:32" x14ac:dyDescent="0.2">
      <c r="B41" s="39" t="s">
        <v>76</v>
      </c>
      <c r="C41" s="422" t="s">
        <v>2112</v>
      </c>
      <c r="D41" s="424">
        <v>27</v>
      </c>
      <c r="E41" s="2" t="s">
        <v>82</v>
      </c>
      <c r="F41" s="13"/>
      <c r="G41" s="424"/>
      <c r="H41" s="424"/>
      <c r="I41" s="424">
        <v>3</v>
      </c>
      <c r="J41" s="424"/>
      <c r="K41" s="424"/>
      <c r="L41" s="424"/>
      <c r="M41" s="424"/>
      <c r="N41" s="424">
        <v>3</v>
      </c>
      <c r="O41" s="424"/>
      <c r="P41" s="424"/>
      <c r="Q41" s="424"/>
      <c r="R41" s="426"/>
      <c r="S41" s="320" t="s">
        <v>2165</v>
      </c>
      <c r="T41" s="98"/>
      <c r="U41" s="50"/>
      <c r="V41" s="424"/>
      <c r="W41" s="422"/>
      <c r="X41" s="2"/>
      <c r="Y41" s="98"/>
      <c r="Z41" s="422"/>
      <c r="AA41" s="424"/>
      <c r="AB41" s="1"/>
      <c r="AC41" s="2"/>
      <c r="AD41" s="13"/>
      <c r="AE41" s="1"/>
      <c r="AF41" s="425"/>
    </row>
    <row r="42" spans="2:32" x14ac:dyDescent="0.2">
      <c r="B42" s="39" t="s">
        <v>76</v>
      </c>
      <c r="C42" s="422" t="s">
        <v>2112</v>
      </c>
      <c r="D42" s="424">
        <v>28</v>
      </c>
      <c r="E42" s="2" t="s">
        <v>82</v>
      </c>
      <c r="F42" s="13"/>
      <c r="G42" s="424"/>
      <c r="H42" s="424"/>
      <c r="I42" s="424">
        <v>3</v>
      </c>
      <c r="J42" s="424"/>
      <c r="K42" s="424"/>
      <c r="L42" s="424"/>
      <c r="M42" s="424"/>
      <c r="N42" s="424"/>
      <c r="O42" s="424"/>
      <c r="P42" s="424"/>
      <c r="Q42" s="424"/>
      <c r="R42" s="426"/>
      <c r="S42" s="320" t="s">
        <v>2166</v>
      </c>
      <c r="T42" s="423"/>
      <c r="U42" s="424"/>
      <c r="V42" s="424"/>
      <c r="W42" s="422"/>
      <c r="X42" s="2"/>
      <c r="Y42" s="98"/>
      <c r="Z42" s="422"/>
      <c r="AA42" s="424"/>
      <c r="AB42" s="1"/>
      <c r="AC42" s="2"/>
      <c r="AD42" s="13"/>
      <c r="AE42" s="1"/>
      <c r="AF42" s="425"/>
    </row>
    <row r="43" spans="2:32" x14ac:dyDescent="0.2">
      <c r="B43" s="39" t="s">
        <v>76</v>
      </c>
      <c r="C43" s="422" t="s">
        <v>2112</v>
      </c>
      <c r="D43" s="424">
        <v>29</v>
      </c>
      <c r="E43" s="2" t="s">
        <v>1842</v>
      </c>
      <c r="F43" s="13"/>
      <c r="G43" s="424"/>
      <c r="H43" s="424">
        <v>2</v>
      </c>
      <c r="I43" s="424">
        <v>3</v>
      </c>
      <c r="J43" s="424"/>
      <c r="K43" s="424">
        <v>2</v>
      </c>
      <c r="L43" s="424"/>
      <c r="M43" s="424"/>
      <c r="N43" s="424">
        <v>3</v>
      </c>
      <c r="O43" s="424"/>
      <c r="P43" s="424"/>
      <c r="Q43" s="424"/>
      <c r="R43" s="426"/>
      <c r="S43" s="320" t="s">
        <v>2167</v>
      </c>
      <c r="T43" s="423"/>
      <c r="U43" s="424"/>
      <c r="V43" s="424"/>
      <c r="W43" s="422"/>
      <c r="X43" s="2"/>
      <c r="Y43" s="98"/>
      <c r="Z43" s="422"/>
      <c r="AA43" s="424"/>
      <c r="AB43" s="1"/>
      <c r="AC43" s="2"/>
      <c r="AD43" s="13"/>
      <c r="AE43" s="1"/>
      <c r="AF43" s="425"/>
    </row>
    <row r="44" spans="2:32" x14ac:dyDescent="0.2">
      <c r="B44" s="39" t="s">
        <v>76</v>
      </c>
      <c r="C44" s="422" t="s">
        <v>2112</v>
      </c>
      <c r="D44" s="424">
        <v>30</v>
      </c>
      <c r="E44" s="2" t="s">
        <v>82</v>
      </c>
      <c r="F44" s="13"/>
      <c r="G44" s="424"/>
      <c r="H44" s="424"/>
      <c r="I44" s="424">
        <v>3</v>
      </c>
      <c r="J44" s="424"/>
      <c r="K44" s="424"/>
      <c r="L44" s="424"/>
      <c r="M44" s="424"/>
      <c r="N44" s="424"/>
      <c r="O44" s="424"/>
      <c r="P44" s="424"/>
      <c r="Q44" s="424"/>
      <c r="R44" s="426"/>
      <c r="S44" s="320" t="s">
        <v>2168</v>
      </c>
      <c r="T44" s="423"/>
      <c r="U44" s="424"/>
      <c r="V44" s="424"/>
      <c r="W44" s="422"/>
      <c r="X44" s="2"/>
      <c r="Y44" s="98"/>
      <c r="Z44" s="422"/>
      <c r="AA44" s="424"/>
      <c r="AB44" s="1"/>
      <c r="AC44" s="2"/>
      <c r="AD44" s="13"/>
      <c r="AE44" s="1"/>
      <c r="AF44" s="425"/>
    </row>
    <row r="45" spans="2:32" x14ac:dyDescent="0.2">
      <c r="B45" s="39" t="s">
        <v>76</v>
      </c>
      <c r="C45" s="422" t="s">
        <v>2112</v>
      </c>
      <c r="D45" s="424">
        <v>31</v>
      </c>
      <c r="E45" s="2" t="s">
        <v>82</v>
      </c>
      <c r="F45" s="13"/>
      <c r="G45" s="424"/>
      <c r="H45" s="424"/>
      <c r="I45" s="424">
        <v>3</v>
      </c>
      <c r="J45" s="424"/>
      <c r="K45" s="424"/>
      <c r="L45" s="424"/>
      <c r="M45" s="424"/>
      <c r="N45" s="424"/>
      <c r="O45" s="424"/>
      <c r="P45" s="424"/>
      <c r="Q45" s="424"/>
      <c r="R45" s="426"/>
      <c r="S45" s="320" t="s">
        <v>2169</v>
      </c>
      <c r="T45" s="423"/>
      <c r="U45" s="424"/>
      <c r="V45" s="424"/>
      <c r="W45" s="422"/>
      <c r="X45" s="2"/>
      <c r="Y45" s="98"/>
      <c r="Z45" s="422"/>
      <c r="AA45" s="424"/>
      <c r="AB45" s="1"/>
      <c r="AC45" s="2"/>
      <c r="AD45" s="13"/>
      <c r="AE45" s="1"/>
      <c r="AF45" s="425"/>
    </row>
    <row r="46" spans="2:32" x14ac:dyDescent="0.2">
      <c r="B46" s="39" t="s">
        <v>76</v>
      </c>
      <c r="C46" s="422" t="s">
        <v>2112</v>
      </c>
      <c r="D46" s="424">
        <v>32</v>
      </c>
      <c r="E46" s="2" t="s">
        <v>82</v>
      </c>
      <c r="F46" s="13"/>
      <c r="G46" s="424"/>
      <c r="H46" s="424"/>
      <c r="I46" s="424">
        <v>3</v>
      </c>
      <c r="J46" s="424"/>
      <c r="K46" s="424"/>
      <c r="L46" s="424"/>
      <c r="M46" s="424"/>
      <c r="N46" s="424">
        <v>3</v>
      </c>
      <c r="O46" s="424"/>
      <c r="P46" s="424"/>
      <c r="Q46" s="424"/>
      <c r="R46" s="426"/>
      <c r="S46" s="320" t="s">
        <v>2168</v>
      </c>
      <c r="T46" s="423"/>
      <c r="U46" s="424"/>
      <c r="V46" s="424"/>
      <c r="W46" s="422"/>
      <c r="X46" s="2"/>
      <c r="Y46" s="98"/>
      <c r="Z46" s="422"/>
      <c r="AA46" s="424"/>
      <c r="AB46" s="1"/>
      <c r="AC46" s="2"/>
      <c r="AD46" s="13"/>
      <c r="AE46" s="1"/>
      <c r="AF46" s="425"/>
    </row>
    <row r="47" spans="2:32" x14ac:dyDescent="0.2">
      <c r="B47" s="39" t="s">
        <v>76</v>
      </c>
      <c r="C47" s="422" t="s">
        <v>2112</v>
      </c>
      <c r="D47" s="424">
        <v>33</v>
      </c>
      <c r="E47" s="2" t="s">
        <v>82</v>
      </c>
      <c r="F47" s="13"/>
      <c r="G47" s="424"/>
      <c r="H47" s="424"/>
      <c r="I47" s="424">
        <v>3</v>
      </c>
      <c r="J47" s="424"/>
      <c r="K47" s="424"/>
      <c r="L47" s="424"/>
      <c r="M47" s="424"/>
      <c r="N47" s="424"/>
      <c r="O47" s="424"/>
      <c r="P47" s="424"/>
      <c r="Q47" s="424"/>
      <c r="R47" s="426"/>
      <c r="S47" s="320" t="s">
        <v>2170</v>
      </c>
      <c r="T47" s="423"/>
      <c r="U47" s="424"/>
      <c r="V47" s="424"/>
      <c r="W47" s="422"/>
      <c r="X47" s="2"/>
      <c r="Y47" s="98"/>
      <c r="Z47" s="422"/>
      <c r="AA47" s="424"/>
      <c r="AB47" s="1"/>
      <c r="AC47" s="2"/>
      <c r="AD47" s="13"/>
      <c r="AE47" s="1"/>
      <c r="AF47" s="425"/>
    </row>
    <row r="48" spans="2:32" x14ac:dyDescent="0.2">
      <c r="B48" s="39" t="s">
        <v>76</v>
      </c>
      <c r="C48" s="422" t="s">
        <v>2112</v>
      </c>
      <c r="D48" s="424">
        <v>34</v>
      </c>
      <c r="E48" s="2" t="s">
        <v>82</v>
      </c>
      <c r="F48" s="13"/>
      <c r="G48" s="424"/>
      <c r="H48" s="424"/>
      <c r="I48" s="424">
        <v>3</v>
      </c>
      <c r="J48" s="424"/>
      <c r="K48" s="424"/>
      <c r="L48" s="424"/>
      <c r="M48" s="424"/>
      <c r="N48" s="424">
        <v>3</v>
      </c>
      <c r="O48" s="424"/>
      <c r="P48" s="424"/>
      <c r="Q48" s="424"/>
      <c r="R48" s="426"/>
      <c r="S48" s="320" t="s">
        <v>2171</v>
      </c>
      <c r="T48" s="98"/>
      <c r="U48" s="50"/>
      <c r="V48" s="424"/>
      <c r="W48" s="422"/>
      <c r="X48" s="2"/>
      <c r="Y48" s="98"/>
      <c r="Z48" s="422"/>
      <c r="AA48" s="424"/>
      <c r="AB48" s="1"/>
      <c r="AC48" s="2"/>
      <c r="AD48" s="13"/>
      <c r="AE48" s="1"/>
      <c r="AF48" s="425"/>
    </row>
    <row r="49" spans="2:32" x14ac:dyDescent="0.2">
      <c r="B49" s="39" t="s">
        <v>76</v>
      </c>
      <c r="C49" s="422" t="s">
        <v>2112</v>
      </c>
      <c r="D49" s="424">
        <v>35</v>
      </c>
      <c r="E49" s="2" t="s">
        <v>82</v>
      </c>
      <c r="F49" s="13"/>
      <c r="G49" s="424"/>
      <c r="H49" s="424"/>
      <c r="I49" s="424">
        <v>3</v>
      </c>
      <c r="J49" s="424"/>
      <c r="K49" s="424"/>
      <c r="L49" s="424"/>
      <c r="M49" s="424"/>
      <c r="N49" s="424"/>
      <c r="O49" s="424"/>
      <c r="P49" s="424"/>
      <c r="Q49" s="424"/>
      <c r="R49" s="426"/>
      <c r="S49" s="322" t="s">
        <v>2121</v>
      </c>
      <c r="T49" s="423"/>
      <c r="U49" s="424"/>
      <c r="V49" s="424"/>
      <c r="W49" s="422"/>
      <c r="X49" s="2"/>
      <c r="Y49" s="98"/>
      <c r="Z49" s="422"/>
      <c r="AA49" s="424"/>
      <c r="AB49" s="1"/>
      <c r="AC49" s="2"/>
      <c r="AD49" s="13"/>
      <c r="AE49" s="1"/>
      <c r="AF49" s="425"/>
    </row>
    <row r="50" spans="2:32" x14ac:dyDescent="0.2">
      <c r="B50" s="39" t="s">
        <v>76</v>
      </c>
      <c r="C50" s="422" t="s">
        <v>2112</v>
      </c>
      <c r="D50" s="424">
        <v>36</v>
      </c>
      <c r="E50" s="2" t="s">
        <v>1110</v>
      </c>
      <c r="F50" s="13"/>
      <c r="G50" s="424"/>
      <c r="H50" s="424"/>
      <c r="I50" s="424">
        <v>9</v>
      </c>
      <c r="J50" s="424"/>
      <c r="K50" s="424"/>
      <c r="L50" s="424"/>
      <c r="M50" s="424"/>
      <c r="N50" s="424"/>
      <c r="O50" s="424"/>
      <c r="P50" s="424"/>
      <c r="Q50" s="424"/>
      <c r="R50" s="426"/>
      <c r="S50" s="321" t="s">
        <v>1116</v>
      </c>
      <c r="T50" s="98"/>
      <c r="U50" s="50"/>
      <c r="V50" s="424"/>
      <c r="W50" s="422"/>
      <c r="X50" s="2"/>
      <c r="Y50" s="98"/>
      <c r="Z50" s="422"/>
      <c r="AA50" s="424"/>
      <c r="AB50" s="1"/>
      <c r="AC50" s="2"/>
      <c r="AD50" s="13"/>
      <c r="AE50" s="1"/>
      <c r="AF50" s="425"/>
    </row>
    <row r="51" spans="2:32" x14ac:dyDescent="0.2">
      <c r="B51" s="39" t="s">
        <v>76</v>
      </c>
      <c r="C51" s="422" t="s">
        <v>2112</v>
      </c>
      <c r="D51" s="424">
        <v>37</v>
      </c>
      <c r="E51" s="2" t="s">
        <v>44</v>
      </c>
      <c r="F51" s="13"/>
      <c r="G51" s="424"/>
      <c r="H51" s="424"/>
      <c r="I51" s="424">
        <v>6</v>
      </c>
      <c r="J51" s="424"/>
      <c r="K51" s="424">
        <v>3</v>
      </c>
      <c r="L51" s="424"/>
      <c r="M51" s="424"/>
      <c r="N51" s="424"/>
      <c r="O51" s="424"/>
      <c r="P51" s="424"/>
      <c r="Q51" s="424"/>
      <c r="R51" s="426"/>
      <c r="S51" s="321" t="s">
        <v>2122</v>
      </c>
      <c r="T51" s="423"/>
      <c r="U51" s="424"/>
      <c r="V51" s="424"/>
      <c r="W51" s="422"/>
      <c r="X51" s="2"/>
      <c r="Y51" s="98"/>
      <c r="Z51" s="422"/>
      <c r="AA51" s="424"/>
      <c r="AB51" s="1"/>
      <c r="AC51" s="2"/>
      <c r="AD51" s="13"/>
      <c r="AE51" s="1"/>
      <c r="AF51" s="425"/>
    </row>
    <row r="52" spans="2:32" x14ac:dyDescent="0.2">
      <c r="B52" s="39" t="s">
        <v>76</v>
      </c>
      <c r="C52" s="422" t="s">
        <v>2112</v>
      </c>
      <c r="D52" s="424">
        <v>38</v>
      </c>
      <c r="E52" s="2" t="s">
        <v>82</v>
      </c>
      <c r="F52" s="13"/>
      <c r="G52" s="424"/>
      <c r="H52" s="424"/>
      <c r="I52" s="424">
        <v>3</v>
      </c>
      <c r="J52" s="424"/>
      <c r="K52" s="424"/>
      <c r="L52" s="424"/>
      <c r="M52" s="424"/>
      <c r="N52" s="424">
        <v>3</v>
      </c>
      <c r="O52" s="424"/>
      <c r="P52" s="424"/>
      <c r="Q52" s="424"/>
      <c r="R52" s="426"/>
      <c r="S52" s="320" t="s">
        <v>2172</v>
      </c>
      <c r="T52" s="423"/>
      <c r="U52" s="424"/>
      <c r="V52" s="424"/>
      <c r="W52" s="422"/>
      <c r="X52" s="2"/>
      <c r="Y52" s="98"/>
      <c r="Z52" s="422"/>
      <c r="AA52" s="424"/>
      <c r="AB52" s="1"/>
      <c r="AC52" s="2"/>
      <c r="AD52" s="13"/>
      <c r="AE52" s="1"/>
      <c r="AF52" s="425"/>
    </row>
    <row r="53" spans="2:32" x14ac:dyDescent="0.2">
      <c r="B53" s="39" t="s">
        <v>76</v>
      </c>
      <c r="C53" s="422" t="s">
        <v>2112</v>
      </c>
      <c r="D53" s="424">
        <v>39</v>
      </c>
      <c r="E53" s="2" t="s">
        <v>82</v>
      </c>
      <c r="F53" s="13"/>
      <c r="G53" s="424"/>
      <c r="H53" s="424"/>
      <c r="I53" s="424">
        <v>3</v>
      </c>
      <c r="J53" s="424"/>
      <c r="K53" s="424"/>
      <c r="L53" s="424"/>
      <c r="M53" s="424"/>
      <c r="N53" s="424"/>
      <c r="O53" s="424"/>
      <c r="P53" s="424"/>
      <c r="Q53" s="424"/>
      <c r="R53" s="426"/>
      <c r="S53" s="322" t="s">
        <v>2123</v>
      </c>
      <c r="T53" s="98"/>
      <c r="U53" s="50"/>
      <c r="V53" s="424"/>
      <c r="W53" s="422"/>
      <c r="X53" s="2"/>
      <c r="Y53" s="98"/>
      <c r="Z53" s="422"/>
      <c r="AA53" s="424"/>
      <c r="AB53" s="1"/>
      <c r="AC53" s="2"/>
      <c r="AD53" s="13"/>
      <c r="AE53" s="1"/>
      <c r="AF53" s="425"/>
    </row>
    <row r="54" spans="2:32" x14ac:dyDescent="0.2">
      <c r="B54" s="39" t="s">
        <v>76</v>
      </c>
      <c r="C54" s="422" t="s">
        <v>2112</v>
      </c>
      <c r="D54" s="424">
        <v>40</v>
      </c>
      <c r="E54" s="2" t="s">
        <v>82</v>
      </c>
      <c r="F54" s="13"/>
      <c r="G54" s="424"/>
      <c r="H54" s="424"/>
      <c r="I54" s="424">
        <v>3</v>
      </c>
      <c r="J54" s="424"/>
      <c r="K54" s="424"/>
      <c r="L54" s="424"/>
      <c r="M54" s="424"/>
      <c r="N54" s="424">
        <v>3</v>
      </c>
      <c r="O54" s="424"/>
      <c r="P54" s="424"/>
      <c r="Q54" s="424"/>
      <c r="R54" s="426"/>
      <c r="S54" s="322" t="s">
        <v>2124</v>
      </c>
      <c r="T54" s="98"/>
      <c r="U54" s="50"/>
      <c r="V54" s="424"/>
      <c r="W54" s="422"/>
      <c r="X54" s="2"/>
      <c r="Y54" s="98"/>
      <c r="Z54" s="422"/>
      <c r="AA54" s="424"/>
      <c r="AB54" s="1"/>
      <c r="AC54" s="2"/>
      <c r="AD54" s="13"/>
      <c r="AE54" s="1"/>
      <c r="AF54" s="425"/>
    </row>
    <row r="55" spans="2:32" x14ac:dyDescent="0.2">
      <c r="B55" s="39" t="s">
        <v>76</v>
      </c>
      <c r="C55" s="422" t="s">
        <v>2112</v>
      </c>
      <c r="D55" s="424">
        <v>41</v>
      </c>
      <c r="E55" s="2" t="s">
        <v>82</v>
      </c>
      <c r="F55" s="13"/>
      <c r="G55" s="424"/>
      <c r="H55" s="424"/>
      <c r="I55" s="424">
        <v>3</v>
      </c>
      <c r="J55" s="424"/>
      <c r="K55" s="424"/>
      <c r="L55" s="424"/>
      <c r="M55" s="424"/>
      <c r="N55" s="424"/>
      <c r="O55" s="424"/>
      <c r="P55" s="424"/>
      <c r="Q55" s="424"/>
      <c r="R55" s="426"/>
      <c r="S55" s="322" t="s">
        <v>2125</v>
      </c>
      <c r="T55" s="423"/>
      <c r="U55" s="424"/>
      <c r="V55" s="424"/>
      <c r="W55" s="422"/>
      <c r="X55" s="2"/>
      <c r="Y55" s="98"/>
      <c r="Z55" s="422"/>
      <c r="AA55" s="424"/>
      <c r="AB55" s="1"/>
      <c r="AC55" s="2"/>
      <c r="AD55" s="13"/>
      <c r="AE55" s="1"/>
      <c r="AF55" s="425"/>
    </row>
    <row r="56" spans="2:32" x14ac:dyDescent="0.2">
      <c r="B56" s="39" t="s">
        <v>76</v>
      </c>
      <c r="C56" s="422" t="s">
        <v>2112</v>
      </c>
      <c r="D56" s="424">
        <v>42</v>
      </c>
      <c r="E56" s="2" t="s">
        <v>82</v>
      </c>
      <c r="F56" s="13"/>
      <c r="G56" s="424"/>
      <c r="H56" s="424"/>
      <c r="I56" s="424">
        <v>3</v>
      </c>
      <c r="J56" s="424"/>
      <c r="K56" s="424"/>
      <c r="L56" s="424"/>
      <c r="M56" s="424"/>
      <c r="N56" s="424">
        <v>3</v>
      </c>
      <c r="O56" s="424"/>
      <c r="P56" s="424"/>
      <c r="Q56" s="424"/>
      <c r="R56" s="426"/>
      <c r="S56" s="322" t="s">
        <v>2124</v>
      </c>
      <c r="T56" s="423"/>
      <c r="U56" s="424"/>
      <c r="V56" s="424"/>
      <c r="W56" s="422"/>
      <c r="X56" s="2"/>
      <c r="Y56" s="98"/>
      <c r="Z56" s="422"/>
      <c r="AA56" s="424"/>
      <c r="AB56" s="1"/>
      <c r="AC56" s="2"/>
      <c r="AD56" s="13"/>
      <c r="AE56" s="1"/>
      <c r="AF56" s="425"/>
    </row>
    <row r="57" spans="2:32" x14ac:dyDescent="0.2">
      <c r="B57" s="39" t="s">
        <v>76</v>
      </c>
      <c r="C57" s="422" t="s">
        <v>2112</v>
      </c>
      <c r="D57" s="424">
        <v>43</v>
      </c>
      <c r="E57" s="2" t="s">
        <v>82</v>
      </c>
      <c r="F57" s="13"/>
      <c r="G57" s="424"/>
      <c r="H57" s="424"/>
      <c r="I57" s="424">
        <v>3</v>
      </c>
      <c r="J57" s="424"/>
      <c r="K57" s="424"/>
      <c r="L57" s="424"/>
      <c r="M57" s="424"/>
      <c r="N57" s="424"/>
      <c r="O57" s="424"/>
      <c r="P57" s="424"/>
      <c r="Q57" s="424"/>
      <c r="R57" s="426"/>
      <c r="S57" s="322" t="s">
        <v>2118</v>
      </c>
      <c r="T57" s="423"/>
      <c r="U57" s="424"/>
      <c r="V57" s="424"/>
      <c r="W57" s="422"/>
      <c r="X57" s="2"/>
      <c r="Y57" s="98"/>
      <c r="Z57" s="422"/>
      <c r="AA57" s="424"/>
      <c r="AB57" s="1"/>
      <c r="AC57" s="2"/>
      <c r="AD57" s="13"/>
      <c r="AE57" s="1"/>
      <c r="AF57" s="425"/>
    </row>
    <row r="58" spans="2:32" x14ac:dyDescent="0.2">
      <c r="B58" s="39" t="s">
        <v>76</v>
      </c>
      <c r="C58" s="422" t="s">
        <v>2112</v>
      </c>
      <c r="D58" s="424">
        <v>44</v>
      </c>
      <c r="E58" s="2" t="s">
        <v>82</v>
      </c>
      <c r="F58" s="13"/>
      <c r="G58" s="424"/>
      <c r="H58" s="424"/>
      <c r="I58" s="424">
        <v>3</v>
      </c>
      <c r="J58" s="424"/>
      <c r="K58" s="424"/>
      <c r="L58" s="424"/>
      <c r="M58" s="424"/>
      <c r="N58" s="424"/>
      <c r="O58" s="424"/>
      <c r="P58" s="424"/>
      <c r="Q58" s="424"/>
      <c r="R58" s="426"/>
      <c r="S58" s="322" t="s">
        <v>2118</v>
      </c>
      <c r="T58" s="423"/>
      <c r="U58" s="424"/>
      <c r="V58" s="424"/>
      <c r="W58" s="422"/>
      <c r="X58" s="2"/>
      <c r="Y58" s="98"/>
      <c r="Z58" s="422"/>
      <c r="AA58" s="424"/>
      <c r="AB58" s="1"/>
      <c r="AC58" s="2"/>
      <c r="AD58" s="13"/>
      <c r="AE58" s="1"/>
      <c r="AF58" s="425"/>
    </row>
    <row r="59" spans="2:32" x14ac:dyDescent="0.2">
      <c r="B59" s="39" t="s">
        <v>76</v>
      </c>
      <c r="C59" s="422" t="s">
        <v>2112</v>
      </c>
      <c r="D59" s="424">
        <v>45</v>
      </c>
      <c r="E59" s="2" t="s">
        <v>82</v>
      </c>
      <c r="F59" s="13"/>
      <c r="G59" s="424"/>
      <c r="H59" s="424"/>
      <c r="I59" s="424">
        <v>3</v>
      </c>
      <c r="J59" s="424"/>
      <c r="K59" s="424"/>
      <c r="L59" s="424"/>
      <c r="M59" s="424"/>
      <c r="N59" s="424"/>
      <c r="O59" s="424"/>
      <c r="P59" s="424"/>
      <c r="Q59" s="424"/>
      <c r="R59" s="426"/>
      <c r="S59" s="322" t="s">
        <v>2125</v>
      </c>
      <c r="T59" s="98"/>
      <c r="U59" s="50"/>
      <c r="V59" s="424"/>
      <c r="W59" s="422"/>
      <c r="X59" s="2"/>
      <c r="Y59" s="98"/>
      <c r="Z59" s="422"/>
      <c r="AA59" s="424"/>
      <c r="AB59" s="1"/>
      <c r="AC59" s="2"/>
      <c r="AD59" s="13"/>
      <c r="AE59" s="1"/>
      <c r="AF59" s="425"/>
    </row>
    <row r="60" spans="2:32" x14ac:dyDescent="0.2">
      <c r="B60" s="39" t="s">
        <v>76</v>
      </c>
      <c r="C60" s="422" t="s">
        <v>2112</v>
      </c>
      <c r="D60" s="424">
        <v>46</v>
      </c>
      <c r="E60" s="2" t="s">
        <v>82</v>
      </c>
      <c r="F60" s="13"/>
      <c r="G60" s="424"/>
      <c r="H60" s="424"/>
      <c r="I60" s="424">
        <v>3</v>
      </c>
      <c r="J60" s="424"/>
      <c r="K60" s="424"/>
      <c r="L60" s="424"/>
      <c r="M60" s="424"/>
      <c r="N60" s="424">
        <v>3</v>
      </c>
      <c r="O60" s="424"/>
      <c r="P60" s="424"/>
      <c r="Q60" s="424"/>
      <c r="R60" s="426"/>
      <c r="S60" s="322" t="s">
        <v>2126</v>
      </c>
      <c r="T60" s="423"/>
      <c r="U60" s="424"/>
      <c r="V60" s="424"/>
      <c r="W60" s="422"/>
      <c r="X60" s="2"/>
      <c r="Y60" s="98"/>
      <c r="Z60" s="422"/>
      <c r="AA60" s="424"/>
      <c r="AB60" s="1"/>
      <c r="AC60" s="2"/>
      <c r="AD60" s="13"/>
      <c r="AE60" s="1"/>
      <c r="AF60" s="425"/>
    </row>
    <row r="61" spans="2:32" x14ac:dyDescent="0.2">
      <c r="B61" s="39" t="s">
        <v>76</v>
      </c>
      <c r="C61" s="422" t="s">
        <v>2112</v>
      </c>
      <c r="D61" s="424">
        <v>47</v>
      </c>
      <c r="E61" s="2" t="s">
        <v>82</v>
      </c>
      <c r="F61" s="13"/>
      <c r="G61" s="424"/>
      <c r="H61" s="424"/>
      <c r="I61" s="424">
        <v>3</v>
      </c>
      <c r="J61" s="424"/>
      <c r="K61" s="424"/>
      <c r="L61" s="424"/>
      <c r="M61" s="424"/>
      <c r="N61" s="424"/>
      <c r="O61" s="424"/>
      <c r="P61" s="424"/>
      <c r="Q61" s="424"/>
      <c r="R61" s="426"/>
      <c r="S61" s="320" t="s">
        <v>2173</v>
      </c>
      <c r="T61" s="98"/>
      <c r="U61" s="50"/>
      <c r="V61" s="424"/>
      <c r="W61" s="422"/>
      <c r="X61" s="2"/>
      <c r="Y61" s="98"/>
      <c r="Z61" s="422"/>
      <c r="AA61" s="424"/>
      <c r="AB61" s="1"/>
      <c r="AC61" s="2"/>
      <c r="AD61" s="13"/>
      <c r="AE61" s="1"/>
      <c r="AF61" s="425"/>
    </row>
    <row r="62" spans="2:32" x14ac:dyDescent="0.2">
      <c r="B62" s="39" t="s">
        <v>76</v>
      </c>
      <c r="C62" s="422" t="s">
        <v>2112</v>
      </c>
      <c r="D62" s="424">
        <v>48</v>
      </c>
      <c r="E62" s="2" t="s">
        <v>55</v>
      </c>
      <c r="F62" s="13"/>
      <c r="G62" s="424"/>
      <c r="H62" s="424"/>
      <c r="I62" s="424">
        <v>6</v>
      </c>
      <c r="J62" s="424"/>
      <c r="K62" s="424"/>
      <c r="L62" s="424"/>
      <c r="M62" s="424"/>
      <c r="N62" s="424"/>
      <c r="O62" s="424"/>
      <c r="P62" s="424"/>
      <c r="Q62" s="424"/>
      <c r="R62" s="426"/>
      <c r="S62" s="321" t="s">
        <v>1116</v>
      </c>
      <c r="T62" s="98"/>
      <c r="U62" s="50"/>
      <c r="V62" s="424"/>
      <c r="W62" s="422"/>
      <c r="X62" s="2"/>
      <c r="Y62" s="56"/>
      <c r="Z62" s="422"/>
      <c r="AA62" s="424"/>
      <c r="AB62" s="1"/>
      <c r="AC62" s="2"/>
      <c r="AD62" s="13"/>
      <c r="AE62" s="1"/>
      <c r="AF62" s="425"/>
    </row>
    <row r="63" spans="2:32" x14ac:dyDescent="0.2">
      <c r="B63" s="39" t="s">
        <v>76</v>
      </c>
      <c r="C63" s="422" t="s">
        <v>2112</v>
      </c>
      <c r="D63" s="424">
        <v>49</v>
      </c>
      <c r="E63" s="2" t="s">
        <v>60</v>
      </c>
      <c r="F63" s="13"/>
      <c r="G63" s="424"/>
      <c r="H63" s="424"/>
      <c r="I63" s="424">
        <v>6</v>
      </c>
      <c r="J63" s="424"/>
      <c r="K63" s="424"/>
      <c r="L63" s="424"/>
      <c r="M63" s="424"/>
      <c r="N63" s="424">
        <v>3</v>
      </c>
      <c r="O63" s="424"/>
      <c r="P63" s="424" t="s">
        <v>373</v>
      </c>
      <c r="Q63" s="424"/>
      <c r="R63" s="426"/>
      <c r="S63" s="322" t="s">
        <v>2127</v>
      </c>
      <c r="T63" s="98"/>
      <c r="U63" s="50"/>
      <c r="V63" s="424"/>
      <c r="W63" s="422"/>
      <c r="X63" s="2"/>
      <c r="Y63" s="56"/>
      <c r="Z63" s="422"/>
      <c r="AA63" s="424"/>
      <c r="AB63" s="1"/>
      <c r="AC63" s="2"/>
      <c r="AD63" s="13"/>
      <c r="AE63" s="1"/>
      <c r="AF63" s="425"/>
    </row>
    <row r="64" spans="2:32" x14ac:dyDescent="0.2">
      <c r="B64" s="39" t="s">
        <v>76</v>
      </c>
      <c r="C64" s="422" t="s">
        <v>2112</v>
      </c>
      <c r="D64" s="424">
        <v>50</v>
      </c>
      <c r="E64" s="2" t="s">
        <v>42</v>
      </c>
      <c r="F64" s="13"/>
      <c r="G64" s="424">
        <v>3</v>
      </c>
      <c r="H64" s="424"/>
      <c r="I64" s="424"/>
      <c r="J64" s="424"/>
      <c r="K64" s="424"/>
      <c r="L64" s="424"/>
      <c r="M64" s="424"/>
      <c r="N64" s="424"/>
      <c r="O64" s="424"/>
      <c r="P64" s="424"/>
      <c r="Q64" s="424"/>
      <c r="R64" s="426"/>
      <c r="S64" s="322" t="s">
        <v>2128</v>
      </c>
      <c r="T64" s="98"/>
      <c r="U64" s="50"/>
      <c r="V64" s="424"/>
      <c r="W64" s="422"/>
      <c r="X64" s="2"/>
      <c r="Y64" s="56"/>
      <c r="Z64" s="422"/>
      <c r="AA64" s="424"/>
      <c r="AB64" s="1"/>
      <c r="AC64" s="2"/>
      <c r="AD64" s="13"/>
      <c r="AE64" s="1"/>
      <c r="AF64" s="425"/>
    </row>
    <row r="65" spans="2:32" x14ac:dyDescent="0.2">
      <c r="B65" s="39" t="s">
        <v>76</v>
      </c>
      <c r="C65" s="422" t="s">
        <v>2112</v>
      </c>
      <c r="D65" s="424">
        <v>51</v>
      </c>
      <c r="E65" s="2" t="s">
        <v>42</v>
      </c>
      <c r="F65" s="13"/>
      <c r="G65" s="424">
        <v>3</v>
      </c>
      <c r="H65" s="424"/>
      <c r="I65" s="424"/>
      <c r="J65" s="424"/>
      <c r="K65" s="424"/>
      <c r="L65" s="424"/>
      <c r="M65" s="424"/>
      <c r="N65" s="424">
        <v>3</v>
      </c>
      <c r="O65" s="424"/>
      <c r="P65" s="424"/>
      <c r="Q65" s="424"/>
      <c r="R65" s="426"/>
      <c r="S65" s="322" t="s">
        <v>2129</v>
      </c>
      <c r="T65" s="98"/>
      <c r="U65" s="50"/>
      <c r="V65" s="424"/>
      <c r="W65" s="422"/>
      <c r="X65" s="2"/>
      <c r="Y65" s="56"/>
      <c r="Z65" s="422"/>
      <c r="AA65" s="424"/>
      <c r="AB65" s="1"/>
      <c r="AC65" s="2"/>
      <c r="AD65" s="13"/>
      <c r="AE65" s="1"/>
      <c r="AF65" s="425"/>
    </row>
    <row r="66" spans="2:32" x14ac:dyDescent="0.2">
      <c r="B66" s="39" t="s">
        <v>76</v>
      </c>
      <c r="C66" s="422" t="s">
        <v>2112</v>
      </c>
      <c r="D66" s="424">
        <v>52</v>
      </c>
      <c r="E66" s="2" t="s">
        <v>42</v>
      </c>
      <c r="F66" s="13"/>
      <c r="G66" s="424">
        <v>3</v>
      </c>
      <c r="H66" s="424"/>
      <c r="I66" s="424"/>
      <c r="J66" s="424"/>
      <c r="K66" s="424"/>
      <c r="L66" s="424"/>
      <c r="M66" s="424"/>
      <c r="N66" s="424"/>
      <c r="O66" s="424"/>
      <c r="P66" s="424"/>
      <c r="Q66" s="424"/>
      <c r="R66" s="426"/>
      <c r="S66" s="322" t="s">
        <v>2129</v>
      </c>
      <c r="T66" s="98"/>
      <c r="U66" s="50"/>
      <c r="V66" s="424"/>
      <c r="W66" s="422"/>
      <c r="X66" s="2"/>
      <c r="Y66" s="56"/>
      <c r="Z66" s="422"/>
      <c r="AA66" s="424"/>
      <c r="AB66" s="1"/>
      <c r="AC66" s="2"/>
      <c r="AD66" s="13"/>
      <c r="AE66" s="1"/>
      <c r="AF66" s="425"/>
    </row>
    <row r="67" spans="2:32" x14ac:dyDescent="0.2">
      <c r="B67" s="39" t="s">
        <v>76</v>
      </c>
      <c r="C67" s="422" t="s">
        <v>2112</v>
      </c>
      <c r="D67" s="424">
        <v>53</v>
      </c>
      <c r="E67" s="2" t="s">
        <v>42</v>
      </c>
      <c r="F67" s="13"/>
      <c r="G67" s="424">
        <v>3</v>
      </c>
      <c r="H67" s="424"/>
      <c r="I67" s="424"/>
      <c r="J67" s="424"/>
      <c r="K67" s="424"/>
      <c r="L67" s="424"/>
      <c r="M67" s="424"/>
      <c r="N67" s="424">
        <v>3</v>
      </c>
      <c r="O67" s="424"/>
      <c r="P67" s="424"/>
      <c r="Q67" s="424"/>
      <c r="R67" s="426"/>
      <c r="S67" s="320" t="s">
        <v>2174</v>
      </c>
      <c r="T67" s="98"/>
      <c r="U67" s="50"/>
      <c r="V67" s="424"/>
      <c r="W67" s="422"/>
      <c r="X67" s="2"/>
      <c r="Y67" s="56"/>
      <c r="Z67" s="422"/>
      <c r="AA67" s="424"/>
      <c r="AB67" s="1"/>
      <c r="AC67" s="2"/>
      <c r="AD67" s="13"/>
      <c r="AE67" s="1"/>
      <c r="AF67" s="425"/>
    </row>
    <row r="68" spans="2:32" x14ac:dyDescent="0.2">
      <c r="B68" s="39" t="s">
        <v>76</v>
      </c>
      <c r="C68" s="422" t="s">
        <v>2112</v>
      </c>
      <c r="D68" s="424">
        <v>54</v>
      </c>
      <c r="E68" s="2" t="s">
        <v>42</v>
      </c>
      <c r="F68" s="13"/>
      <c r="G68" s="424">
        <v>3</v>
      </c>
      <c r="H68" s="424"/>
      <c r="I68" s="424"/>
      <c r="J68" s="424"/>
      <c r="K68" s="424"/>
      <c r="L68" s="424"/>
      <c r="M68" s="424"/>
      <c r="N68" s="424"/>
      <c r="O68" s="424"/>
      <c r="P68" s="424"/>
      <c r="Q68" s="424"/>
      <c r="R68" s="426"/>
      <c r="S68" s="322" t="s">
        <v>1118</v>
      </c>
      <c r="T68" s="423"/>
      <c r="U68" s="424"/>
      <c r="V68" s="424"/>
      <c r="W68" s="422"/>
      <c r="X68" s="2"/>
      <c r="Y68" s="56"/>
      <c r="Z68" s="422"/>
      <c r="AA68" s="424"/>
      <c r="AB68" s="1"/>
      <c r="AC68" s="2"/>
      <c r="AD68" s="13"/>
      <c r="AE68" s="1"/>
      <c r="AF68" s="425"/>
    </row>
    <row r="69" spans="2:32" x14ac:dyDescent="0.2">
      <c r="B69" s="39" t="s">
        <v>76</v>
      </c>
      <c r="C69" s="422" t="s">
        <v>2112</v>
      </c>
      <c r="D69" s="424">
        <v>55</v>
      </c>
      <c r="E69" s="2" t="s">
        <v>42</v>
      </c>
      <c r="F69" s="13"/>
      <c r="G69" s="424">
        <v>3</v>
      </c>
      <c r="H69" s="424"/>
      <c r="I69" s="424"/>
      <c r="J69" s="424"/>
      <c r="K69" s="424"/>
      <c r="L69" s="424"/>
      <c r="M69" s="424"/>
      <c r="N69" s="424">
        <v>3</v>
      </c>
      <c r="O69" s="424"/>
      <c r="P69" s="424"/>
      <c r="Q69" s="424"/>
      <c r="R69" s="426"/>
      <c r="S69" s="322" t="s">
        <v>1319</v>
      </c>
      <c r="T69" s="98"/>
      <c r="U69" s="50"/>
      <c r="V69" s="424"/>
      <c r="W69" s="422"/>
      <c r="X69" s="2"/>
      <c r="Y69" s="56"/>
      <c r="Z69" s="422"/>
      <c r="AA69" s="424"/>
      <c r="AB69" s="1"/>
      <c r="AC69" s="2"/>
      <c r="AD69" s="13"/>
      <c r="AE69" s="1"/>
      <c r="AF69" s="425"/>
    </row>
    <row r="70" spans="2:32" x14ac:dyDescent="0.2">
      <c r="B70" s="39" t="s">
        <v>76</v>
      </c>
      <c r="C70" s="422" t="s">
        <v>2112</v>
      </c>
      <c r="D70" s="424">
        <v>56</v>
      </c>
      <c r="E70" s="2" t="s">
        <v>42</v>
      </c>
      <c r="F70" s="13"/>
      <c r="G70" s="424">
        <v>3</v>
      </c>
      <c r="H70" s="424"/>
      <c r="I70" s="424">
        <v>2</v>
      </c>
      <c r="J70" s="424"/>
      <c r="K70" s="424">
        <v>3</v>
      </c>
      <c r="L70" s="424"/>
      <c r="M70" s="424"/>
      <c r="N70" s="424">
        <v>1</v>
      </c>
      <c r="O70" s="424"/>
      <c r="P70" s="424"/>
      <c r="Q70" s="424"/>
      <c r="R70" s="426"/>
      <c r="S70" s="322" t="s">
        <v>2130</v>
      </c>
      <c r="T70" s="423"/>
      <c r="U70" s="424"/>
      <c r="V70" s="424"/>
      <c r="W70" s="422"/>
      <c r="X70" s="2"/>
      <c r="Y70" s="56"/>
      <c r="Z70" s="422"/>
      <c r="AA70" s="424"/>
      <c r="AB70" s="1"/>
      <c r="AC70" s="2"/>
      <c r="AD70" s="13"/>
      <c r="AE70" s="1"/>
      <c r="AF70" s="425"/>
    </row>
    <row r="71" spans="2:32" x14ac:dyDescent="0.2">
      <c r="B71" s="39" t="s">
        <v>76</v>
      </c>
      <c r="C71" s="422" t="s">
        <v>2112</v>
      </c>
      <c r="D71" s="424">
        <v>57</v>
      </c>
      <c r="E71" s="2" t="s">
        <v>1112</v>
      </c>
      <c r="F71" s="13"/>
      <c r="G71" s="424"/>
      <c r="H71" s="424"/>
      <c r="I71" s="424">
        <v>12</v>
      </c>
      <c r="J71" s="424"/>
      <c r="K71" s="424"/>
      <c r="L71" s="424"/>
      <c r="M71" s="424"/>
      <c r="N71" s="424"/>
      <c r="O71" s="424"/>
      <c r="P71" s="424"/>
      <c r="Q71" s="424"/>
      <c r="R71" s="426"/>
      <c r="S71" s="321" t="s">
        <v>1116</v>
      </c>
      <c r="T71" s="423"/>
      <c r="U71" s="424"/>
      <c r="V71" s="424"/>
      <c r="W71" s="422"/>
      <c r="X71" s="2"/>
      <c r="Y71" s="56"/>
      <c r="Z71" s="422"/>
      <c r="AA71" s="424"/>
      <c r="AB71" s="1"/>
      <c r="AC71" s="2"/>
      <c r="AD71" s="13"/>
      <c r="AE71" s="1"/>
      <c r="AF71" s="425"/>
    </row>
    <row r="72" spans="2:32" x14ac:dyDescent="0.2">
      <c r="B72" s="39" t="s">
        <v>76</v>
      </c>
      <c r="C72" s="422" t="s">
        <v>2112</v>
      </c>
      <c r="D72" s="424">
        <v>58</v>
      </c>
      <c r="E72" s="2" t="s">
        <v>2113</v>
      </c>
      <c r="F72" s="13"/>
      <c r="G72" s="424"/>
      <c r="H72" s="424">
        <v>9</v>
      </c>
      <c r="I72" s="424"/>
      <c r="J72" s="424"/>
      <c r="K72" s="424"/>
      <c r="L72" s="424"/>
      <c r="M72" s="424"/>
      <c r="N72" s="424"/>
      <c r="O72" s="424"/>
      <c r="P72" s="424"/>
      <c r="Q72" s="424"/>
      <c r="R72" s="426"/>
      <c r="S72" s="322" t="s">
        <v>2131</v>
      </c>
      <c r="T72" s="423"/>
      <c r="U72" s="424"/>
      <c r="V72" s="424"/>
      <c r="W72" s="422"/>
      <c r="X72" s="2"/>
      <c r="Y72" s="56"/>
      <c r="Z72" s="422"/>
      <c r="AA72" s="424"/>
      <c r="AB72" s="1"/>
      <c r="AC72" s="2"/>
      <c r="AD72" s="13"/>
      <c r="AE72" s="1"/>
      <c r="AF72" s="425"/>
    </row>
    <row r="73" spans="2:32" x14ac:dyDescent="0.2">
      <c r="B73" s="39" t="s">
        <v>76</v>
      </c>
      <c r="C73" s="422" t="s">
        <v>2112</v>
      </c>
      <c r="D73" s="424">
        <v>59</v>
      </c>
      <c r="E73" s="2" t="s">
        <v>60</v>
      </c>
      <c r="F73" s="13"/>
      <c r="G73" s="424"/>
      <c r="H73" s="424">
        <v>3</v>
      </c>
      <c r="I73" s="424">
        <v>3</v>
      </c>
      <c r="J73" s="424"/>
      <c r="K73" s="424"/>
      <c r="L73" s="424"/>
      <c r="M73" s="424"/>
      <c r="N73" s="424">
        <v>3</v>
      </c>
      <c r="O73" s="424"/>
      <c r="P73" s="424"/>
      <c r="Q73" s="424"/>
      <c r="R73" s="426"/>
      <c r="S73" s="322" t="s">
        <v>2132</v>
      </c>
      <c r="T73" s="423"/>
      <c r="U73" s="424"/>
      <c r="V73" s="424"/>
      <c r="W73" s="422"/>
      <c r="X73" s="2"/>
      <c r="Y73" s="56"/>
      <c r="Z73" s="422"/>
      <c r="AA73" s="424"/>
      <c r="AB73" s="1"/>
      <c r="AC73" s="2"/>
      <c r="AD73" s="13"/>
      <c r="AE73" s="1"/>
      <c r="AF73" s="425"/>
    </row>
    <row r="74" spans="2:32" x14ac:dyDescent="0.2">
      <c r="B74" s="39" t="s">
        <v>76</v>
      </c>
      <c r="C74" s="422" t="s">
        <v>2112</v>
      </c>
      <c r="D74" s="424">
        <v>60</v>
      </c>
      <c r="E74" s="2" t="s">
        <v>50</v>
      </c>
      <c r="F74" s="13"/>
      <c r="G74" s="424">
        <v>10</v>
      </c>
      <c r="H74" s="424">
        <v>6</v>
      </c>
      <c r="I74" s="424"/>
      <c r="J74" s="424"/>
      <c r="K74" s="424">
        <v>3</v>
      </c>
      <c r="L74" s="424"/>
      <c r="M74" s="424"/>
      <c r="N74" s="424"/>
      <c r="O74" s="424"/>
      <c r="P74" s="424"/>
      <c r="Q74" s="424"/>
      <c r="R74" s="426"/>
      <c r="S74" s="322" t="s">
        <v>2133</v>
      </c>
      <c r="T74" s="98"/>
      <c r="U74" s="50"/>
      <c r="V74" s="424"/>
      <c r="W74" s="422"/>
      <c r="X74" s="2"/>
      <c r="Y74" s="56"/>
      <c r="Z74" s="422"/>
      <c r="AA74" s="424"/>
      <c r="AB74" s="1"/>
      <c r="AC74" s="2"/>
      <c r="AD74" s="13"/>
      <c r="AE74" s="1"/>
      <c r="AF74" s="425"/>
    </row>
    <row r="75" spans="2:32" x14ac:dyDescent="0.2">
      <c r="B75" s="39" t="s">
        <v>76</v>
      </c>
      <c r="C75" s="422" t="s">
        <v>2112</v>
      </c>
      <c r="D75" s="424">
        <v>61</v>
      </c>
      <c r="E75" s="2" t="s">
        <v>49</v>
      </c>
      <c r="F75" s="13"/>
      <c r="G75" s="424"/>
      <c r="H75" s="424">
        <v>3</v>
      </c>
      <c r="I75" s="424"/>
      <c r="J75" s="424"/>
      <c r="K75" s="424">
        <v>3</v>
      </c>
      <c r="L75" s="424"/>
      <c r="M75" s="424"/>
      <c r="N75" s="424">
        <v>3</v>
      </c>
      <c r="O75" s="424"/>
      <c r="P75" s="424"/>
      <c r="Q75" s="424"/>
      <c r="R75" s="426"/>
      <c r="S75" s="322" t="s">
        <v>1625</v>
      </c>
      <c r="T75" s="423"/>
      <c r="U75" s="424"/>
      <c r="V75" s="424"/>
      <c r="W75" s="422"/>
      <c r="X75" s="2"/>
      <c r="Y75" s="56"/>
      <c r="Z75" s="422"/>
      <c r="AA75" s="424"/>
      <c r="AB75" s="1"/>
      <c r="AC75" s="2"/>
      <c r="AD75" s="13"/>
      <c r="AE75" s="1"/>
      <c r="AF75" s="425"/>
    </row>
    <row r="76" spans="2:32" x14ac:dyDescent="0.2">
      <c r="B76" s="39" t="s">
        <v>76</v>
      </c>
      <c r="C76" s="422" t="s">
        <v>2112</v>
      </c>
      <c r="D76" s="424">
        <v>62</v>
      </c>
      <c r="E76" s="2" t="s">
        <v>44</v>
      </c>
      <c r="F76" s="13"/>
      <c r="G76" s="424"/>
      <c r="H76" s="424">
        <v>3</v>
      </c>
      <c r="I76" s="424">
        <v>3</v>
      </c>
      <c r="J76" s="424"/>
      <c r="K76" s="424">
        <v>3</v>
      </c>
      <c r="L76" s="424"/>
      <c r="M76" s="424"/>
      <c r="N76" s="424">
        <v>3</v>
      </c>
      <c r="O76" s="424"/>
      <c r="P76" s="424"/>
      <c r="Q76" s="424"/>
      <c r="R76" s="426"/>
      <c r="S76" s="322" t="s">
        <v>2134</v>
      </c>
      <c r="T76" s="98"/>
      <c r="U76" s="50"/>
      <c r="V76" s="424"/>
      <c r="W76" s="422"/>
      <c r="X76" s="2"/>
      <c r="Y76" s="56"/>
      <c r="Z76" s="422"/>
      <c r="AA76" s="424"/>
      <c r="AB76" s="1"/>
      <c r="AC76" s="2"/>
      <c r="AD76" s="13"/>
      <c r="AE76" s="1"/>
      <c r="AF76" s="425"/>
    </row>
    <row r="77" spans="2:32" x14ac:dyDescent="0.2">
      <c r="B77" s="39" t="s">
        <v>76</v>
      </c>
      <c r="C77" s="422" t="s">
        <v>2112</v>
      </c>
      <c r="D77" s="424">
        <v>63</v>
      </c>
      <c r="E77" s="2" t="s">
        <v>42</v>
      </c>
      <c r="F77" s="13"/>
      <c r="G77" s="424">
        <v>3</v>
      </c>
      <c r="H77" s="424"/>
      <c r="I77" s="424"/>
      <c r="J77" s="424"/>
      <c r="K77" s="424"/>
      <c r="L77" s="424"/>
      <c r="M77" s="424"/>
      <c r="N77" s="424">
        <v>1</v>
      </c>
      <c r="O77" s="424"/>
      <c r="P77" s="424"/>
      <c r="Q77" s="424"/>
      <c r="R77" s="426"/>
      <c r="S77" s="322" t="s">
        <v>2135</v>
      </c>
      <c r="T77" s="98"/>
      <c r="U77" s="50"/>
      <c r="V77" s="424"/>
      <c r="W77" s="422"/>
      <c r="X77" s="2"/>
      <c r="Y77" s="56"/>
      <c r="Z77" s="422"/>
      <c r="AA77" s="424"/>
      <c r="AB77" s="1"/>
      <c r="AC77" s="2"/>
      <c r="AD77" s="13"/>
      <c r="AE77" s="1"/>
      <c r="AF77" s="425"/>
    </row>
    <row r="78" spans="2:32" x14ac:dyDescent="0.2">
      <c r="B78" s="39" t="s">
        <v>76</v>
      </c>
      <c r="C78" s="422" t="s">
        <v>2112</v>
      </c>
      <c r="D78" s="424">
        <v>64</v>
      </c>
      <c r="E78" s="2" t="s">
        <v>1113</v>
      </c>
      <c r="F78" s="13"/>
      <c r="G78" s="424">
        <v>3</v>
      </c>
      <c r="H78" s="424"/>
      <c r="I78" s="424">
        <v>2</v>
      </c>
      <c r="J78" s="424"/>
      <c r="K78" s="424">
        <v>5</v>
      </c>
      <c r="L78" s="424"/>
      <c r="M78" s="424"/>
      <c r="N78" s="424">
        <v>3</v>
      </c>
      <c r="O78" s="424"/>
      <c r="P78" s="424"/>
      <c r="Q78" s="424"/>
      <c r="R78" s="426"/>
      <c r="S78" s="320" t="s">
        <v>2175</v>
      </c>
      <c r="T78" s="423"/>
      <c r="U78" s="424"/>
      <c r="V78" s="424"/>
      <c r="W78" s="422"/>
      <c r="X78" s="2"/>
      <c r="Y78" s="56"/>
      <c r="Z78" s="422"/>
      <c r="AA78" s="424"/>
      <c r="AB78" s="1"/>
      <c r="AC78" s="2"/>
      <c r="AD78" s="13"/>
      <c r="AE78" s="1"/>
      <c r="AF78" s="425"/>
    </row>
    <row r="79" spans="2:32" x14ac:dyDescent="0.2">
      <c r="B79" s="39" t="s">
        <v>76</v>
      </c>
      <c r="C79" s="422" t="s">
        <v>2112</v>
      </c>
      <c r="D79" s="424">
        <v>65</v>
      </c>
      <c r="E79" s="2" t="s">
        <v>42</v>
      </c>
      <c r="F79" s="13"/>
      <c r="G79" s="424">
        <v>3</v>
      </c>
      <c r="H79" s="424"/>
      <c r="I79" s="424"/>
      <c r="J79" s="424"/>
      <c r="K79" s="424"/>
      <c r="L79" s="424"/>
      <c r="M79" s="424"/>
      <c r="N79" s="424">
        <v>3</v>
      </c>
      <c r="O79" s="424"/>
      <c r="P79" s="424"/>
      <c r="Q79" s="424"/>
      <c r="R79" s="426"/>
      <c r="S79" s="320" t="s">
        <v>2176</v>
      </c>
      <c r="T79" s="423"/>
      <c r="U79" s="424"/>
      <c r="V79" s="424"/>
      <c r="W79" s="422"/>
      <c r="X79" s="2"/>
      <c r="Y79" s="56"/>
      <c r="Z79" s="422"/>
      <c r="AA79" s="424"/>
      <c r="AB79" s="1"/>
      <c r="AC79" s="2"/>
      <c r="AD79" s="13"/>
      <c r="AE79" s="1"/>
      <c r="AF79" s="425"/>
    </row>
    <row r="80" spans="2:32" x14ac:dyDescent="0.2">
      <c r="B80" s="39" t="s">
        <v>76</v>
      </c>
      <c r="C80" s="422" t="s">
        <v>2112</v>
      </c>
      <c r="D80" s="424">
        <v>66</v>
      </c>
      <c r="E80" s="2" t="s">
        <v>42</v>
      </c>
      <c r="F80" s="13"/>
      <c r="G80" s="424">
        <v>3</v>
      </c>
      <c r="H80" s="424"/>
      <c r="I80" s="424"/>
      <c r="J80" s="424"/>
      <c r="K80" s="424"/>
      <c r="L80" s="424"/>
      <c r="M80" s="424"/>
      <c r="N80" s="424"/>
      <c r="O80" s="424"/>
      <c r="P80" s="424"/>
      <c r="Q80" s="424"/>
      <c r="R80" s="426"/>
      <c r="S80" s="320" t="s">
        <v>2177</v>
      </c>
      <c r="T80" s="423"/>
      <c r="U80" s="424"/>
      <c r="V80" s="424"/>
      <c r="W80" s="422"/>
      <c r="X80" s="2"/>
      <c r="Y80" s="56"/>
      <c r="Z80" s="422"/>
      <c r="AA80" s="424"/>
      <c r="AB80" s="1"/>
      <c r="AC80" s="2"/>
      <c r="AD80" s="13"/>
      <c r="AE80" s="1"/>
      <c r="AF80" s="425"/>
    </row>
    <row r="81" spans="2:32" x14ac:dyDescent="0.2">
      <c r="B81" s="39" t="s">
        <v>76</v>
      </c>
      <c r="C81" s="422" t="s">
        <v>2112</v>
      </c>
      <c r="D81" s="424">
        <v>67</v>
      </c>
      <c r="E81" s="2" t="s">
        <v>42</v>
      </c>
      <c r="F81" s="13"/>
      <c r="G81" s="424">
        <v>3</v>
      </c>
      <c r="H81" s="424"/>
      <c r="I81" s="424"/>
      <c r="J81" s="424"/>
      <c r="K81" s="424"/>
      <c r="L81" s="424"/>
      <c r="M81" s="424"/>
      <c r="N81" s="424">
        <v>3</v>
      </c>
      <c r="O81" s="424"/>
      <c r="P81" s="424"/>
      <c r="Q81" s="424"/>
      <c r="R81" s="426"/>
      <c r="S81" s="320" t="s">
        <v>2178</v>
      </c>
      <c r="T81" s="423"/>
      <c r="U81" s="424"/>
      <c r="V81" s="424"/>
      <c r="W81" s="422"/>
      <c r="X81" s="2"/>
      <c r="Y81" s="56"/>
      <c r="Z81" s="422"/>
      <c r="AA81" s="424"/>
      <c r="AB81" s="1"/>
      <c r="AC81" s="2"/>
      <c r="AD81" s="13"/>
      <c r="AE81" s="1"/>
      <c r="AF81" s="425"/>
    </row>
    <row r="82" spans="2:32" x14ac:dyDescent="0.2">
      <c r="B82" s="39" t="s">
        <v>76</v>
      </c>
      <c r="C82" s="422" t="s">
        <v>2112</v>
      </c>
      <c r="D82" s="424">
        <v>68</v>
      </c>
      <c r="E82" s="2" t="s">
        <v>42</v>
      </c>
      <c r="F82" s="13"/>
      <c r="G82" s="424">
        <v>3</v>
      </c>
      <c r="H82" s="424"/>
      <c r="I82" s="424"/>
      <c r="J82" s="424"/>
      <c r="K82" s="424"/>
      <c r="L82" s="424"/>
      <c r="M82" s="424"/>
      <c r="N82" s="424">
        <v>3</v>
      </c>
      <c r="O82" s="424"/>
      <c r="P82" s="424"/>
      <c r="Q82" s="424"/>
      <c r="R82" s="426"/>
      <c r="S82" s="322" t="s">
        <v>2136</v>
      </c>
      <c r="T82" s="423"/>
      <c r="U82" s="424"/>
      <c r="V82" s="424"/>
      <c r="W82" s="422"/>
      <c r="X82" s="2"/>
      <c r="Y82" s="56"/>
      <c r="Z82" s="422"/>
      <c r="AA82" s="424"/>
      <c r="AB82" s="1"/>
      <c r="AC82" s="2"/>
      <c r="AD82" s="13"/>
      <c r="AE82" s="1"/>
      <c r="AF82" s="425"/>
    </row>
    <row r="83" spans="2:32" x14ac:dyDescent="0.2">
      <c r="B83" s="39" t="s">
        <v>76</v>
      </c>
      <c r="C83" s="422" t="s">
        <v>2112</v>
      </c>
      <c r="D83" s="424">
        <v>69</v>
      </c>
      <c r="E83" s="2" t="s">
        <v>42</v>
      </c>
      <c r="F83" s="13"/>
      <c r="G83" s="424">
        <v>3</v>
      </c>
      <c r="H83" s="424"/>
      <c r="I83" s="424"/>
      <c r="J83" s="424"/>
      <c r="K83" s="424">
        <v>3</v>
      </c>
      <c r="L83" s="424"/>
      <c r="M83" s="424"/>
      <c r="N83" s="424"/>
      <c r="O83" s="424"/>
      <c r="P83" s="424"/>
      <c r="Q83" s="424"/>
      <c r="R83" s="426"/>
      <c r="S83" s="322" t="s">
        <v>2137</v>
      </c>
      <c r="T83" s="98"/>
      <c r="U83" s="50"/>
      <c r="V83" s="424"/>
      <c r="W83" s="422"/>
      <c r="X83" s="2"/>
      <c r="Y83" s="56"/>
      <c r="Z83" s="422"/>
      <c r="AA83" s="424"/>
      <c r="AB83" s="1"/>
      <c r="AC83" s="2"/>
      <c r="AD83" s="13"/>
      <c r="AE83" s="1"/>
      <c r="AF83" s="425"/>
    </row>
    <row r="84" spans="2:32" x14ac:dyDescent="0.2">
      <c r="B84" s="39" t="s">
        <v>76</v>
      </c>
      <c r="C84" s="422" t="s">
        <v>2112</v>
      </c>
      <c r="D84" s="424">
        <v>70</v>
      </c>
      <c r="E84" s="2" t="s">
        <v>1113</v>
      </c>
      <c r="F84" s="13"/>
      <c r="G84" s="424">
        <v>4</v>
      </c>
      <c r="H84" s="424"/>
      <c r="I84" s="424">
        <v>3</v>
      </c>
      <c r="J84" s="424"/>
      <c r="K84" s="424"/>
      <c r="L84" s="424"/>
      <c r="M84" s="424"/>
      <c r="N84" s="424">
        <v>2</v>
      </c>
      <c r="O84" s="424"/>
      <c r="P84" s="424"/>
      <c r="Q84" s="424"/>
      <c r="R84" s="426"/>
      <c r="S84" s="322" t="s">
        <v>2138</v>
      </c>
      <c r="T84" s="98"/>
      <c r="U84" s="50"/>
      <c r="V84" s="424"/>
      <c r="W84" s="422"/>
      <c r="X84" s="2"/>
      <c r="Y84" s="56"/>
      <c r="Z84" s="422"/>
      <c r="AA84" s="424"/>
      <c r="AB84" s="1"/>
      <c r="AC84" s="2"/>
      <c r="AD84" s="13"/>
      <c r="AE84" s="1"/>
      <c r="AF84" s="425"/>
    </row>
    <row r="85" spans="2:32" x14ac:dyDescent="0.2">
      <c r="B85" s="39" t="s">
        <v>76</v>
      </c>
      <c r="C85" s="422" t="s">
        <v>2112</v>
      </c>
      <c r="D85" s="424">
        <v>71</v>
      </c>
      <c r="E85" s="2" t="s">
        <v>49</v>
      </c>
      <c r="F85" s="13"/>
      <c r="G85" s="424"/>
      <c r="H85" s="424"/>
      <c r="I85" s="424">
        <v>3</v>
      </c>
      <c r="J85" s="424"/>
      <c r="K85" s="424"/>
      <c r="L85" s="424"/>
      <c r="M85" s="424"/>
      <c r="N85" s="424"/>
      <c r="O85" s="424"/>
      <c r="P85" s="424"/>
      <c r="Q85" s="424"/>
      <c r="R85" s="426"/>
      <c r="S85" s="322" t="s">
        <v>1118</v>
      </c>
      <c r="T85" s="423"/>
      <c r="U85" s="424"/>
      <c r="V85" s="424"/>
      <c r="W85" s="422"/>
      <c r="X85" s="2"/>
      <c r="Y85" s="56"/>
      <c r="Z85" s="422"/>
      <c r="AA85" s="424"/>
      <c r="AB85" s="1"/>
      <c r="AC85" s="2"/>
      <c r="AD85" s="13"/>
      <c r="AE85" s="1"/>
      <c r="AF85" s="425"/>
    </row>
    <row r="86" spans="2:32" x14ac:dyDescent="0.2">
      <c r="B86" s="39" t="s">
        <v>76</v>
      </c>
      <c r="C86" s="422" t="s">
        <v>2112</v>
      </c>
      <c r="D86" s="424">
        <v>72</v>
      </c>
      <c r="E86" s="2" t="s">
        <v>42</v>
      </c>
      <c r="F86" s="13"/>
      <c r="G86" s="424">
        <v>3</v>
      </c>
      <c r="H86" s="424"/>
      <c r="I86" s="424"/>
      <c r="J86" s="424"/>
      <c r="K86" s="424"/>
      <c r="L86" s="424"/>
      <c r="M86" s="424"/>
      <c r="N86" s="424"/>
      <c r="O86" s="424"/>
      <c r="P86" s="424"/>
      <c r="Q86" s="424"/>
      <c r="R86" s="426"/>
      <c r="S86" s="322" t="s">
        <v>1590</v>
      </c>
      <c r="T86" s="423"/>
      <c r="U86" s="424"/>
      <c r="V86" s="424"/>
      <c r="W86" s="422"/>
      <c r="X86" s="2"/>
      <c r="Y86" s="56"/>
      <c r="Z86" s="422"/>
      <c r="AA86" s="424"/>
      <c r="AB86" s="1"/>
      <c r="AC86" s="2"/>
      <c r="AD86" s="13"/>
      <c r="AE86" s="1"/>
      <c r="AF86" s="425"/>
    </row>
    <row r="87" spans="2:32" x14ac:dyDescent="0.2">
      <c r="B87" s="39" t="s">
        <v>76</v>
      </c>
      <c r="C87" s="422" t="s">
        <v>2112</v>
      </c>
      <c r="D87" s="424">
        <v>73</v>
      </c>
      <c r="E87" s="2" t="s">
        <v>1922</v>
      </c>
      <c r="F87" s="13"/>
      <c r="G87" s="424">
        <v>3</v>
      </c>
      <c r="H87" s="424"/>
      <c r="I87" s="424"/>
      <c r="J87" s="424"/>
      <c r="K87" s="424"/>
      <c r="L87" s="424"/>
      <c r="M87" s="424"/>
      <c r="N87" s="424">
        <v>3</v>
      </c>
      <c r="O87" s="424"/>
      <c r="P87" s="424"/>
      <c r="Q87" s="424"/>
      <c r="R87" s="426"/>
      <c r="S87" s="322" t="s">
        <v>2139</v>
      </c>
      <c r="T87" s="423"/>
      <c r="U87" s="424"/>
      <c r="V87" s="424"/>
      <c r="W87" s="422"/>
      <c r="X87" s="2"/>
      <c r="Y87" s="56"/>
      <c r="Z87" s="422"/>
      <c r="AA87" s="424"/>
      <c r="AB87" s="1"/>
      <c r="AC87" s="2"/>
      <c r="AD87" s="13"/>
      <c r="AE87" s="1"/>
      <c r="AF87" s="425"/>
    </row>
    <row r="88" spans="2:32" x14ac:dyDescent="0.2">
      <c r="B88" s="39" t="s">
        <v>76</v>
      </c>
      <c r="C88" s="422" t="s">
        <v>2112</v>
      </c>
      <c r="D88" s="424">
        <v>74</v>
      </c>
      <c r="E88" s="2" t="s">
        <v>42</v>
      </c>
      <c r="F88" s="13"/>
      <c r="G88" s="424">
        <v>3</v>
      </c>
      <c r="H88" s="424"/>
      <c r="I88" s="424"/>
      <c r="J88" s="424"/>
      <c r="K88" s="424"/>
      <c r="L88" s="424"/>
      <c r="M88" s="424"/>
      <c r="N88" s="424"/>
      <c r="O88" s="424"/>
      <c r="P88" s="424"/>
      <c r="Q88" s="424"/>
      <c r="R88" s="426"/>
      <c r="S88" s="322" t="s">
        <v>2140</v>
      </c>
      <c r="T88" s="423"/>
      <c r="U88" s="424"/>
      <c r="V88" s="424"/>
      <c r="W88" s="422"/>
      <c r="X88" s="2"/>
      <c r="Y88" s="56"/>
      <c r="Z88" s="422"/>
      <c r="AA88" s="424"/>
      <c r="AB88" s="1"/>
      <c r="AC88" s="2"/>
      <c r="AD88" s="13"/>
      <c r="AE88" s="1"/>
      <c r="AF88" s="425"/>
    </row>
    <row r="89" spans="2:32" x14ac:dyDescent="0.2">
      <c r="B89" s="39" t="s">
        <v>76</v>
      </c>
      <c r="C89" s="422" t="s">
        <v>2112</v>
      </c>
      <c r="D89" s="424">
        <v>75</v>
      </c>
      <c r="E89" s="2" t="s">
        <v>42</v>
      </c>
      <c r="F89" s="13"/>
      <c r="G89" s="424">
        <v>3</v>
      </c>
      <c r="H89" s="424"/>
      <c r="I89" s="424"/>
      <c r="J89" s="424"/>
      <c r="K89" s="424"/>
      <c r="L89" s="424"/>
      <c r="M89" s="424"/>
      <c r="N89" s="424"/>
      <c r="O89" s="424"/>
      <c r="P89" s="424"/>
      <c r="Q89" s="424"/>
      <c r="R89" s="426"/>
      <c r="S89" s="322" t="s">
        <v>1647</v>
      </c>
      <c r="T89" s="423"/>
      <c r="U89" s="424"/>
      <c r="V89" s="424"/>
      <c r="W89" s="422"/>
      <c r="X89" s="2"/>
      <c r="Y89" s="56"/>
      <c r="Z89" s="422"/>
      <c r="AA89" s="424"/>
      <c r="AB89" s="1"/>
      <c r="AC89" s="2"/>
      <c r="AD89" s="13"/>
      <c r="AE89" s="1"/>
      <c r="AF89" s="425"/>
    </row>
    <row r="90" spans="2:32" x14ac:dyDescent="0.2">
      <c r="B90" s="39" t="s">
        <v>76</v>
      </c>
      <c r="C90" s="422" t="s">
        <v>2112</v>
      </c>
      <c r="D90" s="424">
        <v>76</v>
      </c>
      <c r="E90" s="2" t="s">
        <v>42</v>
      </c>
      <c r="F90" s="13"/>
      <c r="G90" s="424">
        <v>3</v>
      </c>
      <c r="H90" s="424"/>
      <c r="I90" s="424"/>
      <c r="J90" s="424"/>
      <c r="K90" s="424"/>
      <c r="L90" s="424"/>
      <c r="M90" s="424"/>
      <c r="N90" s="424"/>
      <c r="O90" s="424"/>
      <c r="P90" s="424"/>
      <c r="Q90" s="424"/>
      <c r="R90" s="426"/>
      <c r="S90" s="320" t="s">
        <v>2179</v>
      </c>
      <c r="T90" s="423"/>
      <c r="U90" s="424"/>
      <c r="V90" s="424"/>
      <c r="W90" s="422"/>
      <c r="X90" s="2"/>
      <c r="Y90" s="56"/>
      <c r="Z90" s="422"/>
      <c r="AA90" s="424"/>
      <c r="AB90" s="1"/>
      <c r="AC90" s="2"/>
      <c r="AD90" s="13"/>
      <c r="AE90" s="1"/>
      <c r="AF90" s="425"/>
    </row>
    <row r="91" spans="2:32" x14ac:dyDescent="0.2">
      <c r="B91" s="39" t="s">
        <v>76</v>
      </c>
      <c r="C91" s="422" t="s">
        <v>2112</v>
      </c>
      <c r="D91" s="424">
        <v>77</v>
      </c>
      <c r="E91" s="2" t="s">
        <v>1113</v>
      </c>
      <c r="F91" s="13"/>
      <c r="G91" s="424">
        <v>3</v>
      </c>
      <c r="H91" s="424"/>
      <c r="I91" s="424">
        <v>3</v>
      </c>
      <c r="J91" s="424"/>
      <c r="K91" s="424"/>
      <c r="L91" s="424"/>
      <c r="M91" s="424"/>
      <c r="N91" s="424">
        <v>1</v>
      </c>
      <c r="O91" s="424"/>
      <c r="P91" s="424"/>
      <c r="Q91" s="424"/>
      <c r="R91" s="426"/>
      <c r="S91" s="322" t="s">
        <v>2141</v>
      </c>
      <c r="T91" s="98"/>
      <c r="U91" s="50"/>
      <c r="V91" s="424"/>
      <c r="W91" s="422"/>
      <c r="X91" s="2"/>
      <c r="Y91" s="56"/>
      <c r="Z91" s="422"/>
      <c r="AA91" s="424"/>
      <c r="AB91" s="1"/>
      <c r="AC91" s="2"/>
      <c r="AD91" s="13"/>
      <c r="AE91" s="1"/>
      <c r="AF91" s="425"/>
    </row>
    <row r="92" spans="2:32" x14ac:dyDescent="0.2">
      <c r="B92" s="39" t="s">
        <v>76</v>
      </c>
      <c r="C92" s="422" t="s">
        <v>2112</v>
      </c>
      <c r="D92" s="424">
        <v>78</v>
      </c>
      <c r="E92" s="2" t="s">
        <v>52</v>
      </c>
      <c r="F92" s="13"/>
      <c r="G92" s="424"/>
      <c r="H92" s="424"/>
      <c r="I92" s="424">
        <v>3</v>
      </c>
      <c r="J92" s="424"/>
      <c r="K92" s="424">
        <v>3</v>
      </c>
      <c r="L92" s="424"/>
      <c r="M92" s="424"/>
      <c r="N92" s="424">
        <v>3</v>
      </c>
      <c r="O92" s="424"/>
      <c r="P92" s="424"/>
      <c r="Q92" s="424"/>
      <c r="R92" s="426"/>
      <c r="S92" s="322" t="s">
        <v>2142</v>
      </c>
      <c r="T92" s="423"/>
      <c r="U92" s="424"/>
      <c r="V92" s="424"/>
      <c r="W92" s="422"/>
      <c r="X92" s="2"/>
      <c r="Y92" s="56"/>
      <c r="Z92" s="422"/>
      <c r="AA92" s="424"/>
      <c r="AB92" s="1"/>
      <c r="AC92" s="2"/>
      <c r="AD92" s="13"/>
      <c r="AE92" s="1"/>
      <c r="AF92" s="425"/>
    </row>
    <row r="93" spans="2:32" x14ac:dyDescent="0.2">
      <c r="B93" s="39" t="s">
        <v>76</v>
      </c>
      <c r="C93" s="422" t="s">
        <v>2112</v>
      </c>
      <c r="D93" s="424">
        <v>79</v>
      </c>
      <c r="E93" s="2" t="s">
        <v>42</v>
      </c>
      <c r="F93" s="13"/>
      <c r="G93" s="424">
        <v>3</v>
      </c>
      <c r="H93" s="424"/>
      <c r="I93" s="424"/>
      <c r="J93" s="424"/>
      <c r="K93" s="424"/>
      <c r="L93" s="424"/>
      <c r="M93" s="424"/>
      <c r="N93" s="424"/>
      <c r="O93" s="424"/>
      <c r="P93" s="424"/>
      <c r="Q93" s="424"/>
      <c r="R93" s="426"/>
      <c r="S93" s="321" t="s">
        <v>1116</v>
      </c>
      <c r="T93" s="423"/>
      <c r="U93" s="424"/>
      <c r="V93" s="424"/>
      <c r="W93" s="422"/>
      <c r="X93" s="2"/>
      <c r="Y93" s="56"/>
      <c r="Z93" s="422"/>
      <c r="AA93" s="424"/>
      <c r="AB93" s="1"/>
      <c r="AC93" s="2"/>
      <c r="AD93" s="13"/>
      <c r="AE93" s="1"/>
      <c r="AF93" s="425"/>
    </row>
    <row r="94" spans="2:32" x14ac:dyDescent="0.2">
      <c r="B94" s="39" t="s">
        <v>76</v>
      </c>
      <c r="C94" s="422" t="s">
        <v>2112</v>
      </c>
      <c r="D94" s="424">
        <v>80</v>
      </c>
      <c r="E94" s="2" t="s">
        <v>42</v>
      </c>
      <c r="F94" s="13"/>
      <c r="G94" s="424">
        <v>3</v>
      </c>
      <c r="H94" s="424"/>
      <c r="I94" s="424"/>
      <c r="J94" s="424"/>
      <c r="K94" s="424"/>
      <c r="L94" s="424"/>
      <c r="M94" s="424"/>
      <c r="N94" s="424">
        <v>3</v>
      </c>
      <c r="O94" s="424"/>
      <c r="P94" s="424"/>
      <c r="Q94" s="424"/>
      <c r="R94" s="426"/>
      <c r="S94" s="322" t="s">
        <v>2143</v>
      </c>
      <c r="T94" s="98"/>
      <c r="U94" s="50"/>
      <c r="V94" s="424"/>
      <c r="W94" s="422"/>
      <c r="X94" s="2"/>
      <c r="Y94" s="56"/>
      <c r="Z94" s="422"/>
      <c r="AA94" s="424"/>
      <c r="AB94" s="1"/>
      <c r="AC94" s="2"/>
      <c r="AD94" s="13"/>
      <c r="AE94" s="1"/>
      <c r="AF94" s="425"/>
    </row>
    <row r="95" spans="2:32" x14ac:dyDescent="0.2">
      <c r="B95" s="39" t="s">
        <v>76</v>
      </c>
      <c r="C95" s="422" t="s">
        <v>2112</v>
      </c>
      <c r="D95" s="424">
        <v>81</v>
      </c>
      <c r="E95" s="2" t="s">
        <v>42</v>
      </c>
      <c r="F95" s="13"/>
      <c r="G95" s="424">
        <v>3</v>
      </c>
      <c r="H95" s="424"/>
      <c r="I95" s="424"/>
      <c r="J95" s="424"/>
      <c r="K95" s="424"/>
      <c r="L95" s="424"/>
      <c r="M95" s="424"/>
      <c r="N95" s="424"/>
      <c r="O95" s="424"/>
      <c r="P95" s="424"/>
      <c r="Q95" s="424"/>
      <c r="R95" s="426"/>
      <c r="S95" s="322" t="s">
        <v>1319</v>
      </c>
      <c r="T95" s="98"/>
      <c r="U95" s="50"/>
      <c r="V95" s="424"/>
      <c r="W95" s="422"/>
      <c r="X95" s="2"/>
      <c r="Y95" s="56"/>
      <c r="Z95" s="422"/>
      <c r="AA95" s="424"/>
      <c r="AB95" s="1"/>
      <c r="AC95" s="2"/>
      <c r="AD95" s="13"/>
      <c r="AE95" s="1"/>
      <c r="AF95" s="425"/>
    </row>
    <row r="96" spans="2:32" x14ac:dyDescent="0.2">
      <c r="B96" s="39" t="s">
        <v>76</v>
      </c>
      <c r="C96" s="422" t="s">
        <v>2112</v>
      </c>
      <c r="D96" s="424">
        <v>82</v>
      </c>
      <c r="E96" s="2" t="s">
        <v>42</v>
      </c>
      <c r="F96" s="13"/>
      <c r="G96" s="424">
        <v>3</v>
      </c>
      <c r="H96" s="424"/>
      <c r="I96" s="424"/>
      <c r="J96" s="424"/>
      <c r="K96" s="424"/>
      <c r="L96" s="424"/>
      <c r="M96" s="424"/>
      <c r="N96" s="424">
        <v>2</v>
      </c>
      <c r="O96" s="424"/>
      <c r="P96" s="424"/>
      <c r="Q96" s="424"/>
      <c r="R96" s="426"/>
      <c r="S96" s="322" t="s">
        <v>2144</v>
      </c>
      <c r="T96" s="98"/>
      <c r="U96" s="50"/>
      <c r="V96" s="424"/>
      <c r="W96" s="422"/>
      <c r="X96" s="2"/>
      <c r="Y96" s="56"/>
      <c r="Z96" s="422"/>
      <c r="AA96" s="424"/>
      <c r="AB96" s="1"/>
      <c r="AC96" s="2"/>
      <c r="AD96" s="13"/>
      <c r="AE96" s="1"/>
      <c r="AF96" s="425"/>
    </row>
    <row r="97" spans="2:32" x14ac:dyDescent="0.2">
      <c r="B97" s="39" t="s">
        <v>76</v>
      </c>
      <c r="C97" s="422" t="s">
        <v>2112</v>
      </c>
      <c r="D97" s="424">
        <v>83</v>
      </c>
      <c r="E97" s="2" t="s">
        <v>42</v>
      </c>
      <c r="F97" s="13"/>
      <c r="G97" s="424">
        <v>3</v>
      </c>
      <c r="H97" s="424"/>
      <c r="I97" s="424"/>
      <c r="J97" s="424"/>
      <c r="K97" s="424"/>
      <c r="L97" s="424"/>
      <c r="M97" s="424"/>
      <c r="N97" s="424"/>
      <c r="O97" s="424"/>
      <c r="P97" s="424"/>
      <c r="Q97" s="424"/>
      <c r="R97" s="426"/>
      <c r="S97" s="322" t="s">
        <v>2145</v>
      </c>
      <c r="T97" s="98"/>
      <c r="U97" s="50"/>
      <c r="V97" s="424"/>
      <c r="W97" s="422"/>
      <c r="X97" s="2"/>
      <c r="Y97" s="56"/>
      <c r="Z97" s="422"/>
      <c r="AA97" s="424"/>
      <c r="AB97" s="1"/>
      <c r="AC97" s="2"/>
      <c r="AD97" s="13"/>
      <c r="AE97" s="1"/>
      <c r="AF97" s="425"/>
    </row>
    <row r="98" spans="2:32" x14ac:dyDescent="0.2">
      <c r="B98" s="39" t="s">
        <v>76</v>
      </c>
      <c r="C98" s="422" t="s">
        <v>2112</v>
      </c>
      <c r="D98" s="424">
        <v>84</v>
      </c>
      <c r="E98" s="2" t="s">
        <v>42</v>
      </c>
      <c r="F98" s="13"/>
      <c r="G98" s="424">
        <v>3</v>
      </c>
      <c r="H98" s="424"/>
      <c r="I98" s="424"/>
      <c r="J98" s="424"/>
      <c r="K98" s="424">
        <v>3</v>
      </c>
      <c r="L98" s="424"/>
      <c r="M98" s="424"/>
      <c r="N98" s="424"/>
      <c r="O98" s="424"/>
      <c r="P98" s="424"/>
      <c r="Q98" s="424"/>
      <c r="R98" s="426"/>
      <c r="S98" s="322" t="s">
        <v>2146</v>
      </c>
      <c r="T98" s="423"/>
      <c r="U98" s="424"/>
      <c r="V98" s="424"/>
      <c r="W98" s="422"/>
      <c r="X98" s="2"/>
      <c r="Y98" s="56"/>
      <c r="Z98" s="422"/>
      <c r="AA98" s="424"/>
      <c r="AB98" s="1"/>
      <c r="AC98" s="2"/>
      <c r="AD98" s="13"/>
      <c r="AE98" s="1"/>
      <c r="AF98" s="425"/>
    </row>
    <row r="99" spans="2:32" x14ac:dyDescent="0.2">
      <c r="B99" s="39" t="s">
        <v>76</v>
      </c>
      <c r="C99" s="422" t="s">
        <v>2112</v>
      </c>
      <c r="D99" s="424">
        <v>85</v>
      </c>
      <c r="E99" s="2" t="s">
        <v>1113</v>
      </c>
      <c r="F99" s="13"/>
      <c r="G99" s="424">
        <v>3</v>
      </c>
      <c r="H99" s="424">
        <v>2</v>
      </c>
      <c r="I99" s="424"/>
      <c r="J99" s="424"/>
      <c r="K99" s="424"/>
      <c r="L99" s="424"/>
      <c r="M99" s="424"/>
      <c r="N99" s="424"/>
      <c r="O99" s="424"/>
      <c r="P99" s="424"/>
      <c r="Q99" s="424"/>
      <c r="R99" s="426"/>
      <c r="S99" s="320" t="s">
        <v>2180</v>
      </c>
      <c r="T99" s="423"/>
      <c r="U99" s="424"/>
      <c r="V99" s="424"/>
      <c r="W99" s="422"/>
      <c r="X99" s="2"/>
      <c r="Y99" s="56"/>
      <c r="Z99" s="422"/>
      <c r="AA99" s="424"/>
      <c r="AB99" s="1"/>
      <c r="AC99" s="2"/>
      <c r="AD99" s="13"/>
      <c r="AE99" s="1"/>
      <c r="AF99" s="425"/>
    </row>
    <row r="100" spans="2:32" x14ac:dyDescent="0.2">
      <c r="B100" s="39" t="s">
        <v>76</v>
      </c>
      <c r="C100" s="422" t="s">
        <v>2112</v>
      </c>
      <c r="D100" s="424">
        <v>86</v>
      </c>
      <c r="E100" s="2" t="s">
        <v>1109</v>
      </c>
      <c r="F100" s="13"/>
      <c r="G100" s="424">
        <v>5</v>
      </c>
      <c r="H100" s="424">
        <v>3</v>
      </c>
      <c r="I100" s="424"/>
      <c r="J100" s="424"/>
      <c r="K100" s="424"/>
      <c r="L100" s="424"/>
      <c r="M100" s="424"/>
      <c r="N100" s="424">
        <v>3</v>
      </c>
      <c r="O100" s="424"/>
      <c r="P100" s="424"/>
      <c r="Q100" s="424"/>
      <c r="R100" s="426"/>
      <c r="S100" s="322" t="s">
        <v>2147</v>
      </c>
      <c r="T100" s="98"/>
      <c r="U100" s="50"/>
      <c r="V100" s="424"/>
      <c r="W100" s="422"/>
      <c r="X100" s="2"/>
      <c r="Y100" s="56"/>
      <c r="Z100" s="422"/>
      <c r="AA100" s="424"/>
      <c r="AB100" s="1"/>
      <c r="AC100" s="2"/>
      <c r="AD100" s="13"/>
      <c r="AE100" s="1"/>
      <c r="AF100" s="425"/>
    </row>
    <row r="101" spans="2:32" x14ac:dyDescent="0.2">
      <c r="B101" s="39" t="s">
        <v>76</v>
      </c>
      <c r="C101" s="422" t="s">
        <v>2112</v>
      </c>
      <c r="D101" s="424">
        <v>87</v>
      </c>
      <c r="E101" s="2" t="s">
        <v>42</v>
      </c>
      <c r="F101" s="13"/>
      <c r="G101" s="424">
        <v>3</v>
      </c>
      <c r="H101" s="424"/>
      <c r="I101" s="424"/>
      <c r="J101" s="424"/>
      <c r="K101" s="424"/>
      <c r="L101" s="424"/>
      <c r="M101" s="424"/>
      <c r="N101" s="424"/>
      <c r="O101" s="424"/>
      <c r="P101" s="424"/>
      <c r="Q101" s="424"/>
      <c r="R101" s="426"/>
      <c r="S101" s="322" t="s">
        <v>2148</v>
      </c>
      <c r="T101" s="423"/>
      <c r="U101" s="424"/>
      <c r="V101" s="424"/>
      <c r="W101" s="422"/>
      <c r="X101" s="2"/>
      <c r="Y101" s="56"/>
      <c r="Z101" s="422"/>
      <c r="AA101" s="424"/>
      <c r="AB101" s="1"/>
      <c r="AC101" s="2"/>
      <c r="AD101" s="13"/>
      <c r="AE101" s="1"/>
      <c r="AF101" s="425"/>
    </row>
    <row r="102" spans="2:32" x14ac:dyDescent="0.2">
      <c r="B102" s="39" t="s">
        <v>76</v>
      </c>
      <c r="C102" s="422" t="s">
        <v>2112</v>
      </c>
      <c r="D102" s="424">
        <v>88</v>
      </c>
      <c r="E102" s="2" t="s">
        <v>42</v>
      </c>
      <c r="F102" s="13"/>
      <c r="G102" s="424">
        <v>3</v>
      </c>
      <c r="H102" s="424"/>
      <c r="I102" s="424"/>
      <c r="J102" s="424"/>
      <c r="K102" s="424"/>
      <c r="L102" s="424"/>
      <c r="M102" s="424"/>
      <c r="N102" s="424"/>
      <c r="O102" s="424"/>
      <c r="P102" s="424"/>
      <c r="Q102" s="424"/>
      <c r="R102" s="426"/>
      <c r="S102" s="322" t="s">
        <v>2149</v>
      </c>
      <c r="T102" s="423"/>
      <c r="U102" s="424"/>
      <c r="V102" s="424"/>
      <c r="W102" s="422"/>
      <c r="X102" s="2"/>
      <c r="Y102" s="56"/>
      <c r="Z102" s="422"/>
      <c r="AA102" s="424"/>
      <c r="AB102" s="1"/>
      <c r="AC102" s="2"/>
      <c r="AD102" s="13"/>
      <c r="AE102" s="1"/>
      <c r="AF102" s="425"/>
    </row>
    <row r="103" spans="2:32" x14ac:dyDescent="0.2">
      <c r="B103" s="39" t="s">
        <v>76</v>
      </c>
      <c r="C103" s="422" t="s">
        <v>2112</v>
      </c>
      <c r="D103" s="424">
        <v>89</v>
      </c>
      <c r="E103" s="2" t="s">
        <v>42</v>
      </c>
      <c r="F103" s="13"/>
      <c r="G103" s="424">
        <v>3</v>
      </c>
      <c r="H103" s="424"/>
      <c r="I103" s="424"/>
      <c r="J103" s="424"/>
      <c r="K103" s="424"/>
      <c r="L103" s="424"/>
      <c r="M103" s="424"/>
      <c r="N103" s="424"/>
      <c r="O103" s="424"/>
      <c r="P103" s="424"/>
      <c r="Q103" s="424"/>
      <c r="R103" s="426"/>
      <c r="S103" s="322" t="s">
        <v>2150</v>
      </c>
      <c r="T103" s="423"/>
      <c r="U103" s="424"/>
      <c r="V103" s="424"/>
      <c r="W103" s="422"/>
      <c r="X103" s="2"/>
      <c r="Y103" s="56"/>
      <c r="Z103" s="422"/>
      <c r="AA103" s="424"/>
      <c r="AB103" s="1"/>
      <c r="AC103" s="2"/>
      <c r="AD103" s="13"/>
      <c r="AE103" s="1"/>
      <c r="AF103" s="425"/>
    </row>
    <row r="104" spans="2:32" x14ac:dyDescent="0.2">
      <c r="B104" s="39" t="s">
        <v>76</v>
      </c>
      <c r="C104" s="422" t="s">
        <v>2112</v>
      </c>
      <c r="D104" s="424">
        <v>90</v>
      </c>
      <c r="E104" s="2" t="s">
        <v>42</v>
      </c>
      <c r="F104" s="13"/>
      <c r="G104" s="424">
        <v>3</v>
      </c>
      <c r="H104" s="424"/>
      <c r="I104" s="424"/>
      <c r="J104" s="424"/>
      <c r="K104" s="424"/>
      <c r="L104" s="424"/>
      <c r="M104" s="424"/>
      <c r="N104" s="424"/>
      <c r="O104" s="424"/>
      <c r="P104" s="424"/>
      <c r="Q104" s="424"/>
      <c r="R104" s="426"/>
      <c r="S104" s="322" t="s">
        <v>2151</v>
      </c>
      <c r="T104" s="423"/>
      <c r="U104" s="424"/>
      <c r="V104" s="424"/>
      <c r="W104" s="422"/>
      <c r="X104" s="2"/>
      <c r="Y104" s="56"/>
      <c r="Z104" s="422"/>
      <c r="AA104" s="424"/>
      <c r="AB104" s="1"/>
      <c r="AC104" s="2"/>
      <c r="AD104" s="13"/>
      <c r="AE104" s="1"/>
      <c r="AF104" s="425"/>
    </row>
    <row r="105" spans="2:32" x14ac:dyDescent="0.2">
      <c r="B105" s="39" t="s">
        <v>76</v>
      </c>
      <c r="C105" s="422" t="s">
        <v>2112</v>
      </c>
      <c r="D105" s="424">
        <v>91</v>
      </c>
      <c r="E105" s="2" t="s">
        <v>1109</v>
      </c>
      <c r="F105" s="13"/>
      <c r="G105" s="424">
        <v>4</v>
      </c>
      <c r="H105" s="424">
        <v>3</v>
      </c>
      <c r="I105" s="424"/>
      <c r="J105" s="424"/>
      <c r="K105" s="424"/>
      <c r="L105" s="424"/>
      <c r="M105" s="424"/>
      <c r="N105" s="424"/>
      <c r="O105" s="424"/>
      <c r="P105" s="424">
        <v>3</v>
      </c>
      <c r="Q105" s="424"/>
      <c r="R105" s="426"/>
      <c r="S105" s="322" t="s">
        <v>2152</v>
      </c>
      <c r="T105" s="98"/>
      <c r="U105" s="50"/>
      <c r="V105" s="424"/>
      <c r="W105" s="422"/>
      <c r="X105" s="2"/>
      <c r="Y105" s="56"/>
      <c r="Z105" s="422"/>
      <c r="AA105" s="424"/>
      <c r="AB105" s="1"/>
      <c r="AC105" s="2"/>
      <c r="AD105" s="13"/>
      <c r="AE105" s="1"/>
      <c r="AF105" s="425"/>
    </row>
    <row r="106" spans="2:32" x14ac:dyDescent="0.2">
      <c r="B106" s="39" t="s">
        <v>76</v>
      </c>
      <c r="C106" s="422" t="s">
        <v>2112</v>
      </c>
      <c r="D106" s="424">
        <v>92</v>
      </c>
      <c r="E106" s="2" t="s">
        <v>42</v>
      </c>
      <c r="F106" s="13"/>
      <c r="G106" s="424">
        <v>3</v>
      </c>
      <c r="H106" s="424"/>
      <c r="I106" s="424"/>
      <c r="J106" s="424"/>
      <c r="K106" s="424"/>
      <c r="L106" s="424"/>
      <c r="M106" s="424"/>
      <c r="N106" s="424">
        <v>1</v>
      </c>
      <c r="O106" s="424"/>
      <c r="P106" s="424"/>
      <c r="Q106" s="424"/>
      <c r="R106" s="426"/>
      <c r="S106" s="322" t="s">
        <v>2153</v>
      </c>
      <c r="T106" s="98"/>
      <c r="U106" s="50"/>
      <c r="V106" s="424"/>
      <c r="W106" s="422"/>
      <c r="X106" s="2"/>
      <c r="Y106" s="56"/>
      <c r="Z106" s="422"/>
      <c r="AA106" s="424"/>
      <c r="AB106" s="1"/>
      <c r="AC106" s="2"/>
      <c r="AD106" s="13"/>
      <c r="AE106" s="1"/>
      <c r="AF106" s="425"/>
    </row>
    <row r="107" spans="2:32" x14ac:dyDescent="0.2">
      <c r="B107" s="39" t="s">
        <v>76</v>
      </c>
      <c r="C107" s="422" t="s">
        <v>2112</v>
      </c>
      <c r="D107" s="424">
        <v>93</v>
      </c>
      <c r="E107" s="2" t="s">
        <v>57</v>
      </c>
      <c r="F107" s="13"/>
      <c r="G107" s="424">
        <v>3</v>
      </c>
      <c r="H107" s="424"/>
      <c r="I107" s="424"/>
      <c r="J107" s="424"/>
      <c r="K107" s="424">
        <v>3</v>
      </c>
      <c r="L107" s="424"/>
      <c r="M107" s="424"/>
      <c r="N107" s="424"/>
      <c r="O107" s="424"/>
      <c r="P107" s="424"/>
      <c r="Q107" s="424"/>
      <c r="R107" s="426"/>
      <c r="S107" s="322" t="s">
        <v>1943</v>
      </c>
      <c r="T107" s="98"/>
      <c r="U107" s="50"/>
      <c r="V107" s="424"/>
      <c r="W107" s="422"/>
      <c r="X107" s="2"/>
      <c r="Y107" s="56"/>
      <c r="Z107" s="422"/>
      <c r="AA107" s="424"/>
      <c r="AB107" s="1"/>
      <c r="AC107" s="2"/>
      <c r="AD107" s="13"/>
      <c r="AE107" s="1"/>
      <c r="AF107" s="425"/>
    </row>
    <row r="108" spans="2:32" x14ac:dyDescent="0.2">
      <c r="B108" s="39" t="s">
        <v>76</v>
      </c>
      <c r="C108" s="422" t="s">
        <v>2112</v>
      </c>
      <c r="D108" s="424">
        <v>94</v>
      </c>
      <c r="E108" s="2" t="s">
        <v>1113</v>
      </c>
      <c r="F108" s="13"/>
      <c r="G108" s="424">
        <v>3</v>
      </c>
      <c r="H108" s="424"/>
      <c r="I108" s="424">
        <v>3</v>
      </c>
      <c r="J108" s="424"/>
      <c r="K108" s="424"/>
      <c r="L108" s="424"/>
      <c r="M108" s="424"/>
      <c r="N108" s="424"/>
      <c r="O108" s="424"/>
      <c r="P108" s="424">
        <v>3</v>
      </c>
      <c r="Q108" s="424"/>
      <c r="R108" s="426"/>
      <c r="S108" s="322" t="s">
        <v>2154</v>
      </c>
      <c r="T108" s="98"/>
      <c r="U108" s="50"/>
      <c r="V108" s="424"/>
      <c r="W108" s="422"/>
      <c r="X108" s="2"/>
      <c r="Y108" s="56"/>
      <c r="Z108" s="422"/>
      <c r="AA108" s="424"/>
      <c r="AB108" s="1"/>
      <c r="AC108" s="2"/>
      <c r="AD108" s="13"/>
      <c r="AE108" s="1"/>
      <c r="AF108" s="425"/>
    </row>
    <row r="109" spans="2:32" x14ac:dyDescent="0.2">
      <c r="B109" s="310" t="s">
        <v>76</v>
      </c>
      <c r="C109" s="111" t="s">
        <v>2112</v>
      </c>
      <c r="D109" s="95">
        <v>95</v>
      </c>
      <c r="E109" s="112" t="s">
        <v>44</v>
      </c>
      <c r="F109" s="110"/>
      <c r="G109" s="95"/>
      <c r="H109" s="95"/>
      <c r="I109" s="95">
        <v>6</v>
      </c>
      <c r="J109" s="95"/>
      <c r="K109" s="95">
        <v>3</v>
      </c>
      <c r="L109" s="95"/>
      <c r="M109" s="95"/>
      <c r="N109" s="95"/>
      <c r="O109" s="95"/>
      <c r="P109" s="95"/>
      <c r="Q109" s="95"/>
      <c r="R109" s="95"/>
      <c r="S109" s="430" t="s">
        <v>2181</v>
      </c>
      <c r="T109" s="431"/>
      <c r="U109" s="111"/>
      <c r="V109" s="95"/>
      <c r="W109" s="111"/>
      <c r="X109" s="112"/>
      <c r="Y109" s="348"/>
      <c r="Z109" s="111"/>
      <c r="AA109" s="95"/>
      <c r="AB109" s="96"/>
      <c r="AC109" s="112"/>
      <c r="AD109" s="110"/>
      <c r="AE109" s="96"/>
      <c r="AF109" s="311"/>
    </row>
    <row r="110" spans="2:32" x14ac:dyDescent="0.2">
      <c r="B110" s="39" t="s">
        <v>76</v>
      </c>
      <c r="C110" s="422" t="s">
        <v>2112</v>
      </c>
      <c r="D110" s="424">
        <v>96</v>
      </c>
      <c r="E110" s="2" t="s">
        <v>42</v>
      </c>
      <c r="F110" s="13"/>
      <c r="G110" s="424">
        <v>3</v>
      </c>
      <c r="H110" s="424"/>
      <c r="I110" s="424"/>
      <c r="J110" s="424"/>
      <c r="K110" s="424"/>
      <c r="L110" s="424"/>
      <c r="M110" s="424"/>
      <c r="N110" s="424"/>
      <c r="O110" s="424"/>
      <c r="P110" s="424"/>
      <c r="Q110" s="424"/>
      <c r="R110" s="424"/>
      <c r="S110" s="322" t="s">
        <v>2241</v>
      </c>
      <c r="T110" s="432"/>
      <c r="U110" s="428"/>
      <c r="V110" s="424"/>
      <c r="W110" s="428"/>
      <c r="X110" s="2"/>
      <c r="Y110" s="423"/>
      <c r="Z110" s="1"/>
      <c r="AA110" s="424"/>
      <c r="AB110" s="1"/>
      <c r="AC110" s="2"/>
      <c r="AD110" s="13"/>
      <c r="AE110" s="1"/>
      <c r="AF110" s="425"/>
    </row>
    <row r="111" spans="2:32" x14ac:dyDescent="0.2">
      <c r="B111" s="39" t="s">
        <v>76</v>
      </c>
      <c r="C111" s="422" t="s">
        <v>2112</v>
      </c>
      <c r="D111" s="424">
        <v>97</v>
      </c>
      <c r="E111" s="2" t="s">
        <v>42</v>
      </c>
      <c r="F111" s="13"/>
      <c r="G111" s="424">
        <v>3</v>
      </c>
      <c r="H111" s="424"/>
      <c r="I111" s="424"/>
      <c r="J111" s="424"/>
      <c r="K111" s="424"/>
      <c r="L111" s="424"/>
      <c r="M111" s="424"/>
      <c r="N111" s="424"/>
      <c r="O111" s="424"/>
      <c r="P111" s="424"/>
      <c r="Q111" s="424"/>
      <c r="R111" s="424"/>
      <c r="S111" s="321" t="s">
        <v>1116</v>
      </c>
      <c r="T111" s="432"/>
      <c r="U111" s="428"/>
      <c r="V111" s="424"/>
      <c r="W111" s="428"/>
      <c r="X111" s="2"/>
      <c r="Y111" s="423"/>
      <c r="Z111" s="1"/>
      <c r="AA111" s="424"/>
      <c r="AB111" s="1"/>
      <c r="AC111" s="2"/>
      <c r="AD111" s="13"/>
      <c r="AE111" s="1"/>
      <c r="AF111" s="425"/>
    </row>
    <row r="112" spans="2:32" x14ac:dyDescent="0.2">
      <c r="B112" s="39" t="s">
        <v>76</v>
      </c>
      <c r="C112" s="422" t="s">
        <v>2112</v>
      </c>
      <c r="D112" s="424">
        <v>98</v>
      </c>
      <c r="E112" s="2" t="s">
        <v>2235</v>
      </c>
      <c r="F112" s="13"/>
      <c r="G112" s="424">
        <v>4</v>
      </c>
      <c r="H112" s="424">
        <v>2</v>
      </c>
      <c r="I112" s="424"/>
      <c r="J112" s="424"/>
      <c r="K112" s="424">
        <v>4</v>
      </c>
      <c r="L112" s="424"/>
      <c r="M112" s="424"/>
      <c r="N112" s="424">
        <v>3</v>
      </c>
      <c r="O112" s="424"/>
      <c r="P112" s="424"/>
      <c r="Q112" s="424"/>
      <c r="R112" s="424"/>
      <c r="S112" s="322" t="s">
        <v>2242</v>
      </c>
      <c r="T112" s="432"/>
      <c r="U112" s="428"/>
      <c r="V112" s="424"/>
      <c r="W112" s="428"/>
      <c r="X112" s="2"/>
      <c r="Y112" s="423"/>
      <c r="Z112" s="1"/>
      <c r="AA112" s="424"/>
      <c r="AB112" s="1"/>
      <c r="AC112" s="2"/>
      <c r="AD112" s="13"/>
      <c r="AE112" s="1"/>
      <c r="AF112" s="425"/>
    </row>
    <row r="113" spans="2:32" x14ac:dyDescent="0.2">
      <c r="B113" s="39" t="s">
        <v>76</v>
      </c>
      <c r="C113" s="422" t="s">
        <v>2112</v>
      </c>
      <c r="D113" s="424">
        <v>99</v>
      </c>
      <c r="E113" s="2" t="s">
        <v>42</v>
      </c>
      <c r="F113" s="13"/>
      <c r="G113" s="424">
        <v>3</v>
      </c>
      <c r="H113" s="424"/>
      <c r="I113" s="424"/>
      <c r="J113" s="424"/>
      <c r="K113" s="424"/>
      <c r="L113" s="424"/>
      <c r="M113" s="424"/>
      <c r="N113" s="424"/>
      <c r="O113" s="424"/>
      <c r="P113" s="424"/>
      <c r="Q113" s="424"/>
      <c r="R113" s="424"/>
      <c r="S113" s="320" t="s">
        <v>2275</v>
      </c>
      <c r="T113" s="432"/>
      <c r="U113" s="428"/>
      <c r="V113" s="424"/>
      <c r="W113" s="428"/>
      <c r="X113" s="2"/>
      <c r="Y113" s="423"/>
      <c r="Z113" s="1"/>
      <c r="AA113" s="424"/>
      <c r="AB113" s="1"/>
      <c r="AC113" s="2"/>
      <c r="AD113" s="13"/>
      <c r="AE113" s="1"/>
      <c r="AF113" s="425"/>
    </row>
    <row r="114" spans="2:32" x14ac:dyDescent="0.2">
      <c r="B114" s="39" t="s">
        <v>76</v>
      </c>
      <c r="C114" s="422" t="s">
        <v>2112</v>
      </c>
      <c r="D114" s="424">
        <v>100</v>
      </c>
      <c r="E114" s="2" t="s">
        <v>42</v>
      </c>
      <c r="F114" s="13"/>
      <c r="G114" s="424">
        <v>3</v>
      </c>
      <c r="H114" s="424"/>
      <c r="I114" s="424"/>
      <c r="J114" s="424"/>
      <c r="K114" s="424">
        <v>3</v>
      </c>
      <c r="L114" s="424"/>
      <c r="M114" s="424"/>
      <c r="N114" s="424">
        <v>3</v>
      </c>
      <c r="O114" s="424"/>
      <c r="P114" s="424"/>
      <c r="Q114" s="424"/>
      <c r="R114" s="424"/>
      <c r="S114" s="320" t="s">
        <v>2276</v>
      </c>
      <c r="T114" s="432"/>
      <c r="U114" s="428"/>
      <c r="V114" s="424"/>
      <c r="W114" s="428"/>
      <c r="X114" s="2"/>
      <c r="Y114" s="423"/>
      <c r="Z114" s="1"/>
      <c r="AA114" s="424"/>
      <c r="AB114" s="1"/>
      <c r="AC114" s="2"/>
      <c r="AD114" s="13"/>
      <c r="AE114" s="1"/>
      <c r="AF114" s="425"/>
    </row>
    <row r="115" spans="2:32" x14ac:dyDescent="0.2">
      <c r="B115" s="39" t="s">
        <v>76</v>
      </c>
      <c r="C115" s="422" t="s">
        <v>2112</v>
      </c>
      <c r="D115" s="424">
        <v>101</v>
      </c>
      <c r="E115" s="2" t="s">
        <v>2236</v>
      </c>
      <c r="F115" s="13"/>
      <c r="G115" s="424"/>
      <c r="H115" s="424"/>
      <c r="I115" s="424">
        <v>3</v>
      </c>
      <c r="J115" s="424"/>
      <c r="K115" s="424"/>
      <c r="L115" s="424"/>
      <c r="M115" s="424"/>
      <c r="N115" s="424"/>
      <c r="O115" s="424"/>
      <c r="P115" s="424"/>
      <c r="Q115" s="424"/>
      <c r="R115" s="424"/>
      <c r="S115" s="321" t="s">
        <v>1116</v>
      </c>
      <c r="T115" s="432"/>
      <c r="U115" s="428"/>
      <c r="V115" s="424"/>
      <c r="W115" s="428"/>
      <c r="X115" s="2"/>
      <c r="Y115" s="423"/>
      <c r="Z115" s="1"/>
      <c r="AA115" s="424"/>
      <c r="AB115" s="1"/>
      <c r="AC115" s="2"/>
      <c r="AD115" s="13"/>
      <c r="AE115" s="1"/>
      <c r="AF115" s="425"/>
    </row>
    <row r="116" spans="2:32" x14ac:dyDescent="0.2">
      <c r="B116" s="39" t="s">
        <v>76</v>
      </c>
      <c r="C116" s="422" t="s">
        <v>2112</v>
      </c>
      <c r="D116" s="424">
        <v>102</v>
      </c>
      <c r="E116" s="2" t="s">
        <v>2237</v>
      </c>
      <c r="F116" s="13"/>
      <c r="G116" s="424">
        <v>1</v>
      </c>
      <c r="H116" s="424">
        <v>3</v>
      </c>
      <c r="I116" s="424">
        <v>6</v>
      </c>
      <c r="J116" s="424"/>
      <c r="K116" s="424"/>
      <c r="L116" s="424"/>
      <c r="M116" s="424"/>
      <c r="N116" s="424"/>
      <c r="O116" s="424"/>
      <c r="P116" s="424">
        <v>3</v>
      </c>
      <c r="Q116" s="424"/>
      <c r="R116" s="424"/>
      <c r="S116" s="321" t="s">
        <v>2243</v>
      </c>
      <c r="T116" s="432"/>
      <c r="U116" s="428"/>
      <c r="V116" s="424"/>
      <c r="W116" s="428"/>
      <c r="X116" s="2"/>
      <c r="Y116" s="423"/>
      <c r="Z116" s="1"/>
      <c r="AA116" s="424"/>
      <c r="AB116" s="1"/>
      <c r="AC116" s="2"/>
      <c r="AD116" s="13"/>
      <c r="AE116" s="1"/>
      <c r="AF116" s="425"/>
    </row>
    <row r="117" spans="2:32" x14ac:dyDescent="0.2">
      <c r="B117" s="39" t="s">
        <v>76</v>
      </c>
      <c r="C117" s="422" t="s">
        <v>2112</v>
      </c>
      <c r="D117" s="424">
        <v>103</v>
      </c>
      <c r="E117" s="2" t="s">
        <v>42</v>
      </c>
      <c r="F117" s="13"/>
      <c r="G117" s="424">
        <v>3</v>
      </c>
      <c r="H117" s="424"/>
      <c r="I117" s="424"/>
      <c r="J117" s="424"/>
      <c r="K117" s="424">
        <v>3</v>
      </c>
      <c r="L117" s="424"/>
      <c r="M117" s="424"/>
      <c r="N117" s="424">
        <v>3</v>
      </c>
      <c r="O117" s="424"/>
      <c r="P117" s="424"/>
      <c r="Q117" s="424"/>
      <c r="R117" s="424"/>
      <c r="S117" s="322" t="s">
        <v>2244</v>
      </c>
      <c r="T117" s="432"/>
      <c r="U117" s="428"/>
      <c r="V117" s="424"/>
      <c r="W117" s="428"/>
      <c r="X117" s="2"/>
      <c r="Y117" s="423"/>
      <c r="Z117" s="1"/>
      <c r="AA117" s="424"/>
      <c r="AB117" s="1"/>
      <c r="AC117" s="2"/>
      <c r="AD117" s="13"/>
      <c r="AE117" s="1"/>
      <c r="AF117" s="425"/>
    </row>
    <row r="118" spans="2:32" x14ac:dyDescent="0.2">
      <c r="B118" s="39" t="s">
        <v>76</v>
      </c>
      <c r="C118" s="422" t="s">
        <v>2112</v>
      </c>
      <c r="D118" s="424">
        <v>104</v>
      </c>
      <c r="E118" s="2" t="s">
        <v>42</v>
      </c>
      <c r="F118" s="13"/>
      <c r="G118" s="424">
        <v>3</v>
      </c>
      <c r="H118" s="424"/>
      <c r="I118" s="424">
        <v>2</v>
      </c>
      <c r="J118" s="424"/>
      <c r="K118" s="424"/>
      <c r="L118" s="424"/>
      <c r="M118" s="424"/>
      <c r="N118" s="424"/>
      <c r="O118" s="424"/>
      <c r="P118" s="424"/>
      <c r="Q118" s="424"/>
      <c r="R118" s="424"/>
      <c r="S118" s="322" t="s">
        <v>1809</v>
      </c>
      <c r="T118" s="432"/>
      <c r="U118" s="428"/>
      <c r="V118" s="424"/>
      <c r="W118" s="428"/>
      <c r="X118" s="2"/>
      <c r="Y118" s="423"/>
      <c r="Z118" s="1"/>
      <c r="AA118" s="424"/>
      <c r="AB118" s="1"/>
      <c r="AC118" s="2"/>
      <c r="AD118" s="13"/>
      <c r="AE118" s="1"/>
      <c r="AF118" s="425"/>
    </row>
    <row r="119" spans="2:32" x14ac:dyDescent="0.2">
      <c r="B119" s="39" t="s">
        <v>76</v>
      </c>
      <c r="C119" s="422" t="s">
        <v>2112</v>
      </c>
      <c r="D119" s="424">
        <v>105</v>
      </c>
      <c r="E119" s="2" t="s">
        <v>42</v>
      </c>
      <c r="F119" s="13"/>
      <c r="G119" s="424">
        <v>3</v>
      </c>
      <c r="H119" s="424"/>
      <c r="I119" s="424"/>
      <c r="J119" s="424"/>
      <c r="K119" s="424">
        <v>3</v>
      </c>
      <c r="L119" s="424"/>
      <c r="M119" s="424"/>
      <c r="N119" s="424"/>
      <c r="O119" s="424"/>
      <c r="P119" s="424"/>
      <c r="Q119" s="424"/>
      <c r="R119" s="424"/>
      <c r="S119" s="320" t="s">
        <v>2277</v>
      </c>
      <c r="T119" s="432"/>
      <c r="U119" s="428"/>
      <c r="V119" s="424"/>
      <c r="W119" s="428"/>
      <c r="X119" s="2"/>
      <c r="Y119" s="423"/>
      <c r="Z119" s="1"/>
      <c r="AA119" s="424"/>
      <c r="AB119" s="1"/>
      <c r="AC119" s="2"/>
      <c r="AD119" s="13"/>
      <c r="AE119" s="1"/>
      <c r="AF119" s="425"/>
    </row>
    <row r="120" spans="2:32" x14ac:dyDescent="0.2">
      <c r="B120" s="39" t="s">
        <v>76</v>
      </c>
      <c r="C120" s="422" t="s">
        <v>2112</v>
      </c>
      <c r="D120" s="424">
        <v>106</v>
      </c>
      <c r="E120" s="2" t="s">
        <v>42</v>
      </c>
      <c r="F120" s="13"/>
      <c r="G120" s="424">
        <v>3</v>
      </c>
      <c r="H120" s="424"/>
      <c r="I120" s="424"/>
      <c r="J120" s="424"/>
      <c r="K120" s="424"/>
      <c r="L120" s="424"/>
      <c r="M120" s="424"/>
      <c r="N120" s="424">
        <v>3</v>
      </c>
      <c r="O120" s="424"/>
      <c r="P120" s="424"/>
      <c r="Q120" s="424"/>
      <c r="R120" s="424"/>
      <c r="S120" s="320" t="s">
        <v>2278</v>
      </c>
      <c r="T120" s="432"/>
      <c r="U120" s="428"/>
      <c r="V120" s="424"/>
      <c r="W120" s="428"/>
      <c r="X120" s="2"/>
      <c r="Y120" s="423"/>
      <c r="Z120" s="1"/>
      <c r="AA120" s="424"/>
      <c r="AB120" s="1"/>
      <c r="AC120" s="2"/>
      <c r="AD120" s="13"/>
      <c r="AE120" s="1"/>
      <c r="AF120" s="425"/>
    </row>
    <row r="121" spans="2:32" x14ac:dyDescent="0.2">
      <c r="B121" s="39" t="s">
        <v>76</v>
      </c>
      <c r="C121" s="422" t="s">
        <v>2112</v>
      </c>
      <c r="D121" s="424">
        <v>107</v>
      </c>
      <c r="E121" s="2" t="s">
        <v>42</v>
      </c>
      <c r="F121" s="13"/>
      <c r="G121" s="424">
        <v>3</v>
      </c>
      <c r="H121" s="424"/>
      <c r="I121" s="424"/>
      <c r="J121" s="424"/>
      <c r="K121" s="424"/>
      <c r="L121" s="424"/>
      <c r="M121" s="424"/>
      <c r="N121" s="424">
        <v>3</v>
      </c>
      <c r="O121" s="424"/>
      <c r="P121" s="424"/>
      <c r="Q121" s="424"/>
      <c r="R121" s="424"/>
      <c r="S121" s="320" t="s">
        <v>2279</v>
      </c>
      <c r="T121" s="432"/>
      <c r="U121" s="428"/>
      <c r="V121" s="424"/>
      <c r="W121" s="428"/>
      <c r="X121" s="2"/>
      <c r="Y121" s="423"/>
      <c r="Z121" s="1"/>
      <c r="AA121" s="424"/>
      <c r="AB121" s="1"/>
      <c r="AC121" s="2"/>
      <c r="AD121" s="13"/>
      <c r="AE121" s="1"/>
      <c r="AF121" s="425"/>
    </row>
    <row r="122" spans="2:32" x14ac:dyDescent="0.2">
      <c r="B122" s="39" t="s">
        <v>76</v>
      </c>
      <c r="C122" s="422" t="s">
        <v>2112</v>
      </c>
      <c r="D122" s="424">
        <v>108</v>
      </c>
      <c r="E122" s="2" t="s">
        <v>42</v>
      </c>
      <c r="F122" s="13"/>
      <c r="G122" s="424">
        <v>3</v>
      </c>
      <c r="H122" s="424"/>
      <c r="I122" s="424"/>
      <c r="J122" s="424"/>
      <c r="K122" s="424"/>
      <c r="L122" s="424"/>
      <c r="M122" s="424"/>
      <c r="N122" s="424"/>
      <c r="O122" s="424"/>
      <c r="P122" s="424"/>
      <c r="Q122" s="424"/>
      <c r="R122" s="424"/>
      <c r="S122" s="321" t="s">
        <v>1116</v>
      </c>
      <c r="T122" s="432"/>
      <c r="U122" s="428"/>
      <c r="V122" s="424"/>
      <c r="W122" s="428"/>
      <c r="X122" s="2"/>
      <c r="Y122" s="423"/>
      <c r="Z122" s="1"/>
      <c r="AA122" s="424"/>
      <c r="AB122" s="1"/>
      <c r="AC122" s="2"/>
      <c r="AD122" s="13"/>
      <c r="AE122" s="1"/>
      <c r="AF122" s="425"/>
    </row>
    <row r="123" spans="2:32" x14ac:dyDescent="0.2">
      <c r="B123" s="39" t="s">
        <v>76</v>
      </c>
      <c r="C123" s="422" t="s">
        <v>2112</v>
      </c>
      <c r="D123" s="424">
        <v>109</v>
      </c>
      <c r="E123" s="2" t="s">
        <v>42</v>
      </c>
      <c r="F123" s="13"/>
      <c r="G123" s="424">
        <v>3</v>
      </c>
      <c r="H123" s="424"/>
      <c r="I123" s="424"/>
      <c r="J123" s="424"/>
      <c r="K123" s="424"/>
      <c r="L123" s="424"/>
      <c r="M123" s="424"/>
      <c r="N123" s="424">
        <v>3</v>
      </c>
      <c r="O123" s="424"/>
      <c r="P123" s="424"/>
      <c r="Q123" s="424"/>
      <c r="R123" s="424"/>
      <c r="S123" s="320" t="s">
        <v>2059</v>
      </c>
      <c r="T123" s="432"/>
      <c r="U123" s="428"/>
      <c r="V123" s="424"/>
      <c r="W123" s="428"/>
      <c r="X123" s="2"/>
      <c r="Y123" s="423"/>
      <c r="Z123" s="1"/>
      <c r="AA123" s="424"/>
      <c r="AB123" s="1"/>
      <c r="AC123" s="2"/>
      <c r="AD123" s="13"/>
      <c r="AE123" s="1"/>
      <c r="AF123" s="425"/>
    </row>
    <row r="124" spans="2:32" x14ac:dyDescent="0.2">
      <c r="B124" s="39" t="s">
        <v>76</v>
      </c>
      <c r="C124" s="422" t="s">
        <v>2112</v>
      </c>
      <c r="D124" s="424">
        <v>110</v>
      </c>
      <c r="E124" s="2" t="s">
        <v>42</v>
      </c>
      <c r="F124" s="13"/>
      <c r="G124" s="424">
        <v>3</v>
      </c>
      <c r="H124" s="424"/>
      <c r="I124" s="424"/>
      <c r="J124" s="424"/>
      <c r="K124" s="424"/>
      <c r="L124" s="424"/>
      <c r="M124" s="424"/>
      <c r="N124" s="424"/>
      <c r="O124" s="424"/>
      <c r="P124" s="424"/>
      <c r="Q124" s="424"/>
      <c r="R124" s="424"/>
      <c r="S124" s="322" t="s">
        <v>2245</v>
      </c>
      <c r="T124" s="432"/>
      <c r="U124" s="428"/>
      <c r="V124" s="424"/>
      <c r="W124" s="428"/>
      <c r="X124" s="2"/>
      <c r="Y124" s="423"/>
      <c r="Z124" s="1"/>
      <c r="AA124" s="424"/>
      <c r="AB124" s="1"/>
      <c r="AC124" s="2"/>
      <c r="AD124" s="13"/>
      <c r="AE124" s="1"/>
      <c r="AF124" s="425"/>
    </row>
    <row r="125" spans="2:32" x14ac:dyDescent="0.2">
      <c r="B125" s="39" t="s">
        <v>76</v>
      </c>
      <c r="C125" s="422" t="s">
        <v>2112</v>
      </c>
      <c r="D125" s="424">
        <v>111</v>
      </c>
      <c r="E125" s="2" t="s">
        <v>42</v>
      </c>
      <c r="F125" s="13"/>
      <c r="G125" s="424">
        <v>3</v>
      </c>
      <c r="H125" s="424"/>
      <c r="I125" s="424"/>
      <c r="J125" s="424"/>
      <c r="K125" s="424"/>
      <c r="L125" s="424"/>
      <c r="M125" s="424"/>
      <c r="N125" s="424">
        <v>3</v>
      </c>
      <c r="O125" s="424"/>
      <c r="P125" s="424"/>
      <c r="Q125" s="424"/>
      <c r="R125" s="424"/>
      <c r="S125" s="320" t="s">
        <v>2280</v>
      </c>
      <c r="T125" s="432"/>
      <c r="U125" s="428"/>
      <c r="V125" s="424"/>
      <c r="W125" s="428"/>
      <c r="X125" s="2"/>
      <c r="Y125" s="423"/>
      <c r="Z125" s="1"/>
      <c r="AA125" s="424"/>
      <c r="AB125" s="1"/>
      <c r="AC125" s="2"/>
      <c r="AD125" s="13"/>
      <c r="AE125" s="1"/>
      <c r="AF125" s="425"/>
    </row>
    <row r="126" spans="2:32" x14ac:dyDescent="0.2">
      <c r="B126" s="39" t="s">
        <v>76</v>
      </c>
      <c r="C126" s="422" t="s">
        <v>2112</v>
      </c>
      <c r="D126" s="424">
        <v>112</v>
      </c>
      <c r="E126" s="2" t="s">
        <v>42</v>
      </c>
      <c r="F126" s="13"/>
      <c r="G126" s="424">
        <v>3</v>
      </c>
      <c r="H126" s="424"/>
      <c r="I126" s="424"/>
      <c r="J126" s="424"/>
      <c r="K126" s="424"/>
      <c r="L126" s="424"/>
      <c r="M126" s="424"/>
      <c r="N126" s="424"/>
      <c r="O126" s="424"/>
      <c r="P126" s="424"/>
      <c r="Q126" s="424"/>
      <c r="R126" s="424"/>
      <c r="S126" s="320" t="s">
        <v>2281</v>
      </c>
      <c r="T126" s="432"/>
      <c r="U126" s="428"/>
      <c r="V126" s="424"/>
      <c r="W126" s="428"/>
      <c r="X126" s="2"/>
      <c r="Y126" s="423"/>
      <c r="Z126" s="1"/>
      <c r="AA126" s="424"/>
      <c r="AB126" s="1"/>
      <c r="AC126" s="2"/>
      <c r="AD126" s="13"/>
      <c r="AE126" s="1"/>
      <c r="AF126" s="425"/>
    </row>
    <row r="127" spans="2:32" x14ac:dyDescent="0.2">
      <c r="B127" s="39" t="s">
        <v>76</v>
      </c>
      <c r="C127" s="422" t="s">
        <v>2112</v>
      </c>
      <c r="D127" s="424">
        <v>113</v>
      </c>
      <c r="E127" s="2" t="s">
        <v>42</v>
      </c>
      <c r="F127" s="13"/>
      <c r="G127" s="424">
        <v>3</v>
      </c>
      <c r="H127" s="424"/>
      <c r="I127" s="424"/>
      <c r="J127" s="424"/>
      <c r="K127" s="424"/>
      <c r="L127" s="424"/>
      <c r="M127" s="424"/>
      <c r="N127" s="424">
        <v>2</v>
      </c>
      <c r="O127" s="424"/>
      <c r="P127" s="424"/>
      <c r="Q127" s="424"/>
      <c r="R127" s="424"/>
      <c r="S127" s="322" t="s">
        <v>2246</v>
      </c>
      <c r="T127" s="432"/>
      <c r="U127" s="428"/>
      <c r="V127" s="424"/>
      <c r="W127" s="428"/>
      <c r="X127" s="2"/>
      <c r="Y127" s="423"/>
      <c r="Z127" s="1"/>
      <c r="AA127" s="424"/>
      <c r="AB127" s="1"/>
      <c r="AC127" s="2"/>
      <c r="AD127" s="13"/>
      <c r="AE127" s="1"/>
      <c r="AF127" s="425"/>
    </row>
    <row r="128" spans="2:32" x14ac:dyDescent="0.2">
      <c r="B128" s="39" t="s">
        <v>76</v>
      </c>
      <c r="C128" s="422" t="s">
        <v>2112</v>
      </c>
      <c r="D128" s="424">
        <v>114</v>
      </c>
      <c r="E128" s="2" t="s">
        <v>42</v>
      </c>
      <c r="F128" s="13"/>
      <c r="G128" s="424">
        <v>3</v>
      </c>
      <c r="H128" s="424"/>
      <c r="I128" s="424"/>
      <c r="J128" s="424"/>
      <c r="K128" s="424"/>
      <c r="L128" s="424"/>
      <c r="M128" s="424"/>
      <c r="N128" s="424"/>
      <c r="O128" s="424"/>
      <c r="P128" s="424"/>
      <c r="Q128" s="424"/>
      <c r="R128" s="424"/>
      <c r="S128" s="320" t="s">
        <v>2282</v>
      </c>
      <c r="T128" s="432"/>
      <c r="U128" s="428"/>
      <c r="V128" s="424"/>
      <c r="W128" s="428"/>
      <c r="X128" s="2"/>
      <c r="Y128" s="423"/>
      <c r="Z128" s="1"/>
      <c r="AA128" s="424"/>
      <c r="AB128" s="1"/>
      <c r="AC128" s="2"/>
      <c r="AD128" s="13"/>
      <c r="AE128" s="1"/>
      <c r="AF128" s="425"/>
    </row>
    <row r="129" spans="2:32" x14ac:dyDescent="0.2">
      <c r="B129" s="39" t="s">
        <v>76</v>
      </c>
      <c r="C129" s="422" t="s">
        <v>2112</v>
      </c>
      <c r="D129" s="424">
        <v>115</v>
      </c>
      <c r="E129" s="2" t="s">
        <v>42</v>
      </c>
      <c r="F129" s="13"/>
      <c r="G129" s="424">
        <v>3</v>
      </c>
      <c r="H129" s="424"/>
      <c r="I129" s="424"/>
      <c r="J129" s="424"/>
      <c r="K129" s="424"/>
      <c r="L129" s="424"/>
      <c r="M129" s="424"/>
      <c r="N129" s="424">
        <v>2</v>
      </c>
      <c r="O129" s="424"/>
      <c r="P129" s="424"/>
      <c r="Q129" s="424"/>
      <c r="R129" s="424"/>
      <c r="S129" s="320" t="s">
        <v>2283</v>
      </c>
      <c r="T129" s="432"/>
      <c r="U129" s="428"/>
      <c r="V129" s="424"/>
      <c r="W129" s="428"/>
      <c r="X129" s="2"/>
      <c r="Y129" s="423"/>
      <c r="Z129" s="1"/>
      <c r="AA129" s="424"/>
      <c r="AB129" s="1"/>
      <c r="AC129" s="2"/>
      <c r="AD129" s="13"/>
      <c r="AE129" s="1"/>
      <c r="AF129" s="425"/>
    </row>
    <row r="130" spans="2:32" x14ac:dyDescent="0.2">
      <c r="B130" s="39" t="s">
        <v>76</v>
      </c>
      <c r="C130" s="422" t="s">
        <v>2112</v>
      </c>
      <c r="D130" s="424">
        <v>116</v>
      </c>
      <c r="E130" s="2" t="s">
        <v>42</v>
      </c>
      <c r="F130" s="13"/>
      <c r="G130" s="424">
        <v>3</v>
      </c>
      <c r="H130" s="424"/>
      <c r="I130" s="424"/>
      <c r="J130" s="424"/>
      <c r="K130" s="424"/>
      <c r="L130" s="424"/>
      <c r="M130" s="424"/>
      <c r="N130" s="424"/>
      <c r="O130" s="424"/>
      <c r="P130" s="424"/>
      <c r="Q130" s="424"/>
      <c r="R130" s="424"/>
      <c r="S130" s="320" t="s">
        <v>2059</v>
      </c>
      <c r="T130" s="432"/>
      <c r="U130" s="428"/>
      <c r="V130" s="424"/>
      <c r="W130" s="428"/>
      <c r="X130" s="2"/>
      <c r="Y130" s="423"/>
      <c r="Z130" s="1"/>
      <c r="AA130" s="424"/>
      <c r="AB130" s="1"/>
      <c r="AC130" s="2"/>
      <c r="AD130" s="13"/>
      <c r="AE130" s="1"/>
      <c r="AF130" s="425"/>
    </row>
    <row r="131" spans="2:32" x14ac:dyDescent="0.2">
      <c r="B131" s="39" t="s">
        <v>76</v>
      </c>
      <c r="C131" s="422" t="s">
        <v>2112</v>
      </c>
      <c r="D131" s="424">
        <v>117</v>
      </c>
      <c r="E131" s="2" t="s">
        <v>42</v>
      </c>
      <c r="F131" s="13"/>
      <c r="G131" s="424">
        <v>3</v>
      </c>
      <c r="H131" s="424"/>
      <c r="I131" s="424"/>
      <c r="J131" s="424"/>
      <c r="K131" s="424"/>
      <c r="L131" s="424"/>
      <c r="M131" s="424"/>
      <c r="N131" s="424">
        <v>1</v>
      </c>
      <c r="O131" s="424"/>
      <c r="P131" s="424"/>
      <c r="Q131" s="424"/>
      <c r="R131" s="424"/>
      <c r="S131" s="322" t="s">
        <v>2247</v>
      </c>
      <c r="T131" s="432"/>
      <c r="U131" s="428"/>
      <c r="V131" s="424"/>
      <c r="W131" s="428"/>
      <c r="X131" s="2"/>
      <c r="Y131" s="423"/>
      <c r="Z131" s="1"/>
      <c r="AA131" s="424"/>
      <c r="AB131" s="1"/>
      <c r="AC131" s="2"/>
      <c r="AD131" s="13"/>
      <c r="AE131" s="1"/>
      <c r="AF131" s="425"/>
    </row>
    <row r="132" spans="2:32" x14ac:dyDescent="0.2">
      <c r="B132" s="39" t="s">
        <v>76</v>
      </c>
      <c r="C132" s="422" t="s">
        <v>2112</v>
      </c>
      <c r="D132" s="424">
        <v>118</v>
      </c>
      <c r="E132" s="2" t="s">
        <v>42</v>
      </c>
      <c r="F132" s="13"/>
      <c r="G132" s="424">
        <v>3</v>
      </c>
      <c r="H132" s="424"/>
      <c r="I132" s="424"/>
      <c r="J132" s="424"/>
      <c r="K132" s="424"/>
      <c r="L132" s="424"/>
      <c r="M132" s="424"/>
      <c r="N132" s="424"/>
      <c r="O132" s="424"/>
      <c r="P132" s="424"/>
      <c r="Q132" s="424"/>
      <c r="R132" s="424"/>
      <c r="S132" s="320" t="s">
        <v>2284</v>
      </c>
      <c r="T132" s="432"/>
      <c r="U132" s="428"/>
      <c r="V132" s="424"/>
      <c r="W132" s="428"/>
      <c r="X132" s="2"/>
      <c r="Y132" s="423"/>
      <c r="Z132" s="1"/>
      <c r="AA132" s="424"/>
      <c r="AB132" s="1"/>
      <c r="AC132" s="2"/>
      <c r="AD132" s="13"/>
      <c r="AE132" s="1"/>
      <c r="AF132" s="425"/>
    </row>
    <row r="133" spans="2:32" x14ac:dyDescent="0.2">
      <c r="B133" s="39" t="s">
        <v>76</v>
      </c>
      <c r="C133" s="422" t="s">
        <v>2112</v>
      </c>
      <c r="D133" s="424">
        <v>119</v>
      </c>
      <c r="E133" s="2" t="s">
        <v>42</v>
      </c>
      <c r="F133" s="13"/>
      <c r="G133" s="424">
        <v>3</v>
      </c>
      <c r="H133" s="424"/>
      <c r="I133" s="424"/>
      <c r="J133" s="424"/>
      <c r="K133" s="424"/>
      <c r="L133" s="424"/>
      <c r="M133" s="424"/>
      <c r="N133" s="424"/>
      <c r="O133" s="424"/>
      <c r="P133" s="424"/>
      <c r="Q133" s="424"/>
      <c r="R133" s="424"/>
      <c r="S133" s="320" t="s">
        <v>2285</v>
      </c>
      <c r="T133" s="432"/>
      <c r="U133" s="428"/>
      <c r="V133" s="424"/>
      <c r="W133" s="428"/>
      <c r="X133" s="2"/>
      <c r="Y133" s="423"/>
      <c r="Z133" s="1"/>
      <c r="AA133" s="424"/>
      <c r="AB133" s="1"/>
      <c r="AC133" s="2"/>
      <c r="AD133" s="13"/>
      <c r="AE133" s="1"/>
      <c r="AF133" s="425"/>
    </row>
    <row r="134" spans="2:32" x14ac:dyDescent="0.2">
      <c r="B134" s="39" t="s">
        <v>76</v>
      </c>
      <c r="C134" s="422" t="s">
        <v>2112</v>
      </c>
      <c r="D134" s="424">
        <v>120</v>
      </c>
      <c r="E134" s="2" t="s">
        <v>42</v>
      </c>
      <c r="F134" s="13"/>
      <c r="G134" s="424">
        <v>3</v>
      </c>
      <c r="H134" s="424"/>
      <c r="I134" s="424"/>
      <c r="J134" s="424"/>
      <c r="K134" s="424">
        <v>2</v>
      </c>
      <c r="L134" s="424"/>
      <c r="M134" s="424"/>
      <c r="N134" s="424">
        <v>1</v>
      </c>
      <c r="O134" s="424"/>
      <c r="P134" s="424"/>
      <c r="Q134" s="424"/>
      <c r="R134" s="424"/>
      <c r="S134" s="320" t="s">
        <v>2286</v>
      </c>
      <c r="T134" s="432"/>
      <c r="U134" s="428"/>
      <c r="V134" s="424"/>
      <c r="W134" s="428"/>
      <c r="X134" s="2"/>
      <c r="Y134" s="423"/>
      <c r="Z134" s="1"/>
      <c r="AA134" s="424"/>
      <c r="AB134" s="1"/>
      <c r="AC134" s="2"/>
      <c r="AD134" s="13"/>
      <c r="AE134" s="1"/>
      <c r="AF134" s="425"/>
    </row>
    <row r="135" spans="2:32" x14ac:dyDescent="0.2">
      <c r="B135" s="39" t="s">
        <v>76</v>
      </c>
      <c r="C135" s="422" t="s">
        <v>2112</v>
      </c>
      <c r="D135" s="424">
        <v>121</v>
      </c>
      <c r="E135" s="2" t="s">
        <v>2238</v>
      </c>
      <c r="F135" s="13"/>
      <c r="G135" s="424">
        <v>3</v>
      </c>
      <c r="H135" s="424"/>
      <c r="I135" s="424">
        <v>3</v>
      </c>
      <c r="J135" s="424"/>
      <c r="K135" s="424">
        <v>3</v>
      </c>
      <c r="L135" s="424"/>
      <c r="M135" s="424"/>
      <c r="N135" s="424"/>
      <c r="O135" s="424"/>
      <c r="P135" s="424"/>
      <c r="Q135" s="424"/>
      <c r="R135" s="424"/>
      <c r="S135" s="320" t="s">
        <v>2287</v>
      </c>
      <c r="T135" s="432"/>
      <c r="U135" s="428"/>
      <c r="V135" s="424"/>
      <c r="W135" s="428"/>
      <c r="X135" s="2"/>
      <c r="Y135" s="423"/>
      <c r="Z135" s="1"/>
      <c r="AA135" s="424"/>
      <c r="AB135" s="1"/>
      <c r="AC135" s="2"/>
      <c r="AD135" s="13"/>
      <c r="AE135" s="1"/>
      <c r="AF135" s="425"/>
    </row>
    <row r="136" spans="2:32" x14ac:dyDescent="0.2">
      <c r="B136" s="39" t="s">
        <v>76</v>
      </c>
      <c r="C136" s="422" t="s">
        <v>2112</v>
      </c>
      <c r="D136" s="424">
        <v>122</v>
      </c>
      <c r="E136" s="2" t="s">
        <v>42</v>
      </c>
      <c r="F136" s="13"/>
      <c r="G136" s="424">
        <v>3</v>
      </c>
      <c r="H136" s="424"/>
      <c r="I136" s="424"/>
      <c r="J136" s="424"/>
      <c r="K136" s="424"/>
      <c r="L136" s="424"/>
      <c r="M136" s="424"/>
      <c r="N136" s="424"/>
      <c r="O136" s="424"/>
      <c r="P136" s="424"/>
      <c r="Q136" s="424"/>
      <c r="R136" s="424"/>
      <c r="S136" s="320" t="s">
        <v>2288</v>
      </c>
      <c r="T136" s="432"/>
      <c r="U136" s="428"/>
      <c r="V136" s="424"/>
      <c r="W136" s="428"/>
      <c r="X136" s="2"/>
      <c r="Y136" s="423"/>
      <c r="Z136" s="1"/>
      <c r="AA136" s="424"/>
      <c r="AB136" s="1"/>
      <c r="AC136" s="2"/>
      <c r="AD136" s="13"/>
      <c r="AE136" s="1"/>
      <c r="AF136" s="425"/>
    </row>
    <row r="137" spans="2:32" x14ac:dyDescent="0.2">
      <c r="B137" s="39" t="s">
        <v>76</v>
      </c>
      <c r="C137" s="422" t="s">
        <v>2112</v>
      </c>
      <c r="D137" s="424">
        <v>123</v>
      </c>
      <c r="E137" s="2" t="s">
        <v>42</v>
      </c>
      <c r="F137" s="13"/>
      <c r="G137" s="424">
        <v>3</v>
      </c>
      <c r="H137" s="424"/>
      <c r="I137" s="424"/>
      <c r="J137" s="424"/>
      <c r="K137" s="424"/>
      <c r="L137" s="424"/>
      <c r="M137" s="424"/>
      <c r="N137" s="424"/>
      <c r="O137" s="424"/>
      <c r="P137" s="424"/>
      <c r="Q137" s="424"/>
      <c r="R137" s="424"/>
      <c r="S137" s="322" t="s">
        <v>1120</v>
      </c>
      <c r="T137" s="432"/>
      <c r="U137" s="428"/>
      <c r="V137" s="424"/>
      <c r="W137" s="428"/>
      <c r="X137" s="2"/>
      <c r="Y137" s="423"/>
      <c r="Z137" s="1"/>
      <c r="AA137" s="424"/>
      <c r="AB137" s="1"/>
      <c r="AC137" s="2"/>
      <c r="AD137" s="13"/>
      <c r="AE137" s="1"/>
      <c r="AF137" s="425"/>
    </row>
    <row r="138" spans="2:32" x14ac:dyDescent="0.2">
      <c r="B138" s="39" t="s">
        <v>76</v>
      </c>
      <c r="C138" s="422" t="s">
        <v>2112</v>
      </c>
      <c r="D138" s="424">
        <v>124</v>
      </c>
      <c r="E138" s="2" t="s">
        <v>42</v>
      </c>
      <c r="F138" s="13"/>
      <c r="G138" s="424">
        <v>3</v>
      </c>
      <c r="H138" s="424"/>
      <c r="I138" s="424"/>
      <c r="J138" s="424"/>
      <c r="K138" s="424"/>
      <c r="L138" s="424"/>
      <c r="M138" s="424"/>
      <c r="N138" s="424"/>
      <c r="O138" s="424"/>
      <c r="P138" s="424"/>
      <c r="Q138" s="424"/>
      <c r="R138" s="424"/>
      <c r="S138" s="321" t="s">
        <v>1116</v>
      </c>
      <c r="T138" s="432"/>
      <c r="U138" s="428"/>
      <c r="V138" s="424"/>
      <c r="W138" s="428"/>
      <c r="X138" s="2"/>
      <c r="Y138" s="423"/>
      <c r="Z138" s="1"/>
      <c r="AA138" s="424"/>
      <c r="AB138" s="1"/>
      <c r="AC138" s="2"/>
      <c r="AD138" s="13"/>
      <c r="AE138" s="1"/>
      <c r="AF138" s="425"/>
    </row>
    <row r="139" spans="2:32" x14ac:dyDescent="0.2">
      <c r="B139" s="39" t="s">
        <v>76</v>
      </c>
      <c r="C139" s="422" t="s">
        <v>2112</v>
      </c>
      <c r="D139" s="424">
        <v>125</v>
      </c>
      <c r="E139" s="2" t="s">
        <v>42</v>
      </c>
      <c r="F139" s="13"/>
      <c r="G139" s="424">
        <v>3</v>
      </c>
      <c r="H139" s="424"/>
      <c r="I139" s="424"/>
      <c r="J139" s="424"/>
      <c r="K139" s="424"/>
      <c r="L139" s="424"/>
      <c r="M139" s="424"/>
      <c r="N139" s="424"/>
      <c r="O139" s="424"/>
      <c r="P139" s="424"/>
      <c r="Q139" s="424"/>
      <c r="R139" s="424"/>
      <c r="S139" s="320" t="s">
        <v>2289</v>
      </c>
      <c r="T139" s="432"/>
      <c r="U139" s="428"/>
      <c r="V139" s="424"/>
      <c r="W139" s="428"/>
      <c r="X139" s="2"/>
      <c r="Y139" s="423"/>
      <c r="Z139" s="1"/>
      <c r="AA139" s="424"/>
      <c r="AB139" s="1"/>
      <c r="AC139" s="2"/>
      <c r="AD139" s="13"/>
      <c r="AE139" s="1"/>
      <c r="AF139" s="425"/>
    </row>
    <row r="140" spans="2:32" x14ac:dyDescent="0.2">
      <c r="B140" s="39" t="s">
        <v>76</v>
      </c>
      <c r="C140" s="422" t="s">
        <v>2112</v>
      </c>
      <c r="D140" s="424">
        <v>126</v>
      </c>
      <c r="E140" s="2" t="s">
        <v>42</v>
      </c>
      <c r="F140" s="13"/>
      <c r="G140" s="424">
        <v>3</v>
      </c>
      <c r="H140" s="424"/>
      <c r="I140" s="424"/>
      <c r="J140" s="424"/>
      <c r="K140" s="424"/>
      <c r="L140" s="424"/>
      <c r="M140" s="424"/>
      <c r="N140" s="424"/>
      <c r="O140" s="424"/>
      <c r="P140" s="424"/>
      <c r="Q140" s="424"/>
      <c r="R140" s="424"/>
      <c r="S140" s="322" t="s">
        <v>1484</v>
      </c>
      <c r="T140" s="432"/>
      <c r="U140" s="428"/>
      <c r="V140" s="424"/>
      <c r="W140" s="428"/>
      <c r="X140" s="2"/>
      <c r="Y140" s="423"/>
      <c r="Z140" s="1"/>
      <c r="AA140" s="424"/>
      <c r="AB140" s="1"/>
      <c r="AC140" s="2"/>
      <c r="AD140" s="13"/>
      <c r="AE140" s="1"/>
      <c r="AF140" s="425"/>
    </row>
    <row r="141" spans="2:32" x14ac:dyDescent="0.2">
      <c r="B141" s="39" t="s">
        <v>76</v>
      </c>
      <c r="C141" s="422" t="s">
        <v>2112</v>
      </c>
      <c r="D141" s="424">
        <v>127</v>
      </c>
      <c r="E141" s="2" t="s">
        <v>2238</v>
      </c>
      <c r="F141" s="13"/>
      <c r="G141" s="424">
        <v>3</v>
      </c>
      <c r="H141" s="424"/>
      <c r="I141" s="424">
        <v>2</v>
      </c>
      <c r="J141" s="424"/>
      <c r="K141" s="424">
        <v>2</v>
      </c>
      <c r="L141" s="424"/>
      <c r="M141" s="424"/>
      <c r="N141" s="424">
        <v>3</v>
      </c>
      <c r="O141" s="424"/>
      <c r="P141" s="424"/>
      <c r="Q141" s="424"/>
      <c r="R141" s="424"/>
      <c r="S141" s="321" t="s">
        <v>2248</v>
      </c>
      <c r="T141" s="432"/>
      <c r="U141" s="428"/>
      <c r="V141" s="424"/>
      <c r="W141" s="428"/>
      <c r="X141" s="2"/>
      <c r="Y141" s="423"/>
      <c r="Z141" s="1"/>
      <c r="AA141" s="424"/>
      <c r="AB141" s="1"/>
      <c r="AC141" s="2"/>
      <c r="AD141" s="13"/>
      <c r="AE141" s="1"/>
      <c r="AF141" s="425"/>
    </row>
    <row r="142" spans="2:32" x14ac:dyDescent="0.2">
      <c r="B142" s="39" t="s">
        <v>76</v>
      </c>
      <c r="C142" s="422" t="s">
        <v>2112</v>
      </c>
      <c r="D142" s="424">
        <v>128</v>
      </c>
      <c r="E142" s="2" t="s">
        <v>2236</v>
      </c>
      <c r="F142" s="13"/>
      <c r="G142" s="424"/>
      <c r="H142" s="424"/>
      <c r="I142" s="424">
        <v>3</v>
      </c>
      <c r="J142" s="424"/>
      <c r="K142" s="424"/>
      <c r="L142" s="424"/>
      <c r="M142" s="424"/>
      <c r="N142" s="424"/>
      <c r="O142" s="424"/>
      <c r="P142" s="424"/>
      <c r="Q142" s="424"/>
      <c r="R142" s="424"/>
      <c r="S142" s="322" t="s">
        <v>1484</v>
      </c>
      <c r="T142" s="432"/>
      <c r="U142" s="428"/>
      <c r="V142" s="424"/>
      <c r="W142" s="428"/>
      <c r="X142" s="2"/>
      <c r="Y142" s="423"/>
      <c r="Z142" s="1"/>
      <c r="AA142" s="424"/>
      <c r="AB142" s="1"/>
      <c r="AC142" s="2"/>
      <c r="AD142" s="13"/>
      <c r="AE142" s="1"/>
      <c r="AF142" s="425"/>
    </row>
    <row r="143" spans="2:32" x14ac:dyDescent="0.2">
      <c r="B143" s="39" t="s">
        <v>76</v>
      </c>
      <c r="C143" s="422" t="s">
        <v>2112</v>
      </c>
      <c r="D143" s="424">
        <v>129</v>
      </c>
      <c r="E143" s="2" t="s">
        <v>42</v>
      </c>
      <c r="F143" s="13"/>
      <c r="G143" s="424">
        <v>3</v>
      </c>
      <c r="H143" s="424"/>
      <c r="I143" s="424"/>
      <c r="J143" s="424"/>
      <c r="K143" s="424"/>
      <c r="L143" s="424"/>
      <c r="M143" s="424"/>
      <c r="N143" s="424"/>
      <c r="O143" s="424"/>
      <c r="P143" s="424"/>
      <c r="Q143" s="424"/>
      <c r="R143" s="424"/>
      <c r="S143" s="320" t="s">
        <v>2289</v>
      </c>
      <c r="T143" s="432"/>
      <c r="U143" s="428"/>
      <c r="V143" s="424"/>
      <c r="W143" s="428"/>
      <c r="X143" s="2"/>
      <c r="Y143" s="423"/>
      <c r="Z143" s="1"/>
      <c r="AA143" s="424"/>
      <c r="AB143" s="1"/>
      <c r="AC143" s="2"/>
      <c r="AD143" s="13"/>
      <c r="AE143" s="1"/>
      <c r="AF143" s="425"/>
    </row>
    <row r="144" spans="2:32" x14ac:dyDescent="0.2">
      <c r="B144" s="39" t="s">
        <v>76</v>
      </c>
      <c r="C144" s="422" t="s">
        <v>2112</v>
      </c>
      <c r="D144" s="424">
        <v>130</v>
      </c>
      <c r="E144" s="2" t="s">
        <v>42</v>
      </c>
      <c r="F144" s="13"/>
      <c r="G144" s="424">
        <v>3</v>
      </c>
      <c r="H144" s="424"/>
      <c r="I144" s="424"/>
      <c r="J144" s="424"/>
      <c r="K144" s="424"/>
      <c r="L144" s="424"/>
      <c r="M144" s="424"/>
      <c r="N144" s="424"/>
      <c r="O144" s="424"/>
      <c r="P144" s="424"/>
      <c r="Q144" s="424"/>
      <c r="R144" s="424"/>
      <c r="S144" s="322" t="s">
        <v>1509</v>
      </c>
      <c r="T144" s="432"/>
      <c r="U144" s="428"/>
      <c r="V144" s="424"/>
      <c r="W144" s="428"/>
      <c r="X144" s="2"/>
      <c r="Y144" s="423"/>
      <c r="Z144" s="1"/>
      <c r="AA144" s="424"/>
      <c r="AB144" s="1"/>
      <c r="AC144" s="2"/>
      <c r="AD144" s="13"/>
      <c r="AE144" s="1"/>
      <c r="AF144" s="425"/>
    </row>
    <row r="145" spans="2:32" x14ac:dyDescent="0.2">
      <c r="B145" s="39" t="s">
        <v>76</v>
      </c>
      <c r="C145" s="422" t="s">
        <v>2112</v>
      </c>
      <c r="D145" s="424">
        <v>131</v>
      </c>
      <c r="E145" s="2" t="s">
        <v>42</v>
      </c>
      <c r="F145" s="13"/>
      <c r="G145" s="424">
        <v>3</v>
      </c>
      <c r="H145" s="424"/>
      <c r="I145" s="424"/>
      <c r="J145" s="424"/>
      <c r="K145" s="424"/>
      <c r="L145" s="424"/>
      <c r="M145" s="424"/>
      <c r="N145" s="424"/>
      <c r="O145" s="424"/>
      <c r="P145" s="424"/>
      <c r="Q145" s="424"/>
      <c r="R145" s="424"/>
      <c r="S145" s="321" t="s">
        <v>2249</v>
      </c>
      <c r="T145" s="432"/>
      <c r="U145" s="428"/>
      <c r="V145" s="424"/>
      <c r="W145" s="428"/>
      <c r="X145" s="2"/>
      <c r="Y145" s="423"/>
      <c r="Z145" s="1"/>
      <c r="AA145" s="424"/>
      <c r="AB145" s="1"/>
      <c r="AC145" s="2"/>
      <c r="AD145" s="13"/>
      <c r="AE145" s="1"/>
      <c r="AF145" s="425"/>
    </row>
    <row r="146" spans="2:32" x14ac:dyDescent="0.2">
      <c r="B146" s="39" t="s">
        <v>76</v>
      </c>
      <c r="C146" s="422" t="s">
        <v>2112</v>
      </c>
      <c r="D146" s="424">
        <v>132</v>
      </c>
      <c r="E146" s="2" t="s">
        <v>42</v>
      </c>
      <c r="F146" s="13"/>
      <c r="G146" s="424">
        <v>3</v>
      </c>
      <c r="H146" s="424"/>
      <c r="I146" s="424"/>
      <c r="J146" s="424"/>
      <c r="K146" s="424"/>
      <c r="L146" s="424"/>
      <c r="M146" s="424"/>
      <c r="N146" s="424"/>
      <c r="O146" s="424"/>
      <c r="P146" s="424"/>
      <c r="Q146" s="424"/>
      <c r="R146" s="424"/>
      <c r="S146" s="322" t="s">
        <v>1978</v>
      </c>
      <c r="T146" s="432"/>
      <c r="U146" s="428"/>
      <c r="V146" s="424"/>
      <c r="W146" s="428"/>
      <c r="X146" s="2"/>
      <c r="Y146" s="423"/>
      <c r="Z146" s="1"/>
      <c r="AA146" s="424"/>
      <c r="AB146" s="1"/>
      <c r="AC146" s="2"/>
      <c r="AD146" s="13"/>
      <c r="AE146" s="1"/>
      <c r="AF146" s="425"/>
    </row>
    <row r="147" spans="2:32" x14ac:dyDescent="0.2">
      <c r="B147" s="39" t="s">
        <v>76</v>
      </c>
      <c r="C147" s="422" t="s">
        <v>2112</v>
      </c>
      <c r="D147" s="424">
        <v>133</v>
      </c>
      <c r="E147" s="2" t="s">
        <v>57</v>
      </c>
      <c r="F147" s="13"/>
      <c r="G147" s="424">
        <v>3</v>
      </c>
      <c r="H147" s="424"/>
      <c r="I147" s="424"/>
      <c r="J147" s="424"/>
      <c r="K147" s="424">
        <v>2</v>
      </c>
      <c r="L147" s="424"/>
      <c r="M147" s="424"/>
      <c r="N147" s="424">
        <v>2</v>
      </c>
      <c r="O147" s="424"/>
      <c r="P147" s="424"/>
      <c r="Q147" s="424"/>
      <c r="R147" s="424"/>
      <c r="S147" s="321" t="s">
        <v>2250</v>
      </c>
      <c r="T147" s="432"/>
      <c r="U147" s="428"/>
      <c r="V147" s="424"/>
      <c r="W147" s="428"/>
      <c r="X147" s="2"/>
      <c r="Y147" s="423"/>
      <c r="Z147" s="1"/>
      <c r="AA147" s="424"/>
      <c r="AB147" s="1"/>
      <c r="AC147" s="2"/>
      <c r="AD147" s="13"/>
      <c r="AE147" s="1"/>
      <c r="AF147" s="425"/>
    </row>
    <row r="148" spans="2:32" x14ac:dyDescent="0.2">
      <c r="B148" s="39" t="s">
        <v>76</v>
      </c>
      <c r="C148" s="422" t="s">
        <v>2112</v>
      </c>
      <c r="D148" s="424">
        <v>134</v>
      </c>
      <c r="E148" s="2" t="s">
        <v>42</v>
      </c>
      <c r="F148" s="13"/>
      <c r="G148" s="424">
        <v>3</v>
      </c>
      <c r="H148" s="424"/>
      <c r="I148" s="424"/>
      <c r="J148" s="424"/>
      <c r="K148" s="424">
        <v>3</v>
      </c>
      <c r="L148" s="424"/>
      <c r="M148" s="424"/>
      <c r="N148" s="424"/>
      <c r="O148" s="424"/>
      <c r="P148" s="424"/>
      <c r="Q148" s="424"/>
      <c r="R148" s="424"/>
      <c r="S148" s="322" t="s">
        <v>2251</v>
      </c>
      <c r="T148" s="432"/>
      <c r="U148" s="428"/>
      <c r="V148" s="424"/>
      <c r="W148" s="428"/>
      <c r="X148" s="2"/>
      <c r="Y148" s="423"/>
      <c r="Z148" s="1"/>
      <c r="AA148" s="424"/>
      <c r="AB148" s="1"/>
      <c r="AC148" s="2"/>
      <c r="AD148" s="13"/>
      <c r="AE148" s="1"/>
      <c r="AF148" s="425"/>
    </row>
    <row r="149" spans="2:32" x14ac:dyDescent="0.2">
      <c r="B149" s="39" t="s">
        <v>76</v>
      </c>
      <c r="C149" s="422" t="s">
        <v>2112</v>
      </c>
      <c r="D149" s="424">
        <v>135</v>
      </c>
      <c r="E149" s="2" t="s">
        <v>42</v>
      </c>
      <c r="F149" s="13"/>
      <c r="G149" s="424">
        <v>3</v>
      </c>
      <c r="H149" s="424"/>
      <c r="I149" s="424"/>
      <c r="J149" s="424"/>
      <c r="K149" s="424"/>
      <c r="L149" s="424"/>
      <c r="M149" s="424"/>
      <c r="N149" s="424">
        <v>3</v>
      </c>
      <c r="O149" s="424"/>
      <c r="P149" s="424"/>
      <c r="Q149" s="424"/>
      <c r="R149" s="424"/>
      <c r="S149" s="320" t="s">
        <v>2290</v>
      </c>
      <c r="T149" s="432"/>
      <c r="U149" s="428"/>
      <c r="V149" s="424"/>
      <c r="W149" s="428"/>
      <c r="X149" s="2"/>
      <c r="Y149" s="423"/>
      <c r="Z149" s="1"/>
      <c r="AA149" s="424"/>
      <c r="AB149" s="1"/>
      <c r="AC149" s="2"/>
      <c r="AD149" s="13"/>
      <c r="AE149" s="1"/>
      <c r="AF149" s="425"/>
    </row>
    <row r="150" spans="2:32" x14ac:dyDescent="0.2">
      <c r="B150" s="39" t="s">
        <v>76</v>
      </c>
      <c r="C150" s="422" t="s">
        <v>2112</v>
      </c>
      <c r="D150" s="424">
        <v>136</v>
      </c>
      <c r="E150" s="2" t="s">
        <v>2237</v>
      </c>
      <c r="F150" s="13"/>
      <c r="G150" s="424"/>
      <c r="H150" s="424">
        <v>9</v>
      </c>
      <c r="I150" s="424"/>
      <c r="J150" s="424"/>
      <c r="K150" s="424"/>
      <c r="L150" s="424"/>
      <c r="M150" s="424"/>
      <c r="N150" s="424"/>
      <c r="O150" s="424"/>
      <c r="P150" s="424"/>
      <c r="Q150" s="424"/>
      <c r="R150" s="424"/>
      <c r="S150" s="322" t="s">
        <v>1484</v>
      </c>
      <c r="T150" s="432"/>
      <c r="U150" s="428"/>
      <c r="V150" s="424"/>
      <c r="W150" s="428"/>
      <c r="X150" s="2"/>
      <c r="Y150" s="423"/>
      <c r="Z150" s="1"/>
      <c r="AA150" s="424"/>
      <c r="AB150" s="1"/>
      <c r="AC150" s="2"/>
      <c r="AD150" s="13"/>
      <c r="AE150" s="1"/>
      <c r="AF150" s="425"/>
    </row>
    <row r="151" spans="2:32" x14ac:dyDescent="0.2">
      <c r="B151" s="39" t="s">
        <v>76</v>
      </c>
      <c r="C151" s="422" t="s">
        <v>2112</v>
      </c>
      <c r="D151" s="424">
        <v>137</v>
      </c>
      <c r="E151" s="2" t="s">
        <v>44</v>
      </c>
      <c r="F151" s="13"/>
      <c r="G151" s="424"/>
      <c r="H151" s="424">
        <v>6</v>
      </c>
      <c r="I151" s="424"/>
      <c r="J151" s="424"/>
      <c r="K151" s="424">
        <v>3</v>
      </c>
      <c r="L151" s="424"/>
      <c r="M151" s="424"/>
      <c r="N151" s="424"/>
      <c r="O151" s="424"/>
      <c r="P151" s="424"/>
      <c r="Q151" s="424"/>
      <c r="R151" s="424"/>
      <c r="S151" s="321" t="s">
        <v>2252</v>
      </c>
      <c r="T151" s="432"/>
      <c r="U151" s="428"/>
      <c r="V151" s="424"/>
      <c r="W151" s="428"/>
      <c r="X151" s="2"/>
      <c r="Y151" s="423"/>
      <c r="Z151" s="1"/>
      <c r="AA151" s="424"/>
      <c r="AB151" s="1"/>
      <c r="AC151" s="2"/>
      <c r="AD151" s="13"/>
      <c r="AE151" s="1"/>
      <c r="AF151" s="425"/>
    </row>
    <row r="152" spans="2:32" x14ac:dyDescent="0.2">
      <c r="B152" s="39" t="s">
        <v>76</v>
      </c>
      <c r="C152" s="422" t="s">
        <v>2112</v>
      </c>
      <c r="D152" s="424">
        <v>138</v>
      </c>
      <c r="E152" s="2" t="s">
        <v>2238</v>
      </c>
      <c r="F152" s="13"/>
      <c r="G152" s="424">
        <v>3</v>
      </c>
      <c r="H152" s="424"/>
      <c r="I152" s="424">
        <v>3</v>
      </c>
      <c r="J152" s="424"/>
      <c r="K152" s="424"/>
      <c r="L152" s="424"/>
      <c r="M152" s="424"/>
      <c r="N152" s="424">
        <v>3</v>
      </c>
      <c r="O152" s="424"/>
      <c r="P152" s="424"/>
      <c r="Q152" s="424"/>
      <c r="R152" s="424"/>
      <c r="S152" s="321" t="s">
        <v>1116</v>
      </c>
      <c r="T152" s="432"/>
      <c r="U152" s="428"/>
      <c r="V152" s="424"/>
      <c r="W152" s="428"/>
      <c r="X152" s="2"/>
      <c r="Y152" s="423"/>
      <c r="Z152" s="1"/>
      <c r="AA152" s="424"/>
      <c r="AB152" s="1"/>
      <c r="AC152" s="2"/>
      <c r="AD152" s="13"/>
      <c r="AE152" s="1"/>
      <c r="AF152" s="425"/>
    </row>
    <row r="153" spans="2:32" x14ac:dyDescent="0.2">
      <c r="B153" s="39" t="s">
        <v>76</v>
      </c>
      <c r="C153" s="422" t="s">
        <v>2112</v>
      </c>
      <c r="D153" s="424">
        <v>139</v>
      </c>
      <c r="E153" s="2" t="s">
        <v>42</v>
      </c>
      <c r="F153" s="13"/>
      <c r="G153" s="424">
        <v>3</v>
      </c>
      <c r="H153" s="424"/>
      <c r="I153" s="424"/>
      <c r="J153" s="424"/>
      <c r="K153" s="424"/>
      <c r="L153" s="424"/>
      <c r="M153" s="424"/>
      <c r="N153" s="424">
        <v>3</v>
      </c>
      <c r="O153" s="424"/>
      <c r="P153" s="424"/>
      <c r="Q153" s="424"/>
      <c r="R153" s="424"/>
      <c r="S153" s="322" t="s">
        <v>1120</v>
      </c>
      <c r="T153" s="432"/>
      <c r="U153" s="428"/>
      <c r="V153" s="424"/>
      <c r="W153" s="428"/>
      <c r="X153" s="2"/>
      <c r="Y153" s="423"/>
      <c r="Z153" s="1"/>
      <c r="AA153" s="424"/>
      <c r="AB153" s="1"/>
      <c r="AC153" s="2"/>
      <c r="AD153" s="13"/>
      <c r="AE153" s="1"/>
      <c r="AF153" s="425"/>
    </row>
    <row r="154" spans="2:32" x14ac:dyDescent="0.2">
      <c r="B154" s="39" t="s">
        <v>76</v>
      </c>
      <c r="C154" s="422" t="s">
        <v>2112</v>
      </c>
      <c r="D154" s="424">
        <v>140</v>
      </c>
      <c r="E154" s="2" t="s">
        <v>42</v>
      </c>
      <c r="F154" s="13"/>
      <c r="G154" s="424">
        <v>3</v>
      </c>
      <c r="H154" s="424"/>
      <c r="I154" s="424"/>
      <c r="J154" s="424"/>
      <c r="K154" s="424"/>
      <c r="L154" s="424"/>
      <c r="M154" s="424"/>
      <c r="N154" s="424"/>
      <c r="O154" s="424"/>
      <c r="P154" s="424"/>
      <c r="Q154" s="424"/>
      <c r="R154" s="424"/>
      <c r="S154" s="322" t="s">
        <v>2253</v>
      </c>
      <c r="T154" s="432"/>
      <c r="U154" s="428"/>
      <c r="V154" s="424"/>
      <c r="W154" s="428"/>
      <c r="X154" s="2"/>
      <c r="Y154" s="423"/>
      <c r="Z154" s="1"/>
      <c r="AA154" s="424"/>
      <c r="AB154" s="1"/>
      <c r="AC154" s="2"/>
      <c r="AD154" s="13"/>
      <c r="AE154" s="1"/>
      <c r="AF154" s="425"/>
    </row>
    <row r="155" spans="2:32" x14ac:dyDescent="0.2">
      <c r="B155" s="39" t="s">
        <v>76</v>
      </c>
      <c r="C155" s="422" t="s">
        <v>2112</v>
      </c>
      <c r="D155" s="424">
        <v>141</v>
      </c>
      <c r="E155" s="2" t="s">
        <v>52</v>
      </c>
      <c r="F155" s="13"/>
      <c r="G155" s="424"/>
      <c r="H155" s="424">
        <v>3</v>
      </c>
      <c r="I155" s="424"/>
      <c r="J155" s="424"/>
      <c r="K155" s="424">
        <v>3</v>
      </c>
      <c r="L155" s="424"/>
      <c r="M155" s="424"/>
      <c r="N155" s="424">
        <v>3</v>
      </c>
      <c r="O155" s="424"/>
      <c r="P155" s="424"/>
      <c r="Q155" s="424"/>
      <c r="R155" s="424"/>
      <c r="S155" s="321" t="s">
        <v>2254</v>
      </c>
      <c r="T155" s="432"/>
      <c r="U155" s="428"/>
      <c r="V155" s="424"/>
      <c r="W155" s="428"/>
      <c r="X155" s="2"/>
      <c r="Y155" s="423"/>
      <c r="Z155" s="1"/>
      <c r="AA155" s="424"/>
      <c r="AB155" s="1"/>
      <c r="AC155" s="2"/>
      <c r="AD155" s="13"/>
      <c r="AE155" s="1"/>
      <c r="AF155" s="425"/>
    </row>
    <row r="156" spans="2:32" x14ac:dyDescent="0.2">
      <c r="B156" s="39" t="s">
        <v>76</v>
      </c>
      <c r="C156" s="422" t="s">
        <v>2112</v>
      </c>
      <c r="D156" s="424">
        <v>142</v>
      </c>
      <c r="E156" s="2" t="s">
        <v>2239</v>
      </c>
      <c r="F156" s="13"/>
      <c r="G156" s="424"/>
      <c r="H156" s="424">
        <v>9</v>
      </c>
      <c r="I156" s="424"/>
      <c r="J156" s="424"/>
      <c r="K156" s="424"/>
      <c r="L156" s="424"/>
      <c r="M156" s="424"/>
      <c r="N156" s="424"/>
      <c r="O156" s="424"/>
      <c r="P156" s="424"/>
      <c r="Q156" s="424"/>
      <c r="R156" s="424"/>
      <c r="S156" s="322" t="s">
        <v>2255</v>
      </c>
      <c r="T156" s="432"/>
      <c r="U156" s="428"/>
      <c r="V156" s="424"/>
      <c r="W156" s="428"/>
      <c r="X156" s="2"/>
      <c r="Y156" s="423"/>
      <c r="Z156" s="1"/>
      <c r="AA156" s="424"/>
      <c r="AB156" s="1"/>
      <c r="AC156" s="2"/>
      <c r="AD156" s="13"/>
      <c r="AE156" s="1"/>
      <c r="AF156" s="425"/>
    </row>
    <row r="157" spans="2:32" x14ac:dyDescent="0.2">
      <c r="B157" s="39" t="s">
        <v>76</v>
      </c>
      <c r="C157" s="422" t="s">
        <v>2112</v>
      </c>
      <c r="D157" s="424">
        <v>143</v>
      </c>
      <c r="E157" s="2" t="s">
        <v>89</v>
      </c>
      <c r="F157" s="13"/>
      <c r="G157" s="424">
        <v>9</v>
      </c>
      <c r="H157" s="424">
        <v>3</v>
      </c>
      <c r="I157" s="424"/>
      <c r="J157" s="424"/>
      <c r="K157" s="424">
        <v>3</v>
      </c>
      <c r="L157" s="424"/>
      <c r="M157" s="424"/>
      <c r="N157" s="424">
        <v>3</v>
      </c>
      <c r="O157" s="424"/>
      <c r="P157" s="424"/>
      <c r="Q157" s="424"/>
      <c r="R157" s="424"/>
      <c r="S157" s="322" t="s">
        <v>2256</v>
      </c>
      <c r="T157" s="432"/>
      <c r="U157" s="428"/>
      <c r="V157" s="424"/>
      <c r="W157" s="428"/>
      <c r="X157" s="2"/>
      <c r="Y157" s="423"/>
      <c r="Z157" s="1"/>
      <c r="AA157" s="424"/>
      <c r="AB157" s="1"/>
      <c r="AC157" s="2"/>
      <c r="AD157" s="13"/>
      <c r="AE157" s="1"/>
      <c r="AF157" s="425"/>
    </row>
    <row r="158" spans="2:32" x14ac:dyDescent="0.2">
      <c r="B158" s="39" t="s">
        <v>76</v>
      </c>
      <c r="C158" s="422" t="s">
        <v>2112</v>
      </c>
      <c r="D158" s="424">
        <v>144</v>
      </c>
      <c r="E158" s="2" t="s">
        <v>42</v>
      </c>
      <c r="F158" s="13"/>
      <c r="G158" s="424">
        <v>3</v>
      </c>
      <c r="H158" s="424"/>
      <c r="I158" s="424"/>
      <c r="J158" s="424"/>
      <c r="K158" s="424"/>
      <c r="L158" s="424"/>
      <c r="M158" s="424"/>
      <c r="N158" s="424">
        <v>3</v>
      </c>
      <c r="O158" s="424"/>
      <c r="P158" s="424"/>
      <c r="Q158" s="424"/>
      <c r="R158" s="424"/>
      <c r="S158" s="322" t="s">
        <v>1120</v>
      </c>
      <c r="T158" s="432"/>
      <c r="U158" s="428"/>
      <c r="V158" s="424"/>
      <c r="W158" s="428"/>
      <c r="X158" s="2"/>
      <c r="Y158" s="423"/>
      <c r="Z158" s="1"/>
      <c r="AA158" s="424"/>
      <c r="AB158" s="1"/>
      <c r="AC158" s="2"/>
      <c r="AD158" s="13"/>
      <c r="AE158" s="1"/>
      <c r="AF158" s="425"/>
    </row>
    <row r="159" spans="2:32" x14ac:dyDescent="0.2">
      <c r="B159" s="39" t="s">
        <v>76</v>
      </c>
      <c r="C159" s="422" t="s">
        <v>2112</v>
      </c>
      <c r="D159" s="424">
        <v>145</v>
      </c>
      <c r="E159" s="2" t="s">
        <v>42</v>
      </c>
      <c r="F159" s="13"/>
      <c r="G159" s="424">
        <v>3</v>
      </c>
      <c r="H159" s="424"/>
      <c r="I159" s="424"/>
      <c r="J159" s="424"/>
      <c r="K159" s="424"/>
      <c r="L159" s="424"/>
      <c r="M159" s="424"/>
      <c r="N159" s="424"/>
      <c r="O159" s="424"/>
      <c r="P159" s="424"/>
      <c r="Q159" s="424"/>
      <c r="R159" s="424"/>
      <c r="S159" s="320" t="s">
        <v>2291</v>
      </c>
      <c r="T159" s="432"/>
      <c r="U159" s="428"/>
      <c r="V159" s="424"/>
      <c r="W159" s="428"/>
      <c r="X159" s="2"/>
      <c r="Y159" s="423"/>
      <c r="Z159" s="1"/>
      <c r="AA159" s="424"/>
      <c r="AB159" s="1"/>
      <c r="AC159" s="2"/>
      <c r="AD159" s="13"/>
      <c r="AE159" s="1"/>
      <c r="AF159" s="425"/>
    </row>
    <row r="160" spans="2:32" x14ac:dyDescent="0.2">
      <c r="B160" s="39" t="s">
        <v>76</v>
      </c>
      <c r="C160" s="422" t="s">
        <v>2112</v>
      </c>
      <c r="D160" s="424">
        <v>146</v>
      </c>
      <c r="E160" s="2" t="s">
        <v>42</v>
      </c>
      <c r="F160" s="13"/>
      <c r="G160" s="424">
        <v>3</v>
      </c>
      <c r="H160" s="424"/>
      <c r="I160" s="424"/>
      <c r="J160" s="424"/>
      <c r="K160" s="424"/>
      <c r="L160" s="424"/>
      <c r="M160" s="424"/>
      <c r="N160" s="424">
        <v>3</v>
      </c>
      <c r="O160" s="424"/>
      <c r="P160" s="424"/>
      <c r="Q160" s="424"/>
      <c r="R160" s="424"/>
      <c r="S160" s="322" t="s">
        <v>1118</v>
      </c>
      <c r="T160" s="432"/>
      <c r="U160" s="428"/>
      <c r="V160" s="424"/>
      <c r="W160" s="428"/>
      <c r="X160" s="2"/>
      <c r="Y160" s="423"/>
      <c r="Z160" s="1"/>
      <c r="AA160" s="424"/>
      <c r="AB160" s="1"/>
      <c r="AC160" s="2"/>
      <c r="AD160" s="13"/>
      <c r="AE160" s="1"/>
      <c r="AF160" s="425"/>
    </row>
    <row r="161" spans="2:32" x14ac:dyDescent="0.2">
      <c r="B161" s="39" t="s">
        <v>76</v>
      </c>
      <c r="C161" s="422" t="s">
        <v>2112</v>
      </c>
      <c r="D161" s="424">
        <v>147</v>
      </c>
      <c r="E161" s="2" t="s">
        <v>2238</v>
      </c>
      <c r="F161" s="13"/>
      <c r="G161" s="424">
        <v>3</v>
      </c>
      <c r="H161" s="424"/>
      <c r="I161" s="424">
        <v>3</v>
      </c>
      <c r="J161" s="424"/>
      <c r="K161" s="424"/>
      <c r="L161" s="424"/>
      <c r="M161" s="424"/>
      <c r="N161" s="424"/>
      <c r="O161" s="424"/>
      <c r="P161" s="424"/>
      <c r="Q161" s="424"/>
      <c r="R161" s="424"/>
      <c r="S161" s="322" t="s">
        <v>1221</v>
      </c>
      <c r="T161" s="432"/>
      <c r="U161" s="428"/>
      <c r="V161" s="424"/>
      <c r="W161" s="428"/>
      <c r="X161" s="2"/>
      <c r="Y161" s="423"/>
      <c r="Z161" s="1"/>
      <c r="AA161" s="424"/>
      <c r="AB161" s="1"/>
      <c r="AC161" s="2"/>
      <c r="AD161" s="13"/>
      <c r="AE161" s="1"/>
      <c r="AF161" s="425"/>
    </row>
    <row r="162" spans="2:32" x14ac:dyDescent="0.2">
      <c r="B162" s="39" t="s">
        <v>76</v>
      </c>
      <c r="C162" s="422" t="s">
        <v>2112</v>
      </c>
      <c r="D162" s="424">
        <v>148</v>
      </c>
      <c r="E162" s="2" t="s">
        <v>44</v>
      </c>
      <c r="F162" s="13"/>
      <c r="G162" s="424"/>
      <c r="H162" s="424"/>
      <c r="I162" s="424">
        <v>6</v>
      </c>
      <c r="J162" s="424"/>
      <c r="K162" s="424">
        <v>2</v>
      </c>
      <c r="L162" s="424"/>
      <c r="M162" s="424"/>
      <c r="N162" s="424"/>
      <c r="O162" s="424"/>
      <c r="P162" s="424"/>
      <c r="Q162" s="424"/>
      <c r="R162" s="424"/>
      <c r="S162" s="322" t="s">
        <v>2257</v>
      </c>
      <c r="T162" s="432"/>
      <c r="U162" s="428"/>
      <c r="V162" s="424"/>
      <c r="W162" s="428"/>
      <c r="X162" s="2"/>
      <c r="Y162" s="423"/>
      <c r="Z162" s="1"/>
      <c r="AA162" s="424"/>
      <c r="AB162" s="1"/>
      <c r="AC162" s="2"/>
      <c r="AD162" s="13"/>
      <c r="AE162" s="1"/>
      <c r="AF162" s="425"/>
    </row>
    <row r="163" spans="2:32" x14ac:dyDescent="0.2">
      <c r="B163" s="39" t="s">
        <v>76</v>
      </c>
      <c r="C163" s="422" t="s">
        <v>2112</v>
      </c>
      <c r="D163" s="424">
        <v>149</v>
      </c>
      <c r="E163" s="2" t="s">
        <v>42</v>
      </c>
      <c r="F163" s="13"/>
      <c r="G163" s="424">
        <v>3</v>
      </c>
      <c r="H163" s="424"/>
      <c r="I163" s="424"/>
      <c r="J163" s="424"/>
      <c r="K163" s="424"/>
      <c r="L163" s="424"/>
      <c r="M163" s="424"/>
      <c r="N163" s="424">
        <v>3</v>
      </c>
      <c r="O163" s="424"/>
      <c r="P163" s="424"/>
      <c r="Q163" s="424"/>
      <c r="R163" s="424"/>
      <c r="S163" s="322" t="s">
        <v>2258</v>
      </c>
      <c r="T163" s="432"/>
      <c r="U163" s="428"/>
      <c r="V163" s="424"/>
      <c r="W163" s="428"/>
      <c r="X163" s="2"/>
      <c r="Y163" s="423"/>
      <c r="Z163" s="1"/>
      <c r="AA163" s="424"/>
      <c r="AB163" s="1"/>
      <c r="AC163" s="2"/>
      <c r="AD163" s="13"/>
      <c r="AE163" s="1"/>
      <c r="AF163" s="425"/>
    </row>
    <row r="164" spans="2:32" x14ac:dyDescent="0.2">
      <c r="B164" s="39" t="s">
        <v>76</v>
      </c>
      <c r="C164" s="422" t="s">
        <v>2112</v>
      </c>
      <c r="D164" s="424">
        <v>150</v>
      </c>
      <c r="E164" s="2" t="s">
        <v>42</v>
      </c>
      <c r="F164" s="13"/>
      <c r="G164" s="424">
        <v>3</v>
      </c>
      <c r="H164" s="424"/>
      <c r="I164" s="424"/>
      <c r="J164" s="424"/>
      <c r="K164" s="424"/>
      <c r="L164" s="424"/>
      <c r="M164" s="424"/>
      <c r="N164" s="424">
        <v>3</v>
      </c>
      <c r="O164" s="424"/>
      <c r="P164" s="424"/>
      <c r="Q164" s="424"/>
      <c r="R164" s="424"/>
      <c r="S164" s="322" t="s">
        <v>1319</v>
      </c>
      <c r="T164" s="432"/>
      <c r="U164" s="428"/>
      <c r="V164" s="424"/>
      <c r="W164" s="428"/>
      <c r="X164" s="2"/>
      <c r="Y164" s="423"/>
      <c r="Z164" s="1"/>
      <c r="AA164" s="424"/>
      <c r="AB164" s="1"/>
      <c r="AC164" s="2"/>
      <c r="AD164" s="13"/>
      <c r="AE164" s="1"/>
      <c r="AF164" s="425"/>
    </row>
    <row r="165" spans="2:32" x14ac:dyDescent="0.2">
      <c r="B165" s="39" t="s">
        <v>76</v>
      </c>
      <c r="C165" s="422" t="s">
        <v>2112</v>
      </c>
      <c r="D165" s="424">
        <v>151</v>
      </c>
      <c r="E165" s="2" t="s">
        <v>42</v>
      </c>
      <c r="F165" s="13"/>
      <c r="G165" s="424">
        <v>3</v>
      </c>
      <c r="H165" s="424"/>
      <c r="I165" s="424"/>
      <c r="J165" s="424"/>
      <c r="K165" s="424"/>
      <c r="L165" s="424"/>
      <c r="M165" s="424"/>
      <c r="N165" s="424"/>
      <c r="O165" s="424"/>
      <c r="P165" s="424"/>
      <c r="Q165" s="424"/>
      <c r="R165" s="424"/>
      <c r="S165" s="322" t="s">
        <v>1987</v>
      </c>
      <c r="T165" s="432"/>
      <c r="U165" s="428"/>
      <c r="V165" s="424"/>
      <c r="W165" s="428"/>
      <c r="X165" s="2"/>
      <c r="Y165" s="423"/>
      <c r="Z165" s="1"/>
      <c r="AA165" s="424"/>
      <c r="AB165" s="1"/>
      <c r="AC165" s="2"/>
      <c r="AD165" s="13"/>
      <c r="AE165" s="1"/>
      <c r="AF165" s="425"/>
    </row>
    <row r="166" spans="2:32" x14ac:dyDescent="0.2">
      <c r="B166" s="39" t="s">
        <v>76</v>
      </c>
      <c r="C166" s="422" t="s">
        <v>2112</v>
      </c>
      <c r="D166" s="424">
        <v>152</v>
      </c>
      <c r="E166" s="2" t="s">
        <v>42</v>
      </c>
      <c r="F166" s="13"/>
      <c r="G166" s="424">
        <v>3</v>
      </c>
      <c r="H166" s="424"/>
      <c r="I166" s="424"/>
      <c r="J166" s="424"/>
      <c r="K166" s="424"/>
      <c r="L166" s="424"/>
      <c r="M166" s="424"/>
      <c r="N166" s="424">
        <v>3</v>
      </c>
      <c r="O166" s="424"/>
      <c r="P166" s="424"/>
      <c r="Q166" s="424"/>
      <c r="R166" s="424"/>
      <c r="S166" s="322" t="s">
        <v>2259</v>
      </c>
      <c r="T166" s="432"/>
      <c r="U166" s="428"/>
      <c r="V166" s="424"/>
      <c r="W166" s="428"/>
      <c r="X166" s="2"/>
      <c r="Y166" s="423"/>
      <c r="Z166" s="1"/>
      <c r="AA166" s="424"/>
      <c r="AB166" s="1"/>
      <c r="AC166" s="2"/>
      <c r="AD166" s="13"/>
      <c r="AE166" s="1"/>
      <c r="AF166" s="425"/>
    </row>
    <row r="167" spans="2:32" x14ac:dyDescent="0.2">
      <c r="B167" s="39" t="s">
        <v>76</v>
      </c>
      <c r="C167" s="422" t="s">
        <v>2112</v>
      </c>
      <c r="D167" s="424">
        <v>153</v>
      </c>
      <c r="E167" s="2" t="s">
        <v>42</v>
      </c>
      <c r="F167" s="13"/>
      <c r="G167" s="424">
        <v>3</v>
      </c>
      <c r="H167" s="424"/>
      <c r="I167" s="424"/>
      <c r="J167" s="424"/>
      <c r="K167" s="424"/>
      <c r="L167" s="424"/>
      <c r="M167" s="424"/>
      <c r="N167" s="424"/>
      <c r="O167" s="424"/>
      <c r="P167" s="424"/>
      <c r="Q167" s="424"/>
      <c r="R167" s="424"/>
      <c r="S167" s="322" t="s">
        <v>1558</v>
      </c>
      <c r="T167" s="432"/>
      <c r="U167" s="428"/>
      <c r="V167" s="424"/>
      <c r="W167" s="428"/>
      <c r="X167" s="2"/>
      <c r="Y167" s="423"/>
      <c r="Z167" s="1"/>
      <c r="AA167" s="424"/>
      <c r="AB167" s="1"/>
      <c r="AC167" s="2"/>
      <c r="AD167" s="13"/>
      <c r="AE167" s="1"/>
      <c r="AF167" s="425"/>
    </row>
    <row r="168" spans="2:32" x14ac:dyDescent="0.2">
      <c r="B168" s="39" t="s">
        <v>76</v>
      </c>
      <c r="C168" s="422" t="s">
        <v>2112</v>
      </c>
      <c r="D168" s="424">
        <v>154</v>
      </c>
      <c r="E168" s="2" t="s">
        <v>2237</v>
      </c>
      <c r="F168" s="13"/>
      <c r="G168" s="424"/>
      <c r="H168" s="424"/>
      <c r="I168" s="424">
        <v>9</v>
      </c>
      <c r="J168" s="424"/>
      <c r="K168" s="424"/>
      <c r="L168" s="424"/>
      <c r="M168" s="424"/>
      <c r="N168" s="424"/>
      <c r="O168" s="424"/>
      <c r="P168" s="424"/>
      <c r="Q168" s="424"/>
      <c r="R168" s="424"/>
      <c r="S168" s="322" t="s">
        <v>2260</v>
      </c>
      <c r="T168" s="432"/>
      <c r="U168" s="428"/>
      <c r="V168" s="424"/>
      <c r="W168" s="428"/>
      <c r="X168" s="2"/>
      <c r="Y168" s="423"/>
      <c r="Z168" s="1"/>
      <c r="AA168" s="424"/>
      <c r="AB168" s="1"/>
      <c r="AC168" s="2"/>
      <c r="AD168" s="13"/>
      <c r="AE168" s="1"/>
      <c r="AF168" s="425"/>
    </row>
    <row r="169" spans="2:32" x14ac:dyDescent="0.2">
      <c r="B169" s="39" t="s">
        <v>76</v>
      </c>
      <c r="C169" s="422" t="s">
        <v>2112</v>
      </c>
      <c r="D169" s="424">
        <v>155</v>
      </c>
      <c r="E169" s="2" t="s">
        <v>42</v>
      </c>
      <c r="F169" s="13"/>
      <c r="G169" s="424">
        <v>3</v>
      </c>
      <c r="H169" s="424"/>
      <c r="I169" s="424"/>
      <c r="J169" s="424"/>
      <c r="K169" s="424"/>
      <c r="L169" s="424"/>
      <c r="M169" s="424"/>
      <c r="N169" s="424">
        <v>3</v>
      </c>
      <c r="O169" s="424"/>
      <c r="P169" s="424"/>
      <c r="Q169" s="424"/>
      <c r="R169" s="424"/>
      <c r="S169" s="322" t="s">
        <v>2261</v>
      </c>
      <c r="T169" s="432"/>
      <c r="U169" s="428"/>
      <c r="V169" s="424"/>
      <c r="W169" s="428"/>
      <c r="X169" s="2"/>
      <c r="Y169" s="423"/>
      <c r="Z169" s="1"/>
      <c r="AA169" s="424"/>
      <c r="AB169" s="1"/>
      <c r="AC169" s="2"/>
      <c r="AD169" s="13"/>
      <c r="AE169" s="1"/>
      <c r="AF169" s="425"/>
    </row>
    <row r="170" spans="2:32" x14ac:dyDescent="0.2">
      <c r="B170" s="39" t="s">
        <v>76</v>
      </c>
      <c r="C170" s="422" t="s">
        <v>2112</v>
      </c>
      <c r="D170" s="424">
        <v>156</v>
      </c>
      <c r="E170" s="2" t="s">
        <v>42</v>
      </c>
      <c r="F170" s="13"/>
      <c r="G170" s="424">
        <v>3</v>
      </c>
      <c r="H170" s="424"/>
      <c r="I170" s="424"/>
      <c r="J170" s="424"/>
      <c r="K170" s="424"/>
      <c r="L170" s="424"/>
      <c r="M170" s="424"/>
      <c r="N170" s="424"/>
      <c r="O170" s="424"/>
      <c r="P170" s="424"/>
      <c r="Q170" s="424"/>
      <c r="R170" s="424"/>
      <c r="S170" s="320" t="s">
        <v>2292</v>
      </c>
      <c r="T170" s="432"/>
      <c r="U170" s="428"/>
      <c r="V170" s="424"/>
      <c r="W170" s="428"/>
      <c r="X170" s="2"/>
      <c r="Y170" s="423"/>
      <c r="Z170" s="1"/>
      <c r="AA170" s="424"/>
      <c r="AB170" s="1"/>
      <c r="AC170" s="2"/>
      <c r="AD170" s="13"/>
      <c r="AE170" s="1"/>
      <c r="AF170" s="425"/>
    </row>
    <row r="171" spans="2:32" x14ac:dyDescent="0.2">
      <c r="B171" s="39" t="s">
        <v>76</v>
      </c>
      <c r="C171" s="422" t="s">
        <v>2112</v>
      </c>
      <c r="D171" s="424">
        <v>157</v>
      </c>
      <c r="E171" s="2" t="s">
        <v>42</v>
      </c>
      <c r="F171" s="13"/>
      <c r="G171" s="424">
        <v>3</v>
      </c>
      <c r="H171" s="424"/>
      <c r="I171" s="424"/>
      <c r="J171" s="424"/>
      <c r="K171" s="424"/>
      <c r="L171" s="424"/>
      <c r="M171" s="424"/>
      <c r="N171" s="424">
        <v>3</v>
      </c>
      <c r="O171" s="424"/>
      <c r="P171" s="424"/>
      <c r="Q171" s="424"/>
      <c r="R171" s="424"/>
      <c r="S171" s="320" t="s">
        <v>2293</v>
      </c>
      <c r="T171" s="432"/>
      <c r="U171" s="428"/>
      <c r="V171" s="424"/>
      <c r="W171" s="428"/>
      <c r="X171" s="2"/>
      <c r="Y171" s="423"/>
      <c r="Z171" s="1"/>
      <c r="AA171" s="424"/>
      <c r="AB171" s="1"/>
      <c r="AC171" s="2"/>
      <c r="AD171" s="13"/>
      <c r="AE171" s="1"/>
      <c r="AF171" s="425"/>
    </row>
    <row r="172" spans="2:32" x14ac:dyDescent="0.2">
      <c r="B172" s="39" t="s">
        <v>76</v>
      </c>
      <c r="C172" s="422" t="s">
        <v>2112</v>
      </c>
      <c r="D172" s="424">
        <v>158</v>
      </c>
      <c r="E172" s="2" t="s">
        <v>42</v>
      </c>
      <c r="F172" s="13"/>
      <c r="G172" s="424">
        <v>3</v>
      </c>
      <c r="H172" s="424"/>
      <c r="I172" s="424"/>
      <c r="J172" s="424"/>
      <c r="K172" s="424"/>
      <c r="L172" s="424"/>
      <c r="M172" s="424"/>
      <c r="N172" s="424">
        <v>3</v>
      </c>
      <c r="O172" s="424"/>
      <c r="P172" s="424"/>
      <c r="Q172" s="424"/>
      <c r="R172" s="424"/>
      <c r="S172" s="320" t="s">
        <v>2294</v>
      </c>
      <c r="T172" s="432"/>
      <c r="U172" s="428"/>
      <c r="V172" s="424"/>
      <c r="W172" s="428"/>
      <c r="X172" s="2"/>
      <c r="Y172" s="423"/>
      <c r="Z172" s="1"/>
      <c r="AA172" s="424"/>
      <c r="AB172" s="1"/>
      <c r="AC172" s="2"/>
      <c r="AD172" s="13"/>
      <c r="AE172" s="1"/>
      <c r="AF172" s="425"/>
    </row>
    <row r="173" spans="2:32" x14ac:dyDescent="0.2">
      <c r="B173" s="39" t="s">
        <v>76</v>
      </c>
      <c r="C173" s="422" t="s">
        <v>2112</v>
      </c>
      <c r="D173" s="424">
        <v>159</v>
      </c>
      <c r="E173" s="2" t="s">
        <v>42</v>
      </c>
      <c r="F173" s="13"/>
      <c r="G173" s="424">
        <v>3</v>
      </c>
      <c r="H173" s="424"/>
      <c r="I173" s="424"/>
      <c r="J173" s="424"/>
      <c r="K173" s="424"/>
      <c r="L173" s="424"/>
      <c r="M173" s="424"/>
      <c r="N173" s="424"/>
      <c r="O173" s="424"/>
      <c r="P173" s="424"/>
      <c r="Q173" s="424"/>
      <c r="R173" s="424"/>
      <c r="S173" s="320" t="s">
        <v>2295</v>
      </c>
      <c r="T173" s="432"/>
      <c r="U173" s="428"/>
      <c r="V173" s="424"/>
      <c r="W173" s="428"/>
      <c r="X173" s="2"/>
      <c r="Y173" s="423"/>
      <c r="Z173" s="1"/>
      <c r="AA173" s="424"/>
      <c r="AB173" s="1"/>
      <c r="AC173" s="2"/>
      <c r="AD173" s="13"/>
      <c r="AE173" s="1"/>
      <c r="AF173" s="425"/>
    </row>
    <row r="174" spans="2:32" x14ac:dyDescent="0.2">
      <c r="B174" s="39" t="s">
        <v>76</v>
      </c>
      <c r="C174" s="422" t="s">
        <v>2112</v>
      </c>
      <c r="D174" s="424">
        <v>160</v>
      </c>
      <c r="E174" s="2" t="s">
        <v>42</v>
      </c>
      <c r="F174" s="13"/>
      <c r="G174" s="424">
        <v>3</v>
      </c>
      <c r="H174" s="424"/>
      <c r="I174" s="424"/>
      <c r="J174" s="424"/>
      <c r="K174" s="424"/>
      <c r="L174" s="424"/>
      <c r="M174" s="424"/>
      <c r="N174" s="424">
        <v>3</v>
      </c>
      <c r="O174" s="424"/>
      <c r="P174" s="424"/>
      <c r="Q174" s="424"/>
      <c r="R174" s="424"/>
      <c r="S174" s="322" t="s">
        <v>2262</v>
      </c>
      <c r="T174" s="432"/>
      <c r="U174" s="428"/>
      <c r="V174" s="424"/>
      <c r="W174" s="428"/>
      <c r="X174" s="2"/>
      <c r="Y174" s="423"/>
      <c r="Z174" s="1"/>
      <c r="AA174" s="424"/>
      <c r="AB174" s="1"/>
      <c r="AC174" s="2"/>
      <c r="AD174" s="13"/>
      <c r="AE174" s="1"/>
      <c r="AF174" s="425"/>
    </row>
    <row r="175" spans="2:32" x14ac:dyDescent="0.2">
      <c r="B175" s="39" t="s">
        <v>76</v>
      </c>
      <c r="C175" s="422" t="s">
        <v>2112</v>
      </c>
      <c r="D175" s="424">
        <v>161</v>
      </c>
      <c r="E175" s="2" t="s">
        <v>42</v>
      </c>
      <c r="F175" s="13"/>
      <c r="G175" s="424">
        <v>3</v>
      </c>
      <c r="H175" s="424"/>
      <c r="I175" s="424"/>
      <c r="J175" s="424"/>
      <c r="K175" s="424"/>
      <c r="L175" s="424"/>
      <c r="M175" s="424"/>
      <c r="N175" s="424"/>
      <c r="O175" s="424"/>
      <c r="P175" s="424"/>
      <c r="Q175" s="424"/>
      <c r="R175" s="424"/>
      <c r="S175" s="322" t="s">
        <v>2245</v>
      </c>
      <c r="T175" s="432"/>
      <c r="U175" s="428"/>
      <c r="V175" s="424"/>
      <c r="W175" s="428"/>
      <c r="X175" s="2"/>
      <c r="Y175" s="423"/>
      <c r="Z175" s="1"/>
      <c r="AA175" s="424"/>
      <c r="AB175" s="1"/>
      <c r="AC175" s="2"/>
      <c r="AD175" s="13"/>
      <c r="AE175" s="1"/>
      <c r="AF175" s="425"/>
    </row>
    <row r="176" spans="2:32" x14ac:dyDescent="0.2">
      <c r="B176" s="39" t="s">
        <v>76</v>
      </c>
      <c r="C176" s="422" t="s">
        <v>2112</v>
      </c>
      <c r="D176" s="424">
        <v>162</v>
      </c>
      <c r="E176" s="2" t="s">
        <v>50</v>
      </c>
      <c r="F176" s="13"/>
      <c r="G176" s="424"/>
      <c r="H176" s="424">
        <v>2</v>
      </c>
      <c r="I176" s="424">
        <v>3</v>
      </c>
      <c r="J176" s="424"/>
      <c r="K176" s="424">
        <v>3</v>
      </c>
      <c r="L176" s="424"/>
      <c r="M176" s="424"/>
      <c r="N176" s="424">
        <v>3</v>
      </c>
      <c r="O176" s="424"/>
      <c r="P176" s="424"/>
      <c r="Q176" s="424"/>
      <c r="R176" s="424"/>
      <c r="S176" s="321" t="s">
        <v>2263</v>
      </c>
      <c r="T176" s="432"/>
      <c r="U176" s="428"/>
      <c r="V176" s="424"/>
      <c r="W176" s="428"/>
      <c r="X176" s="2"/>
      <c r="Y176" s="423"/>
      <c r="Z176" s="1"/>
      <c r="AA176" s="424"/>
      <c r="AB176" s="1"/>
      <c r="AC176" s="2"/>
      <c r="AD176" s="13"/>
      <c r="AE176" s="1"/>
      <c r="AF176" s="425"/>
    </row>
    <row r="177" spans="2:32" x14ac:dyDescent="0.2">
      <c r="B177" s="39" t="s">
        <v>76</v>
      </c>
      <c r="C177" s="422" t="s">
        <v>2112</v>
      </c>
      <c r="D177" s="424">
        <v>163</v>
      </c>
      <c r="E177" s="2" t="s">
        <v>42</v>
      </c>
      <c r="F177" s="13"/>
      <c r="G177" s="424">
        <v>3</v>
      </c>
      <c r="H177" s="424"/>
      <c r="I177" s="424"/>
      <c r="J177" s="424"/>
      <c r="K177" s="424"/>
      <c r="L177" s="424"/>
      <c r="M177" s="424"/>
      <c r="N177" s="424"/>
      <c r="O177" s="424"/>
      <c r="P177" s="424"/>
      <c r="Q177" s="424"/>
      <c r="R177" s="424"/>
      <c r="S177" s="322" t="s">
        <v>2264</v>
      </c>
      <c r="T177" s="432"/>
      <c r="U177" s="428"/>
      <c r="V177" s="424"/>
      <c r="W177" s="428"/>
      <c r="X177" s="2"/>
      <c r="Y177" s="423"/>
      <c r="Z177" s="1"/>
      <c r="AA177" s="424"/>
      <c r="AB177" s="1"/>
      <c r="AC177" s="2"/>
      <c r="AD177" s="13"/>
      <c r="AE177" s="1"/>
      <c r="AF177" s="425"/>
    </row>
    <row r="178" spans="2:32" x14ac:dyDescent="0.2">
      <c r="B178" s="39" t="s">
        <v>76</v>
      </c>
      <c r="C178" s="422" t="s">
        <v>2112</v>
      </c>
      <c r="D178" s="424">
        <v>164</v>
      </c>
      <c r="E178" s="2" t="s">
        <v>42</v>
      </c>
      <c r="F178" s="13"/>
      <c r="G178" s="424">
        <v>3</v>
      </c>
      <c r="H178" s="424"/>
      <c r="I178" s="424"/>
      <c r="J178" s="424"/>
      <c r="K178" s="424"/>
      <c r="L178" s="424"/>
      <c r="M178" s="424"/>
      <c r="N178" s="424">
        <v>3</v>
      </c>
      <c r="O178" s="424"/>
      <c r="P178" s="424"/>
      <c r="Q178" s="424"/>
      <c r="R178" s="424"/>
      <c r="S178" s="322" t="s">
        <v>1642</v>
      </c>
      <c r="T178" s="432"/>
      <c r="U178" s="428"/>
      <c r="V178" s="424"/>
      <c r="W178" s="428"/>
      <c r="X178" s="2"/>
      <c r="Y178" s="423"/>
      <c r="Z178" s="1"/>
      <c r="AA178" s="424"/>
      <c r="AB178" s="1"/>
      <c r="AC178" s="2"/>
      <c r="AD178" s="13"/>
      <c r="AE178" s="1"/>
      <c r="AF178" s="425"/>
    </row>
    <row r="179" spans="2:32" x14ac:dyDescent="0.2">
      <c r="B179" s="39" t="s">
        <v>76</v>
      </c>
      <c r="C179" s="422" t="s">
        <v>2112</v>
      </c>
      <c r="D179" s="424">
        <v>165</v>
      </c>
      <c r="E179" s="2" t="s">
        <v>42</v>
      </c>
      <c r="F179" s="13"/>
      <c r="G179" s="424">
        <v>3</v>
      </c>
      <c r="H179" s="424"/>
      <c r="I179" s="424"/>
      <c r="J179" s="424"/>
      <c r="K179" s="424"/>
      <c r="L179" s="424"/>
      <c r="M179" s="424"/>
      <c r="N179" s="424"/>
      <c r="O179" s="424"/>
      <c r="P179" s="424"/>
      <c r="Q179" s="424"/>
      <c r="R179" s="424"/>
      <c r="S179" s="322" t="s">
        <v>2265</v>
      </c>
      <c r="T179" s="432"/>
      <c r="U179" s="428"/>
      <c r="V179" s="424"/>
      <c r="W179" s="428"/>
      <c r="X179" s="2"/>
      <c r="Y179" s="423"/>
      <c r="Z179" s="1"/>
      <c r="AA179" s="424"/>
      <c r="AB179" s="1"/>
      <c r="AC179" s="2"/>
      <c r="AD179" s="13"/>
      <c r="AE179" s="1"/>
      <c r="AF179" s="425"/>
    </row>
    <row r="180" spans="2:32" x14ac:dyDescent="0.2">
      <c r="B180" s="39" t="s">
        <v>76</v>
      </c>
      <c r="C180" s="422" t="s">
        <v>2112</v>
      </c>
      <c r="D180" s="424">
        <v>166</v>
      </c>
      <c r="E180" s="2" t="s">
        <v>42</v>
      </c>
      <c r="F180" s="13"/>
      <c r="G180" s="424">
        <v>3</v>
      </c>
      <c r="H180" s="424"/>
      <c r="I180" s="424"/>
      <c r="J180" s="424"/>
      <c r="K180" s="424"/>
      <c r="L180" s="424"/>
      <c r="M180" s="424"/>
      <c r="N180" s="424">
        <v>3</v>
      </c>
      <c r="O180" s="424"/>
      <c r="P180" s="424"/>
      <c r="Q180" s="424"/>
      <c r="R180" s="424"/>
      <c r="S180" s="320" t="s">
        <v>2296</v>
      </c>
      <c r="T180" s="432"/>
      <c r="U180" s="428"/>
      <c r="V180" s="424"/>
      <c r="W180" s="428"/>
      <c r="X180" s="2"/>
      <c r="Y180" s="423"/>
      <c r="Z180" s="1"/>
      <c r="AA180" s="424"/>
      <c r="AB180" s="1"/>
      <c r="AC180" s="2"/>
      <c r="AD180" s="13"/>
      <c r="AE180" s="1"/>
      <c r="AF180" s="425"/>
    </row>
    <row r="181" spans="2:32" x14ac:dyDescent="0.2">
      <c r="B181" s="39" t="s">
        <v>76</v>
      </c>
      <c r="C181" s="422" t="s">
        <v>2112</v>
      </c>
      <c r="D181" s="424">
        <v>167</v>
      </c>
      <c r="E181" s="2" t="s">
        <v>42</v>
      </c>
      <c r="F181" s="13"/>
      <c r="G181" s="424">
        <v>3</v>
      </c>
      <c r="H181" s="424"/>
      <c r="I181" s="424"/>
      <c r="J181" s="424"/>
      <c r="K181" s="424"/>
      <c r="L181" s="424"/>
      <c r="M181" s="424"/>
      <c r="N181" s="424"/>
      <c r="O181" s="424"/>
      <c r="P181" s="424"/>
      <c r="Q181" s="424"/>
      <c r="R181" s="424"/>
      <c r="S181" s="320" t="s">
        <v>2297</v>
      </c>
      <c r="T181" s="432"/>
      <c r="U181" s="428"/>
      <c r="V181" s="424"/>
      <c r="W181" s="428"/>
      <c r="X181" s="2"/>
      <c r="Y181" s="423"/>
      <c r="Z181" s="1"/>
      <c r="AA181" s="424"/>
      <c r="AB181" s="1"/>
      <c r="AC181" s="2"/>
      <c r="AD181" s="13"/>
      <c r="AE181" s="1"/>
      <c r="AF181" s="425"/>
    </row>
    <row r="182" spans="2:32" x14ac:dyDescent="0.2">
      <c r="B182" s="39" t="s">
        <v>76</v>
      </c>
      <c r="C182" s="422" t="s">
        <v>2112</v>
      </c>
      <c r="D182" s="424">
        <v>168</v>
      </c>
      <c r="E182" s="2" t="s">
        <v>57</v>
      </c>
      <c r="F182" s="13"/>
      <c r="G182" s="424">
        <v>3</v>
      </c>
      <c r="H182" s="424"/>
      <c r="I182" s="424"/>
      <c r="J182" s="424"/>
      <c r="K182" s="424">
        <v>3</v>
      </c>
      <c r="L182" s="424"/>
      <c r="M182" s="424"/>
      <c r="N182" s="424">
        <v>3</v>
      </c>
      <c r="O182" s="424"/>
      <c r="P182" s="424"/>
      <c r="Q182" s="424"/>
      <c r="R182" s="424"/>
      <c r="S182" s="320" t="s">
        <v>2298</v>
      </c>
      <c r="T182" s="432"/>
      <c r="U182" s="428"/>
      <c r="V182" s="424"/>
      <c r="W182" s="428"/>
      <c r="X182" s="2"/>
      <c r="Y182" s="423"/>
      <c r="Z182" s="1"/>
      <c r="AA182" s="424"/>
      <c r="AB182" s="1"/>
      <c r="AC182" s="2"/>
      <c r="AD182" s="13"/>
      <c r="AE182" s="1"/>
      <c r="AF182" s="425"/>
    </row>
    <row r="183" spans="2:32" x14ac:dyDescent="0.2">
      <c r="B183" s="39" t="s">
        <v>76</v>
      </c>
      <c r="C183" s="422" t="s">
        <v>2112</v>
      </c>
      <c r="D183" s="424">
        <v>169</v>
      </c>
      <c r="E183" s="2" t="s">
        <v>42</v>
      </c>
      <c r="F183" s="13"/>
      <c r="G183" s="424">
        <v>3</v>
      </c>
      <c r="H183" s="424"/>
      <c r="I183" s="424"/>
      <c r="J183" s="424"/>
      <c r="K183" s="424"/>
      <c r="L183" s="424"/>
      <c r="M183" s="424"/>
      <c r="N183" s="424"/>
      <c r="O183" s="424"/>
      <c r="P183" s="424"/>
      <c r="Q183" s="424"/>
      <c r="R183" s="424"/>
      <c r="S183" s="322" t="s">
        <v>2266</v>
      </c>
      <c r="T183" s="432"/>
      <c r="U183" s="428"/>
      <c r="V183" s="424"/>
      <c r="W183" s="428"/>
      <c r="X183" s="2"/>
      <c r="Y183" s="423"/>
      <c r="Z183" s="1"/>
      <c r="AA183" s="424"/>
      <c r="AB183" s="1"/>
      <c r="AC183" s="2"/>
      <c r="AD183" s="13"/>
      <c r="AE183" s="1"/>
      <c r="AF183" s="425"/>
    </row>
    <row r="184" spans="2:32" x14ac:dyDescent="0.2">
      <c r="B184" s="39" t="s">
        <v>76</v>
      </c>
      <c r="C184" s="422" t="s">
        <v>2112</v>
      </c>
      <c r="D184" s="424">
        <v>170</v>
      </c>
      <c r="E184" s="2" t="s">
        <v>2237</v>
      </c>
      <c r="F184" s="13"/>
      <c r="G184" s="424"/>
      <c r="H184" s="424">
        <v>3</v>
      </c>
      <c r="I184" s="424">
        <v>5</v>
      </c>
      <c r="J184" s="424"/>
      <c r="K184" s="424">
        <v>5</v>
      </c>
      <c r="L184" s="424"/>
      <c r="M184" s="424"/>
      <c r="N184" s="424">
        <v>2</v>
      </c>
      <c r="O184" s="424"/>
      <c r="P184" s="424"/>
      <c r="Q184" s="424"/>
      <c r="R184" s="424"/>
      <c r="S184" s="322" t="s">
        <v>2267</v>
      </c>
      <c r="T184" s="432"/>
      <c r="U184" s="428"/>
      <c r="V184" s="424"/>
      <c r="W184" s="428"/>
      <c r="X184" s="2"/>
      <c r="Y184" s="423"/>
      <c r="Z184" s="1"/>
      <c r="AA184" s="424"/>
      <c r="AB184" s="1"/>
      <c r="AC184" s="2"/>
      <c r="AD184" s="13"/>
      <c r="AE184" s="1"/>
      <c r="AF184" s="425"/>
    </row>
    <row r="185" spans="2:32" x14ac:dyDescent="0.2">
      <c r="B185" s="39" t="s">
        <v>76</v>
      </c>
      <c r="C185" s="422" t="s">
        <v>2112</v>
      </c>
      <c r="D185" s="424">
        <v>171</v>
      </c>
      <c r="E185" s="2" t="s">
        <v>44</v>
      </c>
      <c r="F185" s="13"/>
      <c r="G185" s="424">
        <v>1</v>
      </c>
      <c r="H185" s="424">
        <v>6</v>
      </c>
      <c r="I185" s="424"/>
      <c r="J185" s="424"/>
      <c r="K185" s="424"/>
      <c r="L185" s="424"/>
      <c r="M185" s="424"/>
      <c r="N185" s="424"/>
      <c r="O185" s="424"/>
      <c r="P185" s="424" t="s">
        <v>2240</v>
      </c>
      <c r="Q185" s="424"/>
      <c r="R185" s="424"/>
      <c r="S185" s="322" t="s">
        <v>2268</v>
      </c>
      <c r="T185" s="432"/>
      <c r="U185" s="428"/>
      <c r="V185" s="424"/>
      <c r="W185" s="428"/>
      <c r="X185" s="2"/>
      <c r="Y185" s="423"/>
      <c r="Z185" s="1"/>
      <c r="AA185" s="424"/>
      <c r="AB185" s="1"/>
      <c r="AC185" s="2"/>
      <c r="AD185" s="13"/>
      <c r="AE185" s="1"/>
      <c r="AF185" s="425"/>
    </row>
    <row r="186" spans="2:32" x14ac:dyDescent="0.2">
      <c r="B186" s="39" t="s">
        <v>76</v>
      </c>
      <c r="C186" s="422" t="s">
        <v>2112</v>
      </c>
      <c r="D186" s="424">
        <v>172</v>
      </c>
      <c r="E186" s="2" t="s">
        <v>42</v>
      </c>
      <c r="F186" s="13"/>
      <c r="G186" s="424">
        <v>3</v>
      </c>
      <c r="H186" s="424"/>
      <c r="I186" s="424"/>
      <c r="J186" s="424"/>
      <c r="K186" s="424"/>
      <c r="L186" s="424"/>
      <c r="M186" s="424"/>
      <c r="N186" s="424">
        <v>3</v>
      </c>
      <c r="O186" s="424"/>
      <c r="P186" s="424"/>
      <c r="Q186" s="424"/>
      <c r="R186" s="424"/>
      <c r="S186" s="320" t="s">
        <v>2299</v>
      </c>
      <c r="T186" s="432"/>
      <c r="U186" s="428"/>
      <c r="V186" s="424"/>
      <c r="W186" s="428"/>
      <c r="X186" s="2"/>
      <c r="Y186" s="423"/>
      <c r="Z186" s="1"/>
      <c r="AA186" s="424"/>
      <c r="AB186" s="1"/>
      <c r="AC186" s="2"/>
      <c r="AD186" s="13"/>
      <c r="AE186" s="1"/>
      <c r="AF186" s="425"/>
    </row>
    <row r="187" spans="2:32" x14ac:dyDescent="0.2">
      <c r="B187" s="39" t="s">
        <v>76</v>
      </c>
      <c r="C187" s="422" t="s">
        <v>2112</v>
      </c>
      <c r="D187" s="424">
        <v>173</v>
      </c>
      <c r="E187" s="2" t="s">
        <v>42</v>
      </c>
      <c r="F187" s="13"/>
      <c r="G187" s="424">
        <v>3</v>
      </c>
      <c r="H187" s="424"/>
      <c r="I187" s="424"/>
      <c r="J187" s="424"/>
      <c r="K187" s="424"/>
      <c r="L187" s="424"/>
      <c r="M187" s="424"/>
      <c r="N187" s="424"/>
      <c r="O187" s="424"/>
      <c r="P187" s="424"/>
      <c r="Q187" s="424"/>
      <c r="R187" s="424"/>
      <c r="S187" s="322" t="s">
        <v>2269</v>
      </c>
      <c r="T187" s="432"/>
      <c r="U187" s="428"/>
      <c r="V187" s="424"/>
      <c r="W187" s="428"/>
      <c r="X187" s="2"/>
      <c r="Y187" s="423"/>
      <c r="Z187" s="1"/>
      <c r="AA187" s="424"/>
      <c r="AB187" s="1"/>
      <c r="AC187" s="2"/>
      <c r="AD187" s="13"/>
      <c r="AE187" s="1"/>
      <c r="AF187" s="425"/>
    </row>
    <row r="188" spans="2:32" x14ac:dyDescent="0.2">
      <c r="B188" s="39" t="s">
        <v>76</v>
      </c>
      <c r="C188" s="422" t="s">
        <v>2112</v>
      </c>
      <c r="D188" s="424">
        <v>174</v>
      </c>
      <c r="E188" s="2" t="s">
        <v>42</v>
      </c>
      <c r="F188" s="13"/>
      <c r="G188" s="424">
        <v>3</v>
      </c>
      <c r="H188" s="424"/>
      <c r="I188" s="424"/>
      <c r="J188" s="424"/>
      <c r="K188" s="424"/>
      <c r="L188" s="424"/>
      <c r="M188" s="424"/>
      <c r="N188" s="424">
        <v>3</v>
      </c>
      <c r="O188" s="424"/>
      <c r="P188" s="424"/>
      <c r="Q188" s="424"/>
      <c r="R188" s="424"/>
      <c r="S188" s="322" t="s">
        <v>2270</v>
      </c>
      <c r="T188" s="432"/>
      <c r="U188" s="428"/>
      <c r="V188" s="424"/>
      <c r="W188" s="428"/>
      <c r="X188" s="2"/>
      <c r="Y188" s="423"/>
      <c r="Z188" s="1"/>
      <c r="AA188" s="424"/>
      <c r="AB188" s="1"/>
      <c r="AC188" s="2"/>
      <c r="AD188" s="13"/>
      <c r="AE188" s="1"/>
      <c r="AF188" s="425"/>
    </row>
    <row r="189" spans="2:32" x14ac:dyDescent="0.2">
      <c r="B189" s="39" t="s">
        <v>76</v>
      </c>
      <c r="C189" s="422" t="s">
        <v>2112</v>
      </c>
      <c r="D189" s="424">
        <v>175</v>
      </c>
      <c r="E189" s="2" t="s">
        <v>42</v>
      </c>
      <c r="F189" s="13"/>
      <c r="G189" s="424">
        <v>3</v>
      </c>
      <c r="H189" s="424"/>
      <c r="I189" s="424"/>
      <c r="J189" s="424"/>
      <c r="K189" s="424"/>
      <c r="L189" s="424"/>
      <c r="M189" s="424"/>
      <c r="N189" s="424"/>
      <c r="O189" s="424"/>
      <c r="P189" s="424"/>
      <c r="Q189" s="424"/>
      <c r="R189" s="424"/>
      <c r="S189" s="320" t="s">
        <v>2300</v>
      </c>
      <c r="T189" s="432"/>
      <c r="U189" s="428"/>
      <c r="V189" s="424"/>
      <c r="W189" s="428"/>
      <c r="X189" s="2"/>
      <c r="Y189" s="423"/>
      <c r="Z189" s="1"/>
      <c r="AA189" s="424"/>
      <c r="AB189" s="1"/>
      <c r="AC189" s="2"/>
      <c r="AD189" s="13"/>
      <c r="AE189" s="1"/>
      <c r="AF189" s="425"/>
    </row>
    <row r="190" spans="2:32" x14ac:dyDescent="0.2">
      <c r="B190" s="39" t="s">
        <v>76</v>
      </c>
      <c r="C190" s="422" t="s">
        <v>2112</v>
      </c>
      <c r="D190" s="424">
        <v>176</v>
      </c>
      <c r="E190" s="2" t="s">
        <v>42</v>
      </c>
      <c r="F190" s="13"/>
      <c r="G190" s="424">
        <v>3</v>
      </c>
      <c r="H190" s="424"/>
      <c r="I190" s="424"/>
      <c r="J190" s="424"/>
      <c r="K190" s="424"/>
      <c r="L190" s="424"/>
      <c r="M190" s="424"/>
      <c r="N190" s="424">
        <v>3</v>
      </c>
      <c r="O190" s="424"/>
      <c r="P190" s="424"/>
      <c r="Q190" s="424"/>
      <c r="R190" s="424"/>
      <c r="S190" s="322" t="s">
        <v>2271</v>
      </c>
      <c r="T190" s="432"/>
      <c r="U190" s="428"/>
      <c r="V190" s="424"/>
      <c r="W190" s="428"/>
      <c r="X190" s="2"/>
      <c r="Y190" s="423"/>
      <c r="Z190" s="1"/>
      <c r="AA190" s="424"/>
      <c r="AB190" s="1"/>
      <c r="AC190" s="2"/>
      <c r="AD190" s="13"/>
      <c r="AE190" s="1"/>
      <c r="AF190" s="425"/>
    </row>
    <row r="191" spans="2:32" x14ac:dyDescent="0.2">
      <c r="B191" s="39" t="s">
        <v>76</v>
      </c>
      <c r="C191" s="422" t="s">
        <v>2112</v>
      </c>
      <c r="D191" s="424">
        <v>177</v>
      </c>
      <c r="E191" s="2" t="s">
        <v>42</v>
      </c>
      <c r="F191" s="13"/>
      <c r="G191" s="424">
        <v>3</v>
      </c>
      <c r="H191" s="424"/>
      <c r="I191" s="424"/>
      <c r="J191" s="424"/>
      <c r="K191" s="424"/>
      <c r="L191" s="424"/>
      <c r="M191" s="424"/>
      <c r="N191" s="424"/>
      <c r="O191" s="424"/>
      <c r="P191" s="424"/>
      <c r="Q191" s="424"/>
      <c r="R191" s="424"/>
      <c r="S191" s="320" t="s">
        <v>2301</v>
      </c>
      <c r="T191" s="432"/>
      <c r="U191" s="428"/>
      <c r="V191" s="424"/>
      <c r="W191" s="428"/>
      <c r="X191" s="2"/>
      <c r="Y191" s="423"/>
      <c r="Z191" s="1"/>
      <c r="AA191" s="424"/>
      <c r="AB191" s="1"/>
      <c r="AC191" s="2"/>
      <c r="AD191" s="13"/>
      <c r="AE191" s="1"/>
      <c r="AF191" s="425"/>
    </row>
    <row r="192" spans="2:32" x14ac:dyDescent="0.2">
      <c r="B192" s="39" t="s">
        <v>76</v>
      </c>
      <c r="C192" s="422" t="s">
        <v>2112</v>
      </c>
      <c r="D192" s="424">
        <v>178</v>
      </c>
      <c r="E192" s="2" t="s">
        <v>42</v>
      </c>
      <c r="F192" s="13"/>
      <c r="G192" s="424">
        <v>3</v>
      </c>
      <c r="H192" s="424"/>
      <c r="I192" s="424"/>
      <c r="J192" s="424"/>
      <c r="K192" s="424"/>
      <c r="L192" s="424"/>
      <c r="M192" s="424"/>
      <c r="N192" s="424"/>
      <c r="O192" s="424"/>
      <c r="P192" s="424"/>
      <c r="Q192" s="424"/>
      <c r="R192" s="424"/>
      <c r="S192" s="320" t="s">
        <v>2302</v>
      </c>
      <c r="T192" s="432"/>
      <c r="U192" s="428"/>
      <c r="V192" s="424"/>
      <c r="W192" s="428"/>
      <c r="X192" s="2"/>
      <c r="Y192" s="423"/>
      <c r="Z192" s="1"/>
      <c r="AA192" s="424"/>
      <c r="AB192" s="1"/>
      <c r="AC192" s="2"/>
      <c r="AD192" s="13"/>
      <c r="AE192" s="1"/>
      <c r="AF192" s="425"/>
    </row>
    <row r="193" spans="2:32" x14ac:dyDescent="0.2">
      <c r="B193" s="39" t="s">
        <v>76</v>
      </c>
      <c r="C193" s="422" t="s">
        <v>2112</v>
      </c>
      <c r="D193" s="424">
        <v>179</v>
      </c>
      <c r="E193" s="2" t="s">
        <v>42</v>
      </c>
      <c r="F193" s="13"/>
      <c r="G193" s="424">
        <v>3</v>
      </c>
      <c r="H193" s="424"/>
      <c r="I193" s="424"/>
      <c r="J193" s="424"/>
      <c r="K193" s="424"/>
      <c r="L193" s="424"/>
      <c r="M193" s="424"/>
      <c r="N193" s="424">
        <v>3</v>
      </c>
      <c r="O193" s="424"/>
      <c r="P193" s="424"/>
      <c r="Q193" s="424"/>
      <c r="R193" s="424"/>
      <c r="S193" s="322" t="s">
        <v>2272</v>
      </c>
      <c r="T193" s="432"/>
      <c r="U193" s="428"/>
      <c r="V193" s="424"/>
      <c r="W193" s="428"/>
      <c r="X193" s="2"/>
      <c r="Y193" s="423"/>
      <c r="Z193" s="1"/>
      <c r="AA193" s="424"/>
      <c r="AB193" s="1"/>
      <c r="AC193" s="2"/>
      <c r="AD193" s="13"/>
      <c r="AE193" s="1"/>
      <c r="AF193" s="425"/>
    </row>
    <row r="194" spans="2:32" x14ac:dyDescent="0.2">
      <c r="B194" s="39" t="s">
        <v>76</v>
      </c>
      <c r="C194" s="422" t="s">
        <v>2112</v>
      </c>
      <c r="D194" s="424">
        <v>180</v>
      </c>
      <c r="E194" s="2" t="s">
        <v>42</v>
      </c>
      <c r="F194" s="13"/>
      <c r="G194" s="424">
        <v>3</v>
      </c>
      <c r="H194" s="424"/>
      <c r="I194" s="424"/>
      <c r="J194" s="424"/>
      <c r="K194" s="424"/>
      <c r="L194" s="424"/>
      <c r="M194" s="424"/>
      <c r="N194" s="424"/>
      <c r="O194" s="424"/>
      <c r="P194" s="424"/>
      <c r="Q194" s="424"/>
      <c r="R194" s="424"/>
      <c r="S194" s="320" t="s">
        <v>2303</v>
      </c>
      <c r="T194" s="432"/>
      <c r="U194" s="428"/>
      <c r="V194" s="424"/>
      <c r="W194" s="428"/>
      <c r="X194" s="2"/>
      <c r="Y194" s="423"/>
      <c r="Z194" s="1"/>
      <c r="AA194" s="424"/>
      <c r="AB194" s="1"/>
      <c r="AC194" s="2"/>
      <c r="AD194" s="13"/>
      <c r="AE194" s="1"/>
      <c r="AF194" s="425"/>
    </row>
    <row r="195" spans="2:32" x14ac:dyDescent="0.2">
      <c r="B195" s="39" t="s">
        <v>76</v>
      </c>
      <c r="C195" s="422" t="s">
        <v>2112</v>
      </c>
      <c r="D195" s="424">
        <v>181</v>
      </c>
      <c r="E195" s="2" t="s">
        <v>42</v>
      </c>
      <c r="F195" s="13"/>
      <c r="G195" s="424">
        <v>3</v>
      </c>
      <c r="H195" s="424"/>
      <c r="I195" s="424"/>
      <c r="J195" s="424"/>
      <c r="K195" s="424"/>
      <c r="L195" s="424"/>
      <c r="M195" s="424"/>
      <c r="N195" s="424">
        <v>3</v>
      </c>
      <c r="O195" s="424"/>
      <c r="P195" s="424"/>
      <c r="Q195" s="424"/>
      <c r="R195" s="424"/>
      <c r="S195" s="322" t="s">
        <v>2273</v>
      </c>
      <c r="T195" s="432"/>
      <c r="U195" s="428"/>
      <c r="V195" s="424"/>
      <c r="W195" s="428"/>
      <c r="X195" s="2"/>
      <c r="Y195" s="423"/>
      <c r="Z195" s="1"/>
      <c r="AA195" s="424"/>
      <c r="AB195" s="1"/>
      <c r="AC195" s="2"/>
      <c r="AD195" s="13"/>
      <c r="AE195" s="1"/>
      <c r="AF195" s="425"/>
    </row>
    <row r="196" spans="2:32" x14ac:dyDescent="0.2">
      <c r="B196" s="39" t="s">
        <v>76</v>
      </c>
      <c r="C196" s="422" t="s">
        <v>2112</v>
      </c>
      <c r="D196" s="424">
        <v>182</v>
      </c>
      <c r="E196" s="2" t="s">
        <v>42</v>
      </c>
      <c r="F196" s="13"/>
      <c r="G196" s="424">
        <v>3</v>
      </c>
      <c r="H196" s="424"/>
      <c r="I196" s="424"/>
      <c r="J196" s="424"/>
      <c r="K196" s="424"/>
      <c r="L196" s="424"/>
      <c r="M196" s="424"/>
      <c r="N196" s="424"/>
      <c r="O196" s="424"/>
      <c r="P196" s="424"/>
      <c r="Q196" s="424"/>
      <c r="R196" s="424"/>
      <c r="S196" s="320" t="s">
        <v>2304</v>
      </c>
      <c r="T196" s="432"/>
      <c r="U196" s="428"/>
      <c r="V196" s="424"/>
      <c r="W196" s="428"/>
      <c r="X196" s="2"/>
      <c r="Y196" s="423"/>
      <c r="Z196" s="1"/>
      <c r="AA196" s="424"/>
      <c r="AB196" s="1"/>
      <c r="AC196" s="2"/>
      <c r="AD196" s="13"/>
      <c r="AE196" s="1"/>
      <c r="AF196" s="425"/>
    </row>
    <row r="197" spans="2:32" x14ac:dyDescent="0.2">
      <c r="B197" s="39" t="s">
        <v>76</v>
      </c>
      <c r="C197" s="422" t="s">
        <v>2112</v>
      </c>
      <c r="D197" s="424">
        <v>183</v>
      </c>
      <c r="E197" s="2" t="s">
        <v>2235</v>
      </c>
      <c r="F197" s="13"/>
      <c r="G197" s="424">
        <v>3</v>
      </c>
      <c r="H197" s="424">
        <v>3</v>
      </c>
      <c r="I197" s="424"/>
      <c r="J197" s="424"/>
      <c r="K197" s="424">
        <v>3</v>
      </c>
      <c r="L197" s="424"/>
      <c r="M197" s="424"/>
      <c r="N197" s="424">
        <v>3</v>
      </c>
      <c r="O197" s="424"/>
      <c r="P197" s="424"/>
      <c r="Q197" s="424"/>
      <c r="R197" s="424"/>
      <c r="S197" s="320" t="s">
        <v>2305</v>
      </c>
      <c r="T197" s="432"/>
      <c r="U197" s="428"/>
      <c r="V197" s="424"/>
      <c r="W197" s="428"/>
      <c r="X197" s="2"/>
      <c r="Y197" s="423"/>
      <c r="Z197" s="1"/>
      <c r="AA197" s="424"/>
      <c r="AB197" s="1"/>
      <c r="AC197" s="2"/>
      <c r="AD197" s="13"/>
      <c r="AE197" s="1"/>
      <c r="AF197" s="425"/>
    </row>
    <row r="198" spans="2:32" x14ac:dyDescent="0.2">
      <c r="B198" s="39" t="s">
        <v>76</v>
      </c>
      <c r="C198" s="422" t="s">
        <v>2112</v>
      </c>
      <c r="D198" s="424">
        <v>184</v>
      </c>
      <c r="E198" s="2" t="s">
        <v>2235</v>
      </c>
      <c r="F198" s="13"/>
      <c r="G198" s="424">
        <v>3</v>
      </c>
      <c r="H198" s="424">
        <v>2</v>
      </c>
      <c r="I198" s="424">
        <v>1</v>
      </c>
      <c r="J198" s="424"/>
      <c r="K198" s="424">
        <v>4</v>
      </c>
      <c r="L198" s="424"/>
      <c r="M198" s="424"/>
      <c r="N198" s="424">
        <v>3</v>
      </c>
      <c r="O198" s="424"/>
      <c r="P198" s="424"/>
      <c r="Q198" s="424"/>
      <c r="R198" s="424"/>
      <c r="S198" s="322" t="s">
        <v>2274</v>
      </c>
      <c r="T198" s="432"/>
      <c r="U198" s="428"/>
      <c r="V198" s="424"/>
      <c r="W198" s="428"/>
      <c r="X198" s="2"/>
      <c r="Y198" s="423"/>
      <c r="Z198" s="1"/>
      <c r="AA198" s="424"/>
      <c r="AB198" s="1"/>
      <c r="AC198" s="2"/>
      <c r="AD198" s="13"/>
      <c r="AE198" s="1"/>
      <c r="AF198" s="425"/>
    </row>
    <row r="199" spans="2:32" x14ac:dyDescent="0.2">
      <c r="B199" s="39" t="s">
        <v>76</v>
      </c>
      <c r="C199" s="422" t="s">
        <v>2112</v>
      </c>
      <c r="D199" s="424">
        <v>185</v>
      </c>
      <c r="E199" s="2" t="s">
        <v>2237</v>
      </c>
      <c r="F199" s="13"/>
      <c r="G199" s="424"/>
      <c r="H199" s="424"/>
      <c r="I199" s="424">
        <v>9</v>
      </c>
      <c r="J199" s="424"/>
      <c r="K199" s="424"/>
      <c r="L199" s="424"/>
      <c r="M199" s="424"/>
      <c r="N199" s="424"/>
      <c r="O199" s="424"/>
      <c r="P199" s="424"/>
      <c r="Q199" s="424"/>
      <c r="R199" s="424"/>
      <c r="S199" s="322" t="s">
        <v>1484</v>
      </c>
      <c r="T199" s="432"/>
      <c r="U199" s="428"/>
      <c r="V199" s="424"/>
      <c r="W199" s="428"/>
      <c r="X199" s="2"/>
      <c r="Y199" s="423"/>
      <c r="Z199" s="1"/>
      <c r="AA199" s="424"/>
      <c r="AB199" s="1"/>
      <c r="AC199" s="2"/>
      <c r="AD199" s="13"/>
      <c r="AE199" s="1"/>
      <c r="AF199" s="425"/>
    </row>
    <row r="200" spans="2:32" x14ac:dyDescent="0.2">
      <c r="B200" s="39" t="s">
        <v>76</v>
      </c>
      <c r="C200" s="422" t="s">
        <v>2112</v>
      </c>
      <c r="D200" s="424">
        <v>186</v>
      </c>
      <c r="E200" s="2" t="s">
        <v>44</v>
      </c>
      <c r="F200" s="13"/>
      <c r="G200" s="424"/>
      <c r="H200" s="424"/>
      <c r="I200" s="424">
        <v>6</v>
      </c>
      <c r="J200" s="424"/>
      <c r="K200" s="424">
        <v>3</v>
      </c>
      <c r="L200" s="424"/>
      <c r="M200" s="424"/>
      <c r="N200" s="424"/>
      <c r="O200" s="424"/>
      <c r="P200" s="424">
        <v>3</v>
      </c>
      <c r="Q200" s="424"/>
      <c r="R200" s="424"/>
      <c r="S200" s="320" t="s">
        <v>2306</v>
      </c>
      <c r="T200" s="432"/>
      <c r="U200" s="428"/>
      <c r="V200" s="424"/>
      <c r="W200" s="428"/>
      <c r="X200" s="2"/>
      <c r="Y200" s="423"/>
      <c r="Z200" s="1"/>
      <c r="AA200" s="424"/>
      <c r="AB200" s="1"/>
      <c r="AC200" s="2"/>
      <c r="AD200" s="13"/>
      <c r="AE200" s="1"/>
      <c r="AF200" s="425"/>
    </row>
    <row r="201" spans="2:32" ht="15.75" thickBot="1" x14ac:dyDescent="0.25">
      <c r="B201" s="286" t="s">
        <v>76</v>
      </c>
      <c r="C201" s="7" t="s">
        <v>2112</v>
      </c>
      <c r="D201" s="15">
        <v>187</v>
      </c>
      <c r="E201" s="4" t="s">
        <v>60</v>
      </c>
      <c r="F201" s="14"/>
      <c r="G201" s="15"/>
      <c r="H201" s="15"/>
      <c r="I201" s="15">
        <v>6</v>
      </c>
      <c r="J201" s="15"/>
      <c r="K201" s="15">
        <v>3</v>
      </c>
      <c r="L201" s="15"/>
      <c r="M201" s="15"/>
      <c r="N201" s="15">
        <v>3</v>
      </c>
      <c r="O201" s="15"/>
      <c r="P201" s="15"/>
      <c r="Q201" s="15"/>
      <c r="R201" s="15"/>
      <c r="S201" s="394" t="s">
        <v>2307</v>
      </c>
      <c r="T201" s="433"/>
      <c r="U201" s="434"/>
      <c r="V201" s="15"/>
      <c r="W201" s="434"/>
      <c r="X201" s="4"/>
      <c r="Y201" s="184"/>
      <c r="Z201" s="3"/>
      <c r="AA201" s="15"/>
      <c r="AB201" s="3"/>
      <c r="AC201" s="4"/>
      <c r="AD201" s="14"/>
      <c r="AE201" s="3"/>
      <c r="AF201" s="265"/>
    </row>
    <row r="204" spans="2:32" ht="20.25" x14ac:dyDescent="0.2">
      <c r="E204" s="74" t="s">
        <v>5</v>
      </c>
      <c r="F204" s="75"/>
      <c r="G204" s="605"/>
      <c r="H204" s="606"/>
      <c r="I204" s="606"/>
      <c r="J204" s="606"/>
      <c r="K204" s="606"/>
      <c r="L204" s="606"/>
      <c r="M204" s="606"/>
      <c r="N204" s="606"/>
      <c r="O204" s="606"/>
      <c r="P204" s="607"/>
      <c r="Q204" s="608" t="s">
        <v>5</v>
      </c>
      <c r="R204" s="609"/>
      <c r="S204" s="609"/>
      <c r="T204" s="609"/>
      <c r="U204" s="609"/>
      <c r="V204" s="76"/>
      <c r="W204" s="77"/>
      <c r="X204" s="77"/>
      <c r="Y204" s="77"/>
      <c r="Z204" s="77"/>
      <c r="AA204" s="77"/>
      <c r="AB204" s="78"/>
    </row>
    <row r="205" spans="2:32" ht="18" customHeight="1" x14ac:dyDescent="0.2">
      <c r="E205" s="610" t="s">
        <v>92</v>
      </c>
      <c r="F205" s="611"/>
      <c r="G205" s="611"/>
      <c r="H205" s="611"/>
      <c r="I205" s="611"/>
      <c r="J205" s="79"/>
      <c r="K205" s="79"/>
      <c r="L205" s="79"/>
      <c r="M205" s="79"/>
      <c r="N205" s="79"/>
      <c r="O205" s="79"/>
      <c r="P205" s="80"/>
      <c r="Q205" s="610" t="s">
        <v>298</v>
      </c>
      <c r="R205" s="611"/>
      <c r="S205" s="611"/>
      <c r="T205" s="611"/>
      <c r="U205" s="611"/>
      <c r="V205" s="79"/>
      <c r="W205" s="79"/>
      <c r="X205" s="79"/>
      <c r="Y205" s="79"/>
      <c r="Z205" s="79"/>
      <c r="AA205" s="79"/>
      <c r="AB205" s="80"/>
    </row>
    <row r="206" spans="2:32" ht="20.25" x14ac:dyDescent="0.2">
      <c r="E206" s="612" t="s">
        <v>299</v>
      </c>
      <c r="F206" s="613"/>
      <c r="G206" s="613"/>
      <c r="H206" s="614"/>
      <c r="I206" s="615"/>
      <c r="J206" s="615"/>
      <c r="K206" s="615"/>
      <c r="L206" s="615"/>
      <c r="M206" s="615"/>
      <c r="N206" s="615"/>
      <c r="O206" s="615"/>
      <c r="P206" s="616"/>
      <c r="Q206" s="612" t="s">
        <v>297</v>
      </c>
      <c r="R206" s="613"/>
      <c r="S206" s="613"/>
      <c r="T206" s="614"/>
      <c r="U206" s="615"/>
      <c r="V206" s="615"/>
      <c r="W206" s="615"/>
      <c r="X206" s="615"/>
      <c r="Y206" s="615"/>
      <c r="Z206" s="615"/>
      <c r="AA206" s="615"/>
      <c r="AB206" s="616"/>
    </row>
    <row r="207" spans="2:32" ht="18.75" thickBot="1" x14ac:dyDescent="0.25">
      <c r="E207" s="595" t="s">
        <v>6</v>
      </c>
      <c r="F207" s="596"/>
      <c r="G207" s="596"/>
      <c r="H207" s="597"/>
      <c r="I207" s="598"/>
      <c r="J207" s="598"/>
      <c r="K207" s="598"/>
      <c r="L207" s="598"/>
      <c r="M207" s="598"/>
      <c r="N207" s="598"/>
      <c r="O207" s="598"/>
      <c r="P207" s="599"/>
      <c r="Q207" s="595" t="s">
        <v>6</v>
      </c>
      <c r="R207" s="596"/>
      <c r="S207" s="596"/>
      <c r="T207" s="597"/>
      <c r="U207" s="600"/>
      <c r="V207" s="600"/>
      <c r="W207" s="600"/>
      <c r="X207" s="600"/>
      <c r="Y207" s="600"/>
      <c r="Z207" s="600"/>
      <c r="AA207" s="600"/>
      <c r="AB207" s="601"/>
    </row>
  </sheetData>
  <sheetProtection formatColumns="0" formatRows="0" insertColumns="0" insertRows="0" deleteColumns="0" deleteRows="0"/>
  <mergeCells count="34">
    <mergeCell ref="B8:D8"/>
    <mergeCell ref="E8:X8"/>
    <mergeCell ref="Y8:AA8"/>
    <mergeCell ref="AB8:AF8"/>
    <mergeCell ref="B3:D6"/>
    <mergeCell ref="E3:AE4"/>
    <mergeCell ref="E5:AE6"/>
    <mergeCell ref="AF5:AF6"/>
    <mergeCell ref="B7:AF7"/>
    <mergeCell ref="Y9:AA9"/>
    <mergeCell ref="AB9:AF9"/>
    <mergeCell ref="B10:E13"/>
    <mergeCell ref="F10:AC11"/>
    <mergeCell ref="AD10:AF11"/>
    <mergeCell ref="F12:S12"/>
    <mergeCell ref="T12:X13"/>
    <mergeCell ref="Y12:AC13"/>
    <mergeCell ref="AD12:AF13"/>
    <mergeCell ref="G204:P204"/>
    <mergeCell ref="Q204:U204"/>
    <mergeCell ref="B9:D9"/>
    <mergeCell ref="E9:P9"/>
    <mergeCell ref="T9:X9"/>
    <mergeCell ref="F13:S13"/>
    <mergeCell ref="E207:H207"/>
    <mergeCell ref="I207:P207"/>
    <mergeCell ref="Q207:T207"/>
    <mergeCell ref="U207:AB207"/>
    <mergeCell ref="E205:I205"/>
    <mergeCell ref="Q205:U205"/>
    <mergeCell ref="E206:H206"/>
    <mergeCell ref="I206:P206"/>
    <mergeCell ref="Q206:T206"/>
    <mergeCell ref="U206:AB206"/>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79998168889431442"/>
  </sheetPr>
  <dimension ref="B2:AF43"/>
  <sheetViews>
    <sheetView zoomScale="58" zoomScaleNormal="58" workbookViewId="0">
      <selection activeCell="H30" sqref="H30"/>
    </sheetView>
  </sheetViews>
  <sheetFormatPr defaultColWidth="10.76171875" defaultRowHeight="15" x14ac:dyDescent="0.2"/>
  <cols>
    <col min="1" max="1" width="2.28515625" bestFit="1" customWidth="1"/>
    <col min="2" max="2" width="15.73828125" customWidth="1"/>
    <col min="3" max="3" width="12.64453125" customWidth="1"/>
    <col min="4" max="4" width="10.76171875" customWidth="1"/>
    <col min="5" max="5" width="25.69140625" customWidth="1"/>
    <col min="6" max="6" width="10.76171875" customWidth="1"/>
    <col min="7" max="18" width="10.76171875" style="6" customWidth="1"/>
    <col min="19" max="19" width="20.71484375" style="157" customWidth="1"/>
    <col min="20" max="22" width="12.64453125" style="6" customWidth="1"/>
    <col min="23" max="23" width="30.66796875" customWidth="1"/>
    <col min="24" max="24" width="15.73828125" customWidth="1"/>
    <col min="25" max="25" width="12.64453125" style="6" customWidth="1"/>
    <col min="26" max="26" width="12.64453125" customWidth="1"/>
    <col min="27" max="27" width="12.64453125" style="6" customWidth="1"/>
    <col min="28" max="28" width="30.66796875" customWidth="1"/>
    <col min="29" max="29" width="15.73828125" customWidth="1"/>
    <col min="30" max="31" width="12.64453125" customWidth="1"/>
    <col min="32" max="32" width="30.66796875"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127" t="s">
        <v>19</v>
      </c>
    </row>
    <row r="4" spans="2:32" ht="15" customHeight="1" x14ac:dyDescent="0.2">
      <c r="B4" s="621"/>
      <c r="C4" s="622"/>
      <c r="D4" s="622"/>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128"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617" t="s">
        <v>80</v>
      </c>
    </row>
    <row r="6" spans="2:32" ht="15" customHeight="1" x14ac:dyDescent="0.2">
      <c r="B6" s="621"/>
      <c r="C6" s="622"/>
      <c r="D6" s="622"/>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54"/>
    </row>
    <row r="7" spans="2:32" x14ac:dyDescent="0.2">
      <c r="B7" s="621"/>
      <c r="C7" s="622"/>
      <c r="D7" s="622"/>
      <c r="E7" s="622"/>
      <c r="F7" s="622"/>
      <c r="G7" s="622"/>
      <c r="H7" s="622"/>
      <c r="I7" s="622"/>
      <c r="J7" s="622"/>
      <c r="K7" s="622"/>
      <c r="L7" s="622"/>
      <c r="M7" s="622"/>
      <c r="N7" s="622"/>
      <c r="O7" s="622"/>
      <c r="P7" s="622"/>
      <c r="Q7" s="622"/>
      <c r="R7" s="622"/>
      <c r="S7" s="622"/>
      <c r="T7" s="622"/>
      <c r="U7" s="622"/>
      <c r="V7" s="622"/>
      <c r="W7" s="622"/>
      <c r="X7" s="622"/>
      <c r="Y7" s="622"/>
      <c r="Z7" s="622"/>
      <c r="AA7" s="622"/>
      <c r="AB7" s="622"/>
      <c r="AC7" s="630"/>
      <c r="AD7" s="630"/>
      <c r="AE7" s="630"/>
      <c r="AF7" s="630"/>
    </row>
    <row r="8" spans="2:32" x14ac:dyDescent="0.2">
      <c r="B8" s="579" t="s">
        <v>15</v>
      </c>
      <c r="C8" s="580"/>
      <c r="D8" s="581"/>
      <c r="E8" s="632" t="s">
        <v>38</v>
      </c>
      <c r="F8" s="633"/>
      <c r="G8" s="633"/>
      <c r="H8" s="633"/>
      <c r="I8" s="633"/>
      <c r="J8" s="633"/>
      <c r="K8" s="633"/>
      <c r="L8" s="633"/>
      <c r="M8" s="633"/>
      <c r="N8" s="633"/>
      <c r="O8" s="633"/>
      <c r="P8" s="633"/>
      <c r="Q8" s="633"/>
      <c r="R8" s="633"/>
      <c r="S8" s="633"/>
      <c r="T8" s="633"/>
      <c r="U8" s="633"/>
      <c r="V8" s="633"/>
      <c r="W8" s="633"/>
      <c r="X8" s="633"/>
      <c r="Y8" s="634" t="s">
        <v>12</v>
      </c>
      <c r="Z8" s="634"/>
      <c r="AA8" s="634"/>
      <c r="AB8" s="582">
        <v>4600135303</v>
      </c>
      <c r="AC8" s="583"/>
      <c r="AD8" s="583"/>
      <c r="AE8" s="583"/>
      <c r="AF8" s="583"/>
    </row>
    <row r="9" spans="2:32" x14ac:dyDescent="0.2">
      <c r="B9" s="579" t="s">
        <v>14</v>
      </c>
      <c r="C9" s="580"/>
      <c r="D9" s="581"/>
      <c r="E9" s="582" t="s">
        <v>39</v>
      </c>
      <c r="F9" s="639"/>
      <c r="G9" s="639"/>
      <c r="H9" s="639"/>
      <c r="I9" s="639"/>
      <c r="J9" s="639"/>
      <c r="K9" s="639"/>
      <c r="L9" s="639"/>
      <c r="M9" s="639"/>
      <c r="N9" s="639"/>
      <c r="O9" s="639"/>
      <c r="P9" s="639"/>
      <c r="Q9" s="370"/>
      <c r="R9" s="370"/>
      <c r="S9" s="371"/>
      <c r="T9" s="585"/>
      <c r="U9" s="586"/>
      <c r="V9" s="586"/>
      <c r="W9" s="586"/>
      <c r="X9" s="587"/>
      <c r="Y9" s="588" t="s">
        <v>13</v>
      </c>
      <c r="Z9" s="584"/>
      <c r="AA9" s="589"/>
      <c r="AB9" s="582" t="s">
        <v>40</v>
      </c>
      <c r="AC9" s="583"/>
      <c r="AD9" s="583"/>
      <c r="AE9" s="583"/>
      <c r="AF9" s="583"/>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635" t="s">
        <v>2</v>
      </c>
      <c r="AE10" s="635"/>
      <c r="AF10" s="635"/>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546"/>
      <c r="U11" s="546"/>
      <c r="V11" s="546"/>
      <c r="W11" s="546"/>
      <c r="X11" s="546"/>
      <c r="Y11" s="546"/>
      <c r="Z11" s="546"/>
      <c r="AA11" s="546"/>
      <c r="AB11" s="546"/>
      <c r="AC11" s="546"/>
      <c r="AD11" s="637"/>
      <c r="AE11" s="637"/>
      <c r="AF11" s="637"/>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23"/>
      <c r="U13" s="624"/>
      <c r="V13" s="624"/>
      <c r="W13" s="624"/>
      <c r="X13" s="625"/>
      <c r="Y13" s="623"/>
      <c r="Z13" s="624"/>
      <c r="AA13" s="624"/>
      <c r="AB13" s="624"/>
      <c r="AC13" s="625"/>
      <c r="AD13" s="623"/>
      <c r="AE13" s="624"/>
      <c r="AF13" s="625"/>
    </row>
    <row r="14" spans="2:32" ht="43.5" thickBot="1" x14ac:dyDescent="0.25">
      <c r="B14" s="147" t="s">
        <v>7</v>
      </c>
      <c r="C14" s="138" t="s">
        <v>8</v>
      </c>
      <c r="D14" s="138" t="s">
        <v>23</v>
      </c>
      <c r="E14" s="318" t="s">
        <v>22</v>
      </c>
      <c r="F14" s="151" t="s">
        <v>390</v>
      </c>
      <c r="G14" s="152" t="s">
        <v>28</v>
      </c>
      <c r="H14" s="152" t="s">
        <v>29</v>
      </c>
      <c r="I14" s="152" t="s">
        <v>37</v>
      </c>
      <c r="J14" s="152" t="s">
        <v>30</v>
      </c>
      <c r="K14" s="152" t="s">
        <v>31</v>
      </c>
      <c r="L14" s="149" t="s">
        <v>33</v>
      </c>
      <c r="M14" s="149" t="s">
        <v>34</v>
      </c>
      <c r="N14" s="152" t="s">
        <v>48</v>
      </c>
      <c r="O14" s="149" t="s">
        <v>36</v>
      </c>
      <c r="P14" s="152" t="s">
        <v>32</v>
      </c>
      <c r="Q14" s="149" t="s">
        <v>382</v>
      </c>
      <c r="R14" s="149" t="s">
        <v>383</v>
      </c>
      <c r="S14" s="400" t="s">
        <v>384</v>
      </c>
      <c r="T14" s="137" t="s">
        <v>391</v>
      </c>
      <c r="U14" s="138" t="s">
        <v>387</v>
      </c>
      <c r="V14" s="138" t="s">
        <v>35</v>
      </c>
      <c r="W14" s="140" t="s">
        <v>385</v>
      </c>
      <c r="X14" s="142" t="s">
        <v>388</v>
      </c>
      <c r="Y14" s="151" t="s">
        <v>392</v>
      </c>
      <c r="Z14" s="149" t="s">
        <v>393</v>
      </c>
      <c r="AA14" s="149" t="s">
        <v>27</v>
      </c>
      <c r="AB14" s="155" t="s">
        <v>386</v>
      </c>
      <c r="AC14" s="153" t="s">
        <v>389</v>
      </c>
      <c r="AD14" s="148" t="s">
        <v>11</v>
      </c>
      <c r="AE14" s="142" t="s">
        <v>394</v>
      </c>
      <c r="AF14" s="148" t="s">
        <v>26</v>
      </c>
    </row>
    <row r="15" spans="2:32" x14ac:dyDescent="0.2">
      <c r="B15" s="38" t="s">
        <v>76</v>
      </c>
      <c r="C15" s="11" t="s">
        <v>2183</v>
      </c>
      <c r="D15" s="11" t="s">
        <v>2182</v>
      </c>
      <c r="E15" s="43" t="s">
        <v>62</v>
      </c>
      <c r="F15" s="42"/>
      <c r="G15" s="11">
        <v>2</v>
      </c>
      <c r="H15" s="11">
        <v>6</v>
      </c>
      <c r="I15" s="11"/>
      <c r="J15" s="11"/>
      <c r="K15" s="11">
        <v>3</v>
      </c>
      <c r="L15" s="11"/>
      <c r="M15" s="11"/>
      <c r="N15" s="11"/>
      <c r="O15" s="11"/>
      <c r="P15" s="11"/>
      <c r="Q15" s="11"/>
      <c r="R15" s="130"/>
      <c r="S15" s="401" t="s">
        <v>2187</v>
      </c>
      <c r="T15" s="42"/>
      <c r="U15" s="11"/>
      <c r="V15" s="11"/>
      <c r="W15" s="11"/>
      <c r="X15" s="43"/>
      <c r="Y15" s="42"/>
      <c r="Z15" s="11"/>
      <c r="AA15" s="11"/>
      <c r="AB15" s="11"/>
      <c r="AC15" s="46"/>
      <c r="AD15" s="42"/>
      <c r="AE15" s="11"/>
      <c r="AF15" s="285"/>
    </row>
    <row r="16" spans="2:32" x14ac:dyDescent="0.2">
      <c r="B16" s="39" t="s">
        <v>76</v>
      </c>
      <c r="C16" s="384" t="s">
        <v>2183</v>
      </c>
      <c r="D16" s="386">
        <v>1</v>
      </c>
      <c r="E16" s="2" t="s">
        <v>44</v>
      </c>
      <c r="F16" s="13"/>
      <c r="G16" s="386">
        <v>6</v>
      </c>
      <c r="H16" s="386">
        <v>6</v>
      </c>
      <c r="I16" s="386"/>
      <c r="J16" s="386"/>
      <c r="K16" s="386"/>
      <c r="L16" s="386"/>
      <c r="M16" s="386"/>
      <c r="N16" s="386">
        <v>5</v>
      </c>
      <c r="O16" s="386"/>
      <c r="P16" s="386">
        <v>3</v>
      </c>
      <c r="Q16" s="386"/>
      <c r="R16" s="390"/>
      <c r="S16" s="322" t="s">
        <v>2188</v>
      </c>
      <c r="T16" s="44"/>
      <c r="U16" s="50"/>
      <c r="V16" s="386"/>
      <c r="W16" s="384"/>
      <c r="X16" s="2"/>
      <c r="Y16" s="98"/>
      <c r="Z16" s="384"/>
      <c r="AA16" s="386"/>
      <c r="AB16" s="1"/>
      <c r="AC16" s="2"/>
      <c r="AD16" s="13"/>
      <c r="AE16" s="1"/>
      <c r="AF16" s="387"/>
    </row>
    <row r="17" spans="2:32" x14ac:dyDescent="0.2">
      <c r="B17" s="39" t="s">
        <v>76</v>
      </c>
      <c r="C17" s="384" t="s">
        <v>2183</v>
      </c>
      <c r="D17" s="386">
        <v>2</v>
      </c>
      <c r="E17" s="2" t="s">
        <v>42</v>
      </c>
      <c r="F17" s="13"/>
      <c r="G17" s="386">
        <v>3</v>
      </c>
      <c r="H17" s="386"/>
      <c r="I17" s="386"/>
      <c r="J17" s="386"/>
      <c r="K17" s="386"/>
      <c r="L17" s="386"/>
      <c r="M17" s="386"/>
      <c r="N17" s="386">
        <v>3</v>
      </c>
      <c r="O17" s="386"/>
      <c r="P17" s="386"/>
      <c r="Q17" s="386"/>
      <c r="R17" s="390"/>
      <c r="S17" s="322" t="s">
        <v>2189</v>
      </c>
      <c r="T17" s="385"/>
      <c r="U17" s="386"/>
      <c r="V17" s="386"/>
      <c r="W17" s="384"/>
      <c r="X17" s="2"/>
      <c r="Y17" s="98"/>
      <c r="Z17" s="384"/>
      <c r="AA17" s="386"/>
      <c r="AB17" s="1"/>
      <c r="AC17" s="2"/>
      <c r="AD17" s="13"/>
      <c r="AE17" s="1"/>
      <c r="AF17" s="387"/>
    </row>
    <row r="18" spans="2:32" x14ac:dyDescent="0.2">
      <c r="B18" s="39" t="s">
        <v>76</v>
      </c>
      <c r="C18" s="384" t="s">
        <v>2183</v>
      </c>
      <c r="D18" s="386">
        <v>3</v>
      </c>
      <c r="E18" s="2" t="s">
        <v>42</v>
      </c>
      <c r="F18" s="13"/>
      <c r="G18" s="386">
        <v>3</v>
      </c>
      <c r="H18" s="386"/>
      <c r="I18" s="386"/>
      <c r="J18" s="386"/>
      <c r="K18" s="386"/>
      <c r="L18" s="386"/>
      <c r="M18" s="386"/>
      <c r="N18" s="386">
        <v>2</v>
      </c>
      <c r="O18" s="386"/>
      <c r="P18" s="386"/>
      <c r="Q18" s="386"/>
      <c r="R18" s="390"/>
      <c r="S18" s="322" t="s">
        <v>2190</v>
      </c>
      <c r="T18" s="385"/>
      <c r="U18" s="386"/>
      <c r="V18" s="386"/>
      <c r="W18" s="384"/>
      <c r="X18" s="2"/>
      <c r="Y18" s="98"/>
      <c r="Z18" s="384"/>
      <c r="AA18" s="386"/>
      <c r="AB18" s="1"/>
      <c r="AC18" s="2"/>
      <c r="AD18" s="13"/>
      <c r="AE18" s="1"/>
      <c r="AF18" s="387"/>
    </row>
    <row r="19" spans="2:32" x14ac:dyDescent="0.2">
      <c r="B19" s="39" t="s">
        <v>76</v>
      </c>
      <c r="C19" s="384" t="s">
        <v>2183</v>
      </c>
      <c r="D19" s="386">
        <v>4</v>
      </c>
      <c r="E19" s="2" t="s">
        <v>2184</v>
      </c>
      <c r="F19" s="13"/>
      <c r="G19" s="386">
        <v>3</v>
      </c>
      <c r="H19" s="386">
        <v>9</v>
      </c>
      <c r="I19" s="386"/>
      <c r="J19" s="386"/>
      <c r="K19" s="386"/>
      <c r="L19" s="386"/>
      <c r="M19" s="386"/>
      <c r="N19" s="386"/>
      <c r="O19" s="386"/>
      <c r="P19" s="386"/>
      <c r="Q19" s="386"/>
      <c r="R19" s="390"/>
      <c r="S19" s="321" t="s">
        <v>2191</v>
      </c>
      <c r="T19" s="385"/>
      <c r="U19" s="386"/>
      <c r="V19" s="386"/>
      <c r="W19" s="384"/>
      <c r="X19" s="2"/>
      <c r="Y19" s="98"/>
      <c r="Z19" s="384"/>
      <c r="AA19" s="386"/>
      <c r="AB19" s="1"/>
      <c r="AC19" s="2"/>
      <c r="AD19" s="13"/>
      <c r="AE19" s="1"/>
      <c r="AF19" s="387"/>
    </row>
    <row r="20" spans="2:32" x14ac:dyDescent="0.2">
      <c r="B20" s="39" t="s">
        <v>76</v>
      </c>
      <c r="C20" s="384" t="s">
        <v>2183</v>
      </c>
      <c r="D20" s="386">
        <v>5</v>
      </c>
      <c r="E20" s="2" t="s">
        <v>44</v>
      </c>
      <c r="F20" s="13"/>
      <c r="G20" s="386">
        <v>3</v>
      </c>
      <c r="H20" s="386">
        <v>6</v>
      </c>
      <c r="I20" s="386"/>
      <c r="J20" s="386"/>
      <c r="K20" s="386"/>
      <c r="L20" s="386"/>
      <c r="M20" s="386"/>
      <c r="N20" s="386">
        <v>6</v>
      </c>
      <c r="O20" s="386"/>
      <c r="P20" s="386"/>
      <c r="Q20" s="386"/>
      <c r="R20" s="390"/>
      <c r="S20" s="320" t="s">
        <v>2192</v>
      </c>
      <c r="T20" s="385"/>
      <c r="U20" s="386"/>
      <c r="V20" s="386"/>
      <c r="W20" s="384"/>
      <c r="X20" s="2"/>
      <c r="Y20" s="98"/>
      <c r="Z20" s="384"/>
      <c r="AA20" s="386"/>
      <c r="AB20" s="1"/>
      <c r="AC20" s="2"/>
      <c r="AD20" s="13"/>
      <c r="AE20" s="1"/>
      <c r="AF20" s="387"/>
    </row>
    <row r="21" spans="2:32" x14ac:dyDescent="0.2">
      <c r="B21" s="39" t="s">
        <v>76</v>
      </c>
      <c r="C21" s="384" t="s">
        <v>2183</v>
      </c>
      <c r="D21" s="386">
        <v>6</v>
      </c>
      <c r="E21" s="2" t="s">
        <v>42</v>
      </c>
      <c r="F21" s="13"/>
      <c r="G21" s="386">
        <v>3</v>
      </c>
      <c r="H21" s="386"/>
      <c r="I21" s="386"/>
      <c r="J21" s="386"/>
      <c r="K21" s="386"/>
      <c r="L21" s="386"/>
      <c r="M21" s="386"/>
      <c r="N21" s="386"/>
      <c r="O21" s="386"/>
      <c r="P21" s="386"/>
      <c r="Q21" s="386"/>
      <c r="R21" s="390"/>
      <c r="S21" s="320" t="s">
        <v>2193</v>
      </c>
      <c r="T21" s="385"/>
      <c r="U21" s="386"/>
      <c r="V21" s="386"/>
      <c r="W21" s="384"/>
      <c r="X21" s="2"/>
      <c r="Y21" s="98"/>
      <c r="Z21" s="384"/>
      <c r="AA21" s="386"/>
      <c r="AB21" s="1"/>
      <c r="AC21" s="2"/>
      <c r="AD21" s="13"/>
      <c r="AE21" s="1"/>
      <c r="AF21" s="387"/>
    </row>
    <row r="22" spans="2:32" x14ac:dyDescent="0.2">
      <c r="B22" s="39" t="s">
        <v>76</v>
      </c>
      <c r="C22" s="384" t="s">
        <v>2183</v>
      </c>
      <c r="D22" s="386">
        <v>7</v>
      </c>
      <c r="E22" s="2" t="s">
        <v>42</v>
      </c>
      <c r="F22" s="13"/>
      <c r="G22" s="386">
        <v>3</v>
      </c>
      <c r="H22" s="386"/>
      <c r="I22" s="386"/>
      <c r="J22" s="386"/>
      <c r="K22" s="386"/>
      <c r="L22" s="386"/>
      <c r="M22" s="386"/>
      <c r="N22" s="386">
        <v>6</v>
      </c>
      <c r="O22" s="386"/>
      <c r="P22" s="386"/>
      <c r="Q22" s="386"/>
      <c r="R22" s="390"/>
      <c r="S22" s="320" t="s">
        <v>2194</v>
      </c>
      <c r="T22" s="385"/>
      <c r="U22" s="386"/>
      <c r="V22" s="386"/>
      <c r="W22" s="384"/>
      <c r="X22" s="2"/>
      <c r="Y22" s="98"/>
      <c r="Z22" s="384"/>
      <c r="AA22" s="386"/>
      <c r="AB22" s="1"/>
      <c r="AC22" s="2"/>
      <c r="AD22" s="13"/>
      <c r="AE22" s="1"/>
      <c r="AF22" s="387"/>
    </row>
    <row r="23" spans="2:32" x14ac:dyDescent="0.2">
      <c r="B23" s="39" t="s">
        <v>76</v>
      </c>
      <c r="C23" s="384" t="s">
        <v>2183</v>
      </c>
      <c r="D23" s="386">
        <v>8</v>
      </c>
      <c r="E23" s="2" t="s">
        <v>42</v>
      </c>
      <c r="F23" s="13"/>
      <c r="G23" s="386">
        <v>2</v>
      </c>
      <c r="H23" s="386"/>
      <c r="I23" s="386"/>
      <c r="J23" s="386"/>
      <c r="K23" s="386"/>
      <c r="L23" s="386"/>
      <c r="M23" s="386"/>
      <c r="N23" s="386"/>
      <c r="O23" s="386"/>
      <c r="P23" s="386"/>
      <c r="Q23" s="386"/>
      <c r="R23" s="390"/>
      <c r="S23" s="320" t="s">
        <v>2195</v>
      </c>
      <c r="T23" s="385"/>
      <c r="U23" s="386"/>
      <c r="V23" s="386"/>
      <c r="W23" s="384"/>
      <c r="X23" s="2"/>
      <c r="Y23" s="98"/>
      <c r="Z23" s="384"/>
      <c r="AA23" s="386"/>
      <c r="AB23" s="1"/>
      <c r="AC23" s="2"/>
      <c r="AD23" s="13"/>
      <c r="AE23" s="1"/>
      <c r="AF23" s="387"/>
    </row>
    <row r="24" spans="2:32" x14ac:dyDescent="0.2">
      <c r="B24" s="39" t="s">
        <v>76</v>
      </c>
      <c r="C24" s="384" t="s">
        <v>2183</v>
      </c>
      <c r="D24" s="386">
        <v>9</v>
      </c>
      <c r="E24" s="2" t="s">
        <v>42</v>
      </c>
      <c r="F24" s="13"/>
      <c r="G24" s="386">
        <v>1</v>
      </c>
      <c r="H24" s="386"/>
      <c r="I24" s="386"/>
      <c r="J24" s="386"/>
      <c r="K24" s="386"/>
      <c r="L24" s="386"/>
      <c r="M24" s="386"/>
      <c r="N24" s="386"/>
      <c r="O24" s="386"/>
      <c r="P24" s="386"/>
      <c r="Q24" s="386"/>
      <c r="R24" s="390"/>
      <c r="S24" s="320" t="s">
        <v>2196</v>
      </c>
      <c r="T24" s="385"/>
      <c r="U24" s="386"/>
      <c r="V24" s="386"/>
      <c r="W24" s="384"/>
      <c r="X24" s="2"/>
      <c r="Y24" s="98"/>
      <c r="Z24" s="384"/>
      <c r="AA24" s="386"/>
      <c r="AB24" s="1"/>
      <c r="AC24" s="2"/>
      <c r="AD24" s="13"/>
      <c r="AE24" s="1"/>
      <c r="AF24" s="387"/>
    </row>
    <row r="25" spans="2:32" x14ac:dyDescent="0.2">
      <c r="B25" s="39" t="s">
        <v>76</v>
      </c>
      <c r="C25" s="384" t="s">
        <v>2183</v>
      </c>
      <c r="D25" s="386">
        <v>10</v>
      </c>
      <c r="E25" s="2" t="s">
        <v>42</v>
      </c>
      <c r="F25" s="13"/>
      <c r="G25" s="386" t="s">
        <v>2185</v>
      </c>
      <c r="H25" s="386" t="s">
        <v>2186</v>
      </c>
      <c r="I25" s="386" t="s">
        <v>2185</v>
      </c>
      <c r="J25" s="386" t="s">
        <v>2185</v>
      </c>
      <c r="K25" s="386" t="s">
        <v>2185</v>
      </c>
      <c r="L25" s="386"/>
      <c r="M25" s="386"/>
      <c r="N25" s="386" t="s">
        <v>2185</v>
      </c>
      <c r="O25" s="386"/>
      <c r="P25" s="386" t="s">
        <v>2185</v>
      </c>
      <c r="Q25" s="386"/>
      <c r="R25" s="390"/>
      <c r="S25" s="320" t="s">
        <v>2197</v>
      </c>
      <c r="T25" s="385"/>
      <c r="U25" s="386"/>
      <c r="V25" s="386"/>
      <c r="W25" s="384"/>
      <c r="X25" s="2"/>
      <c r="Y25" s="98"/>
      <c r="Z25" s="384"/>
      <c r="AA25" s="386"/>
      <c r="AB25" s="1"/>
      <c r="AC25" s="2"/>
      <c r="AD25" s="13"/>
      <c r="AE25" s="1"/>
      <c r="AF25" s="387"/>
    </row>
    <row r="26" spans="2:32" x14ac:dyDescent="0.2">
      <c r="B26" s="39" t="s">
        <v>76</v>
      </c>
      <c r="C26" s="384" t="s">
        <v>2183</v>
      </c>
      <c r="D26" s="386">
        <v>11</v>
      </c>
      <c r="E26" s="2" t="s">
        <v>42</v>
      </c>
      <c r="F26" s="13"/>
      <c r="G26" s="386">
        <v>3</v>
      </c>
      <c r="H26" s="386"/>
      <c r="I26" s="386"/>
      <c r="J26" s="386"/>
      <c r="K26" s="386"/>
      <c r="L26" s="386"/>
      <c r="M26" s="386"/>
      <c r="N26" s="386">
        <v>2</v>
      </c>
      <c r="O26" s="386"/>
      <c r="P26" s="386"/>
      <c r="Q26" s="386"/>
      <c r="R26" s="390"/>
      <c r="S26" s="320" t="s">
        <v>2198</v>
      </c>
      <c r="T26" s="385"/>
      <c r="U26" s="386"/>
      <c r="V26" s="386"/>
      <c r="W26" s="384"/>
      <c r="X26" s="2"/>
      <c r="Y26" s="98"/>
      <c r="Z26" s="384"/>
      <c r="AA26" s="386"/>
      <c r="AB26" s="1"/>
      <c r="AC26" s="2"/>
      <c r="AD26" s="13"/>
      <c r="AE26" s="1"/>
      <c r="AF26" s="387"/>
    </row>
    <row r="27" spans="2:32" x14ac:dyDescent="0.2">
      <c r="B27" s="39" t="s">
        <v>76</v>
      </c>
      <c r="C27" s="384" t="s">
        <v>2183</v>
      </c>
      <c r="D27" s="386">
        <v>12</v>
      </c>
      <c r="E27" s="2" t="s">
        <v>42</v>
      </c>
      <c r="F27" s="13"/>
      <c r="G27" s="386" t="s">
        <v>2185</v>
      </c>
      <c r="H27" s="386" t="s">
        <v>2186</v>
      </c>
      <c r="I27" s="386" t="s">
        <v>2185</v>
      </c>
      <c r="J27" s="386" t="s">
        <v>2185</v>
      </c>
      <c r="K27" s="386" t="s">
        <v>2185</v>
      </c>
      <c r="L27" s="386"/>
      <c r="M27" s="386"/>
      <c r="N27" s="386" t="s">
        <v>2185</v>
      </c>
      <c r="O27" s="386"/>
      <c r="P27" s="386" t="s">
        <v>2185</v>
      </c>
      <c r="Q27" s="386"/>
      <c r="R27" s="390"/>
      <c r="S27" s="320" t="s">
        <v>2199</v>
      </c>
      <c r="T27" s="385"/>
      <c r="U27" s="386"/>
      <c r="V27" s="386"/>
      <c r="W27" s="384"/>
      <c r="X27" s="2"/>
      <c r="Y27" s="98"/>
      <c r="Z27" s="384"/>
      <c r="AA27" s="386"/>
      <c r="AB27" s="1"/>
      <c r="AC27" s="2"/>
      <c r="AD27" s="13"/>
      <c r="AE27" s="1"/>
      <c r="AF27" s="387"/>
    </row>
    <row r="28" spans="2:32" x14ac:dyDescent="0.2">
      <c r="B28" s="39" t="s">
        <v>76</v>
      </c>
      <c r="C28" s="384" t="s">
        <v>2183</v>
      </c>
      <c r="D28" s="386">
        <v>13</v>
      </c>
      <c r="E28" s="2" t="s">
        <v>44</v>
      </c>
      <c r="F28" s="13"/>
      <c r="G28" s="386">
        <v>3</v>
      </c>
      <c r="H28" s="386"/>
      <c r="I28" s="386"/>
      <c r="J28" s="386"/>
      <c r="K28" s="386"/>
      <c r="L28" s="386"/>
      <c r="M28" s="386"/>
      <c r="N28" s="386">
        <v>2</v>
      </c>
      <c r="O28" s="386"/>
      <c r="P28" s="386"/>
      <c r="Q28" s="386"/>
      <c r="R28" s="390"/>
      <c r="S28" s="320" t="s">
        <v>2200</v>
      </c>
      <c r="T28" s="44"/>
      <c r="U28" s="50"/>
      <c r="V28" s="386"/>
      <c r="W28" s="384"/>
      <c r="X28" s="2"/>
      <c r="Y28" s="98"/>
      <c r="Z28" s="384"/>
      <c r="AA28" s="386"/>
      <c r="AB28" s="1"/>
      <c r="AC28" s="2"/>
      <c r="AD28" s="13"/>
      <c r="AE28" s="1"/>
      <c r="AF28" s="387"/>
    </row>
    <row r="29" spans="2:32" x14ac:dyDescent="0.2">
      <c r="B29" s="39" t="s">
        <v>76</v>
      </c>
      <c r="C29" s="384" t="s">
        <v>2183</v>
      </c>
      <c r="D29" s="386">
        <v>14</v>
      </c>
      <c r="E29" s="2" t="s">
        <v>42</v>
      </c>
      <c r="F29" s="13"/>
      <c r="G29" s="386">
        <v>1</v>
      </c>
      <c r="H29" s="386"/>
      <c r="I29" s="386"/>
      <c r="J29" s="386"/>
      <c r="K29" s="386"/>
      <c r="L29" s="386"/>
      <c r="M29" s="386"/>
      <c r="N29" s="386"/>
      <c r="O29" s="386"/>
      <c r="P29" s="386"/>
      <c r="Q29" s="386"/>
      <c r="R29" s="390"/>
      <c r="S29" s="320" t="s">
        <v>2201</v>
      </c>
      <c r="T29" s="44"/>
      <c r="U29" s="50"/>
      <c r="V29" s="386"/>
      <c r="W29" s="384"/>
      <c r="X29" s="2"/>
      <c r="Y29" s="98"/>
      <c r="Z29" s="384"/>
      <c r="AA29" s="386"/>
      <c r="AB29" s="1"/>
      <c r="AC29" s="2"/>
      <c r="AD29" s="13"/>
      <c r="AE29" s="1"/>
      <c r="AF29" s="387"/>
    </row>
    <row r="30" spans="2:32" x14ac:dyDescent="0.2">
      <c r="B30" s="39" t="s">
        <v>76</v>
      </c>
      <c r="C30" s="384" t="s">
        <v>2183</v>
      </c>
      <c r="D30" s="386">
        <v>15</v>
      </c>
      <c r="E30" s="2" t="s">
        <v>42</v>
      </c>
      <c r="F30" s="13"/>
      <c r="G30" s="386" t="s">
        <v>2185</v>
      </c>
      <c r="H30" s="386" t="s">
        <v>2186</v>
      </c>
      <c r="I30" s="386" t="s">
        <v>2185</v>
      </c>
      <c r="J30" s="386" t="s">
        <v>2185</v>
      </c>
      <c r="K30" s="386" t="s">
        <v>2185</v>
      </c>
      <c r="L30" s="386"/>
      <c r="M30" s="386"/>
      <c r="N30" s="386" t="s">
        <v>2185</v>
      </c>
      <c r="O30" s="386"/>
      <c r="P30" s="386" t="s">
        <v>2185</v>
      </c>
      <c r="Q30" s="386"/>
      <c r="R30" s="390"/>
      <c r="S30" s="320" t="s">
        <v>2202</v>
      </c>
      <c r="T30" s="385"/>
      <c r="U30" s="386"/>
      <c r="V30" s="386"/>
      <c r="W30" s="384"/>
      <c r="X30" s="2"/>
      <c r="Y30" s="98"/>
      <c r="Z30" s="384"/>
      <c r="AA30" s="386"/>
      <c r="AB30" s="1"/>
      <c r="AC30" s="2"/>
      <c r="AD30" s="13"/>
      <c r="AE30" s="1"/>
      <c r="AF30" s="387"/>
    </row>
    <row r="31" spans="2:32" x14ac:dyDescent="0.2">
      <c r="B31" s="39" t="s">
        <v>76</v>
      </c>
      <c r="C31" s="384" t="s">
        <v>2183</v>
      </c>
      <c r="D31" s="386">
        <v>16</v>
      </c>
      <c r="E31" s="2" t="s">
        <v>42</v>
      </c>
      <c r="F31" s="13"/>
      <c r="G31" s="386">
        <v>3</v>
      </c>
      <c r="H31" s="386"/>
      <c r="I31" s="386"/>
      <c r="J31" s="386"/>
      <c r="K31" s="386"/>
      <c r="L31" s="386"/>
      <c r="M31" s="386"/>
      <c r="N31" s="386"/>
      <c r="O31" s="386"/>
      <c r="P31" s="386"/>
      <c r="Q31" s="386"/>
      <c r="R31" s="390"/>
      <c r="S31" s="320" t="s">
        <v>2203</v>
      </c>
      <c r="T31" s="385"/>
      <c r="U31" s="386"/>
      <c r="V31" s="386"/>
      <c r="W31" s="384"/>
      <c r="X31" s="2"/>
      <c r="Y31" s="98"/>
      <c r="Z31" s="384"/>
      <c r="AA31" s="386"/>
      <c r="AB31" s="1"/>
      <c r="AC31" s="2"/>
      <c r="AD31" s="13"/>
      <c r="AE31" s="1"/>
      <c r="AF31" s="387"/>
    </row>
    <row r="32" spans="2:32" x14ac:dyDescent="0.2">
      <c r="B32" s="39" t="s">
        <v>76</v>
      </c>
      <c r="C32" s="384" t="s">
        <v>2183</v>
      </c>
      <c r="D32" s="386">
        <v>17</v>
      </c>
      <c r="E32" s="2" t="s">
        <v>42</v>
      </c>
      <c r="F32" s="13"/>
      <c r="G32" s="386">
        <v>2</v>
      </c>
      <c r="H32" s="386"/>
      <c r="I32" s="386"/>
      <c r="J32" s="386"/>
      <c r="K32" s="386"/>
      <c r="L32" s="386"/>
      <c r="M32" s="386"/>
      <c r="N32" s="386">
        <v>3</v>
      </c>
      <c r="O32" s="386"/>
      <c r="P32" s="386"/>
      <c r="Q32" s="386"/>
      <c r="R32" s="390"/>
      <c r="S32" s="320" t="s">
        <v>2204</v>
      </c>
      <c r="T32" s="385"/>
      <c r="U32" s="386"/>
      <c r="V32" s="386"/>
      <c r="W32" s="384"/>
      <c r="X32" s="2"/>
      <c r="Y32" s="98"/>
      <c r="Z32" s="384"/>
      <c r="AA32" s="386"/>
      <c r="AB32" s="1"/>
      <c r="AC32" s="2"/>
      <c r="AD32" s="13"/>
      <c r="AE32" s="1"/>
      <c r="AF32" s="387"/>
    </row>
    <row r="33" spans="2:32" x14ac:dyDescent="0.2">
      <c r="B33" s="39" t="s">
        <v>76</v>
      </c>
      <c r="C33" s="384" t="s">
        <v>2183</v>
      </c>
      <c r="D33" s="386">
        <v>18</v>
      </c>
      <c r="E33" s="2" t="s">
        <v>42</v>
      </c>
      <c r="F33" s="13"/>
      <c r="G33" s="386">
        <v>3</v>
      </c>
      <c r="H33" s="386"/>
      <c r="I33" s="386"/>
      <c r="J33" s="386"/>
      <c r="K33" s="386"/>
      <c r="L33" s="386"/>
      <c r="M33" s="386"/>
      <c r="N33" s="386"/>
      <c r="O33" s="386"/>
      <c r="P33" s="386"/>
      <c r="Q33" s="386"/>
      <c r="R33" s="390"/>
      <c r="S33" s="320" t="s">
        <v>2205</v>
      </c>
      <c r="T33" s="44"/>
      <c r="U33" s="50"/>
      <c r="V33" s="386"/>
      <c r="W33" s="384"/>
      <c r="X33" s="2"/>
      <c r="Y33" s="98"/>
      <c r="Z33" s="384"/>
      <c r="AA33" s="386"/>
      <c r="AB33" s="1"/>
      <c r="AC33" s="2"/>
      <c r="AD33" s="13"/>
      <c r="AE33" s="1"/>
      <c r="AF33" s="387"/>
    </row>
    <row r="34" spans="2:32" x14ac:dyDescent="0.2">
      <c r="B34" s="39" t="s">
        <v>76</v>
      </c>
      <c r="C34" s="384" t="s">
        <v>2183</v>
      </c>
      <c r="D34" s="386">
        <v>19</v>
      </c>
      <c r="E34" s="2" t="s">
        <v>42</v>
      </c>
      <c r="F34" s="13"/>
      <c r="G34" s="386">
        <v>3</v>
      </c>
      <c r="H34" s="386"/>
      <c r="I34" s="386"/>
      <c r="J34" s="386"/>
      <c r="K34" s="386"/>
      <c r="L34" s="386"/>
      <c r="M34" s="386"/>
      <c r="N34" s="386">
        <v>2</v>
      </c>
      <c r="O34" s="386"/>
      <c r="P34" s="386"/>
      <c r="Q34" s="386"/>
      <c r="R34" s="390"/>
      <c r="S34" s="320" t="s">
        <v>2206</v>
      </c>
      <c r="T34" s="385"/>
      <c r="U34" s="386"/>
      <c r="V34" s="386"/>
      <c r="W34" s="384"/>
      <c r="X34" s="2"/>
      <c r="Y34" s="98"/>
      <c r="Z34" s="384"/>
      <c r="AA34" s="386"/>
      <c r="AB34" s="1"/>
      <c r="AC34" s="2"/>
      <c r="AD34" s="13"/>
      <c r="AE34" s="1"/>
      <c r="AF34" s="387"/>
    </row>
    <row r="35" spans="2:32" x14ac:dyDescent="0.2">
      <c r="B35" s="39" t="s">
        <v>76</v>
      </c>
      <c r="C35" s="384" t="s">
        <v>2183</v>
      </c>
      <c r="D35" s="386">
        <v>20</v>
      </c>
      <c r="E35" s="2" t="s">
        <v>42</v>
      </c>
      <c r="F35" s="13"/>
      <c r="G35" s="386">
        <v>3</v>
      </c>
      <c r="H35" s="386">
        <v>2</v>
      </c>
      <c r="I35" s="386"/>
      <c r="J35" s="386"/>
      <c r="K35" s="386"/>
      <c r="L35" s="386"/>
      <c r="M35" s="386"/>
      <c r="N35" s="386"/>
      <c r="O35" s="386"/>
      <c r="P35" s="386"/>
      <c r="Q35" s="386"/>
      <c r="R35" s="390"/>
      <c r="S35" s="320" t="s">
        <v>2207</v>
      </c>
      <c r="T35" s="44"/>
      <c r="U35" s="50"/>
      <c r="V35" s="386"/>
      <c r="W35" s="384"/>
      <c r="X35" s="2"/>
      <c r="Y35" s="98"/>
      <c r="Z35" s="384"/>
      <c r="AA35" s="386"/>
      <c r="AB35" s="1"/>
      <c r="AC35" s="2"/>
      <c r="AD35" s="13"/>
      <c r="AE35" s="1"/>
      <c r="AF35" s="387"/>
    </row>
    <row r="36" spans="2:32" ht="15.75" thickBot="1" x14ac:dyDescent="0.25">
      <c r="B36" s="286" t="s">
        <v>76</v>
      </c>
      <c r="C36" s="7" t="s">
        <v>2183</v>
      </c>
      <c r="D36" s="15">
        <v>21</v>
      </c>
      <c r="E36" s="4" t="s">
        <v>44</v>
      </c>
      <c r="F36" s="14"/>
      <c r="G36" s="15"/>
      <c r="H36" s="15">
        <v>6</v>
      </c>
      <c r="I36" s="15"/>
      <c r="J36" s="15"/>
      <c r="K36" s="15"/>
      <c r="L36" s="15"/>
      <c r="M36" s="15"/>
      <c r="N36" s="15">
        <v>3</v>
      </c>
      <c r="O36" s="15"/>
      <c r="P36" s="15">
        <v>3</v>
      </c>
      <c r="Q36" s="15"/>
      <c r="R36" s="391"/>
      <c r="S36" s="394" t="s">
        <v>2208</v>
      </c>
      <c r="T36" s="45"/>
      <c r="U36" s="8"/>
      <c r="V36" s="15"/>
      <c r="W36" s="7"/>
      <c r="X36" s="4"/>
      <c r="Y36" s="357"/>
      <c r="Z36" s="7"/>
      <c r="AA36" s="15"/>
      <c r="AB36" s="3"/>
      <c r="AC36" s="4"/>
      <c r="AD36" s="14"/>
      <c r="AE36" s="3"/>
      <c r="AF36" s="265"/>
    </row>
    <row r="37" spans="2:32" x14ac:dyDescent="0.2">
      <c r="D37" s="6"/>
    </row>
    <row r="38" spans="2:32" ht="15.75" thickBot="1" x14ac:dyDescent="0.25">
      <c r="D38" s="6"/>
    </row>
    <row r="39" spans="2:32" ht="18" customHeight="1" x14ac:dyDescent="0.2">
      <c r="E39" s="602" t="s">
        <v>296</v>
      </c>
      <c r="F39" s="603"/>
      <c r="G39" s="603"/>
      <c r="H39" s="603"/>
      <c r="I39" s="603"/>
      <c r="J39" s="603"/>
      <c r="K39" s="603"/>
      <c r="L39" s="603"/>
      <c r="M39" s="603"/>
      <c r="N39" s="603"/>
      <c r="O39" s="603"/>
      <c r="P39" s="604"/>
      <c r="Q39" s="602" t="s">
        <v>81</v>
      </c>
      <c r="R39" s="603"/>
      <c r="S39" s="603"/>
      <c r="T39" s="603"/>
      <c r="U39" s="603"/>
      <c r="V39" s="603"/>
      <c r="W39" s="603"/>
      <c r="X39" s="603"/>
      <c r="Y39" s="603"/>
      <c r="Z39" s="603"/>
      <c r="AA39" s="603"/>
      <c r="AB39" s="604"/>
    </row>
    <row r="40" spans="2:32" ht="20.25" x14ac:dyDescent="0.2">
      <c r="E40" s="74" t="s">
        <v>5</v>
      </c>
      <c r="F40" s="75"/>
      <c r="G40" s="605"/>
      <c r="H40" s="606"/>
      <c r="I40" s="606"/>
      <c r="J40" s="606"/>
      <c r="K40" s="606"/>
      <c r="L40" s="606"/>
      <c r="M40" s="606"/>
      <c r="N40" s="606"/>
      <c r="O40" s="606"/>
      <c r="P40" s="607"/>
      <c r="Q40" s="608" t="s">
        <v>5</v>
      </c>
      <c r="R40" s="609"/>
      <c r="S40" s="609"/>
      <c r="T40" s="609"/>
      <c r="U40" s="609"/>
      <c r="V40" s="76"/>
      <c r="W40" s="77"/>
      <c r="X40" s="77"/>
      <c r="Y40" s="77"/>
      <c r="Z40" s="77"/>
      <c r="AA40" s="77"/>
      <c r="AB40" s="78"/>
    </row>
    <row r="41" spans="2:32" ht="18" customHeight="1" x14ac:dyDescent="0.2">
      <c r="E41" s="610" t="s">
        <v>92</v>
      </c>
      <c r="F41" s="611"/>
      <c r="G41" s="611"/>
      <c r="H41" s="611"/>
      <c r="I41" s="611"/>
      <c r="J41" s="79"/>
      <c r="K41" s="79"/>
      <c r="L41" s="79"/>
      <c r="M41" s="79"/>
      <c r="N41" s="79"/>
      <c r="O41" s="79"/>
      <c r="P41" s="80"/>
      <c r="Q41" s="610" t="s">
        <v>298</v>
      </c>
      <c r="R41" s="611"/>
      <c r="S41" s="611"/>
      <c r="T41" s="611"/>
      <c r="U41" s="611"/>
      <c r="V41" s="79"/>
      <c r="W41" s="79"/>
      <c r="X41" s="79"/>
      <c r="Y41" s="79"/>
      <c r="Z41" s="79"/>
      <c r="AA41" s="79"/>
      <c r="AB41" s="80"/>
    </row>
    <row r="42" spans="2:32" ht="20.25" x14ac:dyDescent="0.2">
      <c r="E42" s="612" t="s">
        <v>299</v>
      </c>
      <c r="F42" s="613"/>
      <c r="G42" s="613"/>
      <c r="H42" s="614"/>
      <c r="I42" s="615"/>
      <c r="J42" s="615"/>
      <c r="K42" s="615"/>
      <c r="L42" s="615"/>
      <c r="M42" s="615"/>
      <c r="N42" s="615"/>
      <c r="O42" s="615"/>
      <c r="P42" s="616"/>
      <c r="Q42" s="612" t="s">
        <v>297</v>
      </c>
      <c r="R42" s="613"/>
      <c r="S42" s="613"/>
      <c r="T42" s="614"/>
      <c r="U42" s="615"/>
      <c r="V42" s="615"/>
      <c r="W42" s="615"/>
      <c r="X42" s="615"/>
      <c r="Y42" s="615"/>
      <c r="Z42" s="615"/>
      <c r="AA42" s="615"/>
      <c r="AB42" s="616"/>
    </row>
    <row r="43" spans="2:32" ht="18.75" thickBot="1" x14ac:dyDescent="0.25">
      <c r="E43" s="595" t="s">
        <v>6</v>
      </c>
      <c r="F43" s="596"/>
      <c r="G43" s="596"/>
      <c r="H43" s="597"/>
      <c r="I43" s="598"/>
      <c r="J43" s="598"/>
      <c r="K43" s="598"/>
      <c r="L43" s="598"/>
      <c r="M43" s="598"/>
      <c r="N43" s="598"/>
      <c r="O43" s="598"/>
      <c r="P43" s="599"/>
      <c r="Q43" s="595" t="s">
        <v>6</v>
      </c>
      <c r="R43" s="596"/>
      <c r="S43" s="596"/>
      <c r="T43" s="597"/>
      <c r="U43" s="600"/>
      <c r="V43" s="600"/>
      <c r="W43" s="600"/>
      <c r="X43" s="600"/>
      <c r="Y43" s="600"/>
      <c r="Z43" s="600"/>
      <c r="AA43" s="600"/>
      <c r="AB43" s="601"/>
    </row>
  </sheetData>
  <sheetProtection formatColumns="0" formatRows="0" insertColumns="0" insertRows="0" deleteColumns="0" deleteRows="0"/>
  <mergeCells count="36">
    <mergeCell ref="B3:D6"/>
    <mergeCell ref="E3:AE4"/>
    <mergeCell ref="E5:AE6"/>
    <mergeCell ref="AF5:AF6"/>
    <mergeCell ref="B7:AF7"/>
    <mergeCell ref="AD12:AF13"/>
    <mergeCell ref="B8:D8"/>
    <mergeCell ref="E8:X8"/>
    <mergeCell ref="Y8:AA8"/>
    <mergeCell ref="AB8:AF8"/>
    <mergeCell ref="G40:P40"/>
    <mergeCell ref="Q40:U40"/>
    <mergeCell ref="B9:D9"/>
    <mergeCell ref="E9:P9"/>
    <mergeCell ref="T9:X9"/>
    <mergeCell ref="F13:S13"/>
    <mergeCell ref="E39:P39"/>
    <mergeCell ref="Q39:AB39"/>
    <mergeCell ref="Y9:AA9"/>
    <mergeCell ref="AB9:AF9"/>
    <mergeCell ref="B10:E13"/>
    <mergeCell ref="F10:AC11"/>
    <mergeCell ref="AD10:AF11"/>
    <mergeCell ref="F12:S12"/>
    <mergeCell ref="T12:X13"/>
    <mergeCell ref="Y12:AC13"/>
    <mergeCell ref="E43:H43"/>
    <mergeCell ref="I43:P43"/>
    <mergeCell ref="Q43:T43"/>
    <mergeCell ref="U43:AB43"/>
    <mergeCell ref="E41:I41"/>
    <mergeCell ref="Q41:U41"/>
    <mergeCell ref="E42:H42"/>
    <mergeCell ref="I42:P42"/>
    <mergeCell ref="Q42:T42"/>
    <mergeCell ref="U42:AB42"/>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sheetPr>
  <dimension ref="B2:AF80"/>
  <sheetViews>
    <sheetView topLeftCell="A5" zoomScale="58" zoomScaleNormal="58" workbookViewId="0">
      <selection activeCell="B15" sqref="B15:AF73"/>
    </sheetView>
  </sheetViews>
  <sheetFormatPr defaultColWidth="10.76171875" defaultRowHeight="15" x14ac:dyDescent="0.2"/>
  <cols>
    <col min="1" max="1" width="2.28515625" bestFit="1" customWidth="1"/>
    <col min="2" max="2" width="15.73828125" customWidth="1"/>
    <col min="3" max="3" width="12.64453125" customWidth="1"/>
    <col min="4" max="4" width="10.76171875" customWidth="1"/>
    <col min="5" max="5" width="25.69140625" customWidth="1"/>
    <col min="6" max="6" width="10.76171875" customWidth="1"/>
    <col min="7" max="18" width="10.76171875" style="6" customWidth="1"/>
    <col min="19" max="19" width="20.71484375" style="157" customWidth="1"/>
    <col min="20" max="22" width="12.64453125" style="6" customWidth="1"/>
    <col min="23" max="23" width="30.66796875" customWidth="1"/>
    <col min="24" max="24" width="15.73828125" customWidth="1"/>
    <col min="25" max="25" width="12.64453125" style="6" customWidth="1"/>
    <col min="26" max="26" width="12.64453125" customWidth="1"/>
    <col min="27" max="27" width="12.64453125" style="6" customWidth="1"/>
    <col min="28" max="28" width="30.66796875" customWidth="1"/>
    <col min="29" max="29" width="15.73828125" customWidth="1"/>
    <col min="30" max="31" width="12.64453125" customWidth="1"/>
    <col min="32" max="32" width="30.66796875"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127" t="s">
        <v>19</v>
      </c>
    </row>
    <row r="4" spans="2:32" ht="15" customHeight="1" x14ac:dyDescent="0.2">
      <c r="B4" s="621"/>
      <c r="C4" s="622"/>
      <c r="D4" s="622"/>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128"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617" t="s">
        <v>80</v>
      </c>
    </row>
    <row r="6" spans="2:32" ht="15" customHeight="1" x14ac:dyDescent="0.2">
      <c r="B6" s="621"/>
      <c r="C6" s="622"/>
      <c r="D6" s="622"/>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54"/>
    </row>
    <row r="7" spans="2:32" x14ac:dyDescent="0.2">
      <c r="B7" s="621"/>
      <c r="C7" s="622"/>
      <c r="D7" s="622"/>
      <c r="E7" s="622"/>
      <c r="F7" s="622"/>
      <c r="G7" s="622"/>
      <c r="H7" s="622"/>
      <c r="I7" s="622"/>
      <c r="J7" s="622"/>
      <c r="K7" s="622"/>
      <c r="L7" s="622"/>
      <c r="M7" s="622"/>
      <c r="N7" s="622"/>
      <c r="O7" s="622"/>
      <c r="P7" s="622"/>
      <c r="Q7" s="622"/>
      <c r="R7" s="622"/>
      <c r="S7" s="622"/>
      <c r="T7" s="622"/>
      <c r="U7" s="622"/>
      <c r="V7" s="622"/>
      <c r="W7" s="622"/>
      <c r="X7" s="622"/>
      <c r="Y7" s="622"/>
      <c r="Z7" s="622"/>
      <c r="AA7" s="622"/>
      <c r="AB7" s="622"/>
      <c r="AC7" s="630"/>
      <c r="AD7" s="630"/>
      <c r="AE7" s="630"/>
      <c r="AF7" s="630"/>
    </row>
    <row r="8" spans="2:32" x14ac:dyDescent="0.2">
      <c r="B8" s="579" t="s">
        <v>15</v>
      </c>
      <c r="C8" s="580"/>
      <c r="D8" s="581"/>
      <c r="E8" s="632" t="s">
        <v>38</v>
      </c>
      <c r="F8" s="633"/>
      <c r="G8" s="633"/>
      <c r="H8" s="633"/>
      <c r="I8" s="633"/>
      <c r="J8" s="633"/>
      <c r="K8" s="633"/>
      <c r="L8" s="633"/>
      <c r="M8" s="633"/>
      <c r="N8" s="633"/>
      <c r="O8" s="633"/>
      <c r="P8" s="633"/>
      <c r="Q8" s="633"/>
      <c r="R8" s="633"/>
      <c r="S8" s="633"/>
      <c r="T8" s="633"/>
      <c r="U8" s="633"/>
      <c r="V8" s="633"/>
      <c r="W8" s="633"/>
      <c r="X8" s="633"/>
      <c r="Y8" s="634" t="s">
        <v>12</v>
      </c>
      <c r="Z8" s="634"/>
      <c r="AA8" s="634"/>
      <c r="AB8" s="582">
        <v>4600135303</v>
      </c>
      <c r="AC8" s="583"/>
      <c r="AD8" s="583"/>
      <c r="AE8" s="583"/>
      <c r="AF8" s="583"/>
    </row>
    <row r="9" spans="2:32" x14ac:dyDescent="0.2">
      <c r="B9" s="579" t="s">
        <v>14</v>
      </c>
      <c r="C9" s="580"/>
      <c r="D9" s="581"/>
      <c r="E9" s="582" t="s">
        <v>39</v>
      </c>
      <c r="F9" s="639"/>
      <c r="G9" s="639"/>
      <c r="H9" s="639"/>
      <c r="I9" s="639"/>
      <c r="J9" s="639"/>
      <c r="K9" s="639"/>
      <c r="L9" s="639"/>
      <c r="M9" s="639"/>
      <c r="N9" s="639"/>
      <c r="O9" s="639"/>
      <c r="P9" s="639"/>
      <c r="Q9" s="419"/>
      <c r="R9" s="419"/>
      <c r="S9" s="421"/>
      <c r="T9" s="585"/>
      <c r="U9" s="586"/>
      <c r="V9" s="586"/>
      <c r="W9" s="586"/>
      <c r="X9" s="587"/>
      <c r="Y9" s="588" t="s">
        <v>13</v>
      </c>
      <c r="Z9" s="584"/>
      <c r="AA9" s="589"/>
      <c r="AB9" s="582" t="s">
        <v>40</v>
      </c>
      <c r="AC9" s="583"/>
      <c r="AD9" s="583"/>
      <c r="AE9" s="583"/>
      <c r="AF9" s="583"/>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635" t="s">
        <v>2</v>
      </c>
      <c r="AE10" s="635"/>
      <c r="AF10" s="635"/>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546"/>
      <c r="U11" s="546"/>
      <c r="V11" s="546"/>
      <c r="W11" s="546"/>
      <c r="X11" s="546"/>
      <c r="Y11" s="546"/>
      <c r="Z11" s="546"/>
      <c r="AA11" s="546"/>
      <c r="AB11" s="546"/>
      <c r="AC11" s="546"/>
      <c r="AD11" s="637"/>
      <c r="AE11" s="637"/>
      <c r="AF11" s="637"/>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23"/>
      <c r="U13" s="624"/>
      <c r="V13" s="624"/>
      <c r="W13" s="624"/>
      <c r="X13" s="625"/>
      <c r="Y13" s="623"/>
      <c r="Z13" s="624"/>
      <c r="AA13" s="624"/>
      <c r="AB13" s="624"/>
      <c r="AC13" s="625"/>
      <c r="AD13" s="623"/>
      <c r="AE13" s="624"/>
      <c r="AF13" s="625"/>
    </row>
    <row r="14" spans="2:32" ht="43.5" thickBot="1" x14ac:dyDescent="0.25">
      <c r="B14" s="396" t="s">
        <v>7</v>
      </c>
      <c r="C14" s="149" t="s">
        <v>8</v>
      </c>
      <c r="D14" s="149" t="s">
        <v>23</v>
      </c>
      <c r="E14" s="150" t="s">
        <v>22</v>
      </c>
      <c r="F14" s="151" t="s">
        <v>390</v>
      </c>
      <c r="G14" s="152" t="s">
        <v>28</v>
      </c>
      <c r="H14" s="152" t="s">
        <v>29</v>
      </c>
      <c r="I14" s="152" t="s">
        <v>37</v>
      </c>
      <c r="J14" s="152" t="s">
        <v>30</v>
      </c>
      <c r="K14" s="152" t="s">
        <v>31</v>
      </c>
      <c r="L14" s="149" t="s">
        <v>33</v>
      </c>
      <c r="M14" s="149" t="s">
        <v>34</v>
      </c>
      <c r="N14" s="152" t="s">
        <v>48</v>
      </c>
      <c r="O14" s="149" t="s">
        <v>36</v>
      </c>
      <c r="P14" s="152" t="s">
        <v>32</v>
      </c>
      <c r="Q14" s="149" t="s">
        <v>382</v>
      </c>
      <c r="R14" s="149" t="s">
        <v>383</v>
      </c>
      <c r="S14" s="400" t="s">
        <v>384</v>
      </c>
      <c r="T14" s="151" t="s">
        <v>391</v>
      </c>
      <c r="U14" s="149" t="s">
        <v>387</v>
      </c>
      <c r="V14" s="149" t="s">
        <v>35</v>
      </c>
      <c r="W14" s="155" t="s">
        <v>385</v>
      </c>
      <c r="X14" s="153" t="s">
        <v>388</v>
      </c>
      <c r="Y14" s="151" t="s">
        <v>392</v>
      </c>
      <c r="Z14" s="149" t="s">
        <v>393</v>
      </c>
      <c r="AA14" s="149" t="s">
        <v>27</v>
      </c>
      <c r="AB14" s="155" t="s">
        <v>386</v>
      </c>
      <c r="AC14" s="153" t="s">
        <v>389</v>
      </c>
      <c r="AD14" s="287" t="s">
        <v>11</v>
      </c>
      <c r="AE14" s="153" t="s">
        <v>394</v>
      </c>
      <c r="AF14" s="287" t="s">
        <v>26</v>
      </c>
    </row>
    <row r="15" spans="2:32" x14ac:dyDescent="0.2">
      <c r="B15" s="83" t="s">
        <v>94</v>
      </c>
      <c r="C15" s="11" t="s">
        <v>2308</v>
      </c>
      <c r="D15" s="11">
        <v>1</v>
      </c>
      <c r="E15" s="43" t="s">
        <v>44</v>
      </c>
      <c r="F15" s="42"/>
      <c r="G15" s="11"/>
      <c r="H15" s="11">
        <v>9</v>
      </c>
      <c r="I15" s="11"/>
      <c r="J15" s="11"/>
      <c r="K15" s="11"/>
      <c r="L15" s="11"/>
      <c r="M15" s="11"/>
      <c r="N15" s="11">
        <v>6</v>
      </c>
      <c r="O15" s="11"/>
      <c r="P15" s="11">
        <v>6</v>
      </c>
      <c r="Q15" s="11"/>
      <c r="R15" s="11"/>
      <c r="S15" s="367" t="s">
        <v>2310</v>
      </c>
      <c r="T15" s="42"/>
      <c r="U15" s="11"/>
      <c r="V15" s="11"/>
      <c r="W15" s="11"/>
      <c r="X15" s="43"/>
      <c r="Y15" s="42"/>
      <c r="Z15" s="11"/>
      <c r="AA15" s="11"/>
      <c r="AB15" s="11"/>
      <c r="AC15" s="46"/>
      <c r="AD15" s="42"/>
      <c r="AE15" s="11"/>
      <c r="AF15" s="285"/>
    </row>
    <row r="16" spans="2:32" x14ac:dyDescent="0.2">
      <c r="B16" s="13" t="s">
        <v>94</v>
      </c>
      <c r="C16" s="422" t="s">
        <v>2308</v>
      </c>
      <c r="D16" s="424">
        <v>2</v>
      </c>
      <c r="E16" s="2" t="s">
        <v>50</v>
      </c>
      <c r="F16" s="13"/>
      <c r="G16" s="424">
        <v>1</v>
      </c>
      <c r="H16" s="424">
        <v>6</v>
      </c>
      <c r="I16" s="424"/>
      <c r="J16" s="424"/>
      <c r="K16" s="424"/>
      <c r="L16" s="424"/>
      <c r="M16" s="424"/>
      <c r="N16" s="424"/>
      <c r="O16" s="424"/>
      <c r="P16" s="424"/>
      <c r="Q16" s="424"/>
      <c r="R16" s="424"/>
      <c r="S16" s="322" t="s">
        <v>2311</v>
      </c>
      <c r="T16" s="98"/>
      <c r="U16" s="422"/>
      <c r="V16" s="424"/>
      <c r="W16" s="422"/>
      <c r="X16" s="2"/>
      <c r="Y16" s="98"/>
      <c r="Z16" s="422"/>
      <c r="AA16" s="424"/>
      <c r="AB16" s="1"/>
      <c r="AC16" s="2"/>
      <c r="AD16" s="13"/>
      <c r="AE16" s="1"/>
      <c r="AF16" s="425"/>
    </row>
    <row r="17" spans="2:32" x14ac:dyDescent="0.2">
      <c r="B17" s="13" t="s">
        <v>94</v>
      </c>
      <c r="C17" s="422" t="s">
        <v>2308</v>
      </c>
      <c r="D17" s="424">
        <v>3</v>
      </c>
      <c r="E17" s="2" t="s">
        <v>42</v>
      </c>
      <c r="F17" s="13"/>
      <c r="G17" s="424">
        <v>6</v>
      </c>
      <c r="H17" s="424"/>
      <c r="I17" s="424"/>
      <c r="J17" s="424"/>
      <c r="K17" s="424"/>
      <c r="L17" s="424"/>
      <c r="M17" s="424"/>
      <c r="N17" s="424">
        <v>5</v>
      </c>
      <c r="O17" s="424"/>
      <c r="P17" s="424"/>
      <c r="Q17" s="424"/>
      <c r="R17" s="424"/>
      <c r="S17" s="322" t="s">
        <v>2312</v>
      </c>
      <c r="T17" s="423"/>
      <c r="U17" s="424"/>
      <c r="V17" s="424"/>
      <c r="W17" s="422"/>
      <c r="X17" s="2"/>
      <c r="Y17" s="98"/>
      <c r="Z17" s="422"/>
      <c r="AA17" s="424"/>
      <c r="AB17" s="1"/>
      <c r="AC17" s="2"/>
      <c r="AD17" s="13"/>
      <c r="AE17" s="1"/>
      <c r="AF17" s="425"/>
    </row>
    <row r="18" spans="2:32" x14ac:dyDescent="0.2">
      <c r="B18" s="13" t="s">
        <v>94</v>
      </c>
      <c r="C18" s="422" t="s">
        <v>2308</v>
      </c>
      <c r="D18" s="424">
        <v>4</v>
      </c>
      <c r="E18" s="2" t="s">
        <v>42</v>
      </c>
      <c r="F18" s="13"/>
      <c r="G18" s="424">
        <v>6</v>
      </c>
      <c r="H18" s="424"/>
      <c r="I18" s="424"/>
      <c r="J18" s="424"/>
      <c r="K18" s="424"/>
      <c r="L18" s="424"/>
      <c r="M18" s="424"/>
      <c r="N18" s="424">
        <v>6</v>
      </c>
      <c r="O18" s="424"/>
      <c r="P18" s="424"/>
      <c r="Q18" s="424"/>
      <c r="R18" s="424"/>
      <c r="S18" s="322" t="s">
        <v>2313</v>
      </c>
      <c r="T18" s="423"/>
      <c r="U18" s="424"/>
      <c r="V18" s="424"/>
      <c r="W18" s="422"/>
      <c r="X18" s="2"/>
      <c r="Y18" s="98"/>
      <c r="Z18" s="422"/>
      <c r="AA18" s="424"/>
      <c r="AB18" s="1"/>
      <c r="AC18" s="2"/>
      <c r="AD18" s="13"/>
      <c r="AE18" s="1"/>
      <c r="AF18" s="425"/>
    </row>
    <row r="19" spans="2:32" x14ac:dyDescent="0.2">
      <c r="B19" s="13" t="s">
        <v>94</v>
      </c>
      <c r="C19" s="422" t="s">
        <v>2308</v>
      </c>
      <c r="D19" s="424">
        <v>5</v>
      </c>
      <c r="E19" s="2" t="s">
        <v>42</v>
      </c>
      <c r="F19" s="13"/>
      <c r="G19" s="424">
        <v>6</v>
      </c>
      <c r="H19" s="424"/>
      <c r="I19" s="424"/>
      <c r="J19" s="424"/>
      <c r="K19" s="424"/>
      <c r="L19" s="424"/>
      <c r="M19" s="424"/>
      <c r="N19" s="424"/>
      <c r="O19" s="424"/>
      <c r="P19" s="424"/>
      <c r="Q19" s="424"/>
      <c r="R19" s="424"/>
      <c r="S19" s="321" t="s">
        <v>1322</v>
      </c>
      <c r="T19" s="423"/>
      <c r="U19" s="424"/>
      <c r="V19" s="424"/>
      <c r="W19" s="422"/>
      <c r="X19" s="2"/>
      <c r="Y19" s="98"/>
      <c r="Z19" s="422"/>
      <c r="AA19" s="424"/>
      <c r="AB19" s="1"/>
      <c r="AC19" s="2"/>
      <c r="AD19" s="13"/>
      <c r="AE19" s="1"/>
      <c r="AF19" s="425"/>
    </row>
    <row r="20" spans="2:32" x14ac:dyDescent="0.2">
      <c r="B20" s="13" t="s">
        <v>94</v>
      </c>
      <c r="C20" s="422" t="s">
        <v>2308</v>
      </c>
      <c r="D20" s="424">
        <v>6</v>
      </c>
      <c r="E20" s="2" t="s">
        <v>42</v>
      </c>
      <c r="F20" s="13"/>
      <c r="G20" s="424">
        <v>6</v>
      </c>
      <c r="H20" s="424"/>
      <c r="I20" s="424"/>
      <c r="J20" s="424"/>
      <c r="K20" s="424"/>
      <c r="L20" s="424"/>
      <c r="M20" s="424"/>
      <c r="N20" s="424">
        <v>6</v>
      </c>
      <c r="O20" s="424"/>
      <c r="P20" s="424"/>
      <c r="Q20" s="424"/>
      <c r="R20" s="424"/>
      <c r="S20" s="322" t="s">
        <v>2314</v>
      </c>
      <c r="T20" s="423"/>
      <c r="U20" s="424"/>
      <c r="V20" s="424"/>
      <c r="W20" s="422"/>
      <c r="X20" s="2"/>
      <c r="Y20" s="98"/>
      <c r="Z20" s="422"/>
      <c r="AA20" s="424"/>
      <c r="AB20" s="1"/>
      <c r="AC20" s="2"/>
      <c r="AD20" s="13"/>
      <c r="AE20" s="1"/>
      <c r="AF20" s="425"/>
    </row>
    <row r="21" spans="2:32" x14ac:dyDescent="0.2">
      <c r="B21" s="13" t="s">
        <v>94</v>
      </c>
      <c r="C21" s="422" t="s">
        <v>2308</v>
      </c>
      <c r="D21" s="424">
        <v>7</v>
      </c>
      <c r="E21" s="2" t="s">
        <v>42</v>
      </c>
      <c r="F21" s="13"/>
      <c r="G21" s="424">
        <v>6</v>
      </c>
      <c r="H21" s="424"/>
      <c r="I21" s="424"/>
      <c r="J21" s="424"/>
      <c r="K21" s="424"/>
      <c r="L21" s="424"/>
      <c r="M21" s="424"/>
      <c r="N21" s="424"/>
      <c r="O21" s="424"/>
      <c r="P21" s="424"/>
      <c r="Q21" s="424"/>
      <c r="R21" s="424"/>
      <c r="S21" s="322" t="s">
        <v>2315</v>
      </c>
      <c r="T21" s="423"/>
      <c r="U21" s="424"/>
      <c r="V21" s="424"/>
      <c r="W21" s="422"/>
      <c r="X21" s="2"/>
      <c r="Y21" s="98"/>
      <c r="Z21" s="422"/>
      <c r="AA21" s="424"/>
      <c r="AB21" s="1"/>
      <c r="AC21" s="2"/>
      <c r="AD21" s="13"/>
      <c r="AE21" s="1"/>
      <c r="AF21" s="425"/>
    </row>
    <row r="22" spans="2:32" x14ac:dyDescent="0.2">
      <c r="B22" s="13" t="s">
        <v>94</v>
      </c>
      <c r="C22" s="422" t="s">
        <v>2308</v>
      </c>
      <c r="D22" s="424">
        <v>8</v>
      </c>
      <c r="E22" s="2" t="s">
        <v>42</v>
      </c>
      <c r="F22" s="13"/>
      <c r="G22" s="424">
        <v>6</v>
      </c>
      <c r="H22" s="424"/>
      <c r="I22" s="424"/>
      <c r="J22" s="424"/>
      <c r="K22" s="424"/>
      <c r="L22" s="424"/>
      <c r="M22" s="424"/>
      <c r="N22" s="424">
        <v>6</v>
      </c>
      <c r="O22" s="424"/>
      <c r="P22" s="424"/>
      <c r="Q22" s="424"/>
      <c r="R22" s="424"/>
      <c r="S22" s="321" t="s">
        <v>1322</v>
      </c>
      <c r="T22" s="423"/>
      <c r="U22" s="424"/>
      <c r="V22" s="424"/>
      <c r="W22" s="422"/>
      <c r="X22" s="2"/>
      <c r="Y22" s="98"/>
      <c r="Z22" s="422"/>
      <c r="AA22" s="424"/>
      <c r="AB22" s="1"/>
      <c r="AC22" s="2"/>
      <c r="AD22" s="13"/>
      <c r="AE22" s="1"/>
      <c r="AF22" s="425"/>
    </row>
    <row r="23" spans="2:32" x14ac:dyDescent="0.2">
      <c r="B23" s="13" t="s">
        <v>94</v>
      </c>
      <c r="C23" s="422" t="s">
        <v>2308</v>
      </c>
      <c r="D23" s="424">
        <v>9</v>
      </c>
      <c r="E23" s="2" t="s">
        <v>42</v>
      </c>
      <c r="F23" s="13"/>
      <c r="G23" s="424">
        <v>6</v>
      </c>
      <c r="H23" s="424"/>
      <c r="I23" s="424"/>
      <c r="J23" s="424"/>
      <c r="K23" s="424"/>
      <c r="L23" s="424"/>
      <c r="M23" s="424"/>
      <c r="N23" s="424"/>
      <c r="O23" s="424"/>
      <c r="P23" s="424"/>
      <c r="Q23" s="424"/>
      <c r="R23" s="424"/>
      <c r="S23" s="322" t="s">
        <v>2315</v>
      </c>
      <c r="T23" s="423"/>
      <c r="U23" s="424"/>
      <c r="V23" s="424"/>
      <c r="W23" s="422"/>
      <c r="X23" s="2"/>
      <c r="Y23" s="98"/>
      <c r="Z23" s="422"/>
      <c r="AA23" s="424"/>
      <c r="AB23" s="1"/>
      <c r="AC23" s="2"/>
      <c r="AD23" s="13"/>
      <c r="AE23" s="1"/>
      <c r="AF23" s="425"/>
    </row>
    <row r="24" spans="2:32" x14ac:dyDescent="0.2">
      <c r="B24" s="13" t="s">
        <v>94</v>
      </c>
      <c r="C24" s="422" t="s">
        <v>2308</v>
      </c>
      <c r="D24" s="424">
        <v>10</v>
      </c>
      <c r="E24" s="2" t="s">
        <v>42</v>
      </c>
      <c r="F24" s="13"/>
      <c r="G24" s="424">
        <v>6</v>
      </c>
      <c r="H24" s="424"/>
      <c r="I24" s="424"/>
      <c r="J24" s="424"/>
      <c r="K24" s="424"/>
      <c r="L24" s="424"/>
      <c r="M24" s="424"/>
      <c r="N24" s="424">
        <v>6</v>
      </c>
      <c r="O24" s="424"/>
      <c r="P24" s="424"/>
      <c r="Q24" s="424"/>
      <c r="R24" s="424"/>
      <c r="S24" s="322" t="s">
        <v>2314</v>
      </c>
      <c r="T24" s="423"/>
      <c r="U24" s="424"/>
      <c r="V24" s="424"/>
      <c r="W24" s="422"/>
      <c r="X24" s="2"/>
      <c r="Y24" s="98"/>
      <c r="Z24" s="422"/>
      <c r="AA24" s="424"/>
      <c r="AB24" s="1"/>
      <c r="AC24" s="2"/>
      <c r="AD24" s="13"/>
      <c r="AE24" s="1"/>
      <c r="AF24" s="425"/>
    </row>
    <row r="25" spans="2:32" x14ac:dyDescent="0.2">
      <c r="B25" s="13" t="s">
        <v>94</v>
      </c>
      <c r="C25" s="422" t="s">
        <v>2308</v>
      </c>
      <c r="D25" s="424">
        <v>11</v>
      </c>
      <c r="E25" s="2" t="s">
        <v>60</v>
      </c>
      <c r="F25" s="13"/>
      <c r="G25" s="424">
        <v>6</v>
      </c>
      <c r="H25" s="424">
        <v>12</v>
      </c>
      <c r="I25" s="424"/>
      <c r="J25" s="424"/>
      <c r="K25" s="424"/>
      <c r="L25" s="424"/>
      <c r="M25" s="424"/>
      <c r="N25" s="424"/>
      <c r="O25" s="424"/>
      <c r="P25" s="424"/>
      <c r="Q25" s="424"/>
      <c r="R25" s="424"/>
      <c r="S25" s="322" t="s">
        <v>2316</v>
      </c>
      <c r="T25" s="423"/>
      <c r="U25" s="424"/>
      <c r="V25" s="424"/>
      <c r="W25" s="422"/>
      <c r="X25" s="2"/>
      <c r="Y25" s="98"/>
      <c r="Z25" s="422"/>
      <c r="AA25" s="424"/>
      <c r="AB25" s="1"/>
      <c r="AC25" s="2"/>
      <c r="AD25" s="13"/>
      <c r="AE25" s="1"/>
      <c r="AF25" s="425"/>
    </row>
    <row r="26" spans="2:32" x14ac:dyDescent="0.2">
      <c r="B26" s="13" t="s">
        <v>94</v>
      </c>
      <c r="C26" s="422" t="s">
        <v>2308</v>
      </c>
      <c r="D26" s="424">
        <v>12</v>
      </c>
      <c r="E26" s="2" t="s">
        <v>42</v>
      </c>
      <c r="F26" s="13"/>
      <c r="G26" s="424">
        <v>6</v>
      </c>
      <c r="H26" s="424"/>
      <c r="I26" s="424"/>
      <c r="J26" s="424"/>
      <c r="K26" s="424"/>
      <c r="L26" s="424"/>
      <c r="M26" s="424"/>
      <c r="N26" s="424">
        <v>6</v>
      </c>
      <c r="O26" s="424"/>
      <c r="P26" s="424"/>
      <c r="Q26" s="424"/>
      <c r="R26" s="424"/>
      <c r="S26" s="322" t="s">
        <v>2314</v>
      </c>
      <c r="T26" s="423"/>
      <c r="U26" s="424"/>
      <c r="V26" s="424"/>
      <c r="W26" s="422"/>
      <c r="X26" s="2"/>
      <c r="Y26" s="98"/>
      <c r="Z26" s="422"/>
      <c r="AA26" s="424"/>
      <c r="AB26" s="1"/>
      <c r="AC26" s="2"/>
      <c r="AD26" s="13"/>
      <c r="AE26" s="1"/>
      <c r="AF26" s="425"/>
    </row>
    <row r="27" spans="2:32" x14ac:dyDescent="0.2">
      <c r="B27" s="13" t="s">
        <v>94</v>
      </c>
      <c r="C27" s="422" t="s">
        <v>2308</v>
      </c>
      <c r="D27" s="424">
        <v>13</v>
      </c>
      <c r="E27" s="2" t="s">
        <v>42</v>
      </c>
      <c r="F27" s="13"/>
      <c r="G27" s="424">
        <v>6</v>
      </c>
      <c r="H27" s="424"/>
      <c r="I27" s="424"/>
      <c r="J27" s="424"/>
      <c r="K27" s="424"/>
      <c r="L27" s="424"/>
      <c r="M27" s="424"/>
      <c r="N27" s="424"/>
      <c r="O27" s="424"/>
      <c r="P27" s="424"/>
      <c r="Q27" s="424"/>
      <c r="R27" s="424"/>
      <c r="S27" s="321" t="s">
        <v>1322</v>
      </c>
      <c r="T27" s="423"/>
      <c r="U27" s="424"/>
      <c r="V27" s="424"/>
      <c r="W27" s="422"/>
      <c r="X27" s="2"/>
      <c r="Y27" s="98"/>
      <c r="Z27" s="422"/>
      <c r="AA27" s="424"/>
      <c r="AB27" s="1"/>
      <c r="AC27" s="2"/>
      <c r="AD27" s="13"/>
      <c r="AE27" s="1"/>
      <c r="AF27" s="425"/>
    </row>
    <row r="28" spans="2:32" x14ac:dyDescent="0.2">
      <c r="B28" s="13" t="s">
        <v>94</v>
      </c>
      <c r="C28" s="422" t="s">
        <v>2308</v>
      </c>
      <c r="D28" s="424">
        <v>14</v>
      </c>
      <c r="E28" s="2" t="s">
        <v>42</v>
      </c>
      <c r="F28" s="13"/>
      <c r="G28" s="424">
        <v>6</v>
      </c>
      <c r="H28" s="424"/>
      <c r="I28" s="424"/>
      <c r="J28" s="424"/>
      <c r="K28" s="424"/>
      <c r="L28" s="424"/>
      <c r="M28" s="424"/>
      <c r="N28" s="424">
        <v>6</v>
      </c>
      <c r="O28" s="424"/>
      <c r="P28" s="424"/>
      <c r="Q28" s="424"/>
      <c r="R28" s="424"/>
      <c r="S28" s="321" t="s">
        <v>1322</v>
      </c>
      <c r="T28" s="98"/>
      <c r="U28" s="422"/>
      <c r="V28" s="424"/>
      <c r="W28" s="422"/>
      <c r="X28" s="2"/>
      <c r="Y28" s="98"/>
      <c r="Z28" s="422"/>
      <c r="AA28" s="424"/>
      <c r="AB28" s="1"/>
      <c r="AC28" s="2"/>
      <c r="AD28" s="13"/>
      <c r="AE28" s="1"/>
      <c r="AF28" s="425"/>
    </row>
    <row r="29" spans="2:32" x14ac:dyDescent="0.2">
      <c r="B29" s="13" t="s">
        <v>94</v>
      </c>
      <c r="C29" s="422" t="s">
        <v>2308</v>
      </c>
      <c r="D29" s="424">
        <v>15</v>
      </c>
      <c r="E29" s="2" t="s">
        <v>42</v>
      </c>
      <c r="F29" s="13"/>
      <c r="G29" s="424">
        <v>6</v>
      </c>
      <c r="H29" s="424"/>
      <c r="I29" s="424"/>
      <c r="J29" s="424"/>
      <c r="K29" s="424"/>
      <c r="L29" s="424"/>
      <c r="M29" s="424"/>
      <c r="N29" s="424"/>
      <c r="O29" s="424"/>
      <c r="P29" s="424"/>
      <c r="Q29" s="424"/>
      <c r="R29" s="424"/>
      <c r="S29" s="322" t="s">
        <v>2314</v>
      </c>
      <c r="T29" s="98"/>
      <c r="U29" s="422"/>
      <c r="V29" s="424"/>
      <c r="W29" s="422"/>
      <c r="X29" s="2"/>
      <c r="Y29" s="98"/>
      <c r="Z29" s="422"/>
      <c r="AA29" s="424"/>
      <c r="AB29" s="1"/>
      <c r="AC29" s="2"/>
      <c r="AD29" s="13"/>
      <c r="AE29" s="1"/>
      <c r="AF29" s="425"/>
    </row>
    <row r="30" spans="2:32" x14ac:dyDescent="0.2">
      <c r="B30" s="13" t="s">
        <v>94</v>
      </c>
      <c r="C30" s="422" t="s">
        <v>2308</v>
      </c>
      <c r="D30" s="424">
        <v>16</v>
      </c>
      <c r="E30" s="2" t="s">
        <v>42</v>
      </c>
      <c r="F30" s="13"/>
      <c r="G30" s="424">
        <v>6</v>
      </c>
      <c r="H30" s="424"/>
      <c r="I30" s="424"/>
      <c r="J30" s="424"/>
      <c r="K30" s="424"/>
      <c r="L30" s="424"/>
      <c r="M30" s="424"/>
      <c r="N30" s="424"/>
      <c r="O30" s="424"/>
      <c r="P30" s="424"/>
      <c r="Q30" s="424"/>
      <c r="R30" s="424"/>
      <c r="S30" s="322" t="s">
        <v>2314</v>
      </c>
      <c r="T30" s="423"/>
      <c r="U30" s="424"/>
      <c r="V30" s="424"/>
      <c r="W30" s="422"/>
      <c r="X30" s="2"/>
      <c r="Y30" s="98"/>
      <c r="Z30" s="422"/>
      <c r="AA30" s="424"/>
      <c r="AB30" s="1"/>
      <c r="AC30" s="2"/>
      <c r="AD30" s="13"/>
      <c r="AE30" s="1"/>
      <c r="AF30" s="425"/>
    </row>
    <row r="31" spans="2:32" x14ac:dyDescent="0.2">
      <c r="B31" s="13" t="s">
        <v>94</v>
      </c>
      <c r="C31" s="422" t="s">
        <v>2308</v>
      </c>
      <c r="D31" s="424">
        <v>17</v>
      </c>
      <c r="E31" s="2" t="s">
        <v>42</v>
      </c>
      <c r="F31" s="13"/>
      <c r="G31" s="424">
        <v>6</v>
      </c>
      <c r="H31" s="424"/>
      <c r="I31" s="424"/>
      <c r="J31" s="424"/>
      <c r="K31" s="424"/>
      <c r="L31" s="424"/>
      <c r="M31" s="424"/>
      <c r="N31" s="424"/>
      <c r="O31" s="424"/>
      <c r="P31" s="424"/>
      <c r="Q31" s="424"/>
      <c r="R31" s="424"/>
      <c r="S31" s="322" t="s">
        <v>2314</v>
      </c>
      <c r="T31" s="423"/>
      <c r="U31" s="424"/>
      <c r="V31" s="424"/>
      <c r="W31" s="422"/>
      <c r="X31" s="2"/>
      <c r="Y31" s="98"/>
      <c r="Z31" s="422"/>
      <c r="AA31" s="424"/>
      <c r="AB31" s="1"/>
      <c r="AC31" s="2"/>
      <c r="AD31" s="13"/>
      <c r="AE31" s="1"/>
      <c r="AF31" s="425"/>
    </row>
    <row r="32" spans="2:32" x14ac:dyDescent="0.2">
      <c r="B32" s="13" t="s">
        <v>94</v>
      </c>
      <c r="C32" s="422" t="s">
        <v>2308</v>
      </c>
      <c r="D32" s="424">
        <v>18</v>
      </c>
      <c r="E32" s="2" t="s">
        <v>44</v>
      </c>
      <c r="F32" s="13"/>
      <c r="G32" s="424">
        <v>2</v>
      </c>
      <c r="H32" s="424">
        <v>12</v>
      </c>
      <c r="I32" s="424"/>
      <c r="J32" s="424"/>
      <c r="K32" s="424"/>
      <c r="L32" s="424"/>
      <c r="M32" s="424"/>
      <c r="N32" s="424">
        <v>3</v>
      </c>
      <c r="O32" s="424"/>
      <c r="P32" s="424"/>
      <c r="Q32" s="424"/>
      <c r="R32" s="424"/>
      <c r="S32" s="321" t="s">
        <v>1322</v>
      </c>
      <c r="T32" s="423"/>
      <c r="U32" s="424"/>
      <c r="V32" s="424"/>
      <c r="W32" s="422"/>
      <c r="X32" s="2"/>
      <c r="Y32" s="98"/>
      <c r="Z32" s="422"/>
      <c r="AA32" s="424"/>
      <c r="AB32" s="1"/>
      <c r="AC32" s="2"/>
      <c r="AD32" s="13"/>
      <c r="AE32" s="1"/>
      <c r="AF32" s="425"/>
    </row>
    <row r="33" spans="2:32" x14ac:dyDescent="0.2">
      <c r="B33" s="13" t="s">
        <v>94</v>
      </c>
      <c r="C33" s="422" t="s">
        <v>2308</v>
      </c>
      <c r="D33" s="424">
        <v>19</v>
      </c>
      <c r="E33" s="2" t="s">
        <v>42</v>
      </c>
      <c r="F33" s="13"/>
      <c r="G33" s="424">
        <v>6</v>
      </c>
      <c r="H33" s="424"/>
      <c r="I33" s="424"/>
      <c r="J33" s="424"/>
      <c r="K33" s="424"/>
      <c r="L33" s="424"/>
      <c r="M33" s="424"/>
      <c r="N33" s="424"/>
      <c r="O33" s="424"/>
      <c r="P33" s="424"/>
      <c r="Q33" s="424"/>
      <c r="R33" s="424"/>
      <c r="S33" s="321" t="s">
        <v>2249</v>
      </c>
      <c r="T33" s="98"/>
      <c r="U33" s="422"/>
      <c r="V33" s="424"/>
      <c r="W33" s="422"/>
      <c r="X33" s="2"/>
      <c r="Y33" s="98"/>
      <c r="Z33" s="422"/>
      <c r="AA33" s="424"/>
      <c r="AB33" s="1"/>
      <c r="AC33" s="2"/>
      <c r="AD33" s="13"/>
      <c r="AE33" s="1"/>
      <c r="AF33" s="425"/>
    </row>
    <row r="34" spans="2:32" x14ac:dyDescent="0.2">
      <c r="B34" s="13" t="s">
        <v>94</v>
      </c>
      <c r="C34" s="422" t="s">
        <v>2308</v>
      </c>
      <c r="D34" s="424">
        <v>20</v>
      </c>
      <c r="E34" s="2" t="s">
        <v>50</v>
      </c>
      <c r="F34" s="13"/>
      <c r="G34" s="424">
        <v>6</v>
      </c>
      <c r="H34" s="424">
        <v>12</v>
      </c>
      <c r="I34" s="424"/>
      <c r="J34" s="424"/>
      <c r="K34" s="424"/>
      <c r="L34" s="424"/>
      <c r="M34" s="424"/>
      <c r="N34" s="424">
        <v>3</v>
      </c>
      <c r="O34" s="424"/>
      <c r="P34" s="424"/>
      <c r="Q34" s="424"/>
      <c r="R34" s="424"/>
      <c r="S34" s="322" t="s">
        <v>2317</v>
      </c>
      <c r="T34" s="423"/>
      <c r="U34" s="424"/>
      <c r="V34" s="424"/>
      <c r="W34" s="422"/>
      <c r="X34" s="2"/>
      <c r="Y34" s="98"/>
      <c r="Z34" s="422"/>
      <c r="AA34" s="424"/>
      <c r="AB34" s="1"/>
      <c r="AC34" s="2"/>
      <c r="AD34" s="13"/>
      <c r="AE34" s="1"/>
      <c r="AF34" s="425"/>
    </row>
    <row r="35" spans="2:32" x14ac:dyDescent="0.2">
      <c r="B35" s="13" t="s">
        <v>94</v>
      </c>
      <c r="C35" s="422" t="s">
        <v>2308</v>
      </c>
      <c r="D35" s="424">
        <v>21</v>
      </c>
      <c r="E35" s="2" t="s">
        <v>42</v>
      </c>
      <c r="F35" s="13"/>
      <c r="G35" s="424">
        <v>6</v>
      </c>
      <c r="H35" s="424"/>
      <c r="I35" s="424"/>
      <c r="J35" s="424"/>
      <c r="K35" s="424"/>
      <c r="L35" s="424"/>
      <c r="M35" s="424"/>
      <c r="N35" s="424"/>
      <c r="O35" s="424"/>
      <c r="P35" s="424"/>
      <c r="Q35" s="424"/>
      <c r="R35" s="424"/>
      <c r="S35" s="321" t="s">
        <v>1322</v>
      </c>
      <c r="T35" s="98"/>
      <c r="U35" s="422"/>
      <c r="V35" s="424"/>
      <c r="W35" s="422"/>
      <c r="X35" s="2"/>
      <c r="Y35" s="98"/>
      <c r="Z35" s="422"/>
      <c r="AA35" s="424"/>
      <c r="AB35" s="1"/>
      <c r="AC35" s="2"/>
      <c r="AD35" s="13"/>
      <c r="AE35" s="1"/>
      <c r="AF35" s="425"/>
    </row>
    <row r="36" spans="2:32" x14ac:dyDescent="0.2">
      <c r="B36" s="13" t="s">
        <v>94</v>
      </c>
      <c r="C36" s="422" t="s">
        <v>2308</v>
      </c>
      <c r="D36" s="424">
        <v>22</v>
      </c>
      <c r="E36" s="2" t="s">
        <v>42</v>
      </c>
      <c r="F36" s="13"/>
      <c r="G36" s="424">
        <v>6</v>
      </c>
      <c r="H36" s="424"/>
      <c r="I36" s="424"/>
      <c r="J36" s="424"/>
      <c r="K36" s="424"/>
      <c r="L36" s="424"/>
      <c r="M36" s="424"/>
      <c r="N36" s="424">
        <v>3</v>
      </c>
      <c r="O36" s="424"/>
      <c r="P36" s="424"/>
      <c r="Q36" s="424"/>
      <c r="R36" s="424"/>
      <c r="S36" s="321" t="s">
        <v>1322</v>
      </c>
      <c r="T36" s="98"/>
      <c r="U36" s="422"/>
      <c r="V36" s="424"/>
      <c r="W36" s="422"/>
      <c r="X36" s="2"/>
      <c r="Y36" s="98"/>
      <c r="Z36" s="422"/>
      <c r="AA36" s="424"/>
      <c r="AB36" s="1"/>
      <c r="AC36" s="2"/>
      <c r="AD36" s="13"/>
      <c r="AE36" s="1"/>
      <c r="AF36" s="425"/>
    </row>
    <row r="37" spans="2:32" x14ac:dyDescent="0.2">
      <c r="B37" s="13" t="s">
        <v>94</v>
      </c>
      <c r="C37" s="422" t="s">
        <v>2308</v>
      </c>
      <c r="D37" s="424">
        <v>23</v>
      </c>
      <c r="E37" s="2" t="s">
        <v>1113</v>
      </c>
      <c r="F37" s="13"/>
      <c r="G37" s="424">
        <v>6</v>
      </c>
      <c r="H37" s="424">
        <v>3</v>
      </c>
      <c r="I37" s="424"/>
      <c r="J37" s="424"/>
      <c r="K37" s="424"/>
      <c r="L37" s="424"/>
      <c r="M37" s="424"/>
      <c r="N37" s="424"/>
      <c r="O37" s="424"/>
      <c r="P37" s="424"/>
      <c r="Q37" s="424"/>
      <c r="R37" s="424"/>
      <c r="S37" s="320" t="s">
        <v>2323</v>
      </c>
      <c r="T37" s="98"/>
      <c r="U37" s="422"/>
      <c r="V37" s="424"/>
      <c r="W37" s="422"/>
      <c r="X37" s="2"/>
      <c r="Y37" s="423"/>
      <c r="Z37" s="1"/>
      <c r="AA37" s="424"/>
      <c r="AB37" s="1"/>
      <c r="AC37" s="2"/>
      <c r="AD37" s="13"/>
      <c r="AE37" s="1"/>
      <c r="AF37" s="425"/>
    </row>
    <row r="38" spans="2:32" x14ac:dyDescent="0.2">
      <c r="B38" s="13" t="s">
        <v>94</v>
      </c>
      <c r="C38" s="422" t="s">
        <v>2308</v>
      </c>
      <c r="D38" s="424">
        <v>24</v>
      </c>
      <c r="E38" s="2" t="s">
        <v>42</v>
      </c>
      <c r="F38" s="13"/>
      <c r="G38" s="424">
        <v>6</v>
      </c>
      <c r="H38" s="424"/>
      <c r="I38" s="424"/>
      <c r="J38" s="424"/>
      <c r="K38" s="424"/>
      <c r="L38" s="424"/>
      <c r="M38" s="424"/>
      <c r="N38" s="424">
        <v>3</v>
      </c>
      <c r="O38" s="424"/>
      <c r="P38" s="424"/>
      <c r="Q38" s="424"/>
      <c r="R38" s="424"/>
      <c r="S38" s="321" t="s">
        <v>1322</v>
      </c>
      <c r="T38" s="98"/>
      <c r="U38" s="422"/>
      <c r="V38" s="424"/>
      <c r="W38" s="422"/>
      <c r="X38" s="2"/>
      <c r="Y38" s="423"/>
      <c r="Z38" s="1"/>
      <c r="AA38" s="424"/>
      <c r="AB38" s="1"/>
      <c r="AC38" s="2"/>
      <c r="AD38" s="13"/>
      <c r="AE38" s="1"/>
      <c r="AF38" s="425"/>
    </row>
    <row r="39" spans="2:32" x14ac:dyDescent="0.2">
      <c r="B39" s="13" t="s">
        <v>94</v>
      </c>
      <c r="C39" s="422" t="s">
        <v>2308</v>
      </c>
      <c r="D39" s="424">
        <v>25</v>
      </c>
      <c r="E39" s="2" t="s">
        <v>42</v>
      </c>
      <c r="F39" s="13"/>
      <c r="G39" s="424">
        <v>6</v>
      </c>
      <c r="H39" s="424"/>
      <c r="I39" s="424"/>
      <c r="J39" s="424"/>
      <c r="K39" s="424"/>
      <c r="L39" s="424"/>
      <c r="M39" s="424"/>
      <c r="N39" s="424"/>
      <c r="O39" s="424"/>
      <c r="P39" s="424"/>
      <c r="Q39" s="424"/>
      <c r="R39" s="424"/>
      <c r="S39" s="320" t="s">
        <v>2324</v>
      </c>
      <c r="T39" s="98"/>
      <c r="U39" s="422"/>
      <c r="V39" s="424"/>
      <c r="W39" s="422"/>
      <c r="X39" s="2"/>
      <c r="Y39" s="423"/>
      <c r="Z39" s="1"/>
      <c r="AA39" s="424"/>
      <c r="AB39" s="1"/>
      <c r="AC39" s="2"/>
      <c r="AD39" s="13"/>
      <c r="AE39" s="1"/>
      <c r="AF39" s="425"/>
    </row>
    <row r="40" spans="2:32" x14ac:dyDescent="0.2">
      <c r="B40" s="13" t="s">
        <v>94</v>
      </c>
      <c r="C40" s="422" t="s">
        <v>2308</v>
      </c>
      <c r="D40" s="424">
        <v>26</v>
      </c>
      <c r="E40" s="2" t="s">
        <v>42</v>
      </c>
      <c r="F40" s="13"/>
      <c r="G40" s="424">
        <v>6</v>
      </c>
      <c r="H40" s="424"/>
      <c r="I40" s="424"/>
      <c r="J40" s="424"/>
      <c r="K40" s="424"/>
      <c r="L40" s="424"/>
      <c r="M40" s="424"/>
      <c r="N40" s="424">
        <v>3</v>
      </c>
      <c r="O40" s="424"/>
      <c r="P40" s="424"/>
      <c r="Q40" s="424"/>
      <c r="R40" s="424"/>
      <c r="S40" s="322" t="s">
        <v>1319</v>
      </c>
      <c r="T40" s="98"/>
      <c r="U40" s="422"/>
      <c r="V40" s="424"/>
      <c r="W40" s="422"/>
      <c r="X40" s="2"/>
      <c r="Y40" s="423"/>
      <c r="Z40" s="1"/>
      <c r="AA40" s="424"/>
      <c r="AB40" s="1"/>
      <c r="AC40" s="2"/>
      <c r="AD40" s="13"/>
      <c r="AE40" s="1"/>
      <c r="AF40" s="425"/>
    </row>
    <row r="41" spans="2:32" x14ac:dyDescent="0.2">
      <c r="B41" s="13" t="s">
        <v>94</v>
      </c>
      <c r="C41" s="422" t="s">
        <v>2308</v>
      </c>
      <c r="D41" s="424">
        <v>27</v>
      </c>
      <c r="E41" s="2" t="s">
        <v>42</v>
      </c>
      <c r="F41" s="13"/>
      <c r="G41" s="424">
        <v>6</v>
      </c>
      <c r="H41" s="424"/>
      <c r="I41" s="424"/>
      <c r="J41" s="424"/>
      <c r="K41" s="424"/>
      <c r="L41" s="424"/>
      <c r="M41" s="424"/>
      <c r="N41" s="424"/>
      <c r="O41" s="424"/>
      <c r="P41" s="424"/>
      <c r="Q41" s="424"/>
      <c r="R41" s="424"/>
      <c r="S41" s="321" t="s">
        <v>2249</v>
      </c>
      <c r="T41" s="98"/>
      <c r="U41" s="422"/>
      <c r="V41" s="424"/>
      <c r="W41" s="422"/>
      <c r="X41" s="2"/>
      <c r="Y41" s="423"/>
      <c r="Z41" s="1"/>
      <c r="AA41" s="424"/>
      <c r="AB41" s="1"/>
      <c r="AC41" s="2"/>
      <c r="AD41" s="13"/>
      <c r="AE41" s="1"/>
      <c r="AF41" s="425"/>
    </row>
    <row r="42" spans="2:32" x14ac:dyDescent="0.2">
      <c r="B42" s="13" t="s">
        <v>94</v>
      </c>
      <c r="C42" s="422" t="s">
        <v>2308</v>
      </c>
      <c r="D42" s="424">
        <v>28</v>
      </c>
      <c r="E42" s="2" t="s">
        <v>42</v>
      </c>
      <c r="F42" s="13"/>
      <c r="G42" s="424">
        <v>6</v>
      </c>
      <c r="H42" s="424"/>
      <c r="I42" s="424"/>
      <c r="J42" s="424"/>
      <c r="K42" s="424"/>
      <c r="L42" s="424"/>
      <c r="M42" s="424"/>
      <c r="N42" s="424"/>
      <c r="O42" s="424"/>
      <c r="P42" s="424"/>
      <c r="Q42" s="424"/>
      <c r="R42" s="424"/>
      <c r="S42" s="321" t="s">
        <v>2249</v>
      </c>
      <c r="T42" s="98"/>
      <c r="U42" s="422"/>
      <c r="V42" s="424"/>
      <c r="W42" s="422"/>
      <c r="X42" s="2"/>
      <c r="Y42" s="423"/>
      <c r="Z42" s="1"/>
      <c r="AA42" s="424"/>
      <c r="AB42" s="1"/>
      <c r="AC42" s="2"/>
      <c r="AD42" s="13"/>
      <c r="AE42" s="1"/>
      <c r="AF42" s="425"/>
    </row>
    <row r="43" spans="2:32" x14ac:dyDescent="0.2">
      <c r="B43" s="13" t="s">
        <v>94</v>
      </c>
      <c r="C43" s="422" t="s">
        <v>2308</v>
      </c>
      <c r="D43" s="424">
        <v>29</v>
      </c>
      <c r="E43" s="2" t="s">
        <v>42</v>
      </c>
      <c r="F43" s="13"/>
      <c r="G43" s="424">
        <v>6</v>
      </c>
      <c r="H43" s="424"/>
      <c r="I43" s="424"/>
      <c r="J43" s="424"/>
      <c r="K43" s="424"/>
      <c r="L43" s="424"/>
      <c r="M43" s="424"/>
      <c r="N43" s="424"/>
      <c r="O43" s="424"/>
      <c r="P43" s="424"/>
      <c r="Q43" s="424"/>
      <c r="R43" s="424"/>
      <c r="S43" s="322" t="s">
        <v>1319</v>
      </c>
      <c r="T43" s="98"/>
      <c r="U43" s="422"/>
      <c r="V43" s="424"/>
      <c r="W43" s="422"/>
      <c r="X43" s="2"/>
      <c r="Y43" s="423"/>
      <c r="Z43" s="1"/>
      <c r="AA43" s="424"/>
      <c r="AB43" s="1"/>
      <c r="AC43" s="2"/>
      <c r="AD43" s="13"/>
      <c r="AE43" s="1"/>
      <c r="AF43" s="425"/>
    </row>
    <row r="44" spans="2:32" x14ac:dyDescent="0.2">
      <c r="B44" s="13" t="s">
        <v>94</v>
      </c>
      <c r="C44" s="422" t="s">
        <v>2308</v>
      </c>
      <c r="D44" s="424">
        <v>30</v>
      </c>
      <c r="E44" s="2" t="s">
        <v>42</v>
      </c>
      <c r="F44" s="13"/>
      <c r="G44" s="424">
        <v>6</v>
      </c>
      <c r="H44" s="424"/>
      <c r="I44" s="424"/>
      <c r="J44" s="424"/>
      <c r="K44" s="424"/>
      <c r="L44" s="424"/>
      <c r="M44" s="424"/>
      <c r="N44" s="424"/>
      <c r="O44" s="424"/>
      <c r="P44" s="424"/>
      <c r="Q44" s="424"/>
      <c r="R44" s="424"/>
      <c r="S44" s="321" t="s">
        <v>2249</v>
      </c>
      <c r="T44" s="98"/>
      <c r="U44" s="422"/>
      <c r="V44" s="424"/>
      <c r="W44" s="422"/>
      <c r="X44" s="2"/>
      <c r="Y44" s="423"/>
      <c r="Z44" s="1"/>
      <c r="AA44" s="424"/>
      <c r="AB44" s="1"/>
      <c r="AC44" s="2"/>
      <c r="AD44" s="13"/>
      <c r="AE44" s="1"/>
      <c r="AF44" s="425"/>
    </row>
    <row r="45" spans="2:32" x14ac:dyDescent="0.2">
      <c r="B45" s="13" t="s">
        <v>94</v>
      </c>
      <c r="C45" s="422" t="s">
        <v>2308</v>
      </c>
      <c r="D45" s="424">
        <v>31</v>
      </c>
      <c r="E45" s="2" t="s">
        <v>50</v>
      </c>
      <c r="F45" s="13"/>
      <c r="G45" s="424">
        <v>6</v>
      </c>
      <c r="H45" s="424">
        <v>12</v>
      </c>
      <c r="I45" s="424"/>
      <c r="J45" s="424"/>
      <c r="K45" s="424"/>
      <c r="L45" s="424"/>
      <c r="M45" s="424"/>
      <c r="N45" s="424"/>
      <c r="O45" s="424"/>
      <c r="P45" s="424"/>
      <c r="Q45" s="424"/>
      <c r="R45" s="424"/>
      <c r="S45" s="322" t="s">
        <v>2318</v>
      </c>
      <c r="T45" s="98"/>
      <c r="U45" s="422"/>
      <c r="V45" s="424"/>
      <c r="W45" s="422"/>
      <c r="X45" s="2"/>
      <c r="Y45" s="423"/>
      <c r="Z45" s="1"/>
      <c r="AA45" s="424"/>
      <c r="AB45" s="1"/>
      <c r="AC45" s="2"/>
      <c r="AD45" s="13"/>
      <c r="AE45" s="1"/>
      <c r="AF45" s="425"/>
    </row>
    <row r="46" spans="2:32" x14ac:dyDescent="0.2">
      <c r="B46" s="13" t="s">
        <v>94</v>
      </c>
      <c r="C46" s="422" t="s">
        <v>2308</v>
      </c>
      <c r="D46" s="424">
        <v>32</v>
      </c>
      <c r="E46" s="2" t="s">
        <v>42</v>
      </c>
      <c r="F46" s="13"/>
      <c r="G46" s="424">
        <v>6</v>
      </c>
      <c r="H46" s="424"/>
      <c r="I46" s="424"/>
      <c r="J46" s="424"/>
      <c r="K46" s="424"/>
      <c r="L46" s="424"/>
      <c r="M46" s="424"/>
      <c r="N46" s="424">
        <v>3</v>
      </c>
      <c r="O46" s="424"/>
      <c r="P46" s="424"/>
      <c r="Q46" s="424"/>
      <c r="R46" s="424"/>
      <c r="S46" s="321" t="s">
        <v>2249</v>
      </c>
      <c r="T46" s="98"/>
      <c r="U46" s="422"/>
      <c r="V46" s="424"/>
      <c r="W46" s="422"/>
      <c r="X46" s="2"/>
      <c r="Y46" s="423"/>
      <c r="Z46" s="1"/>
      <c r="AA46" s="424"/>
      <c r="AB46" s="1"/>
      <c r="AC46" s="2"/>
      <c r="AD46" s="13"/>
      <c r="AE46" s="1"/>
      <c r="AF46" s="425"/>
    </row>
    <row r="47" spans="2:32" x14ac:dyDescent="0.2">
      <c r="B47" s="13" t="s">
        <v>94</v>
      </c>
      <c r="C47" s="422" t="s">
        <v>2308</v>
      </c>
      <c r="D47" s="424">
        <v>33</v>
      </c>
      <c r="E47" s="2" t="s">
        <v>42</v>
      </c>
      <c r="F47" s="13"/>
      <c r="G47" s="424">
        <v>6</v>
      </c>
      <c r="H47" s="424"/>
      <c r="I47" s="424"/>
      <c r="J47" s="424"/>
      <c r="K47" s="424"/>
      <c r="L47" s="424"/>
      <c r="M47" s="424"/>
      <c r="N47" s="424"/>
      <c r="O47" s="424"/>
      <c r="P47" s="424"/>
      <c r="Q47" s="424"/>
      <c r="R47" s="424"/>
      <c r="S47" s="322" t="s">
        <v>1319</v>
      </c>
      <c r="T47" s="98"/>
      <c r="U47" s="422"/>
      <c r="V47" s="424"/>
      <c r="W47" s="422"/>
      <c r="X47" s="2"/>
      <c r="Y47" s="423"/>
      <c r="Z47" s="1"/>
      <c r="AA47" s="424"/>
      <c r="AB47" s="1"/>
      <c r="AC47" s="2"/>
      <c r="AD47" s="13"/>
      <c r="AE47" s="1"/>
      <c r="AF47" s="425"/>
    </row>
    <row r="48" spans="2:32" x14ac:dyDescent="0.2">
      <c r="B48" s="13" t="s">
        <v>94</v>
      </c>
      <c r="C48" s="422" t="s">
        <v>2308</v>
      </c>
      <c r="D48" s="424">
        <v>34</v>
      </c>
      <c r="E48" s="2" t="s">
        <v>42</v>
      </c>
      <c r="F48" s="13"/>
      <c r="G48" s="424">
        <v>6</v>
      </c>
      <c r="H48" s="424"/>
      <c r="I48" s="424"/>
      <c r="J48" s="424"/>
      <c r="K48" s="424"/>
      <c r="L48" s="424"/>
      <c r="M48" s="424"/>
      <c r="N48" s="424">
        <v>3</v>
      </c>
      <c r="O48" s="424"/>
      <c r="P48" s="424"/>
      <c r="Q48" s="424"/>
      <c r="R48" s="424"/>
      <c r="S48" s="322" t="s">
        <v>1319</v>
      </c>
      <c r="T48" s="98"/>
      <c r="U48" s="422"/>
      <c r="V48" s="424"/>
      <c r="W48" s="422"/>
      <c r="X48" s="2"/>
      <c r="Y48" s="423"/>
      <c r="Z48" s="1"/>
      <c r="AA48" s="424"/>
      <c r="AB48" s="1"/>
      <c r="AC48" s="2"/>
      <c r="AD48" s="13"/>
      <c r="AE48" s="1"/>
      <c r="AF48" s="425"/>
    </row>
    <row r="49" spans="2:32" x14ac:dyDescent="0.2">
      <c r="B49" s="13" t="s">
        <v>94</v>
      </c>
      <c r="C49" s="422" t="s">
        <v>2308</v>
      </c>
      <c r="D49" s="424">
        <v>35</v>
      </c>
      <c r="E49" s="2" t="s">
        <v>55</v>
      </c>
      <c r="F49" s="13"/>
      <c r="G49" s="424">
        <v>6</v>
      </c>
      <c r="H49" s="424">
        <v>12</v>
      </c>
      <c r="I49" s="424"/>
      <c r="J49" s="424"/>
      <c r="K49" s="424"/>
      <c r="L49" s="424"/>
      <c r="M49" s="424"/>
      <c r="N49" s="424"/>
      <c r="O49" s="424"/>
      <c r="P49" s="424"/>
      <c r="Q49" s="424"/>
      <c r="R49" s="424"/>
      <c r="S49" s="322" t="s">
        <v>2318</v>
      </c>
      <c r="T49" s="98"/>
      <c r="U49" s="422"/>
      <c r="V49" s="424"/>
      <c r="W49" s="422"/>
      <c r="X49" s="2"/>
      <c r="Y49" s="423"/>
      <c r="Z49" s="1"/>
      <c r="AA49" s="424"/>
      <c r="AB49" s="1"/>
      <c r="AC49" s="2"/>
      <c r="AD49" s="13"/>
      <c r="AE49" s="1"/>
      <c r="AF49" s="425"/>
    </row>
    <row r="50" spans="2:32" x14ac:dyDescent="0.2">
      <c r="B50" s="13" t="s">
        <v>94</v>
      </c>
      <c r="C50" s="422" t="s">
        <v>2308</v>
      </c>
      <c r="D50" s="424">
        <v>36</v>
      </c>
      <c r="E50" s="2" t="s">
        <v>42</v>
      </c>
      <c r="F50" s="13"/>
      <c r="G50" s="424">
        <v>6</v>
      </c>
      <c r="H50" s="424"/>
      <c r="I50" s="424"/>
      <c r="J50" s="424"/>
      <c r="K50" s="424"/>
      <c r="L50" s="424"/>
      <c r="M50" s="424"/>
      <c r="N50" s="424">
        <v>3</v>
      </c>
      <c r="O50" s="424"/>
      <c r="P50" s="424"/>
      <c r="Q50" s="424"/>
      <c r="R50" s="424"/>
      <c r="S50" s="322" t="s">
        <v>1319</v>
      </c>
      <c r="T50" s="98"/>
      <c r="U50" s="422"/>
      <c r="V50" s="424"/>
      <c r="W50" s="422"/>
      <c r="X50" s="2"/>
      <c r="Y50" s="423"/>
      <c r="Z50" s="1"/>
      <c r="AA50" s="424"/>
      <c r="AB50" s="1"/>
      <c r="AC50" s="2"/>
      <c r="AD50" s="13"/>
      <c r="AE50" s="1"/>
      <c r="AF50" s="425"/>
    </row>
    <row r="51" spans="2:32" x14ac:dyDescent="0.2">
      <c r="B51" s="13" t="s">
        <v>94</v>
      </c>
      <c r="C51" s="422" t="s">
        <v>2308</v>
      </c>
      <c r="D51" s="424">
        <v>37</v>
      </c>
      <c r="E51" s="2" t="s">
        <v>42</v>
      </c>
      <c r="F51" s="13"/>
      <c r="G51" s="424">
        <v>6</v>
      </c>
      <c r="H51" s="424"/>
      <c r="I51" s="424"/>
      <c r="J51" s="424"/>
      <c r="K51" s="424"/>
      <c r="L51" s="424"/>
      <c r="M51" s="424"/>
      <c r="N51" s="424"/>
      <c r="O51" s="424"/>
      <c r="P51" s="424"/>
      <c r="Q51" s="424"/>
      <c r="R51" s="424"/>
      <c r="S51" s="322" t="s">
        <v>1319</v>
      </c>
      <c r="T51" s="98"/>
      <c r="U51" s="422"/>
      <c r="V51" s="424"/>
      <c r="W51" s="422"/>
      <c r="X51" s="2"/>
      <c r="Y51" s="423"/>
      <c r="Z51" s="1"/>
      <c r="AA51" s="424"/>
      <c r="AB51" s="1"/>
      <c r="AC51" s="2"/>
      <c r="AD51" s="13"/>
      <c r="AE51" s="1"/>
      <c r="AF51" s="425"/>
    </row>
    <row r="52" spans="2:32" x14ac:dyDescent="0.2">
      <c r="B52" s="13" t="s">
        <v>94</v>
      </c>
      <c r="C52" s="422" t="s">
        <v>2308</v>
      </c>
      <c r="D52" s="424">
        <v>38</v>
      </c>
      <c r="E52" s="2" t="s">
        <v>42</v>
      </c>
      <c r="F52" s="13"/>
      <c r="G52" s="424">
        <v>6</v>
      </c>
      <c r="H52" s="424"/>
      <c r="I52" s="424"/>
      <c r="J52" s="424"/>
      <c r="K52" s="424"/>
      <c r="L52" s="424"/>
      <c r="M52" s="424"/>
      <c r="N52" s="424">
        <v>3</v>
      </c>
      <c r="O52" s="424"/>
      <c r="P52" s="424"/>
      <c r="Q52" s="424"/>
      <c r="R52" s="424"/>
      <c r="S52" s="322" t="s">
        <v>1319</v>
      </c>
      <c r="T52" s="98"/>
      <c r="U52" s="422"/>
      <c r="V52" s="424"/>
      <c r="W52" s="422"/>
      <c r="X52" s="2"/>
      <c r="Y52" s="423"/>
      <c r="Z52" s="1"/>
      <c r="AA52" s="424"/>
      <c r="AB52" s="1"/>
      <c r="AC52" s="2"/>
      <c r="AD52" s="13"/>
      <c r="AE52" s="1"/>
      <c r="AF52" s="425"/>
    </row>
    <row r="53" spans="2:32" x14ac:dyDescent="0.2">
      <c r="B53" s="13" t="s">
        <v>94</v>
      </c>
      <c r="C53" s="422" t="s">
        <v>2308</v>
      </c>
      <c r="D53" s="424">
        <v>39</v>
      </c>
      <c r="E53" s="2" t="s">
        <v>42</v>
      </c>
      <c r="F53" s="13"/>
      <c r="G53" s="424">
        <v>6</v>
      </c>
      <c r="H53" s="424"/>
      <c r="I53" s="424"/>
      <c r="J53" s="424"/>
      <c r="K53" s="424"/>
      <c r="L53" s="424"/>
      <c r="M53" s="424"/>
      <c r="N53" s="424"/>
      <c r="O53" s="424"/>
      <c r="P53" s="424"/>
      <c r="Q53" s="424"/>
      <c r="R53" s="424"/>
      <c r="S53" s="322" t="s">
        <v>1319</v>
      </c>
      <c r="T53" s="98"/>
      <c r="U53" s="422"/>
      <c r="V53" s="424"/>
      <c r="W53" s="422"/>
      <c r="X53" s="2"/>
      <c r="Y53" s="423"/>
      <c r="Z53" s="1"/>
      <c r="AA53" s="424"/>
      <c r="AB53" s="1"/>
      <c r="AC53" s="2"/>
      <c r="AD53" s="13"/>
      <c r="AE53" s="1"/>
      <c r="AF53" s="425"/>
    </row>
    <row r="54" spans="2:32" x14ac:dyDescent="0.2">
      <c r="B54" s="13" t="s">
        <v>94</v>
      </c>
      <c r="C54" s="422" t="s">
        <v>2308</v>
      </c>
      <c r="D54" s="424">
        <v>40</v>
      </c>
      <c r="E54" s="2" t="s">
        <v>42</v>
      </c>
      <c r="F54" s="13"/>
      <c r="G54" s="424">
        <v>6</v>
      </c>
      <c r="H54" s="424"/>
      <c r="I54" s="424"/>
      <c r="J54" s="424"/>
      <c r="K54" s="424"/>
      <c r="L54" s="424"/>
      <c r="M54" s="424"/>
      <c r="N54" s="424">
        <v>3</v>
      </c>
      <c r="O54" s="424"/>
      <c r="P54" s="424"/>
      <c r="Q54" s="424"/>
      <c r="R54" s="424"/>
      <c r="S54" s="321" t="s">
        <v>1322</v>
      </c>
      <c r="T54" s="98"/>
      <c r="U54" s="422"/>
      <c r="V54" s="424"/>
      <c r="W54" s="422"/>
      <c r="X54" s="2"/>
      <c r="Y54" s="423"/>
      <c r="Z54" s="1"/>
      <c r="AA54" s="424"/>
      <c r="AB54" s="1"/>
      <c r="AC54" s="2"/>
      <c r="AD54" s="13"/>
      <c r="AE54" s="1"/>
      <c r="AF54" s="425"/>
    </row>
    <row r="55" spans="2:32" x14ac:dyDescent="0.2">
      <c r="B55" s="13" t="s">
        <v>94</v>
      </c>
      <c r="C55" s="422" t="s">
        <v>2308</v>
      </c>
      <c r="D55" s="424">
        <v>41</v>
      </c>
      <c r="E55" s="2" t="s">
        <v>44</v>
      </c>
      <c r="F55" s="13"/>
      <c r="G55" s="424"/>
      <c r="H55" s="424">
        <v>12</v>
      </c>
      <c r="I55" s="424"/>
      <c r="J55" s="424"/>
      <c r="K55" s="424"/>
      <c r="L55" s="424"/>
      <c r="M55" s="424"/>
      <c r="N55" s="424"/>
      <c r="O55" s="424"/>
      <c r="P55" s="424">
        <v>6</v>
      </c>
      <c r="Q55" s="424"/>
      <c r="R55" s="424"/>
      <c r="S55" s="321" t="s">
        <v>2319</v>
      </c>
      <c r="T55" s="98"/>
      <c r="U55" s="422"/>
      <c r="V55" s="424"/>
      <c r="W55" s="422"/>
      <c r="X55" s="2"/>
      <c r="Y55" s="423"/>
      <c r="Z55" s="1"/>
      <c r="AA55" s="424"/>
      <c r="AB55" s="1"/>
      <c r="AC55" s="2"/>
      <c r="AD55" s="13"/>
      <c r="AE55" s="1"/>
      <c r="AF55" s="425"/>
    </row>
    <row r="56" spans="2:32" x14ac:dyDescent="0.2">
      <c r="B56" s="13" t="s">
        <v>94</v>
      </c>
      <c r="C56" s="422" t="s">
        <v>2308</v>
      </c>
      <c r="D56" s="424">
        <v>42</v>
      </c>
      <c r="E56" s="2" t="s">
        <v>42</v>
      </c>
      <c r="F56" s="13"/>
      <c r="G56" s="424">
        <v>6</v>
      </c>
      <c r="H56" s="424"/>
      <c r="I56" s="424"/>
      <c r="J56" s="424"/>
      <c r="K56" s="424"/>
      <c r="L56" s="424"/>
      <c r="M56" s="424"/>
      <c r="N56" s="424">
        <v>3</v>
      </c>
      <c r="O56" s="424"/>
      <c r="P56" s="424"/>
      <c r="Q56" s="424"/>
      <c r="R56" s="424"/>
      <c r="S56" s="322" t="s">
        <v>1319</v>
      </c>
      <c r="T56" s="98"/>
      <c r="U56" s="422"/>
      <c r="V56" s="424"/>
      <c r="W56" s="422"/>
      <c r="X56" s="2"/>
      <c r="Y56" s="423"/>
      <c r="Z56" s="1"/>
      <c r="AA56" s="424"/>
      <c r="AB56" s="1"/>
      <c r="AC56" s="2"/>
      <c r="AD56" s="13"/>
      <c r="AE56" s="1"/>
      <c r="AF56" s="425"/>
    </row>
    <row r="57" spans="2:32" x14ac:dyDescent="0.2">
      <c r="B57" s="13" t="s">
        <v>94</v>
      </c>
      <c r="C57" s="422" t="s">
        <v>2308</v>
      </c>
      <c r="D57" s="424">
        <v>43</v>
      </c>
      <c r="E57" s="2" t="s">
        <v>42</v>
      </c>
      <c r="F57" s="13"/>
      <c r="G57" s="424">
        <v>6</v>
      </c>
      <c r="H57" s="424"/>
      <c r="I57" s="424"/>
      <c r="J57" s="424"/>
      <c r="K57" s="424"/>
      <c r="L57" s="424"/>
      <c r="M57" s="424"/>
      <c r="N57" s="424"/>
      <c r="O57" s="424"/>
      <c r="P57" s="424"/>
      <c r="Q57" s="424"/>
      <c r="R57" s="424"/>
      <c r="S57" s="322" t="s">
        <v>1319</v>
      </c>
      <c r="T57" s="98"/>
      <c r="U57" s="422"/>
      <c r="V57" s="424"/>
      <c r="W57" s="422"/>
      <c r="X57" s="2"/>
      <c r="Y57" s="423"/>
      <c r="Z57" s="1"/>
      <c r="AA57" s="424"/>
      <c r="AB57" s="1"/>
      <c r="AC57" s="2"/>
      <c r="AD57" s="13"/>
      <c r="AE57" s="1"/>
      <c r="AF57" s="425"/>
    </row>
    <row r="58" spans="2:32" x14ac:dyDescent="0.2">
      <c r="B58" s="13" t="s">
        <v>94</v>
      </c>
      <c r="C58" s="422" t="s">
        <v>2308</v>
      </c>
      <c r="D58" s="424">
        <v>44</v>
      </c>
      <c r="E58" s="2" t="s">
        <v>42</v>
      </c>
      <c r="F58" s="13"/>
      <c r="G58" s="424">
        <v>6</v>
      </c>
      <c r="H58" s="424"/>
      <c r="I58" s="424"/>
      <c r="J58" s="424"/>
      <c r="K58" s="424"/>
      <c r="L58" s="424"/>
      <c r="M58" s="424"/>
      <c r="N58" s="424"/>
      <c r="O58" s="424"/>
      <c r="P58" s="424"/>
      <c r="Q58" s="424"/>
      <c r="R58" s="424"/>
      <c r="S58" s="321" t="s">
        <v>1322</v>
      </c>
      <c r="T58" s="98"/>
      <c r="U58" s="422"/>
      <c r="V58" s="424"/>
      <c r="W58" s="422"/>
      <c r="X58" s="2"/>
      <c r="Y58" s="423"/>
      <c r="Z58" s="1"/>
      <c r="AA58" s="424"/>
      <c r="AB58" s="1"/>
      <c r="AC58" s="2"/>
      <c r="AD58" s="13"/>
      <c r="AE58" s="1"/>
      <c r="AF58" s="425"/>
    </row>
    <row r="59" spans="2:32" x14ac:dyDescent="0.2">
      <c r="B59" s="13" t="s">
        <v>94</v>
      </c>
      <c r="C59" s="422" t="s">
        <v>2308</v>
      </c>
      <c r="D59" s="424">
        <v>45</v>
      </c>
      <c r="E59" s="2" t="s">
        <v>55</v>
      </c>
      <c r="F59" s="13"/>
      <c r="G59" s="424">
        <v>5</v>
      </c>
      <c r="H59" s="424">
        <v>12</v>
      </c>
      <c r="I59" s="424"/>
      <c r="J59" s="424"/>
      <c r="K59" s="424"/>
      <c r="L59" s="424"/>
      <c r="M59" s="424"/>
      <c r="N59" s="424"/>
      <c r="O59" s="424"/>
      <c r="P59" s="424"/>
      <c r="Q59" s="424"/>
      <c r="R59" s="424"/>
      <c r="S59" s="322" t="s">
        <v>2318</v>
      </c>
      <c r="T59" s="98"/>
      <c r="U59" s="422"/>
      <c r="V59" s="424"/>
      <c r="W59" s="422"/>
      <c r="X59" s="2"/>
      <c r="Y59" s="423"/>
      <c r="Z59" s="1"/>
      <c r="AA59" s="424"/>
      <c r="AB59" s="1"/>
      <c r="AC59" s="2"/>
      <c r="AD59" s="13"/>
      <c r="AE59" s="1"/>
      <c r="AF59" s="425"/>
    </row>
    <row r="60" spans="2:32" x14ac:dyDescent="0.2">
      <c r="B60" s="13" t="s">
        <v>94</v>
      </c>
      <c r="C60" s="422" t="s">
        <v>2308</v>
      </c>
      <c r="D60" s="424">
        <v>46</v>
      </c>
      <c r="E60" s="2" t="s">
        <v>42</v>
      </c>
      <c r="F60" s="13"/>
      <c r="G60" s="424">
        <v>6</v>
      </c>
      <c r="H60" s="424"/>
      <c r="I60" s="424"/>
      <c r="J60" s="424"/>
      <c r="K60" s="424"/>
      <c r="L60" s="424"/>
      <c r="M60" s="424"/>
      <c r="N60" s="424">
        <v>3</v>
      </c>
      <c r="O60" s="424"/>
      <c r="P60" s="424"/>
      <c r="Q60" s="424"/>
      <c r="R60" s="424"/>
      <c r="S60" s="322" t="s">
        <v>1319</v>
      </c>
      <c r="T60" s="98"/>
      <c r="U60" s="422"/>
      <c r="V60" s="424"/>
      <c r="W60" s="422"/>
      <c r="X60" s="2"/>
      <c r="Y60" s="423"/>
      <c r="Z60" s="1"/>
      <c r="AA60" s="424"/>
      <c r="AB60" s="1"/>
      <c r="AC60" s="2"/>
      <c r="AD60" s="13"/>
      <c r="AE60" s="1"/>
      <c r="AF60" s="425"/>
    </row>
    <row r="61" spans="2:32" x14ac:dyDescent="0.2">
      <c r="B61" s="13" t="s">
        <v>94</v>
      </c>
      <c r="C61" s="422" t="s">
        <v>2308</v>
      </c>
      <c r="D61" s="424">
        <v>47</v>
      </c>
      <c r="E61" s="2" t="s">
        <v>1109</v>
      </c>
      <c r="F61" s="13"/>
      <c r="G61" s="424">
        <v>6</v>
      </c>
      <c r="H61" s="424">
        <v>6</v>
      </c>
      <c r="I61" s="424"/>
      <c r="J61" s="424"/>
      <c r="K61" s="424"/>
      <c r="L61" s="424"/>
      <c r="M61" s="424"/>
      <c r="N61" s="424"/>
      <c r="O61" s="424"/>
      <c r="P61" s="424">
        <v>3</v>
      </c>
      <c r="Q61" s="424"/>
      <c r="R61" s="424"/>
      <c r="S61" s="322" t="s">
        <v>2320</v>
      </c>
      <c r="T61" s="98"/>
      <c r="U61" s="422"/>
      <c r="V61" s="424"/>
      <c r="W61" s="422"/>
      <c r="X61" s="2"/>
      <c r="Y61" s="423"/>
      <c r="Z61" s="1"/>
      <c r="AA61" s="424"/>
      <c r="AB61" s="1"/>
      <c r="AC61" s="2"/>
      <c r="AD61" s="13"/>
      <c r="AE61" s="1"/>
      <c r="AF61" s="425"/>
    </row>
    <row r="62" spans="2:32" x14ac:dyDescent="0.2">
      <c r="B62" s="13" t="s">
        <v>94</v>
      </c>
      <c r="C62" s="422" t="s">
        <v>2308</v>
      </c>
      <c r="D62" s="424">
        <v>48</v>
      </c>
      <c r="E62" s="2" t="s">
        <v>42</v>
      </c>
      <c r="F62" s="13"/>
      <c r="G62" s="424">
        <v>6</v>
      </c>
      <c r="H62" s="424"/>
      <c r="I62" s="424"/>
      <c r="J62" s="424"/>
      <c r="K62" s="424"/>
      <c r="L62" s="424"/>
      <c r="M62" s="424"/>
      <c r="N62" s="424">
        <v>3</v>
      </c>
      <c r="O62" s="424"/>
      <c r="P62" s="424"/>
      <c r="Q62" s="424"/>
      <c r="R62" s="424"/>
      <c r="S62" s="321" t="s">
        <v>1322</v>
      </c>
      <c r="T62" s="98"/>
      <c r="U62" s="422"/>
      <c r="V62" s="424"/>
      <c r="W62" s="422"/>
      <c r="X62" s="2"/>
      <c r="Y62" s="423"/>
      <c r="Z62" s="1"/>
      <c r="AA62" s="424"/>
      <c r="AB62" s="1"/>
      <c r="AC62" s="2"/>
      <c r="AD62" s="13"/>
      <c r="AE62" s="1"/>
      <c r="AF62" s="425"/>
    </row>
    <row r="63" spans="2:32" x14ac:dyDescent="0.2">
      <c r="B63" s="13" t="s">
        <v>94</v>
      </c>
      <c r="C63" s="422" t="s">
        <v>2308</v>
      </c>
      <c r="D63" s="424">
        <v>49</v>
      </c>
      <c r="E63" s="2" t="s">
        <v>42</v>
      </c>
      <c r="F63" s="13"/>
      <c r="G63" s="424">
        <v>6</v>
      </c>
      <c r="H63" s="424"/>
      <c r="I63" s="424"/>
      <c r="J63" s="424"/>
      <c r="K63" s="424"/>
      <c r="L63" s="424"/>
      <c r="M63" s="424"/>
      <c r="N63" s="424"/>
      <c r="O63" s="424"/>
      <c r="P63" s="424"/>
      <c r="Q63" s="424"/>
      <c r="R63" s="424"/>
      <c r="S63" s="321" t="s">
        <v>2249</v>
      </c>
      <c r="T63" s="98"/>
      <c r="U63" s="422"/>
      <c r="V63" s="424"/>
      <c r="W63" s="422"/>
      <c r="X63" s="2"/>
      <c r="Y63" s="423"/>
      <c r="Z63" s="1"/>
      <c r="AA63" s="424"/>
      <c r="AB63" s="1"/>
      <c r="AC63" s="2"/>
      <c r="AD63" s="13"/>
      <c r="AE63" s="1"/>
      <c r="AF63" s="425"/>
    </row>
    <row r="64" spans="2:32" x14ac:dyDescent="0.2">
      <c r="B64" s="13" t="s">
        <v>94</v>
      </c>
      <c r="C64" s="422" t="s">
        <v>2308</v>
      </c>
      <c r="D64" s="424">
        <v>50</v>
      </c>
      <c r="E64" s="2" t="s">
        <v>42</v>
      </c>
      <c r="F64" s="13"/>
      <c r="G64" s="424">
        <v>6</v>
      </c>
      <c r="H64" s="424"/>
      <c r="I64" s="424"/>
      <c r="J64" s="424"/>
      <c r="K64" s="424"/>
      <c r="L64" s="424"/>
      <c r="M64" s="424"/>
      <c r="N64" s="424">
        <v>3</v>
      </c>
      <c r="O64" s="424"/>
      <c r="P64" s="424"/>
      <c r="Q64" s="424"/>
      <c r="R64" s="424"/>
      <c r="S64" s="322" t="s">
        <v>1319</v>
      </c>
      <c r="T64" s="98"/>
      <c r="U64" s="422"/>
      <c r="V64" s="424"/>
      <c r="W64" s="422"/>
      <c r="X64" s="2"/>
      <c r="Y64" s="423"/>
      <c r="Z64" s="1"/>
      <c r="AA64" s="424"/>
      <c r="AB64" s="1"/>
      <c r="AC64" s="2"/>
      <c r="AD64" s="13"/>
      <c r="AE64" s="1"/>
      <c r="AF64" s="425"/>
    </row>
    <row r="65" spans="2:32" x14ac:dyDescent="0.2">
      <c r="B65" s="13" t="s">
        <v>94</v>
      </c>
      <c r="C65" s="422" t="s">
        <v>2308</v>
      </c>
      <c r="D65" s="424">
        <v>51</v>
      </c>
      <c r="E65" s="2" t="s">
        <v>42</v>
      </c>
      <c r="F65" s="13"/>
      <c r="G65" s="424">
        <v>6</v>
      </c>
      <c r="H65" s="424"/>
      <c r="I65" s="424"/>
      <c r="J65" s="424"/>
      <c r="K65" s="424"/>
      <c r="L65" s="424"/>
      <c r="M65" s="424"/>
      <c r="N65" s="424"/>
      <c r="O65" s="424"/>
      <c r="P65" s="424"/>
      <c r="Q65" s="424"/>
      <c r="R65" s="424"/>
      <c r="S65" s="322" t="s">
        <v>2245</v>
      </c>
      <c r="T65" s="98"/>
      <c r="U65" s="422"/>
      <c r="V65" s="424"/>
      <c r="W65" s="422"/>
      <c r="X65" s="2"/>
      <c r="Y65" s="423"/>
      <c r="Z65" s="1"/>
      <c r="AA65" s="424"/>
      <c r="AB65" s="1"/>
      <c r="AC65" s="2"/>
      <c r="AD65" s="13"/>
      <c r="AE65" s="1"/>
      <c r="AF65" s="425"/>
    </row>
    <row r="66" spans="2:32" x14ac:dyDescent="0.2">
      <c r="B66" s="13" t="s">
        <v>94</v>
      </c>
      <c r="C66" s="422" t="s">
        <v>2308</v>
      </c>
      <c r="D66" s="424">
        <v>52</v>
      </c>
      <c r="E66" s="2" t="s">
        <v>42</v>
      </c>
      <c r="F66" s="13"/>
      <c r="G66" s="424">
        <v>6</v>
      </c>
      <c r="H66" s="424"/>
      <c r="I66" s="424"/>
      <c r="J66" s="424"/>
      <c r="K66" s="424"/>
      <c r="L66" s="424"/>
      <c r="M66" s="424"/>
      <c r="N66" s="424">
        <v>3</v>
      </c>
      <c r="O66" s="424"/>
      <c r="P66" s="424"/>
      <c r="Q66" s="424"/>
      <c r="R66" s="424"/>
      <c r="S66" s="321" t="s">
        <v>2249</v>
      </c>
      <c r="T66" s="98"/>
      <c r="U66" s="422"/>
      <c r="V66" s="424"/>
      <c r="W66" s="422"/>
      <c r="X66" s="2"/>
      <c r="Y66" s="423"/>
      <c r="Z66" s="1"/>
      <c r="AA66" s="424"/>
      <c r="AB66" s="1"/>
      <c r="AC66" s="2"/>
      <c r="AD66" s="13"/>
      <c r="AE66" s="1"/>
      <c r="AF66" s="425"/>
    </row>
    <row r="67" spans="2:32" x14ac:dyDescent="0.2">
      <c r="B67" s="13" t="s">
        <v>94</v>
      </c>
      <c r="C67" s="422" t="s">
        <v>2308</v>
      </c>
      <c r="D67" s="424">
        <v>53</v>
      </c>
      <c r="E67" s="2" t="s">
        <v>2184</v>
      </c>
      <c r="F67" s="13"/>
      <c r="G67" s="424">
        <v>5</v>
      </c>
      <c r="H67" s="424">
        <v>15</v>
      </c>
      <c r="I67" s="424"/>
      <c r="J67" s="424"/>
      <c r="K67" s="424"/>
      <c r="L67" s="424"/>
      <c r="M67" s="424"/>
      <c r="N67" s="424"/>
      <c r="O67" s="424"/>
      <c r="P67" s="424"/>
      <c r="Q67" s="424"/>
      <c r="R67" s="424"/>
      <c r="S67" s="321" t="s">
        <v>1322</v>
      </c>
      <c r="T67" s="98"/>
      <c r="U67" s="422"/>
      <c r="V67" s="424"/>
      <c r="W67" s="422"/>
      <c r="X67" s="2"/>
      <c r="Y67" s="423"/>
      <c r="Z67" s="1"/>
      <c r="AA67" s="424"/>
      <c r="AB67" s="1"/>
      <c r="AC67" s="2"/>
      <c r="AD67" s="13"/>
      <c r="AE67" s="1"/>
      <c r="AF67" s="425"/>
    </row>
    <row r="68" spans="2:32" x14ac:dyDescent="0.2">
      <c r="B68" s="13" t="s">
        <v>94</v>
      </c>
      <c r="C68" s="422" t="s">
        <v>2308</v>
      </c>
      <c r="D68" s="424">
        <v>54</v>
      </c>
      <c r="E68" s="2" t="s">
        <v>42</v>
      </c>
      <c r="F68" s="13"/>
      <c r="G68" s="424">
        <v>6</v>
      </c>
      <c r="H68" s="424"/>
      <c r="I68" s="424"/>
      <c r="J68" s="424"/>
      <c r="K68" s="424"/>
      <c r="L68" s="424"/>
      <c r="M68" s="424"/>
      <c r="N68" s="424"/>
      <c r="O68" s="424"/>
      <c r="P68" s="424"/>
      <c r="Q68" s="424"/>
      <c r="R68" s="424"/>
      <c r="S68" s="321" t="s">
        <v>1322</v>
      </c>
      <c r="T68" s="98"/>
      <c r="U68" s="422"/>
      <c r="V68" s="424"/>
      <c r="W68" s="422"/>
      <c r="X68" s="2"/>
      <c r="Y68" s="423"/>
      <c r="Z68" s="1"/>
      <c r="AA68" s="424"/>
      <c r="AB68" s="1"/>
      <c r="AC68" s="2"/>
      <c r="AD68" s="13"/>
      <c r="AE68" s="1"/>
      <c r="AF68" s="425"/>
    </row>
    <row r="69" spans="2:32" x14ac:dyDescent="0.2">
      <c r="B69" s="13" t="s">
        <v>94</v>
      </c>
      <c r="C69" s="422" t="s">
        <v>2308</v>
      </c>
      <c r="D69" s="424">
        <v>55</v>
      </c>
      <c r="E69" s="2" t="s">
        <v>55</v>
      </c>
      <c r="F69" s="13"/>
      <c r="G69" s="424">
        <v>5</v>
      </c>
      <c r="H69" s="424">
        <v>12</v>
      </c>
      <c r="I69" s="424"/>
      <c r="J69" s="424"/>
      <c r="K69" s="424"/>
      <c r="L69" s="424"/>
      <c r="M69" s="424"/>
      <c r="N69" s="424"/>
      <c r="O69" s="424"/>
      <c r="P69" s="424"/>
      <c r="Q69" s="424"/>
      <c r="R69" s="424"/>
      <c r="S69" s="321" t="s">
        <v>1322</v>
      </c>
      <c r="T69" s="98"/>
      <c r="U69" s="422"/>
      <c r="V69" s="424"/>
      <c r="W69" s="422"/>
      <c r="X69" s="2"/>
      <c r="Y69" s="423"/>
      <c r="Z69" s="1"/>
      <c r="AA69" s="424"/>
      <c r="AB69" s="1"/>
      <c r="AC69" s="2"/>
      <c r="AD69" s="13"/>
      <c r="AE69" s="1"/>
      <c r="AF69" s="425"/>
    </row>
    <row r="70" spans="2:32" x14ac:dyDescent="0.2">
      <c r="B70" s="13" t="s">
        <v>94</v>
      </c>
      <c r="C70" s="422" t="s">
        <v>2308</v>
      </c>
      <c r="D70" s="424">
        <v>56</v>
      </c>
      <c r="E70" s="2" t="s">
        <v>246</v>
      </c>
      <c r="F70" s="13"/>
      <c r="G70" s="424">
        <v>6</v>
      </c>
      <c r="H70" s="424">
        <v>3</v>
      </c>
      <c r="I70" s="424"/>
      <c r="J70" s="424"/>
      <c r="K70" s="424"/>
      <c r="L70" s="424"/>
      <c r="M70" s="424"/>
      <c r="N70" s="424">
        <v>3</v>
      </c>
      <c r="O70" s="424"/>
      <c r="P70" s="424"/>
      <c r="Q70" s="424"/>
      <c r="R70" s="424"/>
      <c r="S70" s="322" t="s">
        <v>1809</v>
      </c>
      <c r="T70" s="98"/>
      <c r="U70" s="422"/>
      <c r="V70" s="424"/>
      <c r="W70" s="422"/>
      <c r="X70" s="2"/>
      <c r="Y70" s="423"/>
      <c r="Z70" s="1"/>
      <c r="AA70" s="424"/>
      <c r="AB70" s="1"/>
      <c r="AC70" s="2"/>
      <c r="AD70" s="13"/>
      <c r="AE70" s="1"/>
      <c r="AF70" s="425"/>
    </row>
    <row r="71" spans="2:32" x14ac:dyDescent="0.2">
      <c r="B71" s="13" t="s">
        <v>94</v>
      </c>
      <c r="C71" s="422" t="s">
        <v>2308</v>
      </c>
      <c r="D71" s="424">
        <v>57</v>
      </c>
      <c r="E71" s="2" t="s">
        <v>50</v>
      </c>
      <c r="F71" s="13"/>
      <c r="G71" s="424">
        <v>4</v>
      </c>
      <c r="H71" s="424">
        <v>6</v>
      </c>
      <c r="I71" s="424"/>
      <c r="J71" s="424"/>
      <c r="K71" s="424">
        <v>2</v>
      </c>
      <c r="L71" s="424"/>
      <c r="M71" s="424"/>
      <c r="N71" s="424">
        <v>3</v>
      </c>
      <c r="O71" s="424"/>
      <c r="P71" s="424" t="s">
        <v>2309</v>
      </c>
      <c r="Q71" s="424"/>
      <c r="R71" s="424"/>
      <c r="S71" s="321" t="s">
        <v>2321</v>
      </c>
      <c r="T71" s="98"/>
      <c r="U71" s="422"/>
      <c r="V71" s="424"/>
      <c r="W71" s="422"/>
      <c r="X71" s="2"/>
      <c r="Y71" s="423"/>
      <c r="Z71" s="1"/>
      <c r="AA71" s="424"/>
      <c r="AB71" s="1"/>
      <c r="AC71" s="2"/>
      <c r="AD71" s="13"/>
      <c r="AE71" s="1"/>
      <c r="AF71" s="425"/>
    </row>
    <row r="72" spans="2:32" x14ac:dyDescent="0.2">
      <c r="B72" s="13" t="s">
        <v>94</v>
      </c>
      <c r="C72" s="422" t="s">
        <v>2308</v>
      </c>
      <c r="D72" s="424">
        <v>58</v>
      </c>
      <c r="E72" s="2" t="s">
        <v>55</v>
      </c>
      <c r="F72" s="13"/>
      <c r="G72" s="424">
        <v>6</v>
      </c>
      <c r="H72" s="424"/>
      <c r="I72" s="424">
        <v>12</v>
      </c>
      <c r="J72" s="424"/>
      <c r="K72" s="424"/>
      <c r="L72" s="424"/>
      <c r="M72" s="424"/>
      <c r="N72" s="424"/>
      <c r="O72" s="424"/>
      <c r="P72" s="424"/>
      <c r="Q72" s="424"/>
      <c r="R72" s="424"/>
      <c r="S72" s="321" t="s">
        <v>1322</v>
      </c>
      <c r="T72" s="98"/>
      <c r="U72" s="422"/>
      <c r="V72" s="424"/>
      <c r="W72" s="422"/>
      <c r="X72" s="2"/>
      <c r="Y72" s="423"/>
      <c r="Z72" s="1"/>
      <c r="AA72" s="424"/>
      <c r="AB72" s="1"/>
      <c r="AC72" s="2"/>
      <c r="AD72" s="13"/>
      <c r="AE72" s="1"/>
      <c r="AF72" s="425"/>
    </row>
    <row r="73" spans="2:32" ht="15.75" thickBot="1" x14ac:dyDescent="0.25">
      <c r="B73" s="14" t="s">
        <v>94</v>
      </c>
      <c r="C73" s="7" t="s">
        <v>2308</v>
      </c>
      <c r="D73" s="15">
        <v>59</v>
      </c>
      <c r="E73" s="4" t="s">
        <v>49</v>
      </c>
      <c r="F73" s="14"/>
      <c r="G73" s="15"/>
      <c r="H73" s="15"/>
      <c r="I73" s="15">
        <v>6</v>
      </c>
      <c r="J73" s="15"/>
      <c r="K73" s="15"/>
      <c r="L73" s="15"/>
      <c r="M73" s="15"/>
      <c r="N73" s="15">
        <v>6</v>
      </c>
      <c r="O73" s="15"/>
      <c r="P73" s="15">
        <v>6</v>
      </c>
      <c r="Q73" s="15"/>
      <c r="R73" s="15"/>
      <c r="S73" s="352" t="s">
        <v>2322</v>
      </c>
      <c r="T73" s="357"/>
      <c r="U73" s="7"/>
      <c r="V73" s="15"/>
      <c r="W73" s="7"/>
      <c r="X73" s="4"/>
      <c r="Y73" s="184"/>
      <c r="Z73" s="3"/>
      <c r="AA73" s="15"/>
      <c r="AB73" s="3"/>
      <c r="AC73" s="4"/>
      <c r="AD73" s="14"/>
      <c r="AE73" s="3"/>
      <c r="AF73" s="265"/>
    </row>
    <row r="75" spans="2:32" ht="15.75" thickBot="1" x14ac:dyDescent="0.25"/>
    <row r="76" spans="2:32" ht="18" customHeight="1" x14ac:dyDescent="0.2">
      <c r="E76" s="602" t="s">
        <v>296</v>
      </c>
      <c r="F76" s="603"/>
      <c r="G76" s="603"/>
      <c r="H76" s="603"/>
      <c r="I76" s="603"/>
      <c r="J76" s="603"/>
      <c r="K76" s="603"/>
      <c r="L76" s="603"/>
      <c r="M76" s="603"/>
      <c r="N76" s="603"/>
      <c r="O76" s="603"/>
      <c r="P76" s="604"/>
      <c r="Q76" s="602" t="s">
        <v>81</v>
      </c>
      <c r="R76" s="603"/>
      <c r="S76" s="603"/>
      <c r="T76" s="603"/>
      <c r="U76" s="603"/>
      <c r="V76" s="603"/>
      <c r="W76" s="603"/>
      <c r="X76" s="603"/>
      <c r="Y76" s="603"/>
      <c r="Z76" s="603"/>
      <c r="AA76" s="603"/>
      <c r="AB76" s="604"/>
    </row>
    <row r="77" spans="2:32" ht="20.25" x14ac:dyDescent="0.2">
      <c r="E77" s="74" t="s">
        <v>5</v>
      </c>
      <c r="F77" s="75"/>
      <c r="G77" s="605"/>
      <c r="H77" s="606"/>
      <c r="I77" s="606"/>
      <c r="J77" s="606"/>
      <c r="K77" s="606"/>
      <c r="L77" s="606"/>
      <c r="M77" s="606"/>
      <c r="N77" s="606"/>
      <c r="O77" s="606"/>
      <c r="P77" s="607"/>
      <c r="Q77" s="608" t="s">
        <v>5</v>
      </c>
      <c r="R77" s="609"/>
      <c r="S77" s="609"/>
      <c r="T77" s="609"/>
      <c r="U77" s="609"/>
      <c r="V77" s="76"/>
      <c r="W77" s="77"/>
      <c r="X77" s="77"/>
      <c r="Y77" s="77"/>
      <c r="Z77" s="77"/>
      <c r="AA77" s="77"/>
      <c r="AB77" s="78"/>
    </row>
    <row r="78" spans="2:32" ht="18" customHeight="1" x14ac:dyDescent="0.2">
      <c r="E78" s="610" t="s">
        <v>92</v>
      </c>
      <c r="F78" s="611"/>
      <c r="G78" s="611"/>
      <c r="H78" s="611"/>
      <c r="I78" s="611"/>
      <c r="J78" s="79"/>
      <c r="K78" s="79"/>
      <c r="L78" s="79"/>
      <c r="M78" s="79"/>
      <c r="N78" s="79"/>
      <c r="O78" s="79"/>
      <c r="P78" s="80"/>
      <c r="Q78" s="610" t="s">
        <v>298</v>
      </c>
      <c r="R78" s="611"/>
      <c r="S78" s="611"/>
      <c r="T78" s="611"/>
      <c r="U78" s="611"/>
      <c r="V78" s="79"/>
      <c r="W78" s="79"/>
      <c r="X78" s="79"/>
      <c r="Y78" s="79"/>
      <c r="Z78" s="79"/>
      <c r="AA78" s="79"/>
      <c r="AB78" s="80"/>
    </row>
    <row r="79" spans="2:32" ht="20.25" x14ac:dyDescent="0.2">
      <c r="E79" s="612" t="s">
        <v>299</v>
      </c>
      <c r="F79" s="613"/>
      <c r="G79" s="613"/>
      <c r="H79" s="614"/>
      <c r="I79" s="615"/>
      <c r="J79" s="615"/>
      <c r="K79" s="615"/>
      <c r="L79" s="615"/>
      <c r="M79" s="615"/>
      <c r="N79" s="615"/>
      <c r="O79" s="615"/>
      <c r="P79" s="616"/>
      <c r="Q79" s="612" t="s">
        <v>297</v>
      </c>
      <c r="R79" s="613"/>
      <c r="S79" s="613"/>
      <c r="T79" s="614"/>
      <c r="U79" s="615"/>
      <c r="V79" s="615"/>
      <c r="W79" s="615"/>
      <c r="X79" s="615"/>
      <c r="Y79" s="615"/>
      <c r="Z79" s="615"/>
      <c r="AA79" s="615"/>
      <c r="AB79" s="616"/>
    </row>
    <row r="80" spans="2:32" ht="18.75" thickBot="1" x14ac:dyDescent="0.25">
      <c r="E80" s="595" t="s">
        <v>6</v>
      </c>
      <c r="F80" s="596"/>
      <c r="G80" s="596"/>
      <c r="H80" s="597"/>
      <c r="I80" s="598"/>
      <c r="J80" s="598"/>
      <c r="K80" s="598"/>
      <c r="L80" s="598"/>
      <c r="M80" s="598"/>
      <c r="N80" s="598"/>
      <c r="O80" s="598"/>
      <c r="P80" s="599"/>
      <c r="Q80" s="595" t="s">
        <v>6</v>
      </c>
      <c r="R80" s="596"/>
      <c r="S80" s="596"/>
      <c r="T80" s="597"/>
      <c r="U80" s="600"/>
      <c r="V80" s="600"/>
      <c r="W80" s="600"/>
      <c r="X80" s="600"/>
      <c r="Y80" s="600"/>
      <c r="Z80" s="600"/>
      <c r="AA80" s="600"/>
      <c r="AB80" s="601"/>
    </row>
  </sheetData>
  <sheetProtection formatColumns="0" formatRows="0" insertColumns="0" insertRows="0" deleteColumns="0" deleteRows="0"/>
  <mergeCells count="36">
    <mergeCell ref="B3:D6"/>
    <mergeCell ref="E3:AE4"/>
    <mergeCell ref="E5:AE6"/>
    <mergeCell ref="AF5:AF6"/>
    <mergeCell ref="B7:AF7"/>
    <mergeCell ref="AD12:AF13"/>
    <mergeCell ref="B8:D8"/>
    <mergeCell ref="E8:X8"/>
    <mergeCell ref="Y8:AA8"/>
    <mergeCell ref="AB8:AF8"/>
    <mergeCell ref="G77:P77"/>
    <mergeCell ref="Q77:U77"/>
    <mergeCell ref="B9:D9"/>
    <mergeCell ref="E9:P9"/>
    <mergeCell ref="T9:X9"/>
    <mergeCell ref="F13:S13"/>
    <mergeCell ref="E76:P76"/>
    <mergeCell ref="Q76:AB76"/>
    <mergeCell ref="Y9:AA9"/>
    <mergeCell ref="AB9:AF9"/>
    <mergeCell ref="B10:E13"/>
    <mergeCell ref="F10:AC11"/>
    <mergeCell ref="AD10:AF11"/>
    <mergeCell ref="F12:S12"/>
    <mergeCell ref="T12:X13"/>
    <mergeCell ref="Y12:AC13"/>
    <mergeCell ref="E80:H80"/>
    <mergeCell ref="I80:P80"/>
    <mergeCell ref="Q80:T80"/>
    <mergeCell ref="U80:AB80"/>
    <mergeCell ref="E78:I78"/>
    <mergeCell ref="Q78:U78"/>
    <mergeCell ref="E79:H79"/>
    <mergeCell ref="I79:P79"/>
    <mergeCell ref="Q79:T79"/>
    <mergeCell ref="U79:AB79"/>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sheetPr>
  <dimension ref="B2:AF327"/>
  <sheetViews>
    <sheetView zoomScale="58" zoomScaleNormal="58" workbookViewId="0">
      <selection activeCell="AE252" sqref="AE252"/>
    </sheetView>
  </sheetViews>
  <sheetFormatPr defaultColWidth="10.76171875" defaultRowHeight="15" x14ac:dyDescent="0.2"/>
  <cols>
    <col min="1" max="1" width="2.28515625" bestFit="1" customWidth="1"/>
    <col min="2" max="2" width="15.73828125" customWidth="1"/>
    <col min="3" max="3" width="12.64453125" customWidth="1"/>
    <col min="4" max="4" width="10.76171875" customWidth="1"/>
    <col min="5" max="5" width="25.69140625" customWidth="1"/>
    <col min="6" max="6" width="10.76171875" customWidth="1"/>
    <col min="7" max="18" width="10.76171875" style="6" customWidth="1"/>
    <col min="19" max="19" width="20.71484375" style="157" customWidth="1"/>
    <col min="20" max="22" width="12.64453125" style="6" customWidth="1"/>
    <col min="23" max="23" width="30.66796875" customWidth="1"/>
    <col min="24" max="24" width="15.73828125" customWidth="1"/>
    <col min="25" max="25" width="12.64453125" style="6" customWidth="1"/>
    <col min="26" max="26" width="12.64453125" customWidth="1"/>
    <col min="27" max="27" width="12.64453125" style="6" customWidth="1"/>
    <col min="28" max="28" width="30.66796875" customWidth="1"/>
    <col min="29" max="29" width="15.73828125" customWidth="1"/>
    <col min="30" max="31" width="12.64453125" customWidth="1"/>
    <col min="32" max="32" width="30.66796875"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127" t="s">
        <v>19</v>
      </c>
    </row>
    <row r="4" spans="2:32" ht="15" customHeight="1" x14ac:dyDescent="0.2">
      <c r="B4" s="621"/>
      <c r="C4" s="622"/>
      <c r="D4" s="622"/>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128"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617" t="s">
        <v>80</v>
      </c>
    </row>
    <row r="6" spans="2:32" ht="15" customHeight="1" x14ac:dyDescent="0.2">
      <c r="B6" s="621"/>
      <c r="C6" s="622"/>
      <c r="D6" s="622"/>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54"/>
    </row>
    <row r="7" spans="2:32" x14ac:dyDescent="0.2">
      <c r="B7" s="621"/>
      <c r="C7" s="622"/>
      <c r="D7" s="622"/>
      <c r="E7" s="622"/>
      <c r="F7" s="622"/>
      <c r="G7" s="622"/>
      <c r="H7" s="622"/>
      <c r="I7" s="622"/>
      <c r="J7" s="622"/>
      <c r="K7" s="622"/>
      <c r="L7" s="622"/>
      <c r="M7" s="622"/>
      <c r="N7" s="622"/>
      <c r="O7" s="622"/>
      <c r="P7" s="622"/>
      <c r="Q7" s="622"/>
      <c r="R7" s="622"/>
      <c r="S7" s="622"/>
      <c r="T7" s="622"/>
      <c r="U7" s="622"/>
      <c r="V7" s="622"/>
      <c r="W7" s="622"/>
      <c r="X7" s="622"/>
      <c r="Y7" s="622"/>
      <c r="Z7" s="622"/>
      <c r="AA7" s="622"/>
      <c r="AB7" s="622"/>
      <c r="AC7" s="630"/>
      <c r="AD7" s="630"/>
      <c r="AE7" s="630"/>
      <c r="AF7" s="630"/>
    </row>
    <row r="8" spans="2:32" x14ac:dyDescent="0.2">
      <c r="B8" s="579" t="s">
        <v>15</v>
      </c>
      <c r="C8" s="580"/>
      <c r="D8" s="581"/>
      <c r="E8" s="632" t="s">
        <v>38</v>
      </c>
      <c r="F8" s="633"/>
      <c r="G8" s="633"/>
      <c r="H8" s="633"/>
      <c r="I8" s="633"/>
      <c r="J8" s="633"/>
      <c r="K8" s="633"/>
      <c r="L8" s="633"/>
      <c r="M8" s="633"/>
      <c r="N8" s="633"/>
      <c r="O8" s="633"/>
      <c r="P8" s="633"/>
      <c r="Q8" s="633"/>
      <c r="R8" s="633"/>
      <c r="S8" s="633"/>
      <c r="T8" s="633"/>
      <c r="U8" s="633"/>
      <c r="V8" s="633"/>
      <c r="W8" s="633"/>
      <c r="X8" s="633"/>
      <c r="Y8" s="634" t="s">
        <v>12</v>
      </c>
      <c r="Z8" s="634"/>
      <c r="AA8" s="634"/>
      <c r="AB8" s="582">
        <v>4600135303</v>
      </c>
      <c r="AC8" s="583"/>
      <c r="AD8" s="583"/>
      <c r="AE8" s="583"/>
      <c r="AF8" s="583"/>
    </row>
    <row r="9" spans="2:32" x14ac:dyDescent="0.2">
      <c r="B9" s="579" t="s">
        <v>14</v>
      </c>
      <c r="C9" s="580"/>
      <c r="D9" s="581"/>
      <c r="E9" s="582" t="s">
        <v>39</v>
      </c>
      <c r="F9" s="639"/>
      <c r="G9" s="639"/>
      <c r="H9" s="639"/>
      <c r="I9" s="639"/>
      <c r="J9" s="639"/>
      <c r="K9" s="639"/>
      <c r="L9" s="639"/>
      <c r="M9" s="639"/>
      <c r="N9" s="639"/>
      <c r="O9" s="639"/>
      <c r="P9" s="639"/>
      <c r="Q9" s="419"/>
      <c r="R9" s="419"/>
      <c r="S9" s="421"/>
      <c r="T9" s="585"/>
      <c r="U9" s="586"/>
      <c r="V9" s="586"/>
      <c r="W9" s="586"/>
      <c r="X9" s="587"/>
      <c r="Y9" s="588" t="s">
        <v>13</v>
      </c>
      <c r="Z9" s="584"/>
      <c r="AA9" s="589"/>
      <c r="AB9" s="582" t="s">
        <v>40</v>
      </c>
      <c r="AC9" s="583"/>
      <c r="AD9" s="583"/>
      <c r="AE9" s="583"/>
      <c r="AF9" s="583"/>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3"/>
      <c r="AD10" s="635" t="s">
        <v>2</v>
      </c>
      <c r="AE10" s="635"/>
      <c r="AF10" s="635"/>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546"/>
      <c r="U11" s="546"/>
      <c r="V11" s="546"/>
      <c r="W11" s="546"/>
      <c r="X11" s="546"/>
      <c r="Y11" s="546"/>
      <c r="Z11" s="546"/>
      <c r="AA11" s="546"/>
      <c r="AB11" s="546"/>
      <c r="AC11" s="546"/>
      <c r="AD11" s="637"/>
      <c r="AE11" s="637"/>
      <c r="AF11" s="637"/>
    </row>
    <row r="12" spans="2:32" x14ac:dyDescent="0.2">
      <c r="B12" s="537"/>
      <c r="C12" s="538"/>
      <c r="D12" s="538"/>
      <c r="E12" s="538"/>
      <c r="F12" s="550" t="s">
        <v>3</v>
      </c>
      <c r="G12" s="551"/>
      <c r="H12" s="551"/>
      <c r="I12" s="551"/>
      <c r="J12" s="551"/>
      <c r="K12" s="551"/>
      <c r="L12" s="551"/>
      <c r="M12" s="551"/>
      <c r="N12" s="551"/>
      <c r="O12" s="551"/>
      <c r="P12" s="551"/>
      <c r="Q12" s="551"/>
      <c r="R12" s="551"/>
      <c r="S12" s="552"/>
      <c r="T12" s="553"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23"/>
      <c r="U13" s="624"/>
      <c r="V13" s="624"/>
      <c r="W13" s="624"/>
      <c r="X13" s="625"/>
      <c r="Y13" s="623"/>
      <c r="Z13" s="624"/>
      <c r="AA13" s="624"/>
      <c r="AB13" s="624"/>
      <c r="AC13" s="625"/>
      <c r="AD13" s="623"/>
      <c r="AE13" s="624"/>
      <c r="AF13" s="625"/>
    </row>
    <row r="14" spans="2:32" ht="43.5" thickBot="1" x14ac:dyDescent="0.25">
      <c r="B14" s="396" t="s">
        <v>7</v>
      </c>
      <c r="C14" s="149" t="s">
        <v>8</v>
      </c>
      <c r="D14" s="149" t="s">
        <v>23</v>
      </c>
      <c r="E14" s="150" t="s">
        <v>22</v>
      </c>
      <c r="F14" s="151" t="s">
        <v>390</v>
      </c>
      <c r="G14" s="152" t="s">
        <v>28</v>
      </c>
      <c r="H14" s="152" t="s">
        <v>29</v>
      </c>
      <c r="I14" s="152" t="s">
        <v>37</v>
      </c>
      <c r="J14" s="152" t="s">
        <v>30</v>
      </c>
      <c r="K14" s="152" t="s">
        <v>31</v>
      </c>
      <c r="L14" s="149" t="s">
        <v>33</v>
      </c>
      <c r="M14" s="149" t="s">
        <v>34</v>
      </c>
      <c r="N14" s="152" t="s">
        <v>48</v>
      </c>
      <c r="O14" s="149" t="s">
        <v>36</v>
      </c>
      <c r="P14" s="152" t="s">
        <v>32</v>
      </c>
      <c r="Q14" s="149" t="s">
        <v>382</v>
      </c>
      <c r="R14" s="149" t="s">
        <v>383</v>
      </c>
      <c r="S14" s="400" t="s">
        <v>384</v>
      </c>
      <c r="T14" s="151" t="s">
        <v>391</v>
      </c>
      <c r="U14" s="149" t="s">
        <v>387</v>
      </c>
      <c r="V14" s="149" t="s">
        <v>35</v>
      </c>
      <c r="W14" s="155" t="s">
        <v>385</v>
      </c>
      <c r="X14" s="153" t="s">
        <v>388</v>
      </c>
      <c r="Y14" s="151" t="s">
        <v>392</v>
      </c>
      <c r="Z14" s="149" t="s">
        <v>393</v>
      </c>
      <c r="AA14" s="149" t="s">
        <v>27</v>
      </c>
      <c r="AB14" s="155" t="s">
        <v>386</v>
      </c>
      <c r="AC14" s="153" t="s">
        <v>389</v>
      </c>
      <c r="AD14" s="287" t="s">
        <v>11</v>
      </c>
      <c r="AE14" s="153" t="s">
        <v>394</v>
      </c>
      <c r="AF14" s="287" t="s">
        <v>26</v>
      </c>
    </row>
    <row r="15" spans="2:32" x14ac:dyDescent="0.2">
      <c r="B15" s="83" t="s">
        <v>94</v>
      </c>
      <c r="C15" s="11" t="s">
        <v>2325</v>
      </c>
      <c r="D15" s="11">
        <v>1</v>
      </c>
      <c r="E15" s="43" t="s">
        <v>49</v>
      </c>
      <c r="F15" s="42"/>
      <c r="G15" s="11"/>
      <c r="H15" s="11">
        <v>9</v>
      </c>
      <c r="I15" s="11"/>
      <c r="J15" s="11"/>
      <c r="K15" s="11"/>
      <c r="L15" s="11"/>
      <c r="M15" s="11"/>
      <c r="N15" s="11">
        <v>6</v>
      </c>
      <c r="O15" s="11"/>
      <c r="P15" s="11">
        <v>6</v>
      </c>
      <c r="Q15" s="11"/>
      <c r="R15" s="11"/>
      <c r="S15" s="367" t="s">
        <v>2329</v>
      </c>
      <c r="T15" s="42"/>
      <c r="U15" s="11"/>
      <c r="V15" s="11"/>
      <c r="W15" s="11"/>
      <c r="X15" s="43"/>
      <c r="Y15" s="41"/>
      <c r="Z15" s="11"/>
      <c r="AA15" s="11"/>
      <c r="AB15" s="11"/>
      <c r="AC15" s="46"/>
      <c r="AD15" s="42"/>
      <c r="AE15" s="11"/>
      <c r="AF15" s="285"/>
    </row>
    <row r="16" spans="2:32" x14ac:dyDescent="0.2">
      <c r="B16" s="13" t="s">
        <v>94</v>
      </c>
      <c r="C16" s="422" t="s">
        <v>2325</v>
      </c>
      <c r="D16" s="424">
        <v>2</v>
      </c>
      <c r="E16" s="2" t="s">
        <v>50</v>
      </c>
      <c r="F16" s="13"/>
      <c r="G16" s="424">
        <v>1</v>
      </c>
      <c r="H16" s="424">
        <v>6</v>
      </c>
      <c r="I16" s="424"/>
      <c r="J16" s="424"/>
      <c r="K16" s="424"/>
      <c r="L16" s="424"/>
      <c r="M16" s="424"/>
      <c r="N16" s="424"/>
      <c r="O16" s="424"/>
      <c r="P16" s="424"/>
      <c r="Q16" s="424"/>
      <c r="R16" s="424"/>
      <c r="S16" s="322" t="s">
        <v>2311</v>
      </c>
      <c r="T16" s="98"/>
      <c r="U16" s="422"/>
      <c r="V16" s="424"/>
      <c r="W16" s="422"/>
      <c r="X16" s="2"/>
      <c r="Y16" s="392"/>
      <c r="Z16" s="422"/>
      <c r="AA16" s="424"/>
      <c r="AB16" s="1"/>
      <c r="AC16" s="2"/>
      <c r="AD16" s="13"/>
      <c r="AE16" s="1"/>
      <c r="AF16" s="425"/>
    </row>
    <row r="17" spans="2:32" x14ac:dyDescent="0.2">
      <c r="B17" s="13" t="s">
        <v>94</v>
      </c>
      <c r="C17" s="422" t="s">
        <v>2325</v>
      </c>
      <c r="D17" s="424">
        <v>3</v>
      </c>
      <c r="E17" s="2" t="s">
        <v>42</v>
      </c>
      <c r="F17" s="13"/>
      <c r="G17" s="424">
        <v>6</v>
      </c>
      <c r="H17" s="424"/>
      <c r="I17" s="424"/>
      <c r="J17" s="424"/>
      <c r="K17" s="424"/>
      <c r="L17" s="424"/>
      <c r="M17" s="424"/>
      <c r="N17" s="424">
        <v>5</v>
      </c>
      <c r="O17" s="424"/>
      <c r="P17" s="424"/>
      <c r="Q17" s="424"/>
      <c r="R17" s="424"/>
      <c r="S17" s="322" t="s">
        <v>2312</v>
      </c>
      <c r="T17" s="423"/>
      <c r="U17" s="424"/>
      <c r="V17" s="424"/>
      <c r="W17" s="422"/>
      <c r="X17" s="2"/>
      <c r="Y17" s="392"/>
      <c r="Z17" s="422"/>
      <c r="AA17" s="424"/>
      <c r="AB17" s="1"/>
      <c r="AC17" s="2"/>
      <c r="AD17" s="13"/>
      <c r="AE17" s="1"/>
      <c r="AF17" s="425"/>
    </row>
    <row r="18" spans="2:32" x14ac:dyDescent="0.2">
      <c r="B18" s="13" t="s">
        <v>94</v>
      </c>
      <c r="C18" s="422" t="s">
        <v>2325</v>
      </c>
      <c r="D18" s="424">
        <v>4</v>
      </c>
      <c r="E18" s="2" t="s">
        <v>42</v>
      </c>
      <c r="F18" s="13"/>
      <c r="G18" s="424">
        <v>6</v>
      </c>
      <c r="H18" s="424"/>
      <c r="I18" s="424"/>
      <c r="J18" s="424"/>
      <c r="K18" s="424"/>
      <c r="L18" s="424"/>
      <c r="M18" s="424"/>
      <c r="N18" s="424">
        <v>6</v>
      </c>
      <c r="O18" s="424"/>
      <c r="P18" s="424"/>
      <c r="Q18" s="424"/>
      <c r="R18" s="424"/>
      <c r="S18" s="322" t="s">
        <v>2313</v>
      </c>
      <c r="T18" s="423"/>
      <c r="U18" s="424"/>
      <c r="V18" s="424"/>
      <c r="W18" s="422"/>
      <c r="X18" s="2"/>
      <c r="Y18" s="392"/>
      <c r="Z18" s="422"/>
      <c r="AA18" s="424"/>
      <c r="AB18" s="1"/>
      <c r="AC18" s="2"/>
      <c r="AD18" s="13"/>
      <c r="AE18" s="1"/>
      <c r="AF18" s="425"/>
    </row>
    <row r="19" spans="2:32" x14ac:dyDescent="0.2">
      <c r="B19" s="13" t="s">
        <v>94</v>
      </c>
      <c r="C19" s="422" t="s">
        <v>2325</v>
      </c>
      <c r="D19" s="424">
        <v>5</v>
      </c>
      <c r="E19" s="2" t="s">
        <v>42</v>
      </c>
      <c r="F19" s="13"/>
      <c r="G19" s="424">
        <v>6</v>
      </c>
      <c r="H19" s="424"/>
      <c r="I19" s="424"/>
      <c r="J19" s="424"/>
      <c r="K19" s="424"/>
      <c r="L19" s="424"/>
      <c r="M19" s="424"/>
      <c r="N19" s="424"/>
      <c r="O19" s="424"/>
      <c r="P19" s="424"/>
      <c r="Q19" s="424"/>
      <c r="R19" s="424"/>
      <c r="S19" s="321" t="s">
        <v>1322</v>
      </c>
      <c r="T19" s="423"/>
      <c r="U19" s="424"/>
      <c r="V19" s="424"/>
      <c r="W19" s="422"/>
      <c r="X19" s="2"/>
      <c r="Y19" s="392"/>
      <c r="Z19" s="422"/>
      <c r="AA19" s="424"/>
      <c r="AB19" s="1"/>
      <c r="AC19" s="2"/>
      <c r="AD19" s="13"/>
      <c r="AE19" s="1"/>
      <c r="AF19" s="425"/>
    </row>
    <row r="20" spans="2:32" x14ac:dyDescent="0.2">
      <c r="B20" s="13" t="s">
        <v>94</v>
      </c>
      <c r="C20" s="422" t="s">
        <v>2325</v>
      </c>
      <c r="D20" s="424">
        <v>6</v>
      </c>
      <c r="E20" s="2" t="s">
        <v>42</v>
      </c>
      <c r="F20" s="13"/>
      <c r="G20" s="424">
        <v>6</v>
      </c>
      <c r="H20" s="424"/>
      <c r="I20" s="424"/>
      <c r="J20" s="424"/>
      <c r="K20" s="424"/>
      <c r="L20" s="424"/>
      <c r="M20" s="424"/>
      <c r="N20" s="424">
        <v>6</v>
      </c>
      <c r="O20" s="424"/>
      <c r="P20" s="424"/>
      <c r="Q20" s="424"/>
      <c r="R20" s="424"/>
      <c r="S20" s="322" t="s">
        <v>2314</v>
      </c>
      <c r="T20" s="423"/>
      <c r="U20" s="424"/>
      <c r="V20" s="424"/>
      <c r="W20" s="422"/>
      <c r="X20" s="2"/>
      <c r="Y20" s="392"/>
      <c r="Z20" s="422"/>
      <c r="AA20" s="424"/>
      <c r="AB20" s="1"/>
      <c r="AC20" s="2"/>
      <c r="AD20" s="13"/>
      <c r="AE20" s="1"/>
      <c r="AF20" s="425"/>
    </row>
    <row r="21" spans="2:32" x14ac:dyDescent="0.2">
      <c r="B21" s="13" t="s">
        <v>94</v>
      </c>
      <c r="C21" s="422" t="s">
        <v>2325</v>
      </c>
      <c r="D21" s="424">
        <v>7</v>
      </c>
      <c r="E21" s="2" t="s">
        <v>42</v>
      </c>
      <c r="F21" s="13"/>
      <c r="G21" s="424">
        <v>6</v>
      </c>
      <c r="H21" s="424"/>
      <c r="I21" s="424"/>
      <c r="J21" s="424"/>
      <c r="K21" s="424"/>
      <c r="L21" s="424"/>
      <c r="M21" s="424"/>
      <c r="N21" s="424"/>
      <c r="O21" s="424"/>
      <c r="P21" s="424"/>
      <c r="Q21" s="424"/>
      <c r="R21" s="424"/>
      <c r="S21" s="322" t="s">
        <v>2315</v>
      </c>
      <c r="T21" s="423"/>
      <c r="U21" s="424"/>
      <c r="V21" s="424"/>
      <c r="W21" s="422"/>
      <c r="X21" s="2"/>
      <c r="Y21" s="392"/>
      <c r="Z21" s="422"/>
      <c r="AA21" s="424"/>
      <c r="AB21" s="1"/>
      <c r="AC21" s="2"/>
      <c r="AD21" s="13"/>
      <c r="AE21" s="1"/>
      <c r="AF21" s="425"/>
    </row>
    <row r="22" spans="2:32" x14ac:dyDescent="0.2">
      <c r="B22" s="13" t="s">
        <v>94</v>
      </c>
      <c r="C22" s="422" t="s">
        <v>2325</v>
      </c>
      <c r="D22" s="424">
        <v>8</v>
      </c>
      <c r="E22" s="2" t="s">
        <v>42</v>
      </c>
      <c r="F22" s="13"/>
      <c r="G22" s="424">
        <v>6</v>
      </c>
      <c r="H22" s="424"/>
      <c r="I22" s="424"/>
      <c r="J22" s="424"/>
      <c r="K22" s="424"/>
      <c r="L22" s="424"/>
      <c r="M22" s="424"/>
      <c r="N22" s="424">
        <v>6</v>
      </c>
      <c r="O22" s="424"/>
      <c r="P22" s="424"/>
      <c r="Q22" s="424"/>
      <c r="R22" s="424"/>
      <c r="S22" s="321" t="s">
        <v>1322</v>
      </c>
      <c r="T22" s="423"/>
      <c r="U22" s="424"/>
      <c r="V22" s="424"/>
      <c r="W22" s="422"/>
      <c r="X22" s="2"/>
      <c r="Y22" s="392"/>
      <c r="Z22" s="422"/>
      <c r="AA22" s="424"/>
      <c r="AB22" s="1"/>
      <c r="AC22" s="2"/>
      <c r="AD22" s="13"/>
      <c r="AE22" s="1"/>
      <c r="AF22" s="425"/>
    </row>
    <row r="23" spans="2:32" x14ac:dyDescent="0.2">
      <c r="B23" s="13" t="s">
        <v>94</v>
      </c>
      <c r="C23" s="422" t="s">
        <v>2325</v>
      </c>
      <c r="D23" s="424">
        <v>9</v>
      </c>
      <c r="E23" s="2" t="s">
        <v>42</v>
      </c>
      <c r="F23" s="13"/>
      <c r="G23" s="424">
        <v>6</v>
      </c>
      <c r="H23" s="424"/>
      <c r="I23" s="424"/>
      <c r="J23" s="424"/>
      <c r="K23" s="424"/>
      <c r="L23" s="424"/>
      <c r="M23" s="424"/>
      <c r="N23" s="424"/>
      <c r="O23" s="424"/>
      <c r="P23" s="424"/>
      <c r="Q23" s="424"/>
      <c r="R23" s="424"/>
      <c r="S23" s="322" t="s">
        <v>2315</v>
      </c>
      <c r="T23" s="423"/>
      <c r="U23" s="424"/>
      <c r="V23" s="424"/>
      <c r="W23" s="422"/>
      <c r="X23" s="2"/>
      <c r="Y23" s="392"/>
      <c r="Z23" s="422"/>
      <c r="AA23" s="424"/>
      <c r="AB23" s="1"/>
      <c r="AC23" s="2"/>
      <c r="AD23" s="13"/>
      <c r="AE23" s="1"/>
      <c r="AF23" s="425"/>
    </row>
    <row r="24" spans="2:32" x14ac:dyDescent="0.2">
      <c r="B24" s="13" t="s">
        <v>94</v>
      </c>
      <c r="C24" s="422" t="s">
        <v>2325</v>
      </c>
      <c r="D24" s="424">
        <v>10</v>
      </c>
      <c r="E24" s="2" t="s">
        <v>42</v>
      </c>
      <c r="F24" s="13"/>
      <c r="G24" s="424">
        <v>6</v>
      </c>
      <c r="H24" s="424"/>
      <c r="I24" s="424"/>
      <c r="J24" s="424"/>
      <c r="K24" s="424"/>
      <c r="L24" s="424"/>
      <c r="M24" s="424"/>
      <c r="N24" s="424">
        <v>6</v>
      </c>
      <c r="O24" s="424"/>
      <c r="P24" s="424"/>
      <c r="Q24" s="424"/>
      <c r="R24" s="424"/>
      <c r="S24" s="322" t="s">
        <v>2314</v>
      </c>
      <c r="T24" s="423"/>
      <c r="U24" s="424"/>
      <c r="V24" s="424"/>
      <c r="W24" s="422"/>
      <c r="X24" s="2"/>
      <c r="Y24" s="392"/>
      <c r="Z24" s="422"/>
      <c r="AA24" s="424"/>
      <c r="AB24" s="1"/>
      <c r="AC24" s="2"/>
      <c r="AD24" s="13"/>
      <c r="AE24" s="1"/>
      <c r="AF24" s="425"/>
    </row>
    <row r="25" spans="2:32" x14ac:dyDescent="0.2">
      <c r="B25" s="13" t="s">
        <v>94</v>
      </c>
      <c r="C25" s="422" t="s">
        <v>2325</v>
      </c>
      <c r="D25" s="424">
        <v>11</v>
      </c>
      <c r="E25" s="2" t="s">
        <v>60</v>
      </c>
      <c r="F25" s="13"/>
      <c r="G25" s="424">
        <v>6</v>
      </c>
      <c r="H25" s="424">
        <v>12</v>
      </c>
      <c r="I25" s="424"/>
      <c r="J25" s="424"/>
      <c r="K25" s="424"/>
      <c r="L25" s="424"/>
      <c r="M25" s="424"/>
      <c r="N25" s="424"/>
      <c r="O25" s="424"/>
      <c r="P25" s="424"/>
      <c r="Q25" s="424"/>
      <c r="R25" s="424"/>
      <c r="S25" s="322" t="s">
        <v>2316</v>
      </c>
      <c r="T25" s="423"/>
      <c r="U25" s="424"/>
      <c r="V25" s="424"/>
      <c r="W25" s="422"/>
      <c r="X25" s="2"/>
      <c r="Y25" s="392"/>
      <c r="Z25" s="422"/>
      <c r="AA25" s="424"/>
      <c r="AB25" s="1"/>
      <c r="AC25" s="2"/>
      <c r="AD25" s="13"/>
      <c r="AE25" s="1"/>
      <c r="AF25" s="425"/>
    </row>
    <row r="26" spans="2:32" x14ac:dyDescent="0.2">
      <c r="B26" s="13" t="s">
        <v>94</v>
      </c>
      <c r="C26" s="422" t="s">
        <v>2325</v>
      </c>
      <c r="D26" s="424">
        <v>12</v>
      </c>
      <c r="E26" s="2" t="s">
        <v>42</v>
      </c>
      <c r="F26" s="13"/>
      <c r="G26" s="424">
        <v>6</v>
      </c>
      <c r="H26" s="424"/>
      <c r="I26" s="424"/>
      <c r="J26" s="424"/>
      <c r="K26" s="424"/>
      <c r="L26" s="424"/>
      <c r="M26" s="424"/>
      <c r="N26" s="424">
        <v>6</v>
      </c>
      <c r="O26" s="424"/>
      <c r="P26" s="424"/>
      <c r="Q26" s="424"/>
      <c r="R26" s="424"/>
      <c r="S26" s="322" t="s">
        <v>2314</v>
      </c>
      <c r="T26" s="423"/>
      <c r="U26" s="424"/>
      <c r="V26" s="424"/>
      <c r="W26" s="422"/>
      <c r="X26" s="2"/>
      <c r="Y26" s="392"/>
      <c r="Z26" s="422"/>
      <c r="AA26" s="424"/>
      <c r="AB26" s="1"/>
      <c r="AC26" s="2"/>
      <c r="AD26" s="13"/>
      <c r="AE26" s="1"/>
      <c r="AF26" s="425"/>
    </row>
    <row r="27" spans="2:32" x14ac:dyDescent="0.2">
      <c r="B27" s="13" t="s">
        <v>94</v>
      </c>
      <c r="C27" s="422" t="s">
        <v>2325</v>
      </c>
      <c r="D27" s="424">
        <v>13</v>
      </c>
      <c r="E27" s="2" t="s">
        <v>42</v>
      </c>
      <c r="F27" s="13"/>
      <c r="G27" s="424">
        <v>6</v>
      </c>
      <c r="H27" s="424"/>
      <c r="I27" s="424"/>
      <c r="J27" s="424"/>
      <c r="K27" s="424"/>
      <c r="L27" s="424"/>
      <c r="M27" s="424"/>
      <c r="N27" s="424"/>
      <c r="O27" s="424"/>
      <c r="P27" s="424"/>
      <c r="Q27" s="424"/>
      <c r="R27" s="424"/>
      <c r="S27" s="321" t="s">
        <v>1322</v>
      </c>
      <c r="T27" s="423"/>
      <c r="U27" s="424"/>
      <c r="V27" s="424"/>
      <c r="W27" s="422"/>
      <c r="X27" s="2"/>
      <c r="Y27" s="392"/>
      <c r="Z27" s="422"/>
      <c r="AA27" s="424"/>
      <c r="AB27" s="1"/>
      <c r="AC27" s="2"/>
      <c r="AD27" s="13"/>
      <c r="AE27" s="1"/>
      <c r="AF27" s="425"/>
    </row>
    <row r="28" spans="2:32" x14ac:dyDescent="0.2">
      <c r="B28" s="13" t="s">
        <v>94</v>
      </c>
      <c r="C28" s="422" t="s">
        <v>2325</v>
      </c>
      <c r="D28" s="424">
        <v>14</v>
      </c>
      <c r="E28" s="2" t="s">
        <v>42</v>
      </c>
      <c r="F28" s="13"/>
      <c r="G28" s="424">
        <v>6</v>
      </c>
      <c r="H28" s="424"/>
      <c r="I28" s="424"/>
      <c r="J28" s="424"/>
      <c r="K28" s="424"/>
      <c r="L28" s="424"/>
      <c r="M28" s="424"/>
      <c r="N28" s="424">
        <v>6</v>
      </c>
      <c r="O28" s="424"/>
      <c r="P28" s="424"/>
      <c r="Q28" s="424"/>
      <c r="R28" s="424"/>
      <c r="S28" s="321" t="s">
        <v>1322</v>
      </c>
      <c r="T28" s="98"/>
      <c r="U28" s="422"/>
      <c r="V28" s="424"/>
      <c r="W28" s="422"/>
      <c r="X28" s="2"/>
      <c r="Y28" s="392"/>
      <c r="Z28" s="422"/>
      <c r="AA28" s="424"/>
      <c r="AB28" s="1"/>
      <c r="AC28" s="2"/>
      <c r="AD28" s="13"/>
      <c r="AE28" s="1"/>
      <c r="AF28" s="425"/>
    </row>
    <row r="29" spans="2:32" x14ac:dyDescent="0.2">
      <c r="B29" s="13" t="s">
        <v>94</v>
      </c>
      <c r="C29" s="422" t="s">
        <v>2325</v>
      </c>
      <c r="D29" s="424">
        <v>15</v>
      </c>
      <c r="E29" s="2" t="s">
        <v>42</v>
      </c>
      <c r="F29" s="13"/>
      <c r="G29" s="424">
        <v>6</v>
      </c>
      <c r="H29" s="424"/>
      <c r="I29" s="424"/>
      <c r="J29" s="424"/>
      <c r="K29" s="424"/>
      <c r="L29" s="424"/>
      <c r="M29" s="424"/>
      <c r="N29" s="424"/>
      <c r="O29" s="424"/>
      <c r="P29" s="424"/>
      <c r="Q29" s="424"/>
      <c r="R29" s="424"/>
      <c r="S29" s="322" t="s">
        <v>2314</v>
      </c>
      <c r="T29" s="98"/>
      <c r="U29" s="422"/>
      <c r="V29" s="424"/>
      <c r="W29" s="422"/>
      <c r="X29" s="2"/>
      <c r="Y29" s="392"/>
      <c r="Z29" s="422"/>
      <c r="AA29" s="424"/>
      <c r="AB29" s="1"/>
      <c r="AC29" s="2"/>
      <c r="AD29" s="13"/>
      <c r="AE29" s="1"/>
      <c r="AF29" s="425"/>
    </row>
    <row r="30" spans="2:32" x14ac:dyDescent="0.2">
      <c r="B30" s="13" t="s">
        <v>94</v>
      </c>
      <c r="C30" s="422" t="s">
        <v>2325</v>
      </c>
      <c r="D30" s="424">
        <v>16</v>
      </c>
      <c r="E30" s="2" t="s">
        <v>42</v>
      </c>
      <c r="F30" s="13"/>
      <c r="G30" s="424">
        <v>6</v>
      </c>
      <c r="H30" s="424"/>
      <c r="I30" s="424"/>
      <c r="J30" s="424"/>
      <c r="K30" s="424"/>
      <c r="L30" s="424"/>
      <c r="M30" s="424"/>
      <c r="N30" s="424"/>
      <c r="O30" s="424"/>
      <c r="P30" s="424"/>
      <c r="Q30" s="424"/>
      <c r="R30" s="424"/>
      <c r="S30" s="322" t="s">
        <v>2314</v>
      </c>
      <c r="T30" s="423"/>
      <c r="U30" s="424"/>
      <c r="V30" s="424"/>
      <c r="W30" s="422"/>
      <c r="X30" s="2"/>
      <c r="Y30" s="392"/>
      <c r="Z30" s="422"/>
      <c r="AA30" s="424"/>
      <c r="AB30" s="1"/>
      <c r="AC30" s="2"/>
      <c r="AD30" s="13"/>
      <c r="AE30" s="1"/>
      <c r="AF30" s="425"/>
    </row>
    <row r="31" spans="2:32" x14ac:dyDescent="0.2">
      <c r="B31" s="13" t="s">
        <v>94</v>
      </c>
      <c r="C31" s="422" t="s">
        <v>2325</v>
      </c>
      <c r="D31" s="424">
        <v>17</v>
      </c>
      <c r="E31" s="2" t="s">
        <v>42</v>
      </c>
      <c r="F31" s="13"/>
      <c r="G31" s="424">
        <v>6</v>
      </c>
      <c r="H31" s="424"/>
      <c r="I31" s="424"/>
      <c r="J31" s="424"/>
      <c r="K31" s="424"/>
      <c r="L31" s="424"/>
      <c r="M31" s="424"/>
      <c r="N31" s="424"/>
      <c r="O31" s="424"/>
      <c r="P31" s="424"/>
      <c r="Q31" s="424"/>
      <c r="R31" s="424"/>
      <c r="S31" s="322" t="s">
        <v>2314</v>
      </c>
      <c r="T31" s="423"/>
      <c r="U31" s="424"/>
      <c r="V31" s="424"/>
      <c r="W31" s="422"/>
      <c r="X31" s="2"/>
      <c r="Y31" s="392"/>
      <c r="Z31" s="422"/>
      <c r="AA31" s="424"/>
      <c r="AB31" s="1"/>
      <c r="AC31" s="2"/>
      <c r="AD31" s="13"/>
      <c r="AE31" s="1"/>
      <c r="AF31" s="425"/>
    </row>
    <row r="32" spans="2:32" x14ac:dyDescent="0.2">
      <c r="B32" s="13" t="s">
        <v>94</v>
      </c>
      <c r="C32" s="422" t="s">
        <v>2325</v>
      </c>
      <c r="D32" s="424">
        <v>18</v>
      </c>
      <c r="E32" s="2" t="s">
        <v>44</v>
      </c>
      <c r="F32" s="13"/>
      <c r="G32" s="424">
        <v>2</v>
      </c>
      <c r="H32" s="424">
        <v>12</v>
      </c>
      <c r="I32" s="424"/>
      <c r="J32" s="424"/>
      <c r="K32" s="424"/>
      <c r="L32" s="424"/>
      <c r="M32" s="424"/>
      <c r="N32" s="424">
        <v>3</v>
      </c>
      <c r="O32" s="424"/>
      <c r="P32" s="424"/>
      <c r="Q32" s="424"/>
      <c r="R32" s="424"/>
      <c r="S32" s="321" t="s">
        <v>1322</v>
      </c>
      <c r="T32" s="423"/>
      <c r="U32" s="424"/>
      <c r="V32" s="424"/>
      <c r="W32" s="422"/>
      <c r="X32" s="2"/>
      <c r="Y32" s="392"/>
      <c r="Z32" s="422"/>
      <c r="AA32" s="424"/>
      <c r="AB32" s="1"/>
      <c r="AC32" s="2"/>
      <c r="AD32" s="13"/>
      <c r="AE32" s="1"/>
      <c r="AF32" s="425"/>
    </row>
    <row r="33" spans="2:32" x14ac:dyDescent="0.2">
      <c r="B33" s="13" t="s">
        <v>94</v>
      </c>
      <c r="C33" s="422" t="s">
        <v>2325</v>
      </c>
      <c r="D33" s="424">
        <v>19</v>
      </c>
      <c r="E33" s="2" t="s">
        <v>42</v>
      </c>
      <c r="F33" s="13"/>
      <c r="G33" s="424">
        <v>6</v>
      </c>
      <c r="H33" s="424"/>
      <c r="I33" s="424"/>
      <c r="J33" s="424"/>
      <c r="K33" s="424"/>
      <c r="L33" s="424"/>
      <c r="M33" s="424"/>
      <c r="N33" s="424"/>
      <c r="O33" s="424"/>
      <c r="P33" s="424"/>
      <c r="Q33" s="424"/>
      <c r="R33" s="424"/>
      <c r="S33" s="321" t="s">
        <v>2249</v>
      </c>
      <c r="T33" s="98"/>
      <c r="U33" s="422"/>
      <c r="V33" s="424"/>
      <c r="W33" s="422"/>
      <c r="X33" s="2"/>
      <c r="Y33" s="392"/>
      <c r="Z33" s="422"/>
      <c r="AA33" s="424"/>
      <c r="AB33" s="1"/>
      <c r="AC33" s="2"/>
      <c r="AD33" s="13"/>
      <c r="AE33" s="1"/>
      <c r="AF33" s="425"/>
    </row>
    <row r="34" spans="2:32" x14ac:dyDescent="0.2">
      <c r="B34" s="13" t="s">
        <v>94</v>
      </c>
      <c r="C34" s="422" t="s">
        <v>2325</v>
      </c>
      <c r="D34" s="424">
        <v>20</v>
      </c>
      <c r="E34" s="2" t="s">
        <v>50</v>
      </c>
      <c r="F34" s="13"/>
      <c r="G34" s="424">
        <v>6</v>
      </c>
      <c r="H34" s="424">
        <v>12</v>
      </c>
      <c r="I34" s="424"/>
      <c r="J34" s="424"/>
      <c r="K34" s="424"/>
      <c r="L34" s="424"/>
      <c r="M34" s="424"/>
      <c r="N34" s="424">
        <v>3</v>
      </c>
      <c r="O34" s="424"/>
      <c r="P34" s="424"/>
      <c r="Q34" s="424"/>
      <c r="R34" s="424"/>
      <c r="S34" s="322" t="s">
        <v>2317</v>
      </c>
      <c r="T34" s="423"/>
      <c r="U34" s="424"/>
      <c r="V34" s="424"/>
      <c r="W34" s="422"/>
      <c r="X34" s="2"/>
      <c r="Y34" s="392"/>
      <c r="Z34" s="422"/>
      <c r="AA34" s="424"/>
      <c r="AB34" s="1"/>
      <c r="AC34" s="2"/>
      <c r="AD34" s="13"/>
      <c r="AE34" s="1"/>
      <c r="AF34" s="425"/>
    </row>
    <row r="35" spans="2:32" x14ac:dyDescent="0.2">
      <c r="B35" s="13" t="s">
        <v>94</v>
      </c>
      <c r="C35" s="422" t="s">
        <v>2325</v>
      </c>
      <c r="D35" s="424">
        <v>21</v>
      </c>
      <c r="E35" s="2" t="s">
        <v>42</v>
      </c>
      <c r="F35" s="13"/>
      <c r="G35" s="424">
        <v>6</v>
      </c>
      <c r="H35" s="424"/>
      <c r="I35" s="424"/>
      <c r="J35" s="424"/>
      <c r="K35" s="424"/>
      <c r="L35" s="424"/>
      <c r="M35" s="424"/>
      <c r="N35" s="424"/>
      <c r="O35" s="424"/>
      <c r="P35" s="424"/>
      <c r="Q35" s="424"/>
      <c r="R35" s="424"/>
      <c r="S35" s="321" t="s">
        <v>1322</v>
      </c>
      <c r="T35" s="98"/>
      <c r="U35" s="422"/>
      <c r="V35" s="424"/>
      <c r="W35" s="422"/>
      <c r="X35" s="2"/>
      <c r="Y35" s="392"/>
      <c r="Z35" s="422"/>
      <c r="AA35" s="424"/>
      <c r="AB35" s="1"/>
      <c r="AC35" s="2"/>
      <c r="AD35" s="13"/>
      <c r="AE35" s="1"/>
      <c r="AF35" s="425"/>
    </row>
    <row r="36" spans="2:32" x14ac:dyDescent="0.2">
      <c r="B36" s="13" t="s">
        <v>94</v>
      </c>
      <c r="C36" s="422" t="s">
        <v>2325</v>
      </c>
      <c r="D36" s="424">
        <v>22</v>
      </c>
      <c r="E36" s="2" t="s">
        <v>42</v>
      </c>
      <c r="F36" s="13"/>
      <c r="G36" s="424">
        <v>6</v>
      </c>
      <c r="H36" s="424"/>
      <c r="I36" s="424"/>
      <c r="J36" s="424"/>
      <c r="K36" s="424"/>
      <c r="L36" s="424"/>
      <c r="M36" s="424"/>
      <c r="N36" s="424">
        <v>3</v>
      </c>
      <c r="O36" s="424"/>
      <c r="P36" s="424"/>
      <c r="Q36" s="424"/>
      <c r="R36" s="424"/>
      <c r="S36" s="321" t="s">
        <v>1322</v>
      </c>
      <c r="T36" s="98"/>
      <c r="U36" s="422"/>
      <c r="V36" s="424"/>
      <c r="W36" s="422"/>
      <c r="X36" s="2"/>
      <c r="Y36" s="392"/>
      <c r="Z36" s="422"/>
      <c r="AA36" s="424"/>
      <c r="AB36" s="1"/>
      <c r="AC36" s="2"/>
      <c r="AD36" s="13"/>
      <c r="AE36" s="1"/>
      <c r="AF36" s="425"/>
    </row>
    <row r="37" spans="2:32" x14ac:dyDescent="0.2">
      <c r="B37" s="13" t="s">
        <v>94</v>
      </c>
      <c r="C37" s="422" t="s">
        <v>2325</v>
      </c>
      <c r="D37" s="424">
        <v>23</v>
      </c>
      <c r="E37" s="2" t="s">
        <v>1113</v>
      </c>
      <c r="F37" s="13"/>
      <c r="G37" s="424">
        <v>6</v>
      </c>
      <c r="H37" s="424">
        <v>3</v>
      </c>
      <c r="I37" s="424"/>
      <c r="J37" s="424"/>
      <c r="K37" s="424"/>
      <c r="L37" s="424"/>
      <c r="M37" s="424"/>
      <c r="N37" s="424"/>
      <c r="O37" s="424"/>
      <c r="P37" s="424"/>
      <c r="Q37" s="424"/>
      <c r="R37" s="424"/>
      <c r="S37" s="320" t="s">
        <v>2323</v>
      </c>
      <c r="T37" s="98"/>
      <c r="U37" s="422"/>
      <c r="V37" s="424"/>
      <c r="W37" s="422"/>
      <c r="X37" s="2"/>
      <c r="Y37" s="131"/>
      <c r="Z37" s="1"/>
      <c r="AA37" s="424"/>
      <c r="AB37" s="1"/>
      <c r="AC37" s="2"/>
      <c r="AD37" s="13"/>
      <c r="AE37" s="1"/>
      <c r="AF37" s="425"/>
    </row>
    <row r="38" spans="2:32" x14ac:dyDescent="0.2">
      <c r="B38" s="13" t="s">
        <v>94</v>
      </c>
      <c r="C38" s="422" t="s">
        <v>2325</v>
      </c>
      <c r="D38" s="424">
        <v>24</v>
      </c>
      <c r="E38" s="2" t="s">
        <v>42</v>
      </c>
      <c r="F38" s="13"/>
      <c r="G38" s="424">
        <v>6</v>
      </c>
      <c r="H38" s="424"/>
      <c r="I38" s="424"/>
      <c r="J38" s="424"/>
      <c r="K38" s="424"/>
      <c r="L38" s="424"/>
      <c r="M38" s="424"/>
      <c r="N38" s="424">
        <v>3</v>
      </c>
      <c r="O38" s="424"/>
      <c r="P38" s="424"/>
      <c r="Q38" s="424"/>
      <c r="R38" s="424"/>
      <c r="S38" s="321" t="s">
        <v>1322</v>
      </c>
      <c r="T38" s="98"/>
      <c r="U38" s="422"/>
      <c r="V38" s="424"/>
      <c r="W38" s="422"/>
      <c r="X38" s="2"/>
      <c r="Y38" s="131"/>
      <c r="Z38" s="1"/>
      <c r="AA38" s="424"/>
      <c r="AB38" s="1"/>
      <c r="AC38" s="2"/>
      <c r="AD38" s="13"/>
      <c r="AE38" s="1"/>
      <c r="AF38" s="425"/>
    </row>
    <row r="39" spans="2:32" x14ac:dyDescent="0.2">
      <c r="B39" s="13" t="s">
        <v>94</v>
      </c>
      <c r="C39" s="422" t="s">
        <v>2325</v>
      </c>
      <c r="D39" s="424">
        <v>25</v>
      </c>
      <c r="E39" s="2" t="s">
        <v>42</v>
      </c>
      <c r="F39" s="13"/>
      <c r="G39" s="424">
        <v>6</v>
      </c>
      <c r="H39" s="424"/>
      <c r="I39" s="424"/>
      <c r="J39" s="424"/>
      <c r="K39" s="424"/>
      <c r="L39" s="424"/>
      <c r="M39" s="424"/>
      <c r="N39" s="424"/>
      <c r="O39" s="424"/>
      <c r="P39" s="424"/>
      <c r="Q39" s="424"/>
      <c r="R39" s="424"/>
      <c r="S39" s="320" t="s">
        <v>2324</v>
      </c>
      <c r="T39" s="98"/>
      <c r="U39" s="422"/>
      <c r="V39" s="424"/>
      <c r="W39" s="422"/>
      <c r="X39" s="2"/>
      <c r="Y39" s="131"/>
      <c r="Z39" s="1"/>
      <c r="AA39" s="424"/>
      <c r="AB39" s="1"/>
      <c r="AC39" s="2"/>
      <c r="AD39" s="13"/>
      <c r="AE39" s="1"/>
      <c r="AF39" s="425"/>
    </row>
    <row r="40" spans="2:32" x14ac:dyDescent="0.2">
      <c r="B40" s="13" t="s">
        <v>94</v>
      </c>
      <c r="C40" s="422" t="s">
        <v>2325</v>
      </c>
      <c r="D40" s="424">
        <v>26</v>
      </c>
      <c r="E40" s="2" t="s">
        <v>42</v>
      </c>
      <c r="F40" s="13"/>
      <c r="G40" s="424">
        <v>6</v>
      </c>
      <c r="H40" s="424"/>
      <c r="I40" s="424"/>
      <c r="J40" s="424"/>
      <c r="K40" s="424"/>
      <c r="L40" s="424"/>
      <c r="M40" s="424"/>
      <c r="N40" s="424">
        <v>3</v>
      </c>
      <c r="O40" s="424"/>
      <c r="P40" s="424"/>
      <c r="Q40" s="424"/>
      <c r="R40" s="424"/>
      <c r="S40" s="322" t="s">
        <v>1319</v>
      </c>
      <c r="T40" s="98"/>
      <c r="U40" s="422"/>
      <c r="V40" s="424"/>
      <c r="W40" s="422"/>
      <c r="X40" s="2"/>
      <c r="Y40" s="131"/>
      <c r="Z40" s="1"/>
      <c r="AA40" s="424"/>
      <c r="AB40" s="1"/>
      <c r="AC40" s="2"/>
      <c r="AD40" s="13"/>
      <c r="AE40" s="1"/>
      <c r="AF40" s="425"/>
    </row>
    <row r="41" spans="2:32" x14ac:dyDescent="0.2">
      <c r="B41" s="13" t="s">
        <v>94</v>
      </c>
      <c r="C41" s="422" t="s">
        <v>2325</v>
      </c>
      <c r="D41" s="424">
        <v>27</v>
      </c>
      <c r="E41" s="2" t="s">
        <v>42</v>
      </c>
      <c r="F41" s="13"/>
      <c r="G41" s="424">
        <v>6</v>
      </c>
      <c r="H41" s="424"/>
      <c r="I41" s="424"/>
      <c r="J41" s="424"/>
      <c r="K41" s="424"/>
      <c r="L41" s="424"/>
      <c r="M41" s="424"/>
      <c r="N41" s="424"/>
      <c r="O41" s="424"/>
      <c r="P41" s="424"/>
      <c r="Q41" s="424"/>
      <c r="R41" s="424"/>
      <c r="S41" s="321" t="s">
        <v>2249</v>
      </c>
      <c r="T41" s="98"/>
      <c r="U41" s="422"/>
      <c r="V41" s="424"/>
      <c r="W41" s="422"/>
      <c r="X41" s="2"/>
      <c r="Y41" s="131"/>
      <c r="Z41" s="1"/>
      <c r="AA41" s="424"/>
      <c r="AB41" s="1"/>
      <c r="AC41" s="2"/>
      <c r="AD41" s="13"/>
      <c r="AE41" s="1"/>
      <c r="AF41" s="425"/>
    </row>
    <row r="42" spans="2:32" x14ac:dyDescent="0.2">
      <c r="B42" s="13" t="s">
        <v>94</v>
      </c>
      <c r="C42" s="422" t="s">
        <v>2325</v>
      </c>
      <c r="D42" s="424">
        <v>28</v>
      </c>
      <c r="E42" s="2" t="s">
        <v>42</v>
      </c>
      <c r="F42" s="13"/>
      <c r="G42" s="424">
        <v>6</v>
      </c>
      <c r="H42" s="424"/>
      <c r="I42" s="424"/>
      <c r="J42" s="424"/>
      <c r="K42" s="424"/>
      <c r="L42" s="424"/>
      <c r="M42" s="424"/>
      <c r="N42" s="424"/>
      <c r="O42" s="424"/>
      <c r="P42" s="424"/>
      <c r="Q42" s="424"/>
      <c r="R42" s="424"/>
      <c r="S42" s="321" t="s">
        <v>2249</v>
      </c>
      <c r="T42" s="98"/>
      <c r="U42" s="422"/>
      <c r="V42" s="424"/>
      <c r="W42" s="422"/>
      <c r="X42" s="2"/>
      <c r="Y42" s="131"/>
      <c r="Z42" s="1"/>
      <c r="AA42" s="424"/>
      <c r="AB42" s="1"/>
      <c r="AC42" s="2"/>
      <c r="AD42" s="13"/>
      <c r="AE42" s="1"/>
      <c r="AF42" s="425"/>
    </row>
    <row r="43" spans="2:32" x14ac:dyDescent="0.2">
      <c r="B43" s="13" t="s">
        <v>94</v>
      </c>
      <c r="C43" s="422" t="s">
        <v>2325</v>
      </c>
      <c r="D43" s="424">
        <v>29</v>
      </c>
      <c r="E43" s="2" t="s">
        <v>42</v>
      </c>
      <c r="F43" s="13"/>
      <c r="G43" s="424">
        <v>6</v>
      </c>
      <c r="H43" s="424"/>
      <c r="I43" s="424"/>
      <c r="J43" s="424"/>
      <c r="K43" s="424"/>
      <c r="L43" s="424"/>
      <c r="M43" s="424"/>
      <c r="N43" s="424"/>
      <c r="O43" s="424"/>
      <c r="P43" s="424"/>
      <c r="Q43" s="424"/>
      <c r="R43" s="424"/>
      <c r="S43" s="322" t="s">
        <v>1319</v>
      </c>
      <c r="T43" s="98"/>
      <c r="U43" s="422"/>
      <c r="V43" s="424"/>
      <c r="W43" s="422"/>
      <c r="X43" s="2"/>
      <c r="Y43" s="131"/>
      <c r="Z43" s="1"/>
      <c r="AA43" s="424"/>
      <c r="AB43" s="1"/>
      <c r="AC43" s="2"/>
      <c r="AD43" s="13"/>
      <c r="AE43" s="1"/>
      <c r="AF43" s="425"/>
    </row>
    <row r="44" spans="2:32" x14ac:dyDescent="0.2">
      <c r="B44" s="13" t="s">
        <v>94</v>
      </c>
      <c r="C44" s="422" t="s">
        <v>2325</v>
      </c>
      <c r="D44" s="424">
        <v>30</v>
      </c>
      <c r="E44" s="2" t="s">
        <v>42</v>
      </c>
      <c r="F44" s="13"/>
      <c r="G44" s="424">
        <v>6</v>
      </c>
      <c r="H44" s="424"/>
      <c r="I44" s="424"/>
      <c r="J44" s="424"/>
      <c r="K44" s="424"/>
      <c r="L44" s="424"/>
      <c r="M44" s="424"/>
      <c r="N44" s="424"/>
      <c r="O44" s="424"/>
      <c r="P44" s="424"/>
      <c r="Q44" s="424"/>
      <c r="R44" s="424"/>
      <c r="S44" s="321" t="s">
        <v>2249</v>
      </c>
      <c r="T44" s="98"/>
      <c r="U44" s="422"/>
      <c r="V44" s="424"/>
      <c r="W44" s="422"/>
      <c r="X44" s="2"/>
      <c r="Y44" s="131"/>
      <c r="Z44" s="1"/>
      <c r="AA44" s="424"/>
      <c r="AB44" s="1"/>
      <c r="AC44" s="2"/>
      <c r="AD44" s="13"/>
      <c r="AE44" s="1"/>
      <c r="AF44" s="425"/>
    </row>
    <row r="45" spans="2:32" x14ac:dyDescent="0.2">
      <c r="B45" s="13" t="s">
        <v>94</v>
      </c>
      <c r="C45" s="422" t="s">
        <v>2325</v>
      </c>
      <c r="D45" s="424">
        <v>31</v>
      </c>
      <c r="E45" s="2" t="s">
        <v>50</v>
      </c>
      <c r="F45" s="13"/>
      <c r="G45" s="424">
        <v>6</v>
      </c>
      <c r="H45" s="424">
        <v>12</v>
      </c>
      <c r="I45" s="424"/>
      <c r="J45" s="424"/>
      <c r="K45" s="424"/>
      <c r="L45" s="424"/>
      <c r="M45" s="424"/>
      <c r="N45" s="424"/>
      <c r="O45" s="424"/>
      <c r="P45" s="424"/>
      <c r="Q45" s="424"/>
      <c r="R45" s="424"/>
      <c r="S45" s="322" t="s">
        <v>2318</v>
      </c>
      <c r="T45" s="98"/>
      <c r="U45" s="422"/>
      <c r="V45" s="424"/>
      <c r="W45" s="422"/>
      <c r="X45" s="2"/>
      <c r="Y45" s="131"/>
      <c r="Z45" s="1"/>
      <c r="AA45" s="424"/>
      <c r="AB45" s="1"/>
      <c r="AC45" s="2"/>
      <c r="AD45" s="13"/>
      <c r="AE45" s="1"/>
      <c r="AF45" s="425"/>
    </row>
    <row r="46" spans="2:32" x14ac:dyDescent="0.2">
      <c r="B46" s="13" t="s">
        <v>94</v>
      </c>
      <c r="C46" s="422" t="s">
        <v>2325</v>
      </c>
      <c r="D46" s="424">
        <v>32</v>
      </c>
      <c r="E46" s="2" t="s">
        <v>42</v>
      </c>
      <c r="F46" s="13"/>
      <c r="G46" s="424">
        <v>6</v>
      </c>
      <c r="H46" s="424"/>
      <c r="I46" s="424"/>
      <c r="J46" s="424"/>
      <c r="K46" s="424"/>
      <c r="L46" s="424"/>
      <c r="M46" s="424"/>
      <c r="N46" s="424">
        <v>3</v>
      </c>
      <c r="O46" s="424"/>
      <c r="P46" s="424"/>
      <c r="Q46" s="424"/>
      <c r="R46" s="424"/>
      <c r="S46" s="321" t="s">
        <v>2249</v>
      </c>
      <c r="T46" s="98"/>
      <c r="U46" s="422"/>
      <c r="V46" s="424"/>
      <c r="W46" s="422"/>
      <c r="X46" s="2"/>
      <c r="Y46" s="131"/>
      <c r="Z46" s="1"/>
      <c r="AA46" s="424"/>
      <c r="AB46" s="1"/>
      <c r="AC46" s="2"/>
      <c r="AD46" s="13"/>
      <c r="AE46" s="1"/>
      <c r="AF46" s="425"/>
    </row>
    <row r="47" spans="2:32" x14ac:dyDescent="0.2">
      <c r="B47" s="13" t="s">
        <v>94</v>
      </c>
      <c r="C47" s="422" t="s">
        <v>2325</v>
      </c>
      <c r="D47" s="424">
        <v>33</v>
      </c>
      <c r="E47" s="2" t="s">
        <v>42</v>
      </c>
      <c r="F47" s="13"/>
      <c r="G47" s="424">
        <v>6</v>
      </c>
      <c r="H47" s="424"/>
      <c r="I47" s="424"/>
      <c r="J47" s="424"/>
      <c r="K47" s="424"/>
      <c r="L47" s="424"/>
      <c r="M47" s="424"/>
      <c r="N47" s="424"/>
      <c r="O47" s="424"/>
      <c r="P47" s="424"/>
      <c r="Q47" s="424"/>
      <c r="R47" s="424"/>
      <c r="S47" s="322" t="s">
        <v>1319</v>
      </c>
      <c r="T47" s="98"/>
      <c r="U47" s="422"/>
      <c r="V47" s="424"/>
      <c r="W47" s="422"/>
      <c r="X47" s="2"/>
      <c r="Y47" s="131"/>
      <c r="Z47" s="1"/>
      <c r="AA47" s="424"/>
      <c r="AB47" s="1"/>
      <c r="AC47" s="2"/>
      <c r="AD47" s="13"/>
      <c r="AE47" s="1"/>
      <c r="AF47" s="425"/>
    </row>
    <row r="48" spans="2:32" x14ac:dyDescent="0.2">
      <c r="B48" s="13" t="s">
        <v>94</v>
      </c>
      <c r="C48" s="422" t="s">
        <v>2325</v>
      </c>
      <c r="D48" s="424">
        <v>34</v>
      </c>
      <c r="E48" s="2" t="s">
        <v>42</v>
      </c>
      <c r="F48" s="13"/>
      <c r="G48" s="424">
        <v>6</v>
      </c>
      <c r="H48" s="424"/>
      <c r="I48" s="424"/>
      <c r="J48" s="424"/>
      <c r="K48" s="424"/>
      <c r="L48" s="424"/>
      <c r="M48" s="424"/>
      <c r="N48" s="424">
        <v>3</v>
      </c>
      <c r="O48" s="424"/>
      <c r="P48" s="424"/>
      <c r="Q48" s="424"/>
      <c r="R48" s="424"/>
      <c r="S48" s="322" t="s">
        <v>1319</v>
      </c>
      <c r="T48" s="98"/>
      <c r="U48" s="422"/>
      <c r="V48" s="424"/>
      <c r="W48" s="422"/>
      <c r="X48" s="2"/>
      <c r="Y48" s="131"/>
      <c r="Z48" s="1"/>
      <c r="AA48" s="424"/>
      <c r="AB48" s="1"/>
      <c r="AC48" s="2"/>
      <c r="AD48" s="13"/>
      <c r="AE48" s="1"/>
      <c r="AF48" s="425"/>
    </row>
    <row r="49" spans="2:32" x14ac:dyDescent="0.2">
      <c r="B49" s="13" t="s">
        <v>94</v>
      </c>
      <c r="C49" s="422" t="s">
        <v>2325</v>
      </c>
      <c r="D49" s="424">
        <v>35</v>
      </c>
      <c r="E49" s="2" t="s">
        <v>55</v>
      </c>
      <c r="F49" s="13"/>
      <c r="G49" s="424">
        <v>6</v>
      </c>
      <c r="H49" s="424">
        <v>12</v>
      </c>
      <c r="I49" s="424"/>
      <c r="J49" s="424"/>
      <c r="K49" s="424"/>
      <c r="L49" s="424"/>
      <c r="M49" s="424"/>
      <c r="N49" s="424"/>
      <c r="O49" s="424"/>
      <c r="P49" s="424"/>
      <c r="Q49" s="424"/>
      <c r="R49" s="424"/>
      <c r="S49" s="322" t="s">
        <v>2318</v>
      </c>
      <c r="T49" s="98"/>
      <c r="U49" s="422"/>
      <c r="V49" s="424"/>
      <c r="W49" s="422"/>
      <c r="X49" s="2"/>
      <c r="Y49" s="131"/>
      <c r="Z49" s="1"/>
      <c r="AA49" s="424"/>
      <c r="AB49" s="1"/>
      <c r="AC49" s="2"/>
      <c r="AD49" s="13"/>
      <c r="AE49" s="1"/>
      <c r="AF49" s="425"/>
    </row>
    <row r="50" spans="2:32" x14ac:dyDescent="0.2">
      <c r="B50" s="13" t="s">
        <v>94</v>
      </c>
      <c r="C50" s="422" t="s">
        <v>2325</v>
      </c>
      <c r="D50" s="424">
        <v>36</v>
      </c>
      <c r="E50" s="2" t="s">
        <v>42</v>
      </c>
      <c r="F50" s="13"/>
      <c r="G50" s="424">
        <v>6</v>
      </c>
      <c r="H50" s="424"/>
      <c r="I50" s="424"/>
      <c r="J50" s="424"/>
      <c r="K50" s="424"/>
      <c r="L50" s="424"/>
      <c r="M50" s="424"/>
      <c r="N50" s="424">
        <v>3</v>
      </c>
      <c r="O50" s="424"/>
      <c r="P50" s="424"/>
      <c r="Q50" s="424"/>
      <c r="R50" s="424"/>
      <c r="S50" s="322" t="s">
        <v>1319</v>
      </c>
      <c r="T50" s="98"/>
      <c r="U50" s="422"/>
      <c r="V50" s="424"/>
      <c r="W50" s="422"/>
      <c r="X50" s="2"/>
      <c r="Y50" s="131"/>
      <c r="Z50" s="1"/>
      <c r="AA50" s="424"/>
      <c r="AB50" s="1"/>
      <c r="AC50" s="2"/>
      <c r="AD50" s="13"/>
      <c r="AE50" s="1"/>
      <c r="AF50" s="425"/>
    </row>
    <row r="51" spans="2:32" x14ac:dyDescent="0.2">
      <c r="B51" s="13" t="s">
        <v>94</v>
      </c>
      <c r="C51" s="422" t="s">
        <v>2325</v>
      </c>
      <c r="D51" s="424">
        <v>37</v>
      </c>
      <c r="E51" s="2" t="s">
        <v>42</v>
      </c>
      <c r="F51" s="13"/>
      <c r="G51" s="424">
        <v>6</v>
      </c>
      <c r="H51" s="424"/>
      <c r="I51" s="424"/>
      <c r="J51" s="424"/>
      <c r="K51" s="424"/>
      <c r="L51" s="424"/>
      <c r="M51" s="424"/>
      <c r="N51" s="424"/>
      <c r="O51" s="424"/>
      <c r="P51" s="424"/>
      <c r="Q51" s="424"/>
      <c r="R51" s="424"/>
      <c r="S51" s="322" t="s">
        <v>1319</v>
      </c>
      <c r="T51" s="98"/>
      <c r="U51" s="422"/>
      <c r="V51" s="424"/>
      <c r="W51" s="422"/>
      <c r="X51" s="2"/>
      <c r="Y51" s="131"/>
      <c r="Z51" s="1"/>
      <c r="AA51" s="424"/>
      <c r="AB51" s="1"/>
      <c r="AC51" s="2"/>
      <c r="AD51" s="13"/>
      <c r="AE51" s="1"/>
      <c r="AF51" s="425"/>
    </row>
    <row r="52" spans="2:32" x14ac:dyDescent="0.2">
      <c r="B52" s="13" t="s">
        <v>94</v>
      </c>
      <c r="C52" s="422" t="s">
        <v>2325</v>
      </c>
      <c r="D52" s="424">
        <v>38</v>
      </c>
      <c r="E52" s="2" t="s">
        <v>42</v>
      </c>
      <c r="F52" s="13"/>
      <c r="G52" s="424">
        <v>6</v>
      </c>
      <c r="H52" s="424"/>
      <c r="I52" s="424"/>
      <c r="J52" s="424"/>
      <c r="K52" s="424"/>
      <c r="L52" s="424"/>
      <c r="M52" s="424"/>
      <c r="N52" s="424">
        <v>3</v>
      </c>
      <c r="O52" s="424"/>
      <c r="P52" s="424"/>
      <c r="Q52" s="424"/>
      <c r="R52" s="424"/>
      <c r="S52" s="322" t="s">
        <v>1319</v>
      </c>
      <c r="T52" s="98"/>
      <c r="U52" s="422"/>
      <c r="V52" s="424"/>
      <c r="W52" s="422"/>
      <c r="X52" s="2"/>
      <c r="Y52" s="131"/>
      <c r="Z52" s="1"/>
      <c r="AA52" s="424"/>
      <c r="AB52" s="1"/>
      <c r="AC52" s="2"/>
      <c r="AD52" s="13"/>
      <c r="AE52" s="1"/>
      <c r="AF52" s="425"/>
    </row>
    <row r="53" spans="2:32" x14ac:dyDescent="0.2">
      <c r="B53" s="13" t="s">
        <v>94</v>
      </c>
      <c r="C53" s="422" t="s">
        <v>2325</v>
      </c>
      <c r="D53" s="424">
        <v>39</v>
      </c>
      <c r="E53" s="2" t="s">
        <v>42</v>
      </c>
      <c r="F53" s="13"/>
      <c r="G53" s="424">
        <v>6</v>
      </c>
      <c r="H53" s="424"/>
      <c r="I53" s="424"/>
      <c r="J53" s="424"/>
      <c r="K53" s="424"/>
      <c r="L53" s="424"/>
      <c r="M53" s="424"/>
      <c r="N53" s="424"/>
      <c r="O53" s="424"/>
      <c r="P53" s="424"/>
      <c r="Q53" s="424"/>
      <c r="R53" s="424"/>
      <c r="S53" s="322" t="s">
        <v>1319</v>
      </c>
      <c r="T53" s="98"/>
      <c r="U53" s="422"/>
      <c r="V53" s="424"/>
      <c r="W53" s="422"/>
      <c r="X53" s="2"/>
      <c r="Y53" s="131"/>
      <c r="Z53" s="1"/>
      <c r="AA53" s="424"/>
      <c r="AB53" s="1"/>
      <c r="AC53" s="2"/>
      <c r="AD53" s="13"/>
      <c r="AE53" s="1"/>
      <c r="AF53" s="425"/>
    </row>
    <row r="54" spans="2:32" x14ac:dyDescent="0.2">
      <c r="B54" s="13" t="s">
        <v>94</v>
      </c>
      <c r="C54" s="422" t="s">
        <v>2325</v>
      </c>
      <c r="D54" s="424">
        <v>40</v>
      </c>
      <c r="E54" s="2" t="s">
        <v>42</v>
      </c>
      <c r="F54" s="13"/>
      <c r="G54" s="424">
        <v>6</v>
      </c>
      <c r="H54" s="424"/>
      <c r="I54" s="424"/>
      <c r="J54" s="424"/>
      <c r="K54" s="424"/>
      <c r="L54" s="424"/>
      <c r="M54" s="424"/>
      <c r="N54" s="424">
        <v>3</v>
      </c>
      <c r="O54" s="424"/>
      <c r="P54" s="424"/>
      <c r="Q54" s="424"/>
      <c r="R54" s="424"/>
      <c r="S54" s="321" t="s">
        <v>1322</v>
      </c>
      <c r="T54" s="98"/>
      <c r="U54" s="422"/>
      <c r="V54" s="424"/>
      <c r="W54" s="422"/>
      <c r="X54" s="2"/>
      <c r="Y54" s="131"/>
      <c r="Z54" s="1"/>
      <c r="AA54" s="424"/>
      <c r="AB54" s="1"/>
      <c r="AC54" s="2"/>
      <c r="AD54" s="13"/>
      <c r="AE54" s="1"/>
      <c r="AF54" s="425"/>
    </row>
    <row r="55" spans="2:32" x14ac:dyDescent="0.2">
      <c r="B55" s="13" t="s">
        <v>94</v>
      </c>
      <c r="C55" s="422" t="s">
        <v>2325</v>
      </c>
      <c r="D55" s="424">
        <v>41</v>
      </c>
      <c r="E55" s="2" t="s">
        <v>44</v>
      </c>
      <c r="F55" s="13"/>
      <c r="G55" s="424"/>
      <c r="H55" s="424">
        <v>12</v>
      </c>
      <c r="I55" s="424"/>
      <c r="J55" s="424"/>
      <c r="K55" s="424"/>
      <c r="L55" s="424"/>
      <c r="M55" s="424"/>
      <c r="N55" s="424"/>
      <c r="O55" s="424"/>
      <c r="P55" s="424">
        <v>6</v>
      </c>
      <c r="Q55" s="424"/>
      <c r="R55" s="424"/>
      <c r="S55" s="321" t="s">
        <v>2319</v>
      </c>
      <c r="T55" s="98"/>
      <c r="U55" s="422"/>
      <c r="V55" s="424"/>
      <c r="W55" s="422"/>
      <c r="X55" s="2"/>
      <c r="Y55" s="131"/>
      <c r="Z55" s="1"/>
      <c r="AA55" s="424"/>
      <c r="AB55" s="1"/>
      <c r="AC55" s="2"/>
      <c r="AD55" s="13"/>
      <c r="AE55" s="1"/>
      <c r="AF55" s="425"/>
    </row>
    <row r="56" spans="2:32" x14ac:dyDescent="0.2">
      <c r="B56" s="13" t="s">
        <v>94</v>
      </c>
      <c r="C56" s="422" t="s">
        <v>2325</v>
      </c>
      <c r="D56" s="424">
        <v>42</v>
      </c>
      <c r="E56" s="2" t="s">
        <v>42</v>
      </c>
      <c r="F56" s="13"/>
      <c r="G56" s="424">
        <v>6</v>
      </c>
      <c r="H56" s="424"/>
      <c r="I56" s="424"/>
      <c r="J56" s="424"/>
      <c r="K56" s="424"/>
      <c r="L56" s="424"/>
      <c r="M56" s="424"/>
      <c r="N56" s="424">
        <v>3</v>
      </c>
      <c r="O56" s="424"/>
      <c r="P56" s="424"/>
      <c r="Q56" s="424"/>
      <c r="R56" s="424"/>
      <c r="S56" s="322" t="s">
        <v>1319</v>
      </c>
      <c r="T56" s="98"/>
      <c r="U56" s="422"/>
      <c r="V56" s="424"/>
      <c r="W56" s="422"/>
      <c r="X56" s="2"/>
      <c r="Y56" s="131"/>
      <c r="Z56" s="1"/>
      <c r="AA56" s="424"/>
      <c r="AB56" s="1"/>
      <c r="AC56" s="2"/>
      <c r="AD56" s="13"/>
      <c r="AE56" s="1"/>
      <c r="AF56" s="425"/>
    </row>
    <row r="57" spans="2:32" x14ac:dyDescent="0.2">
      <c r="B57" s="13" t="s">
        <v>94</v>
      </c>
      <c r="C57" s="422" t="s">
        <v>2325</v>
      </c>
      <c r="D57" s="424">
        <v>43</v>
      </c>
      <c r="E57" s="2" t="s">
        <v>42</v>
      </c>
      <c r="F57" s="13"/>
      <c r="G57" s="424">
        <v>6</v>
      </c>
      <c r="H57" s="424"/>
      <c r="I57" s="424"/>
      <c r="J57" s="424"/>
      <c r="K57" s="424"/>
      <c r="L57" s="424"/>
      <c r="M57" s="424"/>
      <c r="N57" s="424"/>
      <c r="O57" s="424"/>
      <c r="P57" s="424"/>
      <c r="Q57" s="424"/>
      <c r="R57" s="424"/>
      <c r="S57" s="322" t="s">
        <v>1319</v>
      </c>
      <c r="T57" s="98"/>
      <c r="U57" s="422"/>
      <c r="V57" s="424"/>
      <c r="W57" s="422"/>
      <c r="X57" s="2"/>
      <c r="Y57" s="131"/>
      <c r="Z57" s="1"/>
      <c r="AA57" s="424"/>
      <c r="AB57" s="1"/>
      <c r="AC57" s="2"/>
      <c r="AD57" s="13"/>
      <c r="AE57" s="1"/>
      <c r="AF57" s="425"/>
    </row>
    <row r="58" spans="2:32" x14ac:dyDescent="0.2">
      <c r="B58" s="13" t="s">
        <v>94</v>
      </c>
      <c r="C58" s="422" t="s">
        <v>2325</v>
      </c>
      <c r="D58" s="424">
        <v>44</v>
      </c>
      <c r="E58" s="2" t="s">
        <v>42</v>
      </c>
      <c r="F58" s="13"/>
      <c r="G58" s="424">
        <v>6</v>
      </c>
      <c r="H58" s="424"/>
      <c r="I58" s="424"/>
      <c r="J58" s="424"/>
      <c r="K58" s="424"/>
      <c r="L58" s="424"/>
      <c r="M58" s="424"/>
      <c r="N58" s="424"/>
      <c r="O58" s="424"/>
      <c r="P58" s="424"/>
      <c r="Q58" s="424"/>
      <c r="R58" s="424"/>
      <c r="S58" s="321" t="s">
        <v>1322</v>
      </c>
      <c r="T58" s="98"/>
      <c r="U58" s="422"/>
      <c r="V58" s="424"/>
      <c r="W58" s="422"/>
      <c r="X58" s="2"/>
      <c r="Y58" s="131"/>
      <c r="Z58" s="1"/>
      <c r="AA58" s="424"/>
      <c r="AB58" s="1"/>
      <c r="AC58" s="2"/>
      <c r="AD58" s="13"/>
      <c r="AE58" s="1"/>
      <c r="AF58" s="425"/>
    </row>
    <row r="59" spans="2:32" x14ac:dyDescent="0.2">
      <c r="B59" s="13" t="s">
        <v>94</v>
      </c>
      <c r="C59" s="422" t="s">
        <v>2325</v>
      </c>
      <c r="D59" s="424">
        <v>45</v>
      </c>
      <c r="E59" s="2" t="s">
        <v>55</v>
      </c>
      <c r="F59" s="13"/>
      <c r="G59" s="424">
        <v>5</v>
      </c>
      <c r="H59" s="424">
        <v>12</v>
      </c>
      <c r="I59" s="424"/>
      <c r="J59" s="424"/>
      <c r="K59" s="424"/>
      <c r="L59" s="424"/>
      <c r="M59" s="424"/>
      <c r="N59" s="424"/>
      <c r="O59" s="424"/>
      <c r="P59" s="424"/>
      <c r="Q59" s="424"/>
      <c r="R59" s="424"/>
      <c r="S59" s="322" t="s">
        <v>2318</v>
      </c>
      <c r="T59" s="98"/>
      <c r="U59" s="422"/>
      <c r="V59" s="424"/>
      <c r="W59" s="422"/>
      <c r="X59" s="2"/>
      <c r="Y59" s="131"/>
      <c r="Z59" s="1"/>
      <c r="AA59" s="424"/>
      <c r="AB59" s="1"/>
      <c r="AC59" s="2"/>
      <c r="AD59" s="13"/>
      <c r="AE59" s="1"/>
      <c r="AF59" s="425"/>
    </row>
    <row r="60" spans="2:32" x14ac:dyDescent="0.2">
      <c r="B60" s="13" t="s">
        <v>94</v>
      </c>
      <c r="C60" s="422" t="s">
        <v>2325</v>
      </c>
      <c r="D60" s="424">
        <v>46</v>
      </c>
      <c r="E60" s="2" t="s">
        <v>42</v>
      </c>
      <c r="F60" s="13"/>
      <c r="G60" s="424">
        <v>6</v>
      </c>
      <c r="H60" s="424"/>
      <c r="I60" s="424"/>
      <c r="J60" s="424"/>
      <c r="K60" s="424"/>
      <c r="L60" s="424"/>
      <c r="M60" s="424"/>
      <c r="N60" s="424">
        <v>3</v>
      </c>
      <c r="O60" s="424"/>
      <c r="P60" s="424"/>
      <c r="Q60" s="424"/>
      <c r="R60" s="424"/>
      <c r="S60" s="322" t="s">
        <v>1319</v>
      </c>
      <c r="T60" s="98"/>
      <c r="U60" s="422"/>
      <c r="V60" s="424"/>
      <c r="W60" s="422"/>
      <c r="X60" s="2"/>
      <c r="Y60" s="131"/>
      <c r="Z60" s="1"/>
      <c r="AA60" s="424"/>
      <c r="AB60" s="1"/>
      <c r="AC60" s="2"/>
      <c r="AD60" s="13"/>
      <c r="AE60" s="1"/>
      <c r="AF60" s="425"/>
    </row>
    <row r="61" spans="2:32" x14ac:dyDescent="0.2">
      <c r="B61" s="13" t="s">
        <v>94</v>
      </c>
      <c r="C61" s="422" t="s">
        <v>2325</v>
      </c>
      <c r="D61" s="424">
        <v>47</v>
      </c>
      <c r="E61" s="2" t="s">
        <v>1109</v>
      </c>
      <c r="F61" s="13"/>
      <c r="G61" s="424">
        <v>6</v>
      </c>
      <c r="H61" s="424">
        <v>6</v>
      </c>
      <c r="I61" s="424"/>
      <c r="J61" s="424"/>
      <c r="K61" s="424"/>
      <c r="L61" s="424"/>
      <c r="M61" s="424"/>
      <c r="N61" s="424"/>
      <c r="O61" s="424"/>
      <c r="P61" s="424">
        <v>3</v>
      </c>
      <c r="Q61" s="424"/>
      <c r="R61" s="424"/>
      <c r="S61" s="322" t="s">
        <v>2330</v>
      </c>
      <c r="T61" s="98"/>
      <c r="U61" s="422"/>
      <c r="V61" s="424"/>
      <c r="W61" s="422"/>
      <c r="X61" s="2"/>
      <c r="Y61" s="131"/>
      <c r="Z61" s="1"/>
      <c r="AA61" s="424"/>
      <c r="AB61" s="1"/>
      <c r="AC61" s="2"/>
      <c r="AD61" s="13"/>
      <c r="AE61" s="1"/>
      <c r="AF61" s="425"/>
    </row>
    <row r="62" spans="2:32" x14ac:dyDescent="0.2">
      <c r="B62" s="13" t="s">
        <v>94</v>
      </c>
      <c r="C62" s="422" t="s">
        <v>2325</v>
      </c>
      <c r="D62" s="424">
        <v>48</v>
      </c>
      <c r="E62" s="2" t="s">
        <v>42</v>
      </c>
      <c r="F62" s="13"/>
      <c r="G62" s="424">
        <v>6</v>
      </c>
      <c r="H62" s="424"/>
      <c r="I62" s="424"/>
      <c r="J62" s="424"/>
      <c r="K62" s="424"/>
      <c r="L62" s="424"/>
      <c r="M62" s="424"/>
      <c r="N62" s="424">
        <v>3</v>
      </c>
      <c r="O62" s="424"/>
      <c r="P62" s="424"/>
      <c r="Q62" s="424"/>
      <c r="R62" s="424"/>
      <c r="S62" s="321" t="s">
        <v>1322</v>
      </c>
      <c r="T62" s="98"/>
      <c r="U62" s="422"/>
      <c r="V62" s="424"/>
      <c r="W62" s="422"/>
      <c r="X62" s="2"/>
      <c r="Y62" s="131"/>
      <c r="Z62" s="1"/>
      <c r="AA62" s="424"/>
      <c r="AB62" s="1"/>
      <c r="AC62" s="2"/>
      <c r="AD62" s="13"/>
      <c r="AE62" s="1"/>
      <c r="AF62" s="425"/>
    </row>
    <row r="63" spans="2:32" x14ac:dyDescent="0.2">
      <c r="B63" s="13" t="s">
        <v>94</v>
      </c>
      <c r="C63" s="422" t="s">
        <v>2325</v>
      </c>
      <c r="D63" s="424">
        <v>49</v>
      </c>
      <c r="E63" s="2" t="s">
        <v>42</v>
      </c>
      <c r="F63" s="13"/>
      <c r="G63" s="424">
        <v>6</v>
      </c>
      <c r="H63" s="424"/>
      <c r="I63" s="424"/>
      <c r="J63" s="424"/>
      <c r="K63" s="424"/>
      <c r="L63" s="424"/>
      <c r="M63" s="424"/>
      <c r="N63" s="424"/>
      <c r="O63" s="424"/>
      <c r="P63" s="424"/>
      <c r="Q63" s="424"/>
      <c r="R63" s="424"/>
      <c r="S63" s="321" t="s">
        <v>2249</v>
      </c>
      <c r="T63" s="98"/>
      <c r="U63" s="422"/>
      <c r="V63" s="424"/>
      <c r="W63" s="422"/>
      <c r="X63" s="2"/>
      <c r="Y63" s="131"/>
      <c r="Z63" s="1"/>
      <c r="AA63" s="424"/>
      <c r="AB63" s="1"/>
      <c r="AC63" s="2"/>
      <c r="AD63" s="13"/>
      <c r="AE63" s="1"/>
      <c r="AF63" s="425"/>
    </row>
    <row r="64" spans="2:32" x14ac:dyDescent="0.2">
      <c r="B64" s="13" t="s">
        <v>94</v>
      </c>
      <c r="C64" s="422" t="s">
        <v>2325</v>
      </c>
      <c r="D64" s="424">
        <v>50</v>
      </c>
      <c r="E64" s="2" t="s">
        <v>42</v>
      </c>
      <c r="F64" s="13"/>
      <c r="G64" s="424">
        <v>6</v>
      </c>
      <c r="H64" s="424"/>
      <c r="I64" s="424"/>
      <c r="J64" s="424"/>
      <c r="K64" s="424"/>
      <c r="L64" s="424"/>
      <c r="M64" s="424"/>
      <c r="N64" s="424">
        <v>3</v>
      </c>
      <c r="O64" s="424"/>
      <c r="P64" s="424"/>
      <c r="Q64" s="424"/>
      <c r="R64" s="424"/>
      <c r="S64" s="322" t="s">
        <v>1319</v>
      </c>
      <c r="T64" s="98"/>
      <c r="U64" s="422"/>
      <c r="V64" s="424"/>
      <c r="W64" s="422"/>
      <c r="X64" s="2"/>
      <c r="Y64" s="131"/>
      <c r="Z64" s="1"/>
      <c r="AA64" s="424"/>
      <c r="AB64" s="1"/>
      <c r="AC64" s="2"/>
      <c r="AD64" s="13"/>
      <c r="AE64" s="1"/>
      <c r="AF64" s="425"/>
    </row>
    <row r="65" spans="2:32" x14ac:dyDescent="0.2">
      <c r="B65" s="13" t="s">
        <v>94</v>
      </c>
      <c r="C65" s="422" t="s">
        <v>2325</v>
      </c>
      <c r="D65" s="424">
        <v>51</v>
      </c>
      <c r="E65" s="2" t="s">
        <v>42</v>
      </c>
      <c r="F65" s="13"/>
      <c r="G65" s="424">
        <v>6</v>
      </c>
      <c r="H65" s="424"/>
      <c r="I65" s="424"/>
      <c r="J65" s="424"/>
      <c r="K65" s="424"/>
      <c r="L65" s="424"/>
      <c r="M65" s="424"/>
      <c r="N65" s="424"/>
      <c r="O65" s="424"/>
      <c r="P65" s="424"/>
      <c r="Q65" s="424"/>
      <c r="R65" s="424"/>
      <c r="S65" s="322" t="s">
        <v>2245</v>
      </c>
      <c r="T65" s="98"/>
      <c r="U65" s="422"/>
      <c r="V65" s="424"/>
      <c r="W65" s="422"/>
      <c r="X65" s="2"/>
      <c r="Y65" s="131"/>
      <c r="Z65" s="1"/>
      <c r="AA65" s="424"/>
      <c r="AB65" s="1"/>
      <c r="AC65" s="2"/>
      <c r="AD65" s="13"/>
      <c r="AE65" s="1"/>
      <c r="AF65" s="425"/>
    </row>
    <row r="66" spans="2:32" x14ac:dyDescent="0.2">
      <c r="B66" s="13" t="s">
        <v>94</v>
      </c>
      <c r="C66" s="422" t="s">
        <v>2325</v>
      </c>
      <c r="D66" s="424">
        <v>52</v>
      </c>
      <c r="E66" s="2" t="s">
        <v>42</v>
      </c>
      <c r="F66" s="13"/>
      <c r="G66" s="424">
        <v>6</v>
      </c>
      <c r="H66" s="424"/>
      <c r="I66" s="424"/>
      <c r="J66" s="424"/>
      <c r="K66" s="424"/>
      <c r="L66" s="424"/>
      <c r="M66" s="424"/>
      <c r="N66" s="424">
        <v>3</v>
      </c>
      <c r="O66" s="424"/>
      <c r="P66" s="424"/>
      <c r="Q66" s="424"/>
      <c r="R66" s="424"/>
      <c r="S66" s="321" t="s">
        <v>2249</v>
      </c>
      <c r="T66" s="98"/>
      <c r="U66" s="422"/>
      <c r="V66" s="424"/>
      <c r="W66" s="422"/>
      <c r="X66" s="2"/>
      <c r="Y66" s="131"/>
      <c r="Z66" s="1"/>
      <c r="AA66" s="424"/>
      <c r="AB66" s="1"/>
      <c r="AC66" s="2"/>
      <c r="AD66" s="13"/>
      <c r="AE66" s="1"/>
      <c r="AF66" s="425"/>
    </row>
    <row r="67" spans="2:32" x14ac:dyDescent="0.2">
      <c r="B67" s="13" t="s">
        <v>94</v>
      </c>
      <c r="C67" s="422" t="s">
        <v>2325</v>
      </c>
      <c r="D67" s="424">
        <v>53</v>
      </c>
      <c r="E67" s="2" t="s">
        <v>2184</v>
      </c>
      <c r="F67" s="13"/>
      <c r="G67" s="424">
        <v>5</v>
      </c>
      <c r="H67" s="424">
        <v>15</v>
      </c>
      <c r="I67" s="424"/>
      <c r="J67" s="424"/>
      <c r="K67" s="424"/>
      <c r="L67" s="424"/>
      <c r="M67" s="424"/>
      <c r="N67" s="424"/>
      <c r="O67" s="424"/>
      <c r="P67" s="424"/>
      <c r="Q67" s="424"/>
      <c r="R67" s="424"/>
      <c r="S67" s="321" t="s">
        <v>1322</v>
      </c>
      <c r="T67" s="98"/>
      <c r="U67" s="422"/>
      <c r="V67" s="424"/>
      <c r="W67" s="422"/>
      <c r="X67" s="2"/>
      <c r="Y67" s="131"/>
      <c r="Z67" s="1"/>
      <c r="AA67" s="424"/>
      <c r="AB67" s="1"/>
      <c r="AC67" s="2"/>
      <c r="AD67" s="13"/>
      <c r="AE67" s="1"/>
      <c r="AF67" s="425"/>
    </row>
    <row r="68" spans="2:32" x14ac:dyDescent="0.2">
      <c r="B68" s="13" t="s">
        <v>94</v>
      </c>
      <c r="C68" s="422" t="s">
        <v>2325</v>
      </c>
      <c r="D68" s="424">
        <v>54</v>
      </c>
      <c r="E68" s="2" t="s">
        <v>42</v>
      </c>
      <c r="F68" s="13"/>
      <c r="G68" s="424">
        <v>6</v>
      </c>
      <c r="H68" s="424"/>
      <c r="I68" s="424"/>
      <c r="J68" s="424"/>
      <c r="K68" s="424"/>
      <c r="L68" s="424"/>
      <c r="M68" s="424"/>
      <c r="N68" s="424"/>
      <c r="O68" s="424"/>
      <c r="P68" s="424"/>
      <c r="Q68" s="424"/>
      <c r="R68" s="424"/>
      <c r="S68" s="321" t="s">
        <v>1322</v>
      </c>
      <c r="T68" s="98"/>
      <c r="U68" s="422"/>
      <c r="V68" s="424"/>
      <c r="W68" s="422"/>
      <c r="X68" s="2"/>
      <c r="Y68" s="131"/>
      <c r="Z68" s="1"/>
      <c r="AA68" s="424"/>
      <c r="AB68" s="1"/>
      <c r="AC68" s="2"/>
      <c r="AD68" s="13"/>
      <c r="AE68" s="1"/>
      <c r="AF68" s="425"/>
    </row>
    <row r="69" spans="2:32" x14ac:dyDescent="0.2">
      <c r="B69" s="13" t="s">
        <v>94</v>
      </c>
      <c r="C69" s="422" t="s">
        <v>2325</v>
      </c>
      <c r="D69" s="424">
        <v>55</v>
      </c>
      <c r="E69" s="2" t="s">
        <v>55</v>
      </c>
      <c r="F69" s="13"/>
      <c r="G69" s="424">
        <v>5</v>
      </c>
      <c r="H69" s="424">
        <v>12</v>
      </c>
      <c r="I69" s="424"/>
      <c r="J69" s="424"/>
      <c r="K69" s="424"/>
      <c r="L69" s="424"/>
      <c r="M69" s="424"/>
      <c r="N69" s="424"/>
      <c r="O69" s="424"/>
      <c r="P69" s="424"/>
      <c r="Q69" s="424"/>
      <c r="R69" s="424"/>
      <c r="S69" s="321" t="s">
        <v>1322</v>
      </c>
      <c r="T69" s="98"/>
      <c r="U69" s="422"/>
      <c r="V69" s="424"/>
      <c r="W69" s="422"/>
      <c r="X69" s="2"/>
      <c r="Y69" s="131"/>
      <c r="Z69" s="1"/>
      <c r="AA69" s="424"/>
      <c r="AB69" s="1"/>
      <c r="AC69" s="2"/>
      <c r="AD69" s="13"/>
      <c r="AE69" s="1"/>
      <c r="AF69" s="425"/>
    </row>
    <row r="70" spans="2:32" x14ac:dyDescent="0.2">
      <c r="B70" s="13" t="s">
        <v>94</v>
      </c>
      <c r="C70" s="422" t="s">
        <v>2325</v>
      </c>
      <c r="D70" s="424">
        <v>56</v>
      </c>
      <c r="E70" s="2" t="s">
        <v>246</v>
      </c>
      <c r="F70" s="13"/>
      <c r="G70" s="424">
        <v>6</v>
      </c>
      <c r="H70" s="424">
        <v>3</v>
      </c>
      <c r="I70" s="424"/>
      <c r="J70" s="424"/>
      <c r="K70" s="424"/>
      <c r="L70" s="424"/>
      <c r="M70" s="424"/>
      <c r="N70" s="424">
        <v>3</v>
      </c>
      <c r="O70" s="424"/>
      <c r="P70" s="424"/>
      <c r="Q70" s="424"/>
      <c r="R70" s="424"/>
      <c r="S70" s="322" t="s">
        <v>1809</v>
      </c>
      <c r="T70" s="98"/>
      <c r="U70" s="422"/>
      <c r="V70" s="424"/>
      <c r="W70" s="422"/>
      <c r="X70" s="2"/>
      <c r="Y70" s="131"/>
      <c r="Z70" s="1"/>
      <c r="AA70" s="424"/>
      <c r="AB70" s="1"/>
      <c r="AC70" s="2"/>
      <c r="AD70" s="13"/>
      <c r="AE70" s="1"/>
      <c r="AF70" s="425"/>
    </row>
    <row r="71" spans="2:32" x14ac:dyDescent="0.2">
      <c r="B71" s="13" t="s">
        <v>94</v>
      </c>
      <c r="C71" s="422" t="s">
        <v>2325</v>
      </c>
      <c r="D71" s="424">
        <v>57</v>
      </c>
      <c r="E71" s="2" t="s">
        <v>50</v>
      </c>
      <c r="F71" s="13"/>
      <c r="G71" s="424">
        <v>4</v>
      </c>
      <c r="H71" s="424">
        <v>6</v>
      </c>
      <c r="I71" s="424"/>
      <c r="J71" s="424"/>
      <c r="K71" s="424">
        <v>2</v>
      </c>
      <c r="L71" s="424"/>
      <c r="M71" s="424"/>
      <c r="N71" s="424">
        <v>3</v>
      </c>
      <c r="O71" s="424"/>
      <c r="P71" s="424" t="s">
        <v>2309</v>
      </c>
      <c r="Q71" s="424"/>
      <c r="R71" s="424"/>
      <c r="S71" s="321" t="s">
        <v>2331</v>
      </c>
      <c r="T71" s="98"/>
      <c r="U71" s="422"/>
      <c r="V71" s="424"/>
      <c r="W71" s="422"/>
      <c r="X71" s="2"/>
      <c r="Y71" s="131"/>
      <c r="Z71" s="1"/>
      <c r="AA71" s="424"/>
      <c r="AB71" s="1"/>
      <c r="AC71" s="2"/>
      <c r="AD71" s="13"/>
      <c r="AE71" s="1"/>
      <c r="AF71" s="425"/>
    </row>
    <row r="72" spans="2:32" x14ac:dyDescent="0.2">
      <c r="B72" s="13" t="s">
        <v>94</v>
      </c>
      <c r="C72" s="422" t="s">
        <v>2325</v>
      </c>
      <c r="D72" s="424">
        <v>58</v>
      </c>
      <c r="E72" s="2" t="s">
        <v>55</v>
      </c>
      <c r="F72" s="13"/>
      <c r="G72" s="424">
        <v>6</v>
      </c>
      <c r="H72" s="424"/>
      <c r="I72" s="424">
        <v>12</v>
      </c>
      <c r="J72" s="424"/>
      <c r="K72" s="424"/>
      <c r="L72" s="424"/>
      <c r="M72" s="424"/>
      <c r="N72" s="424"/>
      <c r="O72" s="424"/>
      <c r="P72" s="424"/>
      <c r="Q72" s="424"/>
      <c r="R72" s="424"/>
      <c r="S72" s="321" t="s">
        <v>1322</v>
      </c>
      <c r="T72" s="98"/>
      <c r="U72" s="422"/>
      <c r="V72" s="424"/>
      <c r="W72" s="422"/>
      <c r="X72" s="2"/>
      <c r="Y72" s="131"/>
      <c r="Z72" s="1"/>
      <c r="AA72" s="424"/>
      <c r="AB72" s="1"/>
      <c r="AC72" s="2"/>
      <c r="AD72" s="13"/>
      <c r="AE72" s="1"/>
      <c r="AF72" s="425"/>
    </row>
    <row r="73" spans="2:32" ht="15.75" thickBot="1" x14ac:dyDescent="0.25">
      <c r="B73" s="13" t="s">
        <v>94</v>
      </c>
      <c r="C73" s="422" t="s">
        <v>2325</v>
      </c>
      <c r="D73" s="424">
        <v>59</v>
      </c>
      <c r="E73" s="2" t="s">
        <v>49</v>
      </c>
      <c r="F73" s="13"/>
      <c r="G73" s="424"/>
      <c r="H73" s="424"/>
      <c r="I73" s="424">
        <v>6</v>
      </c>
      <c r="J73" s="424"/>
      <c r="K73" s="424"/>
      <c r="L73" s="424"/>
      <c r="M73" s="424"/>
      <c r="N73" s="424">
        <v>6</v>
      </c>
      <c r="O73" s="424"/>
      <c r="P73" s="424">
        <v>6</v>
      </c>
      <c r="Q73" s="424"/>
      <c r="R73" s="424"/>
      <c r="S73" s="321" t="s">
        <v>2322</v>
      </c>
      <c r="T73" s="98"/>
      <c r="U73" s="422"/>
      <c r="V73" s="424"/>
      <c r="W73" s="422"/>
      <c r="X73" s="2"/>
      <c r="Y73" s="435"/>
      <c r="Z73" s="3"/>
      <c r="AA73" s="15"/>
      <c r="AB73" s="3"/>
      <c r="AC73" s="4"/>
      <c r="AD73" s="14"/>
      <c r="AE73" s="3"/>
      <c r="AF73" s="265"/>
    </row>
    <row r="74" spans="2:32" x14ac:dyDescent="0.2">
      <c r="B74" s="13" t="s">
        <v>94</v>
      </c>
      <c r="C74" s="422" t="s">
        <v>2325</v>
      </c>
      <c r="D74" s="424">
        <v>60</v>
      </c>
      <c r="E74" s="2" t="s">
        <v>1110</v>
      </c>
      <c r="F74" s="13"/>
      <c r="G74" s="424">
        <v>3</v>
      </c>
      <c r="H74" s="424">
        <v>6</v>
      </c>
      <c r="I74" s="424">
        <v>3</v>
      </c>
      <c r="J74" s="424"/>
      <c r="K74" s="424"/>
      <c r="L74" s="424"/>
      <c r="M74" s="424"/>
      <c r="N74" s="424"/>
      <c r="O74" s="424"/>
      <c r="P74" s="424">
        <v>6</v>
      </c>
      <c r="Q74" s="424"/>
      <c r="R74" s="424"/>
      <c r="S74" s="322" t="s">
        <v>2332</v>
      </c>
      <c r="T74" s="98"/>
      <c r="U74" s="422"/>
      <c r="V74" s="424"/>
      <c r="W74" s="422"/>
      <c r="X74" s="2"/>
      <c r="Y74" s="131"/>
      <c r="Z74" s="1"/>
      <c r="AA74" s="424"/>
      <c r="AB74" s="1"/>
      <c r="AC74" s="2"/>
      <c r="AD74" s="13"/>
      <c r="AE74" s="1"/>
      <c r="AF74" s="425"/>
    </row>
    <row r="75" spans="2:32" x14ac:dyDescent="0.2">
      <c r="B75" s="13" t="s">
        <v>94</v>
      </c>
      <c r="C75" s="422" t="s">
        <v>2325</v>
      </c>
      <c r="D75" s="424">
        <v>61</v>
      </c>
      <c r="E75" s="2" t="s">
        <v>42</v>
      </c>
      <c r="F75" s="13"/>
      <c r="G75" s="424">
        <v>3</v>
      </c>
      <c r="H75" s="424"/>
      <c r="I75" s="424"/>
      <c r="J75" s="424"/>
      <c r="K75" s="424"/>
      <c r="L75" s="424"/>
      <c r="M75" s="424"/>
      <c r="N75" s="424">
        <v>3</v>
      </c>
      <c r="O75" s="424"/>
      <c r="P75" s="424"/>
      <c r="Q75" s="424"/>
      <c r="R75" s="424"/>
      <c r="S75" s="322" t="s">
        <v>1319</v>
      </c>
      <c r="T75" s="98"/>
      <c r="U75" s="422"/>
      <c r="V75" s="424"/>
      <c r="W75" s="422"/>
      <c r="X75" s="2"/>
      <c r="Y75" s="131"/>
      <c r="Z75" s="1"/>
      <c r="AA75" s="424"/>
      <c r="AB75" s="1"/>
      <c r="AC75" s="2"/>
      <c r="AD75" s="13"/>
      <c r="AE75" s="1"/>
      <c r="AF75" s="425"/>
    </row>
    <row r="76" spans="2:32" ht="18" customHeight="1" x14ac:dyDescent="0.2">
      <c r="B76" s="13" t="s">
        <v>94</v>
      </c>
      <c r="C76" s="422" t="s">
        <v>2325</v>
      </c>
      <c r="D76" s="424">
        <v>62</v>
      </c>
      <c r="E76" s="2" t="s">
        <v>1111</v>
      </c>
      <c r="F76" s="13"/>
      <c r="G76" s="424">
        <v>2</v>
      </c>
      <c r="H76" s="424"/>
      <c r="I76" s="424">
        <v>9</v>
      </c>
      <c r="J76" s="424"/>
      <c r="K76" s="424"/>
      <c r="L76" s="424"/>
      <c r="M76" s="424"/>
      <c r="N76" s="424"/>
      <c r="O76" s="424"/>
      <c r="P76" s="424">
        <v>3</v>
      </c>
      <c r="Q76" s="424"/>
      <c r="R76" s="424"/>
      <c r="S76" s="322" t="s">
        <v>2333</v>
      </c>
      <c r="T76" s="98"/>
      <c r="U76" s="422"/>
      <c r="V76" s="424"/>
      <c r="W76" s="422"/>
      <c r="X76" s="2"/>
      <c r="Y76" s="131"/>
      <c r="Z76" s="1"/>
      <c r="AA76" s="424"/>
      <c r="AB76" s="1"/>
      <c r="AC76" s="2"/>
      <c r="AD76" s="13"/>
      <c r="AE76" s="1"/>
      <c r="AF76" s="425"/>
    </row>
    <row r="77" spans="2:32" x14ac:dyDescent="0.2">
      <c r="B77" s="13" t="s">
        <v>94</v>
      </c>
      <c r="C77" s="422" t="s">
        <v>2325</v>
      </c>
      <c r="D77" s="424">
        <v>63</v>
      </c>
      <c r="E77" s="2" t="s">
        <v>42</v>
      </c>
      <c r="F77" s="13"/>
      <c r="G77" s="424">
        <v>3</v>
      </c>
      <c r="H77" s="424"/>
      <c r="I77" s="424"/>
      <c r="J77" s="424"/>
      <c r="K77" s="424"/>
      <c r="L77" s="424"/>
      <c r="M77" s="424"/>
      <c r="N77" s="424"/>
      <c r="O77" s="424"/>
      <c r="P77" s="424"/>
      <c r="Q77" s="424"/>
      <c r="R77" s="424"/>
      <c r="S77" s="322" t="s">
        <v>1319</v>
      </c>
      <c r="T77" s="98"/>
      <c r="U77" s="422"/>
      <c r="V77" s="424"/>
      <c r="W77" s="422"/>
      <c r="X77" s="2"/>
      <c r="Y77" s="131"/>
      <c r="Z77" s="1"/>
      <c r="AA77" s="424"/>
      <c r="AB77" s="1"/>
      <c r="AC77" s="2"/>
      <c r="AD77" s="13"/>
      <c r="AE77" s="1"/>
      <c r="AF77" s="425"/>
    </row>
    <row r="78" spans="2:32" ht="18" customHeight="1" x14ac:dyDescent="0.2">
      <c r="B78" s="13" t="s">
        <v>94</v>
      </c>
      <c r="C78" s="422" t="s">
        <v>2325</v>
      </c>
      <c r="D78" s="424">
        <v>64</v>
      </c>
      <c r="E78" s="2" t="s">
        <v>44</v>
      </c>
      <c r="F78" s="13"/>
      <c r="G78" s="424">
        <v>1</v>
      </c>
      <c r="H78" s="424"/>
      <c r="I78" s="424">
        <v>6</v>
      </c>
      <c r="J78" s="424"/>
      <c r="K78" s="424">
        <v>3</v>
      </c>
      <c r="L78" s="424"/>
      <c r="M78" s="424"/>
      <c r="N78" s="424">
        <v>3</v>
      </c>
      <c r="O78" s="424"/>
      <c r="P78" s="424"/>
      <c r="Q78" s="424"/>
      <c r="R78" s="424"/>
      <c r="S78" s="322" t="s">
        <v>2334</v>
      </c>
      <c r="T78" s="98"/>
      <c r="U78" s="422"/>
      <c r="V78" s="424"/>
      <c r="W78" s="422"/>
      <c r="X78" s="2"/>
      <c r="Y78" s="131"/>
      <c r="Z78" s="1"/>
      <c r="AA78" s="424"/>
      <c r="AB78" s="1"/>
      <c r="AC78" s="2"/>
      <c r="AD78" s="13"/>
      <c r="AE78" s="1"/>
      <c r="AF78" s="425"/>
    </row>
    <row r="79" spans="2:32" x14ac:dyDescent="0.2">
      <c r="B79" s="13" t="s">
        <v>94</v>
      </c>
      <c r="C79" s="422" t="s">
        <v>2325</v>
      </c>
      <c r="D79" s="424">
        <v>65</v>
      </c>
      <c r="E79" s="2" t="s">
        <v>42</v>
      </c>
      <c r="F79" s="13"/>
      <c r="G79" s="424">
        <v>3</v>
      </c>
      <c r="H79" s="424"/>
      <c r="I79" s="424"/>
      <c r="J79" s="424"/>
      <c r="K79" s="424"/>
      <c r="L79" s="424"/>
      <c r="M79" s="424"/>
      <c r="N79" s="424"/>
      <c r="O79" s="424"/>
      <c r="P79" s="424"/>
      <c r="Q79" s="424"/>
      <c r="R79" s="424"/>
      <c r="S79" s="322" t="s">
        <v>1319</v>
      </c>
      <c r="T79" s="98"/>
      <c r="U79" s="422"/>
      <c r="V79" s="424"/>
      <c r="W79" s="422"/>
      <c r="X79" s="2"/>
      <c r="Y79" s="131"/>
      <c r="Z79" s="1"/>
      <c r="AA79" s="424"/>
      <c r="AB79" s="1"/>
      <c r="AC79" s="2"/>
      <c r="AD79" s="13"/>
      <c r="AE79" s="1"/>
      <c r="AF79" s="425"/>
    </row>
    <row r="80" spans="2:32" x14ac:dyDescent="0.2">
      <c r="B80" s="13" t="s">
        <v>94</v>
      </c>
      <c r="C80" s="422" t="s">
        <v>2325</v>
      </c>
      <c r="D80" s="424">
        <v>66</v>
      </c>
      <c r="E80" s="2" t="s">
        <v>1111</v>
      </c>
      <c r="F80" s="13"/>
      <c r="G80" s="424">
        <v>2</v>
      </c>
      <c r="H80" s="424"/>
      <c r="I80" s="424">
        <v>9</v>
      </c>
      <c r="J80" s="424"/>
      <c r="K80" s="424"/>
      <c r="L80" s="424"/>
      <c r="M80" s="424"/>
      <c r="N80" s="424"/>
      <c r="O80" s="424"/>
      <c r="P80" s="424"/>
      <c r="Q80" s="424"/>
      <c r="R80" s="424"/>
      <c r="S80" s="321" t="s">
        <v>1322</v>
      </c>
      <c r="T80" s="98"/>
      <c r="U80" s="422"/>
      <c r="V80" s="424"/>
      <c r="W80" s="422"/>
      <c r="X80" s="2"/>
      <c r="Y80" s="131"/>
      <c r="Z80" s="1"/>
      <c r="AA80" s="424"/>
      <c r="AB80" s="1"/>
      <c r="AC80" s="2"/>
      <c r="AD80" s="13"/>
      <c r="AE80" s="1"/>
      <c r="AF80" s="425"/>
    </row>
    <row r="81" spans="2:32" x14ac:dyDescent="0.2">
      <c r="B81" s="13" t="s">
        <v>94</v>
      </c>
      <c r="C81" s="422" t="s">
        <v>2325</v>
      </c>
      <c r="D81" s="424">
        <v>67</v>
      </c>
      <c r="E81" s="2" t="s">
        <v>55</v>
      </c>
      <c r="F81" s="13"/>
      <c r="G81" s="424">
        <v>1</v>
      </c>
      <c r="H81" s="424"/>
      <c r="I81" s="424">
        <v>6</v>
      </c>
      <c r="J81" s="424"/>
      <c r="K81" s="424"/>
      <c r="L81" s="424"/>
      <c r="M81" s="424"/>
      <c r="N81" s="424"/>
      <c r="O81" s="424"/>
      <c r="P81" s="424">
        <v>3</v>
      </c>
      <c r="Q81" s="424"/>
      <c r="R81" s="424"/>
      <c r="S81" s="321" t="s">
        <v>2322</v>
      </c>
      <c r="T81" s="98"/>
      <c r="U81" s="422"/>
      <c r="V81" s="424"/>
      <c r="W81" s="422"/>
      <c r="X81" s="2"/>
      <c r="Y81" s="131"/>
      <c r="Z81" s="1"/>
      <c r="AA81" s="424"/>
      <c r="AB81" s="1"/>
      <c r="AC81" s="2"/>
      <c r="AD81" s="13"/>
      <c r="AE81" s="1"/>
      <c r="AF81" s="425"/>
    </row>
    <row r="82" spans="2:32" x14ac:dyDescent="0.2">
      <c r="B82" s="13" t="s">
        <v>94</v>
      </c>
      <c r="C82" s="422" t="s">
        <v>2325</v>
      </c>
      <c r="D82" s="424">
        <v>68</v>
      </c>
      <c r="E82" s="2" t="s">
        <v>55</v>
      </c>
      <c r="F82" s="13"/>
      <c r="G82" s="424">
        <v>1</v>
      </c>
      <c r="H82" s="424"/>
      <c r="I82" s="424">
        <v>6</v>
      </c>
      <c r="J82" s="424"/>
      <c r="K82" s="424"/>
      <c r="L82" s="424"/>
      <c r="M82" s="424"/>
      <c r="N82" s="424"/>
      <c r="O82" s="424"/>
      <c r="P82" s="424"/>
      <c r="Q82" s="424"/>
      <c r="R82" s="424"/>
      <c r="S82" s="322" t="s">
        <v>1319</v>
      </c>
      <c r="T82" s="98"/>
      <c r="U82" s="422"/>
      <c r="V82" s="424"/>
      <c r="W82" s="422"/>
      <c r="X82" s="2"/>
      <c r="Y82" s="131"/>
      <c r="Z82" s="1"/>
      <c r="AA82" s="424"/>
      <c r="AB82" s="1"/>
      <c r="AC82" s="2"/>
      <c r="AD82" s="13"/>
      <c r="AE82" s="1"/>
      <c r="AF82" s="425"/>
    </row>
    <row r="83" spans="2:32" x14ac:dyDescent="0.2">
      <c r="B83" s="13" t="s">
        <v>94</v>
      </c>
      <c r="C83" s="422" t="s">
        <v>2325</v>
      </c>
      <c r="D83" s="424">
        <v>69</v>
      </c>
      <c r="E83" s="2" t="s">
        <v>52</v>
      </c>
      <c r="F83" s="13"/>
      <c r="G83" s="424"/>
      <c r="H83" s="424"/>
      <c r="I83" s="424">
        <v>3</v>
      </c>
      <c r="J83" s="424"/>
      <c r="K83" s="424">
        <v>3</v>
      </c>
      <c r="L83" s="424"/>
      <c r="M83" s="424"/>
      <c r="N83" s="424">
        <v>3</v>
      </c>
      <c r="O83" s="424"/>
      <c r="P83" s="424"/>
      <c r="Q83" s="424"/>
      <c r="R83" s="424"/>
      <c r="S83" s="322" t="s">
        <v>2335</v>
      </c>
      <c r="T83" s="98"/>
      <c r="U83" s="422"/>
      <c r="V83" s="424"/>
      <c r="W83" s="422"/>
      <c r="X83" s="2"/>
      <c r="Y83" s="131"/>
      <c r="Z83" s="1"/>
      <c r="AA83" s="424"/>
      <c r="AB83" s="1"/>
      <c r="AC83" s="2"/>
      <c r="AD83" s="13"/>
      <c r="AE83" s="1"/>
      <c r="AF83" s="425"/>
    </row>
    <row r="84" spans="2:32" x14ac:dyDescent="0.2">
      <c r="B84" s="13" t="s">
        <v>94</v>
      </c>
      <c r="C84" s="422" t="s">
        <v>2325</v>
      </c>
      <c r="D84" s="424">
        <v>70</v>
      </c>
      <c r="E84" s="2" t="s">
        <v>60</v>
      </c>
      <c r="F84" s="13"/>
      <c r="G84" s="424">
        <v>1</v>
      </c>
      <c r="H84" s="424"/>
      <c r="I84" s="424">
        <v>6</v>
      </c>
      <c r="J84" s="424"/>
      <c r="K84" s="424"/>
      <c r="L84" s="424"/>
      <c r="M84" s="424"/>
      <c r="N84" s="424">
        <v>3</v>
      </c>
      <c r="O84" s="424"/>
      <c r="P84" s="424"/>
      <c r="Q84" s="424"/>
      <c r="R84" s="424"/>
      <c r="S84" s="322" t="s">
        <v>2336</v>
      </c>
      <c r="T84" s="98"/>
      <c r="U84" s="422"/>
      <c r="V84" s="424"/>
      <c r="W84" s="422"/>
      <c r="X84" s="2"/>
      <c r="Y84" s="131"/>
      <c r="Z84" s="1"/>
      <c r="AA84" s="424"/>
      <c r="AB84" s="1"/>
      <c r="AC84" s="2"/>
      <c r="AD84" s="13"/>
      <c r="AE84" s="1"/>
      <c r="AF84" s="425"/>
    </row>
    <row r="85" spans="2:32" x14ac:dyDescent="0.2">
      <c r="B85" s="13" t="s">
        <v>94</v>
      </c>
      <c r="C85" s="422" t="s">
        <v>2325</v>
      </c>
      <c r="D85" s="424">
        <v>71</v>
      </c>
      <c r="E85" s="2" t="s">
        <v>44</v>
      </c>
      <c r="F85" s="13"/>
      <c r="G85" s="424">
        <v>1</v>
      </c>
      <c r="H85" s="424"/>
      <c r="I85" s="424">
        <v>6</v>
      </c>
      <c r="J85" s="424"/>
      <c r="K85" s="424"/>
      <c r="L85" s="424"/>
      <c r="M85" s="424"/>
      <c r="N85" s="424"/>
      <c r="O85" s="424"/>
      <c r="P85" s="424"/>
      <c r="Q85" s="424"/>
      <c r="R85" s="424"/>
      <c r="S85" s="322" t="s">
        <v>2336</v>
      </c>
      <c r="T85" s="98"/>
      <c r="U85" s="422"/>
      <c r="V85" s="424"/>
      <c r="W85" s="422"/>
      <c r="X85" s="2"/>
      <c r="Y85" s="131"/>
      <c r="Z85" s="1"/>
      <c r="AA85" s="424"/>
      <c r="AB85" s="1"/>
      <c r="AC85" s="2"/>
      <c r="AD85" s="13"/>
      <c r="AE85" s="1"/>
      <c r="AF85" s="425"/>
    </row>
    <row r="86" spans="2:32" x14ac:dyDescent="0.2">
      <c r="B86" s="13" t="s">
        <v>94</v>
      </c>
      <c r="C86" s="422" t="s">
        <v>2325</v>
      </c>
      <c r="D86" s="424">
        <v>72</v>
      </c>
      <c r="E86" s="2" t="s">
        <v>44</v>
      </c>
      <c r="F86" s="13"/>
      <c r="G86" s="424">
        <v>3</v>
      </c>
      <c r="H86" s="424">
        <v>3</v>
      </c>
      <c r="I86" s="424">
        <v>3</v>
      </c>
      <c r="J86" s="424"/>
      <c r="K86" s="424"/>
      <c r="L86" s="424"/>
      <c r="M86" s="424"/>
      <c r="N86" s="424"/>
      <c r="O86" s="424"/>
      <c r="P86" s="424">
        <v>3</v>
      </c>
      <c r="Q86" s="424"/>
      <c r="R86" s="424"/>
      <c r="S86" s="321" t="s">
        <v>2337</v>
      </c>
      <c r="T86" s="98"/>
      <c r="U86" s="422"/>
      <c r="V86" s="424"/>
      <c r="W86" s="422"/>
      <c r="X86" s="2"/>
      <c r="Y86" s="131"/>
      <c r="Z86" s="1"/>
      <c r="AA86" s="424"/>
      <c r="AB86" s="1"/>
      <c r="AC86" s="2"/>
      <c r="AD86" s="13"/>
      <c r="AE86" s="1"/>
      <c r="AF86" s="425"/>
    </row>
    <row r="87" spans="2:32" x14ac:dyDescent="0.2">
      <c r="B87" s="13" t="s">
        <v>94</v>
      </c>
      <c r="C87" s="422" t="s">
        <v>2325</v>
      </c>
      <c r="D87" s="424">
        <v>73</v>
      </c>
      <c r="E87" s="2" t="s">
        <v>42</v>
      </c>
      <c r="F87" s="13"/>
      <c r="G87" s="424">
        <v>6</v>
      </c>
      <c r="H87" s="424"/>
      <c r="I87" s="424"/>
      <c r="J87" s="424"/>
      <c r="K87" s="424"/>
      <c r="L87" s="424"/>
      <c r="M87" s="424"/>
      <c r="N87" s="424"/>
      <c r="O87" s="424"/>
      <c r="P87" s="424"/>
      <c r="Q87" s="424"/>
      <c r="R87" s="424"/>
      <c r="S87" s="321" t="s">
        <v>1322</v>
      </c>
      <c r="T87" s="98"/>
      <c r="U87" s="422"/>
      <c r="V87" s="424"/>
      <c r="W87" s="422"/>
      <c r="X87" s="2"/>
      <c r="Y87" s="131"/>
      <c r="Z87" s="1"/>
      <c r="AA87" s="424"/>
      <c r="AB87" s="1"/>
      <c r="AC87" s="2"/>
      <c r="AD87" s="13"/>
      <c r="AE87" s="1"/>
      <c r="AF87" s="425"/>
    </row>
    <row r="88" spans="2:32" x14ac:dyDescent="0.2">
      <c r="B88" s="13" t="s">
        <v>94</v>
      </c>
      <c r="C88" s="422" t="s">
        <v>2325</v>
      </c>
      <c r="D88" s="424">
        <v>74</v>
      </c>
      <c r="E88" s="2" t="s">
        <v>55</v>
      </c>
      <c r="F88" s="13"/>
      <c r="G88" s="424">
        <v>1</v>
      </c>
      <c r="H88" s="424">
        <v>3</v>
      </c>
      <c r="I88" s="424">
        <v>3</v>
      </c>
      <c r="J88" s="424"/>
      <c r="K88" s="424"/>
      <c r="L88" s="424"/>
      <c r="M88" s="424"/>
      <c r="N88" s="424"/>
      <c r="O88" s="424"/>
      <c r="P88" s="424"/>
      <c r="Q88" s="424"/>
      <c r="R88" s="424"/>
      <c r="S88" s="322" t="s">
        <v>2336</v>
      </c>
      <c r="T88" s="98"/>
      <c r="U88" s="422"/>
      <c r="V88" s="424"/>
      <c r="W88" s="422"/>
      <c r="X88" s="2"/>
      <c r="Y88" s="131"/>
      <c r="Z88" s="1"/>
      <c r="AA88" s="424"/>
      <c r="AB88" s="1"/>
      <c r="AC88" s="2"/>
      <c r="AD88" s="13"/>
      <c r="AE88" s="1"/>
      <c r="AF88" s="425"/>
    </row>
    <row r="89" spans="2:32" x14ac:dyDescent="0.2">
      <c r="B89" s="13" t="s">
        <v>94</v>
      </c>
      <c r="C89" s="422" t="s">
        <v>2325</v>
      </c>
      <c r="D89" s="424">
        <v>75</v>
      </c>
      <c r="E89" s="2" t="s">
        <v>42</v>
      </c>
      <c r="F89" s="13"/>
      <c r="G89" s="424">
        <v>3</v>
      </c>
      <c r="H89" s="424"/>
      <c r="I89" s="424"/>
      <c r="J89" s="424"/>
      <c r="K89" s="424"/>
      <c r="L89" s="424"/>
      <c r="M89" s="424"/>
      <c r="N89" s="424"/>
      <c r="O89" s="424"/>
      <c r="P89" s="424"/>
      <c r="Q89" s="424"/>
      <c r="R89" s="424"/>
      <c r="S89" s="321" t="s">
        <v>2249</v>
      </c>
      <c r="T89" s="98"/>
      <c r="U89" s="422"/>
      <c r="V89" s="424"/>
      <c r="W89" s="422"/>
      <c r="X89" s="2"/>
      <c r="Y89" s="131"/>
      <c r="Z89" s="1"/>
      <c r="AA89" s="424"/>
      <c r="AB89" s="1"/>
      <c r="AC89" s="2"/>
      <c r="AD89" s="13"/>
      <c r="AE89" s="1"/>
      <c r="AF89" s="425"/>
    </row>
    <row r="90" spans="2:32" x14ac:dyDescent="0.2">
      <c r="B90" s="13" t="s">
        <v>94</v>
      </c>
      <c r="C90" s="422" t="s">
        <v>2325</v>
      </c>
      <c r="D90" s="424">
        <v>76</v>
      </c>
      <c r="E90" s="2" t="s">
        <v>55</v>
      </c>
      <c r="F90" s="13"/>
      <c r="G90" s="424">
        <v>1</v>
      </c>
      <c r="H90" s="424">
        <v>3</v>
      </c>
      <c r="I90" s="424">
        <v>3</v>
      </c>
      <c r="J90" s="424"/>
      <c r="K90" s="424"/>
      <c r="L90" s="424"/>
      <c r="M90" s="424"/>
      <c r="N90" s="424"/>
      <c r="O90" s="424"/>
      <c r="P90" s="424"/>
      <c r="Q90" s="424"/>
      <c r="R90" s="424"/>
      <c r="S90" s="321" t="s">
        <v>1322</v>
      </c>
      <c r="T90" s="98"/>
      <c r="U90" s="422"/>
      <c r="V90" s="424"/>
      <c r="W90" s="422"/>
      <c r="X90" s="2"/>
      <c r="Y90" s="131"/>
      <c r="Z90" s="1"/>
      <c r="AA90" s="424"/>
      <c r="AB90" s="1"/>
      <c r="AC90" s="2"/>
      <c r="AD90" s="13"/>
      <c r="AE90" s="1"/>
      <c r="AF90" s="425"/>
    </row>
    <row r="91" spans="2:32" x14ac:dyDescent="0.2">
      <c r="B91" s="13" t="s">
        <v>94</v>
      </c>
      <c r="C91" s="422" t="s">
        <v>2325</v>
      </c>
      <c r="D91" s="424">
        <v>77</v>
      </c>
      <c r="E91" s="2" t="s">
        <v>1110</v>
      </c>
      <c r="F91" s="13"/>
      <c r="G91" s="424">
        <v>1</v>
      </c>
      <c r="H91" s="424">
        <v>9</v>
      </c>
      <c r="I91" s="424"/>
      <c r="J91" s="424"/>
      <c r="K91" s="424"/>
      <c r="L91" s="424"/>
      <c r="M91" s="424"/>
      <c r="N91" s="424"/>
      <c r="O91" s="424"/>
      <c r="P91" s="424">
        <v>3</v>
      </c>
      <c r="Q91" s="424"/>
      <c r="R91" s="424"/>
      <c r="S91" s="322" t="s">
        <v>2338</v>
      </c>
      <c r="T91" s="98"/>
      <c r="U91" s="422"/>
      <c r="V91" s="424"/>
      <c r="W91" s="422"/>
      <c r="X91" s="2"/>
      <c r="Y91" s="131"/>
      <c r="Z91" s="1"/>
      <c r="AA91" s="424"/>
      <c r="AB91" s="1"/>
      <c r="AC91" s="2"/>
      <c r="AD91" s="13"/>
      <c r="AE91" s="1"/>
      <c r="AF91" s="425"/>
    </row>
    <row r="92" spans="2:32" x14ac:dyDescent="0.2">
      <c r="B92" s="13" t="s">
        <v>94</v>
      </c>
      <c r="C92" s="422" t="s">
        <v>2325</v>
      </c>
      <c r="D92" s="424">
        <v>78</v>
      </c>
      <c r="E92" s="2" t="s">
        <v>42</v>
      </c>
      <c r="F92" s="13"/>
      <c r="G92" s="424">
        <v>3</v>
      </c>
      <c r="H92" s="424"/>
      <c r="I92" s="424"/>
      <c r="J92" s="424"/>
      <c r="K92" s="424"/>
      <c r="L92" s="424"/>
      <c r="M92" s="424"/>
      <c r="N92" s="424"/>
      <c r="O92" s="424"/>
      <c r="P92" s="424"/>
      <c r="Q92" s="424"/>
      <c r="R92" s="424"/>
      <c r="S92" s="322" t="s">
        <v>2339</v>
      </c>
      <c r="T92" s="98"/>
      <c r="U92" s="422"/>
      <c r="V92" s="424"/>
      <c r="W92" s="422"/>
      <c r="X92" s="2"/>
      <c r="Y92" s="131"/>
      <c r="Z92" s="1"/>
      <c r="AA92" s="424"/>
      <c r="AB92" s="1"/>
      <c r="AC92" s="2"/>
      <c r="AD92" s="13"/>
      <c r="AE92" s="1"/>
      <c r="AF92" s="425"/>
    </row>
    <row r="93" spans="2:32" x14ac:dyDescent="0.2">
      <c r="B93" s="13" t="s">
        <v>94</v>
      </c>
      <c r="C93" s="422" t="s">
        <v>2325</v>
      </c>
      <c r="D93" s="424">
        <v>79</v>
      </c>
      <c r="E93" s="2" t="s">
        <v>246</v>
      </c>
      <c r="F93" s="13"/>
      <c r="G93" s="424">
        <v>3</v>
      </c>
      <c r="H93" s="424"/>
      <c r="I93" s="424">
        <v>3</v>
      </c>
      <c r="J93" s="424"/>
      <c r="K93" s="424"/>
      <c r="L93" s="424"/>
      <c r="M93" s="424"/>
      <c r="N93" s="424">
        <v>3</v>
      </c>
      <c r="O93" s="424"/>
      <c r="P93" s="424"/>
      <c r="Q93" s="424"/>
      <c r="R93" s="424"/>
      <c r="S93" s="321" t="s">
        <v>2249</v>
      </c>
      <c r="T93" s="98"/>
      <c r="U93" s="422"/>
      <c r="V93" s="424"/>
      <c r="W93" s="422"/>
      <c r="X93" s="2"/>
      <c r="Y93" s="131"/>
      <c r="Z93" s="1"/>
      <c r="AA93" s="424"/>
      <c r="AB93" s="1"/>
      <c r="AC93" s="2"/>
      <c r="AD93" s="13"/>
      <c r="AE93" s="1"/>
      <c r="AF93" s="425"/>
    </row>
    <row r="94" spans="2:32" x14ac:dyDescent="0.2">
      <c r="B94" s="13" t="s">
        <v>94</v>
      </c>
      <c r="C94" s="422" t="s">
        <v>2325</v>
      </c>
      <c r="D94" s="424">
        <v>80</v>
      </c>
      <c r="E94" s="2" t="s">
        <v>42</v>
      </c>
      <c r="F94" s="13"/>
      <c r="G94" s="424">
        <v>3</v>
      </c>
      <c r="H94" s="424"/>
      <c r="I94" s="424"/>
      <c r="J94" s="424"/>
      <c r="K94" s="424"/>
      <c r="L94" s="424"/>
      <c r="M94" s="424"/>
      <c r="N94" s="424"/>
      <c r="O94" s="424"/>
      <c r="P94" s="424"/>
      <c r="Q94" s="424"/>
      <c r="R94" s="424"/>
      <c r="S94" s="322" t="s">
        <v>2336</v>
      </c>
      <c r="T94" s="98"/>
      <c r="U94" s="422"/>
      <c r="V94" s="424"/>
      <c r="W94" s="422"/>
      <c r="X94" s="2"/>
      <c r="Y94" s="131"/>
      <c r="Z94" s="1"/>
      <c r="AA94" s="424"/>
      <c r="AB94" s="1"/>
      <c r="AC94" s="2"/>
      <c r="AD94" s="13"/>
      <c r="AE94" s="1"/>
      <c r="AF94" s="425"/>
    </row>
    <row r="95" spans="2:32" x14ac:dyDescent="0.2">
      <c r="B95" s="13" t="s">
        <v>94</v>
      </c>
      <c r="C95" s="422" t="s">
        <v>2325</v>
      </c>
      <c r="D95" s="424">
        <v>81</v>
      </c>
      <c r="E95" s="2" t="s">
        <v>42</v>
      </c>
      <c r="F95" s="13"/>
      <c r="G95" s="424">
        <v>3</v>
      </c>
      <c r="H95" s="424"/>
      <c r="I95" s="424"/>
      <c r="J95" s="424"/>
      <c r="K95" s="424"/>
      <c r="L95" s="424"/>
      <c r="M95" s="424"/>
      <c r="N95" s="424">
        <v>3</v>
      </c>
      <c r="O95" s="424"/>
      <c r="P95" s="424"/>
      <c r="Q95" s="424"/>
      <c r="R95" s="424"/>
      <c r="S95" s="322" t="s">
        <v>1319</v>
      </c>
      <c r="T95" s="98"/>
      <c r="U95" s="422"/>
      <c r="V95" s="424"/>
      <c r="W95" s="422"/>
      <c r="X95" s="2"/>
      <c r="Y95" s="131"/>
      <c r="Z95" s="1"/>
      <c r="AA95" s="424"/>
      <c r="AB95" s="1"/>
      <c r="AC95" s="2"/>
      <c r="AD95" s="13"/>
      <c r="AE95" s="1"/>
      <c r="AF95" s="425"/>
    </row>
    <row r="96" spans="2:32" x14ac:dyDescent="0.2">
      <c r="B96" s="13" t="s">
        <v>94</v>
      </c>
      <c r="C96" s="422" t="s">
        <v>2325</v>
      </c>
      <c r="D96" s="424">
        <v>82</v>
      </c>
      <c r="E96" s="2" t="s">
        <v>42</v>
      </c>
      <c r="F96" s="13"/>
      <c r="G96" s="424">
        <v>3</v>
      </c>
      <c r="H96" s="424"/>
      <c r="I96" s="424"/>
      <c r="J96" s="424"/>
      <c r="K96" s="424"/>
      <c r="L96" s="424"/>
      <c r="M96" s="424"/>
      <c r="N96" s="424"/>
      <c r="O96" s="424"/>
      <c r="P96" s="424"/>
      <c r="Q96" s="424"/>
      <c r="R96" s="424"/>
      <c r="S96" s="322" t="s">
        <v>1319</v>
      </c>
      <c r="T96" s="98"/>
      <c r="U96" s="422"/>
      <c r="V96" s="424"/>
      <c r="W96" s="422"/>
      <c r="X96" s="2"/>
      <c r="Y96" s="131"/>
      <c r="Z96" s="1"/>
      <c r="AA96" s="424"/>
      <c r="AB96" s="1"/>
      <c r="AC96" s="2"/>
      <c r="AD96" s="13"/>
      <c r="AE96" s="1"/>
      <c r="AF96" s="425"/>
    </row>
    <row r="97" spans="2:32" x14ac:dyDescent="0.2">
      <c r="B97" s="13" t="s">
        <v>94</v>
      </c>
      <c r="C97" s="422" t="s">
        <v>2325</v>
      </c>
      <c r="D97" s="424">
        <v>83</v>
      </c>
      <c r="E97" s="2" t="s">
        <v>1113</v>
      </c>
      <c r="F97" s="13"/>
      <c r="G97" s="424">
        <v>3</v>
      </c>
      <c r="H97" s="424"/>
      <c r="I97" s="424">
        <v>3</v>
      </c>
      <c r="J97" s="424"/>
      <c r="K97" s="424"/>
      <c r="L97" s="424"/>
      <c r="M97" s="424"/>
      <c r="N97" s="424"/>
      <c r="O97" s="424"/>
      <c r="P97" s="424">
        <v>3</v>
      </c>
      <c r="Q97" s="424"/>
      <c r="R97" s="424"/>
      <c r="S97" s="321" t="s">
        <v>2340</v>
      </c>
      <c r="T97" s="98"/>
      <c r="U97" s="422"/>
      <c r="V97" s="424"/>
      <c r="W97" s="422"/>
      <c r="X97" s="2"/>
      <c r="Y97" s="131"/>
      <c r="Z97" s="1"/>
      <c r="AA97" s="424"/>
      <c r="AB97" s="1"/>
      <c r="AC97" s="2"/>
      <c r="AD97" s="13"/>
      <c r="AE97" s="1"/>
      <c r="AF97" s="425"/>
    </row>
    <row r="98" spans="2:32" x14ac:dyDescent="0.2">
      <c r="B98" s="13" t="s">
        <v>94</v>
      </c>
      <c r="C98" s="422" t="s">
        <v>2325</v>
      </c>
      <c r="D98" s="424">
        <v>84</v>
      </c>
      <c r="E98" s="2" t="s">
        <v>42</v>
      </c>
      <c r="F98" s="13"/>
      <c r="G98" s="424">
        <v>3</v>
      </c>
      <c r="H98" s="424"/>
      <c r="I98" s="424"/>
      <c r="J98" s="424"/>
      <c r="K98" s="424"/>
      <c r="L98" s="424"/>
      <c r="M98" s="424"/>
      <c r="N98" s="424">
        <v>3</v>
      </c>
      <c r="O98" s="424"/>
      <c r="P98" s="424"/>
      <c r="Q98" s="424"/>
      <c r="R98" s="424"/>
      <c r="S98" s="322" t="s">
        <v>2341</v>
      </c>
      <c r="T98" s="98"/>
      <c r="U98" s="422"/>
      <c r="V98" s="424"/>
      <c r="W98" s="422"/>
      <c r="X98" s="2"/>
      <c r="Y98" s="131"/>
      <c r="Z98" s="1"/>
      <c r="AA98" s="424"/>
      <c r="AB98" s="1"/>
      <c r="AC98" s="2"/>
      <c r="AD98" s="13"/>
      <c r="AE98" s="1"/>
      <c r="AF98" s="425"/>
    </row>
    <row r="99" spans="2:32" x14ac:dyDescent="0.2">
      <c r="B99" s="13" t="s">
        <v>94</v>
      </c>
      <c r="C99" s="422" t="s">
        <v>2325</v>
      </c>
      <c r="D99" s="424">
        <v>85</v>
      </c>
      <c r="E99" s="2" t="s">
        <v>1109</v>
      </c>
      <c r="F99" s="13"/>
      <c r="G99" s="424">
        <v>3</v>
      </c>
      <c r="H99" s="424"/>
      <c r="I99" s="424">
        <v>3</v>
      </c>
      <c r="J99" s="424"/>
      <c r="K99" s="424">
        <v>3</v>
      </c>
      <c r="L99" s="424"/>
      <c r="M99" s="424"/>
      <c r="N99" s="424"/>
      <c r="O99" s="424"/>
      <c r="P99" s="424"/>
      <c r="Q99" s="424"/>
      <c r="R99" s="424"/>
      <c r="S99" s="322" t="s">
        <v>2342</v>
      </c>
      <c r="T99" s="98"/>
      <c r="U99" s="422"/>
      <c r="V99" s="424"/>
      <c r="W99" s="422"/>
      <c r="X99" s="2"/>
      <c r="Y99" s="131"/>
      <c r="Z99" s="1"/>
      <c r="AA99" s="424"/>
      <c r="AB99" s="1"/>
      <c r="AC99" s="2"/>
      <c r="AD99" s="13"/>
      <c r="AE99" s="1"/>
      <c r="AF99" s="425"/>
    </row>
    <row r="100" spans="2:32" x14ac:dyDescent="0.2">
      <c r="B100" s="13" t="s">
        <v>94</v>
      </c>
      <c r="C100" s="422" t="s">
        <v>2325</v>
      </c>
      <c r="D100" s="424">
        <v>86</v>
      </c>
      <c r="E100" s="2" t="s">
        <v>42</v>
      </c>
      <c r="F100" s="13"/>
      <c r="G100" s="424">
        <v>3</v>
      </c>
      <c r="H100" s="424"/>
      <c r="I100" s="424"/>
      <c r="J100" s="424"/>
      <c r="K100" s="424"/>
      <c r="L100" s="424"/>
      <c r="M100" s="424"/>
      <c r="N100" s="424"/>
      <c r="O100" s="424"/>
      <c r="P100" s="424"/>
      <c r="Q100" s="424"/>
      <c r="R100" s="424"/>
      <c r="S100" s="322" t="s">
        <v>1319</v>
      </c>
      <c r="T100" s="98"/>
      <c r="U100" s="422"/>
      <c r="V100" s="424"/>
      <c r="W100" s="422"/>
      <c r="X100" s="2"/>
      <c r="Y100" s="131"/>
      <c r="Z100" s="1"/>
      <c r="AA100" s="424"/>
      <c r="AB100" s="1"/>
      <c r="AC100" s="2"/>
      <c r="AD100" s="13"/>
      <c r="AE100" s="1"/>
      <c r="AF100" s="425"/>
    </row>
    <row r="101" spans="2:32" x14ac:dyDescent="0.2">
      <c r="B101" s="13" t="s">
        <v>94</v>
      </c>
      <c r="C101" s="422" t="s">
        <v>2325</v>
      </c>
      <c r="D101" s="424">
        <v>87</v>
      </c>
      <c r="E101" s="2" t="s">
        <v>42</v>
      </c>
      <c r="F101" s="13"/>
      <c r="G101" s="424">
        <v>3</v>
      </c>
      <c r="H101" s="424"/>
      <c r="I101" s="424"/>
      <c r="J101" s="424"/>
      <c r="K101" s="424"/>
      <c r="L101" s="424"/>
      <c r="M101" s="424"/>
      <c r="N101" s="424">
        <v>3</v>
      </c>
      <c r="O101" s="424"/>
      <c r="P101" s="424"/>
      <c r="Q101" s="424"/>
      <c r="R101" s="424"/>
      <c r="S101" s="322" t="s">
        <v>2343</v>
      </c>
      <c r="T101" s="98"/>
      <c r="U101" s="422"/>
      <c r="V101" s="424"/>
      <c r="W101" s="422"/>
      <c r="X101" s="2"/>
      <c r="Y101" s="131"/>
      <c r="Z101" s="1"/>
      <c r="AA101" s="424"/>
      <c r="AB101" s="1"/>
      <c r="AC101" s="2"/>
      <c r="AD101" s="13"/>
      <c r="AE101" s="1"/>
      <c r="AF101" s="425"/>
    </row>
    <row r="102" spans="2:32" x14ac:dyDescent="0.2">
      <c r="B102" s="13" t="s">
        <v>94</v>
      </c>
      <c r="C102" s="422" t="s">
        <v>2325</v>
      </c>
      <c r="D102" s="424">
        <v>88</v>
      </c>
      <c r="E102" s="2" t="s">
        <v>42</v>
      </c>
      <c r="F102" s="13"/>
      <c r="G102" s="424">
        <v>3</v>
      </c>
      <c r="H102" s="424"/>
      <c r="I102" s="424"/>
      <c r="J102" s="424"/>
      <c r="K102" s="424"/>
      <c r="L102" s="424"/>
      <c r="M102" s="424"/>
      <c r="N102" s="424"/>
      <c r="O102" s="424"/>
      <c r="P102" s="424"/>
      <c r="Q102" s="424"/>
      <c r="R102" s="424"/>
      <c r="S102" s="322" t="s">
        <v>2314</v>
      </c>
      <c r="T102" s="98"/>
      <c r="U102" s="422"/>
      <c r="V102" s="424"/>
      <c r="W102" s="422"/>
      <c r="X102" s="2"/>
      <c r="Y102" s="131"/>
      <c r="Z102" s="1"/>
      <c r="AA102" s="424"/>
      <c r="AB102" s="1"/>
      <c r="AC102" s="2"/>
      <c r="AD102" s="13"/>
      <c r="AE102" s="1"/>
      <c r="AF102" s="425"/>
    </row>
    <row r="103" spans="2:32" x14ac:dyDescent="0.2">
      <c r="B103" s="13" t="s">
        <v>94</v>
      </c>
      <c r="C103" s="422" t="s">
        <v>2325</v>
      </c>
      <c r="D103" s="424">
        <v>89</v>
      </c>
      <c r="E103" s="2" t="s">
        <v>42</v>
      </c>
      <c r="F103" s="13"/>
      <c r="G103" s="424">
        <v>3</v>
      </c>
      <c r="H103" s="424"/>
      <c r="I103" s="424"/>
      <c r="J103" s="424"/>
      <c r="K103" s="424"/>
      <c r="L103" s="424"/>
      <c r="M103" s="424"/>
      <c r="N103" s="424"/>
      <c r="O103" s="424"/>
      <c r="P103" s="424"/>
      <c r="Q103" s="424"/>
      <c r="R103" s="424"/>
      <c r="S103" s="322" t="s">
        <v>2314</v>
      </c>
      <c r="T103" s="98"/>
      <c r="U103" s="422"/>
      <c r="V103" s="424"/>
      <c r="W103" s="422"/>
      <c r="X103" s="2"/>
      <c r="Y103" s="131"/>
      <c r="Z103" s="1"/>
      <c r="AA103" s="424"/>
      <c r="AB103" s="1"/>
      <c r="AC103" s="2"/>
      <c r="AD103" s="13"/>
      <c r="AE103" s="1"/>
      <c r="AF103" s="425"/>
    </row>
    <row r="104" spans="2:32" x14ac:dyDescent="0.2">
      <c r="B104" s="13" t="s">
        <v>94</v>
      </c>
      <c r="C104" s="422" t="s">
        <v>2325</v>
      </c>
      <c r="D104" s="424">
        <v>90</v>
      </c>
      <c r="E104" s="2" t="s">
        <v>1113</v>
      </c>
      <c r="F104" s="13"/>
      <c r="G104" s="424">
        <v>3</v>
      </c>
      <c r="H104" s="424">
        <v>3</v>
      </c>
      <c r="I104" s="424"/>
      <c r="J104" s="424"/>
      <c r="K104" s="424">
        <v>3</v>
      </c>
      <c r="L104" s="424"/>
      <c r="M104" s="424"/>
      <c r="N104" s="424"/>
      <c r="O104" s="424"/>
      <c r="P104" s="424"/>
      <c r="Q104" s="424"/>
      <c r="R104" s="424"/>
      <c r="S104" s="322" t="s">
        <v>2344</v>
      </c>
      <c r="T104" s="98"/>
      <c r="U104" s="422"/>
      <c r="V104" s="424"/>
      <c r="W104" s="422"/>
      <c r="X104" s="2"/>
      <c r="Y104" s="131"/>
      <c r="Z104" s="1"/>
      <c r="AA104" s="424"/>
      <c r="AB104" s="1"/>
      <c r="AC104" s="2"/>
      <c r="AD104" s="13"/>
      <c r="AE104" s="1"/>
      <c r="AF104" s="425"/>
    </row>
    <row r="105" spans="2:32" x14ac:dyDescent="0.2">
      <c r="B105" s="13" t="s">
        <v>94</v>
      </c>
      <c r="C105" s="422" t="s">
        <v>2325</v>
      </c>
      <c r="D105" s="424">
        <v>91</v>
      </c>
      <c r="E105" s="2" t="s">
        <v>50</v>
      </c>
      <c r="F105" s="13"/>
      <c r="G105" s="424">
        <v>1</v>
      </c>
      <c r="H105" s="424">
        <v>1</v>
      </c>
      <c r="I105" s="424">
        <v>5</v>
      </c>
      <c r="J105" s="424"/>
      <c r="K105" s="424"/>
      <c r="L105" s="424"/>
      <c r="M105" s="424"/>
      <c r="N105" s="424"/>
      <c r="O105" s="424"/>
      <c r="P105" s="424"/>
      <c r="Q105" s="424"/>
      <c r="R105" s="424"/>
      <c r="S105" s="322" t="s">
        <v>2345</v>
      </c>
      <c r="T105" s="98"/>
      <c r="U105" s="422"/>
      <c r="V105" s="424"/>
      <c r="W105" s="422"/>
      <c r="X105" s="2"/>
      <c r="Y105" s="131"/>
      <c r="Z105" s="1"/>
      <c r="AA105" s="424"/>
      <c r="AB105" s="1"/>
      <c r="AC105" s="2"/>
      <c r="AD105" s="13"/>
      <c r="AE105" s="1"/>
      <c r="AF105" s="425"/>
    </row>
    <row r="106" spans="2:32" x14ac:dyDescent="0.2">
      <c r="B106" s="13" t="s">
        <v>94</v>
      </c>
      <c r="C106" s="422" t="s">
        <v>2325</v>
      </c>
      <c r="D106" s="424">
        <v>92</v>
      </c>
      <c r="E106" s="2" t="s">
        <v>42</v>
      </c>
      <c r="F106" s="13"/>
      <c r="G106" s="424">
        <v>3</v>
      </c>
      <c r="H106" s="424"/>
      <c r="I106" s="424"/>
      <c r="J106" s="424"/>
      <c r="K106" s="424"/>
      <c r="L106" s="424"/>
      <c r="M106" s="424"/>
      <c r="N106" s="424"/>
      <c r="O106" s="424"/>
      <c r="P106" s="424"/>
      <c r="Q106" s="424"/>
      <c r="R106" s="424"/>
      <c r="S106" s="322" t="s">
        <v>2314</v>
      </c>
      <c r="T106" s="98"/>
      <c r="U106" s="422"/>
      <c r="V106" s="424"/>
      <c r="W106" s="422"/>
      <c r="X106" s="2"/>
      <c r="Y106" s="131"/>
      <c r="Z106" s="1"/>
      <c r="AA106" s="424"/>
      <c r="AB106" s="1"/>
      <c r="AC106" s="2"/>
      <c r="AD106" s="13"/>
      <c r="AE106" s="1"/>
      <c r="AF106" s="425"/>
    </row>
    <row r="107" spans="2:32" x14ac:dyDescent="0.2">
      <c r="B107" s="13" t="s">
        <v>94</v>
      </c>
      <c r="C107" s="422" t="s">
        <v>2325</v>
      </c>
      <c r="D107" s="424">
        <v>93</v>
      </c>
      <c r="E107" s="2" t="s">
        <v>1109</v>
      </c>
      <c r="F107" s="13"/>
      <c r="G107" s="424">
        <v>4</v>
      </c>
      <c r="H107" s="424">
        <v>3</v>
      </c>
      <c r="I107" s="424"/>
      <c r="J107" s="424"/>
      <c r="K107" s="424">
        <v>3</v>
      </c>
      <c r="L107" s="424"/>
      <c r="M107" s="424"/>
      <c r="N107" s="424">
        <v>3</v>
      </c>
      <c r="O107" s="424"/>
      <c r="P107" s="424"/>
      <c r="Q107" s="424"/>
      <c r="R107" s="424"/>
      <c r="S107" s="321" t="s">
        <v>1322</v>
      </c>
      <c r="T107" s="98"/>
      <c r="U107" s="422"/>
      <c r="V107" s="424"/>
      <c r="W107" s="422"/>
      <c r="X107" s="2"/>
      <c r="Y107" s="131"/>
      <c r="Z107" s="1"/>
      <c r="AA107" s="424"/>
      <c r="AB107" s="1"/>
      <c r="AC107" s="2"/>
      <c r="AD107" s="13"/>
      <c r="AE107" s="1"/>
      <c r="AF107" s="425"/>
    </row>
    <row r="108" spans="2:32" x14ac:dyDescent="0.2">
      <c r="B108" s="13" t="s">
        <v>94</v>
      </c>
      <c r="C108" s="422" t="s">
        <v>2325</v>
      </c>
      <c r="D108" s="424">
        <v>94</v>
      </c>
      <c r="E108" s="2" t="s">
        <v>1113</v>
      </c>
      <c r="F108" s="13"/>
      <c r="G108" s="424">
        <v>3</v>
      </c>
      <c r="H108" s="424"/>
      <c r="I108" s="424">
        <v>3</v>
      </c>
      <c r="J108" s="424"/>
      <c r="K108" s="424"/>
      <c r="L108" s="424"/>
      <c r="M108" s="424"/>
      <c r="N108" s="424"/>
      <c r="O108" s="424"/>
      <c r="P108" s="424">
        <v>3</v>
      </c>
      <c r="Q108" s="424"/>
      <c r="R108" s="424"/>
      <c r="S108" s="322" t="s">
        <v>2346</v>
      </c>
      <c r="T108" s="98"/>
      <c r="U108" s="422"/>
      <c r="V108" s="424"/>
      <c r="W108" s="422"/>
      <c r="X108" s="2"/>
      <c r="Y108" s="131"/>
      <c r="Z108" s="1"/>
      <c r="AA108" s="424"/>
      <c r="AB108" s="1"/>
      <c r="AC108" s="2"/>
      <c r="AD108" s="13"/>
      <c r="AE108" s="1"/>
      <c r="AF108" s="425"/>
    </row>
    <row r="109" spans="2:32" x14ac:dyDescent="0.2">
      <c r="B109" s="13" t="s">
        <v>94</v>
      </c>
      <c r="C109" s="422" t="s">
        <v>2325</v>
      </c>
      <c r="D109" s="424">
        <v>95</v>
      </c>
      <c r="E109" s="2" t="s">
        <v>42</v>
      </c>
      <c r="F109" s="13"/>
      <c r="G109" s="424">
        <v>3</v>
      </c>
      <c r="H109" s="424"/>
      <c r="I109" s="424"/>
      <c r="J109" s="424"/>
      <c r="K109" s="424">
        <v>2</v>
      </c>
      <c r="L109" s="424"/>
      <c r="M109" s="424"/>
      <c r="N109" s="424">
        <v>3</v>
      </c>
      <c r="O109" s="424"/>
      <c r="P109" s="424"/>
      <c r="Q109" s="424"/>
      <c r="R109" s="424"/>
      <c r="S109" s="322" t="s">
        <v>2347</v>
      </c>
      <c r="T109" s="98"/>
      <c r="U109" s="422"/>
      <c r="V109" s="424"/>
      <c r="W109" s="422"/>
      <c r="X109" s="2"/>
      <c r="Y109" s="131"/>
      <c r="Z109" s="1"/>
      <c r="AA109" s="424"/>
      <c r="AB109" s="1"/>
      <c r="AC109" s="2"/>
      <c r="AD109" s="13"/>
      <c r="AE109" s="1"/>
      <c r="AF109" s="425"/>
    </row>
    <row r="110" spans="2:32" x14ac:dyDescent="0.2">
      <c r="B110" s="13" t="s">
        <v>94</v>
      </c>
      <c r="C110" s="422" t="s">
        <v>2325</v>
      </c>
      <c r="D110" s="424">
        <v>96</v>
      </c>
      <c r="E110" s="2" t="s">
        <v>62</v>
      </c>
      <c r="F110" s="13"/>
      <c r="G110" s="424"/>
      <c r="H110" s="424">
        <v>3</v>
      </c>
      <c r="I110" s="424">
        <v>3</v>
      </c>
      <c r="J110" s="424"/>
      <c r="K110" s="424">
        <v>2</v>
      </c>
      <c r="L110" s="424"/>
      <c r="M110" s="424"/>
      <c r="N110" s="424">
        <v>2</v>
      </c>
      <c r="O110" s="424"/>
      <c r="P110" s="424" t="s">
        <v>2328</v>
      </c>
      <c r="Q110" s="424"/>
      <c r="R110" s="424"/>
      <c r="S110" s="322" t="s">
        <v>2348</v>
      </c>
      <c r="T110" s="98"/>
      <c r="U110" s="422"/>
      <c r="V110" s="424"/>
      <c r="W110" s="422"/>
      <c r="X110" s="2"/>
      <c r="Y110" s="131"/>
      <c r="Z110" s="1"/>
      <c r="AA110" s="424"/>
      <c r="AB110" s="1"/>
      <c r="AC110" s="2"/>
      <c r="AD110" s="13"/>
      <c r="AE110" s="1"/>
      <c r="AF110" s="425"/>
    </row>
    <row r="111" spans="2:32" x14ac:dyDescent="0.2">
      <c r="B111" s="13" t="s">
        <v>94</v>
      </c>
      <c r="C111" s="422" t="s">
        <v>2325</v>
      </c>
      <c r="D111" s="424">
        <v>97</v>
      </c>
      <c r="E111" s="2" t="s">
        <v>60</v>
      </c>
      <c r="F111" s="13"/>
      <c r="G111" s="424"/>
      <c r="H111" s="424">
        <v>6</v>
      </c>
      <c r="I111" s="424"/>
      <c r="J111" s="424"/>
      <c r="K111" s="424"/>
      <c r="L111" s="424"/>
      <c r="M111" s="424"/>
      <c r="N111" s="424"/>
      <c r="O111" s="424"/>
      <c r="P111" s="424">
        <v>3</v>
      </c>
      <c r="Q111" s="424"/>
      <c r="R111" s="424"/>
      <c r="S111" s="322" t="s">
        <v>2349</v>
      </c>
      <c r="T111" s="98"/>
      <c r="U111" s="422"/>
      <c r="V111" s="424"/>
      <c r="W111" s="422"/>
      <c r="X111" s="2"/>
      <c r="Y111" s="131"/>
      <c r="Z111" s="1"/>
      <c r="AA111" s="424"/>
      <c r="AB111" s="1"/>
      <c r="AC111" s="2"/>
      <c r="AD111" s="13"/>
      <c r="AE111" s="1"/>
      <c r="AF111" s="425"/>
    </row>
    <row r="112" spans="2:32" x14ac:dyDescent="0.2">
      <c r="B112" s="13" t="s">
        <v>94</v>
      </c>
      <c r="C112" s="422" t="s">
        <v>2325</v>
      </c>
      <c r="D112" s="424">
        <v>98</v>
      </c>
      <c r="E112" s="2" t="s">
        <v>1109</v>
      </c>
      <c r="F112" s="13"/>
      <c r="G112" s="424">
        <v>4</v>
      </c>
      <c r="H112" s="424"/>
      <c r="I112" s="424">
        <v>3</v>
      </c>
      <c r="J112" s="424"/>
      <c r="K112" s="424"/>
      <c r="L112" s="424"/>
      <c r="M112" s="424"/>
      <c r="N112" s="424"/>
      <c r="O112" s="424"/>
      <c r="P112" s="424">
        <v>3</v>
      </c>
      <c r="Q112" s="424"/>
      <c r="R112" s="424"/>
      <c r="S112" s="322" t="s">
        <v>2350</v>
      </c>
      <c r="T112" s="98"/>
      <c r="U112" s="422"/>
      <c r="V112" s="424"/>
      <c r="W112" s="422"/>
      <c r="X112" s="2"/>
      <c r="Y112" s="131"/>
      <c r="Z112" s="1"/>
      <c r="AA112" s="424"/>
      <c r="AB112" s="1"/>
      <c r="AC112" s="2"/>
      <c r="AD112" s="13"/>
      <c r="AE112" s="1"/>
      <c r="AF112" s="425"/>
    </row>
    <row r="113" spans="2:32" x14ac:dyDescent="0.2">
      <c r="B113" s="13" t="s">
        <v>94</v>
      </c>
      <c r="C113" s="422" t="s">
        <v>2325</v>
      </c>
      <c r="D113" s="424">
        <v>99</v>
      </c>
      <c r="E113" s="2" t="s">
        <v>44</v>
      </c>
      <c r="F113" s="13"/>
      <c r="G113" s="424">
        <v>1</v>
      </c>
      <c r="H113" s="424"/>
      <c r="I113" s="424">
        <v>6</v>
      </c>
      <c r="J113" s="424"/>
      <c r="K113" s="424"/>
      <c r="L113" s="424"/>
      <c r="M113" s="424"/>
      <c r="N113" s="424">
        <v>3</v>
      </c>
      <c r="O113" s="424"/>
      <c r="P113" s="424"/>
      <c r="Q113" s="424"/>
      <c r="R113" s="424"/>
      <c r="S113" s="322" t="s">
        <v>2317</v>
      </c>
      <c r="T113" s="98"/>
      <c r="U113" s="422"/>
      <c r="V113" s="424"/>
      <c r="W113" s="422"/>
      <c r="X113" s="2"/>
      <c r="Y113" s="131"/>
      <c r="Z113" s="1"/>
      <c r="AA113" s="424"/>
      <c r="AB113" s="1"/>
      <c r="AC113" s="2"/>
      <c r="AD113" s="13"/>
      <c r="AE113" s="1"/>
      <c r="AF113" s="425"/>
    </row>
    <row r="114" spans="2:32" x14ac:dyDescent="0.2">
      <c r="B114" s="13" t="s">
        <v>94</v>
      </c>
      <c r="C114" s="422" t="s">
        <v>2325</v>
      </c>
      <c r="D114" s="424">
        <v>100</v>
      </c>
      <c r="E114" s="2" t="s">
        <v>55</v>
      </c>
      <c r="F114" s="13"/>
      <c r="G114" s="424">
        <v>2</v>
      </c>
      <c r="H114" s="424"/>
      <c r="I114" s="424">
        <v>6</v>
      </c>
      <c r="J114" s="424"/>
      <c r="K114" s="424"/>
      <c r="L114" s="424"/>
      <c r="M114" s="424"/>
      <c r="N114" s="424"/>
      <c r="O114" s="424"/>
      <c r="P114" s="424"/>
      <c r="Q114" s="424"/>
      <c r="R114" s="424"/>
      <c r="S114" s="321" t="s">
        <v>2249</v>
      </c>
      <c r="T114" s="98"/>
      <c r="U114" s="422"/>
      <c r="V114" s="424"/>
      <c r="W114" s="422"/>
      <c r="X114" s="2"/>
      <c r="Y114" s="131"/>
      <c r="Z114" s="1"/>
      <c r="AA114" s="424"/>
      <c r="AB114" s="1"/>
      <c r="AC114" s="2"/>
      <c r="AD114" s="13"/>
      <c r="AE114" s="1"/>
      <c r="AF114" s="425"/>
    </row>
    <row r="115" spans="2:32" x14ac:dyDescent="0.2">
      <c r="B115" s="13" t="s">
        <v>94</v>
      </c>
      <c r="C115" s="422" t="s">
        <v>2325</v>
      </c>
      <c r="D115" s="424">
        <v>101</v>
      </c>
      <c r="E115" s="2" t="s">
        <v>1109</v>
      </c>
      <c r="F115" s="13"/>
      <c r="G115" s="424">
        <v>5</v>
      </c>
      <c r="H115" s="424"/>
      <c r="I115" s="424">
        <v>3</v>
      </c>
      <c r="J115" s="424"/>
      <c r="K115" s="424"/>
      <c r="L115" s="424"/>
      <c r="M115" s="424"/>
      <c r="N115" s="424">
        <v>3</v>
      </c>
      <c r="O115" s="424"/>
      <c r="P115" s="424">
        <v>3</v>
      </c>
      <c r="Q115" s="424"/>
      <c r="R115" s="424"/>
      <c r="S115" s="321" t="s">
        <v>2351</v>
      </c>
      <c r="T115" s="98"/>
      <c r="U115" s="422"/>
      <c r="V115" s="424"/>
      <c r="W115" s="422"/>
      <c r="X115" s="2"/>
      <c r="Y115" s="131"/>
      <c r="Z115" s="1"/>
      <c r="AA115" s="424"/>
      <c r="AB115" s="1"/>
      <c r="AC115" s="2"/>
      <c r="AD115" s="13"/>
      <c r="AE115" s="1"/>
      <c r="AF115" s="425"/>
    </row>
    <row r="116" spans="2:32" x14ac:dyDescent="0.2">
      <c r="B116" s="13" t="s">
        <v>94</v>
      </c>
      <c r="C116" s="422" t="s">
        <v>2325</v>
      </c>
      <c r="D116" s="424">
        <v>102</v>
      </c>
      <c r="E116" s="2" t="s">
        <v>246</v>
      </c>
      <c r="F116" s="13"/>
      <c r="G116" s="424">
        <v>3</v>
      </c>
      <c r="H116" s="424"/>
      <c r="I116" s="424">
        <v>3</v>
      </c>
      <c r="J116" s="424"/>
      <c r="K116" s="424"/>
      <c r="L116" s="424"/>
      <c r="M116" s="424"/>
      <c r="N116" s="424"/>
      <c r="O116" s="424"/>
      <c r="P116" s="424"/>
      <c r="Q116" s="424"/>
      <c r="R116" s="424"/>
      <c r="S116" s="321" t="s">
        <v>2249</v>
      </c>
      <c r="T116" s="98"/>
      <c r="U116" s="422"/>
      <c r="V116" s="424"/>
      <c r="W116" s="422"/>
      <c r="X116" s="2"/>
      <c r="Y116" s="131"/>
      <c r="Z116" s="1"/>
      <c r="AA116" s="424"/>
      <c r="AB116" s="1"/>
      <c r="AC116" s="2"/>
      <c r="AD116" s="13"/>
      <c r="AE116" s="1"/>
      <c r="AF116" s="425"/>
    </row>
    <row r="117" spans="2:32" x14ac:dyDescent="0.2">
      <c r="B117" s="13" t="s">
        <v>94</v>
      </c>
      <c r="C117" s="422" t="s">
        <v>2325</v>
      </c>
      <c r="D117" s="424">
        <v>103</v>
      </c>
      <c r="E117" s="2" t="s">
        <v>44</v>
      </c>
      <c r="F117" s="13"/>
      <c r="G117" s="424"/>
      <c r="H117" s="424"/>
      <c r="I117" s="424">
        <v>6</v>
      </c>
      <c r="J117" s="424"/>
      <c r="K117" s="424"/>
      <c r="L117" s="424"/>
      <c r="M117" s="424"/>
      <c r="N117" s="424"/>
      <c r="O117" s="424"/>
      <c r="P117" s="424">
        <v>3</v>
      </c>
      <c r="Q117" s="424"/>
      <c r="R117" s="424"/>
      <c r="S117" s="322" t="s">
        <v>2338</v>
      </c>
      <c r="T117" s="98"/>
      <c r="U117" s="422"/>
      <c r="V117" s="424"/>
      <c r="W117" s="422"/>
      <c r="X117" s="2"/>
      <c r="Y117" s="131"/>
      <c r="Z117" s="1"/>
      <c r="AA117" s="424"/>
      <c r="AB117" s="1"/>
      <c r="AC117" s="2"/>
      <c r="AD117" s="13"/>
      <c r="AE117" s="1"/>
      <c r="AF117" s="425"/>
    </row>
    <row r="118" spans="2:32" x14ac:dyDescent="0.2">
      <c r="B118" s="13" t="s">
        <v>94</v>
      </c>
      <c r="C118" s="422" t="s">
        <v>2325</v>
      </c>
      <c r="D118" s="424">
        <v>104</v>
      </c>
      <c r="E118" s="2" t="s">
        <v>50</v>
      </c>
      <c r="F118" s="13"/>
      <c r="G118" s="424">
        <v>1</v>
      </c>
      <c r="H118" s="424">
        <v>3</v>
      </c>
      <c r="I118" s="424">
        <v>3</v>
      </c>
      <c r="J118" s="424"/>
      <c r="K118" s="424"/>
      <c r="L118" s="424"/>
      <c r="M118" s="424"/>
      <c r="N118" s="424"/>
      <c r="O118" s="424"/>
      <c r="P118" s="424"/>
      <c r="Q118" s="424"/>
      <c r="R118" s="424"/>
      <c r="S118" s="322" t="s">
        <v>2336</v>
      </c>
      <c r="T118" s="98"/>
      <c r="U118" s="422"/>
      <c r="V118" s="424"/>
      <c r="W118" s="422"/>
      <c r="X118" s="2"/>
      <c r="Y118" s="131"/>
      <c r="Z118" s="1"/>
      <c r="AA118" s="424"/>
      <c r="AB118" s="1"/>
      <c r="AC118" s="2"/>
      <c r="AD118" s="13"/>
      <c r="AE118" s="1"/>
      <c r="AF118" s="425"/>
    </row>
    <row r="119" spans="2:32" x14ac:dyDescent="0.2">
      <c r="B119" s="13" t="s">
        <v>94</v>
      </c>
      <c r="C119" s="422" t="s">
        <v>2325</v>
      </c>
      <c r="D119" s="424">
        <v>105</v>
      </c>
      <c r="E119" s="2" t="s">
        <v>49</v>
      </c>
      <c r="F119" s="13"/>
      <c r="G119" s="424"/>
      <c r="H119" s="424"/>
      <c r="I119" s="424">
        <v>3</v>
      </c>
      <c r="J119" s="424"/>
      <c r="K119" s="424">
        <v>3</v>
      </c>
      <c r="L119" s="424"/>
      <c r="M119" s="424"/>
      <c r="N119" s="424"/>
      <c r="O119" s="424"/>
      <c r="P119" s="424"/>
      <c r="Q119" s="424"/>
      <c r="R119" s="424"/>
      <c r="S119" s="322" t="s">
        <v>2352</v>
      </c>
      <c r="T119" s="98"/>
      <c r="U119" s="422"/>
      <c r="V119" s="424"/>
      <c r="W119" s="422"/>
      <c r="X119" s="2"/>
      <c r="Y119" s="131"/>
      <c r="Z119" s="1"/>
      <c r="AA119" s="424"/>
      <c r="AB119" s="1"/>
      <c r="AC119" s="2"/>
      <c r="AD119" s="13"/>
      <c r="AE119" s="1"/>
      <c r="AF119" s="425"/>
    </row>
    <row r="120" spans="2:32" x14ac:dyDescent="0.2">
      <c r="B120" s="13" t="s">
        <v>94</v>
      </c>
      <c r="C120" s="422" t="s">
        <v>2325</v>
      </c>
      <c r="D120" s="424">
        <v>106</v>
      </c>
      <c r="E120" s="2" t="s">
        <v>42</v>
      </c>
      <c r="F120" s="13"/>
      <c r="G120" s="424">
        <v>3</v>
      </c>
      <c r="H120" s="424"/>
      <c r="I120" s="424"/>
      <c r="J120" s="424"/>
      <c r="K120" s="424"/>
      <c r="L120" s="424"/>
      <c r="M120" s="424"/>
      <c r="N120" s="424"/>
      <c r="O120" s="424"/>
      <c r="P120" s="424"/>
      <c r="Q120" s="424"/>
      <c r="R120" s="424"/>
      <c r="S120" s="322" t="s">
        <v>2314</v>
      </c>
      <c r="T120" s="98"/>
      <c r="U120" s="422"/>
      <c r="V120" s="424"/>
      <c r="W120" s="422"/>
      <c r="X120" s="2"/>
      <c r="Y120" s="131"/>
      <c r="Z120" s="1"/>
      <c r="AA120" s="424"/>
      <c r="AB120" s="1"/>
      <c r="AC120" s="2"/>
      <c r="AD120" s="13"/>
      <c r="AE120" s="1"/>
      <c r="AF120" s="425"/>
    </row>
    <row r="121" spans="2:32" x14ac:dyDescent="0.2">
      <c r="B121" s="13" t="s">
        <v>94</v>
      </c>
      <c r="C121" s="422" t="s">
        <v>2325</v>
      </c>
      <c r="D121" s="424">
        <v>107</v>
      </c>
      <c r="E121" s="2" t="s">
        <v>50</v>
      </c>
      <c r="F121" s="13"/>
      <c r="G121" s="424">
        <v>1</v>
      </c>
      <c r="H121" s="424"/>
      <c r="I121" s="424">
        <v>6</v>
      </c>
      <c r="J121" s="424"/>
      <c r="K121" s="424"/>
      <c r="L121" s="424"/>
      <c r="M121" s="424"/>
      <c r="N121" s="424"/>
      <c r="O121" s="424"/>
      <c r="P121" s="424"/>
      <c r="Q121" s="424"/>
      <c r="R121" s="424"/>
      <c r="S121" s="320" t="s">
        <v>3212</v>
      </c>
      <c r="T121" s="98"/>
      <c r="U121" s="422"/>
      <c r="V121" s="424"/>
      <c r="W121" s="422"/>
      <c r="X121" s="2"/>
      <c r="Y121" s="131"/>
      <c r="Z121" s="1"/>
      <c r="AA121" s="424"/>
      <c r="AB121" s="1"/>
      <c r="AC121" s="2"/>
      <c r="AD121" s="13"/>
      <c r="AE121" s="1"/>
      <c r="AF121" s="425"/>
    </row>
    <row r="122" spans="2:32" x14ac:dyDescent="0.2">
      <c r="B122" s="13" t="s">
        <v>94</v>
      </c>
      <c r="C122" s="422" t="s">
        <v>2325</v>
      </c>
      <c r="D122" s="424">
        <v>108</v>
      </c>
      <c r="E122" s="2" t="s">
        <v>42</v>
      </c>
      <c r="F122" s="13"/>
      <c r="G122" s="424">
        <v>3</v>
      </c>
      <c r="H122" s="424"/>
      <c r="I122" s="424"/>
      <c r="J122" s="424"/>
      <c r="K122" s="424"/>
      <c r="L122" s="424"/>
      <c r="M122" s="424"/>
      <c r="N122" s="424">
        <v>3</v>
      </c>
      <c r="O122" s="424"/>
      <c r="P122" s="424"/>
      <c r="Q122" s="424"/>
      <c r="R122" s="424"/>
      <c r="S122" s="322" t="s">
        <v>2314</v>
      </c>
      <c r="T122" s="98"/>
      <c r="U122" s="422"/>
      <c r="V122" s="424"/>
      <c r="W122" s="422"/>
      <c r="X122" s="2"/>
      <c r="Y122" s="131"/>
      <c r="Z122" s="1"/>
      <c r="AA122" s="424"/>
      <c r="AB122" s="1"/>
      <c r="AC122" s="2"/>
      <c r="AD122" s="13"/>
      <c r="AE122" s="1"/>
      <c r="AF122" s="425"/>
    </row>
    <row r="123" spans="2:32" x14ac:dyDescent="0.2">
      <c r="B123" s="13" t="s">
        <v>94</v>
      </c>
      <c r="C123" s="422" t="s">
        <v>2325</v>
      </c>
      <c r="D123" s="424">
        <v>109</v>
      </c>
      <c r="E123" s="2" t="s">
        <v>1111</v>
      </c>
      <c r="F123" s="13"/>
      <c r="G123" s="424">
        <v>5</v>
      </c>
      <c r="H123" s="424"/>
      <c r="I123" s="424">
        <v>9</v>
      </c>
      <c r="J123" s="424"/>
      <c r="K123" s="424"/>
      <c r="L123" s="424"/>
      <c r="M123" s="424"/>
      <c r="N123" s="424"/>
      <c r="O123" s="424"/>
      <c r="P123" s="424"/>
      <c r="Q123" s="424"/>
      <c r="R123" s="424"/>
      <c r="S123" s="322" t="s">
        <v>2314</v>
      </c>
      <c r="T123" s="98"/>
      <c r="U123" s="422"/>
      <c r="V123" s="424"/>
      <c r="W123" s="422"/>
      <c r="X123" s="2"/>
      <c r="Y123" s="131"/>
      <c r="Z123" s="1"/>
      <c r="AA123" s="424"/>
      <c r="AB123" s="1"/>
      <c r="AC123" s="2"/>
      <c r="AD123" s="13"/>
      <c r="AE123" s="1"/>
      <c r="AF123" s="425"/>
    </row>
    <row r="124" spans="2:32" x14ac:dyDescent="0.2">
      <c r="B124" s="13" t="s">
        <v>94</v>
      </c>
      <c r="C124" s="422" t="s">
        <v>2325</v>
      </c>
      <c r="D124" s="424">
        <v>110</v>
      </c>
      <c r="E124" s="2" t="s">
        <v>1110</v>
      </c>
      <c r="F124" s="13"/>
      <c r="G124" s="424">
        <v>4</v>
      </c>
      <c r="H124" s="424"/>
      <c r="I124" s="424">
        <v>9</v>
      </c>
      <c r="J124" s="424"/>
      <c r="K124" s="424"/>
      <c r="L124" s="424"/>
      <c r="M124" s="424"/>
      <c r="N124" s="424"/>
      <c r="O124" s="424"/>
      <c r="P124" s="424"/>
      <c r="Q124" s="424"/>
      <c r="R124" s="424"/>
      <c r="S124" s="322" t="s">
        <v>2314</v>
      </c>
      <c r="T124" s="98"/>
      <c r="U124" s="422"/>
      <c r="V124" s="424"/>
      <c r="W124" s="422"/>
      <c r="X124" s="2"/>
      <c r="Y124" s="131"/>
      <c r="Z124" s="1"/>
      <c r="AA124" s="424"/>
      <c r="AB124" s="1"/>
      <c r="AC124" s="2"/>
      <c r="AD124" s="13"/>
      <c r="AE124" s="1"/>
      <c r="AF124" s="425"/>
    </row>
    <row r="125" spans="2:32" x14ac:dyDescent="0.2">
      <c r="B125" s="13" t="s">
        <v>94</v>
      </c>
      <c r="C125" s="422" t="s">
        <v>2325</v>
      </c>
      <c r="D125" s="424">
        <v>111</v>
      </c>
      <c r="E125" s="2" t="s">
        <v>49</v>
      </c>
      <c r="F125" s="13"/>
      <c r="G125" s="424"/>
      <c r="H125" s="424"/>
      <c r="I125" s="424">
        <v>3</v>
      </c>
      <c r="J125" s="424"/>
      <c r="K125" s="424"/>
      <c r="L125" s="424"/>
      <c r="M125" s="424"/>
      <c r="N125" s="424">
        <v>3</v>
      </c>
      <c r="O125" s="424"/>
      <c r="P125" s="424"/>
      <c r="Q125" s="424"/>
      <c r="R125" s="424"/>
      <c r="S125" s="321" t="s">
        <v>1322</v>
      </c>
      <c r="T125" s="98"/>
      <c r="U125" s="422"/>
      <c r="V125" s="424"/>
      <c r="W125" s="422"/>
      <c r="X125" s="2"/>
      <c r="Y125" s="131"/>
      <c r="Z125" s="1"/>
      <c r="AA125" s="424"/>
      <c r="AB125" s="1"/>
      <c r="AC125" s="2"/>
      <c r="AD125" s="13"/>
      <c r="AE125" s="1"/>
      <c r="AF125" s="425"/>
    </row>
    <row r="126" spans="2:32" x14ac:dyDescent="0.2">
      <c r="B126" s="13" t="s">
        <v>94</v>
      </c>
      <c r="C126" s="422" t="s">
        <v>2325</v>
      </c>
      <c r="D126" s="424">
        <v>112</v>
      </c>
      <c r="E126" s="2" t="s">
        <v>55</v>
      </c>
      <c r="F126" s="13"/>
      <c r="G126" s="424">
        <v>2</v>
      </c>
      <c r="H126" s="424"/>
      <c r="I126" s="424">
        <v>6</v>
      </c>
      <c r="J126" s="424"/>
      <c r="K126" s="424"/>
      <c r="L126" s="424"/>
      <c r="M126" s="424"/>
      <c r="N126" s="424"/>
      <c r="O126" s="424"/>
      <c r="P126" s="424">
        <v>3</v>
      </c>
      <c r="Q126" s="424"/>
      <c r="R126" s="424"/>
      <c r="S126" s="321" t="s">
        <v>1211</v>
      </c>
      <c r="T126" s="98"/>
      <c r="U126" s="422"/>
      <c r="V126" s="424"/>
      <c r="W126" s="422"/>
      <c r="X126" s="2"/>
      <c r="Y126" s="131"/>
      <c r="Z126" s="1"/>
      <c r="AA126" s="424"/>
      <c r="AB126" s="1"/>
      <c r="AC126" s="2"/>
      <c r="AD126" s="13"/>
      <c r="AE126" s="1"/>
      <c r="AF126" s="425"/>
    </row>
    <row r="127" spans="2:32" x14ac:dyDescent="0.2">
      <c r="B127" s="13" t="s">
        <v>94</v>
      </c>
      <c r="C127" s="422" t="s">
        <v>2325</v>
      </c>
      <c r="D127" s="424">
        <v>113</v>
      </c>
      <c r="E127" s="2" t="s">
        <v>1109</v>
      </c>
      <c r="F127" s="13"/>
      <c r="G127" s="424">
        <v>4</v>
      </c>
      <c r="H127" s="424">
        <v>3</v>
      </c>
      <c r="I127" s="424">
        <v>3</v>
      </c>
      <c r="J127" s="424"/>
      <c r="K127" s="424"/>
      <c r="L127" s="424"/>
      <c r="M127" s="424"/>
      <c r="N127" s="424"/>
      <c r="O127" s="424"/>
      <c r="P127" s="424">
        <v>3</v>
      </c>
      <c r="Q127" s="424"/>
      <c r="R127" s="424"/>
      <c r="S127" s="321" t="s">
        <v>2353</v>
      </c>
      <c r="T127" s="98"/>
      <c r="U127" s="422"/>
      <c r="V127" s="424"/>
      <c r="W127" s="422"/>
      <c r="X127" s="2"/>
      <c r="Y127" s="131"/>
      <c r="Z127" s="1"/>
      <c r="AA127" s="424"/>
      <c r="AB127" s="1"/>
      <c r="AC127" s="2"/>
      <c r="AD127" s="13"/>
      <c r="AE127" s="1"/>
      <c r="AF127" s="425"/>
    </row>
    <row r="128" spans="2:32" x14ac:dyDescent="0.2">
      <c r="B128" s="13" t="s">
        <v>94</v>
      </c>
      <c r="C128" s="422" t="s">
        <v>2325</v>
      </c>
      <c r="D128" s="424">
        <v>114</v>
      </c>
      <c r="E128" s="2" t="s">
        <v>44</v>
      </c>
      <c r="F128" s="13"/>
      <c r="G128" s="424"/>
      <c r="H128" s="424"/>
      <c r="I128" s="424">
        <v>6</v>
      </c>
      <c r="J128" s="424"/>
      <c r="K128" s="424"/>
      <c r="L128" s="424"/>
      <c r="M128" s="424"/>
      <c r="N128" s="424"/>
      <c r="O128" s="424"/>
      <c r="P128" s="424">
        <v>9</v>
      </c>
      <c r="Q128" s="424"/>
      <c r="R128" s="424"/>
      <c r="S128" s="322" t="s">
        <v>2354</v>
      </c>
      <c r="T128" s="98"/>
      <c r="U128" s="422"/>
      <c r="V128" s="424"/>
      <c r="W128" s="422"/>
      <c r="X128" s="2"/>
      <c r="Y128" s="131"/>
      <c r="Z128" s="1"/>
      <c r="AA128" s="424"/>
      <c r="AB128" s="1"/>
      <c r="AC128" s="2"/>
      <c r="AD128" s="13"/>
      <c r="AE128" s="1"/>
      <c r="AF128" s="425"/>
    </row>
    <row r="129" spans="2:32" x14ac:dyDescent="0.2">
      <c r="B129" s="13" t="s">
        <v>94</v>
      </c>
      <c r="C129" s="422" t="s">
        <v>2325</v>
      </c>
      <c r="D129" s="424">
        <v>115</v>
      </c>
      <c r="E129" s="2" t="s">
        <v>49</v>
      </c>
      <c r="F129" s="13"/>
      <c r="G129" s="424"/>
      <c r="H129" s="424">
        <v>3</v>
      </c>
      <c r="I129" s="424"/>
      <c r="J129" s="424"/>
      <c r="K129" s="424"/>
      <c r="L129" s="424"/>
      <c r="M129" s="424"/>
      <c r="N129" s="424"/>
      <c r="O129" s="424"/>
      <c r="P129" s="424"/>
      <c r="Q129" s="424"/>
      <c r="R129" s="424"/>
      <c r="S129" s="322" t="s">
        <v>2336</v>
      </c>
      <c r="T129" s="98"/>
      <c r="U129" s="422"/>
      <c r="V129" s="424"/>
      <c r="W129" s="422"/>
      <c r="X129" s="2"/>
      <c r="Y129" s="131"/>
      <c r="Z129" s="1"/>
      <c r="AA129" s="424"/>
      <c r="AB129" s="1"/>
      <c r="AC129" s="2"/>
      <c r="AD129" s="13"/>
      <c r="AE129" s="1"/>
      <c r="AF129" s="425"/>
    </row>
    <row r="130" spans="2:32" x14ac:dyDescent="0.2">
      <c r="B130" s="13" t="s">
        <v>94</v>
      </c>
      <c r="C130" s="422" t="s">
        <v>2325</v>
      </c>
      <c r="D130" s="424">
        <v>116</v>
      </c>
      <c r="E130" s="2" t="s">
        <v>50</v>
      </c>
      <c r="F130" s="13"/>
      <c r="G130" s="424">
        <v>1</v>
      </c>
      <c r="H130" s="424"/>
      <c r="I130" s="424">
        <v>6</v>
      </c>
      <c r="J130" s="424"/>
      <c r="K130" s="424"/>
      <c r="L130" s="424"/>
      <c r="M130" s="424"/>
      <c r="N130" s="424"/>
      <c r="O130" s="424"/>
      <c r="P130" s="424"/>
      <c r="Q130" s="424"/>
      <c r="R130" s="424"/>
      <c r="S130" s="322" t="s">
        <v>2336</v>
      </c>
      <c r="T130" s="98"/>
      <c r="U130" s="422"/>
      <c r="V130" s="424"/>
      <c r="W130" s="422"/>
      <c r="X130" s="2"/>
      <c r="Y130" s="131"/>
      <c r="Z130" s="1"/>
      <c r="AA130" s="424"/>
      <c r="AB130" s="1"/>
      <c r="AC130" s="2"/>
      <c r="AD130" s="13"/>
      <c r="AE130" s="1"/>
      <c r="AF130" s="425"/>
    </row>
    <row r="131" spans="2:32" x14ac:dyDescent="0.2">
      <c r="B131" s="13" t="s">
        <v>94</v>
      </c>
      <c r="C131" s="422" t="s">
        <v>2325</v>
      </c>
      <c r="D131" s="424">
        <v>117</v>
      </c>
      <c r="E131" s="2" t="s">
        <v>55</v>
      </c>
      <c r="F131" s="13"/>
      <c r="G131" s="424">
        <v>2</v>
      </c>
      <c r="H131" s="424"/>
      <c r="I131" s="424">
        <v>6</v>
      </c>
      <c r="J131" s="424"/>
      <c r="K131" s="424">
        <v>3</v>
      </c>
      <c r="L131" s="424"/>
      <c r="M131" s="424"/>
      <c r="N131" s="424">
        <v>3</v>
      </c>
      <c r="O131" s="424"/>
      <c r="P131" s="424"/>
      <c r="Q131" s="424"/>
      <c r="R131" s="424"/>
      <c r="S131" s="322" t="s">
        <v>2355</v>
      </c>
      <c r="T131" s="98"/>
      <c r="U131" s="422"/>
      <c r="V131" s="424"/>
      <c r="W131" s="422"/>
      <c r="X131" s="2"/>
      <c r="Y131" s="131"/>
      <c r="Z131" s="1"/>
      <c r="AA131" s="424"/>
      <c r="AB131" s="1"/>
      <c r="AC131" s="2"/>
      <c r="AD131" s="13"/>
      <c r="AE131" s="1"/>
      <c r="AF131" s="425"/>
    </row>
    <row r="132" spans="2:32" x14ac:dyDescent="0.2">
      <c r="B132" s="13" t="s">
        <v>94</v>
      </c>
      <c r="C132" s="422" t="s">
        <v>2325</v>
      </c>
      <c r="D132" s="424">
        <v>118</v>
      </c>
      <c r="E132" s="2" t="s">
        <v>44</v>
      </c>
      <c r="F132" s="13"/>
      <c r="G132" s="424">
        <v>2</v>
      </c>
      <c r="H132" s="424"/>
      <c r="I132" s="424">
        <v>6</v>
      </c>
      <c r="J132" s="424"/>
      <c r="K132" s="424"/>
      <c r="L132" s="424"/>
      <c r="M132" s="424"/>
      <c r="N132" s="424"/>
      <c r="O132" s="424"/>
      <c r="P132" s="424"/>
      <c r="Q132" s="424"/>
      <c r="R132" s="424"/>
      <c r="S132" s="322" t="s">
        <v>2314</v>
      </c>
      <c r="T132" s="98"/>
      <c r="U132" s="422"/>
      <c r="V132" s="424"/>
      <c r="W132" s="422"/>
      <c r="X132" s="2"/>
      <c r="Y132" s="131"/>
      <c r="Z132" s="1"/>
      <c r="AA132" s="424"/>
      <c r="AB132" s="1"/>
      <c r="AC132" s="2"/>
      <c r="AD132" s="13"/>
      <c r="AE132" s="1"/>
      <c r="AF132" s="425"/>
    </row>
    <row r="133" spans="2:32" x14ac:dyDescent="0.2">
      <c r="B133" s="13" t="s">
        <v>94</v>
      </c>
      <c r="C133" s="422" t="s">
        <v>2325</v>
      </c>
      <c r="D133" s="424">
        <v>119</v>
      </c>
      <c r="E133" s="2" t="s">
        <v>42</v>
      </c>
      <c r="F133" s="13"/>
      <c r="G133" s="424">
        <v>3</v>
      </c>
      <c r="H133" s="424"/>
      <c r="I133" s="424"/>
      <c r="J133" s="424"/>
      <c r="K133" s="424"/>
      <c r="L133" s="424"/>
      <c r="M133" s="424"/>
      <c r="N133" s="424"/>
      <c r="O133" s="424"/>
      <c r="P133" s="424"/>
      <c r="Q133" s="424"/>
      <c r="R133" s="424"/>
      <c r="S133" s="322" t="s">
        <v>2314</v>
      </c>
      <c r="T133" s="98"/>
      <c r="U133" s="422"/>
      <c r="V133" s="424"/>
      <c r="W133" s="422"/>
      <c r="X133" s="2"/>
      <c r="Y133" s="131"/>
      <c r="Z133" s="1"/>
      <c r="AA133" s="424"/>
      <c r="AB133" s="1"/>
      <c r="AC133" s="2"/>
      <c r="AD133" s="13"/>
      <c r="AE133" s="1"/>
      <c r="AF133" s="425"/>
    </row>
    <row r="134" spans="2:32" x14ac:dyDescent="0.2">
      <c r="B134" s="13" t="s">
        <v>94</v>
      </c>
      <c r="C134" s="422" t="s">
        <v>2325</v>
      </c>
      <c r="D134" s="424">
        <v>120</v>
      </c>
      <c r="E134" s="2" t="s">
        <v>50</v>
      </c>
      <c r="F134" s="13"/>
      <c r="G134" s="424">
        <v>1</v>
      </c>
      <c r="H134" s="424"/>
      <c r="I134" s="424">
        <v>6</v>
      </c>
      <c r="J134" s="424"/>
      <c r="K134" s="424"/>
      <c r="L134" s="424"/>
      <c r="M134" s="424"/>
      <c r="N134" s="424"/>
      <c r="O134" s="424"/>
      <c r="P134" s="424"/>
      <c r="Q134" s="424"/>
      <c r="R134" s="424"/>
      <c r="S134" s="321" t="s">
        <v>1322</v>
      </c>
      <c r="T134" s="98"/>
      <c r="U134" s="422"/>
      <c r="V134" s="424"/>
      <c r="W134" s="422"/>
      <c r="X134" s="2"/>
      <c r="Y134" s="131"/>
      <c r="Z134" s="1"/>
      <c r="AA134" s="424"/>
      <c r="AB134" s="1"/>
      <c r="AC134" s="2"/>
      <c r="AD134" s="13"/>
      <c r="AE134" s="1"/>
      <c r="AF134" s="425"/>
    </row>
    <row r="135" spans="2:32" x14ac:dyDescent="0.2">
      <c r="B135" s="13" t="s">
        <v>94</v>
      </c>
      <c r="C135" s="422" t="s">
        <v>2325</v>
      </c>
      <c r="D135" s="424">
        <v>121</v>
      </c>
      <c r="E135" s="2" t="s">
        <v>50</v>
      </c>
      <c r="F135" s="13"/>
      <c r="G135" s="424">
        <v>1</v>
      </c>
      <c r="H135" s="424"/>
      <c r="I135" s="424">
        <v>6</v>
      </c>
      <c r="J135" s="424"/>
      <c r="K135" s="424"/>
      <c r="L135" s="424"/>
      <c r="M135" s="424"/>
      <c r="N135" s="424"/>
      <c r="O135" s="424"/>
      <c r="P135" s="424"/>
      <c r="Q135" s="424"/>
      <c r="R135" s="424"/>
      <c r="S135" s="321" t="s">
        <v>2249</v>
      </c>
      <c r="T135" s="98"/>
      <c r="U135" s="422"/>
      <c r="V135" s="424"/>
      <c r="W135" s="422"/>
      <c r="X135" s="2"/>
      <c r="Y135" s="131"/>
      <c r="Z135" s="1"/>
      <c r="AA135" s="424"/>
      <c r="AB135" s="1"/>
      <c r="AC135" s="2"/>
      <c r="AD135" s="13"/>
      <c r="AE135" s="1"/>
      <c r="AF135" s="425"/>
    </row>
    <row r="136" spans="2:32" x14ac:dyDescent="0.2">
      <c r="B136" s="13" t="s">
        <v>94</v>
      </c>
      <c r="C136" s="422" t="s">
        <v>2325</v>
      </c>
      <c r="D136" s="424">
        <v>122</v>
      </c>
      <c r="E136" s="2" t="s">
        <v>50</v>
      </c>
      <c r="F136" s="13"/>
      <c r="G136" s="424">
        <v>1</v>
      </c>
      <c r="H136" s="424">
        <v>6</v>
      </c>
      <c r="I136" s="424"/>
      <c r="J136" s="424"/>
      <c r="K136" s="424"/>
      <c r="L136" s="424"/>
      <c r="M136" s="424"/>
      <c r="N136" s="424"/>
      <c r="O136" s="424"/>
      <c r="P136" s="424"/>
      <c r="Q136" s="424"/>
      <c r="R136" s="424"/>
      <c r="S136" s="321" t="s">
        <v>2249</v>
      </c>
      <c r="T136" s="98"/>
      <c r="U136" s="422"/>
      <c r="V136" s="424"/>
      <c r="W136" s="422"/>
      <c r="X136" s="2"/>
      <c r="Y136" s="131"/>
      <c r="Z136" s="1"/>
      <c r="AA136" s="424"/>
      <c r="AB136" s="1"/>
      <c r="AC136" s="2"/>
      <c r="AD136" s="13"/>
      <c r="AE136" s="1"/>
      <c r="AF136" s="425"/>
    </row>
    <row r="137" spans="2:32" x14ac:dyDescent="0.2">
      <c r="B137" s="13" t="s">
        <v>94</v>
      </c>
      <c r="C137" s="422" t="s">
        <v>2325</v>
      </c>
      <c r="D137" s="424">
        <v>123</v>
      </c>
      <c r="E137" s="2" t="s">
        <v>1113</v>
      </c>
      <c r="F137" s="13"/>
      <c r="G137" s="424">
        <v>3</v>
      </c>
      <c r="H137" s="424">
        <v>2</v>
      </c>
      <c r="I137" s="424"/>
      <c r="J137" s="424"/>
      <c r="K137" s="424"/>
      <c r="L137" s="424"/>
      <c r="M137" s="424"/>
      <c r="N137" s="424"/>
      <c r="O137" s="424"/>
      <c r="P137" s="424"/>
      <c r="Q137" s="424"/>
      <c r="R137" s="424"/>
      <c r="S137" s="321" t="s">
        <v>2356</v>
      </c>
      <c r="T137" s="98"/>
      <c r="U137" s="422"/>
      <c r="V137" s="424"/>
      <c r="W137" s="422"/>
      <c r="X137" s="2"/>
      <c r="Y137" s="131"/>
      <c r="Z137" s="1"/>
      <c r="AA137" s="424"/>
      <c r="AB137" s="1"/>
      <c r="AC137" s="2"/>
      <c r="AD137" s="13"/>
      <c r="AE137" s="1"/>
      <c r="AF137" s="425"/>
    </row>
    <row r="138" spans="2:32" x14ac:dyDescent="0.2">
      <c r="B138" s="13" t="s">
        <v>94</v>
      </c>
      <c r="C138" s="422" t="s">
        <v>2325</v>
      </c>
      <c r="D138" s="424">
        <v>124</v>
      </c>
      <c r="E138" s="2" t="s">
        <v>42</v>
      </c>
      <c r="F138" s="13"/>
      <c r="G138" s="424">
        <v>3</v>
      </c>
      <c r="H138" s="424"/>
      <c r="I138" s="424"/>
      <c r="J138" s="424"/>
      <c r="K138" s="424"/>
      <c r="L138" s="424"/>
      <c r="M138" s="424"/>
      <c r="N138" s="424"/>
      <c r="O138" s="424"/>
      <c r="P138" s="424"/>
      <c r="Q138" s="424"/>
      <c r="R138" s="424"/>
      <c r="S138" s="322" t="s">
        <v>2314</v>
      </c>
      <c r="T138" s="98"/>
      <c r="U138" s="422"/>
      <c r="V138" s="424"/>
      <c r="W138" s="422"/>
      <c r="X138" s="2"/>
      <c r="Y138" s="131"/>
      <c r="Z138" s="1"/>
      <c r="AA138" s="424"/>
      <c r="AB138" s="1"/>
      <c r="AC138" s="2"/>
      <c r="AD138" s="13"/>
      <c r="AE138" s="1"/>
      <c r="AF138" s="425"/>
    </row>
    <row r="139" spans="2:32" x14ac:dyDescent="0.2">
      <c r="B139" s="13" t="s">
        <v>94</v>
      </c>
      <c r="C139" s="422" t="s">
        <v>2325</v>
      </c>
      <c r="D139" s="424">
        <v>125</v>
      </c>
      <c r="E139" s="2" t="s">
        <v>42</v>
      </c>
      <c r="F139" s="13"/>
      <c r="G139" s="424">
        <v>3</v>
      </c>
      <c r="H139" s="424"/>
      <c r="I139" s="424"/>
      <c r="J139" s="424"/>
      <c r="K139" s="424"/>
      <c r="L139" s="424"/>
      <c r="M139" s="424"/>
      <c r="N139" s="424"/>
      <c r="O139" s="424"/>
      <c r="P139" s="424"/>
      <c r="Q139" s="424"/>
      <c r="R139" s="424"/>
      <c r="S139" s="322" t="s">
        <v>2314</v>
      </c>
      <c r="T139" s="98"/>
      <c r="U139" s="422"/>
      <c r="V139" s="424"/>
      <c r="W139" s="422"/>
      <c r="X139" s="2"/>
      <c r="Y139" s="131"/>
      <c r="Z139" s="1"/>
      <c r="AA139" s="424"/>
      <c r="AB139" s="1"/>
      <c r="AC139" s="2"/>
      <c r="AD139" s="13"/>
      <c r="AE139" s="1"/>
      <c r="AF139" s="425"/>
    </row>
    <row r="140" spans="2:32" x14ac:dyDescent="0.2">
      <c r="B140" s="13" t="s">
        <v>94</v>
      </c>
      <c r="C140" s="422" t="s">
        <v>2325</v>
      </c>
      <c r="D140" s="424">
        <v>126</v>
      </c>
      <c r="E140" s="2" t="s">
        <v>50</v>
      </c>
      <c r="F140" s="13"/>
      <c r="G140" s="424">
        <v>2</v>
      </c>
      <c r="H140" s="424">
        <v>6</v>
      </c>
      <c r="I140" s="424"/>
      <c r="J140" s="424"/>
      <c r="K140" s="424"/>
      <c r="L140" s="424"/>
      <c r="M140" s="424"/>
      <c r="N140" s="424"/>
      <c r="O140" s="424"/>
      <c r="P140" s="424"/>
      <c r="Q140" s="424"/>
      <c r="R140" s="424"/>
      <c r="S140" s="322" t="s">
        <v>2336</v>
      </c>
      <c r="T140" s="98"/>
      <c r="U140" s="422"/>
      <c r="V140" s="424"/>
      <c r="W140" s="422"/>
      <c r="X140" s="2"/>
      <c r="Y140" s="131"/>
      <c r="Z140" s="1"/>
      <c r="AA140" s="424"/>
      <c r="AB140" s="1"/>
      <c r="AC140" s="2"/>
      <c r="AD140" s="13"/>
      <c r="AE140" s="1"/>
      <c r="AF140" s="425"/>
    </row>
    <row r="141" spans="2:32" x14ac:dyDescent="0.2">
      <c r="B141" s="13" t="s">
        <v>94</v>
      </c>
      <c r="C141" s="422" t="s">
        <v>2325</v>
      </c>
      <c r="D141" s="424">
        <v>127</v>
      </c>
      <c r="E141" s="2" t="s">
        <v>44</v>
      </c>
      <c r="F141" s="13"/>
      <c r="G141" s="424">
        <v>1</v>
      </c>
      <c r="H141" s="424">
        <v>6</v>
      </c>
      <c r="I141" s="424"/>
      <c r="J141" s="424"/>
      <c r="K141" s="424"/>
      <c r="L141" s="424"/>
      <c r="M141" s="424"/>
      <c r="N141" s="424"/>
      <c r="O141" s="424"/>
      <c r="P141" s="424">
        <v>3</v>
      </c>
      <c r="Q141" s="424"/>
      <c r="R141" s="424"/>
      <c r="S141" s="322" t="s">
        <v>2357</v>
      </c>
      <c r="T141" s="98"/>
      <c r="U141" s="422"/>
      <c r="V141" s="424"/>
      <c r="W141" s="422"/>
      <c r="X141" s="2"/>
      <c r="Y141" s="131"/>
      <c r="Z141" s="1"/>
      <c r="AA141" s="424"/>
      <c r="AB141" s="1"/>
      <c r="AC141" s="2"/>
      <c r="AD141" s="13"/>
      <c r="AE141" s="1"/>
      <c r="AF141" s="425"/>
    </row>
    <row r="142" spans="2:32" x14ac:dyDescent="0.2">
      <c r="B142" s="13" t="s">
        <v>94</v>
      </c>
      <c r="C142" s="422" t="s">
        <v>2325</v>
      </c>
      <c r="D142" s="424">
        <v>128</v>
      </c>
      <c r="E142" s="2" t="s">
        <v>1109</v>
      </c>
      <c r="F142" s="13"/>
      <c r="G142" s="424">
        <v>3</v>
      </c>
      <c r="H142" s="424">
        <v>3</v>
      </c>
      <c r="I142" s="424"/>
      <c r="J142" s="424"/>
      <c r="K142" s="424"/>
      <c r="L142" s="424"/>
      <c r="M142" s="424"/>
      <c r="N142" s="424">
        <v>3</v>
      </c>
      <c r="O142" s="424"/>
      <c r="P142" s="424"/>
      <c r="Q142" s="424"/>
      <c r="R142" s="424"/>
      <c r="S142" s="321" t="s">
        <v>1322</v>
      </c>
      <c r="T142" s="98"/>
      <c r="U142" s="422"/>
      <c r="V142" s="424"/>
      <c r="W142" s="422"/>
      <c r="X142" s="2"/>
      <c r="Y142" s="131"/>
      <c r="Z142" s="1"/>
      <c r="AA142" s="424"/>
      <c r="AB142" s="1"/>
      <c r="AC142" s="2"/>
      <c r="AD142" s="13"/>
      <c r="AE142" s="1"/>
      <c r="AF142" s="425"/>
    </row>
    <row r="143" spans="2:32" x14ac:dyDescent="0.2">
      <c r="B143" s="13" t="s">
        <v>94</v>
      </c>
      <c r="C143" s="422" t="s">
        <v>2325</v>
      </c>
      <c r="D143" s="424">
        <v>129</v>
      </c>
      <c r="E143" s="2" t="s">
        <v>50</v>
      </c>
      <c r="F143" s="13"/>
      <c r="G143" s="424">
        <v>1</v>
      </c>
      <c r="H143" s="424">
        <v>6</v>
      </c>
      <c r="I143" s="424"/>
      <c r="J143" s="424"/>
      <c r="K143" s="424"/>
      <c r="L143" s="424"/>
      <c r="M143" s="424"/>
      <c r="N143" s="424"/>
      <c r="O143" s="424"/>
      <c r="P143" s="424"/>
      <c r="Q143" s="424"/>
      <c r="R143" s="424"/>
      <c r="S143" s="322" t="s">
        <v>2336</v>
      </c>
      <c r="T143" s="98"/>
      <c r="U143" s="422"/>
      <c r="V143" s="424"/>
      <c r="W143" s="422"/>
      <c r="X143" s="2"/>
      <c r="Y143" s="131"/>
      <c r="Z143" s="1"/>
      <c r="AA143" s="424"/>
      <c r="AB143" s="1"/>
      <c r="AC143" s="2"/>
      <c r="AD143" s="13"/>
      <c r="AE143" s="1"/>
      <c r="AF143" s="425"/>
    </row>
    <row r="144" spans="2:32" x14ac:dyDescent="0.2">
      <c r="B144" s="13" t="s">
        <v>94</v>
      </c>
      <c r="C144" s="422" t="s">
        <v>2325</v>
      </c>
      <c r="D144" s="424">
        <v>130</v>
      </c>
      <c r="E144" s="2" t="s">
        <v>42</v>
      </c>
      <c r="F144" s="13"/>
      <c r="G144" s="424">
        <v>3</v>
      </c>
      <c r="H144" s="424"/>
      <c r="I144" s="424"/>
      <c r="J144" s="424"/>
      <c r="K144" s="424"/>
      <c r="L144" s="424"/>
      <c r="M144" s="424"/>
      <c r="N144" s="424"/>
      <c r="O144" s="424"/>
      <c r="P144" s="424"/>
      <c r="Q144" s="424"/>
      <c r="R144" s="424"/>
      <c r="S144" s="322" t="s">
        <v>2314</v>
      </c>
      <c r="T144" s="98"/>
      <c r="U144" s="422"/>
      <c r="V144" s="424"/>
      <c r="W144" s="422"/>
      <c r="X144" s="2"/>
      <c r="Y144" s="131"/>
      <c r="Z144" s="1"/>
      <c r="AA144" s="424"/>
      <c r="AB144" s="1"/>
      <c r="AC144" s="2"/>
      <c r="AD144" s="13"/>
      <c r="AE144" s="1"/>
      <c r="AF144" s="425"/>
    </row>
    <row r="145" spans="2:32" x14ac:dyDescent="0.2">
      <c r="B145" s="13" t="s">
        <v>94</v>
      </c>
      <c r="C145" s="422" t="s">
        <v>2325</v>
      </c>
      <c r="D145" s="424">
        <v>131</v>
      </c>
      <c r="E145" s="2" t="s">
        <v>49</v>
      </c>
      <c r="F145" s="13"/>
      <c r="G145" s="424">
        <v>10</v>
      </c>
      <c r="H145" s="424">
        <v>3</v>
      </c>
      <c r="I145" s="424"/>
      <c r="J145" s="424"/>
      <c r="K145" s="424">
        <v>3</v>
      </c>
      <c r="L145" s="424"/>
      <c r="M145" s="424"/>
      <c r="N145" s="424">
        <v>3</v>
      </c>
      <c r="O145" s="424"/>
      <c r="P145" s="424"/>
      <c r="Q145" s="424"/>
      <c r="R145" s="424"/>
      <c r="S145" s="322" t="s">
        <v>2358</v>
      </c>
      <c r="T145" s="98"/>
      <c r="U145" s="422"/>
      <c r="V145" s="424"/>
      <c r="W145" s="422"/>
      <c r="X145" s="2"/>
      <c r="Y145" s="131"/>
      <c r="Z145" s="1"/>
      <c r="AA145" s="424"/>
      <c r="AB145" s="1"/>
      <c r="AC145" s="2"/>
      <c r="AD145" s="13"/>
      <c r="AE145" s="1"/>
      <c r="AF145" s="425"/>
    </row>
    <row r="146" spans="2:32" x14ac:dyDescent="0.2">
      <c r="B146" s="13" t="s">
        <v>94</v>
      </c>
      <c r="C146" s="422" t="s">
        <v>2325</v>
      </c>
      <c r="D146" s="424">
        <v>132</v>
      </c>
      <c r="E146" s="2" t="s">
        <v>1110</v>
      </c>
      <c r="F146" s="13"/>
      <c r="G146" s="424">
        <v>1</v>
      </c>
      <c r="H146" s="424"/>
      <c r="I146" s="424">
        <v>9</v>
      </c>
      <c r="J146" s="424"/>
      <c r="K146" s="424"/>
      <c r="L146" s="424"/>
      <c r="M146" s="424"/>
      <c r="N146" s="424"/>
      <c r="O146" s="424"/>
      <c r="P146" s="424">
        <v>6</v>
      </c>
      <c r="Q146" s="424"/>
      <c r="R146" s="424"/>
      <c r="S146" s="321" t="s">
        <v>2359</v>
      </c>
      <c r="T146" s="98"/>
      <c r="U146" s="422"/>
      <c r="V146" s="424"/>
      <c r="W146" s="422"/>
      <c r="X146" s="2"/>
      <c r="Y146" s="131"/>
      <c r="Z146" s="1"/>
      <c r="AA146" s="424"/>
      <c r="AB146" s="1"/>
      <c r="AC146" s="2"/>
      <c r="AD146" s="13"/>
      <c r="AE146" s="1"/>
      <c r="AF146" s="425"/>
    </row>
    <row r="147" spans="2:32" x14ac:dyDescent="0.2">
      <c r="B147" s="13" t="s">
        <v>94</v>
      </c>
      <c r="C147" s="422" t="s">
        <v>2325</v>
      </c>
      <c r="D147" s="424">
        <v>133</v>
      </c>
      <c r="E147" s="2" t="s">
        <v>1113</v>
      </c>
      <c r="F147" s="13"/>
      <c r="G147" s="424">
        <v>3</v>
      </c>
      <c r="H147" s="424"/>
      <c r="I147" s="424">
        <v>3</v>
      </c>
      <c r="J147" s="424"/>
      <c r="K147" s="424"/>
      <c r="L147" s="424"/>
      <c r="M147" s="424"/>
      <c r="N147" s="424"/>
      <c r="O147" s="424"/>
      <c r="P147" s="424"/>
      <c r="Q147" s="424"/>
      <c r="R147" s="424"/>
      <c r="S147" s="320" t="s">
        <v>3213</v>
      </c>
      <c r="T147" s="98"/>
      <c r="U147" s="422"/>
      <c r="V147" s="424"/>
      <c r="W147" s="422"/>
      <c r="X147" s="2"/>
      <c r="Y147" s="131"/>
      <c r="Z147" s="1"/>
      <c r="AA147" s="424"/>
      <c r="AB147" s="1"/>
      <c r="AC147" s="2"/>
      <c r="AD147" s="13"/>
      <c r="AE147" s="1"/>
      <c r="AF147" s="425"/>
    </row>
    <row r="148" spans="2:32" x14ac:dyDescent="0.2">
      <c r="B148" s="13" t="s">
        <v>94</v>
      </c>
      <c r="C148" s="422" t="s">
        <v>2325</v>
      </c>
      <c r="D148" s="424">
        <v>134</v>
      </c>
      <c r="E148" s="2" t="s">
        <v>42</v>
      </c>
      <c r="F148" s="13"/>
      <c r="G148" s="424">
        <v>3</v>
      </c>
      <c r="H148" s="424"/>
      <c r="I148" s="424"/>
      <c r="J148" s="424"/>
      <c r="K148" s="424"/>
      <c r="L148" s="424"/>
      <c r="M148" s="424"/>
      <c r="N148" s="424">
        <v>3</v>
      </c>
      <c r="O148" s="424"/>
      <c r="P148" s="424"/>
      <c r="Q148" s="424"/>
      <c r="R148" s="424"/>
      <c r="S148" s="322" t="s">
        <v>2314</v>
      </c>
      <c r="T148" s="98"/>
      <c r="U148" s="422"/>
      <c r="V148" s="424"/>
      <c r="W148" s="422"/>
      <c r="X148" s="2"/>
      <c r="Y148" s="131"/>
      <c r="Z148" s="1"/>
      <c r="AA148" s="424"/>
      <c r="AB148" s="1"/>
      <c r="AC148" s="2"/>
      <c r="AD148" s="13"/>
      <c r="AE148" s="1"/>
      <c r="AF148" s="425"/>
    </row>
    <row r="149" spans="2:32" x14ac:dyDescent="0.2">
      <c r="B149" s="13" t="s">
        <v>94</v>
      </c>
      <c r="C149" s="422" t="s">
        <v>2325</v>
      </c>
      <c r="D149" s="424">
        <v>135</v>
      </c>
      <c r="E149" s="2" t="s">
        <v>42</v>
      </c>
      <c r="F149" s="13"/>
      <c r="G149" s="424">
        <v>3</v>
      </c>
      <c r="H149" s="424"/>
      <c r="I149" s="424"/>
      <c r="J149" s="424"/>
      <c r="K149" s="424"/>
      <c r="L149" s="424"/>
      <c r="M149" s="424"/>
      <c r="N149" s="424"/>
      <c r="O149" s="424"/>
      <c r="P149" s="424"/>
      <c r="Q149" s="424"/>
      <c r="R149" s="424"/>
      <c r="S149" s="322" t="s">
        <v>2314</v>
      </c>
      <c r="T149" s="98"/>
      <c r="U149" s="422"/>
      <c r="V149" s="424"/>
      <c r="W149" s="422"/>
      <c r="X149" s="2"/>
      <c r="Y149" s="131"/>
      <c r="Z149" s="1"/>
      <c r="AA149" s="424"/>
      <c r="AB149" s="1"/>
      <c r="AC149" s="2"/>
      <c r="AD149" s="13"/>
      <c r="AE149" s="1"/>
      <c r="AF149" s="425"/>
    </row>
    <row r="150" spans="2:32" x14ac:dyDescent="0.2">
      <c r="B150" s="13" t="s">
        <v>94</v>
      </c>
      <c r="C150" s="422" t="s">
        <v>2325</v>
      </c>
      <c r="D150" s="424">
        <v>136</v>
      </c>
      <c r="E150" s="2" t="s">
        <v>44</v>
      </c>
      <c r="F150" s="13"/>
      <c r="G150" s="424"/>
      <c r="H150" s="424"/>
      <c r="I150" s="424">
        <v>6</v>
      </c>
      <c r="J150" s="424"/>
      <c r="K150" s="424"/>
      <c r="L150" s="424"/>
      <c r="M150" s="424"/>
      <c r="N150" s="424">
        <v>3</v>
      </c>
      <c r="O150" s="424"/>
      <c r="P150" s="424">
        <v>3</v>
      </c>
      <c r="Q150" s="424"/>
      <c r="R150" s="424"/>
      <c r="S150" s="321" t="s">
        <v>2360</v>
      </c>
      <c r="T150" s="98"/>
      <c r="U150" s="422"/>
      <c r="V150" s="424"/>
      <c r="W150" s="422"/>
      <c r="X150" s="2"/>
      <c r="Y150" s="131"/>
      <c r="Z150" s="1"/>
      <c r="AA150" s="424"/>
      <c r="AB150" s="1"/>
      <c r="AC150" s="2"/>
      <c r="AD150" s="13"/>
      <c r="AE150" s="1"/>
      <c r="AF150" s="425"/>
    </row>
    <row r="151" spans="2:32" x14ac:dyDescent="0.2">
      <c r="B151" s="13" t="s">
        <v>94</v>
      </c>
      <c r="C151" s="422" t="s">
        <v>2325</v>
      </c>
      <c r="D151" s="424">
        <v>137</v>
      </c>
      <c r="E151" s="2" t="s">
        <v>42</v>
      </c>
      <c r="F151" s="13"/>
      <c r="G151" s="424">
        <v>3</v>
      </c>
      <c r="H151" s="424"/>
      <c r="I151" s="424"/>
      <c r="J151" s="424"/>
      <c r="K151" s="424"/>
      <c r="L151" s="424"/>
      <c r="M151" s="424"/>
      <c r="N151" s="424"/>
      <c r="O151" s="424"/>
      <c r="P151" s="424"/>
      <c r="Q151" s="424"/>
      <c r="R151" s="424"/>
      <c r="S151" s="320" t="s">
        <v>2511</v>
      </c>
      <c r="T151" s="98"/>
      <c r="U151" s="422"/>
      <c r="V151" s="424"/>
      <c r="W151" s="422"/>
      <c r="X151" s="2"/>
      <c r="Y151" s="131"/>
      <c r="Z151" s="1"/>
      <c r="AA151" s="424"/>
      <c r="AB151" s="1"/>
      <c r="AC151" s="2"/>
      <c r="AD151" s="13"/>
      <c r="AE151" s="1"/>
      <c r="AF151" s="425"/>
    </row>
    <row r="152" spans="2:32" x14ac:dyDescent="0.2">
      <c r="B152" s="13" t="s">
        <v>94</v>
      </c>
      <c r="C152" s="422" t="s">
        <v>2325</v>
      </c>
      <c r="D152" s="424">
        <v>138</v>
      </c>
      <c r="E152" s="2" t="s">
        <v>42</v>
      </c>
      <c r="F152" s="13"/>
      <c r="G152" s="424">
        <v>3</v>
      </c>
      <c r="H152" s="424"/>
      <c r="I152" s="424"/>
      <c r="J152" s="424"/>
      <c r="K152" s="424"/>
      <c r="L152" s="424"/>
      <c r="M152" s="424"/>
      <c r="N152" s="424">
        <v>3</v>
      </c>
      <c r="O152" s="424"/>
      <c r="P152" s="424"/>
      <c r="Q152" s="424"/>
      <c r="R152" s="424"/>
      <c r="S152" s="322" t="s">
        <v>2361</v>
      </c>
      <c r="T152" s="98"/>
      <c r="U152" s="422"/>
      <c r="V152" s="424"/>
      <c r="W152" s="422"/>
      <c r="X152" s="2"/>
      <c r="Y152" s="131"/>
      <c r="Z152" s="1"/>
      <c r="AA152" s="424"/>
      <c r="AB152" s="1"/>
      <c r="AC152" s="2"/>
      <c r="AD152" s="13"/>
      <c r="AE152" s="1"/>
      <c r="AF152" s="425"/>
    </row>
    <row r="153" spans="2:32" x14ac:dyDescent="0.2">
      <c r="B153" s="13" t="s">
        <v>94</v>
      </c>
      <c r="C153" s="422" t="s">
        <v>2325</v>
      </c>
      <c r="D153" s="424">
        <v>139</v>
      </c>
      <c r="E153" s="2" t="s">
        <v>42</v>
      </c>
      <c r="F153" s="13"/>
      <c r="G153" s="424">
        <v>3</v>
      </c>
      <c r="H153" s="424"/>
      <c r="I153" s="424"/>
      <c r="J153" s="424"/>
      <c r="K153" s="424"/>
      <c r="L153" s="424"/>
      <c r="M153" s="424"/>
      <c r="N153" s="424"/>
      <c r="O153" s="424"/>
      <c r="P153" s="424"/>
      <c r="Q153" s="424"/>
      <c r="R153" s="424"/>
      <c r="S153" s="322" t="s">
        <v>2314</v>
      </c>
      <c r="T153" s="98"/>
      <c r="U153" s="422"/>
      <c r="V153" s="424"/>
      <c r="W153" s="422"/>
      <c r="X153" s="2"/>
      <c r="Y153" s="131"/>
      <c r="Z153" s="1"/>
      <c r="AA153" s="424"/>
      <c r="AB153" s="1"/>
      <c r="AC153" s="2"/>
      <c r="AD153" s="13"/>
      <c r="AE153" s="1"/>
      <c r="AF153" s="425"/>
    </row>
    <row r="154" spans="2:32" x14ac:dyDescent="0.2">
      <c r="B154" s="13" t="s">
        <v>94</v>
      </c>
      <c r="C154" s="422" t="s">
        <v>2325</v>
      </c>
      <c r="D154" s="424">
        <v>140</v>
      </c>
      <c r="E154" s="2" t="s">
        <v>42</v>
      </c>
      <c r="F154" s="13"/>
      <c r="G154" s="424">
        <v>3</v>
      </c>
      <c r="H154" s="424"/>
      <c r="I154" s="424"/>
      <c r="J154" s="424"/>
      <c r="K154" s="424"/>
      <c r="L154" s="424"/>
      <c r="M154" s="424"/>
      <c r="N154" s="424">
        <v>3</v>
      </c>
      <c r="O154" s="424"/>
      <c r="P154" s="424"/>
      <c r="Q154" s="424"/>
      <c r="R154" s="424"/>
      <c r="S154" s="322" t="s">
        <v>2314</v>
      </c>
      <c r="T154" s="98"/>
      <c r="U154" s="422"/>
      <c r="V154" s="424"/>
      <c r="W154" s="422"/>
      <c r="X154" s="2"/>
      <c r="Y154" s="131"/>
      <c r="Z154" s="1"/>
      <c r="AA154" s="424"/>
      <c r="AB154" s="1"/>
      <c r="AC154" s="2"/>
      <c r="AD154" s="13"/>
      <c r="AE154" s="1"/>
      <c r="AF154" s="425"/>
    </row>
    <row r="155" spans="2:32" x14ac:dyDescent="0.2">
      <c r="B155" s="13" t="s">
        <v>94</v>
      </c>
      <c r="C155" s="422" t="s">
        <v>2325</v>
      </c>
      <c r="D155" s="424">
        <v>141</v>
      </c>
      <c r="E155" s="2" t="s">
        <v>42</v>
      </c>
      <c r="F155" s="13"/>
      <c r="G155" s="424">
        <v>3</v>
      </c>
      <c r="H155" s="424"/>
      <c r="I155" s="424"/>
      <c r="J155" s="424"/>
      <c r="K155" s="424"/>
      <c r="L155" s="424"/>
      <c r="M155" s="424"/>
      <c r="N155" s="424"/>
      <c r="O155" s="424"/>
      <c r="P155" s="424"/>
      <c r="Q155" s="424"/>
      <c r="R155" s="424"/>
      <c r="S155" s="322" t="s">
        <v>2314</v>
      </c>
      <c r="T155" s="98"/>
      <c r="U155" s="422"/>
      <c r="V155" s="424"/>
      <c r="W155" s="422"/>
      <c r="X155" s="2"/>
      <c r="Y155" s="131"/>
      <c r="Z155" s="1"/>
      <c r="AA155" s="424"/>
      <c r="AB155" s="1"/>
      <c r="AC155" s="2"/>
      <c r="AD155" s="13"/>
      <c r="AE155" s="1"/>
      <c r="AF155" s="425"/>
    </row>
    <row r="156" spans="2:32" x14ac:dyDescent="0.2">
      <c r="B156" s="13" t="s">
        <v>94</v>
      </c>
      <c r="C156" s="422" t="s">
        <v>2325</v>
      </c>
      <c r="D156" s="424">
        <v>142</v>
      </c>
      <c r="E156" s="2" t="s">
        <v>42</v>
      </c>
      <c r="F156" s="13"/>
      <c r="G156" s="424">
        <v>3</v>
      </c>
      <c r="H156" s="424"/>
      <c r="I156" s="424"/>
      <c r="J156" s="424"/>
      <c r="K156" s="424"/>
      <c r="L156" s="424"/>
      <c r="M156" s="424"/>
      <c r="N156" s="424"/>
      <c r="O156" s="424"/>
      <c r="P156" s="424"/>
      <c r="Q156" s="424"/>
      <c r="R156" s="424"/>
      <c r="S156" s="322" t="s">
        <v>2314</v>
      </c>
      <c r="T156" s="98"/>
      <c r="U156" s="422"/>
      <c r="V156" s="424"/>
      <c r="W156" s="422"/>
      <c r="X156" s="2"/>
      <c r="Y156" s="131"/>
      <c r="Z156" s="1"/>
      <c r="AA156" s="424"/>
      <c r="AB156" s="1"/>
      <c r="AC156" s="2"/>
      <c r="AD156" s="13"/>
      <c r="AE156" s="1"/>
      <c r="AF156" s="425"/>
    </row>
    <row r="157" spans="2:32" x14ac:dyDescent="0.2">
      <c r="B157" s="13" t="s">
        <v>94</v>
      </c>
      <c r="C157" s="422" t="s">
        <v>2325</v>
      </c>
      <c r="D157" s="424">
        <v>143</v>
      </c>
      <c r="E157" s="2" t="s">
        <v>42</v>
      </c>
      <c r="F157" s="13"/>
      <c r="G157" s="424">
        <v>3</v>
      </c>
      <c r="H157" s="424"/>
      <c r="I157" s="424"/>
      <c r="J157" s="424"/>
      <c r="K157" s="424"/>
      <c r="L157" s="424"/>
      <c r="M157" s="424"/>
      <c r="N157" s="424">
        <v>3</v>
      </c>
      <c r="O157" s="424"/>
      <c r="P157" s="424"/>
      <c r="Q157" s="424"/>
      <c r="R157" s="424"/>
      <c r="S157" s="320" t="s">
        <v>3214</v>
      </c>
      <c r="T157" s="98"/>
      <c r="U157" s="422"/>
      <c r="V157" s="424"/>
      <c r="W157" s="422"/>
      <c r="X157" s="2"/>
      <c r="Y157" s="131"/>
      <c r="Z157" s="1"/>
      <c r="AA157" s="424"/>
      <c r="AB157" s="1"/>
      <c r="AC157" s="2"/>
      <c r="AD157" s="13"/>
      <c r="AE157" s="1"/>
      <c r="AF157" s="425"/>
    </row>
    <row r="158" spans="2:32" x14ac:dyDescent="0.2">
      <c r="B158" s="13" t="s">
        <v>94</v>
      </c>
      <c r="C158" s="422" t="s">
        <v>2325</v>
      </c>
      <c r="D158" s="424">
        <v>144</v>
      </c>
      <c r="E158" s="2" t="s">
        <v>44</v>
      </c>
      <c r="F158" s="13"/>
      <c r="G158" s="424">
        <v>2</v>
      </c>
      <c r="H158" s="424"/>
      <c r="I158" s="424">
        <v>6</v>
      </c>
      <c r="J158" s="424"/>
      <c r="K158" s="424"/>
      <c r="L158" s="424"/>
      <c r="M158" s="424"/>
      <c r="N158" s="424"/>
      <c r="O158" s="424"/>
      <c r="P158" s="424">
        <v>3</v>
      </c>
      <c r="Q158" s="424"/>
      <c r="R158" s="424"/>
      <c r="S158" s="320" t="s">
        <v>3215</v>
      </c>
      <c r="T158" s="98"/>
      <c r="U158" s="422"/>
      <c r="V158" s="424"/>
      <c r="W158" s="422"/>
      <c r="X158" s="2"/>
      <c r="Y158" s="131"/>
      <c r="Z158" s="1"/>
      <c r="AA158" s="424"/>
      <c r="AB158" s="1"/>
      <c r="AC158" s="2"/>
      <c r="AD158" s="13"/>
      <c r="AE158" s="1"/>
      <c r="AF158" s="425"/>
    </row>
    <row r="159" spans="2:32" x14ac:dyDescent="0.2">
      <c r="B159" s="13" t="s">
        <v>94</v>
      </c>
      <c r="C159" s="422" t="s">
        <v>2325</v>
      </c>
      <c r="D159" s="424">
        <v>145</v>
      </c>
      <c r="E159" s="2" t="s">
        <v>246</v>
      </c>
      <c r="F159" s="13"/>
      <c r="G159" s="424">
        <v>4</v>
      </c>
      <c r="H159" s="424"/>
      <c r="I159" s="424">
        <v>3</v>
      </c>
      <c r="J159" s="424"/>
      <c r="K159" s="424"/>
      <c r="L159" s="424"/>
      <c r="M159" s="424"/>
      <c r="N159" s="424">
        <v>3</v>
      </c>
      <c r="O159" s="424"/>
      <c r="P159" s="424"/>
      <c r="Q159" s="424"/>
      <c r="R159" s="424"/>
      <c r="S159" s="322" t="s">
        <v>2314</v>
      </c>
      <c r="T159" s="98"/>
      <c r="U159" s="422"/>
      <c r="V159" s="424"/>
      <c r="W159" s="422"/>
      <c r="X159" s="2"/>
      <c r="Y159" s="131"/>
      <c r="Z159" s="1"/>
      <c r="AA159" s="424"/>
      <c r="AB159" s="1"/>
      <c r="AC159" s="2"/>
      <c r="AD159" s="13"/>
      <c r="AE159" s="1"/>
      <c r="AF159" s="425"/>
    </row>
    <row r="160" spans="2:32" x14ac:dyDescent="0.2">
      <c r="B160" s="13" t="s">
        <v>94</v>
      </c>
      <c r="C160" s="422" t="s">
        <v>2325</v>
      </c>
      <c r="D160" s="424">
        <v>146</v>
      </c>
      <c r="E160" s="2" t="s">
        <v>42</v>
      </c>
      <c r="F160" s="13"/>
      <c r="G160" s="424">
        <v>3</v>
      </c>
      <c r="H160" s="424"/>
      <c r="I160" s="424"/>
      <c r="J160" s="424"/>
      <c r="K160" s="424"/>
      <c r="L160" s="424"/>
      <c r="M160" s="424"/>
      <c r="N160" s="424"/>
      <c r="O160" s="424"/>
      <c r="P160" s="424"/>
      <c r="Q160" s="424"/>
      <c r="R160" s="424"/>
      <c r="S160" s="322" t="s">
        <v>2362</v>
      </c>
      <c r="T160" s="98"/>
      <c r="U160" s="422"/>
      <c r="V160" s="424"/>
      <c r="W160" s="422"/>
      <c r="X160" s="2"/>
      <c r="Y160" s="131"/>
      <c r="Z160" s="1"/>
      <c r="AA160" s="424"/>
      <c r="AB160" s="1"/>
      <c r="AC160" s="2"/>
      <c r="AD160" s="13"/>
      <c r="AE160" s="1"/>
      <c r="AF160" s="425"/>
    </row>
    <row r="161" spans="2:32" x14ac:dyDescent="0.2">
      <c r="B161" s="13" t="s">
        <v>94</v>
      </c>
      <c r="C161" s="422" t="s">
        <v>2325</v>
      </c>
      <c r="D161" s="424">
        <v>147</v>
      </c>
      <c r="E161" s="2" t="s">
        <v>49</v>
      </c>
      <c r="F161" s="13"/>
      <c r="G161" s="424">
        <v>7</v>
      </c>
      <c r="H161" s="424"/>
      <c r="I161" s="424">
        <v>3</v>
      </c>
      <c r="J161" s="424"/>
      <c r="K161" s="424">
        <v>3</v>
      </c>
      <c r="L161" s="424"/>
      <c r="M161" s="424"/>
      <c r="N161" s="424">
        <v>3</v>
      </c>
      <c r="O161" s="424"/>
      <c r="P161" s="424"/>
      <c r="Q161" s="424"/>
      <c r="R161" s="424"/>
      <c r="S161" s="320" t="s">
        <v>3216</v>
      </c>
      <c r="T161" s="98"/>
      <c r="U161" s="422"/>
      <c r="V161" s="424"/>
      <c r="W161" s="422"/>
      <c r="X161" s="2"/>
      <c r="Y161" s="131"/>
      <c r="Z161" s="1"/>
      <c r="AA161" s="424"/>
      <c r="AB161" s="1"/>
      <c r="AC161" s="2"/>
      <c r="AD161" s="36">
        <v>45514</v>
      </c>
      <c r="AE161" s="1" t="s">
        <v>242</v>
      </c>
      <c r="AF161" s="425"/>
    </row>
    <row r="162" spans="2:32" x14ac:dyDescent="0.2">
      <c r="B162" s="13" t="s">
        <v>94</v>
      </c>
      <c r="C162" s="422" t="s">
        <v>2325</v>
      </c>
      <c r="D162" s="424">
        <v>148</v>
      </c>
      <c r="E162" s="2" t="s">
        <v>42</v>
      </c>
      <c r="F162" s="13"/>
      <c r="G162" s="424">
        <v>3</v>
      </c>
      <c r="H162" s="424"/>
      <c r="I162" s="424"/>
      <c r="J162" s="424"/>
      <c r="K162" s="424"/>
      <c r="L162" s="424"/>
      <c r="M162" s="424"/>
      <c r="N162" s="424"/>
      <c r="O162" s="424"/>
      <c r="P162" s="424"/>
      <c r="Q162" s="424"/>
      <c r="R162" s="424"/>
      <c r="S162" s="322" t="s">
        <v>2314</v>
      </c>
      <c r="T162" s="98"/>
      <c r="U162" s="422"/>
      <c r="V162" s="424"/>
      <c r="W162" s="422"/>
      <c r="X162" s="2"/>
      <c r="Y162" s="131"/>
      <c r="Z162" s="1"/>
      <c r="AA162" s="424"/>
      <c r="AB162" s="1"/>
      <c r="AC162" s="2"/>
      <c r="AD162" s="13"/>
      <c r="AE162" s="1"/>
      <c r="AF162" s="425"/>
    </row>
    <row r="163" spans="2:32" x14ac:dyDescent="0.2">
      <c r="B163" s="13" t="s">
        <v>94</v>
      </c>
      <c r="C163" s="422" t="s">
        <v>2325</v>
      </c>
      <c r="D163" s="424">
        <v>149</v>
      </c>
      <c r="E163" s="2" t="s">
        <v>2326</v>
      </c>
      <c r="F163" s="13"/>
      <c r="G163" s="424">
        <v>1</v>
      </c>
      <c r="H163" s="424"/>
      <c r="I163" s="424">
        <v>9</v>
      </c>
      <c r="J163" s="424"/>
      <c r="K163" s="424"/>
      <c r="L163" s="424"/>
      <c r="M163" s="424"/>
      <c r="N163" s="424"/>
      <c r="O163" s="424"/>
      <c r="P163" s="424">
        <v>3</v>
      </c>
      <c r="Q163" s="424"/>
      <c r="R163" s="424"/>
      <c r="S163" s="320" t="s">
        <v>3217</v>
      </c>
      <c r="T163" s="98"/>
      <c r="U163" s="422"/>
      <c r="V163" s="424"/>
      <c r="W163" s="422"/>
      <c r="X163" s="2"/>
      <c r="Y163" s="131"/>
      <c r="Z163" s="1"/>
      <c r="AA163" s="424"/>
      <c r="AB163" s="1"/>
      <c r="AC163" s="2"/>
      <c r="AD163" s="13"/>
      <c r="AE163" s="1"/>
      <c r="AF163" s="425"/>
    </row>
    <row r="164" spans="2:32" x14ac:dyDescent="0.2">
      <c r="B164" s="13" t="s">
        <v>94</v>
      </c>
      <c r="C164" s="422" t="s">
        <v>2325</v>
      </c>
      <c r="D164" s="424">
        <v>150</v>
      </c>
      <c r="E164" s="2" t="s">
        <v>42</v>
      </c>
      <c r="F164" s="13"/>
      <c r="G164" s="424">
        <v>3</v>
      </c>
      <c r="H164" s="424"/>
      <c r="I164" s="424"/>
      <c r="J164" s="424"/>
      <c r="K164" s="424"/>
      <c r="L164" s="424"/>
      <c r="M164" s="424"/>
      <c r="N164" s="424">
        <v>3</v>
      </c>
      <c r="O164" s="424"/>
      <c r="P164" s="424"/>
      <c r="Q164" s="424"/>
      <c r="R164" s="424"/>
      <c r="S164" s="322" t="s">
        <v>1581</v>
      </c>
      <c r="T164" s="98"/>
      <c r="U164" s="422"/>
      <c r="V164" s="424"/>
      <c r="W164" s="422"/>
      <c r="X164" s="2"/>
      <c r="Y164" s="131"/>
      <c r="Z164" s="1"/>
      <c r="AA164" s="424"/>
      <c r="AB164" s="1"/>
      <c r="AC164" s="2"/>
      <c r="AD164" s="13"/>
      <c r="AE164" s="1"/>
      <c r="AF164" s="425"/>
    </row>
    <row r="165" spans="2:32" x14ac:dyDescent="0.2">
      <c r="B165" s="13" t="s">
        <v>94</v>
      </c>
      <c r="C165" s="422" t="s">
        <v>2325</v>
      </c>
      <c r="D165" s="424">
        <v>151</v>
      </c>
      <c r="E165" s="2" t="s">
        <v>1109</v>
      </c>
      <c r="F165" s="13"/>
      <c r="G165" s="424">
        <v>4</v>
      </c>
      <c r="H165" s="424"/>
      <c r="I165" s="424">
        <v>3</v>
      </c>
      <c r="J165" s="424"/>
      <c r="K165" s="424"/>
      <c r="L165" s="424"/>
      <c r="M165" s="424"/>
      <c r="N165" s="424"/>
      <c r="O165" s="424"/>
      <c r="P165" s="424"/>
      <c r="Q165" s="424"/>
      <c r="R165" s="424"/>
      <c r="S165" s="322" t="s">
        <v>2363</v>
      </c>
      <c r="T165" s="98"/>
      <c r="U165" s="422"/>
      <c r="V165" s="424"/>
      <c r="W165" s="422"/>
      <c r="X165" s="2"/>
      <c r="Y165" s="131"/>
      <c r="Z165" s="1"/>
      <c r="AA165" s="424"/>
      <c r="AB165" s="1"/>
      <c r="AC165" s="2"/>
      <c r="AD165" s="13"/>
      <c r="AE165" s="1"/>
      <c r="AF165" s="425"/>
    </row>
    <row r="166" spans="2:32" x14ac:dyDescent="0.2">
      <c r="B166" s="13" t="s">
        <v>94</v>
      </c>
      <c r="C166" s="422" t="s">
        <v>2325</v>
      </c>
      <c r="D166" s="424">
        <v>152</v>
      </c>
      <c r="E166" s="2" t="s">
        <v>42</v>
      </c>
      <c r="F166" s="13"/>
      <c r="G166" s="424">
        <v>3</v>
      </c>
      <c r="H166" s="424"/>
      <c r="I166" s="424"/>
      <c r="J166" s="424"/>
      <c r="K166" s="424"/>
      <c r="L166" s="424"/>
      <c r="M166" s="424"/>
      <c r="N166" s="424"/>
      <c r="O166" s="424"/>
      <c r="P166" s="424"/>
      <c r="Q166" s="424"/>
      <c r="R166" s="424"/>
      <c r="S166" s="322" t="s">
        <v>2364</v>
      </c>
      <c r="T166" s="98"/>
      <c r="U166" s="422"/>
      <c r="V166" s="424"/>
      <c r="W166" s="422"/>
      <c r="X166" s="2"/>
      <c r="Y166" s="131"/>
      <c r="Z166" s="1"/>
      <c r="AA166" s="424"/>
      <c r="AB166" s="1"/>
      <c r="AC166" s="2"/>
      <c r="AD166" s="13"/>
      <c r="AE166" s="1"/>
      <c r="AF166" s="425"/>
    </row>
    <row r="167" spans="2:32" x14ac:dyDescent="0.2">
      <c r="B167" s="13" t="s">
        <v>94</v>
      </c>
      <c r="C167" s="422" t="s">
        <v>2325</v>
      </c>
      <c r="D167" s="424">
        <v>153</v>
      </c>
      <c r="E167" s="2" t="s">
        <v>52</v>
      </c>
      <c r="F167" s="13"/>
      <c r="G167" s="424"/>
      <c r="H167" s="424"/>
      <c r="I167" s="424">
        <v>3</v>
      </c>
      <c r="J167" s="424"/>
      <c r="K167" s="424">
        <v>3</v>
      </c>
      <c r="L167" s="424"/>
      <c r="M167" s="424"/>
      <c r="N167" s="424">
        <v>3</v>
      </c>
      <c r="O167" s="424"/>
      <c r="P167" s="424"/>
      <c r="Q167" s="424"/>
      <c r="R167" s="424"/>
      <c r="S167" s="320" t="s">
        <v>3218</v>
      </c>
      <c r="T167" s="98"/>
      <c r="U167" s="422"/>
      <c r="V167" s="424"/>
      <c r="W167" s="422"/>
      <c r="X167" s="2"/>
      <c r="Y167" s="131"/>
      <c r="Z167" s="1"/>
      <c r="AA167" s="424"/>
      <c r="AB167" s="1"/>
      <c r="AC167" s="2"/>
      <c r="AD167" s="13"/>
      <c r="AE167" s="1"/>
      <c r="AF167" s="425"/>
    </row>
    <row r="168" spans="2:32" x14ac:dyDescent="0.2">
      <c r="B168" s="13" t="s">
        <v>94</v>
      </c>
      <c r="C168" s="422" t="s">
        <v>2325</v>
      </c>
      <c r="D168" s="424">
        <v>154</v>
      </c>
      <c r="E168" s="2" t="s">
        <v>49</v>
      </c>
      <c r="F168" s="13"/>
      <c r="G168" s="424">
        <v>1</v>
      </c>
      <c r="H168" s="424"/>
      <c r="I168" s="424">
        <v>3</v>
      </c>
      <c r="J168" s="424"/>
      <c r="K168" s="424">
        <v>3</v>
      </c>
      <c r="L168" s="424"/>
      <c r="M168" s="424"/>
      <c r="N168" s="424">
        <v>3</v>
      </c>
      <c r="O168" s="424"/>
      <c r="P168" s="424"/>
      <c r="Q168" s="424"/>
      <c r="R168" s="424"/>
      <c r="S168" s="320" t="s">
        <v>3219</v>
      </c>
      <c r="T168" s="98"/>
      <c r="U168" s="422"/>
      <c r="V168" s="424"/>
      <c r="W168" s="422"/>
      <c r="X168" s="2"/>
      <c r="Y168" s="131"/>
      <c r="Z168" s="1"/>
      <c r="AA168" s="424"/>
      <c r="AB168" s="1"/>
      <c r="AC168" s="2"/>
      <c r="AD168" s="13"/>
      <c r="AE168" s="1"/>
      <c r="AF168" s="425"/>
    </row>
    <row r="169" spans="2:32" x14ac:dyDescent="0.2">
      <c r="B169" s="13" t="s">
        <v>94</v>
      </c>
      <c r="C169" s="422" t="s">
        <v>2325</v>
      </c>
      <c r="D169" s="424">
        <v>155</v>
      </c>
      <c r="E169" s="2" t="s">
        <v>44</v>
      </c>
      <c r="F169" s="13"/>
      <c r="G169" s="424">
        <v>1</v>
      </c>
      <c r="H169" s="424"/>
      <c r="I169" s="424">
        <v>6</v>
      </c>
      <c r="J169" s="424"/>
      <c r="K169" s="424"/>
      <c r="L169" s="424"/>
      <c r="M169" s="424"/>
      <c r="N169" s="424">
        <v>3</v>
      </c>
      <c r="O169" s="424"/>
      <c r="P169" s="424"/>
      <c r="Q169" s="424"/>
      <c r="R169" s="424"/>
      <c r="S169" s="322" t="s">
        <v>2363</v>
      </c>
      <c r="T169" s="98"/>
      <c r="U169" s="422"/>
      <c r="V169" s="424"/>
      <c r="W169" s="422"/>
      <c r="X169" s="2"/>
      <c r="Y169" s="131"/>
      <c r="Z169" s="1"/>
      <c r="AA169" s="424"/>
      <c r="AB169" s="1"/>
      <c r="AC169" s="2"/>
      <c r="AD169" s="13"/>
      <c r="AE169" s="1"/>
      <c r="AF169" s="425"/>
    </row>
    <row r="170" spans="2:32" x14ac:dyDescent="0.2">
      <c r="B170" s="13" t="s">
        <v>94</v>
      </c>
      <c r="C170" s="422" t="s">
        <v>2325</v>
      </c>
      <c r="D170" s="424">
        <v>156</v>
      </c>
      <c r="E170" s="2" t="s">
        <v>42</v>
      </c>
      <c r="F170" s="13"/>
      <c r="G170" s="424">
        <v>3</v>
      </c>
      <c r="H170" s="424"/>
      <c r="I170" s="424"/>
      <c r="J170" s="424"/>
      <c r="K170" s="424"/>
      <c r="L170" s="424"/>
      <c r="M170" s="424"/>
      <c r="N170" s="424"/>
      <c r="O170" s="424"/>
      <c r="P170" s="424"/>
      <c r="Q170" s="424"/>
      <c r="R170" s="424"/>
      <c r="S170" s="320" t="s">
        <v>3220</v>
      </c>
      <c r="T170" s="98"/>
      <c r="U170" s="422"/>
      <c r="V170" s="424"/>
      <c r="W170" s="422"/>
      <c r="X170" s="2"/>
      <c r="Y170" s="131"/>
      <c r="Z170" s="1"/>
      <c r="AA170" s="424"/>
      <c r="AB170" s="1"/>
      <c r="AC170" s="2"/>
      <c r="AD170" s="36">
        <v>45514</v>
      </c>
      <c r="AE170" s="1" t="s">
        <v>242</v>
      </c>
      <c r="AF170" s="425"/>
    </row>
    <row r="171" spans="2:32" x14ac:dyDescent="0.2">
      <c r="B171" s="13" t="s">
        <v>94</v>
      </c>
      <c r="C171" s="422" t="s">
        <v>2325</v>
      </c>
      <c r="D171" s="424">
        <v>157</v>
      </c>
      <c r="E171" s="2" t="s">
        <v>50</v>
      </c>
      <c r="F171" s="13"/>
      <c r="G171" s="424"/>
      <c r="H171" s="424"/>
      <c r="I171" s="424">
        <v>6</v>
      </c>
      <c r="J171" s="424"/>
      <c r="K171" s="424"/>
      <c r="L171" s="424"/>
      <c r="M171" s="424"/>
      <c r="N171" s="424"/>
      <c r="O171" s="424"/>
      <c r="P171" s="424">
        <v>3</v>
      </c>
      <c r="Q171" s="424"/>
      <c r="R171" s="424"/>
      <c r="S171" s="320" t="s">
        <v>3221</v>
      </c>
      <c r="T171" s="98"/>
      <c r="U171" s="422"/>
      <c r="V171" s="424"/>
      <c r="W171" s="422"/>
      <c r="X171" s="2"/>
      <c r="Y171" s="131"/>
      <c r="Z171" s="1"/>
      <c r="AA171" s="424"/>
      <c r="AB171" s="1"/>
      <c r="AC171" s="2"/>
      <c r="AD171" s="13"/>
      <c r="AE171" s="1"/>
      <c r="AF171" s="425"/>
    </row>
    <row r="172" spans="2:32" x14ac:dyDescent="0.2">
      <c r="B172" s="13" t="s">
        <v>94</v>
      </c>
      <c r="C172" s="422" t="s">
        <v>2325</v>
      </c>
      <c r="D172" s="424">
        <v>158</v>
      </c>
      <c r="E172" s="2" t="s">
        <v>42</v>
      </c>
      <c r="F172" s="13"/>
      <c r="G172" s="424">
        <v>3</v>
      </c>
      <c r="H172" s="424"/>
      <c r="I172" s="424"/>
      <c r="J172" s="424"/>
      <c r="K172" s="424"/>
      <c r="L172" s="424"/>
      <c r="M172" s="424"/>
      <c r="N172" s="424">
        <v>3</v>
      </c>
      <c r="O172" s="424"/>
      <c r="P172" s="424"/>
      <c r="Q172" s="424"/>
      <c r="R172" s="424"/>
      <c r="S172" s="322" t="s">
        <v>1214</v>
      </c>
      <c r="T172" s="98"/>
      <c r="U172" s="422"/>
      <c r="V172" s="424"/>
      <c r="W172" s="422"/>
      <c r="X172" s="2"/>
      <c r="Y172" s="131"/>
      <c r="Z172" s="1"/>
      <c r="AA172" s="424"/>
      <c r="AB172" s="1"/>
      <c r="AC172" s="2"/>
      <c r="AD172" s="13"/>
      <c r="AE172" s="1"/>
      <c r="AF172" s="425"/>
    </row>
    <row r="173" spans="2:32" x14ac:dyDescent="0.2">
      <c r="B173" s="13" t="s">
        <v>94</v>
      </c>
      <c r="C173" s="422" t="s">
        <v>2325</v>
      </c>
      <c r="D173" s="424">
        <v>159</v>
      </c>
      <c r="E173" s="2" t="s">
        <v>44</v>
      </c>
      <c r="F173" s="13"/>
      <c r="G173" s="424">
        <v>1</v>
      </c>
      <c r="H173" s="424"/>
      <c r="I173" s="424">
        <v>6</v>
      </c>
      <c r="J173" s="424"/>
      <c r="K173" s="424"/>
      <c r="L173" s="424"/>
      <c r="M173" s="424"/>
      <c r="N173" s="424"/>
      <c r="O173" s="424"/>
      <c r="P173" s="424"/>
      <c r="Q173" s="424"/>
      <c r="R173" s="424"/>
      <c r="S173" s="321" t="s">
        <v>1322</v>
      </c>
      <c r="T173" s="98"/>
      <c r="U173" s="422"/>
      <c r="V173" s="424"/>
      <c r="W173" s="422"/>
      <c r="X173" s="2"/>
      <c r="Y173" s="131"/>
      <c r="Z173" s="1"/>
      <c r="AA173" s="424"/>
      <c r="AB173" s="1"/>
      <c r="AC173" s="2"/>
      <c r="AD173" s="13"/>
      <c r="AE173" s="1"/>
      <c r="AF173" s="425"/>
    </row>
    <row r="174" spans="2:32" x14ac:dyDescent="0.2">
      <c r="B174" s="13" t="s">
        <v>94</v>
      </c>
      <c r="C174" s="422" t="s">
        <v>2325</v>
      </c>
      <c r="D174" s="424">
        <v>160</v>
      </c>
      <c r="E174" s="2" t="s">
        <v>1111</v>
      </c>
      <c r="F174" s="13"/>
      <c r="G174" s="424">
        <v>3</v>
      </c>
      <c r="H174" s="424"/>
      <c r="I174" s="424">
        <v>9</v>
      </c>
      <c r="J174" s="424"/>
      <c r="K174" s="424"/>
      <c r="L174" s="424"/>
      <c r="M174" s="424"/>
      <c r="N174" s="424">
        <v>3</v>
      </c>
      <c r="O174" s="424"/>
      <c r="P174" s="424"/>
      <c r="Q174" s="424"/>
      <c r="R174" s="424"/>
      <c r="S174" s="320" t="s">
        <v>3222</v>
      </c>
      <c r="T174" s="98"/>
      <c r="U174" s="422"/>
      <c r="V174" s="424"/>
      <c r="W174" s="422"/>
      <c r="X174" s="2"/>
      <c r="Y174" s="131"/>
      <c r="Z174" s="1"/>
      <c r="AA174" s="424"/>
      <c r="AB174" s="1"/>
      <c r="AC174" s="2"/>
      <c r="AD174" s="13"/>
      <c r="AE174" s="1"/>
      <c r="AF174" s="425"/>
    </row>
    <row r="175" spans="2:32" x14ac:dyDescent="0.2">
      <c r="B175" s="13" t="s">
        <v>94</v>
      </c>
      <c r="C175" s="422" t="s">
        <v>2325</v>
      </c>
      <c r="D175" s="424">
        <v>161</v>
      </c>
      <c r="E175" s="2" t="s">
        <v>42</v>
      </c>
      <c r="F175" s="13"/>
      <c r="G175" s="424">
        <v>3</v>
      </c>
      <c r="H175" s="424"/>
      <c r="I175" s="424"/>
      <c r="J175" s="424"/>
      <c r="K175" s="424"/>
      <c r="L175" s="424"/>
      <c r="M175" s="424"/>
      <c r="N175" s="424"/>
      <c r="O175" s="424"/>
      <c r="P175" s="424"/>
      <c r="Q175" s="424"/>
      <c r="R175" s="424"/>
      <c r="S175" s="322" t="s">
        <v>1809</v>
      </c>
      <c r="T175" s="98"/>
      <c r="U175" s="422"/>
      <c r="V175" s="424"/>
      <c r="W175" s="422"/>
      <c r="X175" s="2"/>
      <c r="Y175" s="131"/>
      <c r="Z175" s="1"/>
      <c r="AA175" s="424"/>
      <c r="AB175" s="1"/>
      <c r="AC175" s="2"/>
      <c r="AD175" s="13"/>
      <c r="AE175" s="1"/>
      <c r="AF175" s="425"/>
    </row>
    <row r="176" spans="2:32" x14ac:dyDescent="0.2">
      <c r="B176" s="13" t="s">
        <v>94</v>
      </c>
      <c r="C176" s="422" t="s">
        <v>2325</v>
      </c>
      <c r="D176" s="424">
        <v>162</v>
      </c>
      <c r="E176" s="2" t="s">
        <v>49</v>
      </c>
      <c r="F176" s="13"/>
      <c r="G176" s="424">
        <v>9</v>
      </c>
      <c r="H176" s="424"/>
      <c r="I176" s="424">
        <v>3</v>
      </c>
      <c r="J176" s="424"/>
      <c r="K176" s="424">
        <v>3</v>
      </c>
      <c r="L176" s="424"/>
      <c r="M176" s="424"/>
      <c r="N176" s="424">
        <v>3</v>
      </c>
      <c r="O176" s="424"/>
      <c r="P176" s="424"/>
      <c r="Q176" s="424"/>
      <c r="R176" s="424"/>
      <c r="S176" s="322" t="s">
        <v>2365</v>
      </c>
      <c r="T176" s="98"/>
      <c r="U176" s="422"/>
      <c r="V176" s="424"/>
      <c r="W176" s="422"/>
      <c r="X176" s="2"/>
      <c r="Y176" s="131"/>
      <c r="Z176" s="1"/>
      <c r="AA176" s="424"/>
      <c r="AB176" s="1"/>
      <c r="AC176" s="2"/>
      <c r="AD176" s="13"/>
      <c r="AE176" s="1"/>
      <c r="AF176" s="425"/>
    </row>
    <row r="177" spans="2:32" x14ac:dyDescent="0.2">
      <c r="B177" s="13" t="s">
        <v>94</v>
      </c>
      <c r="C177" s="422" t="s">
        <v>2325</v>
      </c>
      <c r="D177" s="424">
        <v>163</v>
      </c>
      <c r="E177" s="2" t="s">
        <v>42</v>
      </c>
      <c r="F177" s="13"/>
      <c r="G177" s="424">
        <v>3</v>
      </c>
      <c r="H177" s="424"/>
      <c r="I177" s="424"/>
      <c r="J177" s="424"/>
      <c r="K177" s="424"/>
      <c r="L177" s="424"/>
      <c r="M177" s="424"/>
      <c r="N177" s="424"/>
      <c r="O177" s="424"/>
      <c r="P177" s="424"/>
      <c r="Q177" s="424"/>
      <c r="R177" s="424"/>
      <c r="S177" s="322" t="s">
        <v>2363</v>
      </c>
      <c r="T177" s="98"/>
      <c r="U177" s="422"/>
      <c r="V177" s="424"/>
      <c r="W177" s="422"/>
      <c r="X177" s="2"/>
      <c r="Y177" s="131"/>
      <c r="Z177" s="1"/>
      <c r="AA177" s="424"/>
      <c r="AB177" s="1"/>
      <c r="AC177" s="2"/>
      <c r="AD177" s="13"/>
      <c r="AE177" s="1"/>
      <c r="AF177" s="425"/>
    </row>
    <row r="178" spans="2:32" x14ac:dyDescent="0.2">
      <c r="B178" s="13" t="s">
        <v>94</v>
      </c>
      <c r="C178" s="422" t="s">
        <v>2325</v>
      </c>
      <c r="D178" s="424">
        <v>164</v>
      </c>
      <c r="E178" s="2" t="s">
        <v>42</v>
      </c>
      <c r="F178" s="13"/>
      <c r="G178" s="424">
        <v>3</v>
      </c>
      <c r="H178" s="424"/>
      <c r="I178" s="424"/>
      <c r="J178" s="424"/>
      <c r="K178" s="424"/>
      <c r="L178" s="424"/>
      <c r="M178" s="424"/>
      <c r="N178" s="424">
        <v>3</v>
      </c>
      <c r="O178" s="424"/>
      <c r="P178" s="424"/>
      <c r="Q178" s="424"/>
      <c r="R178" s="424"/>
      <c r="S178" s="322" t="s">
        <v>1118</v>
      </c>
      <c r="T178" s="98"/>
      <c r="U178" s="422"/>
      <c r="V178" s="424"/>
      <c r="W178" s="422"/>
      <c r="X178" s="2"/>
      <c r="Y178" s="131"/>
      <c r="Z178" s="1"/>
      <c r="AA178" s="424"/>
      <c r="AB178" s="1"/>
      <c r="AC178" s="2"/>
      <c r="AD178" s="13"/>
      <c r="AE178" s="1"/>
      <c r="AF178" s="425"/>
    </row>
    <row r="179" spans="2:32" x14ac:dyDescent="0.2">
      <c r="B179" s="13" t="s">
        <v>94</v>
      </c>
      <c r="C179" s="422" t="s">
        <v>2325</v>
      </c>
      <c r="D179" s="424">
        <v>165</v>
      </c>
      <c r="E179" s="2" t="s">
        <v>42</v>
      </c>
      <c r="F179" s="13"/>
      <c r="G179" s="424">
        <v>3</v>
      </c>
      <c r="H179" s="424"/>
      <c r="I179" s="424"/>
      <c r="J179" s="424"/>
      <c r="K179" s="424"/>
      <c r="L179" s="424"/>
      <c r="M179" s="424"/>
      <c r="N179" s="424"/>
      <c r="O179" s="424"/>
      <c r="P179" s="424"/>
      <c r="Q179" s="424"/>
      <c r="R179" s="424"/>
      <c r="S179" s="322" t="s">
        <v>2366</v>
      </c>
      <c r="T179" s="98"/>
      <c r="U179" s="422"/>
      <c r="V179" s="424"/>
      <c r="W179" s="422"/>
      <c r="X179" s="2"/>
      <c r="Y179" s="131"/>
      <c r="Z179" s="1"/>
      <c r="AA179" s="424"/>
      <c r="AB179" s="1"/>
      <c r="AC179" s="2"/>
      <c r="AD179" s="13"/>
      <c r="AE179" s="1"/>
      <c r="AF179" s="425"/>
    </row>
    <row r="180" spans="2:32" x14ac:dyDescent="0.2">
      <c r="B180" s="13" t="s">
        <v>94</v>
      </c>
      <c r="C180" s="422" t="s">
        <v>2325</v>
      </c>
      <c r="D180" s="424">
        <v>166</v>
      </c>
      <c r="E180" s="2" t="s">
        <v>1109</v>
      </c>
      <c r="F180" s="13"/>
      <c r="G180" s="424">
        <v>5</v>
      </c>
      <c r="H180" s="424"/>
      <c r="I180" s="424">
        <v>3</v>
      </c>
      <c r="J180" s="424"/>
      <c r="K180" s="424"/>
      <c r="L180" s="424"/>
      <c r="M180" s="424"/>
      <c r="N180" s="424">
        <v>3</v>
      </c>
      <c r="O180" s="424"/>
      <c r="P180" s="424"/>
      <c r="Q180" s="424"/>
      <c r="R180" s="424"/>
      <c r="S180" s="322" t="s">
        <v>1118</v>
      </c>
      <c r="T180" s="98"/>
      <c r="U180" s="422"/>
      <c r="V180" s="424"/>
      <c r="W180" s="422"/>
      <c r="X180" s="2"/>
      <c r="Y180" s="131"/>
      <c r="Z180" s="1"/>
      <c r="AA180" s="424"/>
      <c r="AB180" s="1"/>
      <c r="AC180" s="2"/>
      <c r="AD180" s="13"/>
      <c r="AE180" s="1"/>
      <c r="AF180" s="425"/>
    </row>
    <row r="181" spans="2:32" x14ac:dyDescent="0.2">
      <c r="B181" s="13" t="s">
        <v>94</v>
      </c>
      <c r="C181" s="422" t="s">
        <v>2325</v>
      </c>
      <c r="D181" s="424">
        <v>167</v>
      </c>
      <c r="E181" s="2" t="s">
        <v>1111</v>
      </c>
      <c r="F181" s="13"/>
      <c r="G181" s="424">
        <v>2</v>
      </c>
      <c r="H181" s="424"/>
      <c r="I181" s="424">
        <v>9</v>
      </c>
      <c r="J181" s="424"/>
      <c r="K181" s="424"/>
      <c r="L181" s="424"/>
      <c r="M181" s="424"/>
      <c r="N181" s="424"/>
      <c r="O181" s="424"/>
      <c r="P181" s="424"/>
      <c r="Q181" s="424"/>
      <c r="R181" s="424"/>
      <c r="S181" s="320" t="s">
        <v>3223</v>
      </c>
      <c r="T181" s="98"/>
      <c r="U181" s="422"/>
      <c r="V181" s="424"/>
      <c r="W181" s="422"/>
      <c r="X181" s="2"/>
      <c r="Y181" s="131"/>
      <c r="Z181" s="1"/>
      <c r="AA181" s="424"/>
      <c r="AB181" s="1"/>
      <c r="AC181" s="2"/>
      <c r="AD181" s="13"/>
      <c r="AE181" s="1"/>
      <c r="AF181" s="425"/>
    </row>
    <row r="182" spans="2:32" x14ac:dyDescent="0.2">
      <c r="B182" s="13" t="s">
        <v>94</v>
      </c>
      <c r="C182" s="422" t="s">
        <v>2325</v>
      </c>
      <c r="D182" s="424">
        <v>168</v>
      </c>
      <c r="E182" s="2" t="s">
        <v>1746</v>
      </c>
      <c r="F182" s="13"/>
      <c r="G182" s="424">
        <v>3</v>
      </c>
      <c r="H182" s="424"/>
      <c r="I182" s="424">
        <v>3</v>
      </c>
      <c r="J182" s="424"/>
      <c r="K182" s="424"/>
      <c r="L182" s="424"/>
      <c r="M182" s="424"/>
      <c r="N182" s="424"/>
      <c r="O182" s="424"/>
      <c r="P182" s="424"/>
      <c r="Q182" s="424"/>
      <c r="R182" s="424"/>
      <c r="S182" s="321" t="s">
        <v>2249</v>
      </c>
      <c r="T182" s="98"/>
      <c r="U182" s="422"/>
      <c r="V182" s="424"/>
      <c r="W182" s="422"/>
      <c r="X182" s="2"/>
      <c r="Y182" s="131"/>
      <c r="Z182" s="1"/>
      <c r="AA182" s="424"/>
      <c r="AB182" s="1"/>
      <c r="AC182" s="2"/>
      <c r="AD182" s="13"/>
      <c r="AE182" s="1"/>
      <c r="AF182" s="425"/>
    </row>
    <row r="183" spans="2:32" x14ac:dyDescent="0.2">
      <c r="B183" s="13" t="s">
        <v>94</v>
      </c>
      <c r="C183" s="422" t="s">
        <v>2325</v>
      </c>
      <c r="D183" s="424">
        <v>169</v>
      </c>
      <c r="E183" s="2" t="s">
        <v>44</v>
      </c>
      <c r="F183" s="13"/>
      <c r="G183" s="424">
        <v>1</v>
      </c>
      <c r="H183" s="424">
        <v>3</v>
      </c>
      <c r="I183" s="424">
        <v>3</v>
      </c>
      <c r="J183" s="424"/>
      <c r="K183" s="424">
        <v>3</v>
      </c>
      <c r="L183" s="424"/>
      <c r="M183" s="424"/>
      <c r="N183" s="424">
        <v>3</v>
      </c>
      <c r="O183" s="424"/>
      <c r="P183" s="424"/>
      <c r="Q183" s="424"/>
      <c r="R183" s="424"/>
      <c r="S183" s="320" t="s">
        <v>3224</v>
      </c>
      <c r="T183" s="98"/>
      <c r="U183" s="422"/>
      <c r="V183" s="424"/>
      <c r="W183" s="422"/>
      <c r="X183" s="2"/>
      <c r="Y183" s="131"/>
      <c r="Z183" s="1"/>
      <c r="AA183" s="424"/>
      <c r="AB183" s="1"/>
      <c r="AC183" s="2"/>
      <c r="AD183" s="13"/>
      <c r="AE183" s="1"/>
      <c r="AF183" s="425"/>
    </row>
    <row r="184" spans="2:32" x14ac:dyDescent="0.2">
      <c r="B184" s="13" t="s">
        <v>94</v>
      </c>
      <c r="C184" s="422" t="s">
        <v>2325</v>
      </c>
      <c r="D184" s="424">
        <v>170</v>
      </c>
      <c r="E184" s="2" t="s">
        <v>49</v>
      </c>
      <c r="F184" s="13"/>
      <c r="G184" s="424"/>
      <c r="H184" s="424">
        <v>3</v>
      </c>
      <c r="I184" s="424"/>
      <c r="J184" s="424"/>
      <c r="K184" s="424">
        <v>3</v>
      </c>
      <c r="L184" s="424"/>
      <c r="M184" s="424"/>
      <c r="N184" s="424">
        <v>3</v>
      </c>
      <c r="O184" s="424"/>
      <c r="P184" s="424"/>
      <c r="Q184" s="424"/>
      <c r="R184" s="424"/>
      <c r="S184" s="322" t="s">
        <v>2367</v>
      </c>
      <c r="T184" s="98"/>
      <c r="U184" s="422"/>
      <c r="V184" s="424"/>
      <c r="W184" s="422"/>
      <c r="X184" s="2"/>
      <c r="Y184" s="131"/>
      <c r="Z184" s="1"/>
      <c r="AA184" s="424"/>
      <c r="AB184" s="1"/>
      <c r="AC184" s="2"/>
      <c r="AD184" s="13"/>
      <c r="AE184" s="1"/>
      <c r="AF184" s="425"/>
    </row>
    <row r="185" spans="2:32" x14ac:dyDescent="0.2">
      <c r="B185" s="13" t="s">
        <v>94</v>
      </c>
      <c r="C185" s="422" t="s">
        <v>2325</v>
      </c>
      <c r="D185" s="424">
        <v>171</v>
      </c>
      <c r="E185" s="2" t="s">
        <v>55</v>
      </c>
      <c r="F185" s="13"/>
      <c r="G185" s="424">
        <v>2</v>
      </c>
      <c r="H185" s="424"/>
      <c r="I185" s="424">
        <v>6</v>
      </c>
      <c r="J185" s="424"/>
      <c r="K185" s="424"/>
      <c r="L185" s="424"/>
      <c r="M185" s="424"/>
      <c r="N185" s="424">
        <v>3</v>
      </c>
      <c r="O185" s="424"/>
      <c r="P185" s="424"/>
      <c r="Q185" s="424"/>
      <c r="R185" s="424"/>
      <c r="S185" s="322" t="s">
        <v>1214</v>
      </c>
      <c r="T185" s="98"/>
      <c r="U185" s="422"/>
      <c r="V185" s="424"/>
      <c r="W185" s="422"/>
      <c r="X185" s="2"/>
      <c r="Y185" s="131"/>
      <c r="Z185" s="1"/>
      <c r="AA185" s="424"/>
      <c r="AB185" s="1"/>
      <c r="AC185" s="2"/>
      <c r="AD185" s="13"/>
      <c r="AE185" s="1"/>
      <c r="AF185" s="425"/>
    </row>
    <row r="186" spans="2:32" x14ac:dyDescent="0.2">
      <c r="B186" s="13" t="s">
        <v>94</v>
      </c>
      <c r="C186" s="422" t="s">
        <v>2325</v>
      </c>
      <c r="D186" s="424">
        <v>172</v>
      </c>
      <c r="E186" s="2" t="s">
        <v>42</v>
      </c>
      <c r="F186" s="13"/>
      <c r="G186" s="424">
        <v>3</v>
      </c>
      <c r="H186" s="424"/>
      <c r="I186" s="424"/>
      <c r="J186" s="424"/>
      <c r="K186" s="424"/>
      <c r="L186" s="424"/>
      <c r="M186" s="424"/>
      <c r="N186" s="424"/>
      <c r="O186" s="424"/>
      <c r="P186" s="424"/>
      <c r="Q186" s="424"/>
      <c r="R186" s="424"/>
      <c r="S186" s="322" t="s">
        <v>2363</v>
      </c>
      <c r="T186" s="98"/>
      <c r="U186" s="422"/>
      <c r="V186" s="424"/>
      <c r="W186" s="422"/>
      <c r="X186" s="2"/>
      <c r="Y186" s="131"/>
      <c r="Z186" s="1"/>
      <c r="AA186" s="424"/>
      <c r="AB186" s="1"/>
      <c r="AC186" s="2"/>
      <c r="AD186" s="13"/>
      <c r="AE186" s="1"/>
      <c r="AF186" s="425"/>
    </row>
    <row r="187" spans="2:32" x14ac:dyDescent="0.2">
      <c r="B187" s="13" t="s">
        <v>94</v>
      </c>
      <c r="C187" s="422" t="s">
        <v>2325</v>
      </c>
      <c r="D187" s="424">
        <v>173</v>
      </c>
      <c r="E187" s="2" t="s">
        <v>55</v>
      </c>
      <c r="F187" s="13"/>
      <c r="G187" s="424">
        <v>2</v>
      </c>
      <c r="H187" s="424"/>
      <c r="I187" s="424">
        <v>6</v>
      </c>
      <c r="J187" s="424"/>
      <c r="K187" s="424"/>
      <c r="L187" s="424"/>
      <c r="M187" s="424"/>
      <c r="N187" s="424">
        <v>3</v>
      </c>
      <c r="O187" s="424"/>
      <c r="P187" s="424"/>
      <c r="Q187" s="424"/>
      <c r="R187" s="424"/>
      <c r="S187" s="321" t="s">
        <v>1322</v>
      </c>
      <c r="T187" s="98"/>
      <c r="U187" s="422"/>
      <c r="V187" s="424"/>
      <c r="W187" s="422"/>
      <c r="X187" s="2"/>
      <c r="Y187" s="131"/>
      <c r="Z187" s="1"/>
      <c r="AA187" s="424"/>
      <c r="AB187" s="1"/>
      <c r="AC187" s="2"/>
      <c r="AD187" s="13"/>
      <c r="AE187" s="1"/>
      <c r="AF187" s="425"/>
    </row>
    <row r="188" spans="2:32" x14ac:dyDescent="0.2">
      <c r="B188" s="13" t="s">
        <v>94</v>
      </c>
      <c r="C188" s="422" t="s">
        <v>2325</v>
      </c>
      <c r="D188" s="424">
        <v>174</v>
      </c>
      <c r="E188" s="2" t="s">
        <v>55</v>
      </c>
      <c r="F188" s="13"/>
      <c r="G188" s="424">
        <v>2</v>
      </c>
      <c r="H188" s="424"/>
      <c r="I188" s="424">
        <v>6</v>
      </c>
      <c r="J188" s="424"/>
      <c r="K188" s="424"/>
      <c r="L188" s="424"/>
      <c r="M188" s="424"/>
      <c r="N188" s="424"/>
      <c r="O188" s="424"/>
      <c r="P188" s="424"/>
      <c r="Q188" s="424"/>
      <c r="R188" s="424"/>
      <c r="S188" s="321" t="s">
        <v>1322</v>
      </c>
      <c r="T188" s="98"/>
      <c r="U188" s="422"/>
      <c r="V188" s="424"/>
      <c r="W188" s="422"/>
      <c r="X188" s="2"/>
      <c r="Y188" s="131"/>
      <c r="Z188" s="1"/>
      <c r="AA188" s="424"/>
      <c r="AB188" s="1"/>
      <c r="AC188" s="2"/>
      <c r="AD188" s="13"/>
      <c r="AE188" s="1"/>
      <c r="AF188" s="425"/>
    </row>
    <row r="189" spans="2:32" x14ac:dyDescent="0.2">
      <c r="B189" s="13" t="s">
        <v>94</v>
      </c>
      <c r="C189" s="422" t="s">
        <v>2325</v>
      </c>
      <c r="D189" s="424">
        <v>175</v>
      </c>
      <c r="E189" s="2" t="s">
        <v>49</v>
      </c>
      <c r="F189" s="13"/>
      <c r="G189" s="424"/>
      <c r="H189" s="424"/>
      <c r="I189" s="424">
        <v>3</v>
      </c>
      <c r="J189" s="424"/>
      <c r="K189" s="424">
        <v>3</v>
      </c>
      <c r="L189" s="424"/>
      <c r="M189" s="424"/>
      <c r="N189" s="424">
        <v>3</v>
      </c>
      <c r="O189" s="424"/>
      <c r="P189" s="424"/>
      <c r="Q189" s="424"/>
      <c r="R189" s="424"/>
      <c r="S189" s="320" t="s">
        <v>3225</v>
      </c>
      <c r="T189" s="98"/>
      <c r="U189" s="422"/>
      <c r="V189" s="424"/>
      <c r="W189" s="422"/>
      <c r="X189" s="2"/>
      <c r="Y189" s="131"/>
      <c r="Z189" s="1"/>
      <c r="AA189" s="424"/>
      <c r="AB189" s="1"/>
      <c r="AC189" s="2"/>
      <c r="AD189" s="13"/>
      <c r="AE189" s="1"/>
      <c r="AF189" s="425"/>
    </row>
    <row r="190" spans="2:32" x14ac:dyDescent="0.2">
      <c r="B190" s="13" t="s">
        <v>94</v>
      </c>
      <c r="C190" s="422" t="s">
        <v>2325</v>
      </c>
      <c r="D190" s="424">
        <v>176</v>
      </c>
      <c r="E190" s="2" t="s">
        <v>50</v>
      </c>
      <c r="F190" s="13"/>
      <c r="G190" s="424">
        <v>1</v>
      </c>
      <c r="H190" s="424"/>
      <c r="I190" s="424">
        <v>6</v>
      </c>
      <c r="J190" s="424"/>
      <c r="K190" s="424"/>
      <c r="L190" s="424"/>
      <c r="M190" s="424"/>
      <c r="N190" s="424"/>
      <c r="O190" s="424"/>
      <c r="P190" s="424">
        <v>3</v>
      </c>
      <c r="Q190" s="424"/>
      <c r="R190" s="424"/>
      <c r="S190" s="321" t="s">
        <v>2368</v>
      </c>
      <c r="T190" s="98"/>
      <c r="U190" s="422"/>
      <c r="V190" s="424"/>
      <c r="W190" s="422"/>
      <c r="X190" s="2"/>
      <c r="Y190" s="131"/>
      <c r="Z190" s="1"/>
      <c r="AA190" s="424"/>
      <c r="AB190" s="1"/>
      <c r="AC190" s="2"/>
      <c r="AD190" s="13"/>
      <c r="AE190" s="1"/>
      <c r="AF190" s="425"/>
    </row>
    <row r="191" spans="2:32" x14ac:dyDescent="0.2">
      <c r="B191" s="13" t="s">
        <v>94</v>
      </c>
      <c r="C191" s="422" t="s">
        <v>2325</v>
      </c>
      <c r="D191" s="424">
        <v>177</v>
      </c>
      <c r="E191" s="2" t="s">
        <v>42</v>
      </c>
      <c r="F191" s="13"/>
      <c r="G191" s="424">
        <v>3</v>
      </c>
      <c r="H191" s="424"/>
      <c r="I191" s="424"/>
      <c r="J191" s="424"/>
      <c r="K191" s="424"/>
      <c r="L191" s="424"/>
      <c r="M191" s="424"/>
      <c r="N191" s="424">
        <v>3</v>
      </c>
      <c r="O191" s="424"/>
      <c r="P191" s="424"/>
      <c r="Q191" s="424"/>
      <c r="R191" s="424"/>
      <c r="S191" s="322" t="s">
        <v>2363</v>
      </c>
      <c r="T191" s="98"/>
      <c r="U191" s="422"/>
      <c r="V191" s="424"/>
      <c r="W191" s="422"/>
      <c r="X191" s="2"/>
      <c r="Y191" s="131"/>
      <c r="Z191" s="1"/>
      <c r="AA191" s="424"/>
      <c r="AB191" s="1"/>
      <c r="AC191" s="2"/>
      <c r="AD191" s="13"/>
      <c r="AE191" s="1"/>
      <c r="AF191" s="425"/>
    </row>
    <row r="192" spans="2:32" x14ac:dyDescent="0.2">
      <c r="B192" s="13" t="s">
        <v>94</v>
      </c>
      <c r="C192" s="422" t="s">
        <v>2325</v>
      </c>
      <c r="D192" s="424">
        <v>178</v>
      </c>
      <c r="E192" s="2" t="s">
        <v>42</v>
      </c>
      <c r="F192" s="13"/>
      <c r="G192" s="424">
        <v>3</v>
      </c>
      <c r="H192" s="424"/>
      <c r="I192" s="424"/>
      <c r="J192" s="424"/>
      <c r="K192" s="424"/>
      <c r="L192" s="424"/>
      <c r="M192" s="424"/>
      <c r="N192" s="424"/>
      <c r="O192" s="424"/>
      <c r="P192" s="424"/>
      <c r="Q192" s="424"/>
      <c r="R192" s="424"/>
      <c r="S192" s="322" t="s">
        <v>2245</v>
      </c>
      <c r="T192" s="98"/>
      <c r="U192" s="422"/>
      <c r="V192" s="424"/>
      <c r="W192" s="422"/>
      <c r="X192" s="2"/>
      <c r="Y192" s="131"/>
      <c r="Z192" s="1"/>
      <c r="AA192" s="424"/>
      <c r="AB192" s="1"/>
      <c r="AC192" s="2"/>
      <c r="AD192" s="13"/>
      <c r="AE192" s="1"/>
      <c r="AF192" s="425"/>
    </row>
    <row r="193" spans="2:32" x14ac:dyDescent="0.2">
      <c r="B193" s="13" t="s">
        <v>94</v>
      </c>
      <c r="C193" s="422" t="s">
        <v>2325</v>
      </c>
      <c r="D193" s="424">
        <v>179</v>
      </c>
      <c r="E193" s="2" t="s">
        <v>1109</v>
      </c>
      <c r="F193" s="13"/>
      <c r="G193" s="424">
        <v>5</v>
      </c>
      <c r="H193" s="424"/>
      <c r="I193" s="424">
        <v>3</v>
      </c>
      <c r="J193" s="424"/>
      <c r="K193" s="424"/>
      <c r="L193" s="424"/>
      <c r="M193" s="424"/>
      <c r="N193" s="424"/>
      <c r="O193" s="424"/>
      <c r="P193" s="424">
        <v>3</v>
      </c>
      <c r="Q193" s="424"/>
      <c r="R193" s="424"/>
      <c r="S193" s="321" t="s">
        <v>2369</v>
      </c>
      <c r="T193" s="98"/>
      <c r="U193" s="422"/>
      <c r="V193" s="424"/>
      <c r="W193" s="422"/>
      <c r="X193" s="2"/>
      <c r="Y193" s="131"/>
      <c r="Z193" s="1"/>
      <c r="AA193" s="424"/>
      <c r="AB193" s="1"/>
      <c r="AC193" s="2"/>
      <c r="AD193" s="13"/>
      <c r="AE193" s="1"/>
      <c r="AF193" s="425"/>
    </row>
    <row r="194" spans="2:32" x14ac:dyDescent="0.2">
      <c r="B194" s="13" t="s">
        <v>94</v>
      </c>
      <c r="C194" s="422" t="s">
        <v>2325</v>
      </c>
      <c r="D194" s="424">
        <v>180</v>
      </c>
      <c r="E194" s="2" t="s">
        <v>42</v>
      </c>
      <c r="F194" s="13"/>
      <c r="G194" s="424">
        <v>3</v>
      </c>
      <c r="H194" s="424"/>
      <c r="I194" s="424"/>
      <c r="J194" s="424"/>
      <c r="K194" s="424"/>
      <c r="L194" s="424"/>
      <c r="M194" s="424"/>
      <c r="N194" s="424">
        <v>3</v>
      </c>
      <c r="O194" s="424"/>
      <c r="P194" s="424"/>
      <c r="Q194" s="424"/>
      <c r="R194" s="424"/>
      <c r="S194" s="322" t="s">
        <v>2363</v>
      </c>
      <c r="T194" s="98"/>
      <c r="U194" s="422"/>
      <c r="V194" s="424"/>
      <c r="W194" s="422"/>
      <c r="X194" s="2"/>
      <c r="Y194" s="131"/>
      <c r="Z194" s="1"/>
      <c r="AA194" s="424"/>
      <c r="AB194" s="1"/>
      <c r="AC194" s="2"/>
      <c r="AD194" s="13"/>
      <c r="AE194" s="1"/>
      <c r="AF194" s="425"/>
    </row>
    <row r="195" spans="2:32" x14ac:dyDescent="0.2">
      <c r="B195" s="13" t="s">
        <v>94</v>
      </c>
      <c r="C195" s="422" t="s">
        <v>2325</v>
      </c>
      <c r="D195" s="424">
        <v>181</v>
      </c>
      <c r="E195" s="2" t="s">
        <v>1113</v>
      </c>
      <c r="F195" s="13"/>
      <c r="G195" s="424">
        <v>3</v>
      </c>
      <c r="H195" s="424"/>
      <c r="I195" s="424">
        <v>3</v>
      </c>
      <c r="J195" s="424"/>
      <c r="K195" s="424"/>
      <c r="L195" s="424"/>
      <c r="M195" s="424"/>
      <c r="N195" s="424"/>
      <c r="O195" s="424"/>
      <c r="P195" s="424">
        <v>3</v>
      </c>
      <c r="Q195" s="424"/>
      <c r="R195" s="424"/>
      <c r="S195" s="320" t="s">
        <v>3226</v>
      </c>
      <c r="T195" s="98"/>
      <c r="U195" s="422"/>
      <c r="V195" s="424"/>
      <c r="W195" s="422"/>
      <c r="X195" s="2"/>
      <c r="Y195" s="131"/>
      <c r="Z195" s="1"/>
      <c r="AA195" s="424"/>
      <c r="AB195" s="1"/>
      <c r="AC195" s="2"/>
      <c r="AD195" s="13"/>
      <c r="AE195" s="1"/>
      <c r="AF195" s="425"/>
    </row>
    <row r="196" spans="2:32" x14ac:dyDescent="0.2">
      <c r="B196" s="13" t="s">
        <v>94</v>
      </c>
      <c r="C196" s="422" t="s">
        <v>2325</v>
      </c>
      <c r="D196" s="424">
        <v>182</v>
      </c>
      <c r="E196" s="2" t="s">
        <v>42</v>
      </c>
      <c r="F196" s="13"/>
      <c r="G196" s="424">
        <v>3</v>
      </c>
      <c r="H196" s="424"/>
      <c r="I196" s="424"/>
      <c r="J196" s="424"/>
      <c r="K196" s="424"/>
      <c r="L196" s="424"/>
      <c r="M196" s="424"/>
      <c r="N196" s="424"/>
      <c r="O196" s="424"/>
      <c r="P196" s="424"/>
      <c r="Q196" s="424"/>
      <c r="R196" s="424"/>
      <c r="S196" s="322" t="s">
        <v>2370</v>
      </c>
      <c r="T196" s="98"/>
      <c r="U196" s="422"/>
      <c r="V196" s="424"/>
      <c r="W196" s="422"/>
      <c r="X196" s="2"/>
      <c r="Y196" s="131"/>
      <c r="Z196" s="1"/>
      <c r="AA196" s="424"/>
      <c r="AB196" s="1"/>
      <c r="AC196" s="2"/>
      <c r="AD196" s="13"/>
      <c r="AE196" s="1"/>
      <c r="AF196" s="425"/>
    </row>
    <row r="197" spans="2:32" x14ac:dyDescent="0.2">
      <c r="B197" s="13" t="s">
        <v>94</v>
      </c>
      <c r="C197" s="422" t="s">
        <v>2325</v>
      </c>
      <c r="D197" s="424">
        <v>183</v>
      </c>
      <c r="E197" s="2" t="s">
        <v>42</v>
      </c>
      <c r="F197" s="13"/>
      <c r="G197" s="424">
        <v>3</v>
      </c>
      <c r="H197" s="424"/>
      <c r="I197" s="424"/>
      <c r="J197" s="424"/>
      <c r="K197" s="424"/>
      <c r="L197" s="424"/>
      <c r="M197" s="424"/>
      <c r="N197" s="424">
        <v>3</v>
      </c>
      <c r="O197" s="424"/>
      <c r="P197" s="424"/>
      <c r="Q197" s="424"/>
      <c r="R197" s="424"/>
      <c r="S197" s="322" t="s">
        <v>2371</v>
      </c>
      <c r="T197" s="98"/>
      <c r="U197" s="422"/>
      <c r="V197" s="424"/>
      <c r="W197" s="422"/>
      <c r="X197" s="2"/>
      <c r="Y197" s="131"/>
      <c r="Z197" s="1"/>
      <c r="AA197" s="424"/>
      <c r="AB197" s="1"/>
      <c r="AC197" s="2"/>
      <c r="AD197" s="13"/>
      <c r="AE197" s="1"/>
      <c r="AF197" s="425"/>
    </row>
    <row r="198" spans="2:32" x14ac:dyDescent="0.2">
      <c r="B198" s="13" t="s">
        <v>94</v>
      </c>
      <c r="C198" s="422" t="s">
        <v>2325</v>
      </c>
      <c r="D198" s="424">
        <v>184</v>
      </c>
      <c r="E198" s="2" t="s">
        <v>42</v>
      </c>
      <c r="F198" s="13"/>
      <c r="G198" s="424">
        <v>3</v>
      </c>
      <c r="H198" s="424"/>
      <c r="I198" s="424"/>
      <c r="J198" s="424"/>
      <c r="K198" s="424"/>
      <c r="L198" s="424"/>
      <c r="M198" s="424"/>
      <c r="N198" s="424"/>
      <c r="O198" s="424"/>
      <c r="P198" s="424"/>
      <c r="Q198" s="424"/>
      <c r="R198" s="424"/>
      <c r="S198" s="320" t="s">
        <v>3227</v>
      </c>
      <c r="T198" s="98"/>
      <c r="U198" s="422"/>
      <c r="V198" s="424"/>
      <c r="W198" s="422"/>
      <c r="X198" s="2"/>
      <c r="Y198" s="131"/>
      <c r="Z198" s="1"/>
      <c r="AA198" s="424"/>
      <c r="AB198" s="1"/>
      <c r="AC198" s="2"/>
      <c r="AD198" s="13"/>
      <c r="AE198" s="1"/>
      <c r="AF198" s="425"/>
    </row>
    <row r="199" spans="2:32" x14ac:dyDescent="0.2">
      <c r="B199" s="13" t="s">
        <v>94</v>
      </c>
      <c r="C199" s="422" t="s">
        <v>2325</v>
      </c>
      <c r="D199" s="424">
        <v>185</v>
      </c>
      <c r="E199" s="2" t="s">
        <v>42</v>
      </c>
      <c r="F199" s="13"/>
      <c r="G199" s="424">
        <v>3</v>
      </c>
      <c r="H199" s="424"/>
      <c r="I199" s="424"/>
      <c r="J199" s="424"/>
      <c r="K199" s="424"/>
      <c r="L199" s="424"/>
      <c r="M199" s="424"/>
      <c r="N199" s="424"/>
      <c r="O199" s="424"/>
      <c r="P199" s="424"/>
      <c r="Q199" s="424"/>
      <c r="R199" s="424"/>
      <c r="S199" s="321" t="s">
        <v>2249</v>
      </c>
      <c r="T199" s="98"/>
      <c r="U199" s="422"/>
      <c r="V199" s="424"/>
      <c r="W199" s="422"/>
      <c r="X199" s="2"/>
      <c r="Y199" s="131"/>
      <c r="Z199" s="1"/>
      <c r="AA199" s="424"/>
      <c r="AB199" s="1"/>
      <c r="AC199" s="2"/>
      <c r="AD199" s="13"/>
      <c r="AE199" s="1"/>
      <c r="AF199" s="425"/>
    </row>
    <row r="200" spans="2:32" x14ac:dyDescent="0.2">
      <c r="B200" s="13" t="s">
        <v>94</v>
      </c>
      <c r="C200" s="422" t="s">
        <v>2325</v>
      </c>
      <c r="D200" s="424">
        <v>186</v>
      </c>
      <c r="E200" s="2" t="s">
        <v>42</v>
      </c>
      <c r="F200" s="13"/>
      <c r="G200" s="424">
        <v>3</v>
      </c>
      <c r="H200" s="424"/>
      <c r="I200" s="424"/>
      <c r="J200" s="424"/>
      <c r="K200" s="424"/>
      <c r="L200" s="424"/>
      <c r="M200" s="424"/>
      <c r="N200" s="424">
        <v>3</v>
      </c>
      <c r="O200" s="424"/>
      <c r="P200" s="424"/>
      <c r="Q200" s="424"/>
      <c r="R200" s="424"/>
      <c r="S200" s="322" t="s">
        <v>2370</v>
      </c>
      <c r="T200" s="98"/>
      <c r="U200" s="422"/>
      <c r="V200" s="424"/>
      <c r="W200" s="422"/>
      <c r="X200" s="2"/>
      <c r="Y200" s="131"/>
      <c r="Z200" s="1"/>
      <c r="AA200" s="424"/>
      <c r="AB200" s="1"/>
      <c r="AC200" s="2"/>
      <c r="AD200" s="13"/>
      <c r="AE200" s="1"/>
      <c r="AF200" s="425"/>
    </row>
    <row r="201" spans="2:32" x14ac:dyDescent="0.2">
      <c r="B201" s="13" t="s">
        <v>94</v>
      </c>
      <c r="C201" s="422" t="s">
        <v>2325</v>
      </c>
      <c r="D201" s="424">
        <v>187</v>
      </c>
      <c r="E201" s="2" t="s">
        <v>1109</v>
      </c>
      <c r="F201" s="13"/>
      <c r="G201" s="424">
        <v>4</v>
      </c>
      <c r="H201" s="424"/>
      <c r="I201" s="424">
        <v>3</v>
      </c>
      <c r="J201" s="424"/>
      <c r="K201" s="424"/>
      <c r="L201" s="424"/>
      <c r="M201" s="424"/>
      <c r="N201" s="424"/>
      <c r="O201" s="424"/>
      <c r="P201" s="424">
        <v>3</v>
      </c>
      <c r="Q201" s="424"/>
      <c r="R201" s="424"/>
      <c r="S201" s="320" t="s">
        <v>3228</v>
      </c>
      <c r="T201" s="98"/>
      <c r="U201" s="422"/>
      <c r="V201" s="424"/>
      <c r="W201" s="422"/>
      <c r="X201" s="2"/>
      <c r="Y201" s="131"/>
      <c r="Z201" s="1"/>
      <c r="AA201" s="424"/>
      <c r="AB201" s="1"/>
      <c r="AC201" s="2"/>
      <c r="AD201" s="13"/>
      <c r="AE201" s="1"/>
      <c r="AF201" s="425"/>
    </row>
    <row r="202" spans="2:32" x14ac:dyDescent="0.2">
      <c r="B202" s="13" t="s">
        <v>94</v>
      </c>
      <c r="C202" s="422" t="s">
        <v>2325</v>
      </c>
      <c r="D202" s="424">
        <v>188</v>
      </c>
      <c r="E202" s="2" t="s">
        <v>1109</v>
      </c>
      <c r="F202" s="13"/>
      <c r="G202" s="424">
        <v>4</v>
      </c>
      <c r="H202" s="424">
        <v>3</v>
      </c>
      <c r="I202" s="424"/>
      <c r="J202" s="424"/>
      <c r="K202" s="424"/>
      <c r="L202" s="424"/>
      <c r="M202" s="424"/>
      <c r="N202" s="424">
        <v>3</v>
      </c>
      <c r="O202" s="424"/>
      <c r="P202" s="424">
        <v>3</v>
      </c>
      <c r="Q202" s="424"/>
      <c r="R202" s="424"/>
      <c r="S202" s="322" t="s">
        <v>2372</v>
      </c>
      <c r="T202" s="98"/>
      <c r="U202" s="422"/>
      <c r="V202" s="424"/>
      <c r="W202" s="422"/>
      <c r="X202" s="2"/>
      <c r="Y202" s="131"/>
      <c r="Z202" s="1"/>
      <c r="AA202" s="424"/>
      <c r="AB202" s="1"/>
      <c r="AC202" s="2"/>
      <c r="AD202" s="13"/>
      <c r="AE202" s="1"/>
      <c r="AF202" s="425"/>
    </row>
    <row r="203" spans="2:32" x14ac:dyDescent="0.2">
      <c r="B203" s="13" t="s">
        <v>94</v>
      </c>
      <c r="C203" s="422" t="s">
        <v>2325</v>
      </c>
      <c r="D203" s="424">
        <v>189</v>
      </c>
      <c r="E203" s="2" t="s">
        <v>55</v>
      </c>
      <c r="F203" s="13"/>
      <c r="G203" s="424">
        <v>1</v>
      </c>
      <c r="H203" s="424">
        <v>6</v>
      </c>
      <c r="I203" s="424"/>
      <c r="J203" s="424"/>
      <c r="K203" s="424"/>
      <c r="L203" s="424"/>
      <c r="M203" s="424"/>
      <c r="N203" s="424"/>
      <c r="O203" s="424"/>
      <c r="P203" s="424"/>
      <c r="Q203" s="424"/>
      <c r="R203" s="424"/>
      <c r="S203" s="321" t="s">
        <v>1322</v>
      </c>
      <c r="T203" s="98"/>
      <c r="U203" s="422"/>
      <c r="V203" s="424"/>
      <c r="W203" s="422"/>
      <c r="X203" s="2"/>
      <c r="Y203" s="131"/>
      <c r="Z203" s="1"/>
      <c r="AA203" s="424"/>
      <c r="AB203" s="1"/>
      <c r="AC203" s="2"/>
      <c r="AD203" s="13"/>
      <c r="AE203" s="1"/>
      <c r="AF203" s="425"/>
    </row>
    <row r="204" spans="2:32" x14ac:dyDescent="0.2">
      <c r="B204" s="13" t="s">
        <v>94</v>
      </c>
      <c r="C204" s="422" t="s">
        <v>2325</v>
      </c>
      <c r="D204" s="424">
        <v>190</v>
      </c>
      <c r="E204" s="2" t="s">
        <v>52</v>
      </c>
      <c r="F204" s="13"/>
      <c r="G204" s="424"/>
      <c r="H204" s="424">
        <v>3</v>
      </c>
      <c r="I204" s="424"/>
      <c r="J204" s="424"/>
      <c r="K204" s="424">
        <v>3</v>
      </c>
      <c r="L204" s="424"/>
      <c r="M204" s="424"/>
      <c r="N204" s="424">
        <v>3</v>
      </c>
      <c r="O204" s="424"/>
      <c r="P204" s="424"/>
      <c r="Q204" s="424"/>
      <c r="R204" s="424"/>
      <c r="S204" s="321" t="s">
        <v>2373</v>
      </c>
      <c r="T204" s="98"/>
      <c r="U204" s="422"/>
      <c r="V204" s="424"/>
      <c r="W204" s="422"/>
      <c r="X204" s="2"/>
      <c r="Y204" s="131"/>
      <c r="Z204" s="1"/>
      <c r="AA204" s="424"/>
      <c r="AB204" s="1"/>
      <c r="AC204" s="2"/>
      <c r="AD204" s="13"/>
      <c r="AE204" s="1"/>
      <c r="AF204" s="425"/>
    </row>
    <row r="205" spans="2:32" x14ac:dyDescent="0.2">
      <c r="B205" s="13" t="s">
        <v>94</v>
      </c>
      <c r="C205" s="422" t="s">
        <v>2325</v>
      </c>
      <c r="D205" s="424">
        <v>191</v>
      </c>
      <c r="E205" s="2" t="s">
        <v>42</v>
      </c>
      <c r="F205" s="13"/>
      <c r="G205" s="424">
        <v>3</v>
      </c>
      <c r="H205" s="424"/>
      <c r="I205" s="424"/>
      <c r="J205" s="424"/>
      <c r="K205" s="424"/>
      <c r="L205" s="424"/>
      <c r="M205" s="424"/>
      <c r="N205" s="424">
        <v>3</v>
      </c>
      <c r="O205" s="424"/>
      <c r="P205" s="424"/>
      <c r="Q205" s="424"/>
      <c r="R205" s="424"/>
      <c r="S205" s="321" t="s">
        <v>1322</v>
      </c>
      <c r="T205" s="98"/>
      <c r="U205" s="422"/>
      <c r="V205" s="424"/>
      <c r="W205" s="422"/>
      <c r="X205" s="2"/>
      <c r="Y205" s="131"/>
      <c r="Z205" s="1"/>
      <c r="AA205" s="424"/>
      <c r="AB205" s="1"/>
      <c r="AC205" s="2"/>
      <c r="AD205" s="13"/>
      <c r="AE205" s="1"/>
      <c r="AF205" s="425"/>
    </row>
    <row r="206" spans="2:32" x14ac:dyDescent="0.2">
      <c r="B206" s="13" t="s">
        <v>94</v>
      </c>
      <c r="C206" s="422" t="s">
        <v>2325</v>
      </c>
      <c r="D206" s="424">
        <v>192</v>
      </c>
      <c r="E206" s="2" t="s">
        <v>1113</v>
      </c>
      <c r="F206" s="13"/>
      <c r="G206" s="424">
        <v>3</v>
      </c>
      <c r="H206" s="424"/>
      <c r="I206" s="424">
        <v>3</v>
      </c>
      <c r="J206" s="424"/>
      <c r="K206" s="424"/>
      <c r="L206" s="424"/>
      <c r="M206" s="424"/>
      <c r="N206" s="424"/>
      <c r="O206" s="424"/>
      <c r="P206" s="424">
        <v>3</v>
      </c>
      <c r="Q206" s="424"/>
      <c r="R206" s="424"/>
      <c r="S206" s="320" t="s">
        <v>3229</v>
      </c>
      <c r="T206" s="98"/>
      <c r="U206" s="422"/>
      <c r="V206" s="424"/>
      <c r="W206" s="422"/>
      <c r="X206" s="2"/>
      <c r="Y206" s="131"/>
      <c r="Z206" s="1"/>
      <c r="AA206" s="424"/>
      <c r="AB206" s="1"/>
      <c r="AC206" s="2"/>
      <c r="AD206" s="13"/>
      <c r="AE206" s="1"/>
      <c r="AF206" s="425"/>
    </row>
    <row r="207" spans="2:32" x14ac:dyDescent="0.2">
      <c r="B207" s="13" t="s">
        <v>94</v>
      </c>
      <c r="C207" s="422" t="s">
        <v>2325</v>
      </c>
      <c r="D207" s="424">
        <v>193</v>
      </c>
      <c r="E207" s="2" t="s">
        <v>50</v>
      </c>
      <c r="F207" s="13"/>
      <c r="G207" s="424">
        <v>2</v>
      </c>
      <c r="H207" s="424"/>
      <c r="I207" s="424">
        <v>6</v>
      </c>
      <c r="J207" s="424"/>
      <c r="K207" s="424"/>
      <c r="L207" s="424"/>
      <c r="M207" s="424"/>
      <c r="N207" s="424"/>
      <c r="O207" s="424"/>
      <c r="P207" s="424"/>
      <c r="Q207" s="424"/>
      <c r="R207" s="424"/>
      <c r="S207" s="321" t="s">
        <v>1322</v>
      </c>
      <c r="T207" s="98"/>
      <c r="U207" s="422"/>
      <c r="V207" s="424"/>
      <c r="W207" s="422"/>
      <c r="X207" s="2"/>
      <c r="Y207" s="131"/>
      <c r="Z207" s="1"/>
      <c r="AA207" s="424"/>
      <c r="AB207" s="1"/>
      <c r="AC207" s="2"/>
      <c r="AD207" s="13"/>
      <c r="AE207" s="1"/>
      <c r="AF207" s="425"/>
    </row>
    <row r="208" spans="2:32" x14ac:dyDescent="0.2">
      <c r="B208" s="13" t="s">
        <v>94</v>
      </c>
      <c r="C208" s="422" t="s">
        <v>2325</v>
      </c>
      <c r="D208" s="424">
        <v>194</v>
      </c>
      <c r="E208" s="2" t="s">
        <v>47</v>
      </c>
      <c r="F208" s="13"/>
      <c r="G208" s="424">
        <v>3</v>
      </c>
      <c r="H208" s="424"/>
      <c r="I208" s="424"/>
      <c r="J208" s="424"/>
      <c r="K208" s="424"/>
      <c r="L208" s="424"/>
      <c r="M208" s="424"/>
      <c r="N208" s="424"/>
      <c r="O208" s="424"/>
      <c r="P208" s="424"/>
      <c r="Q208" s="424"/>
      <c r="R208" s="424"/>
      <c r="S208" s="322" t="s">
        <v>1319</v>
      </c>
      <c r="T208" s="98"/>
      <c r="U208" s="422"/>
      <c r="V208" s="424"/>
      <c r="W208" s="422"/>
      <c r="X208" s="2"/>
      <c r="Y208" s="131"/>
      <c r="Z208" s="1"/>
      <c r="AA208" s="424"/>
      <c r="AB208" s="1"/>
      <c r="AC208" s="2"/>
      <c r="AD208" s="13"/>
      <c r="AE208" s="1"/>
      <c r="AF208" s="425"/>
    </row>
    <row r="209" spans="2:32" x14ac:dyDescent="0.2">
      <c r="B209" s="13" t="s">
        <v>94</v>
      </c>
      <c r="C209" s="422" t="s">
        <v>2325</v>
      </c>
      <c r="D209" s="424">
        <v>195</v>
      </c>
      <c r="E209" s="2" t="s">
        <v>1109</v>
      </c>
      <c r="F209" s="13"/>
      <c r="G209" s="424">
        <v>3</v>
      </c>
      <c r="H209" s="424"/>
      <c r="I209" s="424">
        <v>3</v>
      </c>
      <c r="J209" s="424"/>
      <c r="K209" s="424"/>
      <c r="L209" s="424"/>
      <c r="M209" s="424"/>
      <c r="N209" s="424"/>
      <c r="O209" s="424"/>
      <c r="P209" s="424"/>
      <c r="Q209" s="424"/>
      <c r="R209" s="424"/>
      <c r="S209" s="321" t="s">
        <v>2249</v>
      </c>
      <c r="T209" s="98"/>
      <c r="U209" s="422"/>
      <c r="V209" s="424"/>
      <c r="W209" s="422"/>
      <c r="X209" s="2"/>
      <c r="Y209" s="131"/>
      <c r="Z209" s="1"/>
      <c r="AA209" s="424"/>
      <c r="AB209" s="1"/>
      <c r="AC209" s="2"/>
      <c r="AD209" s="13"/>
      <c r="AE209" s="1"/>
      <c r="AF209" s="425"/>
    </row>
    <row r="210" spans="2:32" x14ac:dyDescent="0.2">
      <c r="B210" s="13" t="s">
        <v>94</v>
      </c>
      <c r="C210" s="422" t="s">
        <v>2325</v>
      </c>
      <c r="D210" s="424">
        <v>196</v>
      </c>
      <c r="E210" s="2" t="s">
        <v>49</v>
      </c>
      <c r="F210" s="13"/>
      <c r="G210" s="424">
        <v>6</v>
      </c>
      <c r="H210" s="424"/>
      <c r="I210" s="424">
        <v>3</v>
      </c>
      <c r="J210" s="424"/>
      <c r="K210" s="424"/>
      <c r="L210" s="424"/>
      <c r="M210" s="424"/>
      <c r="N210" s="424"/>
      <c r="O210" s="424"/>
      <c r="P210" s="424"/>
      <c r="Q210" s="424"/>
      <c r="R210" s="424"/>
      <c r="S210" s="321" t="s">
        <v>2249</v>
      </c>
      <c r="T210" s="98"/>
      <c r="U210" s="422"/>
      <c r="V210" s="424"/>
      <c r="W210" s="422"/>
      <c r="X210" s="2"/>
      <c r="Y210" s="131"/>
      <c r="Z210" s="1"/>
      <c r="AA210" s="424"/>
      <c r="AB210" s="1"/>
      <c r="AC210" s="2"/>
      <c r="AD210" s="13"/>
      <c r="AE210" s="1"/>
      <c r="AF210" s="425"/>
    </row>
    <row r="211" spans="2:32" x14ac:dyDescent="0.2">
      <c r="B211" s="13" t="s">
        <v>94</v>
      </c>
      <c r="C211" s="422" t="s">
        <v>2325</v>
      </c>
      <c r="D211" s="424">
        <v>197</v>
      </c>
      <c r="E211" s="2" t="s">
        <v>42</v>
      </c>
      <c r="F211" s="13"/>
      <c r="G211" s="424">
        <v>3</v>
      </c>
      <c r="H211" s="424"/>
      <c r="I211" s="424"/>
      <c r="J211" s="424"/>
      <c r="K211" s="424"/>
      <c r="L211" s="424"/>
      <c r="M211" s="424"/>
      <c r="N211" s="424"/>
      <c r="O211" s="424"/>
      <c r="P211" s="424"/>
      <c r="Q211" s="424"/>
      <c r="R211" s="424"/>
      <c r="S211" s="322" t="s">
        <v>1319</v>
      </c>
      <c r="T211" s="98"/>
      <c r="U211" s="422"/>
      <c r="V211" s="424"/>
      <c r="W211" s="422"/>
      <c r="X211" s="2"/>
      <c r="Y211" s="131"/>
      <c r="Z211" s="1"/>
      <c r="AA211" s="424"/>
      <c r="AB211" s="1"/>
      <c r="AC211" s="2"/>
      <c r="AD211" s="13"/>
      <c r="AE211" s="1"/>
      <c r="AF211" s="425"/>
    </row>
    <row r="212" spans="2:32" x14ac:dyDescent="0.2">
      <c r="B212" s="13" t="s">
        <v>94</v>
      </c>
      <c r="C212" s="422" t="s">
        <v>2325</v>
      </c>
      <c r="D212" s="424">
        <v>198</v>
      </c>
      <c r="E212" s="2" t="s">
        <v>52</v>
      </c>
      <c r="F212" s="13"/>
      <c r="G212" s="424"/>
      <c r="H212" s="424"/>
      <c r="I212" s="424">
        <v>3</v>
      </c>
      <c r="J212" s="424"/>
      <c r="K212" s="424">
        <v>3</v>
      </c>
      <c r="L212" s="424"/>
      <c r="M212" s="424"/>
      <c r="N212" s="424"/>
      <c r="O212" s="424"/>
      <c r="P212" s="424"/>
      <c r="Q212" s="424"/>
      <c r="R212" s="424"/>
      <c r="S212" s="321" t="s">
        <v>2249</v>
      </c>
      <c r="T212" s="98"/>
      <c r="U212" s="422"/>
      <c r="V212" s="424"/>
      <c r="W212" s="422"/>
      <c r="X212" s="2"/>
      <c r="Y212" s="131"/>
      <c r="Z212" s="1"/>
      <c r="AA212" s="424"/>
      <c r="AB212" s="1"/>
      <c r="AC212" s="2"/>
      <c r="AD212" s="13"/>
      <c r="AE212" s="1"/>
      <c r="AF212" s="425"/>
    </row>
    <row r="213" spans="2:32" x14ac:dyDescent="0.2">
      <c r="B213" s="13" t="s">
        <v>94</v>
      </c>
      <c r="C213" s="422" t="s">
        <v>2325</v>
      </c>
      <c r="D213" s="424">
        <v>199</v>
      </c>
      <c r="E213" s="2" t="s">
        <v>1109</v>
      </c>
      <c r="F213" s="13"/>
      <c r="G213" s="424">
        <v>3</v>
      </c>
      <c r="H213" s="424"/>
      <c r="I213" s="424">
        <v>3</v>
      </c>
      <c r="J213" s="424"/>
      <c r="K213" s="424"/>
      <c r="L213" s="424"/>
      <c r="M213" s="424"/>
      <c r="N213" s="424"/>
      <c r="O213" s="424"/>
      <c r="P213" s="424">
        <v>3</v>
      </c>
      <c r="Q213" s="424"/>
      <c r="R213" s="424"/>
      <c r="S213" s="322" t="s">
        <v>2374</v>
      </c>
      <c r="T213" s="98"/>
      <c r="U213" s="422"/>
      <c r="V213" s="424"/>
      <c r="W213" s="422"/>
      <c r="X213" s="2"/>
      <c r="Y213" s="131"/>
      <c r="Z213" s="1"/>
      <c r="AA213" s="424"/>
      <c r="AB213" s="1"/>
      <c r="AC213" s="2"/>
      <c r="AD213" s="13"/>
      <c r="AE213" s="1"/>
      <c r="AF213" s="425"/>
    </row>
    <row r="214" spans="2:32" x14ac:dyDescent="0.2">
      <c r="B214" s="13" t="s">
        <v>94</v>
      </c>
      <c r="C214" s="422" t="s">
        <v>2325</v>
      </c>
      <c r="D214" s="424">
        <v>200</v>
      </c>
      <c r="E214" s="2" t="s">
        <v>49</v>
      </c>
      <c r="F214" s="13"/>
      <c r="G214" s="424">
        <v>9</v>
      </c>
      <c r="H214" s="424"/>
      <c r="I214" s="424">
        <v>3</v>
      </c>
      <c r="J214" s="424"/>
      <c r="K214" s="424">
        <v>3</v>
      </c>
      <c r="L214" s="424"/>
      <c r="M214" s="424"/>
      <c r="N214" s="424"/>
      <c r="O214" s="424"/>
      <c r="P214" s="424"/>
      <c r="Q214" s="424"/>
      <c r="R214" s="424"/>
      <c r="S214" s="320" t="s">
        <v>3230</v>
      </c>
      <c r="T214" s="98"/>
      <c r="U214" s="422"/>
      <c r="V214" s="424"/>
      <c r="W214" s="422"/>
      <c r="X214" s="2"/>
      <c r="Y214" s="131"/>
      <c r="Z214" s="1"/>
      <c r="AA214" s="424"/>
      <c r="AB214" s="1"/>
      <c r="AC214" s="2"/>
      <c r="AD214" s="13"/>
      <c r="AE214" s="1"/>
      <c r="AF214" s="425"/>
    </row>
    <row r="215" spans="2:32" x14ac:dyDescent="0.2">
      <c r="B215" s="13" t="s">
        <v>94</v>
      </c>
      <c r="C215" s="422" t="s">
        <v>2325</v>
      </c>
      <c r="D215" s="424">
        <v>201</v>
      </c>
      <c r="E215" s="2" t="s">
        <v>42</v>
      </c>
      <c r="F215" s="13"/>
      <c r="G215" s="424">
        <v>3</v>
      </c>
      <c r="H215" s="424"/>
      <c r="I215" s="424"/>
      <c r="J215" s="424"/>
      <c r="K215" s="424"/>
      <c r="L215" s="424"/>
      <c r="M215" s="424"/>
      <c r="N215" s="424">
        <v>3</v>
      </c>
      <c r="O215" s="424"/>
      <c r="P215" s="424"/>
      <c r="Q215" s="424"/>
      <c r="R215" s="424"/>
      <c r="S215" s="322" t="s">
        <v>1140</v>
      </c>
      <c r="T215" s="98"/>
      <c r="U215" s="422"/>
      <c r="V215" s="424"/>
      <c r="W215" s="422"/>
      <c r="X215" s="2"/>
      <c r="Y215" s="131"/>
      <c r="Z215" s="1"/>
      <c r="AA215" s="424"/>
      <c r="AB215" s="1"/>
      <c r="AC215" s="2"/>
      <c r="AD215" s="13"/>
      <c r="AE215" s="1"/>
      <c r="AF215" s="425"/>
    </row>
    <row r="216" spans="2:32" x14ac:dyDescent="0.2">
      <c r="B216" s="13" t="s">
        <v>94</v>
      </c>
      <c r="C216" s="422" t="s">
        <v>2325</v>
      </c>
      <c r="D216" s="424">
        <v>202</v>
      </c>
      <c r="E216" s="2" t="s">
        <v>55</v>
      </c>
      <c r="F216" s="13"/>
      <c r="G216" s="424">
        <v>1</v>
      </c>
      <c r="H216" s="424"/>
      <c r="I216" s="424">
        <v>6</v>
      </c>
      <c r="J216" s="424"/>
      <c r="K216" s="424"/>
      <c r="L216" s="424"/>
      <c r="M216" s="424"/>
      <c r="N216" s="424">
        <v>3</v>
      </c>
      <c r="O216" s="424"/>
      <c r="P216" s="424"/>
      <c r="Q216" s="424"/>
      <c r="R216" s="424"/>
      <c r="S216" s="321" t="s">
        <v>2249</v>
      </c>
      <c r="T216" s="98"/>
      <c r="U216" s="422"/>
      <c r="V216" s="424"/>
      <c r="W216" s="422"/>
      <c r="X216" s="2"/>
      <c r="Y216" s="131"/>
      <c r="Z216" s="1"/>
      <c r="AA216" s="424"/>
      <c r="AB216" s="1"/>
      <c r="AC216" s="2"/>
      <c r="AD216" s="13"/>
      <c r="AE216" s="1"/>
      <c r="AF216" s="425"/>
    </row>
    <row r="217" spans="2:32" x14ac:dyDescent="0.2">
      <c r="B217" s="13" t="s">
        <v>94</v>
      </c>
      <c r="C217" s="422" t="s">
        <v>2325</v>
      </c>
      <c r="D217" s="424">
        <v>203</v>
      </c>
      <c r="E217" s="2" t="s">
        <v>42</v>
      </c>
      <c r="F217" s="13"/>
      <c r="G217" s="424">
        <v>3</v>
      </c>
      <c r="H217" s="424"/>
      <c r="I217" s="424"/>
      <c r="J217" s="424"/>
      <c r="K217" s="424"/>
      <c r="L217" s="424"/>
      <c r="M217" s="424"/>
      <c r="N217" s="424"/>
      <c r="O217" s="424"/>
      <c r="P217" s="424"/>
      <c r="Q217" s="424"/>
      <c r="R217" s="424"/>
      <c r="S217" s="322" t="s">
        <v>1319</v>
      </c>
      <c r="T217" s="98"/>
      <c r="U217" s="422"/>
      <c r="V217" s="424"/>
      <c r="W217" s="422"/>
      <c r="X217" s="2"/>
      <c r="Y217" s="131"/>
      <c r="Z217" s="1"/>
      <c r="AA217" s="424"/>
      <c r="AB217" s="1"/>
      <c r="AC217" s="2"/>
      <c r="AD217" s="13"/>
      <c r="AE217" s="1"/>
      <c r="AF217" s="425"/>
    </row>
    <row r="218" spans="2:32" x14ac:dyDescent="0.2">
      <c r="B218" s="13" t="s">
        <v>94</v>
      </c>
      <c r="C218" s="422" t="s">
        <v>2325</v>
      </c>
      <c r="D218" s="424">
        <v>204</v>
      </c>
      <c r="E218" s="2" t="s">
        <v>49</v>
      </c>
      <c r="F218" s="13"/>
      <c r="G218" s="424"/>
      <c r="H218" s="424"/>
      <c r="I218" s="424">
        <v>3</v>
      </c>
      <c r="J218" s="424"/>
      <c r="K218" s="424">
        <v>3</v>
      </c>
      <c r="L218" s="424"/>
      <c r="M218" s="424"/>
      <c r="N218" s="424"/>
      <c r="O218" s="424"/>
      <c r="P218" s="424"/>
      <c r="Q218" s="424"/>
      <c r="R218" s="424"/>
      <c r="S218" s="320" t="s">
        <v>3231</v>
      </c>
      <c r="T218" s="98"/>
      <c r="U218" s="422"/>
      <c r="V218" s="424"/>
      <c r="W218" s="422"/>
      <c r="X218" s="2"/>
      <c r="Y218" s="131"/>
      <c r="Z218" s="1"/>
      <c r="AA218" s="424"/>
      <c r="AB218" s="1"/>
      <c r="AC218" s="2"/>
      <c r="AD218" s="13"/>
      <c r="AE218" s="1"/>
      <c r="AF218" s="425"/>
    </row>
    <row r="219" spans="2:32" x14ac:dyDescent="0.2">
      <c r="B219" s="13" t="s">
        <v>94</v>
      </c>
      <c r="C219" s="422" t="s">
        <v>2325</v>
      </c>
      <c r="D219" s="424">
        <v>205</v>
      </c>
      <c r="E219" s="2" t="s">
        <v>1113</v>
      </c>
      <c r="F219" s="13"/>
      <c r="G219" s="424">
        <v>3</v>
      </c>
      <c r="H219" s="424">
        <v>5</v>
      </c>
      <c r="I219" s="424"/>
      <c r="J219" s="424"/>
      <c r="K219" s="424"/>
      <c r="L219" s="424"/>
      <c r="M219" s="424"/>
      <c r="N219" s="424"/>
      <c r="O219" s="424"/>
      <c r="P219" s="424"/>
      <c r="Q219" s="424"/>
      <c r="R219" s="424"/>
      <c r="S219" s="321" t="s">
        <v>1322</v>
      </c>
      <c r="T219" s="98"/>
      <c r="U219" s="422"/>
      <c r="V219" s="424"/>
      <c r="W219" s="422"/>
      <c r="X219" s="2"/>
      <c r="Y219" s="131"/>
      <c r="Z219" s="1"/>
      <c r="AA219" s="424"/>
      <c r="AB219" s="1"/>
      <c r="AC219" s="2"/>
      <c r="AD219" s="13"/>
      <c r="AE219" s="1"/>
      <c r="AF219" s="425"/>
    </row>
    <row r="220" spans="2:32" x14ac:dyDescent="0.2">
      <c r="B220" s="13" t="s">
        <v>94</v>
      </c>
      <c r="C220" s="422" t="s">
        <v>2325</v>
      </c>
      <c r="D220" s="424">
        <v>206</v>
      </c>
      <c r="E220" s="2" t="s">
        <v>55</v>
      </c>
      <c r="F220" s="13"/>
      <c r="G220" s="424">
        <v>1</v>
      </c>
      <c r="H220" s="424"/>
      <c r="I220" s="424">
        <v>6</v>
      </c>
      <c r="J220" s="424"/>
      <c r="K220" s="424"/>
      <c r="L220" s="424"/>
      <c r="M220" s="424"/>
      <c r="N220" s="424"/>
      <c r="O220" s="424"/>
      <c r="P220" s="424"/>
      <c r="Q220" s="424"/>
      <c r="R220" s="424"/>
      <c r="S220" s="321" t="s">
        <v>2249</v>
      </c>
      <c r="T220" s="98"/>
      <c r="U220" s="422"/>
      <c r="V220" s="424"/>
      <c r="W220" s="422"/>
      <c r="X220" s="2"/>
      <c r="Y220" s="131"/>
      <c r="Z220" s="1"/>
      <c r="AA220" s="424"/>
      <c r="AB220" s="1"/>
      <c r="AC220" s="2"/>
      <c r="AD220" s="13"/>
      <c r="AE220" s="1"/>
      <c r="AF220" s="425"/>
    </row>
    <row r="221" spans="2:32" x14ac:dyDescent="0.2">
      <c r="B221" s="13" t="s">
        <v>94</v>
      </c>
      <c r="C221" s="422" t="s">
        <v>2325</v>
      </c>
      <c r="D221" s="424">
        <v>207</v>
      </c>
      <c r="E221" s="2" t="s">
        <v>55</v>
      </c>
      <c r="F221" s="13"/>
      <c r="G221" s="424">
        <v>1</v>
      </c>
      <c r="H221" s="424"/>
      <c r="I221" s="424">
        <v>6</v>
      </c>
      <c r="J221" s="424"/>
      <c r="K221" s="424"/>
      <c r="L221" s="424"/>
      <c r="M221" s="424"/>
      <c r="N221" s="424">
        <v>3</v>
      </c>
      <c r="O221" s="424"/>
      <c r="P221" s="424"/>
      <c r="Q221" s="424"/>
      <c r="R221" s="424"/>
      <c r="S221" s="321" t="s">
        <v>2249</v>
      </c>
      <c r="T221" s="98"/>
      <c r="U221" s="422"/>
      <c r="V221" s="424"/>
      <c r="W221" s="422"/>
      <c r="X221" s="2"/>
      <c r="Y221" s="131"/>
      <c r="Z221" s="1"/>
      <c r="AA221" s="424"/>
      <c r="AB221" s="1"/>
      <c r="AC221" s="2"/>
      <c r="AD221" s="13"/>
      <c r="AE221" s="1"/>
      <c r="AF221" s="425"/>
    </row>
    <row r="222" spans="2:32" x14ac:dyDescent="0.2">
      <c r="B222" s="13" t="s">
        <v>94</v>
      </c>
      <c r="C222" s="422" t="s">
        <v>2325</v>
      </c>
      <c r="D222" s="424">
        <v>208</v>
      </c>
      <c r="E222" s="2" t="s">
        <v>42</v>
      </c>
      <c r="F222" s="13"/>
      <c r="G222" s="424">
        <v>3</v>
      </c>
      <c r="H222" s="424"/>
      <c r="I222" s="424"/>
      <c r="J222" s="424"/>
      <c r="K222" s="424"/>
      <c r="L222" s="424"/>
      <c r="M222" s="424"/>
      <c r="N222" s="424"/>
      <c r="O222" s="424"/>
      <c r="P222" s="424"/>
      <c r="Q222" s="424"/>
      <c r="R222" s="424"/>
      <c r="S222" s="321" t="s">
        <v>2249</v>
      </c>
      <c r="T222" s="98"/>
      <c r="U222" s="422"/>
      <c r="V222" s="424"/>
      <c r="W222" s="422"/>
      <c r="X222" s="2"/>
      <c r="Y222" s="131"/>
      <c r="Z222" s="1"/>
      <c r="AA222" s="424"/>
      <c r="AB222" s="1"/>
      <c r="AC222" s="2"/>
      <c r="AD222" s="13"/>
      <c r="AE222" s="1"/>
      <c r="AF222" s="425"/>
    </row>
    <row r="223" spans="2:32" x14ac:dyDescent="0.2">
      <c r="B223" s="13" t="s">
        <v>94</v>
      </c>
      <c r="C223" s="422" t="s">
        <v>2325</v>
      </c>
      <c r="D223" s="424">
        <v>209</v>
      </c>
      <c r="E223" s="2" t="s">
        <v>42</v>
      </c>
      <c r="F223" s="13"/>
      <c r="G223" s="424">
        <v>3</v>
      </c>
      <c r="H223" s="424"/>
      <c r="I223" s="424"/>
      <c r="J223" s="424"/>
      <c r="K223" s="424"/>
      <c r="L223" s="424"/>
      <c r="M223" s="424"/>
      <c r="N223" s="424">
        <v>3</v>
      </c>
      <c r="O223" s="424"/>
      <c r="P223" s="424"/>
      <c r="Q223" s="424"/>
      <c r="R223" s="424"/>
      <c r="S223" s="322" t="s">
        <v>1319</v>
      </c>
      <c r="T223" s="98"/>
      <c r="U223" s="422"/>
      <c r="V223" s="424"/>
      <c r="W223" s="422"/>
      <c r="X223" s="2"/>
      <c r="Y223" s="131"/>
      <c r="Z223" s="1"/>
      <c r="AA223" s="424"/>
      <c r="AB223" s="1"/>
      <c r="AC223" s="2"/>
      <c r="AD223" s="13"/>
      <c r="AE223" s="1"/>
      <c r="AF223" s="425"/>
    </row>
    <row r="224" spans="2:32" x14ac:dyDescent="0.2">
      <c r="B224" s="13" t="s">
        <v>94</v>
      </c>
      <c r="C224" s="422" t="s">
        <v>2325</v>
      </c>
      <c r="D224" s="424">
        <v>210</v>
      </c>
      <c r="E224" s="2" t="s">
        <v>50</v>
      </c>
      <c r="F224" s="13"/>
      <c r="G224" s="424"/>
      <c r="H224" s="424">
        <v>6</v>
      </c>
      <c r="I224" s="424"/>
      <c r="J224" s="424"/>
      <c r="K224" s="424"/>
      <c r="L224" s="424"/>
      <c r="M224" s="424"/>
      <c r="N224" s="424"/>
      <c r="O224" s="424"/>
      <c r="P224" s="424">
        <v>3</v>
      </c>
      <c r="Q224" s="424"/>
      <c r="R224" s="424"/>
      <c r="S224" s="320" t="s">
        <v>3232</v>
      </c>
      <c r="T224" s="98"/>
      <c r="U224" s="422"/>
      <c r="V224" s="424"/>
      <c r="W224" s="422"/>
      <c r="X224" s="2"/>
      <c r="Y224" s="131"/>
      <c r="Z224" s="1"/>
      <c r="AA224" s="424"/>
      <c r="AB224" s="1"/>
      <c r="AC224" s="2"/>
      <c r="AD224" s="13"/>
      <c r="AE224" s="1"/>
      <c r="AF224" s="425"/>
    </row>
    <row r="225" spans="2:32" x14ac:dyDescent="0.2">
      <c r="B225" s="13" t="s">
        <v>94</v>
      </c>
      <c r="C225" s="422" t="s">
        <v>2325</v>
      </c>
      <c r="D225" s="424">
        <v>211</v>
      </c>
      <c r="E225" s="2" t="s">
        <v>44</v>
      </c>
      <c r="F225" s="13"/>
      <c r="G225" s="424"/>
      <c r="H225" s="424"/>
      <c r="I225" s="424">
        <v>6</v>
      </c>
      <c r="J225" s="424"/>
      <c r="K225" s="424"/>
      <c r="L225" s="424"/>
      <c r="M225" s="424"/>
      <c r="N225" s="424"/>
      <c r="O225" s="424"/>
      <c r="P225" s="424">
        <v>3</v>
      </c>
      <c r="Q225" s="424"/>
      <c r="R225" s="424"/>
      <c r="S225" s="321" t="s">
        <v>1125</v>
      </c>
      <c r="T225" s="98"/>
      <c r="U225" s="422"/>
      <c r="V225" s="424"/>
      <c r="W225" s="422"/>
      <c r="X225" s="2"/>
      <c r="Y225" s="131"/>
      <c r="Z225" s="1"/>
      <c r="AA225" s="424"/>
      <c r="AB225" s="1"/>
      <c r="AC225" s="2"/>
      <c r="AD225" s="13"/>
      <c r="AE225" s="1"/>
      <c r="AF225" s="425"/>
    </row>
    <row r="226" spans="2:32" x14ac:dyDescent="0.2">
      <c r="B226" s="13" t="s">
        <v>94</v>
      </c>
      <c r="C226" s="422" t="s">
        <v>2325</v>
      </c>
      <c r="D226" s="424">
        <v>212</v>
      </c>
      <c r="E226" s="2" t="s">
        <v>42</v>
      </c>
      <c r="F226" s="13"/>
      <c r="G226" s="424">
        <v>3</v>
      </c>
      <c r="H226" s="424"/>
      <c r="I226" s="424"/>
      <c r="J226" s="424"/>
      <c r="K226" s="424"/>
      <c r="L226" s="424"/>
      <c r="M226" s="424"/>
      <c r="N226" s="424">
        <v>3</v>
      </c>
      <c r="O226" s="424"/>
      <c r="P226" s="424"/>
      <c r="Q226" s="424"/>
      <c r="R226" s="424"/>
      <c r="S226" s="321" t="s">
        <v>1322</v>
      </c>
      <c r="T226" s="98"/>
      <c r="U226" s="422"/>
      <c r="V226" s="424"/>
      <c r="W226" s="422"/>
      <c r="X226" s="2"/>
      <c r="Y226" s="131"/>
      <c r="Z226" s="1"/>
      <c r="AA226" s="424"/>
      <c r="AB226" s="1"/>
      <c r="AC226" s="2"/>
      <c r="AD226" s="13"/>
      <c r="AE226" s="1"/>
      <c r="AF226" s="425"/>
    </row>
    <row r="227" spans="2:32" x14ac:dyDescent="0.2">
      <c r="B227" s="13" t="s">
        <v>94</v>
      </c>
      <c r="C227" s="422" t="s">
        <v>2325</v>
      </c>
      <c r="D227" s="424">
        <v>213</v>
      </c>
      <c r="E227" s="2" t="s">
        <v>50</v>
      </c>
      <c r="F227" s="13"/>
      <c r="G227" s="424">
        <v>1</v>
      </c>
      <c r="H227" s="424"/>
      <c r="I227" s="424">
        <v>6</v>
      </c>
      <c r="J227" s="424"/>
      <c r="K227" s="424"/>
      <c r="L227" s="424"/>
      <c r="M227" s="424"/>
      <c r="N227" s="424"/>
      <c r="O227" s="424"/>
      <c r="P227" s="424"/>
      <c r="Q227" s="424"/>
      <c r="R227" s="424"/>
      <c r="S227" s="321" t="s">
        <v>2249</v>
      </c>
      <c r="T227" s="98"/>
      <c r="U227" s="422"/>
      <c r="V227" s="424"/>
      <c r="W227" s="422"/>
      <c r="X227" s="2"/>
      <c r="Y227" s="131"/>
      <c r="Z227" s="1"/>
      <c r="AA227" s="424"/>
      <c r="AB227" s="1"/>
      <c r="AC227" s="2"/>
      <c r="AD227" s="13"/>
      <c r="AE227" s="1"/>
      <c r="AF227" s="425"/>
    </row>
    <row r="228" spans="2:32" x14ac:dyDescent="0.2">
      <c r="B228" s="13" t="s">
        <v>94</v>
      </c>
      <c r="C228" s="422" t="s">
        <v>2325</v>
      </c>
      <c r="D228" s="424">
        <v>214</v>
      </c>
      <c r="E228" s="2" t="s">
        <v>1922</v>
      </c>
      <c r="F228" s="13"/>
      <c r="G228" s="424">
        <v>6</v>
      </c>
      <c r="H228" s="424"/>
      <c r="I228" s="424"/>
      <c r="J228" s="424"/>
      <c r="K228" s="424"/>
      <c r="L228" s="424"/>
      <c r="M228" s="424"/>
      <c r="N228" s="424">
        <v>3</v>
      </c>
      <c r="O228" s="424"/>
      <c r="P228" s="424"/>
      <c r="Q228" s="424"/>
      <c r="R228" s="424"/>
      <c r="S228" s="321" t="s">
        <v>2249</v>
      </c>
      <c r="T228" s="98"/>
      <c r="U228" s="422"/>
      <c r="V228" s="424"/>
      <c r="W228" s="422"/>
      <c r="X228" s="2"/>
      <c r="Y228" s="131"/>
      <c r="Z228" s="1"/>
      <c r="AA228" s="424"/>
      <c r="AB228" s="1"/>
      <c r="AC228" s="2"/>
      <c r="AD228" s="13"/>
      <c r="AE228" s="1"/>
      <c r="AF228" s="425"/>
    </row>
    <row r="229" spans="2:32" x14ac:dyDescent="0.2">
      <c r="B229" s="13" t="s">
        <v>94</v>
      </c>
      <c r="C229" s="422" t="s">
        <v>2325</v>
      </c>
      <c r="D229" s="424">
        <v>215</v>
      </c>
      <c r="E229" s="2" t="s">
        <v>55</v>
      </c>
      <c r="F229" s="13"/>
      <c r="G229" s="424">
        <v>1</v>
      </c>
      <c r="H229" s="424"/>
      <c r="I229" s="424">
        <v>6</v>
      </c>
      <c r="J229" s="424"/>
      <c r="K229" s="424"/>
      <c r="L229" s="424"/>
      <c r="M229" s="424"/>
      <c r="N229" s="424"/>
      <c r="O229" s="424"/>
      <c r="P229" s="424"/>
      <c r="Q229" s="424"/>
      <c r="R229" s="424"/>
      <c r="S229" s="321" t="s">
        <v>2249</v>
      </c>
      <c r="T229" s="98"/>
      <c r="U229" s="422"/>
      <c r="V229" s="424"/>
      <c r="W229" s="422"/>
      <c r="X229" s="2"/>
      <c r="Y229" s="131"/>
      <c r="Z229" s="1"/>
      <c r="AA229" s="424"/>
      <c r="AB229" s="1"/>
      <c r="AC229" s="2"/>
      <c r="AD229" s="13"/>
      <c r="AE229" s="1"/>
      <c r="AF229" s="425"/>
    </row>
    <row r="230" spans="2:32" x14ac:dyDescent="0.2">
      <c r="B230" s="13" t="s">
        <v>94</v>
      </c>
      <c r="C230" s="422" t="s">
        <v>2325</v>
      </c>
      <c r="D230" s="424">
        <v>216</v>
      </c>
      <c r="E230" s="2" t="s">
        <v>49</v>
      </c>
      <c r="F230" s="13"/>
      <c r="G230" s="424"/>
      <c r="H230" s="424"/>
      <c r="I230" s="424">
        <v>3</v>
      </c>
      <c r="J230" s="424"/>
      <c r="K230" s="424">
        <v>3</v>
      </c>
      <c r="L230" s="424"/>
      <c r="M230" s="424"/>
      <c r="N230" s="424">
        <v>3</v>
      </c>
      <c r="O230" s="424"/>
      <c r="P230" s="424"/>
      <c r="Q230" s="424"/>
      <c r="R230" s="424"/>
      <c r="S230" s="322" t="s">
        <v>2375</v>
      </c>
      <c r="T230" s="98"/>
      <c r="U230" s="422"/>
      <c r="V230" s="424"/>
      <c r="W230" s="422"/>
      <c r="X230" s="2"/>
      <c r="Y230" s="131"/>
      <c r="Z230" s="1"/>
      <c r="AA230" s="424"/>
      <c r="AB230" s="1"/>
      <c r="AC230" s="2"/>
      <c r="AD230" s="13"/>
      <c r="AE230" s="1"/>
      <c r="AF230" s="425"/>
    </row>
    <row r="231" spans="2:32" x14ac:dyDescent="0.2">
      <c r="B231" s="13" t="s">
        <v>94</v>
      </c>
      <c r="C231" s="422" t="s">
        <v>2325</v>
      </c>
      <c r="D231" s="424">
        <v>217</v>
      </c>
      <c r="E231" s="2" t="s">
        <v>42</v>
      </c>
      <c r="F231" s="13"/>
      <c r="G231" s="424">
        <v>3</v>
      </c>
      <c r="H231" s="424"/>
      <c r="I231" s="424"/>
      <c r="J231" s="424"/>
      <c r="K231" s="424"/>
      <c r="L231" s="424"/>
      <c r="M231" s="424"/>
      <c r="N231" s="424">
        <v>6</v>
      </c>
      <c r="O231" s="424"/>
      <c r="P231" s="424">
        <v>3</v>
      </c>
      <c r="Q231" s="424"/>
      <c r="R231" s="424"/>
      <c r="S231" s="320" t="s">
        <v>3233</v>
      </c>
      <c r="T231" s="98"/>
      <c r="U231" s="422"/>
      <c r="V231" s="424"/>
      <c r="W231" s="422"/>
      <c r="X231" s="2"/>
      <c r="Y231" s="131"/>
      <c r="Z231" s="1"/>
      <c r="AA231" s="424"/>
      <c r="AB231" s="1"/>
      <c r="AC231" s="2"/>
      <c r="AD231" s="13"/>
      <c r="AE231" s="1"/>
      <c r="AF231" s="425"/>
    </row>
    <row r="232" spans="2:32" x14ac:dyDescent="0.2">
      <c r="B232" s="13" t="s">
        <v>94</v>
      </c>
      <c r="C232" s="422" t="s">
        <v>2325</v>
      </c>
      <c r="D232" s="424">
        <v>218</v>
      </c>
      <c r="E232" s="2" t="s">
        <v>42</v>
      </c>
      <c r="F232" s="13"/>
      <c r="G232" s="424">
        <v>3</v>
      </c>
      <c r="H232" s="424"/>
      <c r="I232" s="424"/>
      <c r="J232" s="424"/>
      <c r="K232" s="424"/>
      <c r="L232" s="424"/>
      <c r="M232" s="424"/>
      <c r="N232" s="424"/>
      <c r="O232" s="424"/>
      <c r="P232" s="424"/>
      <c r="Q232" s="424"/>
      <c r="R232" s="424"/>
      <c r="S232" s="322" t="s">
        <v>1319</v>
      </c>
      <c r="T232" s="98"/>
      <c r="U232" s="422"/>
      <c r="V232" s="424"/>
      <c r="W232" s="422"/>
      <c r="X232" s="2"/>
      <c r="Y232" s="131"/>
      <c r="Z232" s="1"/>
      <c r="AA232" s="424"/>
      <c r="AB232" s="1"/>
      <c r="AC232" s="2"/>
      <c r="AD232" s="13"/>
      <c r="AE232" s="1"/>
      <c r="AF232" s="425"/>
    </row>
    <row r="233" spans="2:32" x14ac:dyDescent="0.2">
      <c r="B233" s="13" t="s">
        <v>94</v>
      </c>
      <c r="C233" s="422" t="s">
        <v>2325</v>
      </c>
      <c r="D233" s="424">
        <v>219</v>
      </c>
      <c r="E233" s="2" t="s">
        <v>42</v>
      </c>
      <c r="F233" s="13"/>
      <c r="G233" s="424">
        <v>3</v>
      </c>
      <c r="H233" s="424"/>
      <c r="I233" s="424"/>
      <c r="J233" s="424"/>
      <c r="K233" s="424"/>
      <c r="L233" s="424"/>
      <c r="M233" s="424"/>
      <c r="N233" s="424"/>
      <c r="O233" s="424"/>
      <c r="P233" s="424"/>
      <c r="Q233" s="424"/>
      <c r="R233" s="424"/>
      <c r="S233" s="322" t="s">
        <v>1319</v>
      </c>
      <c r="T233" s="98"/>
      <c r="U233" s="422"/>
      <c r="V233" s="424"/>
      <c r="W233" s="422"/>
      <c r="X233" s="2"/>
      <c r="Y233" s="131"/>
      <c r="Z233" s="1"/>
      <c r="AA233" s="424"/>
      <c r="AB233" s="1"/>
      <c r="AC233" s="2"/>
      <c r="AD233" s="13"/>
      <c r="AE233" s="1"/>
      <c r="AF233" s="425"/>
    </row>
    <row r="234" spans="2:32" x14ac:dyDescent="0.2">
      <c r="B234" s="13" t="s">
        <v>94</v>
      </c>
      <c r="C234" s="422" t="s">
        <v>2325</v>
      </c>
      <c r="D234" s="424">
        <v>220</v>
      </c>
      <c r="E234" s="2" t="s">
        <v>57</v>
      </c>
      <c r="F234" s="13"/>
      <c r="G234" s="424">
        <v>3</v>
      </c>
      <c r="H234" s="424"/>
      <c r="I234" s="424"/>
      <c r="J234" s="424"/>
      <c r="K234" s="424">
        <v>2</v>
      </c>
      <c r="L234" s="424"/>
      <c r="M234" s="424"/>
      <c r="N234" s="424">
        <v>3</v>
      </c>
      <c r="O234" s="424"/>
      <c r="P234" s="424"/>
      <c r="Q234" s="424"/>
      <c r="R234" s="424"/>
      <c r="S234" s="321" t="s">
        <v>2376</v>
      </c>
      <c r="T234" s="98"/>
      <c r="U234" s="422"/>
      <c r="V234" s="424"/>
      <c r="W234" s="422"/>
      <c r="X234" s="2"/>
      <c r="Y234" s="131"/>
      <c r="Z234" s="1"/>
      <c r="AA234" s="424"/>
      <c r="AB234" s="1"/>
      <c r="AC234" s="2"/>
      <c r="AD234" s="13"/>
      <c r="AE234" s="1"/>
      <c r="AF234" s="425"/>
    </row>
    <row r="235" spans="2:32" x14ac:dyDescent="0.2">
      <c r="B235" s="13" t="s">
        <v>94</v>
      </c>
      <c r="C235" s="422" t="s">
        <v>2325</v>
      </c>
      <c r="D235" s="424">
        <v>221</v>
      </c>
      <c r="E235" s="2" t="s">
        <v>50</v>
      </c>
      <c r="F235" s="13"/>
      <c r="G235" s="424">
        <v>2</v>
      </c>
      <c r="H235" s="424"/>
      <c r="I235" s="424">
        <v>6</v>
      </c>
      <c r="J235" s="424"/>
      <c r="K235" s="424"/>
      <c r="L235" s="424"/>
      <c r="M235" s="424"/>
      <c r="N235" s="424"/>
      <c r="O235" s="424"/>
      <c r="P235" s="424"/>
      <c r="Q235" s="424"/>
      <c r="R235" s="424"/>
      <c r="S235" s="320" t="s">
        <v>3234</v>
      </c>
      <c r="T235" s="98"/>
      <c r="U235" s="422"/>
      <c r="V235" s="424"/>
      <c r="W235" s="422"/>
      <c r="X235" s="2"/>
      <c r="Y235" s="131"/>
      <c r="Z235" s="1"/>
      <c r="AA235" s="424"/>
      <c r="AB235" s="1"/>
      <c r="AC235" s="2"/>
      <c r="AD235" s="13"/>
      <c r="AE235" s="1"/>
      <c r="AF235" s="425"/>
    </row>
    <row r="236" spans="2:32" x14ac:dyDescent="0.2">
      <c r="B236" s="13" t="s">
        <v>94</v>
      </c>
      <c r="C236" s="422" t="s">
        <v>2325</v>
      </c>
      <c r="D236" s="424">
        <v>222</v>
      </c>
      <c r="E236" s="2" t="s">
        <v>1113</v>
      </c>
      <c r="F236" s="13"/>
      <c r="G236" s="424">
        <v>3</v>
      </c>
      <c r="H236" s="424"/>
      <c r="I236" s="424">
        <v>3</v>
      </c>
      <c r="J236" s="424"/>
      <c r="K236" s="424"/>
      <c r="L236" s="424"/>
      <c r="M236" s="424"/>
      <c r="N236" s="424"/>
      <c r="O236" s="424"/>
      <c r="P236" s="424">
        <v>3</v>
      </c>
      <c r="Q236" s="424"/>
      <c r="R236" s="424"/>
      <c r="S236" s="320" t="s">
        <v>3235</v>
      </c>
      <c r="T236" s="98"/>
      <c r="U236" s="422"/>
      <c r="V236" s="424"/>
      <c r="W236" s="422"/>
      <c r="X236" s="2"/>
      <c r="Y236" s="131"/>
      <c r="Z236" s="1"/>
      <c r="AA236" s="424"/>
      <c r="AB236" s="1"/>
      <c r="AC236" s="2"/>
      <c r="AD236" s="13"/>
      <c r="AE236" s="1"/>
      <c r="AF236" s="425"/>
    </row>
    <row r="237" spans="2:32" x14ac:dyDescent="0.2">
      <c r="B237" s="13" t="s">
        <v>94</v>
      </c>
      <c r="C237" s="422" t="s">
        <v>2325</v>
      </c>
      <c r="D237" s="424">
        <v>223</v>
      </c>
      <c r="E237" s="2" t="s">
        <v>50</v>
      </c>
      <c r="F237" s="13"/>
      <c r="G237" s="424">
        <v>1</v>
      </c>
      <c r="H237" s="424"/>
      <c r="I237" s="424">
        <v>6</v>
      </c>
      <c r="J237" s="424"/>
      <c r="K237" s="424"/>
      <c r="L237" s="424"/>
      <c r="M237" s="424"/>
      <c r="N237" s="424"/>
      <c r="O237" s="424"/>
      <c r="P237" s="424"/>
      <c r="Q237" s="424"/>
      <c r="R237" s="424"/>
      <c r="S237" s="322" t="s">
        <v>1319</v>
      </c>
      <c r="T237" s="98"/>
      <c r="U237" s="422"/>
      <c r="V237" s="424"/>
      <c r="W237" s="422"/>
      <c r="X237" s="2"/>
      <c r="Y237" s="131"/>
      <c r="Z237" s="1"/>
      <c r="AA237" s="424"/>
      <c r="AB237" s="1"/>
      <c r="AC237" s="2"/>
      <c r="AD237" s="13"/>
      <c r="AE237" s="1"/>
      <c r="AF237" s="425"/>
    </row>
    <row r="238" spans="2:32" x14ac:dyDescent="0.2">
      <c r="B238" s="13" t="s">
        <v>94</v>
      </c>
      <c r="C238" s="422" t="s">
        <v>2325</v>
      </c>
      <c r="D238" s="424">
        <v>224</v>
      </c>
      <c r="E238" s="2" t="s">
        <v>1113</v>
      </c>
      <c r="F238" s="13"/>
      <c r="G238" s="424">
        <v>3</v>
      </c>
      <c r="H238" s="424"/>
      <c r="I238" s="424">
        <v>3</v>
      </c>
      <c r="J238" s="424"/>
      <c r="K238" s="424"/>
      <c r="L238" s="424"/>
      <c r="M238" s="424"/>
      <c r="N238" s="424"/>
      <c r="O238" s="424"/>
      <c r="P238" s="424">
        <v>3</v>
      </c>
      <c r="Q238" s="424"/>
      <c r="R238" s="424"/>
      <c r="S238" s="322" t="s">
        <v>2377</v>
      </c>
      <c r="T238" s="98"/>
      <c r="U238" s="422"/>
      <c r="V238" s="424"/>
      <c r="W238" s="422"/>
      <c r="X238" s="2"/>
      <c r="Y238" s="131"/>
      <c r="Z238" s="1"/>
      <c r="AA238" s="424"/>
      <c r="AB238" s="1"/>
      <c r="AC238" s="2"/>
      <c r="AD238" s="13"/>
      <c r="AE238" s="1"/>
      <c r="AF238" s="425"/>
    </row>
    <row r="239" spans="2:32" x14ac:dyDescent="0.2">
      <c r="B239" s="13" t="s">
        <v>94</v>
      </c>
      <c r="C239" s="422" t="s">
        <v>2325</v>
      </c>
      <c r="D239" s="424">
        <v>225</v>
      </c>
      <c r="E239" s="2" t="s">
        <v>47</v>
      </c>
      <c r="F239" s="13"/>
      <c r="G239" s="424">
        <v>3</v>
      </c>
      <c r="H239" s="424"/>
      <c r="I239" s="424"/>
      <c r="J239" s="424"/>
      <c r="K239" s="424"/>
      <c r="L239" s="424"/>
      <c r="M239" s="424"/>
      <c r="N239" s="424"/>
      <c r="O239" s="424"/>
      <c r="P239" s="424"/>
      <c r="Q239" s="424"/>
      <c r="R239" s="424"/>
      <c r="S239" s="322" t="s">
        <v>1319</v>
      </c>
      <c r="T239" s="98"/>
      <c r="U239" s="422"/>
      <c r="V239" s="424"/>
      <c r="W239" s="422"/>
      <c r="X239" s="2"/>
      <c r="Y239" s="131"/>
      <c r="Z239" s="1"/>
      <c r="AA239" s="424"/>
      <c r="AB239" s="1"/>
      <c r="AC239" s="2"/>
      <c r="AD239" s="13"/>
      <c r="AE239" s="1"/>
      <c r="AF239" s="425"/>
    </row>
    <row r="240" spans="2:32" x14ac:dyDescent="0.2">
      <c r="B240" s="13" t="s">
        <v>94</v>
      </c>
      <c r="C240" s="422" t="s">
        <v>2325</v>
      </c>
      <c r="D240" s="424">
        <v>226</v>
      </c>
      <c r="E240" s="2" t="s">
        <v>42</v>
      </c>
      <c r="F240" s="13"/>
      <c r="G240" s="424">
        <v>3</v>
      </c>
      <c r="H240" s="424"/>
      <c r="I240" s="424"/>
      <c r="J240" s="424"/>
      <c r="K240" s="424"/>
      <c r="L240" s="424"/>
      <c r="M240" s="424"/>
      <c r="N240" s="424"/>
      <c r="O240" s="424"/>
      <c r="P240" s="424"/>
      <c r="Q240" s="424"/>
      <c r="R240" s="424"/>
      <c r="S240" s="322" t="s">
        <v>1319</v>
      </c>
      <c r="T240" s="98"/>
      <c r="U240" s="422"/>
      <c r="V240" s="424"/>
      <c r="W240" s="422"/>
      <c r="X240" s="2"/>
      <c r="Y240" s="131"/>
      <c r="Z240" s="1"/>
      <c r="AA240" s="424"/>
      <c r="AB240" s="1"/>
      <c r="AC240" s="2"/>
      <c r="AD240" s="13"/>
      <c r="AE240" s="1"/>
      <c r="AF240" s="425"/>
    </row>
    <row r="241" spans="2:32" x14ac:dyDescent="0.2">
      <c r="B241" s="13" t="s">
        <v>94</v>
      </c>
      <c r="C241" s="422" t="s">
        <v>2325</v>
      </c>
      <c r="D241" s="424">
        <v>227</v>
      </c>
      <c r="E241" s="2" t="s">
        <v>49</v>
      </c>
      <c r="F241" s="13"/>
      <c r="G241" s="424"/>
      <c r="H241" s="424"/>
      <c r="I241" s="424">
        <v>3</v>
      </c>
      <c r="J241" s="424"/>
      <c r="K241" s="424"/>
      <c r="L241" s="424"/>
      <c r="M241" s="424"/>
      <c r="N241" s="424"/>
      <c r="O241" s="424"/>
      <c r="P241" s="424"/>
      <c r="Q241" s="424"/>
      <c r="R241" s="424"/>
      <c r="S241" s="321" t="s">
        <v>1322</v>
      </c>
      <c r="T241" s="98"/>
      <c r="U241" s="422"/>
      <c r="V241" s="424"/>
      <c r="W241" s="422"/>
      <c r="X241" s="2"/>
      <c r="Y241" s="131"/>
      <c r="Z241" s="1"/>
      <c r="AA241" s="424"/>
      <c r="AB241" s="1"/>
      <c r="AC241" s="2"/>
      <c r="AD241" s="13"/>
      <c r="AE241" s="1"/>
      <c r="AF241" s="425"/>
    </row>
    <row r="242" spans="2:32" x14ac:dyDescent="0.2">
      <c r="B242" s="13" t="s">
        <v>94</v>
      </c>
      <c r="C242" s="422" t="s">
        <v>2325</v>
      </c>
      <c r="D242" s="424">
        <v>228</v>
      </c>
      <c r="E242" s="2" t="s">
        <v>44</v>
      </c>
      <c r="F242" s="13"/>
      <c r="G242" s="424">
        <v>3</v>
      </c>
      <c r="H242" s="424"/>
      <c r="I242" s="424">
        <v>6</v>
      </c>
      <c r="J242" s="424"/>
      <c r="K242" s="424"/>
      <c r="L242" s="424"/>
      <c r="M242" s="424"/>
      <c r="N242" s="424">
        <v>3</v>
      </c>
      <c r="O242" s="424"/>
      <c r="P242" s="424">
        <v>3</v>
      </c>
      <c r="Q242" s="424"/>
      <c r="R242" s="424"/>
      <c r="S242" s="321" t="s">
        <v>2378</v>
      </c>
      <c r="T242" s="98"/>
      <c r="U242" s="422"/>
      <c r="V242" s="424"/>
      <c r="W242" s="422"/>
      <c r="X242" s="2"/>
      <c r="Y242" s="131"/>
      <c r="Z242" s="1"/>
      <c r="AA242" s="424"/>
      <c r="AB242" s="1"/>
      <c r="AC242" s="2"/>
      <c r="AD242" s="13"/>
      <c r="AE242" s="1"/>
      <c r="AF242" s="425"/>
    </row>
    <row r="243" spans="2:32" x14ac:dyDescent="0.2">
      <c r="B243" s="13" t="s">
        <v>94</v>
      </c>
      <c r="C243" s="422" t="s">
        <v>2325</v>
      </c>
      <c r="D243" s="424">
        <v>229</v>
      </c>
      <c r="E243" s="2" t="s">
        <v>50</v>
      </c>
      <c r="F243" s="13"/>
      <c r="G243" s="424">
        <v>1</v>
      </c>
      <c r="H243" s="424"/>
      <c r="I243" s="424">
        <v>6</v>
      </c>
      <c r="J243" s="424"/>
      <c r="K243" s="424"/>
      <c r="L243" s="424"/>
      <c r="M243" s="424"/>
      <c r="N243" s="424"/>
      <c r="O243" s="424"/>
      <c r="P243" s="424"/>
      <c r="Q243" s="424"/>
      <c r="R243" s="424"/>
      <c r="S243" s="321" t="s">
        <v>2249</v>
      </c>
      <c r="T243" s="98"/>
      <c r="U243" s="422"/>
      <c r="V243" s="424"/>
      <c r="W243" s="422"/>
      <c r="X243" s="2"/>
      <c r="Y243" s="131"/>
      <c r="Z243" s="1"/>
      <c r="AA243" s="424"/>
      <c r="AB243" s="1"/>
      <c r="AC243" s="2"/>
      <c r="AD243" s="13"/>
      <c r="AE243" s="1"/>
      <c r="AF243" s="425"/>
    </row>
    <row r="244" spans="2:32" x14ac:dyDescent="0.2">
      <c r="B244" s="13" t="s">
        <v>94</v>
      </c>
      <c r="C244" s="422" t="s">
        <v>2325</v>
      </c>
      <c r="D244" s="424">
        <v>230</v>
      </c>
      <c r="E244" s="2" t="s">
        <v>49</v>
      </c>
      <c r="F244" s="13"/>
      <c r="G244" s="424">
        <v>3</v>
      </c>
      <c r="H244" s="424"/>
      <c r="I244" s="424">
        <v>3</v>
      </c>
      <c r="J244" s="424"/>
      <c r="K244" s="424">
        <v>3</v>
      </c>
      <c r="L244" s="424"/>
      <c r="M244" s="424"/>
      <c r="N244" s="424">
        <v>3</v>
      </c>
      <c r="O244" s="424"/>
      <c r="P244" s="424"/>
      <c r="Q244" s="424"/>
      <c r="R244" s="424"/>
      <c r="S244" s="322" t="s">
        <v>2375</v>
      </c>
      <c r="T244" s="98"/>
      <c r="U244" s="422"/>
      <c r="V244" s="424"/>
      <c r="W244" s="422"/>
      <c r="X244" s="2"/>
      <c r="Y244" s="131"/>
      <c r="Z244" s="1"/>
      <c r="AA244" s="424"/>
      <c r="AB244" s="1"/>
      <c r="AC244" s="2"/>
      <c r="AD244" s="13"/>
      <c r="AE244" s="1"/>
      <c r="AF244" s="425"/>
    </row>
    <row r="245" spans="2:32" x14ac:dyDescent="0.2">
      <c r="B245" s="13" t="s">
        <v>94</v>
      </c>
      <c r="C245" s="422" t="s">
        <v>2325</v>
      </c>
      <c r="D245" s="424">
        <v>231</v>
      </c>
      <c r="E245" s="2" t="s">
        <v>50</v>
      </c>
      <c r="F245" s="13"/>
      <c r="G245" s="424"/>
      <c r="H245" s="424"/>
      <c r="I245" s="424">
        <v>6</v>
      </c>
      <c r="J245" s="424"/>
      <c r="K245" s="424"/>
      <c r="L245" s="424"/>
      <c r="M245" s="424"/>
      <c r="N245" s="424">
        <v>3</v>
      </c>
      <c r="O245" s="424"/>
      <c r="P245" s="424">
        <v>3</v>
      </c>
      <c r="Q245" s="424"/>
      <c r="R245" s="424"/>
      <c r="S245" s="321" t="s">
        <v>2379</v>
      </c>
      <c r="T245" s="98"/>
      <c r="U245" s="422"/>
      <c r="V245" s="424"/>
      <c r="W245" s="422"/>
      <c r="X245" s="2"/>
      <c r="Y245" s="131"/>
      <c r="Z245" s="1"/>
      <c r="AA245" s="424"/>
      <c r="AB245" s="1"/>
      <c r="AC245" s="2"/>
      <c r="AD245" s="13"/>
      <c r="AE245" s="1"/>
      <c r="AF245" s="425"/>
    </row>
    <row r="246" spans="2:32" x14ac:dyDescent="0.2">
      <c r="B246" s="13" t="s">
        <v>94</v>
      </c>
      <c r="C246" s="422" t="s">
        <v>2325</v>
      </c>
      <c r="D246" s="424">
        <v>232</v>
      </c>
      <c r="E246" s="2" t="s">
        <v>49</v>
      </c>
      <c r="F246" s="13"/>
      <c r="G246" s="424"/>
      <c r="H246" s="424">
        <v>3</v>
      </c>
      <c r="I246" s="424"/>
      <c r="J246" s="424"/>
      <c r="K246" s="424"/>
      <c r="L246" s="424"/>
      <c r="M246" s="424"/>
      <c r="N246" s="424"/>
      <c r="O246" s="424"/>
      <c r="P246" s="424"/>
      <c r="Q246" s="424"/>
      <c r="R246" s="424"/>
      <c r="S246" s="321" t="s">
        <v>1322</v>
      </c>
      <c r="T246" s="98"/>
      <c r="U246" s="422"/>
      <c r="V246" s="424"/>
      <c r="W246" s="422"/>
      <c r="X246" s="2"/>
      <c r="Y246" s="131"/>
      <c r="Z246" s="1"/>
      <c r="AA246" s="424"/>
      <c r="AB246" s="1"/>
      <c r="AC246" s="2"/>
      <c r="AD246" s="13"/>
      <c r="AE246" s="1"/>
      <c r="AF246" s="425"/>
    </row>
    <row r="247" spans="2:32" x14ac:dyDescent="0.2">
      <c r="B247" s="13" t="s">
        <v>94</v>
      </c>
      <c r="C247" s="422" t="s">
        <v>2325</v>
      </c>
      <c r="D247" s="424">
        <v>233</v>
      </c>
      <c r="E247" s="2" t="s">
        <v>44</v>
      </c>
      <c r="F247" s="13"/>
      <c r="G247" s="424">
        <v>3</v>
      </c>
      <c r="H247" s="424">
        <v>6</v>
      </c>
      <c r="I247" s="424"/>
      <c r="J247" s="424"/>
      <c r="K247" s="424">
        <v>3</v>
      </c>
      <c r="L247" s="424"/>
      <c r="M247" s="424"/>
      <c r="N247" s="424"/>
      <c r="O247" s="424"/>
      <c r="P247" s="424"/>
      <c r="Q247" s="424"/>
      <c r="R247" s="424"/>
      <c r="S247" s="321" t="s">
        <v>2380</v>
      </c>
      <c r="T247" s="98"/>
      <c r="U247" s="422"/>
      <c r="V247" s="424"/>
      <c r="W247" s="422"/>
      <c r="X247" s="2"/>
      <c r="Y247" s="131"/>
      <c r="Z247" s="1"/>
      <c r="AA247" s="424"/>
      <c r="AB247" s="1"/>
      <c r="AC247" s="2"/>
      <c r="AD247" s="13"/>
      <c r="AE247" s="1"/>
      <c r="AF247" s="425"/>
    </row>
    <row r="248" spans="2:32" x14ac:dyDescent="0.2">
      <c r="B248" s="13" t="s">
        <v>94</v>
      </c>
      <c r="C248" s="422" t="s">
        <v>2325</v>
      </c>
      <c r="D248" s="424">
        <v>234</v>
      </c>
      <c r="E248" s="2" t="s">
        <v>1113</v>
      </c>
      <c r="F248" s="13"/>
      <c r="G248" s="424">
        <v>2</v>
      </c>
      <c r="H248" s="424">
        <v>4</v>
      </c>
      <c r="I248" s="424"/>
      <c r="J248" s="424"/>
      <c r="K248" s="424"/>
      <c r="L248" s="424"/>
      <c r="M248" s="424"/>
      <c r="N248" s="424"/>
      <c r="O248" s="424"/>
      <c r="P248" s="424"/>
      <c r="Q248" s="424"/>
      <c r="R248" s="424"/>
      <c r="S248" s="322" t="s">
        <v>1319</v>
      </c>
      <c r="T248" s="98"/>
      <c r="U248" s="422"/>
      <c r="V248" s="424"/>
      <c r="W248" s="422"/>
      <c r="X248" s="2"/>
      <c r="Y248" s="131"/>
      <c r="Z248" s="1"/>
      <c r="AA248" s="424"/>
      <c r="AB248" s="1"/>
      <c r="AC248" s="2"/>
      <c r="AD248" s="13"/>
      <c r="AE248" s="1"/>
      <c r="AF248" s="425"/>
    </row>
    <row r="249" spans="2:32" x14ac:dyDescent="0.2">
      <c r="B249" s="13" t="s">
        <v>94</v>
      </c>
      <c r="C249" s="422" t="s">
        <v>2325</v>
      </c>
      <c r="D249" s="424">
        <v>235</v>
      </c>
      <c r="E249" s="2" t="s">
        <v>52</v>
      </c>
      <c r="F249" s="13"/>
      <c r="G249" s="424"/>
      <c r="H249" s="424">
        <v>3</v>
      </c>
      <c r="I249" s="424"/>
      <c r="J249" s="424"/>
      <c r="K249" s="424">
        <v>3</v>
      </c>
      <c r="L249" s="424"/>
      <c r="M249" s="424"/>
      <c r="N249" s="424">
        <v>3</v>
      </c>
      <c r="O249" s="424"/>
      <c r="P249" s="424"/>
      <c r="Q249" s="424"/>
      <c r="R249" s="424"/>
      <c r="S249" s="321" t="s">
        <v>2381</v>
      </c>
      <c r="T249" s="98"/>
      <c r="U249" s="422"/>
      <c r="V249" s="424"/>
      <c r="W249" s="422"/>
      <c r="X249" s="2"/>
      <c r="Y249" s="131"/>
      <c r="Z249" s="1"/>
      <c r="AA249" s="424"/>
      <c r="AB249" s="1"/>
      <c r="AC249" s="2"/>
      <c r="AD249" s="13"/>
      <c r="AE249" s="1"/>
      <c r="AF249" s="425"/>
    </row>
    <row r="250" spans="2:32" x14ac:dyDescent="0.2">
      <c r="B250" s="13" t="s">
        <v>94</v>
      </c>
      <c r="C250" s="422" t="s">
        <v>2325</v>
      </c>
      <c r="D250" s="424">
        <v>236</v>
      </c>
      <c r="E250" s="2" t="s">
        <v>42</v>
      </c>
      <c r="F250" s="13"/>
      <c r="G250" s="424">
        <v>3</v>
      </c>
      <c r="H250" s="424"/>
      <c r="I250" s="424"/>
      <c r="J250" s="424"/>
      <c r="K250" s="424"/>
      <c r="L250" s="424"/>
      <c r="M250" s="424"/>
      <c r="N250" s="424"/>
      <c r="O250" s="424"/>
      <c r="P250" s="424"/>
      <c r="Q250" s="424"/>
      <c r="R250" s="424"/>
      <c r="S250" s="322" t="s">
        <v>2382</v>
      </c>
      <c r="T250" s="98"/>
      <c r="U250" s="422"/>
      <c r="V250" s="424"/>
      <c r="W250" s="422"/>
      <c r="X250" s="2"/>
      <c r="Y250" s="131"/>
      <c r="Z250" s="1"/>
      <c r="AA250" s="424"/>
      <c r="AB250" s="1"/>
      <c r="AC250" s="2"/>
      <c r="AD250" s="13"/>
      <c r="AE250" s="1"/>
      <c r="AF250" s="425"/>
    </row>
    <row r="251" spans="2:32" x14ac:dyDescent="0.2">
      <c r="B251" s="13" t="s">
        <v>94</v>
      </c>
      <c r="C251" s="422" t="s">
        <v>2325</v>
      </c>
      <c r="D251" s="424">
        <v>237</v>
      </c>
      <c r="E251" s="2" t="s">
        <v>42</v>
      </c>
      <c r="F251" s="13"/>
      <c r="G251" s="424">
        <v>3</v>
      </c>
      <c r="H251" s="424"/>
      <c r="I251" s="424"/>
      <c r="J251" s="424"/>
      <c r="K251" s="424"/>
      <c r="L251" s="424"/>
      <c r="M251" s="424"/>
      <c r="N251" s="424">
        <v>3</v>
      </c>
      <c r="O251" s="424"/>
      <c r="P251" s="424"/>
      <c r="Q251" s="424"/>
      <c r="R251" s="424"/>
      <c r="S251" s="322" t="s">
        <v>2383</v>
      </c>
      <c r="T251" s="98"/>
      <c r="U251" s="422"/>
      <c r="V251" s="424"/>
      <c r="W251" s="422"/>
      <c r="X251" s="2"/>
      <c r="Y251" s="131"/>
      <c r="Z251" s="1"/>
      <c r="AA251" s="424"/>
      <c r="AB251" s="1"/>
      <c r="AC251" s="2"/>
      <c r="AD251" s="13"/>
      <c r="AE251" s="1"/>
      <c r="AF251" s="425"/>
    </row>
    <row r="252" spans="2:32" x14ac:dyDescent="0.2">
      <c r="B252" s="13" t="s">
        <v>94</v>
      </c>
      <c r="C252" s="422" t="s">
        <v>2325</v>
      </c>
      <c r="D252" s="424">
        <v>238</v>
      </c>
      <c r="E252" s="2" t="s">
        <v>42</v>
      </c>
      <c r="F252" s="13"/>
      <c r="G252" s="424">
        <v>3</v>
      </c>
      <c r="H252" s="424"/>
      <c r="I252" s="424"/>
      <c r="J252" s="424"/>
      <c r="K252" s="424"/>
      <c r="L252" s="424"/>
      <c r="M252" s="424"/>
      <c r="N252" s="424"/>
      <c r="O252" s="424"/>
      <c r="P252" s="424"/>
      <c r="Q252" s="424"/>
      <c r="R252" s="424"/>
      <c r="S252" s="320" t="s">
        <v>3236</v>
      </c>
      <c r="T252" s="98"/>
      <c r="U252" s="422"/>
      <c r="V252" s="424"/>
      <c r="W252" s="422"/>
      <c r="X252" s="2"/>
      <c r="Y252" s="131"/>
      <c r="Z252" s="1"/>
      <c r="AA252" s="424"/>
      <c r="AB252" s="1"/>
      <c r="AC252" s="2"/>
      <c r="AD252" s="13"/>
      <c r="AE252" s="1"/>
      <c r="AF252" s="425"/>
    </row>
    <row r="253" spans="2:32" x14ac:dyDescent="0.2">
      <c r="B253" s="13" t="s">
        <v>94</v>
      </c>
      <c r="C253" s="422" t="s">
        <v>2325</v>
      </c>
      <c r="D253" s="424">
        <v>239</v>
      </c>
      <c r="E253" s="2" t="s">
        <v>1109</v>
      </c>
      <c r="F253" s="13"/>
      <c r="G253" s="424">
        <v>3</v>
      </c>
      <c r="H253" s="424"/>
      <c r="I253" s="424">
        <v>2</v>
      </c>
      <c r="J253" s="424"/>
      <c r="K253" s="424">
        <v>2</v>
      </c>
      <c r="L253" s="424"/>
      <c r="M253" s="424"/>
      <c r="N253" s="424"/>
      <c r="O253" s="424"/>
      <c r="P253" s="424"/>
      <c r="Q253" s="424"/>
      <c r="R253" s="424"/>
      <c r="S253" s="322" t="s">
        <v>2384</v>
      </c>
      <c r="T253" s="98"/>
      <c r="U253" s="422"/>
      <c r="V253" s="424"/>
      <c r="W253" s="422"/>
      <c r="X253" s="2"/>
      <c r="Y253" s="131"/>
      <c r="Z253" s="1"/>
      <c r="AA253" s="424"/>
      <c r="AB253" s="1"/>
      <c r="AC253" s="2"/>
      <c r="AD253" s="13"/>
      <c r="AE253" s="1"/>
      <c r="AF253" s="425"/>
    </row>
    <row r="254" spans="2:32" x14ac:dyDescent="0.2">
      <c r="B254" s="13" t="s">
        <v>94</v>
      </c>
      <c r="C254" s="422" t="s">
        <v>2325</v>
      </c>
      <c r="D254" s="424">
        <v>240</v>
      </c>
      <c r="E254" s="2" t="s">
        <v>42</v>
      </c>
      <c r="F254" s="13"/>
      <c r="G254" s="424">
        <v>3</v>
      </c>
      <c r="H254" s="424"/>
      <c r="I254" s="424"/>
      <c r="J254" s="424"/>
      <c r="K254" s="424"/>
      <c r="L254" s="424"/>
      <c r="M254" s="424"/>
      <c r="N254" s="424"/>
      <c r="O254" s="424"/>
      <c r="P254" s="424"/>
      <c r="Q254" s="424"/>
      <c r="R254" s="424"/>
      <c r="S254" s="322" t="s">
        <v>1319</v>
      </c>
      <c r="T254" s="98"/>
      <c r="U254" s="422"/>
      <c r="V254" s="424"/>
      <c r="W254" s="422"/>
      <c r="X254" s="2"/>
      <c r="Y254" s="131"/>
      <c r="Z254" s="1"/>
      <c r="AA254" s="424"/>
      <c r="AB254" s="1"/>
      <c r="AC254" s="2"/>
      <c r="AD254" s="13"/>
      <c r="AE254" s="1"/>
      <c r="AF254" s="425"/>
    </row>
    <row r="255" spans="2:32" x14ac:dyDescent="0.2">
      <c r="B255" s="13" t="s">
        <v>94</v>
      </c>
      <c r="C255" s="422" t="s">
        <v>2325</v>
      </c>
      <c r="D255" s="424">
        <v>241</v>
      </c>
      <c r="E255" s="2" t="s">
        <v>42</v>
      </c>
      <c r="F255" s="13"/>
      <c r="G255" s="424">
        <v>3</v>
      </c>
      <c r="H255" s="424"/>
      <c r="I255" s="424"/>
      <c r="J255" s="424"/>
      <c r="K255" s="424"/>
      <c r="L255" s="424"/>
      <c r="M255" s="424"/>
      <c r="N255" s="424"/>
      <c r="O255" s="424"/>
      <c r="P255" s="424"/>
      <c r="Q255" s="424"/>
      <c r="R255" s="424"/>
      <c r="S255" s="320" t="s">
        <v>3237</v>
      </c>
      <c r="T255" s="98"/>
      <c r="U255" s="422"/>
      <c r="V255" s="424"/>
      <c r="W255" s="422"/>
      <c r="X255" s="2"/>
      <c r="Y255" s="131"/>
      <c r="Z255" s="1"/>
      <c r="AA255" s="424"/>
      <c r="AB255" s="1"/>
      <c r="AC255" s="2"/>
      <c r="AD255" s="13"/>
      <c r="AE255" s="1"/>
      <c r="AF255" s="425"/>
    </row>
    <row r="256" spans="2:32" x14ac:dyDescent="0.2">
      <c r="B256" s="13" t="s">
        <v>94</v>
      </c>
      <c r="C256" s="422" t="s">
        <v>2325</v>
      </c>
      <c r="D256" s="424">
        <v>242</v>
      </c>
      <c r="E256" s="2" t="s">
        <v>47</v>
      </c>
      <c r="F256" s="13"/>
      <c r="G256" s="424">
        <v>3</v>
      </c>
      <c r="H256" s="424"/>
      <c r="I256" s="424"/>
      <c r="J256" s="424"/>
      <c r="K256" s="424"/>
      <c r="L256" s="424"/>
      <c r="M256" s="424"/>
      <c r="N256" s="424">
        <v>3</v>
      </c>
      <c r="O256" s="424"/>
      <c r="P256" s="424"/>
      <c r="Q256" s="424"/>
      <c r="R256" s="424"/>
      <c r="S256" s="322" t="s">
        <v>1319</v>
      </c>
      <c r="T256" s="98"/>
      <c r="U256" s="422"/>
      <c r="V256" s="424"/>
      <c r="W256" s="422"/>
      <c r="X256" s="2"/>
      <c r="Y256" s="131"/>
      <c r="Z256" s="1"/>
      <c r="AA256" s="424"/>
      <c r="AB256" s="1"/>
      <c r="AC256" s="2"/>
      <c r="AD256" s="13"/>
      <c r="AE256" s="1"/>
      <c r="AF256" s="425"/>
    </row>
    <row r="257" spans="2:32" x14ac:dyDescent="0.2">
      <c r="B257" s="13" t="s">
        <v>94</v>
      </c>
      <c r="C257" s="422" t="s">
        <v>2325</v>
      </c>
      <c r="D257" s="424">
        <v>243</v>
      </c>
      <c r="E257" s="2" t="s">
        <v>1113</v>
      </c>
      <c r="F257" s="13"/>
      <c r="G257" s="424">
        <v>4</v>
      </c>
      <c r="H257" s="424"/>
      <c r="I257" s="424">
        <v>3</v>
      </c>
      <c r="J257" s="424"/>
      <c r="K257" s="424"/>
      <c r="L257" s="424"/>
      <c r="M257" s="424"/>
      <c r="N257" s="424"/>
      <c r="O257" s="424"/>
      <c r="P257" s="424"/>
      <c r="Q257" s="424"/>
      <c r="R257" s="424"/>
      <c r="S257" s="322" t="s">
        <v>1319</v>
      </c>
      <c r="T257" s="98"/>
      <c r="U257" s="422"/>
      <c r="V257" s="424"/>
      <c r="W257" s="422"/>
      <c r="X257" s="2"/>
      <c r="Y257" s="131"/>
      <c r="Z257" s="1"/>
      <c r="AA257" s="424"/>
      <c r="AB257" s="1"/>
      <c r="AC257" s="2"/>
      <c r="AD257" s="13"/>
      <c r="AE257" s="1"/>
      <c r="AF257" s="425"/>
    </row>
    <row r="258" spans="2:32" x14ac:dyDescent="0.2">
      <c r="B258" s="13" t="s">
        <v>94</v>
      </c>
      <c r="C258" s="422" t="s">
        <v>2325</v>
      </c>
      <c r="D258" s="424">
        <v>244</v>
      </c>
      <c r="E258" s="2" t="s">
        <v>1113</v>
      </c>
      <c r="F258" s="13"/>
      <c r="G258" s="424">
        <v>3</v>
      </c>
      <c r="H258" s="424"/>
      <c r="I258" s="424">
        <v>2</v>
      </c>
      <c r="J258" s="424"/>
      <c r="K258" s="424">
        <v>2</v>
      </c>
      <c r="L258" s="424"/>
      <c r="M258" s="424"/>
      <c r="N258" s="424"/>
      <c r="O258" s="424"/>
      <c r="P258" s="424"/>
      <c r="Q258" s="424"/>
      <c r="R258" s="424"/>
      <c r="S258" s="322" t="s">
        <v>2385</v>
      </c>
      <c r="T258" s="98"/>
      <c r="U258" s="422"/>
      <c r="V258" s="424"/>
      <c r="W258" s="422"/>
      <c r="X258" s="2"/>
      <c r="Y258" s="131"/>
      <c r="Z258" s="1"/>
      <c r="AA258" s="424"/>
      <c r="AB258" s="1"/>
      <c r="AC258" s="2"/>
      <c r="AD258" s="13"/>
      <c r="AE258" s="1"/>
      <c r="AF258" s="425"/>
    </row>
    <row r="259" spans="2:32" x14ac:dyDescent="0.2">
      <c r="B259" s="13" t="s">
        <v>94</v>
      </c>
      <c r="C259" s="422" t="s">
        <v>2325</v>
      </c>
      <c r="D259" s="424">
        <v>245</v>
      </c>
      <c r="E259" s="2" t="s">
        <v>44</v>
      </c>
      <c r="F259" s="13"/>
      <c r="G259" s="424"/>
      <c r="H259" s="424">
        <v>2</v>
      </c>
      <c r="I259" s="424">
        <v>3</v>
      </c>
      <c r="J259" s="424"/>
      <c r="K259" s="424">
        <v>3</v>
      </c>
      <c r="L259" s="424"/>
      <c r="M259" s="424"/>
      <c r="N259" s="424">
        <v>3</v>
      </c>
      <c r="O259" s="424"/>
      <c r="P259" s="424"/>
      <c r="Q259" s="424"/>
      <c r="R259" s="424"/>
      <c r="S259" s="322" t="s">
        <v>2386</v>
      </c>
      <c r="T259" s="98"/>
      <c r="U259" s="422"/>
      <c r="V259" s="424"/>
      <c r="W259" s="422"/>
      <c r="X259" s="2"/>
      <c r="Y259" s="131"/>
      <c r="Z259" s="1"/>
      <c r="AA259" s="424"/>
      <c r="AB259" s="1"/>
      <c r="AC259" s="2"/>
      <c r="AD259" s="13"/>
      <c r="AE259" s="1"/>
      <c r="AF259" s="425"/>
    </row>
    <row r="260" spans="2:32" x14ac:dyDescent="0.2">
      <c r="B260" s="13" t="s">
        <v>94</v>
      </c>
      <c r="C260" s="422" t="s">
        <v>2325</v>
      </c>
      <c r="D260" s="424">
        <v>246</v>
      </c>
      <c r="E260" s="2" t="s">
        <v>44</v>
      </c>
      <c r="F260" s="13"/>
      <c r="G260" s="424"/>
      <c r="H260" s="424"/>
      <c r="I260" s="424">
        <v>6</v>
      </c>
      <c r="J260" s="424"/>
      <c r="K260" s="424"/>
      <c r="L260" s="424"/>
      <c r="M260" s="424"/>
      <c r="N260" s="424"/>
      <c r="O260" s="424"/>
      <c r="P260" s="424">
        <v>3</v>
      </c>
      <c r="Q260" s="424"/>
      <c r="R260" s="424"/>
      <c r="S260" s="321" t="s">
        <v>2387</v>
      </c>
      <c r="T260" s="98"/>
      <c r="U260" s="422"/>
      <c r="V260" s="424"/>
      <c r="W260" s="422"/>
      <c r="X260" s="2"/>
      <c r="Y260" s="131"/>
      <c r="Z260" s="1"/>
      <c r="AA260" s="424"/>
      <c r="AB260" s="1"/>
      <c r="AC260" s="2"/>
      <c r="AD260" s="13"/>
      <c r="AE260" s="1"/>
      <c r="AF260" s="425"/>
    </row>
    <row r="261" spans="2:32" x14ac:dyDescent="0.2">
      <c r="B261" s="13" t="s">
        <v>94</v>
      </c>
      <c r="C261" s="422" t="s">
        <v>2325</v>
      </c>
      <c r="D261" s="424">
        <v>247</v>
      </c>
      <c r="E261" s="2" t="s">
        <v>42</v>
      </c>
      <c r="F261" s="13"/>
      <c r="G261" s="424">
        <v>3</v>
      </c>
      <c r="H261" s="424"/>
      <c r="I261" s="424"/>
      <c r="J261" s="424"/>
      <c r="K261" s="424"/>
      <c r="L261" s="424"/>
      <c r="M261" s="424"/>
      <c r="N261" s="424">
        <v>3</v>
      </c>
      <c r="O261" s="424"/>
      <c r="P261" s="424"/>
      <c r="Q261" s="424"/>
      <c r="R261" s="424"/>
      <c r="S261" s="321" t="s">
        <v>2249</v>
      </c>
      <c r="T261" s="98"/>
      <c r="U261" s="422"/>
      <c r="V261" s="424"/>
      <c r="W261" s="422"/>
      <c r="X261" s="2"/>
      <c r="Y261" s="131"/>
      <c r="Z261" s="1"/>
      <c r="AA261" s="424"/>
      <c r="AB261" s="1"/>
      <c r="AC261" s="2"/>
      <c r="AD261" s="13"/>
      <c r="AE261" s="1"/>
      <c r="AF261" s="425"/>
    </row>
    <row r="262" spans="2:32" x14ac:dyDescent="0.2">
      <c r="B262" s="13" t="s">
        <v>94</v>
      </c>
      <c r="C262" s="422" t="s">
        <v>2325</v>
      </c>
      <c r="D262" s="424">
        <v>248</v>
      </c>
      <c r="E262" s="2" t="s">
        <v>42</v>
      </c>
      <c r="F262" s="13"/>
      <c r="G262" s="424">
        <v>3</v>
      </c>
      <c r="H262" s="424"/>
      <c r="I262" s="424"/>
      <c r="J262" s="424"/>
      <c r="K262" s="424"/>
      <c r="L262" s="424"/>
      <c r="M262" s="424"/>
      <c r="N262" s="424"/>
      <c r="O262" s="424"/>
      <c r="P262" s="424"/>
      <c r="Q262" s="424"/>
      <c r="R262" s="424"/>
      <c r="S262" s="322" t="s">
        <v>1319</v>
      </c>
      <c r="T262" s="98"/>
      <c r="U262" s="422"/>
      <c r="V262" s="424"/>
      <c r="W262" s="422"/>
      <c r="X262" s="2"/>
      <c r="Y262" s="131"/>
      <c r="Z262" s="1"/>
      <c r="AA262" s="424"/>
      <c r="AB262" s="1"/>
      <c r="AC262" s="2"/>
      <c r="AD262" s="13"/>
      <c r="AE262" s="1"/>
      <c r="AF262" s="425"/>
    </row>
    <row r="263" spans="2:32" x14ac:dyDescent="0.2">
      <c r="B263" s="13" t="s">
        <v>94</v>
      </c>
      <c r="C263" s="422" t="s">
        <v>2325</v>
      </c>
      <c r="D263" s="424">
        <v>249</v>
      </c>
      <c r="E263" s="2" t="s">
        <v>42</v>
      </c>
      <c r="F263" s="13"/>
      <c r="G263" s="424">
        <v>3</v>
      </c>
      <c r="H263" s="424"/>
      <c r="I263" s="424"/>
      <c r="J263" s="424"/>
      <c r="K263" s="424"/>
      <c r="L263" s="424"/>
      <c r="M263" s="424"/>
      <c r="N263" s="424">
        <v>3</v>
      </c>
      <c r="O263" s="424"/>
      <c r="P263" s="424"/>
      <c r="Q263" s="424"/>
      <c r="R263" s="424"/>
      <c r="S263" s="321" t="s">
        <v>1322</v>
      </c>
      <c r="T263" s="98"/>
      <c r="U263" s="422"/>
      <c r="V263" s="424"/>
      <c r="W263" s="422"/>
      <c r="X263" s="2"/>
      <c r="Y263" s="131"/>
      <c r="Z263" s="1"/>
      <c r="AA263" s="424"/>
      <c r="AB263" s="1"/>
      <c r="AC263" s="2"/>
      <c r="AD263" s="13"/>
      <c r="AE263" s="1"/>
      <c r="AF263" s="425"/>
    </row>
    <row r="264" spans="2:32" x14ac:dyDescent="0.2">
      <c r="B264" s="13" t="s">
        <v>94</v>
      </c>
      <c r="C264" s="422" t="s">
        <v>2325</v>
      </c>
      <c r="D264" s="424">
        <v>250</v>
      </c>
      <c r="E264" s="2" t="s">
        <v>50</v>
      </c>
      <c r="F264" s="13"/>
      <c r="G264" s="424">
        <v>1</v>
      </c>
      <c r="H264" s="424"/>
      <c r="I264" s="424">
        <v>6</v>
      </c>
      <c r="J264" s="424"/>
      <c r="K264" s="424"/>
      <c r="L264" s="424"/>
      <c r="M264" s="424"/>
      <c r="N264" s="424"/>
      <c r="O264" s="424"/>
      <c r="P264" s="424"/>
      <c r="Q264" s="424"/>
      <c r="R264" s="424"/>
      <c r="S264" s="321" t="s">
        <v>2249</v>
      </c>
      <c r="T264" s="98"/>
      <c r="U264" s="422"/>
      <c r="V264" s="424"/>
      <c r="W264" s="422"/>
      <c r="X264" s="2"/>
      <c r="Y264" s="131"/>
      <c r="Z264" s="1"/>
      <c r="AA264" s="424"/>
      <c r="AB264" s="1"/>
      <c r="AC264" s="2"/>
      <c r="AD264" s="13"/>
      <c r="AE264" s="1"/>
      <c r="AF264" s="425"/>
    </row>
    <row r="265" spans="2:32" x14ac:dyDescent="0.2">
      <c r="B265" s="13" t="s">
        <v>94</v>
      </c>
      <c r="C265" s="422" t="s">
        <v>2325</v>
      </c>
      <c r="D265" s="424">
        <v>251</v>
      </c>
      <c r="E265" s="2" t="s">
        <v>42</v>
      </c>
      <c r="F265" s="13"/>
      <c r="G265" s="424">
        <v>3</v>
      </c>
      <c r="H265" s="424"/>
      <c r="I265" s="424"/>
      <c r="J265" s="424"/>
      <c r="K265" s="424"/>
      <c r="L265" s="424"/>
      <c r="M265" s="424"/>
      <c r="N265" s="424">
        <v>3</v>
      </c>
      <c r="O265" s="424"/>
      <c r="P265" s="424"/>
      <c r="Q265" s="424"/>
      <c r="R265" s="424"/>
      <c r="S265" s="322" t="s">
        <v>1319</v>
      </c>
      <c r="T265" s="98"/>
      <c r="U265" s="422"/>
      <c r="V265" s="424"/>
      <c r="W265" s="422"/>
      <c r="X265" s="2"/>
      <c r="Y265" s="131"/>
      <c r="Z265" s="1"/>
      <c r="AA265" s="424"/>
      <c r="AB265" s="1"/>
      <c r="AC265" s="2"/>
      <c r="AD265" s="13"/>
      <c r="AE265" s="1"/>
      <c r="AF265" s="425"/>
    </row>
    <row r="266" spans="2:32" x14ac:dyDescent="0.2">
      <c r="B266" s="13" t="s">
        <v>94</v>
      </c>
      <c r="C266" s="422" t="s">
        <v>2325</v>
      </c>
      <c r="D266" s="424">
        <v>252</v>
      </c>
      <c r="E266" s="2" t="s">
        <v>42</v>
      </c>
      <c r="F266" s="13"/>
      <c r="G266" s="424">
        <v>3</v>
      </c>
      <c r="H266" s="424"/>
      <c r="I266" s="424"/>
      <c r="J266" s="424"/>
      <c r="K266" s="424"/>
      <c r="L266" s="424"/>
      <c r="M266" s="424"/>
      <c r="N266" s="424"/>
      <c r="O266" s="424"/>
      <c r="P266" s="424"/>
      <c r="Q266" s="424"/>
      <c r="R266" s="424"/>
      <c r="S266" s="322" t="s">
        <v>1319</v>
      </c>
      <c r="T266" s="98"/>
      <c r="U266" s="422"/>
      <c r="V266" s="424"/>
      <c r="W266" s="422"/>
      <c r="X266" s="2"/>
      <c r="Y266" s="131"/>
      <c r="Z266" s="1"/>
      <c r="AA266" s="424"/>
      <c r="AB266" s="1"/>
      <c r="AC266" s="2"/>
      <c r="AD266" s="13"/>
      <c r="AE266" s="1"/>
      <c r="AF266" s="425"/>
    </row>
    <row r="267" spans="2:32" x14ac:dyDescent="0.2">
      <c r="B267" s="13" t="s">
        <v>94</v>
      </c>
      <c r="C267" s="422" t="s">
        <v>2325</v>
      </c>
      <c r="D267" s="424">
        <v>253</v>
      </c>
      <c r="E267" s="2" t="s">
        <v>50</v>
      </c>
      <c r="F267" s="13"/>
      <c r="G267" s="424">
        <v>1</v>
      </c>
      <c r="H267" s="424"/>
      <c r="I267" s="424">
        <v>6</v>
      </c>
      <c r="J267" s="424"/>
      <c r="K267" s="424"/>
      <c r="L267" s="424"/>
      <c r="M267" s="424"/>
      <c r="N267" s="424">
        <v>3</v>
      </c>
      <c r="O267" s="424"/>
      <c r="P267" s="424"/>
      <c r="Q267" s="424"/>
      <c r="R267" s="424"/>
      <c r="S267" s="321" t="s">
        <v>1322</v>
      </c>
      <c r="T267" s="98"/>
      <c r="U267" s="422"/>
      <c r="V267" s="424"/>
      <c r="W267" s="422"/>
      <c r="X267" s="2"/>
      <c r="Y267" s="131"/>
      <c r="Z267" s="1"/>
      <c r="AA267" s="424"/>
      <c r="AB267" s="1"/>
      <c r="AC267" s="2"/>
      <c r="AD267" s="13"/>
      <c r="AE267" s="1"/>
      <c r="AF267" s="425"/>
    </row>
    <row r="268" spans="2:32" x14ac:dyDescent="0.2">
      <c r="B268" s="13" t="s">
        <v>94</v>
      </c>
      <c r="C268" s="422" t="s">
        <v>2325</v>
      </c>
      <c r="D268" s="424">
        <v>254</v>
      </c>
      <c r="E268" s="2" t="s">
        <v>1922</v>
      </c>
      <c r="F268" s="13"/>
      <c r="G268" s="424">
        <v>6</v>
      </c>
      <c r="H268" s="424"/>
      <c r="I268" s="424"/>
      <c r="J268" s="424"/>
      <c r="K268" s="424"/>
      <c r="L268" s="424"/>
      <c r="M268" s="424"/>
      <c r="N268" s="424"/>
      <c r="O268" s="424"/>
      <c r="P268" s="424"/>
      <c r="Q268" s="424"/>
      <c r="R268" s="424"/>
      <c r="S268" s="321" t="s">
        <v>2249</v>
      </c>
      <c r="T268" s="98"/>
      <c r="U268" s="422"/>
      <c r="V268" s="424"/>
      <c r="W268" s="422"/>
      <c r="X268" s="2"/>
      <c r="Y268" s="131"/>
      <c r="Z268" s="1"/>
      <c r="AA268" s="424"/>
      <c r="AB268" s="1"/>
      <c r="AC268" s="2"/>
      <c r="AD268" s="13"/>
      <c r="AE268" s="1"/>
      <c r="AF268" s="425"/>
    </row>
    <row r="269" spans="2:32" x14ac:dyDescent="0.2">
      <c r="B269" s="13" t="s">
        <v>94</v>
      </c>
      <c r="C269" s="422" t="s">
        <v>2325</v>
      </c>
      <c r="D269" s="424">
        <v>255</v>
      </c>
      <c r="E269" s="2" t="s">
        <v>42</v>
      </c>
      <c r="F269" s="13"/>
      <c r="G269" s="424">
        <v>3</v>
      </c>
      <c r="H269" s="424"/>
      <c r="I269" s="424"/>
      <c r="J269" s="424"/>
      <c r="K269" s="424"/>
      <c r="L269" s="424"/>
      <c r="M269" s="424"/>
      <c r="N269" s="424">
        <v>3</v>
      </c>
      <c r="O269" s="424"/>
      <c r="P269" s="424"/>
      <c r="Q269" s="424"/>
      <c r="R269" s="424"/>
      <c r="S269" s="321" t="s">
        <v>2249</v>
      </c>
      <c r="T269" s="98"/>
      <c r="U269" s="422"/>
      <c r="V269" s="424"/>
      <c r="W269" s="422"/>
      <c r="X269" s="2"/>
      <c r="Y269" s="131"/>
      <c r="Z269" s="1"/>
      <c r="AA269" s="424"/>
      <c r="AB269" s="1"/>
      <c r="AC269" s="2"/>
      <c r="AD269" s="13"/>
      <c r="AE269" s="1"/>
      <c r="AF269" s="425"/>
    </row>
    <row r="270" spans="2:32" x14ac:dyDescent="0.2">
      <c r="B270" s="13" t="s">
        <v>94</v>
      </c>
      <c r="C270" s="422" t="s">
        <v>2325</v>
      </c>
      <c r="D270" s="424">
        <v>256</v>
      </c>
      <c r="E270" s="2" t="s">
        <v>42</v>
      </c>
      <c r="F270" s="13"/>
      <c r="G270" s="424">
        <v>3</v>
      </c>
      <c r="H270" s="424"/>
      <c r="I270" s="424"/>
      <c r="J270" s="424"/>
      <c r="K270" s="424"/>
      <c r="L270" s="424"/>
      <c r="M270" s="424"/>
      <c r="N270" s="424"/>
      <c r="O270" s="424"/>
      <c r="P270" s="424"/>
      <c r="Q270" s="424"/>
      <c r="R270" s="424"/>
      <c r="S270" s="322" t="s">
        <v>1319</v>
      </c>
      <c r="T270" s="98"/>
      <c r="U270" s="422"/>
      <c r="V270" s="424"/>
      <c r="W270" s="422"/>
      <c r="X270" s="2"/>
      <c r="Y270" s="131"/>
      <c r="Z270" s="1"/>
      <c r="AA270" s="424"/>
      <c r="AB270" s="1"/>
      <c r="AC270" s="2"/>
      <c r="AD270" s="13"/>
      <c r="AE270" s="1"/>
      <c r="AF270" s="425"/>
    </row>
    <row r="271" spans="2:32" x14ac:dyDescent="0.2">
      <c r="B271" s="13" t="s">
        <v>94</v>
      </c>
      <c r="C271" s="422" t="s">
        <v>2325</v>
      </c>
      <c r="D271" s="424">
        <v>257</v>
      </c>
      <c r="E271" s="2" t="s">
        <v>44</v>
      </c>
      <c r="F271" s="13"/>
      <c r="G271" s="424">
        <v>1</v>
      </c>
      <c r="H271" s="424"/>
      <c r="I271" s="424">
        <v>6</v>
      </c>
      <c r="J271" s="424"/>
      <c r="K271" s="424"/>
      <c r="L271" s="424"/>
      <c r="M271" s="424"/>
      <c r="N271" s="424">
        <v>3</v>
      </c>
      <c r="O271" s="424"/>
      <c r="P271" s="424"/>
      <c r="Q271" s="424"/>
      <c r="R271" s="424"/>
      <c r="S271" s="321" t="s">
        <v>2249</v>
      </c>
      <c r="T271" s="98"/>
      <c r="U271" s="422"/>
      <c r="V271" s="424"/>
      <c r="W271" s="422"/>
      <c r="X271" s="2"/>
      <c r="Y271" s="131"/>
      <c r="Z271" s="1"/>
      <c r="AA271" s="424"/>
      <c r="AB271" s="1"/>
      <c r="AC271" s="2"/>
      <c r="AD271" s="13"/>
      <c r="AE271" s="1"/>
      <c r="AF271" s="425"/>
    </row>
    <row r="272" spans="2:32" x14ac:dyDescent="0.2">
      <c r="B272" s="13" t="s">
        <v>94</v>
      </c>
      <c r="C272" s="422" t="s">
        <v>2325</v>
      </c>
      <c r="D272" s="424">
        <v>258</v>
      </c>
      <c r="E272" s="2" t="s">
        <v>42</v>
      </c>
      <c r="F272" s="13"/>
      <c r="G272" s="424">
        <v>3</v>
      </c>
      <c r="H272" s="424"/>
      <c r="I272" s="424"/>
      <c r="J272" s="424"/>
      <c r="K272" s="424"/>
      <c r="L272" s="424"/>
      <c r="M272" s="424"/>
      <c r="N272" s="424"/>
      <c r="O272" s="424"/>
      <c r="P272" s="424"/>
      <c r="Q272" s="424"/>
      <c r="R272" s="424"/>
      <c r="S272" s="322" t="s">
        <v>1319</v>
      </c>
      <c r="T272" s="98"/>
      <c r="U272" s="422"/>
      <c r="V272" s="424"/>
      <c r="W272" s="422"/>
      <c r="X272" s="2"/>
      <c r="Y272" s="131"/>
      <c r="Z272" s="1"/>
      <c r="AA272" s="424"/>
      <c r="AB272" s="1"/>
      <c r="AC272" s="2"/>
      <c r="AD272" s="13"/>
      <c r="AE272" s="1"/>
      <c r="AF272" s="425"/>
    </row>
    <row r="273" spans="2:32" x14ac:dyDescent="0.2">
      <c r="B273" s="13" t="s">
        <v>94</v>
      </c>
      <c r="C273" s="422" t="s">
        <v>2325</v>
      </c>
      <c r="D273" s="424">
        <v>259</v>
      </c>
      <c r="E273" s="2" t="s">
        <v>1922</v>
      </c>
      <c r="F273" s="13"/>
      <c r="G273" s="424">
        <v>6</v>
      </c>
      <c r="H273" s="424"/>
      <c r="I273" s="424"/>
      <c r="J273" s="424"/>
      <c r="K273" s="424"/>
      <c r="L273" s="424"/>
      <c r="M273" s="424"/>
      <c r="N273" s="424">
        <v>3</v>
      </c>
      <c r="O273" s="424"/>
      <c r="P273" s="424"/>
      <c r="Q273" s="424"/>
      <c r="R273" s="424"/>
      <c r="S273" s="321" t="s">
        <v>2249</v>
      </c>
      <c r="T273" s="98"/>
      <c r="U273" s="422"/>
      <c r="V273" s="424"/>
      <c r="W273" s="422"/>
      <c r="X273" s="2"/>
      <c r="Y273" s="131"/>
      <c r="Z273" s="1"/>
      <c r="AA273" s="424"/>
      <c r="AB273" s="1"/>
      <c r="AC273" s="2"/>
      <c r="AD273" s="13"/>
      <c r="AE273" s="1"/>
      <c r="AF273" s="425"/>
    </row>
    <row r="274" spans="2:32" x14ac:dyDescent="0.2">
      <c r="B274" s="13" t="s">
        <v>94</v>
      </c>
      <c r="C274" s="422" t="s">
        <v>2325</v>
      </c>
      <c r="D274" s="424">
        <v>260</v>
      </c>
      <c r="E274" s="2" t="s">
        <v>50</v>
      </c>
      <c r="F274" s="13"/>
      <c r="G274" s="424">
        <v>2</v>
      </c>
      <c r="H274" s="424"/>
      <c r="I274" s="424">
        <v>6</v>
      </c>
      <c r="J274" s="424"/>
      <c r="K274" s="424"/>
      <c r="L274" s="424"/>
      <c r="M274" s="424"/>
      <c r="N274" s="424"/>
      <c r="O274" s="424"/>
      <c r="P274" s="424"/>
      <c r="Q274" s="424"/>
      <c r="R274" s="424"/>
      <c r="S274" s="322" t="s">
        <v>1319</v>
      </c>
      <c r="T274" s="98"/>
      <c r="U274" s="422"/>
      <c r="V274" s="424"/>
      <c r="W274" s="422"/>
      <c r="X274" s="2"/>
      <c r="Y274" s="131"/>
      <c r="Z274" s="1"/>
      <c r="AA274" s="424"/>
      <c r="AB274" s="1"/>
      <c r="AC274" s="2"/>
      <c r="AD274" s="13"/>
      <c r="AE274" s="1"/>
      <c r="AF274" s="425"/>
    </row>
    <row r="275" spans="2:32" x14ac:dyDescent="0.2">
      <c r="B275" s="13" t="s">
        <v>94</v>
      </c>
      <c r="C275" s="422" t="s">
        <v>2325</v>
      </c>
      <c r="D275" s="424">
        <v>261</v>
      </c>
      <c r="E275" s="2" t="s">
        <v>42</v>
      </c>
      <c r="F275" s="13"/>
      <c r="G275" s="424">
        <v>3</v>
      </c>
      <c r="H275" s="424"/>
      <c r="I275" s="424"/>
      <c r="J275" s="424"/>
      <c r="K275" s="424"/>
      <c r="L275" s="424"/>
      <c r="M275" s="424"/>
      <c r="N275" s="424">
        <v>3</v>
      </c>
      <c r="O275" s="424"/>
      <c r="P275" s="424"/>
      <c r="Q275" s="424"/>
      <c r="R275" s="424"/>
      <c r="S275" s="322" t="s">
        <v>1319</v>
      </c>
      <c r="T275" s="98"/>
      <c r="U275" s="422"/>
      <c r="V275" s="424"/>
      <c r="W275" s="422"/>
      <c r="X275" s="2"/>
      <c r="Y275" s="131"/>
      <c r="Z275" s="1"/>
      <c r="AA275" s="424"/>
      <c r="AB275" s="1"/>
      <c r="AC275" s="2"/>
      <c r="AD275" s="13"/>
      <c r="AE275" s="1"/>
      <c r="AF275" s="425"/>
    </row>
    <row r="276" spans="2:32" x14ac:dyDescent="0.2">
      <c r="B276" s="13" t="s">
        <v>94</v>
      </c>
      <c r="C276" s="422" t="s">
        <v>2325</v>
      </c>
      <c r="D276" s="424">
        <v>262</v>
      </c>
      <c r="E276" s="2" t="s">
        <v>50</v>
      </c>
      <c r="F276" s="13"/>
      <c r="G276" s="424">
        <v>2</v>
      </c>
      <c r="H276" s="424"/>
      <c r="I276" s="424">
        <v>6</v>
      </c>
      <c r="J276" s="424"/>
      <c r="K276" s="424"/>
      <c r="L276" s="424"/>
      <c r="M276" s="424"/>
      <c r="N276" s="424"/>
      <c r="O276" s="424"/>
      <c r="P276" s="424"/>
      <c r="Q276" s="424"/>
      <c r="R276" s="424"/>
      <c r="S276" s="322" t="s">
        <v>2388</v>
      </c>
      <c r="T276" s="98"/>
      <c r="U276" s="422"/>
      <c r="V276" s="424"/>
      <c r="W276" s="422"/>
      <c r="X276" s="2"/>
      <c r="Y276" s="131"/>
      <c r="Z276" s="1"/>
      <c r="AA276" s="424"/>
      <c r="AB276" s="1"/>
      <c r="AC276" s="2"/>
      <c r="AD276" s="13"/>
      <c r="AE276" s="1"/>
      <c r="AF276" s="425"/>
    </row>
    <row r="277" spans="2:32" x14ac:dyDescent="0.2">
      <c r="B277" s="13" t="s">
        <v>94</v>
      </c>
      <c r="C277" s="422" t="s">
        <v>2325</v>
      </c>
      <c r="D277" s="424">
        <v>263</v>
      </c>
      <c r="E277" s="2" t="s">
        <v>42</v>
      </c>
      <c r="F277" s="13"/>
      <c r="G277" s="424">
        <v>3</v>
      </c>
      <c r="H277" s="424"/>
      <c r="I277" s="424"/>
      <c r="J277" s="424"/>
      <c r="K277" s="424"/>
      <c r="L277" s="424"/>
      <c r="M277" s="424"/>
      <c r="N277" s="424">
        <v>3</v>
      </c>
      <c r="O277" s="424"/>
      <c r="P277" s="424"/>
      <c r="Q277" s="424"/>
      <c r="R277" s="424"/>
      <c r="S277" s="322" t="s">
        <v>1319</v>
      </c>
      <c r="T277" s="98"/>
      <c r="U277" s="422"/>
      <c r="V277" s="424"/>
      <c r="W277" s="422"/>
      <c r="X277" s="2"/>
      <c r="Y277" s="131"/>
      <c r="Z277" s="1"/>
      <c r="AA277" s="424"/>
      <c r="AB277" s="1"/>
      <c r="AC277" s="2"/>
      <c r="AD277" s="13"/>
      <c r="AE277" s="1"/>
      <c r="AF277" s="425"/>
    </row>
    <row r="278" spans="2:32" x14ac:dyDescent="0.2">
      <c r="B278" s="13" t="s">
        <v>94</v>
      </c>
      <c r="C278" s="422" t="s">
        <v>2325</v>
      </c>
      <c r="D278" s="424">
        <v>264</v>
      </c>
      <c r="E278" s="2" t="s">
        <v>42</v>
      </c>
      <c r="F278" s="13"/>
      <c r="G278" s="424">
        <v>3</v>
      </c>
      <c r="H278" s="424"/>
      <c r="I278" s="424"/>
      <c r="J278" s="424"/>
      <c r="K278" s="424"/>
      <c r="L278" s="424"/>
      <c r="M278" s="424"/>
      <c r="N278" s="424"/>
      <c r="O278" s="424"/>
      <c r="P278" s="424"/>
      <c r="Q278" s="424"/>
      <c r="R278" s="424"/>
      <c r="S278" s="322" t="s">
        <v>1319</v>
      </c>
      <c r="T278" s="98"/>
      <c r="U278" s="422"/>
      <c r="V278" s="424"/>
      <c r="W278" s="422"/>
      <c r="X278" s="2"/>
      <c r="Y278" s="131"/>
      <c r="Z278" s="1"/>
      <c r="AA278" s="424"/>
      <c r="AB278" s="1"/>
      <c r="AC278" s="2"/>
      <c r="AD278" s="13"/>
      <c r="AE278" s="1"/>
      <c r="AF278" s="425"/>
    </row>
    <row r="279" spans="2:32" x14ac:dyDescent="0.2">
      <c r="B279" s="13" t="s">
        <v>94</v>
      </c>
      <c r="C279" s="422" t="s">
        <v>2325</v>
      </c>
      <c r="D279" s="424">
        <v>265</v>
      </c>
      <c r="E279" s="2" t="s">
        <v>42</v>
      </c>
      <c r="F279" s="13"/>
      <c r="G279" s="424">
        <v>3</v>
      </c>
      <c r="H279" s="424"/>
      <c r="I279" s="424"/>
      <c r="J279" s="424"/>
      <c r="K279" s="424"/>
      <c r="L279" s="424"/>
      <c r="M279" s="424"/>
      <c r="N279" s="424">
        <v>3</v>
      </c>
      <c r="O279" s="424"/>
      <c r="P279" s="424"/>
      <c r="Q279" s="424"/>
      <c r="R279" s="424"/>
      <c r="S279" s="322" t="s">
        <v>1319</v>
      </c>
      <c r="T279" s="98"/>
      <c r="U279" s="422"/>
      <c r="V279" s="424"/>
      <c r="W279" s="422"/>
      <c r="X279" s="2"/>
      <c r="Y279" s="131"/>
      <c r="Z279" s="1"/>
      <c r="AA279" s="424"/>
      <c r="AB279" s="1"/>
      <c r="AC279" s="2"/>
      <c r="AD279" s="13"/>
      <c r="AE279" s="1"/>
      <c r="AF279" s="425"/>
    </row>
    <row r="280" spans="2:32" x14ac:dyDescent="0.2">
      <c r="B280" s="13" t="s">
        <v>94</v>
      </c>
      <c r="C280" s="422" t="s">
        <v>2325</v>
      </c>
      <c r="D280" s="424">
        <v>266</v>
      </c>
      <c r="E280" s="2" t="s">
        <v>55</v>
      </c>
      <c r="F280" s="13"/>
      <c r="G280" s="424">
        <v>3</v>
      </c>
      <c r="H280" s="424"/>
      <c r="I280" s="424">
        <v>6</v>
      </c>
      <c r="J280" s="424"/>
      <c r="K280" s="424"/>
      <c r="L280" s="424"/>
      <c r="M280" s="424"/>
      <c r="N280" s="424"/>
      <c r="O280" s="424"/>
      <c r="P280" s="424"/>
      <c r="Q280" s="424"/>
      <c r="R280" s="424"/>
      <c r="S280" s="322" t="s">
        <v>1319</v>
      </c>
      <c r="T280" s="98"/>
      <c r="U280" s="422"/>
      <c r="V280" s="424"/>
      <c r="W280" s="422"/>
      <c r="X280" s="2"/>
      <c r="Y280" s="131"/>
      <c r="Z280" s="1"/>
      <c r="AA280" s="424"/>
      <c r="AB280" s="1"/>
      <c r="AC280" s="2"/>
      <c r="AD280" s="13"/>
      <c r="AE280" s="1"/>
      <c r="AF280" s="425"/>
    </row>
    <row r="281" spans="2:32" x14ac:dyDescent="0.2">
      <c r="B281" s="13" t="s">
        <v>94</v>
      </c>
      <c r="C281" s="422" t="s">
        <v>2325</v>
      </c>
      <c r="D281" s="424">
        <v>267</v>
      </c>
      <c r="E281" s="2" t="s">
        <v>55</v>
      </c>
      <c r="F281" s="13"/>
      <c r="G281" s="424">
        <v>1</v>
      </c>
      <c r="H281" s="424"/>
      <c r="I281" s="424">
        <v>6</v>
      </c>
      <c r="J281" s="424"/>
      <c r="K281" s="424"/>
      <c r="L281" s="424"/>
      <c r="M281" s="424"/>
      <c r="N281" s="424">
        <v>3</v>
      </c>
      <c r="O281" s="424"/>
      <c r="P281" s="424"/>
      <c r="Q281" s="424"/>
      <c r="R281" s="424"/>
      <c r="S281" s="322" t="s">
        <v>1319</v>
      </c>
      <c r="T281" s="98"/>
      <c r="U281" s="422"/>
      <c r="V281" s="424"/>
      <c r="W281" s="422"/>
      <c r="X281" s="2"/>
      <c r="Y281" s="131"/>
      <c r="Z281" s="1"/>
      <c r="AA281" s="424"/>
      <c r="AB281" s="1"/>
      <c r="AC281" s="2"/>
      <c r="AD281" s="13"/>
      <c r="AE281" s="1"/>
      <c r="AF281" s="425"/>
    </row>
    <row r="282" spans="2:32" x14ac:dyDescent="0.2">
      <c r="B282" s="13" t="s">
        <v>94</v>
      </c>
      <c r="C282" s="422" t="s">
        <v>2325</v>
      </c>
      <c r="D282" s="424">
        <v>268</v>
      </c>
      <c r="E282" s="2" t="s">
        <v>2327</v>
      </c>
      <c r="F282" s="13"/>
      <c r="G282" s="424">
        <v>3</v>
      </c>
      <c r="H282" s="424"/>
      <c r="I282" s="424">
        <v>6</v>
      </c>
      <c r="J282" s="424"/>
      <c r="K282" s="424"/>
      <c r="L282" s="424"/>
      <c r="M282" s="424"/>
      <c r="N282" s="424"/>
      <c r="O282" s="424"/>
      <c r="P282" s="424"/>
      <c r="Q282" s="424"/>
      <c r="R282" s="424"/>
      <c r="S282" s="322" t="s">
        <v>1319</v>
      </c>
      <c r="T282" s="98"/>
      <c r="U282" s="422"/>
      <c r="V282" s="424"/>
      <c r="W282" s="422"/>
      <c r="X282" s="2"/>
      <c r="Y282" s="131"/>
      <c r="Z282" s="1"/>
      <c r="AA282" s="424"/>
      <c r="AB282" s="1"/>
      <c r="AC282" s="2"/>
      <c r="AD282" s="13"/>
      <c r="AE282" s="1"/>
      <c r="AF282" s="425"/>
    </row>
    <row r="283" spans="2:32" x14ac:dyDescent="0.2">
      <c r="B283" s="13" t="s">
        <v>94</v>
      </c>
      <c r="C283" s="422" t="s">
        <v>2325</v>
      </c>
      <c r="D283" s="424">
        <v>269</v>
      </c>
      <c r="E283" s="2" t="s">
        <v>49</v>
      </c>
      <c r="F283" s="13"/>
      <c r="G283" s="424"/>
      <c r="H283" s="424"/>
      <c r="I283" s="424">
        <v>3</v>
      </c>
      <c r="J283" s="424"/>
      <c r="K283" s="424">
        <v>3</v>
      </c>
      <c r="L283" s="424"/>
      <c r="M283" s="424"/>
      <c r="N283" s="424">
        <v>3</v>
      </c>
      <c r="O283" s="424"/>
      <c r="P283" s="424"/>
      <c r="Q283" s="424"/>
      <c r="R283" s="424"/>
      <c r="S283" s="322" t="s">
        <v>2389</v>
      </c>
      <c r="T283" s="98"/>
      <c r="U283" s="422"/>
      <c r="V283" s="424"/>
      <c r="W283" s="422"/>
      <c r="X283" s="2"/>
      <c r="Y283" s="131"/>
      <c r="Z283" s="1"/>
      <c r="AA283" s="424"/>
      <c r="AB283" s="1"/>
      <c r="AC283" s="2"/>
      <c r="AD283" s="13"/>
      <c r="AE283" s="1"/>
      <c r="AF283" s="425"/>
    </row>
    <row r="284" spans="2:32" x14ac:dyDescent="0.2">
      <c r="B284" s="13" t="s">
        <v>94</v>
      </c>
      <c r="C284" s="422" t="s">
        <v>2325</v>
      </c>
      <c r="D284" s="424">
        <v>270</v>
      </c>
      <c r="E284" s="2" t="s">
        <v>49</v>
      </c>
      <c r="F284" s="13"/>
      <c r="G284" s="424"/>
      <c r="H284" s="424"/>
      <c r="I284" s="424">
        <v>3</v>
      </c>
      <c r="J284" s="424"/>
      <c r="K284" s="424">
        <v>3</v>
      </c>
      <c r="L284" s="424"/>
      <c r="M284" s="424"/>
      <c r="N284" s="424">
        <v>3</v>
      </c>
      <c r="O284" s="424"/>
      <c r="P284" s="424"/>
      <c r="Q284" s="424"/>
      <c r="R284" s="424"/>
      <c r="S284" s="322" t="s">
        <v>2389</v>
      </c>
      <c r="T284" s="98"/>
      <c r="U284" s="422"/>
      <c r="V284" s="424"/>
      <c r="W284" s="422"/>
      <c r="X284" s="2"/>
      <c r="Y284" s="131"/>
      <c r="Z284" s="1"/>
      <c r="AA284" s="424"/>
      <c r="AB284" s="1"/>
      <c r="AC284" s="2"/>
      <c r="AD284" s="13"/>
      <c r="AE284" s="1"/>
      <c r="AF284" s="425"/>
    </row>
    <row r="285" spans="2:32" x14ac:dyDescent="0.2">
      <c r="B285" s="13" t="s">
        <v>94</v>
      </c>
      <c r="C285" s="422" t="s">
        <v>2325</v>
      </c>
      <c r="D285" s="424">
        <v>271</v>
      </c>
      <c r="E285" s="2" t="s">
        <v>1109</v>
      </c>
      <c r="F285" s="13"/>
      <c r="G285" s="424">
        <v>3</v>
      </c>
      <c r="H285" s="424"/>
      <c r="I285" s="424">
        <v>4</v>
      </c>
      <c r="J285" s="424"/>
      <c r="K285" s="424"/>
      <c r="L285" s="424"/>
      <c r="M285" s="424"/>
      <c r="N285" s="424"/>
      <c r="O285" s="424"/>
      <c r="P285" s="424"/>
      <c r="Q285" s="424"/>
      <c r="R285" s="424"/>
      <c r="S285" s="321" t="s">
        <v>2249</v>
      </c>
      <c r="T285" s="98"/>
      <c r="U285" s="422"/>
      <c r="V285" s="424"/>
      <c r="W285" s="422"/>
      <c r="X285" s="2"/>
      <c r="Y285" s="131"/>
      <c r="Z285" s="1"/>
      <c r="AA285" s="424"/>
      <c r="AB285" s="1"/>
      <c r="AC285" s="2"/>
      <c r="AD285" s="13"/>
      <c r="AE285" s="1"/>
      <c r="AF285" s="425"/>
    </row>
    <row r="286" spans="2:32" x14ac:dyDescent="0.2">
      <c r="B286" s="13" t="s">
        <v>94</v>
      </c>
      <c r="C286" s="422" t="s">
        <v>2325</v>
      </c>
      <c r="D286" s="424">
        <v>272</v>
      </c>
      <c r="E286" s="2" t="s">
        <v>49</v>
      </c>
      <c r="F286" s="13"/>
      <c r="G286" s="424"/>
      <c r="H286" s="424"/>
      <c r="I286" s="424">
        <v>3</v>
      </c>
      <c r="J286" s="424"/>
      <c r="K286" s="424">
        <v>3</v>
      </c>
      <c r="L286" s="424"/>
      <c r="M286" s="424"/>
      <c r="N286" s="424">
        <v>3</v>
      </c>
      <c r="O286" s="424"/>
      <c r="P286" s="424"/>
      <c r="Q286" s="424"/>
      <c r="R286" s="424"/>
      <c r="S286" s="322" t="s">
        <v>2389</v>
      </c>
      <c r="T286" s="98"/>
      <c r="U286" s="422"/>
      <c r="V286" s="424"/>
      <c r="W286" s="422"/>
      <c r="X286" s="2"/>
      <c r="Y286" s="131"/>
      <c r="Z286" s="1"/>
      <c r="AA286" s="424"/>
      <c r="AB286" s="1"/>
      <c r="AC286" s="2"/>
      <c r="AD286" s="13"/>
      <c r="AE286" s="1"/>
      <c r="AF286" s="425"/>
    </row>
    <row r="287" spans="2:32" x14ac:dyDescent="0.2">
      <c r="B287" s="13" t="s">
        <v>94</v>
      </c>
      <c r="C287" s="422" t="s">
        <v>2325</v>
      </c>
      <c r="D287" s="424">
        <v>273</v>
      </c>
      <c r="E287" s="2" t="s">
        <v>50</v>
      </c>
      <c r="F287" s="13"/>
      <c r="G287" s="424">
        <v>1</v>
      </c>
      <c r="H287" s="424"/>
      <c r="I287" s="424">
        <v>6</v>
      </c>
      <c r="J287" s="424"/>
      <c r="K287" s="424">
        <v>3</v>
      </c>
      <c r="L287" s="424"/>
      <c r="M287" s="424"/>
      <c r="N287" s="424">
        <v>3</v>
      </c>
      <c r="O287" s="424"/>
      <c r="P287" s="424"/>
      <c r="Q287" s="424"/>
      <c r="R287" s="424"/>
      <c r="S287" s="322" t="s">
        <v>2375</v>
      </c>
      <c r="T287" s="98"/>
      <c r="U287" s="422"/>
      <c r="V287" s="424"/>
      <c r="W287" s="422"/>
      <c r="X287" s="2"/>
      <c r="Y287" s="131"/>
      <c r="Z287" s="1"/>
      <c r="AA287" s="424"/>
      <c r="AB287" s="1"/>
      <c r="AC287" s="2"/>
      <c r="AD287" s="13"/>
      <c r="AE287" s="1"/>
      <c r="AF287" s="425"/>
    </row>
    <row r="288" spans="2:32" x14ac:dyDescent="0.2">
      <c r="B288" s="13" t="s">
        <v>94</v>
      </c>
      <c r="C288" s="422" t="s">
        <v>2325</v>
      </c>
      <c r="D288" s="424">
        <v>274</v>
      </c>
      <c r="E288" s="2" t="s">
        <v>2326</v>
      </c>
      <c r="F288" s="13"/>
      <c r="G288" s="424">
        <v>2</v>
      </c>
      <c r="H288" s="424"/>
      <c r="I288" s="424">
        <v>9</v>
      </c>
      <c r="J288" s="424"/>
      <c r="K288" s="424"/>
      <c r="L288" s="424"/>
      <c r="M288" s="424"/>
      <c r="N288" s="424"/>
      <c r="O288" s="424"/>
      <c r="P288" s="424"/>
      <c r="Q288" s="424"/>
      <c r="R288" s="424"/>
      <c r="S288" s="322" t="s">
        <v>2314</v>
      </c>
      <c r="T288" s="98"/>
      <c r="U288" s="422"/>
      <c r="V288" s="424"/>
      <c r="W288" s="422"/>
      <c r="X288" s="2"/>
      <c r="Y288" s="131"/>
      <c r="Z288" s="1"/>
      <c r="AA288" s="424"/>
      <c r="AB288" s="1"/>
      <c r="AC288" s="2"/>
      <c r="AD288" s="13"/>
      <c r="AE288" s="1"/>
      <c r="AF288" s="425"/>
    </row>
    <row r="289" spans="2:32" x14ac:dyDescent="0.2">
      <c r="B289" s="13" t="s">
        <v>94</v>
      </c>
      <c r="C289" s="422" t="s">
        <v>2325</v>
      </c>
      <c r="D289" s="424">
        <v>275</v>
      </c>
      <c r="E289" s="2" t="s">
        <v>49</v>
      </c>
      <c r="F289" s="13"/>
      <c r="G289" s="424"/>
      <c r="H289" s="424"/>
      <c r="I289" s="424">
        <v>3</v>
      </c>
      <c r="J289" s="424"/>
      <c r="K289" s="424">
        <v>3</v>
      </c>
      <c r="L289" s="424"/>
      <c r="M289" s="424"/>
      <c r="N289" s="424">
        <v>3</v>
      </c>
      <c r="O289" s="424"/>
      <c r="P289" s="424"/>
      <c r="Q289" s="424"/>
      <c r="R289" s="424"/>
      <c r="S289" s="322" t="s">
        <v>2375</v>
      </c>
      <c r="T289" s="98"/>
      <c r="U289" s="422"/>
      <c r="V289" s="424"/>
      <c r="W289" s="422"/>
      <c r="X289" s="2"/>
      <c r="Y289" s="131"/>
      <c r="Z289" s="1"/>
      <c r="AA289" s="424"/>
      <c r="AB289" s="1"/>
      <c r="AC289" s="2"/>
      <c r="AD289" s="13"/>
      <c r="AE289" s="1"/>
      <c r="AF289" s="425"/>
    </row>
    <row r="290" spans="2:32" x14ac:dyDescent="0.2">
      <c r="B290" s="13" t="s">
        <v>94</v>
      </c>
      <c r="C290" s="422" t="s">
        <v>2325</v>
      </c>
      <c r="D290" s="424">
        <v>276</v>
      </c>
      <c r="E290" s="2" t="s">
        <v>44</v>
      </c>
      <c r="F290" s="13"/>
      <c r="G290" s="424"/>
      <c r="H290" s="424"/>
      <c r="I290" s="424">
        <v>6</v>
      </c>
      <c r="J290" s="424"/>
      <c r="K290" s="424"/>
      <c r="L290" s="424"/>
      <c r="M290" s="424"/>
      <c r="N290" s="424">
        <v>3</v>
      </c>
      <c r="O290" s="424"/>
      <c r="P290" s="424">
        <v>3</v>
      </c>
      <c r="Q290" s="424"/>
      <c r="R290" s="424"/>
      <c r="S290" s="321" t="s">
        <v>2379</v>
      </c>
      <c r="T290" s="98"/>
      <c r="U290" s="422"/>
      <c r="V290" s="424"/>
      <c r="W290" s="422"/>
      <c r="X290" s="2"/>
      <c r="Y290" s="131"/>
      <c r="Z290" s="1"/>
      <c r="AA290" s="424"/>
      <c r="AB290" s="1"/>
      <c r="AC290" s="2"/>
      <c r="AD290" s="13"/>
      <c r="AE290" s="1"/>
      <c r="AF290" s="425"/>
    </row>
    <row r="291" spans="2:32" x14ac:dyDescent="0.2">
      <c r="B291" s="13" t="s">
        <v>94</v>
      </c>
      <c r="C291" s="422" t="s">
        <v>2325</v>
      </c>
      <c r="D291" s="424">
        <v>277</v>
      </c>
      <c r="E291" s="2" t="s">
        <v>42</v>
      </c>
      <c r="F291" s="13"/>
      <c r="G291" s="424">
        <v>3</v>
      </c>
      <c r="H291" s="424"/>
      <c r="I291" s="424"/>
      <c r="J291" s="424"/>
      <c r="K291" s="424"/>
      <c r="L291" s="424"/>
      <c r="M291" s="424"/>
      <c r="N291" s="424"/>
      <c r="O291" s="424"/>
      <c r="P291" s="424"/>
      <c r="Q291" s="424"/>
      <c r="R291" s="424"/>
      <c r="S291" s="322" t="s">
        <v>2314</v>
      </c>
      <c r="T291" s="98"/>
      <c r="U291" s="422"/>
      <c r="V291" s="424"/>
      <c r="W291" s="422"/>
      <c r="X291" s="2"/>
      <c r="Y291" s="131"/>
      <c r="Z291" s="1"/>
      <c r="AA291" s="424"/>
      <c r="AB291" s="1"/>
      <c r="AC291" s="2"/>
      <c r="AD291" s="13"/>
      <c r="AE291" s="1"/>
      <c r="AF291" s="425"/>
    </row>
    <row r="292" spans="2:32" x14ac:dyDescent="0.2">
      <c r="B292" s="13" t="s">
        <v>94</v>
      </c>
      <c r="C292" s="422" t="s">
        <v>2325</v>
      </c>
      <c r="D292" s="424">
        <v>278</v>
      </c>
      <c r="E292" s="2" t="s">
        <v>42</v>
      </c>
      <c r="F292" s="13"/>
      <c r="G292" s="424">
        <v>3</v>
      </c>
      <c r="H292" s="424"/>
      <c r="I292" s="424"/>
      <c r="J292" s="424"/>
      <c r="K292" s="424"/>
      <c r="L292" s="424"/>
      <c r="M292" s="424"/>
      <c r="N292" s="424">
        <v>3</v>
      </c>
      <c r="O292" s="424"/>
      <c r="P292" s="424"/>
      <c r="Q292" s="424"/>
      <c r="R292" s="424"/>
      <c r="S292" s="322" t="s">
        <v>2314</v>
      </c>
      <c r="T292" s="98"/>
      <c r="U292" s="422"/>
      <c r="V292" s="424"/>
      <c r="W292" s="422"/>
      <c r="X292" s="2"/>
      <c r="Y292" s="131"/>
      <c r="Z292" s="1"/>
      <c r="AA292" s="424"/>
      <c r="AB292" s="1"/>
      <c r="AC292" s="2"/>
      <c r="AD292" s="13"/>
      <c r="AE292" s="1"/>
      <c r="AF292" s="425"/>
    </row>
    <row r="293" spans="2:32" x14ac:dyDescent="0.2">
      <c r="B293" s="13" t="s">
        <v>94</v>
      </c>
      <c r="C293" s="422" t="s">
        <v>2325</v>
      </c>
      <c r="D293" s="424">
        <v>279</v>
      </c>
      <c r="E293" s="2" t="s">
        <v>50</v>
      </c>
      <c r="F293" s="13"/>
      <c r="G293" s="424">
        <v>1</v>
      </c>
      <c r="H293" s="424"/>
      <c r="I293" s="424">
        <v>6</v>
      </c>
      <c r="J293" s="424"/>
      <c r="K293" s="424"/>
      <c r="L293" s="424"/>
      <c r="M293" s="424"/>
      <c r="N293" s="424"/>
      <c r="O293" s="424"/>
      <c r="P293" s="424"/>
      <c r="Q293" s="424"/>
      <c r="R293" s="424"/>
      <c r="S293" s="321" t="s">
        <v>2249</v>
      </c>
      <c r="T293" s="98"/>
      <c r="U293" s="422"/>
      <c r="V293" s="424"/>
      <c r="W293" s="422"/>
      <c r="X293" s="2"/>
      <c r="Y293" s="131"/>
      <c r="Z293" s="1"/>
      <c r="AA293" s="424"/>
      <c r="AB293" s="1"/>
      <c r="AC293" s="2"/>
      <c r="AD293" s="13"/>
      <c r="AE293" s="1"/>
      <c r="AF293" s="425"/>
    </row>
    <row r="294" spans="2:32" x14ac:dyDescent="0.2">
      <c r="B294" s="13" t="s">
        <v>94</v>
      </c>
      <c r="C294" s="422" t="s">
        <v>2325</v>
      </c>
      <c r="D294" s="424">
        <v>280</v>
      </c>
      <c r="E294" s="2" t="s">
        <v>50</v>
      </c>
      <c r="F294" s="13"/>
      <c r="G294" s="424">
        <v>1</v>
      </c>
      <c r="H294" s="424"/>
      <c r="I294" s="424">
        <v>6</v>
      </c>
      <c r="J294" s="424"/>
      <c r="K294" s="424"/>
      <c r="L294" s="424"/>
      <c r="M294" s="424"/>
      <c r="N294" s="424">
        <v>3</v>
      </c>
      <c r="O294" s="424"/>
      <c r="P294" s="424"/>
      <c r="Q294" s="424"/>
      <c r="R294" s="424"/>
      <c r="S294" s="322" t="s">
        <v>2314</v>
      </c>
      <c r="T294" s="98"/>
      <c r="U294" s="422"/>
      <c r="V294" s="424"/>
      <c r="W294" s="422"/>
      <c r="X294" s="2"/>
      <c r="Y294" s="131"/>
      <c r="Z294" s="1"/>
      <c r="AA294" s="424"/>
      <c r="AB294" s="1"/>
      <c r="AC294" s="2"/>
      <c r="AD294" s="13"/>
      <c r="AE294" s="1"/>
      <c r="AF294" s="425"/>
    </row>
    <row r="295" spans="2:32" x14ac:dyDescent="0.2">
      <c r="B295" s="13" t="s">
        <v>94</v>
      </c>
      <c r="C295" s="422" t="s">
        <v>2325</v>
      </c>
      <c r="D295" s="424">
        <v>281</v>
      </c>
      <c r="E295" s="2" t="s">
        <v>42</v>
      </c>
      <c r="F295" s="13"/>
      <c r="G295" s="424">
        <v>3</v>
      </c>
      <c r="H295" s="424"/>
      <c r="I295" s="424"/>
      <c r="J295" s="424"/>
      <c r="K295" s="424"/>
      <c r="L295" s="424"/>
      <c r="M295" s="424"/>
      <c r="N295" s="424"/>
      <c r="O295" s="424"/>
      <c r="P295" s="424"/>
      <c r="Q295" s="424"/>
      <c r="R295" s="424"/>
      <c r="S295" s="322" t="s">
        <v>2314</v>
      </c>
      <c r="T295" s="98"/>
      <c r="U295" s="422"/>
      <c r="V295" s="424"/>
      <c r="W295" s="422"/>
      <c r="X295" s="2"/>
      <c r="Y295" s="131"/>
      <c r="Z295" s="1"/>
      <c r="AA295" s="424"/>
      <c r="AB295" s="1"/>
      <c r="AC295" s="2"/>
      <c r="AD295" s="13"/>
      <c r="AE295" s="1"/>
      <c r="AF295" s="425"/>
    </row>
    <row r="296" spans="2:32" x14ac:dyDescent="0.2">
      <c r="B296" s="13" t="s">
        <v>94</v>
      </c>
      <c r="C296" s="422" t="s">
        <v>2325</v>
      </c>
      <c r="D296" s="424">
        <v>282</v>
      </c>
      <c r="E296" s="2" t="s">
        <v>42</v>
      </c>
      <c r="F296" s="13"/>
      <c r="G296" s="424">
        <v>3</v>
      </c>
      <c r="H296" s="424"/>
      <c r="I296" s="424"/>
      <c r="J296" s="424"/>
      <c r="K296" s="424"/>
      <c r="L296" s="424"/>
      <c r="M296" s="424"/>
      <c r="N296" s="424">
        <v>3</v>
      </c>
      <c r="O296" s="424"/>
      <c r="P296" s="424"/>
      <c r="Q296" s="424"/>
      <c r="R296" s="424"/>
      <c r="S296" s="322" t="s">
        <v>2314</v>
      </c>
      <c r="T296" s="98"/>
      <c r="U296" s="422"/>
      <c r="V296" s="424"/>
      <c r="W296" s="422"/>
      <c r="X296" s="2"/>
      <c r="Y296" s="131"/>
      <c r="Z296" s="1"/>
      <c r="AA296" s="424"/>
      <c r="AB296" s="1"/>
      <c r="AC296" s="2"/>
      <c r="AD296" s="13"/>
      <c r="AE296" s="1"/>
      <c r="AF296" s="425"/>
    </row>
    <row r="297" spans="2:32" x14ac:dyDescent="0.2">
      <c r="B297" s="13" t="s">
        <v>94</v>
      </c>
      <c r="C297" s="422" t="s">
        <v>2325</v>
      </c>
      <c r="D297" s="424">
        <v>283</v>
      </c>
      <c r="E297" s="2" t="s">
        <v>42</v>
      </c>
      <c r="F297" s="13"/>
      <c r="G297" s="424">
        <v>3</v>
      </c>
      <c r="H297" s="424"/>
      <c r="I297" s="424"/>
      <c r="J297" s="424"/>
      <c r="K297" s="424"/>
      <c r="L297" s="424"/>
      <c r="M297" s="424"/>
      <c r="N297" s="424"/>
      <c r="O297" s="424"/>
      <c r="P297" s="424"/>
      <c r="Q297" s="424"/>
      <c r="R297" s="424"/>
      <c r="S297" s="322" t="s">
        <v>2314</v>
      </c>
      <c r="T297" s="98"/>
      <c r="U297" s="422"/>
      <c r="V297" s="424"/>
      <c r="W297" s="422"/>
      <c r="X297" s="2"/>
      <c r="Y297" s="131"/>
      <c r="Z297" s="1"/>
      <c r="AA297" s="424"/>
      <c r="AB297" s="1"/>
      <c r="AC297" s="2"/>
      <c r="AD297" s="13"/>
      <c r="AE297" s="1"/>
      <c r="AF297" s="425"/>
    </row>
    <row r="298" spans="2:32" x14ac:dyDescent="0.2">
      <c r="B298" s="13" t="s">
        <v>94</v>
      </c>
      <c r="C298" s="422" t="s">
        <v>2325</v>
      </c>
      <c r="D298" s="424">
        <v>284</v>
      </c>
      <c r="E298" s="2" t="s">
        <v>50</v>
      </c>
      <c r="F298" s="13"/>
      <c r="G298" s="424">
        <v>1</v>
      </c>
      <c r="H298" s="424"/>
      <c r="I298" s="424">
        <v>6</v>
      </c>
      <c r="J298" s="424"/>
      <c r="K298" s="424"/>
      <c r="L298" s="424"/>
      <c r="M298" s="424"/>
      <c r="N298" s="424">
        <v>3</v>
      </c>
      <c r="O298" s="424"/>
      <c r="P298" s="424"/>
      <c r="Q298" s="424"/>
      <c r="R298" s="424"/>
      <c r="S298" s="322" t="s">
        <v>2314</v>
      </c>
      <c r="T298" s="98"/>
      <c r="U298" s="422"/>
      <c r="V298" s="424"/>
      <c r="W298" s="422"/>
      <c r="X298" s="2"/>
      <c r="Y298" s="131"/>
      <c r="Z298" s="1"/>
      <c r="AA298" s="424"/>
      <c r="AB298" s="1"/>
      <c r="AC298" s="2"/>
      <c r="AD298" s="13"/>
      <c r="AE298" s="1"/>
      <c r="AF298" s="425"/>
    </row>
    <row r="299" spans="2:32" x14ac:dyDescent="0.2">
      <c r="B299" s="13" t="s">
        <v>94</v>
      </c>
      <c r="C299" s="422" t="s">
        <v>2325</v>
      </c>
      <c r="D299" s="424">
        <v>285</v>
      </c>
      <c r="E299" s="2" t="s">
        <v>55</v>
      </c>
      <c r="F299" s="13"/>
      <c r="G299" s="424">
        <v>2</v>
      </c>
      <c r="H299" s="424"/>
      <c r="I299" s="424">
        <v>6</v>
      </c>
      <c r="J299" s="424"/>
      <c r="K299" s="424"/>
      <c r="L299" s="424"/>
      <c r="M299" s="424"/>
      <c r="N299" s="424"/>
      <c r="O299" s="424"/>
      <c r="P299" s="424"/>
      <c r="Q299" s="424"/>
      <c r="R299" s="424"/>
      <c r="S299" s="322" t="s">
        <v>2390</v>
      </c>
      <c r="T299" s="98"/>
      <c r="U299" s="422"/>
      <c r="V299" s="424"/>
      <c r="W299" s="422"/>
      <c r="X299" s="2"/>
      <c r="Y299" s="131"/>
      <c r="Z299" s="1"/>
      <c r="AA299" s="424"/>
      <c r="AB299" s="1"/>
      <c r="AC299" s="2"/>
      <c r="AD299" s="13"/>
      <c r="AE299" s="1"/>
      <c r="AF299" s="425"/>
    </row>
    <row r="300" spans="2:32" x14ac:dyDescent="0.2">
      <c r="B300" s="13" t="s">
        <v>94</v>
      </c>
      <c r="C300" s="422" t="s">
        <v>2325</v>
      </c>
      <c r="D300" s="424">
        <v>286</v>
      </c>
      <c r="E300" s="2" t="s">
        <v>55</v>
      </c>
      <c r="F300" s="13"/>
      <c r="G300" s="424">
        <v>1</v>
      </c>
      <c r="H300" s="424"/>
      <c r="I300" s="424">
        <v>6</v>
      </c>
      <c r="J300" s="424"/>
      <c r="K300" s="424"/>
      <c r="L300" s="424"/>
      <c r="M300" s="424"/>
      <c r="N300" s="424">
        <v>3</v>
      </c>
      <c r="O300" s="424"/>
      <c r="P300" s="424"/>
      <c r="Q300" s="424"/>
      <c r="R300" s="424"/>
      <c r="S300" s="322" t="s">
        <v>2314</v>
      </c>
      <c r="T300" s="98"/>
      <c r="U300" s="422"/>
      <c r="V300" s="424"/>
      <c r="W300" s="422"/>
      <c r="X300" s="2"/>
      <c r="Y300" s="131"/>
      <c r="Z300" s="1"/>
      <c r="AA300" s="424"/>
      <c r="AB300" s="1"/>
      <c r="AC300" s="2"/>
      <c r="AD300" s="13"/>
      <c r="AE300" s="1"/>
      <c r="AF300" s="425"/>
    </row>
    <row r="301" spans="2:32" x14ac:dyDescent="0.2">
      <c r="B301" s="13" t="s">
        <v>94</v>
      </c>
      <c r="C301" s="422" t="s">
        <v>2325</v>
      </c>
      <c r="D301" s="424">
        <v>287</v>
      </c>
      <c r="E301" s="2" t="s">
        <v>49</v>
      </c>
      <c r="F301" s="13"/>
      <c r="G301" s="424"/>
      <c r="H301" s="424">
        <v>3</v>
      </c>
      <c r="I301" s="424"/>
      <c r="J301" s="424"/>
      <c r="K301" s="424"/>
      <c r="L301" s="424"/>
      <c r="M301" s="424"/>
      <c r="N301" s="424"/>
      <c r="O301" s="424"/>
      <c r="P301" s="424"/>
      <c r="Q301" s="424"/>
      <c r="R301" s="424"/>
      <c r="S301" s="321" t="s">
        <v>1322</v>
      </c>
      <c r="T301" s="98"/>
      <c r="U301" s="422"/>
      <c r="V301" s="424"/>
      <c r="W301" s="422"/>
      <c r="X301" s="2"/>
      <c r="Y301" s="131"/>
      <c r="Z301" s="1"/>
      <c r="AA301" s="424"/>
      <c r="AB301" s="1"/>
      <c r="AC301" s="2"/>
      <c r="AD301" s="13"/>
      <c r="AE301" s="1"/>
      <c r="AF301" s="425"/>
    </row>
    <row r="302" spans="2:32" x14ac:dyDescent="0.2">
      <c r="B302" s="13" t="s">
        <v>94</v>
      </c>
      <c r="C302" s="422" t="s">
        <v>2325</v>
      </c>
      <c r="D302" s="424">
        <v>288</v>
      </c>
      <c r="E302" s="2" t="s">
        <v>49</v>
      </c>
      <c r="F302" s="13"/>
      <c r="G302" s="424"/>
      <c r="H302" s="424">
        <v>3</v>
      </c>
      <c r="I302" s="424"/>
      <c r="J302" s="424"/>
      <c r="K302" s="424">
        <v>3</v>
      </c>
      <c r="L302" s="424"/>
      <c r="M302" s="424"/>
      <c r="N302" s="424">
        <v>3</v>
      </c>
      <c r="O302" s="424"/>
      <c r="P302" s="424"/>
      <c r="Q302" s="424"/>
      <c r="R302" s="424"/>
      <c r="S302" s="322" t="s">
        <v>2375</v>
      </c>
      <c r="T302" s="98"/>
      <c r="U302" s="422"/>
      <c r="V302" s="424"/>
      <c r="W302" s="422"/>
      <c r="X302" s="2"/>
      <c r="Y302" s="131"/>
      <c r="Z302" s="1"/>
      <c r="AA302" s="424"/>
      <c r="AB302" s="1"/>
      <c r="AC302" s="2"/>
      <c r="AD302" s="13"/>
      <c r="AE302" s="1"/>
      <c r="AF302" s="425"/>
    </row>
    <row r="303" spans="2:32" x14ac:dyDescent="0.2">
      <c r="B303" s="13" t="s">
        <v>94</v>
      </c>
      <c r="C303" s="422" t="s">
        <v>2325</v>
      </c>
      <c r="D303" s="424">
        <v>289</v>
      </c>
      <c r="E303" s="2" t="s">
        <v>55</v>
      </c>
      <c r="F303" s="13"/>
      <c r="G303" s="424">
        <v>2</v>
      </c>
      <c r="H303" s="424"/>
      <c r="I303" s="424">
        <v>6</v>
      </c>
      <c r="J303" s="424"/>
      <c r="K303" s="424"/>
      <c r="L303" s="424"/>
      <c r="M303" s="424"/>
      <c r="N303" s="424"/>
      <c r="O303" s="424"/>
      <c r="P303" s="424"/>
      <c r="Q303" s="424"/>
      <c r="R303" s="424"/>
      <c r="S303" s="321" t="s">
        <v>1322</v>
      </c>
      <c r="T303" s="98"/>
      <c r="U303" s="422"/>
      <c r="V303" s="424"/>
      <c r="W303" s="422"/>
      <c r="X303" s="2"/>
      <c r="Y303" s="131"/>
      <c r="Z303" s="1"/>
      <c r="AA303" s="424"/>
      <c r="AB303" s="1"/>
      <c r="AC303" s="2"/>
      <c r="AD303" s="13"/>
      <c r="AE303" s="1"/>
      <c r="AF303" s="425"/>
    </row>
    <row r="304" spans="2:32" x14ac:dyDescent="0.2">
      <c r="B304" s="13" t="s">
        <v>94</v>
      </c>
      <c r="C304" s="422" t="s">
        <v>2325</v>
      </c>
      <c r="D304" s="424">
        <v>290</v>
      </c>
      <c r="E304" s="2" t="s">
        <v>55</v>
      </c>
      <c r="F304" s="13"/>
      <c r="G304" s="424">
        <v>2</v>
      </c>
      <c r="H304" s="424"/>
      <c r="I304" s="424">
        <v>6</v>
      </c>
      <c r="J304" s="424"/>
      <c r="K304" s="424">
        <v>3</v>
      </c>
      <c r="L304" s="424"/>
      <c r="M304" s="424"/>
      <c r="N304" s="424">
        <v>3</v>
      </c>
      <c r="O304" s="424"/>
      <c r="P304" s="424"/>
      <c r="Q304" s="424"/>
      <c r="R304" s="424"/>
      <c r="S304" s="322" t="s">
        <v>2375</v>
      </c>
      <c r="T304" s="98"/>
      <c r="U304" s="422"/>
      <c r="V304" s="424"/>
      <c r="W304" s="422"/>
      <c r="X304" s="2"/>
      <c r="Y304" s="131"/>
      <c r="Z304" s="1"/>
      <c r="AA304" s="424"/>
      <c r="AB304" s="1"/>
      <c r="AC304" s="2"/>
      <c r="AD304" s="13"/>
      <c r="AE304" s="1"/>
      <c r="AF304" s="425"/>
    </row>
    <row r="305" spans="2:32" x14ac:dyDescent="0.2">
      <c r="B305" s="13" t="s">
        <v>94</v>
      </c>
      <c r="C305" s="422" t="s">
        <v>2325</v>
      </c>
      <c r="D305" s="424">
        <v>291</v>
      </c>
      <c r="E305" s="2" t="s">
        <v>49</v>
      </c>
      <c r="F305" s="13"/>
      <c r="G305" s="424"/>
      <c r="H305" s="424"/>
      <c r="I305" s="424">
        <v>3</v>
      </c>
      <c r="J305" s="424"/>
      <c r="K305" s="424">
        <v>3</v>
      </c>
      <c r="L305" s="424"/>
      <c r="M305" s="424"/>
      <c r="N305" s="424">
        <v>3</v>
      </c>
      <c r="O305" s="424"/>
      <c r="P305" s="424"/>
      <c r="Q305" s="424"/>
      <c r="R305" s="424"/>
      <c r="S305" s="322" t="s">
        <v>2375</v>
      </c>
      <c r="T305" s="98"/>
      <c r="U305" s="422"/>
      <c r="V305" s="424"/>
      <c r="W305" s="422"/>
      <c r="X305" s="2"/>
      <c r="Y305" s="131"/>
      <c r="Z305" s="1"/>
      <c r="AA305" s="424"/>
      <c r="AB305" s="1"/>
      <c r="AC305" s="2"/>
      <c r="AD305" s="13"/>
      <c r="AE305" s="1"/>
      <c r="AF305" s="425"/>
    </row>
    <row r="306" spans="2:32" x14ac:dyDescent="0.2">
      <c r="B306" s="13" t="s">
        <v>94</v>
      </c>
      <c r="C306" s="422" t="s">
        <v>2325</v>
      </c>
      <c r="D306" s="424">
        <v>292</v>
      </c>
      <c r="E306" s="2" t="s">
        <v>1113</v>
      </c>
      <c r="F306" s="13"/>
      <c r="G306" s="424">
        <v>3</v>
      </c>
      <c r="H306" s="424">
        <v>3</v>
      </c>
      <c r="I306" s="424"/>
      <c r="J306" s="424"/>
      <c r="K306" s="424">
        <v>3</v>
      </c>
      <c r="L306" s="424"/>
      <c r="M306" s="424"/>
      <c r="N306" s="424">
        <v>3</v>
      </c>
      <c r="O306" s="424"/>
      <c r="P306" s="424"/>
      <c r="Q306" s="424"/>
      <c r="R306" s="424"/>
      <c r="S306" s="321" t="s">
        <v>2391</v>
      </c>
      <c r="T306" s="98"/>
      <c r="U306" s="422"/>
      <c r="V306" s="424"/>
      <c r="W306" s="422"/>
      <c r="X306" s="2"/>
      <c r="Y306" s="131"/>
      <c r="Z306" s="1"/>
      <c r="AA306" s="424"/>
      <c r="AB306" s="1"/>
      <c r="AC306" s="2"/>
      <c r="AD306" s="13"/>
      <c r="AE306" s="1"/>
      <c r="AF306" s="425"/>
    </row>
    <row r="307" spans="2:32" x14ac:dyDescent="0.2">
      <c r="B307" s="13" t="s">
        <v>94</v>
      </c>
      <c r="C307" s="422" t="s">
        <v>2325</v>
      </c>
      <c r="D307" s="424">
        <v>293</v>
      </c>
      <c r="E307" s="2" t="s">
        <v>49</v>
      </c>
      <c r="F307" s="13"/>
      <c r="G307" s="424"/>
      <c r="H307" s="424">
        <v>3</v>
      </c>
      <c r="I307" s="424"/>
      <c r="J307" s="424"/>
      <c r="K307" s="424">
        <v>3</v>
      </c>
      <c r="L307" s="424"/>
      <c r="M307" s="424"/>
      <c r="N307" s="424"/>
      <c r="O307" s="424"/>
      <c r="P307" s="424"/>
      <c r="Q307" s="424"/>
      <c r="R307" s="424"/>
      <c r="S307" s="321" t="s">
        <v>2392</v>
      </c>
      <c r="T307" s="98"/>
      <c r="U307" s="422"/>
      <c r="V307" s="424"/>
      <c r="W307" s="422"/>
      <c r="X307" s="2"/>
      <c r="Y307" s="131"/>
      <c r="Z307" s="1"/>
      <c r="AA307" s="424"/>
      <c r="AB307" s="1"/>
      <c r="AC307" s="2"/>
      <c r="AD307" s="13"/>
      <c r="AE307" s="1"/>
      <c r="AF307" s="425"/>
    </row>
    <row r="308" spans="2:32" x14ac:dyDescent="0.2">
      <c r="B308" s="13" t="s">
        <v>94</v>
      </c>
      <c r="C308" s="422" t="s">
        <v>2325</v>
      </c>
      <c r="D308" s="424">
        <v>294</v>
      </c>
      <c r="E308" s="2" t="s">
        <v>42</v>
      </c>
      <c r="F308" s="13"/>
      <c r="G308" s="424">
        <v>3</v>
      </c>
      <c r="H308" s="424"/>
      <c r="I308" s="424"/>
      <c r="J308" s="424"/>
      <c r="K308" s="424"/>
      <c r="L308" s="424"/>
      <c r="M308" s="424"/>
      <c r="N308" s="424"/>
      <c r="O308" s="424"/>
      <c r="P308" s="424"/>
      <c r="Q308" s="424"/>
      <c r="R308" s="424"/>
      <c r="S308" s="322" t="s">
        <v>2314</v>
      </c>
      <c r="T308" s="98"/>
      <c r="U308" s="422"/>
      <c r="V308" s="424"/>
      <c r="W308" s="422"/>
      <c r="X308" s="2"/>
      <c r="Y308" s="131"/>
      <c r="Z308" s="1"/>
      <c r="AA308" s="424"/>
      <c r="AB308" s="1"/>
      <c r="AC308" s="2"/>
      <c r="AD308" s="13"/>
      <c r="AE308" s="1"/>
      <c r="AF308" s="425"/>
    </row>
    <row r="309" spans="2:32" x14ac:dyDescent="0.2">
      <c r="B309" s="13" t="s">
        <v>94</v>
      </c>
      <c r="C309" s="422" t="s">
        <v>2325</v>
      </c>
      <c r="D309" s="424">
        <v>295</v>
      </c>
      <c r="E309" s="2" t="s">
        <v>42</v>
      </c>
      <c r="F309" s="13"/>
      <c r="G309" s="424">
        <v>3</v>
      </c>
      <c r="H309" s="424"/>
      <c r="I309" s="424"/>
      <c r="J309" s="424"/>
      <c r="K309" s="424"/>
      <c r="L309" s="424"/>
      <c r="M309" s="424"/>
      <c r="N309" s="424">
        <v>3</v>
      </c>
      <c r="O309" s="424"/>
      <c r="P309" s="424"/>
      <c r="Q309" s="424"/>
      <c r="R309" s="424"/>
      <c r="S309" s="322" t="s">
        <v>1221</v>
      </c>
      <c r="T309" s="98"/>
      <c r="U309" s="422"/>
      <c r="V309" s="424"/>
      <c r="W309" s="422"/>
      <c r="X309" s="2"/>
      <c r="Y309" s="131"/>
      <c r="Z309" s="1"/>
      <c r="AA309" s="424"/>
      <c r="AB309" s="1"/>
      <c r="AC309" s="2"/>
      <c r="AD309" s="13"/>
      <c r="AE309" s="1"/>
      <c r="AF309" s="425"/>
    </row>
    <row r="310" spans="2:32" x14ac:dyDescent="0.2">
      <c r="B310" s="13" t="s">
        <v>94</v>
      </c>
      <c r="C310" s="422" t="s">
        <v>2325</v>
      </c>
      <c r="D310" s="424">
        <v>296</v>
      </c>
      <c r="E310" s="2" t="s">
        <v>42</v>
      </c>
      <c r="F310" s="13"/>
      <c r="G310" s="424">
        <v>3</v>
      </c>
      <c r="H310" s="424"/>
      <c r="I310" s="424"/>
      <c r="J310" s="424"/>
      <c r="K310" s="424"/>
      <c r="L310" s="424"/>
      <c r="M310" s="424"/>
      <c r="N310" s="424"/>
      <c r="O310" s="424"/>
      <c r="P310" s="424"/>
      <c r="Q310" s="424"/>
      <c r="R310" s="424"/>
      <c r="S310" s="322" t="s">
        <v>1221</v>
      </c>
      <c r="T310" s="98"/>
      <c r="U310" s="422"/>
      <c r="V310" s="424"/>
      <c r="W310" s="422"/>
      <c r="X310" s="2"/>
      <c r="Y310" s="131"/>
      <c r="Z310" s="1"/>
      <c r="AA310" s="424"/>
      <c r="AB310" s="1"/>
      <c r="AC310" s="2"/>
      <c r="AD310" s="13"/>
      <c r="AE310" s="1"/>
      <c r="AF310" s="425"/>
    </row>
    <row r="311" spans="2:32" x14ac:dyDescent="0.2">
      <c r="B311" s="13" t="s">
        <v>94</v>
      </c>
      <c r="C311" s="422" t="s">
        <v>2325</v>
      </c>
      <c r="D311" s="424">
        <v>297</v>
      </c>
      <c r="E311" s="2" t="s">
        <v>1109</v>
      </c>
      <c r="F311" s="13"/>
      <c r="G311" s="424">
        <v>3</v>
      </c>
      <c r="H311" s="424">
        <v>2</v>
      </c>
      <c r="I311" s="424"/>
      <c r="J311" s="424"/>
      <c r="K311" s="424">
        <v>2</v>
      </c>
      <c r="L311" s="424"/>
      <c r="M311" s="424"/>
      <c r="N311" s="424">
        <v>3</v>
      </c>
      <c r="O311" s="424"/>
      <c r="P311" s="424"/>
      <c r="Q311" s="424"/>
      <c r="R311" s="424"/>
      <c r="S311" s="322" t="s">
        <v>2393</v>
      </c>
      <c r="T311" s="98"/>
      <c r="U311" s="422"/>
      <c r="V311" s="424"/>
      <c r="W311" s="422"/>
      <c r="X311" s="2"/>
      <c r="Y311" s="131"/>
      <c r="Z311" s="1"/>
      <c r="AA311" s="424"/>
      <c r="AB311" s="1"/>
      <c r="AC311" s="2"/>
      <c r="AD311" s="13"/>
      <c r="AE311" s="1"/>
      <c r="AF311" s="425"/>
    </row>
    <row r="312" spans="2:32" x14ac:dyDescent="0.2">
      <c r="B312" s="13" t="s">
        <v>94</v>
      </c>
      <c r="C312" s="422" t="s">
        <v>2325</v>
      </c>
      <c r="D312" s="424">
        <v>298</v>
      </c>
      <c r="E312" s="2" t="s">
        <v>50</v>
      </c>
      <c r="F312" s="13"/>
      <c r="G312" s="424">
        <v>2</v>
      </c>
      <c r="H312" s="424">
        <v>6</v>
      </c>
      <c r="I312" s="424"/>
      <c r="J312" s="424"/>
      <c r="K312" s="424"/>
      <c r="L312" s="424"/>
      <c r="M312" s="424"/>
      <c r="N312" s="424"/>
      <c r="O312" s="424"/>
      <c r="P312" s="424"/>
      <c r="Q312" s="424"/>
      <c r="R312" s="424"/>
      <c r="S312" s="321" t="s">
        <v>1322</v>
      </c>
      <c r="T312" s="98"/>
      <c r="U312" s="422"/>
      <c r="V312" s="424"/>
      <c r="W312" s="422"/>
      <c r="X312" s="2"/>
      <c r="Y312" s="131"/>
      <c r="Z312" s="1"/>
      <c r="AA312" s="424"/>
      <c r="AB312" s="1"/>
      <c r="AC312" s="2"/>
      <c r="AD312" s="13"/>
      <c r="AE312" s="1"/>
      <c r="AF312" s="425"/>
    </row>
    <row r="313" spans="2:32" x14ac:dyDescent="0.2">
      <c r="B313" s="13" t="s">
        <v>94</v>
      </c>
      <c r="C313" s="422" t="s">
        <v>2325</v>
      </c>
      <c r="D313" s="424">
        <v>299</v>
      </c>
      <c r="E313" s="2" t="s">
        <v>42</v>
      </c>
      <c r="F313" s="13"/>
      <c r="G313" s="424">
        <v>3</v>
      </c>
      <c r="H313" s="424"/>
      <c r="I313" s="424"/>
      <c r="J313" s="424"/>
      <c r="K313" s="424"/>
      <c r="L313" s="424"/>
      <c r="M313" s="424"/>
      <c r="N313" s="424">
        <v>3</v>
      </c>
      <c r="O313" s="424"/>
      <c r="P313" s="424"/>
      <c r="Q313" s="424"/>
      <c r="R313" s="424"/>
      <c r="S313" s="322" t="s">
        <v>2314</v>
      </c>
      <c r="T313" s="98"/>
      <c r="U313" s="422"/>
      <c r="V313" s="424"/>
      <c r="W313" s="422"/>
      <c r="X313" s="2"/>
      <c r="Y313" s="131"/>
      <c r="Z313" s="1"/>
      <c r="AA313" s="424"/>
      <c r="AB313" s="1"/>
      <c r="AC313" s="2"/>
      <c r="AD313" s="13"/>
      <c r="AE313" s="1"/>
      <c r="AF313" s="425"/>
    </row>
    <row r="314" spans="2:32" x14ac:dyDescent="0.2">
      <c r="B314" s="13" t="s">
        <v>94</v>
      </c>
      <c r="C314" s="422" t="s">
        <v>2325</v>
      </c>
      <c r="D314" s="424">
        <v>300</v>
      </c>
      <c r="E314" s="2" t="s">
        <v>42</v>
      </c>
      <c r="F314" s="13"/>
      <c r="G314" s="424">
        <v>3</v>
      </c>
      <c r="H314" s="424"/>
      <c r="I314" s="424"/>
      <c r="J314" s="424"/>
      <c r="K314" s="424"/>
      <c r="L314" s="424"/>
      <c r="M314" s="424"/>
      <c r="N314" s="424"/>
      <c r="O314" s="424"/>
      <c r="P314" s="424"/>
      <c r="Q314" s="424"/>
      <c r="R314" s="424"/>
      <c r="S314" s="322" t="s">
        <v>1221</v>
      </c>
      <c r="T314" s="98"/>
      <c r="U314" s="422"/>
      <c r="V314" s="424"/>
      <c r="W314" s="422"/>
      <c r="X314" s="2"/>
      <c r="Y314" s="131"/>
      <c r="Z314" s="1"/>
      <c r="AA314" s="424"/>
      <c r="AB314" s="1"/>
      <c r="AC314" s="2"/>
      <c r="AD314" s="13"/>
      <c r="AE314" s="1"/>
      <c r="AF314" s="425"/>
    </row>
    <row r="315" spans="2:32" x14ac:dyDescent="0.2">
      <c r="B315" s="13" t="s">
        <v>94</v>
      </c>
      <c r="C315" s="422" t="s">
        <v>2325</v>
      </c>
      <c r="D315" s="424">
        <v>301</v>
      </c>
      <c r="E315" s="2" t="s">
        <v>42</v>
      </c>
      <c r="F315" s="13"/>
      <c r="G315" s="424">
        <v>3</v>
      </c>
      <c r="H315" s="424"/>
      <c r="I315" s="424"/>
      <c r="J315" s="424"/>
      <c r="K315" s="424"/>
      <c r="L315" s="424"/>
      <c r="M315" s="424"/>
      <c r="N315" s="424">
        <v>3</v>
      </c>
      <c r="O315" s="424"/>
      <c r="P315" s="424"/>
      <c r="Q315" s="424"/>
      <c r="R315" s="424"/>
      <c r="S315" s="322" t="s">
        <v>1221</v>
      </c>
      <c r="T315" s="98"/>
      <c r="U315" s="422"/>
      <c r="V315" s="424"/>
      <c r="W315" s="422"/>
      <c r="X315" s="2"/>
      <c r="Y315" s="131"/>
      <c r="Z315" s="1"/>
      <c r="AA315" s="424"/>
      <c r="AB315" s="1"/>
      <c r="AC315" s="2"/>
      <c r="AD315" s="13"/>
      <c r="AE315" s="1"/>
      <c r="AF315" s="425"/>
    </row>
    <row r="316" spans="2:32" x14ac:dyDescent="0.2">
      <c r="B316" s="13" t="s">
        <v>94</v>
      </c>
      <c r="C316" s="422" t="s">
        <v>2325</v>
      </c>
      <c r="D316" s="424">
        <v>302</v>
      </c>
      <c r="E316" s="2" t="s">
        <v>50</v>
      </c>
      <c r="F316" s="13"/>
      <c r="G316" s="424">
        <v>2</v>
      </c>
      <c r="H316" s="424">
        <v>6</v>
      </c>
      <c r="I316" s="424"/>
      <c r="J316" s="424"/>
      <c r="K316" s="424"/>
      <c r="L316" s="424"/>
      <c r="M316" s="424"/>
      <c r="N316" s="424"/>
      <c r="O316" s="424"/>
      <c r="P316" s="424"/>
      <c r="Q316" s="424"/>
      <c r="R316" s="424"/>
      <c r="S316" s="322" t="s">
        <v>2314</v>
      </c>
      <c r="T316" s="98"/>
      <c r="U316" s="422"/>
      <c r="V316" s="424"/>
      <c r="W316" s="422"/>
      <c r="X316" s="2"/>
      <c r="Y316" s="131"/>
      <c r="Z316" s="1"/>
      <c r="AA316" s="424"/>
      <c r="AB316" s="1"/>
      <c r="AC316" s="2"/>
      <c r="AD316" s="13"/>
      <c r="AE316" s="1"/>
      <c r="AF316" s="425"/>
    </row>
    <row r="317" spans="2:32" x14ac:dyDescent="0.2">
      <c r="B317" s="13" t="s">
        <v>94</v>
      </c>
      <c r="C317" s="422" t="s">
        <v>2325</v>
      </c>
      <c r="D317" s="424">
        <v>303</v>
      </c>
      <c r="E317" s="2" t="s">
        <v>50</v>
      </c>
      <c r="F317" s="13"/>
      <c r="G317" s="424">
        <v>4</v>
      </c>
      <c r="H317" s="424">
        <v>6</v>
      </c>
      <c r="I317" s="424"/>
      <c r="J317" s="424"/>
      <c r="K317" s="424"/>
      <c r="L317" s="424"/>
      <c r="M317" s="424"/>
      <c r="N317" s="424">
        <v>3</v>
      </c>
      <c r="O317" s="424"/>
      <c r="P317" s="424"/>
      <c r="Q317" s="424"/>
      <c r="R317" s="424"/>
      <c r="S317" s="321" t="s">
        <v>2394</v>
      </c>
      <c r="T317" s="98"/>
      <c r="U317" s="422"/>
      <c r="V317" s="424"/>
      <c r="W317" s="422"/>
      <c r="X317" s="2"/>
      <c r="Y317" s="131"/>
      <c r="Z317" s="1"/>
      <c r="AA317" s="424"/>
      <c r="AB317" s="1"/>
      <c r="AC317" s="2"/>
      <c r="AD317" s="13"/>
      <c r="AE317" s="1"/>
      <c r="AF317" s="425"/>
    </row>
    <row r="318" spans="2:32" x14ac:dyDescent="0.2">
      <c r="B318" s="13" t="s">
        <v>94</v>
      </c>
      <c r="C318" s="422" t="s">
        <v>2325</v>
      </c>
      <c r="D318" s="424">
        <v>304</v>
      </c>
      <c r="E318" s="2" t="s">
        <v>42</v>
      </c>
      <c r="F318" s="13"/>
      <c r="G318" s="424">
        <v>3</v>
      </c>
      <c r="H318" s="424"/>
      <c r="I318" s="424"/>
      <c r="J318" s="424"/>
      <c r="K318" s="424"/>
      <c r="L318" s="424"/>
      <c r="M318" s="424"/>
      <c r="N318" s="424">
        <v>3</v>
      </c>
      <c r="O318" s="424"/>
      <c r="P318" s="424"/>
      <c r="Q318" s="424"/>
      <c r="R318" s="424"/>
      <c r="S318" s="322" t="s">
        <v>1221</v>
      </c>
      <c r="T318" s="98"/>
      <c r="U318" s="422"/>
      <c r="V318" s="424"/>
      <c r="W318" s="422"/>
      <c r="X318" s="2"/>
      <c r="Y318" s="131"/>
      <c r="Z318" s="1"/>
      <c r="AA318" s="424"/>
      <c r="AB318" s="1"/>
      <c r="AC318" s="2"/>
      <c r="AD318" s="13"/>
      <c r="AE318" s="1"/>
      <c r="AF318" s="425"/>
    </row>
    <row r="319" spans="2:32" x14ac:dyDescent="0.2">
      <c r="B319" s="13" t="s">
        <v>94</v>
      </c>
      <c r="C319" s="422" t="s">
        <v>2325</v>
      </c>
      <c r="D319" s="424">
        <v>305</v>
      </c>
      <c r="E319" s="2" t="s">
        <v>44</v>
      </c>
      <c r="F319" s="13"/>
      <c r="G319" s="424">
        <v>3</v>
      </c>
      <c r="H319" s="424">
        <v>6</v>
      </c>
      <c r="I319" s="424"/>
      <c r="J319" s="424"/>
      <c r="K319" s="424"/>
      <c r="L319" s="424"/>
      <c r="M319" s="424"/>
      <c r="N319" s="424"/>
      <c r="O319" s="424"/>
      <c r="P319" s="424"/>
      <c r="Q319" s="424"/>
      <c r="R319" s="424"/>
      <c r="S319" s="322" t="s">
        <v>2314</v>
      </c>
      <c r="T319" s="98"/>
      <c r="U319" s="422"/>
      <c r="V319" s="424"/>
      <c r="W319" s="422"/>
      <c r="X319" s="2"/>
      <c r="Y319" s="131"/>
      <c r="Z319" s="1"/>
      <c r="AA319" s="424"/>
      <c r="AB319" s="1"/>
      <c r="AC319" s="2"/>
      <c r="AD319" s="13"/>
      <c r="AE319" s="1"/>
      <c r="AF319" s="425"/>
    </row>
    <row r="320" spans="2:32" ht="15.75" thickBot="1" x14ac:dyDescent="0.25">
      <c r="B320" s="14" t="s">
        <v>94</v>
      </c>
      <c r="C320" s="7" t="s">
        <v>2325</v>
      </c>
      <c r="D320" s="15">
        <v>306</v>
      </c>
      <c r="E320" s="4" t="s">
        <v>44</v>
      </c>
      <c r="F320" s="14"/>
      <c r="G320" s="15">
        <v>3</v>
      </c>
      <c r="H320" s="15">
        <v>6</v>
      </c>
      <c r="I320" s="15"/>
      <c r="J320" s="15"/>
      <c r="K320" s="15"/>
      <c r="L320" s="15"/>
      <c r="M320" s="15"/>
      <c r="N320" s="15"/>
      <c r="O320" s="15"/>
      <c r="P320" s="15">
        <v>3</v>
      </c>
      <c r="Q320" s="15"/>
      <c r="R320" s="15"/>
      <c r="S320" s="323" t="s">
        <v>2395</v>
      </c>
      <c r="T320" s="357"/>
      <c r="U320" s="7"/>
      <c r="V320" s="15"/>
      <c r="W320" s="7"/>
      <c r="X320" s="4"/>
      <c r="Y320" s="131"/>
      <c r="Z320" s="1"/>
      <c r="AA320" s="424"/>
      <c r="AB320" s="1"/>
      <c r="AC320" s="2"/>
      <c r="AD320" s="13"/>
      <c r="AE320" s="1"/>
      <c r="AF320" s="425"/>
    </row>
    <row r="322" spans="5:28" ht="15.75" thickBot="1" x14ac:dyDescent="0.25"/>
    <row r="323" spans="5:28" ht="20.25" x14ac:dyDescent="0.2">
      <c r="E323" s="602" t="s">
        <v>296</v>
      </c>
      <c r="F323" s="603"/>
      <c r="G323" s="603"/>
      <c r="H323" s="603"/>
      <c r="I323" s="603"/>
      <c r="J323" s="603"/>
      <c r="K323" s="603"/>
      <c r="L323" s="603"/>
      <c r="M323" s="603"/>
      <c r="N323" s="603"/>
      <c r="O323" s="603"/>
      <c r="P323" s="604"/>
      <c r="Q323" s="602" t="s">
        <v>81</v>
      </c>
      <c r="R323" s="603"/>
      <c r="S323" s="603"/>
      <c r="T323" s="603"/>
      <c r="U323" s="603"/>
      <c r="V323" s="603"/>
      <c r="W323" s="603"/>
      <c r="X323" s="603"/>
      <c r="Y323" s="603"/>
      <c r="Z323" s="603"/>
      <c r="AA323" s="603"/>
      <c r="AB323" s="604"/>
    </row>
    <row r="324" spans="5:28" ht="20.25" x14ac:dyDescent="0.2">
      <c r="E324" s="74" t="s">
        <v>5</v>
      </c>
      <c r="F324" s="75"/>
      <c r="G324" s="605"/>
      <c r="H324" s="606"/>
      <c r="I324" s="606"/>
      <c r="J324" s="606"/>
      <c r="K324" s="606"/>
      <c r="L324" s="606"/>
      <c r="M324" s="606"/>
      <c r="N324" s="606"/>
      <c r="O324" s="606"/>
      <c r="P324" s="607"/>
      <c r="Q324" s="608" t="s">
        <v>5</v>
      </c>
      <c r="R324" s="609"/>
      <c r="S324" s="609"/>
      <c r="T324" s="609"/>
      <c r="U324" s="609"/>
      <c r="V324" s="76"/>
      <c r="W324" s="77"/>
      <c r="X324" s="77"/>
      <c r="Y324" s="77"/>
      <c r="Z324" s="77"/>
      <c r="AA324" s="77"/>
      <c r="AB324" s="78"/>
    </row>
    <row r="325" spans="5:28" ht="18" x14ac:dyDescent="0.2">
      <c r="E325" s="610" t="s">
        <v>92</v>
      </c>
      <c r="F325" s="611"/>
      <c r="G325" s="611"/>
      <c r="H325" s="611"/>
      <c r="I325" s="611"/>
      <c r="J325" s="79"/>
      <c r="K325" s="79"/>
      <c r="L325" s="79"/>
      <c r="M325" s="79"/>
      <c r="N325" s="79"/>
      <c r="O325" s="79"/>
      <c r="P325" s="80"/>
      <c r="Q325" s="610" t="s">
        <v>298</v>
      </c>
      <c r="R325" s="611"/>
      <c r="S325" s="611"/>
      <c r="T325" s="611"/>
      <c r="U325" s="611"/>
      <c r="V325" s="79"/>
      <c r="W325" s="79"/>
      <c r="X325" s="79"/>
      <c r="Y325" s="79"/>
      <c r="Z325" s="79"/>
      <c r="AA325" s="79"/>
      <c r="AB325" s="80"/>
    </row>
    <row r="326" spans="5:28" ht="20.25" x14ac:dyDescent="0.2">
      <c r="E326" s="612" t="s">
        <v>299</v>
      </c>
      <c r="F326" s="613"/>
      <c r="G326" s="613"/>
      <c r="H326" s="614"/>
      <c r="I326" s="615"/>
      <c r="J326" s="615"/>
      <c r="K326" s="615"/>
      <c r="L326" s="615"/>
      <c r="M326" s="615"/>
      <c r="N326" s="615"/>
      <c r="O326" s="615"/>
      <c r="P326" s="616"/>
      <c r="Q326" s="612" t="s">
        <v>297</v>
      </c>
      <c r="R326" s="613"/>
      <c r="S326" s="613"/>
      <c r="T326" s="614"/>
      <c r="U326" s="615"/>
      <c r="V326" s="615"/>
      <c r="W326" s="615"/>
      <c r="X326" s="615"/>
      <c r="Y326" s="615"/>
      <c r="Z326" s="615"/>
      <c r="AA326" s="615"/>
      <c r="AB326" s="616"/>
    </row>
    <row r="327" spans="5:28" ht="18.75" thickBot="1" x14ac:dyDescent="0.25">
      <c r="E327" s="595" t="s">
        <v>6</v>
      </c>
      <c r="F327" s="596"/>
      <c r="G327" s="596"/>
      <c r="H327" s="597"/>
      <c r="I327" s="598"/>
      <c r="J327" s="598"/>
      <c r="K327" s="598"/>
      <c r="L327" s="598"/>
      <c r="M327" s="598"/>
      <c r="N327" s="598"/>
      <c r="O327" s="598"/>
      <c r="P327" s="599"/>
      <c r="Q327" s="595" t="s">
        <v>6</v>
      </c>
      <c r="R327" s="596"/>
      <c r="S327" s="596"/>
      <c r="T327" s="597"/>
      <c r="U327" s="600"/>
      <c r="V327" s="600"/>
      <c r="W327" s="600"/>
      <c r="X327" s="600"/>
      <c r="Y327" s="600"/>
      <c r="Z327" s="600"/>
      <c r="AA327" s="600"/>
      <c r="AB327" s="601"/>
    </row>
  </sheetData>
  <sheetProtection formatColumns="0" formatRows="0" insertColumns="0" insertRows="0" deleteColumns="0" deleteRows="0"/>
  <mergeCells count="36">
    <mergeCell ref="B3:D6"/>
    <mergeCell ref="E3:AE4"/>
    <mergeCell ref="E5:AE6"/>
    <mergeCell ref="AF5:AF6"/>
    <mergeCell ref="B7:AF7"/>
    <mergeCell ref="AD12:AF13"/>
    <mergeCell ref="B8:D8"/>
    <mergeCell ref="E8:X8"/>
    <mergeCell ref="Y8:AA8"/>
    <mergeCell ref="AB8:AF8"/>
    <mergeCell ref="G324:P324"/>
    <mergeCell ref="Q324:U324"/>
    <mergeCell ref="B9:D9"/>
    <mergeCell ref="E9:P9"/>
    <mergeCell ref="T9:X9"/>
    <mergeCell ref="F13:S13"/>
    <mergeCell ref="E323:P323"/>
    <mergeCell ref="Q323:AB323"/>
    <mergeCell ref="Y9:AA9"/>
    <mergeCell ref="AB9:AF9"/>
    <mergeCell ref="B10:E13"/>
    <mergeCell ref="F10:AC11"/>
    <mergeCell ref="AD10:AF11"/>
    <mergeCell ref="F12:S12"/>
    <mergeCell ref="T12:X13"/>
    <mergeCell ref="Y12:AC13"/>
    <mergeCell ref="E327:H327"/>
    <mergeCell ref="I327:P327"/>
    <mergeCell ref="Q327:T327"/>
    <mergeCell ref="U327:AB327"/>
    <mergeCell ref="E325:I325"/>
    <mergeCell ref="Q325:U325"/>
    <mergeCell ref="E326:H326"/>
    <mergeCell ref="I326:P326"/>
    <mergeCell ref="Q326:T326"/>
    <mergeCell ref="U326:AB326"/>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7">
    <tabColor theme="4"/>
  </sheetPr>
  <dimension ref="B2:AF203"/>
  <sheetViews>
    <sheetView zoomScale="58" zoomScaleNormal="58" workbookViewId="0">
      <selection activeCell="O41" sqref="O41"/>
    </sheetView>
  </sheetViews>
  <sheetFormatPr defaultColWidth="10.76171875" defaultRowHeight="15" x14ac:dyDescent="0.2"/>
  <cols>
    <col min="1" max="1" width="2.28515625" bestFit="1" customWidth="1"/>
    <col min="2" max="2" width="15.73828125" customWidth="1"/>
    <col min="3" max="3" width="12.64453125" customWidth="1"/>
    <col min="4" max="4" width="10.76171875" style="6" customWidth="1"/>
    <col min="5" max="5" width="25.69140625" customWidth="1"/>
    <col min="6" max="6" width="10.76171875" customWidth="1"/>
    <col min="7" max="18" width="10.76171875" style="6" customWidth="1"/>
    <col min="19" max="19" width="20.71484375" style="6" customWidth="1"/>
    <col min="20" max="20" width="12.64453125" style="54" customWidth="1"/>
    <col min="21" max="22" width="12.64453125" style="6" customWidth="1"/>
    <col min="23" max="23" width="30.66796875" customWidth="1"/>
    <col min="24" max="24" width="15.73828125" customWidth="1"/>
    <col min="25" max="27" width="12.64453125" customWidth="1"/>
    <col min="28" max="28" width="30.66796875" customWidth="1"/>
    <col min="29" max="29" width="15.73828125" customWidth="1"/>
    <col min="30" max="31" width="12.64453125" customWidth="1"/>
    <col min="32" max="32" width="29.0546875" bestFit="1"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659"/>
      <c r="U3" s="572"/>
      <c r="V3" s="572"/>
      <c r="W3" s="572"/>
      <c r="X3" s="572"/>
      <c r="Y3" s="572"/>
      <c r="Z3" s="572"/>
      <c r="AA3" s="572"/>
      <c r="AB3" s="572"/>
      <c r="AC3" s="572"/>
      <c r="AD3" s="572"/>
      <c r="AE3" s="572"/>
      <c r="AF3" s="127" t="s">
        <v>19</v>
      </c>
    </row>
    <row r="4" spans="2:32" ht="15" customHeight="1" x14ac:dyDescent="0.2">
      <c r="B4" s="621"/>
      <c r="C4" s="622"/>
      <c r="D4" s="622"/>
      <c r="E4" s="573"/>
      <c r="F4" s="574"/>
      <c r="G4" s="574"/>
      <c r="H4" s="574"/>
      <c r="I4" s="574"/>
      <c r="J4" s="574"/>
      <c r="K4" s="574"/>
      <c r="L4" s="574"/>
      <c r="M4" s="574"/>
      <c r="N4" s="574"/>
      <c r="O4" s="574"/>
      <c r="P4" s="574"/>
      <c r="Q4" s="574"/>
      <c r="R4" s="574"/>
      <c r="S4" s="574"/>
      <c r="T4" s="660"/>
      <c r="U4" s="574"/>
      <c r="V4" s="574"/>
      <c r="W4" s="574"/>
      <c r="X4" s="574"/>
      <c r="Y4" s="574"/>
      <c r="Z4" s="574"/>
      <c r="AA4" s="574"/>
      <c r="AB4" s="574"/>
      <c r="AC4" s="574"/>
      <c r="AD4" s="574"/>
      <c r="AE4" s="574"/>
      <c r="AF4" s="128"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661"/>
      <c r="U5" s="576"/>
      <c r="V5" s="576"/>
      <c r="W5" s="576"/>
      <c r="X5" s="576"/>
      <c r="Y5" s="576"/>
      <c r="Z5" s="576"/>
      <c r="AA5" s="576"/>
      <c r="AB5" s="576"/>
      <c r="AC5" s="576"/>
      <c r="AD5" s="576"/>
      <c r="AE5" s="576"/>
      <c r="AF5" s="617" t="s">
        <v>80</v>
      </c>
    </row>
    <row r="6" spans="2:32" ht="15" customHeight="1" x14ac:dyDescent="0.2">
      <c r="B6" s="621"/>
      <c r="C6" s="622"/>
      <c r="D6" s="622"/>
      <c r="E6" s="573"/>
      <c r="F6" s="574"/>
      <c r="G6" s="574"/>
      <c r="H6" s="574"/>
      <c r="I6" s="574"/>
      <c r="J6" s="574"/>
      <c r="K6" s="574"/>
      <c r="L6" s="574"/>
      <c r="M6" s="574"/>
      <c r="N6" s="574"/>
      <c r="O6" s="574"/>
      <c r="P6" s="574"/>
      <c r="Q6" s="574"/>
      <c r="R6" s="574"/>
      <c r="S6" s="574"/>
      <c r="T6" s="660"/>
      <c r="U6" s="574"/>
      <c r="V6" s="574"/>
      <c r="W6" s="574"/>
      <c r="X6" s="574"/>
      <c r="Y6" s="574"/>
      <c r="Z6" s="574"/>
      <c r="AA6" s="574"/>
      <c r="AB6" s="574"/>
      <c r="AC6" s="574"/>
      <c r="AD6" s="574"/>
      <c r="AE6" s="574"/>
      <c r="AF6" s="654"/>
    </row>
    <row r="7" spans="2:32" x14ac:dyDescent="0.2">
      <c r="B7" s="621"/>
      <c r="C7" s="622"/>
      <c r="D7" s="622"/>
      <c r="E7" s="622"/>
      <c r="F7" s="622"/>
      <c r="G7" s="622"/>
      <c r="H7" s="622"/>
      <c r="I7" s="622"/>
      <c r="J7" s="622"/>
      <c r="K7" s="622"/>
      <c r="L7" s="622"/>
      <c r="M7" s="622"/>
      <c r="N7" s="622"/>
      <c r="O7" s="622"/>
      <c r="P7" s="622"/>
      <c r="Q7" s="622"/>
      <c r="R7" s="622"/>
      <c r="S7" s="622"/>
      <c r="T7" s="663"/>
      <c r="U7" s="622"/>
      <c r="V7" s="622"/>
      <c r="W7" s="622"/>
      <c r="X7" s="622"/>
      <c r="Y7" s="622"/>
      <c r="Z7" s="622"/>
      <c r="AA7" s="622"/>
      <c r="AB7" s="622"/>
      <c r="AC7" s="630"/>
      <c r="AD7" s="630"/>
      <c r="AE7" s="630"/>
      <c r="AF7" s="630"/>
    </row>
    <row r="8" spans="2:32" x14ac:dyDescent="0.2">
      <c r="B8" s="579" t="s">
        <v>15</v>
      </c>
      <c r="C8" s="580"/>
      <c r="D8" s="581"/>
      <c r="E8" s="632" t="s">
        <v>38</v>
      </c>
      <c r="F8" s="633"/>
      <c r="G8" s="633"/>
      <c r="H8" s="633"/>
      <c r="I8" s="633"/>
      <c r="J8" s="633"/>
      <c r="K8" s="633"/>
      <c r="L8" s="633"/>
      <c r="M8" s="633"/>
      <c r="N8" s="633"/>
      <c r="O8" s="633"/>
      <c r="P8" s="633"/>
      <c r="Q8" s="633"/>
      <c r="R8" s="633"/>
      <c r="S8" s="633"/>
      <c r="T8" s="664"/>
      <c r="U8" s="633"/>
      <c r="V8" s="633"/>
      <c r="W8" s="633"/>
      <c r="X8" s="633"/>
      <c r="Y8" s="634" t="s">
        <v>12</v>
      </c>
      <c r="Z8" s="634"/>
      <c r="AA8" s="634"/>
      <c r="AB8" s="582">
        <v>4600135303</v>
      </c>
      <c r="AC8" s="583"/>
      <c r="AD8" s="583"/>
      <c r="AE8" s="583"/>
      <c r="AF8" s="583"/>
    </row>
    <row r="9" spans="2:32" x14ac:dyDescent="0.2">
      <c r="B9" s="579" t="s">
        <v>14</v>
      </c>
      <c r="C9" s="580"/>
      <c r="D9" s="581"/>
      <c r="E9" s="582" t="s">
        <v>39</v>
      </c>
      <c r="F9" s="639"/>
      <c r="G9" s="639"/>
      <c r="H9" s="639"/>
      <c r="I9" s="639"/>
      <c r="J9" s="639"/>
      <c r="K9" s="639"/>
      <c r="L9" s="639"/>
      <c r="M9" s="639"/>
      <c r="N9" s="639"/>
      <c r="O9" s="639"/>
      <c r="P9" s="639"/>
      <c r="Q9" s="64"/>
      <c r="R9" s="64"/>
      <c r="S9" s="63"/>
      <c r="T9" s="662"/>
      <c r="U9" s="586"/>
      <c r="V9" s="586"/>
      <c r="W9" s="586"/>
      <c r="X9" s="587"/>
      <c r="Y9" s="588" t="s">
        <v>13</v>
      </c>
      <c r="Z9" s="584"/>
      <c r="AA9" s="589"/>
      <c r="AB9" s="582" t="s">
        <v>40</v>
      </c>
      <c r="AC9" s="583"/>
      <c r="AD9" s="583"/>
      <c r="AE9" s="583"/>
      <c r="AF9" s="583"/>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665"/>
      <c r="U10" s="543"/>
      <c r="V10" s="543"/>
      <c r="W10" s="543"/>
      <c r="X10" s="543"/>
      <c r="Y10" s="543"/>
      <c r="Z10" s="543"/>
      <c r="AA10" s="543"/>
      <c r="AB10" s="543"/>
      <c r="AC10" s="543"/>
      <c r="AD10" s="635" t="s">
        <v>2</v>
      </c>
      <c r="AE10" s="635"/>
      <c r="AF10" s="635"/>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666"/>
      <c r="U11" s="546"/>
      <c r="V11" s="546"/>
      <c r="W11" s="546"/>
      <c r="X11" s="546"/>
      <c r="Y11" s="546"/>
      <c r="Z11" s="546"/>
      <c r="AA11" s="546"/>
      <c r="AB11" s="546"/>
      <c r="AC11" s="546"/>
      <c r="AD11" s="637"/>
      <c r="AE11" s="637"/>
      <c r="AF11" s="637"/>
    </row>
    <row r="12" spans="2:32" x14ac:dyDescent="0.2">
      <c r="B12" s="537"/>
      <c r="C12" s="538"/>
      <c r="D12" s="538"/>
      <c r="E12" s="538"/>
      <c r="F12" s="550" t="s">
        <v>3</v>
      </c>
      <c r="G12" s="551"/>
      <c r="H12" s="551"/>
      <c r="I12" s="551"/>
      <c r="J12" s="551"/>
      <c r="K12" s="551"/>
      <c r="L12" s="551"/>
      <c r="M12" s="551"/>
      <c r="N12" s="551"/>
      <c r="O12" s="551"/>
      <c r="P12" s="551"/>
      <c r="Q12" s="551"/>
      <c r="R12" s="551"/>
      <c r="S12" s="552"/>
      <c r="T12" s="667"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68"/>
      <c r="U13" s="624"/>
      <c r="V13" s="624"/>
      <c r="W13" s="624"/>
      <c r="X13" s="625"/>
      <c r="Y13" s="623"/>
      <c r="Z13" s="624"/>
      <c r="AA13" s="624"/>
      <c r="AB13" s="624"/>
      <c r="AC13" s="625"/>
      <c r="AD13" s="623"/>
      <c r="AE13" s="624"/>
      <c r="AF13" s="625"/>
    </row>
    <row r="14" spans="2:32" ht="43.5" thickBot="1" x14ac:dyDescent="0.25">
      <c r="B14" s="151" t="s">
        <v>7</v>
      </c>
      <c r="C14" s="149" t="s">
        <v>8</v>
      </c>
      <c r="D14" s="149" t="s">
        <v>23</v>
      </c>
      <c r="E14" s="150" t="s">
        <v>22</v>
      </c>
      <c r="F14" s="151" t="s">
        <v>390</v>
      </c>
      <c r="G14" s="152" t="s">
        <v>28</v>
      </c>
      <c r="H14" s="152" t="s">
        <v>29</v>
      </c>
      <c r="I14" s="152" t="s">
        <v>37</v>
      </c>
      <c r="J14" s="152" t="s">
        <v>30</v>
      </c>
      <c r="K14" s="152" t="s">
        <v>31</v>
      </c>
      <c r="L14" s="149" t="s">
        <v>33</v>
      </c>
      <c r="M14" s="149" t="s">
        <v>34</v>
      </c>
      <c r="N14" s="152" t="s">
        <v>48</v>
      </c>
      <c r="O14" s="149" t="s">
        <v>36</v>
      </c>
      <c r="P14" s="152" t="s">
        <v>32</v>
      </c>
      <c r="Q14" s="149" t="s">
        <v>382</v>
      </c>
      <c r="R14" s="149" t="s">
        <v>383</v>
      </c>
      <c r="S14" s="153" t="s">
        <v>384</v>
      </c>
      <c r="T14" s="154" t="s">
        <v>391</v>
      </c>
      <c r="U14" s="149" t="s">
        <v>387</v>
      </c>
      <c r="V14" s="149" t="s">
        <v>35</v>
      </c>
      <c r="W14" s="155" t="s">
        <v>385</v>
      </c>
      <c r="X14" s="153" t="s">
        <v>388</v>
      </c>
      <c r="Y14" s="151" t="s">
        <v>392</v>
      </c>
      <c r="Z14" s="149" t="s">
        <v>393</v>
      </c>
      <c r="AA14" s="149" t="s">
        <v>27</v>
      </c>
      <c r="AB14" s="155" t="s">
        <v>386</v>
      </c>
      <c r="AC14" s="153" t="s">
        <v>389</v>
      </c>
      <c r="AD14" s="287" t="s">
        <v>11</v>
      </c>
      <c r="AE14" s="153" t="s">
        <v>394</v>
      </c>
      <c r="AF14" s="287" t="s">
        <v>26</v>
      </c>
    </row>
    <row r="15" spans="2:32" ht="19.5" customHeight="1" x14ac:dyDescent="0.2">
      <c r="B15" s="83" t="s">
        <v>94</v>
      </c>
      <c r="C15" s="11" t="s">
        <v>252</v>
      </c>
      <c r="D15" s="11">
        <v>1</v>
      </c>
      <c r="E15" s="319" t="s">
        <v>44</v>
      </c>
      <c r="F15" s="42"/>
      <c r="G15" s="11">
        <v>3</v>
      </c>
      <c r="H15" s="11">
        <v>6</v>
      </c>
      <c r="I15" s="11"/>
      <c r="J15" s="11"/>
      <c r="K15" s="11">
        <v>1</v>
      </c>
      <c r="L15" s="11"/>
      <c r="M15" s="11" t="s">
        <v>45</v>
      </c>
      <c r="N15" s="11">
        <v>3</v>
      </c>
      <c r="O15" s="11">
        <v>7</v>
      </c>
      <c r="P15" s="11" t="s">
        <v>258</v>
      </c>
      <c r="Q15" s="11"/>
      <c r="R15" s="130"/>
      <c r="S15" s="367" t="s">
        <v>1473</v>
      </c>
      <c r="T15" s="42">
        <v>45350</v>
      </c>
      <c r="U15" s="11" t="s">
        <v>45</v>
      </c>
      <c r="V15" s="11">
        <v>16</v>
      </c>
      <c r="W15" s="11"/>
      <c r="X15" s="43"/>
      <c r="Y15" s="42"/>
      <c r="Z15" s="11"/>
      <c r="AA15" s="11"/>
      <c r="AB15" s="11"/>
      <c r="AC15" s="46"/>
      <c r="AD15" s="42"/>
      <c r="AE15" s="11" t="s">
        <v>10</v>
      </c>
      <c r="AF15" s="285"/>
    </row>
    <row r="16" spans="2:32" ht="15.75" customHeight="1" x14ac:dyDescent="0.2">
      <c r="B16" s="13" t="s">
        <v>76</v>
      </c>
      <c r="C16" s="274" t="s">
        <v>252</v>
      </c>
      <c r="D16" s="276">
        <v>2</v>
      </c>
      <c r="E16" s="30" t="s">
        <v>253</v>
      </c>
      <c r="F16" s="13"/>
      <c r="G16" s="276"/>
      <c r="H16" s="276">
        <v>3</v>
      </c>
      <c r="I16" s="276"/>
      <c r="J16" s="276"/>
      <c r="K16" s="276"/>
      <c r="L16" s="276"/>
      <c r="M16" s="276"/>
      <c r="N16" s="276"/>
      <c r="O16" s="276"/>
      <c r="P16" s="276"/>
      <c r="Q16" s="276"/>
      <c r="R16" s="280"/>
      <c r="S16" s="321" t="s">
        <v>1116</v>
      </c>
      <c r="T16" s="44"/>
      <c r="U16" s="50"/>
      <c r="V16" s="276"/>
      <c r="W16" s="274"/>
      <c r="X16" s="2"/>
      <c r="Y16" s="13"/>
      <c r="Z16" s="1"/>
      <c r="AA16" s="1"/>
      <c r="AB16" s="1"/>
      <c r="AC16" s="2"/>
      <c r="AD16" s="13"/>
      <c r="AE16" s="1"/>
      <c r="AF16" s="277"/>
    </row>
    <row r="17" spans="2:32" ht="15.75" customHeight="1" x14ac:dyDescent="0.2">
      <c r="B17" s="13" t="s">
        <v>76</v>
      </c>
      <c r="C17" s="274" t="s">
        <v>252</v>
      </c>
      <c r="D17" s="276">
        <v>3</v>
      </c>
      <c r="E17" s="30" t="s">
        <v>253</v>
      </c>
      <c r="F17" s="13"/>
      <c r="G17" s="276"/>
      <c r="H17" s="276">
        <v>3</v>
      </c>
      <c r="I17" s="276"/>
      <c r="J17" s="276"/>
      <c r="K17" s="276"/>
      <c r="L17" s="276"/>
      <c r="M17" s="276"/>
      <c r="N17" s="276"/>
      <c r="O17" s="276"/>
      <c r="P17" s="276"/>
      <c r="Q17" s="276"/>
      <c r="R17" s="280"/>
      <c r="S17" s="321" t="s">
        <v>1116</v>
      </c>
      <c r="T17" s="56"/>
      <c r="U17" s="276"/>
      <c r="V17" s="276"/>
      <c r="W17" s="274"/>
      <c r="X17" s="2"/>
      <c r="Y17" s="13"/>
      <c r="Z17" s="1"/>
      <c r="AA17" s="1"/>
      <c r="AB17" s="1"/>
      <c r="AC17" s="2"/>
      <c r="AD17" s="13"/>
      <c r="AE17" s="1"/>
      <c r="AF17" s="277"/>
    </row>
    <row r="18" spans="2:32" ht="15.75" customHeight="1" x14ac:dyDescent="0.2">
      <c r="B18" s="13" t="s">
        <v>76</v>
      </c>
      <c r="C18" s="274" t="s">
        <v>252</v>
      </c>
      <c r="D18" s="276">
        <v>4</v>
      </c>
      <c r="E18" s="30" t="s">
        <v>253</v>
      </c>
      <c r="F18" s="13"/>
      <c r="G18" s="276"/>
      <c r="H18" s="276">
        <v>3</v>
      </c>
      <c r="I18" s="276"/>
      <c r="J18" s="276"/>
      <c r="K18" s="276"/>
      <c r="L18" s="276"/>
      <c r="M18" s="276"/>
      <c r="N18" s="276">
        <v>3</v>
      </c>
      <c r="O18" s="276"/>
      <c r="P18" s="276"/>
      <c r="Q18" s="276"/>
      <c r="R18" s="280"/>
      <c r="S18" s="322" t="s">
        <v>1474</v>
      </c>
      <c r="T18" s="56"/>
      <c r="U18" s="276"/>
      <c r="V18" s="276"/>
      <c r="W18" s="274"/>
      <c r="X18" s="2"/>
      <c r="Y18" s="13"/>
      <c r="Z18" s="1"/>
      <c r="AA18" s="1"/>
      <c r="AB18" s="1"/>
      <c r="AC18" s="2"/>
      <c r="AD18" s="13"/>
      <c r="AE18" s="1"/>
      <c r="AF18" s="277"/>
    </row>
    <row r="19" spans="2:32" ht="15.75" customHeight="1" x14ac:dyDescent="0.2">
      <c r="B19" s="13" t="s">
        <v>76</v>
      </c>
      <c r="C19" s="274" t="s">
        <v>252</v>
      </c>
      <c r="D19" s="276">
        <v>5</v>
      </c>
      <c r="E19" s="30" t="s">
        <v>253</v>
      </c>
      <c r="F19" s="13"/>
      <c r="G19" s="276"/>
      <c r="H19" s="276">
        <v>3</v>
      </c>
      <c r="I19" s="276"/>
      <c r="J19" s="276"/>
      <c r="K19" s="276"/>
      <c r="L19" s="276"/>
      <c r="M19" s="276"/>
      <c r="N19" s="276"/>
      <c r="O19" s="276"/>
      <c r="P19" s="276"/>
      <c r="Q19" s="276"/>
      <c r="R19" s="280"/>
      <c r="S19" s="321" t="s">
        <v>1116</v>
      </c>
      <c r="T19" s="56"/>
      <c r="U19" s="276"/>
      <c r="V19" s="276"/>
      <c r="W19" s="274"/>
      <c r="X19" s="2"/>
      <c r="Y19" s="13"/>
      <c r="Z19" s="1"/>
      <c r="AA19" s="1"/>
      <c r="AB19" s="1"/>
      <c r="AC19" s="2"/>
      <c r="AD19" s="13"/>
      <c r="AE19" s="1"/>
      <c r="AF19" s="277"/>
    </row>
    <row r="20" spans="2:32" ht="15.75" customHeight="1" x14ac:dyDescent="0.2">
      <c r="B20" s="13" t="s">
        <v>76</v>
      </c>
      <c r="C20" s="274" t="s">
        <v>252</v>
      </c>
      <c r="D20" s="276">
        <v>6</v>
      </c>
      <c r="E20" s="30" t="s">
        <v>253</v>
      </c>
      <c r="F20" s="13"/>
      <c r="G20" s="276"/>
      <c r="H20" s="276">
        <v>3</v>
      </c>
      <c r="I20" s="276"/>
      <c r="J20" s="276"/>
      <c r="K20" s="276"/>
      <c r="L20" s="276"/>
      <c r="M20" s="276"/>
      <c r="N20" s="276"/>
      <c r="O20" s="276"/>
      <c r="P20" s="276"/>
      <c r="Q20" s="276"/>
      <c r="R20" s="280"/>
      <c r="S20" s="321" t="s">
        <v>1116</v>
      </c>
      <c r="T20" s="56"/>
      <c r="U20" s="276"/>
      <c r="V20" s="276"/>
      <c r="W20" s="274"/>
      <c r="X20" s="2"/>
      <c r="Y20" s="13"/>
      <c r="Z20" s="1"/>
      <c r="AA20" s="1"/>
      <c r="AB20" s="1"/>
      <c r="AC20" s="2"/>
      <c r="AD20" s="13"/>
      <c r="AE20" s="1"/>
      <c r="AF20" s="277"/>
    </row>
    <row r="21" spans="2:32" ht="15.75" customHeight="1" x14ac:dyDescent="0.2">
      <c r="B21" s="13" t="s">
        <v>76</v>
      </c>
      <c r="C21" s="274" t="s">
        <v>252</v>
      </c>
      <c r="D21" s="276">
        <v>7</v>
      </c>
      <c r="E21" s="30" t="s">
        <v>253</v>
      </c>
      <c r="F21" s="13"/>
      <c r="G21" s="276"/>
      <c r="H21" s="276">
        <v>3</v>
      </c>
      <c r="I21" s="276"/>
      <c r="J21" s="276"/>
      <c r="K21" s="276"/>
      <c r="L21" s="276"/>
      <c r="M21" s="276"/>
      <c r="N21" s="276">
        <v>3</v>
      </c>
      <c r="O21" s="276"/>
      <c r="P21" s="276"/>
      <c r="Q21" s="276"/>
      <c r="R21" s="280"/>
      <c r="S21" s="322" t="s">
        <v>1475</v>
      </c>
      <c r="T21" s="56"/>
      <c r="U21" s="276"/>
      <c r="V21" s="276"/>
      <c r="W21" s="274"/>
      <c r="X21" s="2"/>
      <c r="Y21" s="13"/>
      <c r="Z21" s="1"/>
      <c r="AA21" s="1"/>
      <c r="AB21" s="1"/>
      <c r="AC21" s="2"/>
      <c r="AD21" s="13"/>
      <c r="AE21" s="1"/>
      <c r="AF21" s="277"/>
    </row>
    <row r="22" spans="2:32" ht="15.75" customHeight="1" x14ac:dyDescent="0.2">
      <c r="B22" s="13" t="s">
        <v>76</v>
      </c>
      <c r="C22" s="274" t="s">
        <v>252</v>
      </c>
      <c r="D22" s="276">
        <v>8</v>
      </c>
      <c r="E22" s="30" t="s">
        <v>253</v>
      </c>
      <c r="F22" s="13"/>
      <c r="G22" s="276"/>
      <c r="H22" s="276">
        <v>3</v>
      </c>
      <c r="I22" s="276"/>
      <c r="J22" s="276"/>
      <c r="K22" s="276"/>
      <c r="L22" s="276"/>
      <c r="M22" s="276"/>
      <c r="N22" s="276"/>
      <c r="O22" s="276"/>
      <c r="P22" s="276"/>
      <c r="Q22" s="276"/>
      <c r="R22" s="280"/>
      <c r="S22" s="321" t="s">
        <v>1116</v>
      </c>
      <c r="T22" s="56"/>
      <c r="U22" s="276"/>
      <c r="V22" s="276"/>
      <c r="W22" s="274"/>
      <c r="X22" s="2"/>
      <c r="Y22" s="13"/>
      <c r="Z22" s="1"/>
      <c r="AA22" s="1"/>
      <c r="AB22" s="1"/>
      <c r="AC22" s="2"/>
      <c r="AD22" s="13"/>
      <c r="AE22" s="1"/>
      <c r="AF22" s="277"/>
    </row>
    <row r="23" spans="2:32" ht="15.75" customHeight="1" x14ac:dyDescent="0.2">
      <c r="B23" s="13" t="s">
        <v>76</v>
      </c>
      <c r="C23" s="274" t="s">
        <v>252</v>
      </c>
      <c r="D23" s="276">
        <v>9</v>
      </c>
      <c r="E23" s="30" t="s">
        <v>253</v>
      </c>
      <c r="F23" s="13"/>
      <c r="G23" s="276"/>
      <c r="H23" s="276">
        <v>3</v>
      </c>
      <c r="I23" s="276"/>
      <c r="J23" s="276"/>
      <c r="K23" s="276"/>
      <c r="L23" s="276"/>
      <c r="M23" s="276"/>
      <c r="N23" s="276"/>
      <c r="O23" s="276"/>
      <c r="P23" s="276"/>
      <c r="Q23" s="276"/>
      <c r="R23" s="280"/>
      <c r="S23" s="321" t="s">
        <v>1116</v>
      </c>
      <c r="T23" s="56"/>
      <c r="U23" s="276"/>
      <c r="V23" s="276"/>
      <c r="W23" s="274"/>
      <c r="X23" s="2"/>
      <c r="Y23" s="13"/>
      <c r="Z23" s="1"/>
      <c r="AA23" s="1"/>
      <c r="AB23" s="1"/>
      <c r="AC23" s="2"/>
      <c r="AD23" s="13"/>
      <c r="AE23" s="1"/>
      <c r="AF23" s="277"/>
    </row>
    <row r="24" spans="2:32" x14ac:dyDescent="0.2">
      <c r="B24" s="13" t="s">
        <v>94</v>
      </c>
      <c r="C24" s="274" t="s">
        <v>252</v>
      </c>
      <c r="D24" s="276">
        <v>10</v>
      </c>
      <c r="E24" s="30" t="s">
        <v>44</v>
      </c>
      <c r="F24" s="13"/>
      <c r="G24" s="276">
        <v>1</v>
      </c>
      <c r="H24" s="276">
        <v>6</v>
      </c>
      <c r="I24" s="276"/>
      <c r="J24" s="276"/>
      <c r="K24" s="276"/>
      <c r="L24" s="276"/>
      <c r="M24" s="276"/>
      <c r="N24" s="276">
        <v>3</v>
      </c>
      <c r="O24" s="276">
        <v>3</v>
      </c>
      <c r="P24" s="276"/>
      <c r="Q24" s="276"/>
      <c r="R24" s="280"/>
      <c r="S24" s="322" t="s">
        <v>1476</v>
      </c>
      <c r="T24" s="56">
        <v>45350</v>
      </c>
      <c r="U24" s="276" t="s">
        <v>45</v>
      </c>
      <c r="V24" s="276">
        <v>3</v>
      </c>
      <c r="W24" s="274"/>
      <c r="X24" s="2"/>
      <c r="Y24" s="13"/>
      <c r="Z24" s="1"/>
      <c r="AA24" s="1"/>
      <c r="AB24" s="1"/>
      <c r="AC24" s="2"/>
      <c r="AD24" s="13"/>
      <c r="AE24" s="1"/>
      <c r="AF24" s="277"/>
    </row>
    <row r="25" spans="2:32" ht="15.75" customHeight="1" x14ac:dyDescent="0.2">
      <c r="B25" s="13" t="s">
        <v>76</v>
      </c>
      <c r="C25" s="274" t="s">
        <v>252</v>
      </c>
      <c r="D25" s="276">
        <v>11</v>
      </c>
      <c r="E25" s="30" t="s">
        <v>253</v>
      </c>
      <c r="F25" s="13"/>
      <c r="G25" s="276"/>
      <c r="H25" s="276">
        <v>3</v>
      </c>
      <c r="I25" s="276"/>
      <c r="J25" s="276"/>
      <c r="K25" s="276"/>
      <c r="L25" s="276"/>
      <c r="M25" s="276"/>
      <c r="N25" s="276"/>
      <c r="O25" s="276"/>
      <c r="P25" s="276"/>
      <c r="Q25" s="276"/>
      <c r="R25" s="280"/>
      <c r="S25" s="321" t="s">
        <v>1116</v>
      </c>
      <c r="T25" s="56"/>
      <c r="U25" s="276"/>
      <c r="V25" s="276"/>
      <c r="W25" s="274"/>
      <c r="X25" s="2"/>
      <c r="Y25" s="13"/>
      <c r="Z25" s="1"/>
      <c r="AA25" s="1"/>
      <c r="AB25" s="1"/>
      <c r="AC25" s="2"/>
      <c r="AD25" s="13"/>
      <c r="AE25" s="1"/>
      <c r="AF25" s="277"/>
    </row>
    <row r="26" spans="2:32" ht="15.75" customHeight="1" x14ac:dyDescent="0.2">
      <c r="B26" s="13" t="s">
        <v>76</v>
      </c>
      <c r="C26" s="274" t="s">
        <v>252</v>
      </c>
      <c r="D26" s="276">
        <v>12</v>
      </c>
      <c r="E26" s="30" t="s">
        <v>253</v>
      </c>
      <c r="F26" s="13"/>
      <c r="G26" s="276"/>
      <c r="H26" s="276">
        <v>3</v>
      </c>
      <c r="I26" s="276"/>
      <c r="J26" s="276"/>
      <c r="K26" s="276"/>
      <c r="L26" s="276"/>
      <c r="M26" s="276"/>
      <c r="N26" s="276"/>
      <c r="O26" s="276"/>
      <c r="P26" s="276"/>
      <c r="Q26" s="276"/>
      <c r="R26" s="280"/>
      <c r="S26" s="321" t="s">
        <v>1116</v>
      </c>
      <c r="T26" s="56"/>
      <c r="U26" s="276"/>
      <c r="V26" s="276"/>
      <c r="W26" s="274"/>
      <c r="X26" s="2"/>
      <c r="Y26" s="13"/>
      <c r="Z26" s="1"/>
      <c r="AA26" s="1"/>
      <c r="AB26" s="1"/>
      <c r="AC26" s="2"/>
      <c r="AD26" s="13"/>
      <c r="AE26" s="1"/>
      <c r="AF26" s="277"/>
    </row>
    <row r="27" spans="2:32" ht="15.75" customHeight="1" x14ac:dyDescent="0.2">
      <c r="B27" s="13" t="s">
        <v>76</v>
      </c>
      <c r="C27" s="274" t="s">
        <v>252</v>
      </c>
      <c r="D27" s="276">
        <v>13</v>
      </c>
      <c r="E27" s="30" t="s">
        <v>253</v>
      </c>
      <c r="F27" s="13"/>
      <c r="G27" s="276"/>
      <c r="H27" s="276">
        <v>3</v>
      </c>
      <c r="I27" s="276"/>
      <c r="J27" s="276"/>
      <c r="K27" s="276"/>
      <c r="L27" s="276"/>
      <c r="M27" s="276"/>
      <c r="N27" s="276">
        <v>3</v>
      </c>
      <c r="O27" s="276"/>
      <c r="P27" s="276"/>
      <c r="Q27" s="276"/>
      <c r="R27" s="280"/>
      <c r="S27" s="322" t="s">
        <v>1477</v>
      </c>
      <c r="T27" s="56"/>
      <c r="U27" s="276"/>
      <c r="V27" s="276"/>
      <c r="W27" s="274"/>
      <c r="X27" s="2"/>
      <c r="Y27" s="13"/>
      <c r="Z27" s="1"/>
      <c r="AA27" s="1"/>
      <c r="AB27" s="1"/>
      <c r="AC27" s="2"/>
      <c r="AD27" s="13"/>
      <c r="AE27" s="1"/>
      <c r="AF27" s="277"/>
    </row>
    <row r="28" spans="2:32" ht="15.75" customHeight="1" x14ac:dyDescent="0.2">
      <c r="B28" s="13" t="s">
        <v>76</v>
      </c>
      <c r="C28" s="274" t="s">
        <v>252</v>
      </c>
      <c r="D28" s="276">
        <v>14</v>
      </c>
      <c r="E28" s="30" t="s">
        <v>253</v>
      </c>
      <c r="F28" s="13"/>
      <c r="G28" s="276"/>
      <c r="H28" s="276">
        <v>3</v>
      </c>
      <c r="I28" s="276"/>
      <c r="J28" s="276"/>
      <c r="K28" s="276"/>
      <c r="L28" s="276"/>
      <c r="M28" s="276"/>
      <c r="N28" s="276"/>
      <c r="O28" s="276"/>
      <c r="P28" s="276"/>
      <c r="Q28" s="276"/>
      <c r="R28" s="280"/>
      <c r="S28" s="321" t="s">
        <v>1116</v>
      </c>
      <c r="T28" s="98"/>
      <c r="U28" s="274"/>
      <c r="V28" s="276"/>
      <c r="W28" s="274"/>
      <c r="X28" s="2"/>
      <c r="Y28" s="13"/>
      <c r="Z28" s="1"/>
      <c r="AA28" s="1"/>
      <c r="AB28" s="1"/>
      <c r="AC28" s="2"/>
      <c r="AD28" s="13"/>
      <c r="AE28" s="1"/>
      <c r="AF28" s="277"/>
    </row>
    <row r="29" spans="2:32" ht="15.75" customHeight="1" x14ac:dyDescent="0.2">
      <c r="B29" s="13" t="s">
        <v>76</v>
      </c>
      <c r="C29" s="274" t="s">
        <v>252</v>
      </c>
      <c r="D29" s="276">
        <v>15</v>
      </c>
      <c r="E29" s="30" t="s">
        <v>253</v>
      </c>
      <c r="F29" s="13"/>
      <c r="G29" s="276"/>
      <c r="H29" s="276">
        <v>3</v>
      </c>
      <c r="I29" s="276"/>
      <c r="J29" s="276"/>
      <c r="K29" s="276"/>
      <c r="L29" s="276"/>
      <c r="M29" s="276"/>
      <c r="N29" s="276"/>
      <c r="O29" s="276"/>
      <c r="P29" s="276"/>
      <c r="Q29" s="276"/>
      <c r="R29" s="280"/>
      <c r="S29" s="321" t="s">
        <v>1116</v>
      </c>
      <c r="T29" s="98"/>
      <c r="U29" s="274"/>
      <c r="V29" s="276"/>
      <c r="W29" s="274"/>
      <c r="X29" s="2"/>
      <c r="Y29" s="13"/>
      <c r="Z29" s="1"/>
      <c r="AA29" s="1"/>
      <c r="AB29" s="1"/>
      <c r="AC29" s="2"/>
      <c r="AD29" s="13"/>
      <c r="AE29" s="1"/>
      <c r="AF29" s="277"/>
    </row>
    <row r="30" spans="2:32" ht="15.75" customHeight="1" x14ac:dyDescent="0.2">
      <c r="B30" s="13" t="s">
        <v>76</v>
      </c>
      <c r="C30" s="274" t="s">
        <v>252</v>
      </c>
      <c r="D30" s="276">
        <v>16</v>
      </c>
      <c r="E30" s="30" t="s">
        <v>253</v>
      </c>
      <c r="F30" s="13"/>
      <c r="G30" s="276"/>
      <c r="H30" s="276">
        <v>3</v>
      </c>
      <c r="I30" s="276"/>
      <c r="J30" s="276"/>
      <c r="K30" s="276"/>
      <c r="L30" s="276"/>
      <c r="M30" s="276"/>
      <c r="N30" s="276">
        <v>3</v>
      </c>
      <c r="O30" s="276"/>
      <c r="P30" s="276"/>
      <c r="Q30" s="276"/>
      <c r="R30" s="280"/>
      <c r="S30" s="322" t="s">
        <v>1478</v>
      </c>
      <c r="T30" s="56"/>
      <c r="U30" s="276"/>
      <c r="V30" s="276"/>
      <c r="W30" s="274"/>
      <c r="X30" s="2"/>
      <c r="Y30" s="13"/>
      <c r="Z30" s="1"/>
      <c r="AA30" s="1"/>
      <c r="AB30" s="1"/>
      <c r="AC30" s="2"/>
      <c r="AD30" s="13"/>
      <c r="AE30" s="1"/>
      <c r="AF30" s="277"/>
    </row>
    <row r="31" spans="2:32" ht="15.75" customHeight="1" x14ac:dyDescent="0.2">
      <c r="B31" s="13" t="s">
        <v>76</v>
      </c>
      <c r="C31" s="274" t="s">
        <v>252</v>
      </c>
      <c r="D31" s="276">
        <v>17</v>
      </c>
      <c r="E31" s="30" t="s">
        <v>253</v>
      </c>
      <c r="F31" s="13"/>
      <c r="G31" s="276"/>
      <c r="H31" s="276">
        <v>3</v>
      </c>
      <c r="I31" s="276"/>
      <c r="J31" s="276"/>
      <c r="K31" s="276"/>
      <c r="L31" s="276"/>
      <c r="M31" s="276"/>
      <c r="N31" s="276"/>
      <c r="O31" s="276"/>
      <c r="P31" s="276"/>
      <c r="Q31" s="276"/>
      <c r="R31" s="280"/>
      <c r="S31" s="321" t="s">
        <v>1116</v>
      </c>
      <c r="T31" s="56"/>
      <c r="U31" s="276"/>
      <c r="V31" s="276"/>
      <c r="W31" s="274"/>
      <c r="X31" s="2"/>
      <c r="Y31" s="13"/>
      <c r="Z31" s="1"/>
      <c r="AA31" s="1"/>
      <c r="AB31" s="1"/>
      <c r="AC31" s="2"/>
      <c r="AD31" s="13"/>
      <c r="AE31" s="1"/>
      <c r="AF31" s="277"/>
    </row>
    <row r="32" spans="2:32" x14ac:dyDescent="0.2">
      <c r="B32" s="13" t="s">
        <v>94</v>
      </c>
      <c r="C32" s="274" t="s">
        <v>252</v>
      </c>
      <c r="D32" s="276">
        <v>18</v>
      </c>
      <c r="E32" s="30" t="s">
        <v>254</v>
      </c>
      <c r="F32" s="13"/>
      <c r="G32" s="276"/>
      <c r="H32" s="276">
        <v>4</v>
      </c>
      <c r="I32" s="276"/>
      <c r="J32" s="276"/>
      <c r="K32" s="276"/>
      <c r="L32" s="276"/>
      <c r="M32" s="276"/>
      <c r="N32" s="276"/>
      <c r="O32" s="276">
        <v>1</v>
      </c>
      <c r="P32" s="276"/>
      <c r="Q32" s="276"/>
      <c r="R32" s="280"/>
      <c r="S32" s="321" t="s">
        <v>1479</v>
      </c>
      <c r="T32" s="56">
        <v>45350</v>
      </c>
      <c r="U32" s="276" t="s">
        <v>45</v>
      </c>
      <c r="V32" s="276">
        <v>1</v>
      </c>
      <c r="W32" s="274"/>
      <c r="X32" s="2"/>
      <c r="Y32" s="13"/>
      <c r="Z32" s="1"/>
      <c r="AA32" s="1"/>
      <c r="AB32" s="1"/>
      <c r="AC32" s="2"/>
      <c r="AD32" s="13"/>
      <c r="AE32" s="1"/>
      <c r="AF32" s="277"/>
    </row>
    <row r="33" spans="2:32" x14ac:dyDescent="0.2">
      <c r="B33" s="13" t="s">
        <v>94</v>
      </c>
      <c r="C33" s="274" t="s">
        <v>252</v>
      </c>
      <c r="D33" s="276">
        <v>19</v>
      </c>
      <c r="E33" s="30" t="s">
        <v>44</v>
      </c>
      <c r="F33" s="13"/>
      <c r="G33" s="276">
        <v>1</v>
      </c>
      <c r="H33" s="276">
        <v>6</v>
      </c>
      <c r="I33" s="276"/>
      <c r="J33" s="276"/>
      <c r="K33" s="276"/>
      <c r="L33" s="276"/>
      <c r="M33" s="276"/>
      <c r="N33" s="276">
        <v>3</v>
      </c>
      <c r="O33" s="276">
        <v>3</v>
      </c>
      <c r="P33" s="276"/>
      <c r="Q33" s="276"/>
      <c r="R33" s="280"/>
      <c r="S33" s="322" t="s">
        <v>1478</v>
      </c>
      <c r="T33" s="98">
        <v>45350</v>
      </c>
      <c r="U33" s="274" t="s">
        <v>45</v>
      </c>
      <c r="V33" s="276">
        <v>3</v>
      </c>
      <c r="W33" s="274"/>
      <c r="X33" s="2"/>
      <c r="Y33" s="13"/>
      <c r="Z33" s="1"/>
      <c r="AA33" s="1"/>
      <c r="AB33" s="1"/>
      <c r="AC33" s="2"/>
      <c r="AD33" s="13"/>
      <c r="AE33" s="1"/>
      <c r="AF33" s="277"/>
    </row>
    <row r="34" spans="2:32" ht="15.75" customHeight="1" x14ac:dyDescent="0.2">
      <c r="B34" s="13" t="s">
        <v>76</v>
      </c>
      <c r="C34" s="274" t="s">
        <v>252</v>
      </c>
      <c r="D34" s="276">
        <v>20</v>
      </c>
      <c r="E34" s="30" t="s">
        <v>253</v>
      </c>
      <c r="F34" s="13"/>
      <c r="G34" s="276"/>
      <c r="H34" s="276">
        <v>3</v>
      </c>
      <c r="I34" s="276"/>
      <c r="J34" s="276"/>
      <c r="K34" s="276"/>
      <c r="L34" s="276"/>
      <c r="M34" s="276"/>
      <c r="N34" s="276"/>
      <c r="O34" s="276"/>
      <c r="P34" s="276"/>
      <c r="Q34" s="276"/>
      <c r="R34" s="280"/>
      <c r="S34" s="321" t="s">
        <v>1116</v>
      </c>
      <c r="T34" s="56"/>
      <c r="U34" s="276"/>
      <c r="V34" s="276"/>
      <c r="W34" s="274"/>
      <c r="X34" s="2"/>
      <c r="Y34" s="13"/>
      <c r="Z34" s="1"/>
      <c r="AA34" s="1"/>
      <c r="AB34" s="1"/>
      <c r="AC34" s="2"/>
      <c r="AD34" s="13"/>
      <c r="AE34" s="1"/>
      <c r="AF34" s="277"/>
    </row>
    <row r="35" spans="2:32" ht="15.75" customHeight="1" x14ac:dyDescent="0.2">
      <c r="B35" s="13" t="s">
        <v>76</v>
      </c>
      <c r="C35" s="274" t="s">
        <v>252</v>
      </c>
      <c r="D35" s="276">
        <v>21</v>
      </c>
      <c r="E35" s="30" t="s">
        <v>253</v>
      </c>
      <c r="F35" s="13"/>
      <c r="G35" s="276"/>
      <c r="H35" s="276">
        <v>3</v>
      </c>
      <c r="I35" s="276"/>
      <c r="J35" s="276"/>
      <c r="K35" s="276"/>
      <c r="L35" s="276"/>
      <c r="M35" s="276"/>
      <c r="N35" s="276"/>
      <c r="O35" s="276"/>
      <c r="P35" s="276"/>
      <c r="Q35" s="276"/>
      <c r="R35" s="280"/>
      <c r="S35" s="321" t="s">
        <v>1116</v>
      </c>
      <c r="T35" s="98"/>
      <c r="U35" s="274"/>
      <c r="V35" s="276"/>
      <c r="W35" s="274"/>
      <c r="X35" s="2"/>
      <c r="Y35" s="13"/>
      <c r="Z35" s="1"/>
      <c r="AA35" s="1"/>
      <c r="AB35" s="1"/>
      <c r="AC35" s="2"/>
      <c r="AD35" s="13"/>
      <c r="AE35" s="1"/>
      <c r="AF35" s="277"/>
    </row>
    <row r="36" spans="2:32" ht="15.75" customHeight="1" x14ac:dyDescent="0.2">
      <c r="B36" s="13" t="s">
        <v>76</v>
      </c>
      <c r="C36" s="274" t="s">
        <v>252</v>
      </c>
      <c r="D36" s="276">
        <v>22</v>
      </c>
      <c r="E36" s="30" t="s">
        <v>253</v>
      </c>
      <c r="F36" s="13"/>
      <c r="G36" s="276"/>
      <c r="H36" s="276">
        <v>3</v>
      </c>
      <c r="I36" s="276"/>
      <c r="J36" s="276"/>
      <c r="K36" s="276"/>
      <c r="L36" s="276"/>
      <c r="M36" s="276"/>
      <c r="N36" s="276">
        <v>3</v>
      </c>
      <c r="O36" s="276"/>
      <c r="P36" s="276"/>
      <c r="Q36" s="276"/>
      <c r="R36" s="280"/>
      <c r="S36" s="322" t="s">
        <v>1478</v>
      </c>
      <c r="T36" s="98"/>
      <c r="U36" s="274"/>
      <c r="V36" s="276"/>
      <c r="W36" s="274"/>
      <c r="X36" s="2"/>
      <c r="Y36" s="13"/>
      <c r="Z36" s="1"/>
      <c r="AA36" s="1"/>
      <c r="AB36" s="1"/>
      <c r="AC36" s="2"/>
      <c r="AD36" s="13"/>
      <c r="AE36" s="1"/>
      <c r="AF36" s="277"/>
    </row>
    <row r="37" spans="2:32" ht="15.75" customHeight="1" x14ac:dyDescent="0.2">
      <c r="B37" s="13" t="s">
        <v>76</v>
      </c>
      <c r="C37" s="274" t="s">
        <v>252</v>
      </c>
      <c r="D37" s="276">
        <v>23</v>
      </c>
      <c r="E37" s="30" t="s">
        <v>253</v>
      </c>
      <c r="F37" s="13"/>
      <c r="G37" s="276"/>
      <c r="H37" s="276">
        <v>3</v>
      </c>
      <c r="I37" s="276"/>
      <c r="J37" s="276"/>
      <c r="K37" s="276"/>
      <c r="L37" s="276"/>
      <c r="M37" s="276"/>
      <c r="N37" s="276"/>
      <c r="O37" s="276"/>
      <c r="P37" s="276"/>
      <c r="Q37" s="276"/>
      <c r="R37" s="280"/>
      <c r="S37" s="321" t="s">
        <v>1116</v>
      </c>
      <c r="T37" s="98"/>
      <c r="U37" s="274"/>
      <c r="V37" s="276"/>
      <c r="W37" s="274"/>
      <c r="X37" s="2"/>
      <c r="Y37" s="13"/>
      <c r="Z37" s="1"/>
      <c r="AA37" s="1"/>
      <c r="AB37" s="1"/>
      <c r="AC37" s="2"/>
      <c r="AD37" s="13"/>
      <c r="AE37" s="1"/>
      <c r="AF37" s="277"/>
    </row>
    <row r="38" spans="2:32" ht="15.75" customHeight="1" x14ac:dyDescent="0.2">
      <c r="B38" s="13" t="s">
        <v>76</v>
      </c>
      <c r="C38" s="274" t="s">
        <v>252</v>
      </c>
      <c r="D38" s="276">
        <v>24</v>
      </c>
      <c r="E38" s="30" t="s">
        <v>253</v>
      </c>
      <c r="F38" s="13"/>
      <c r="G38" s="276"/>
      <c r="H38" s="276">
        <v>3</v>
      </c>
      <c r="I38" s="276"/>
      <c r="J38" s="276"/>
      <c r="K38" s="276"/>
      <c r="L38" s="276"/>
      <c r="M38" s="276"/>
      <c r="N38" s="276"/>
      <c r="O38" s="276"/>
      <c r="P38" s="276"/>
      <c r="Q38" s="276"/>
      <c r="R38" s="280"/>
      <c r="S38" s="321" t="s">
        <v>1116</v>
      </c>
      <c r="T38" s="56"/>
      <c r="U38" s="276"/>
      <c r="V38" s="276"/>
      <c r="W38" s="274"/>
      <c r="X38" s="2"/>
      <c r="Y38" s="13"/>
      <c r="Z38" s="1"/>
      <c r="AA38" s="1"/>
      <c r="AB38" s="1"/>
      <c r="AC38" s="2"/>
      <c r="AD38" s="13"/>
      <c r="AE38" s="1"/>
      <c r="AF38" s="277"/>
    </row>
    <row r="39" spans="2:32" ht="15.75" customHeight="1" x14ac:dyDescent="0.2">
      <c r="B39" s="13" t="s">
        <v>76</v>
      </c>
      <c r="C39" s="274" t="s">
        <v>252</v>
      </c>
      <c r="D39" s="276">
        <v>25</v>
      </c>
      <c r="E39" s="30" t="s">
        <v>253</v>
      </c>
      <c r="F39" s="13"/>
      <c r="G39" s="276"/>
      <c r="H39" s="276">
        <v>3</v>
      </c>
      <c r="I39" s="276"/>
      <c r="J39" s="276"/>
      <c r="K39" s="276"/>
      <c r="L39" s="276"/>
      <c r="M39" s="276"/>
      <c r="N39" s="276">
        <v>3</v>
      </c>
      <c r="O39" s="276"/>
      <c r="P39" s="276"/>
      <c r="Q39" s="276"/>
      <c r="R39" s="280"/>
      <c r="S39" s="322" t="s">
        <v>1478</v>
      </c>
      <c r="T39" s="98"/>
      <c r="U39" s="274"/>
      <c r="V39" s="276"/>
      <c r="W39" s="274"/>
      <c r="X39" s="2"/>
      <c r="Y39" s="13"/>
      <c r="Z39" s="1"/>
      <c r="AA39" s="1"/>
      <c r="AB39" s="1"/>
      <c r="AC39" s="2"/>
      <c r="AD39" s="13"/>
      <c r="AE39" s="1"/>
      <c r="AF39" s="277"/>
    </row>
    <row r="40" spans="2:32" ht="15.75" customHeight="1" x14ac:dyDescent="0.2">
      <c r="B40" s="13" t="s">
        <v>76</v>
      </c>
      <c r="C40" s="274" t="s">
        <v>252</v>
      </c>
      <c r="D40" s="276">
        <v>26</v>
      </c>
      <c r="E40" s="30" t="s">
        <v>253</v>
      </c>
      <c r="F40" s="13"/>
      <c r="G40" s="276"/>
      <c r="H40" s="276">
        <v>3</v>
      </c>
      <c r="I40" s="276"/>
      <c r="J40" s="276"/>
      <c r="K40" s="276"/>
      <c r="L40" s="276"/>
      <c r="M40" s="276"/>
      <c r="N40" s="276"/>
      <c r="O40" s="276"/>
      <c r="P40" s="276"/>
      <c r="Q40" s="276"/>
      <c r="R40" s="280"/>
      <c r="S40" s="321" t="s">
        <v>1116</v>
      </c>
      <c r="T40" s="56"/>
      <c r="U40" s="276"/>
      <c r="V40" s="276"/>
      <c r="W40" s="274"/>
      <c r="X40" s="2"/>
      <c r="Y40" s="13"/>
      <c r="Z40" s="1"/>
      <c r="AA40" s="1"/>
      <c r="AB40" s="1"/>
      <c r="AC40" s="2"/>
      <c r="AD40" s="13"/>
      <c r="AE40" s="1"/>
      <c r="AF40" s="277"/>
    </row>
    <row r="41" spans="2:32" ht="15.75" customHeight="1" x14ac:dyDescent="0.2">
      <c r="B41" s="13" t="s">
        <v>76</v>
      </c>
      <c r="C41" s="274" t="s">
        <v>252</v>
      </c>
      <c r="D41" s="276">
        <v>27</v>
      </c>
      <c r="E41" s="30" t="s">
        <v>253</v>
      </c>
      <c r="F41" s="13"/>
      <c r="G41" s="276"/>
      <c r="H41" s="276">
        <v>3</v>
      </c>
      <c r="I41" s="276"/>
      <c r="J41" s="276"/>
      <c r="K41" s="276"/>
      <c r="L41" s="276"/>
      <c r="M41" s="276"/>
      <c r="N41" s="276"/>
      <c r="O41" s="276"/>
      <c r="P41" s="276"/>
      <c r="Q41" s="276"/>
      <c r="R41" s="280"/>
      <c r="S41" s="321" t="s">
        <v>1116</v>
      </c>
      <c r="T41" s="98"/>
      <c r="U41" s="274"/>
      <c r="V41" s="276"/>
      <c r="W41" s="274"/>
      <c r="X41" s="2"/>
      <c r="Y41" s="13"/>
      <c r="Z41" s="1"/>
      <c r="AA41" s="1"/>
      <c r="AB41" s="1"/>
      <c r="AC41" s="2"/>
      <c r="AD41" s="13"/>
      <c r="AE41" s="1"/>
      <c r="AF41" s="277"/>
    </row>
    <row r="42" spans="2:32" ht="15.75" customHeight="1" x14ac:dyDescent="0.2">
      <c r="B42" s="13" t="s">
        <v>76</v>
      </c>
      <c r="C42" s="274" t="s">
        <v>252</v>
      </c>
      <c r="D42" s="276">
        <v>28</v>
      </c>
      <c r="E42" s="30" t="s">
        <v>253</v>
      </c>
      <c r="F42" s="13"/>
      <c r="G42" s="276"/>
      <c r="H42" s="276">
        <v>3</v>
      </c>
      <c r="I42" s="276"/>
      <c r="J42" s="276"/>
      <c r="K42" s="276"/>
      <c r="L42" s="276"/>
      <c r="M42" s="276"/>
      <c r="N42" s="276"/>
      <c r="O42" s="276"/>
      <c r="P42" s="276"/>
      <c r="Q42" s="276"/>
      <c r="R42" s="280"/>
      <c r="S42" s="321" t="s">
        <v>1116</v>
      </c>
      <c r="T42" s="56"/>
      <c r="U42" s="276"/>
      <c r="V42" s="276"/>
      <c r="W42" s="274"/>
      <c r="X42" s="2"/>
      <c r="Y42" s="13"/>
      <c r="Z42" s="1"/>
      <c r="AA42" s="1"/>
      <c r="AB42" s="1"/>
      <c r="AC42" s="2"/>
      <c r="AD42" s="13"/>
      <c r="AE42" s="1"/>
      <c r="AF42" s="277"/>
    </row>
    <row r="43" spans="2:32" x14ac:dyDescent="0.2">
      <c r="B43" s="13" t="s">
        <v>94</v>
      </c>
      <c r="C43" s="274" t="s">
        <v>252</v>
      </c>
      <c r="D43" s="276">
        <v>29</v>
      </c>
      <c r="E43" s="30" t="s">
        <v>44</v>
      </c>
      <c r="F43" s="13"/>
      <c r="G43" s="276">
        <v>1</v>
      </c>
      <c r="H43" s="276">
        <v>6</v>
      </c>
      <c r="I43" s="276"/>
      <c r="J43" s="276"/>
      <c r="K43" s="276"/>
      <c r="L43" s="276"/>
      <c r="M43" s="276"/>
      <c r="N43" s="276">
        <v>3</v>
      </c>
      <c r="O43" s="276">
        <v>3</v>
      </c>
      <c r="P43" s="276"/>
      <c r="Q43" s="276"/>
      <c r="R43" s="280"/>
      <c r="S43" s="322" t="s">
        <v>1478</v>
      </c>
      <c r="T43" s="56">
        <v>45350</v>
      </c>
      <c r="U43" s="276" t="s">
        <v>45</v>
      </c>
      <c r="V43" s="276">
        <v>3</v>
      </c>
      <c r="W43" s="274"/>
      <c r="X43" s="2"/>
      <c r="Y43" s="13"/>
      <c r="Z43" s="1"/>
      <c r="AA43" s="1"/>
      <c r="AB43" s="1"/>
      <c r="AC43" s="2"/>
      <c r="AD43" s="13"/>
      <c r="AE43" s="1"/>
      <c r="AF43" s="277"/>
    </row>
    <row r="44" spans="2:32" ht="15.75" customHeight="1" x14ac:dyDescent="0.2">
      <c r="B44" s="13" t="s">
        <v>76</v>
      </c>
      <c r="C44" s="274" t="s">
        <v>252</v>
      </c>
      <c r="D44" s="276">
        <v>30</v>
      </c>
      <c r="E44" s="30" t="s">
        <v>253</v>
      </c>
      <c r="F44" s="13"/>
      <c r="G44" s="276"/>
      <c r="H44" s="276">
        <v>3</v>
      </c>
      <c r="I44" s="276"/>
      <c r="J44" s="276"/>
      <c r="K44" s="276"/>
      <c r="L44" s="276"/>
      <c r="M44" s="276"/>
      <c r="N44" s="276"/>
      <c r="O44" s="276"/>
      <c r="P44" s="276"/>
      <c r="Q44" s="276"/>
      <c r="R44" s="280"/>
      <c r="S44" s="321" t="s">
        <v>1480</v>
      </c>
      <c r="T44" s="56"/>
      <c r="U44" s="276"/>
      <c r="V44" s="276"/>
      <c r="W44" s="274"/>
      <c r="X44" s="2"/>
      <c r="Y44" s="13"/>
      <c r="Z44" s="1"/>
      <c r="AA44" s="1"/>
      <c r="AB44" s="1"/>
      <c r="AC44" s="2"/>
      <c r="AD44" s="13"/>
      <c r="AE44" s="1"/>
      <c r="AF44" s="277"/>
    </row>
    <row r="45" spans="2:32" ht="15.75" customHeight="1" x14ac:dyDescent="0.2">
      <c r="B45" s="13" t="s">
        <v>76</v>
      </c>
      <c r="C45" s="274" t="s">
        <v>252</v>
      </c>
      <c r="D45" s="276">
        <v>31</v>
      </c>
      <c r="E45" s="30" t="s">
        <v>253</v>
      </c>
      <c r="F45" s="13"/>
      <c r="G45" s="276"/>
      <c r="H45" s="276">
        <v>3</v>
      </c>
      <c r="I45" s="276"/>
      <c r="J45" s="276"/>
      <c r="K45" s="276"/>
      <c r="L45" s="276"/>
      <c r="M45" s="276"/>
      <c r="N45" s="276"/>
      <c r="O45" s="276"/>
      <c r="P45" s="276"/>
      <c r="Q45" s="276"/>
      <c r="R45" s="280"/>
      <c r="S45" s="321" t="s">
        <v>1480</v>
      </c>
      <c r="T45" s="56"/>
      <c r="U45" s="276"/>
      <c r="V45" s="276"/>
      <c r="W45" s="274"/>
      <c r="X45" s="2"/>
      <c r="Y45" s="13"/>
      <c r="Z45" s="1"/>
      <c r="AA45" s="1"/>
      <c r="AB45" s="1"/>
      <c r="AC45" s="2"/>
      <c r="AD45" s="13"/>
      <c r="AE45" s="1"/>
      <c r="AF45" s="277"/>
    </row>
    <row r="46" spans="2:32" ht="15.75" customHeight="1" x14ac:dyDescent="0.2">
      <c r="B46" s="13" t="s">
        <v>76</v>
      </c>
      <c r="C46" s="274" t="s">
        <v>252</v>
      </c>
      <c r="D46" s="276">
        <v>32</v>
      </c>
      <c r="E46" s="30" t="s">
        <v>253</v>
      </c>
      <c r="F46" s="13"/>
      <c r="G46" s="276"/>
      <c r="H46" s="276">
        <v>3</v>
      </c>
      <c r="I46" s="276"/>
      <c r="J46" s="276"/>
      <c r="K46" s="276"/>
      <c r="L46" s="276"/>
      <c r="M46" s="276"/>
      <c r="N46" s="276"/>
      <c r="O46" s="276"/>
      <c r="P46" s="276"/>
      <c r="Q46" s="276"/>
      <c r="R46" s="280"/>
      <c r="S46" s="321" t="s">
        <v>1116</v>
      </c>
      <c r="T46" s="56"/>
      <c r="U46" s="276"/>
      <c r="V46" s="276"/>
      <c r="W46" s="274"/>
      <c r="X46" s="2"/>
      <c r="Y46" s="13"/>
      <c r="Z46" s="1"/>
      <c r="AA46" s="1"/>
      <c r="AB46" s="1"/>
      <c r="AC46" s="2"/>
      <c r="AD46" s="13"/>
      <c r="AE46" s="1"/>
      <c r="AF46" s="277"/>
    </row>
    <row r="47" spans="2:32" x14ac:dyDescent="0.2">
      <c r="B47" s="13" t="s">
        <v>94</v>
      </c>
      <c r="C47" s="274" t="s">
        <v>252</v>
      </c>
      <c r="D47" s="276">
        <v>33</v>
      </c>
      <c r="E47" s="30" t="s">
        <v>254</v>
      </c>
      <c r="F47" s="13"/>
      <c r="G47" s="276"/>
      <c r="H47" s="276">
        <v>6</v>
      </c>
      <c r="I47" s="276"/>
      <c r="J47" s="276"/>
      <c r="K47" s="276">
        <v>3</v>
      </c>
      <c r="L47" s="276"/>
      <c r="M47" s="276"/>
      <c r="N47" s="276">
        <v>3</v>
      </c>
      <c r="O47" s="276">
        <v>4</v>
      </c>
      <c r="P47" s="276"/>
      <c r="Q47" s="276"/>
      <c r="R47" s="280"/>
      <c r="S47" s="322" t="s">
        <v>1481</v>
      </c>
      <c r="T47" s="56">
        <v>45350</v>
      </c>
      <c r="U47" s="276" t="s">
        <v>45</v>
      </c>
      <c r="V47" s="276">
        <v>9</v>
      </c>
      <c r="W47" s="274"/>
      <c r="X47" s="2" t="s">
        <v>283</v>
      </c>
      <c r="Y47" s="13"/>
      <c r="Z47" s="1"/>
      <c r="AA47" s="1"/>
      <c r="AB47" s="1"/>
      <c r="AC47" s="2"/>
      <c r="AD47" s="13"/>
      <c r="AE47" s="1"/>
      <c r="AF47" s="277"/>
    </row>
    <row r="48" spans="2:32" ht="15.75" customHeight="1" x14ac:dyDescent="0.2">
      <c r="B48" s="13" t="s">
        <v>76</v>
      </c>
      <c r="C48" s="274" t="s">
        <v>252</v>
      </c>
      <c r="D48" s="276">
        <v>34</v>
      </c>
      <c r="E48" s="30" t="s">
        <v>253</v>
      </c>
      <c r="F48" s="13"/>
      <c r="G48" s="276"/>
      <c r="H48" s="276">
        <v>3</v>
      </c>
      <c r="I48" s="276"/>
      <c r="J48" s="276"/>
      <c r="K48" s="276"/>
      <c r="L48" s="276"/>
      <c r="M48" s="276"/>
      <c r="N48" s="276"/>
      <c r="O48" s="276"/>
      <c r="P48" s="276"/>
      <c r="Q48" s="276"/>
      <c r="R48" s="280"/>
      <c r="S48" s="321" t="s">
        <v>1116</v>
      </c>
      <c r="T48" s="98"/>
      <c r="U48" s="274"/>
      <c r="V48" s="276"/>
      <c r="W48" s="274"/>
      <c r="X48" s="2"/>
      <c r="Y48" s="13"/>
      <c r="Z48" s="1"/>
      <c r="AA48" s="1"/>
      <c r="AB48" s="1"/>
      <c r="AC48" s="2"/>
      <c r="AD48" s="13"/>
      <c r="AE48" s="1"/>
      <c r="AF48" s="277"/>
    </row>
    <row r="49" spans="2:32" ht="15.75" customHeight="1" x14ac:dyDescent="0.2">
      <c r="B49" s="13" t="s">
        <v>76</v>
      </c>
      <c r="C49" s="274" t="s">
        <v>252</v>
      </c>
      <c r="D49" s="276">
        <v>35</v>
      </c>
      <c r="E49" s="30" t="s">
        <v>253</v>
      </c>
      <c r="F49" s="13"/>
      <c r="G49" s="276"/>
      <c r="H49" s="276">
        <v>3</v>
      </c>
      <c r="I49" s="276"/>
      <c r="J49" s="276"/>
      <c r="K49" s="276"/>
      <c r="L49" s="276"/>
      <c r="M49" s="276"/>
      <c r="N49" s="276"/>
      <c r="O49" s="276"/>
      <c r="P49" s="276"/>
      <c r="Q49" s="276"/>
      <c r="R49" s="280"/>
      <c r="S49" s="321" t="s">
        <v>1116</v>
      </c>
      <c r="T49" s="56"/>
      <c r="U49" s="276"/>
      <c r="V49" s="276"/>
      <c r="W49" s="274"/>
      <c r="X49" s="2"/>
      <c r="Y49" s="13"/>
      <c r="Z49" s="1"/>
      <c r="AA49" s="1"/>
      <c r="AB49" s="1"/>
      <c r="AC49" s="2"/>
      <c r="AD49" s="13"/>
      <c r="AE49" s="1"/>
      <c r="AF49" s="277"/>
    </row>
    <row r="50" spans="2:32" x14ac:dyDescent="0.2">
      <c r="B50" s="13" t="s">
        <v>94</v>
      </c>
      <c r="C50" s="274" t="s">
        <v>252</v>
      </c>
      <c r="D50" s="276">
        <v>36</v>
      </c>
      <c r="E50" s="30" t="s">
        <v>255</v>
      </c>
      <c r="F50" s="13"/>
      <c r="G50" s="276"/>
      <c r="H50" s="276">
        <v>3</v>
      </c>
      <c r="I50" s="276"/>
      <c r="J50" s="276"/>
      <c r="K50" s="276">
        <v>1</v>
      </c>
      <c r="L50" s="276"/>
      <c r="M50" s="276" t="s">
        <v>45</v>
      </c>
      <c r="N50" s="276"/>
      <c r="O50" s="276">
        <v>1</v>
      </c>
      <c r="P50" s="276"/>
      <c r="Q50" s="276"/>
      <c r="R50" s="280"/>
      <c r="S50" s="321" t="s">
        <v>1482</v>
      </c>
      <c r="T50" s="98">
        <v>45350</v>
      </c>
      <c r="U50" s="274" t="s">
        <v>45</v>
      </c>
      <c r="V50" s="276">
        <v>4</v>
      </c>
      <c r="W50" s="274"/>
      <c r="X50" s="2"/>
      <c r="Y50" s="13"/>
      <c r="Z50" s="1"/>
      <c r="AA50" s="1"/>
      <c r="AB50" s="1"/>
      <c r="AC50" s="2"/>
      <c r="AD50" s="13"/>
      <c r="AE50" s="1"/>
      <c r="AF50" s="277"/>
    </row>
    <row r="51" spans="2:32" x14ac:dyDescent="0.2">
      <c r="B51" s="13" t="s">
        <v>94</v>
      </c>
      <c r="C51" s="274" t="s">
        <v>252</v>
      </c>
      <c r="D51" s="276">
        <v>37</v>
      </c>
      <c r="E51" s="30" t="s">
        <v>50</v>
      </c>
      <c r="F51" s="13"/>
      <c r="G51" s="276">
        <v>1</v>
      </c>
      <c r="H51" s="276">
        <v>6</v>
      </c>
      <c r="I51" s="276"/>
      <c r="J51" s="276"/>
      <c r="K51" s="276"/>
      <c r="L51" s="276"/>
      <c r="M51" s="276"/>
      <c r="N51" s="276">
        <v>3</v>
      </c>
      <c r="O51" s="276">
        <v>3</v>
      </c>
      <c r="P51" s="276"/>
      <c r="Q51" s="276"/>
      <c r="R51" s="280"/>
      <c r="S51" s="322" t="s">
        <v>1478</v>
      </c>
      <c r="T51" s="56">
        <v>45350</v>
      </c>
      <c r="U51" s="276" t="s">
        <v>45</v>
      </c>
      <c r="V51" s="276">
        <v>3</v>
      </c>
      <c r="W51" s="274"/>
      <c r="X51" s="2"/>
      <c r="Y51" s="13"/>
      <c r="Z51" s="1"/>
      <c r="AA51" s="1"/>
      <c r="AB51" s="1"/>
      <c r="AC51" s="2"/>
      <c r="AD51" s="13"/>
      <c r="AE51" s="1"/>
      <c r="AF51" s="277"/>
    </row>
    <row r="52" spans="2:32" x14ac:dyDescent="0.2">
      <c r="B52" s="13" t="s">
        <v>94</v>
      </c>
      <c r="C52" s="274" t="s">
        <v>252</v>
      </c>
      <c r="D52" s="276">
        <v>38</v>
      </c>
      <c r="E52" s="30" t="s">
        <v>254</v>
      </c>
      <c r="F52" s="13"/>
      <c r="G52" s="276">
        <v>1</v>
      </c>
      <c r="H52" s="276">
        <v>6</v>
      </c>
      <c r="I52" s="276"/>
      <c r="J52" s="276"/>
      <c r="K52" s="276"/>
      <c r="L52" s="276"/>
      <c r="M52" s="276"/>
      <c r="N52" s="276"/>
      <c r="O52" s="276" t="s">
        <v>1720</v>
      </c>
      <c r="P52" s="276">
        <v>3</v>
      </c>
      <c r="Q52" s="276"/>
      <c r="R52" s="280" t="s">
        <v>45</v>
      </c>
      <c r="S52" s="321" t="s">
        <v>1125</v>
      </c>
      <c r="T52" s="56">
        <v>45350</v>
      </c>
      <c r="U52" s="276" t="s">
        <v>45</v>
      </c>
      <c r="V52" s="276">
        <v>15</v>
      </c>
      <c r="W52" s="274"/>
      <c r="X52" s="2"/>
      <c r="Y52" s="13"/>
      <c r="Z52" s="1"/>
      <c r="AA52" s="1"/>
      <c r="AB52" s="1"/>
      <c r="AC52" s="2"/>
      <c r="AD52" s="13"/>
      <c r="AE52" s="1"/>
      <c r="AF52" s="277"/>
    </row>
    <row r="53" spans="2:32" x14ac:dyDescent="0.2">
      <c r="B53" s="13" t="s">
        <v>94</v>
      </c>
      <c r="C53" s="274" t="s">
        <v>252</v>
      </c>
      <c r="D53" s="276">
        <v>39</v>
      </c>
      <c r="E53" s="30" t="s">
        <v>44</v>
      </c>
      <c r="F53" s="13"/>
      <c r="G53" s="276"/>
      <c r="H53" s="276">
        <v>9</v>
      </c>
      <c r="I53" s="276"/>
      <c r="J53" s="276"/>
      <c r="K53" s="276"/>
      <c r="L53" s="276"/>
      <c r="M53" s="276"/>
      <c r="N53" s="276"/>
      <c r="O53" s="276">
        <v>3</v>
      </c>
      <c r="P53" s="276"/>
      <c r="Q53" s="276"/>
      <c r="R53" s="280"/>
      <c r="S53" s="321" t="s">
        <v>1483</v>
      </c>
      <c r="T53" s="98">
        <v>45350</v>
      </c>
      <c r="U53" s="274" t="s">
        <v>45</v>
      </c>
      <c r="V53" s="276">
        <v>3</v>
      </c>
      <c r="W53" s="274"/>
      <c r="X53" s="2"/>
      <c r="Y53" s="13"/>
      <c r="Z53" s="1"/>
      <c r="AA53" s="1"/>
      <c r="AB53" s="1"/>
      <c r="AC53" s="2"/>
      <c r="AD53" s="13"/>
      <c r="AE53" s="1"/>
      <c r="AF53" s="277"/>
    </row>
    <row r="54" spans="2:32" x14ac:dyDescent="0.2">
      <c r="B54" s="13" t="s">
        <v>94</v>
      </c>
      <c r="C54" s="274" t="s">
        <v>252</v>
      </c>
      <c r="D54" s="276">
        <v>40</v>
      </c>
      <c r="E54" s="30" t="s">
        <v>253</v>
      </c>
      <c r="F54" s="13"/>
      <c r="G54" s="276"/>
      <c r="H54" s="276">
        <v>6</v>
      </c>
      <c r="I54" s="276"/>
      <c r="J54" s="276"/>
      <c r="K54" s="276"/>
      <c r="L54" s="276"/>
      <c r="M54" s="276"/>
      <c r="N54" s="276"/>
      <c r="O54" s="276">
        <v>6</v>
      </c>
      <c r="P54" s="276"/>
      <c r="Q54" s="276"/>
      <c r="R54" s="280"/>
      <c r="S54" s="322" t="s">
        <v>1484</v>
      </c>
      <c r="T54" s="98">
        <v>45350</v>
      </c>
      <c r="U54" s="274" t="s">
        <v>45</v>
      </c>
      <c r="V54" s="276">
        <v>6</v>
      </c>
      <c r="W54" s="274"/>
      <c r="X54" s="2"/>
      <c r="Y54" s="13"/>
      <c r="Z54" s="1"/>
      <c r="AA54" s="1"/>
      <c r="AB54" s="1"/>
      <c r="AC54" s="2"/>
      <c r="AD54" s="13"/>
      <c r="AE54" s="1"/>
      <c r="AF54" s="277"/>
    </row>
    <row r="55" spans="2:32" x14ac:dyDescent="0.2">
      <c r="B55" s="13" t="s">
        <v>94</v>
      </c>
      <c r="C55" s="274" t="s">
        <v>252</v>
      </c>
      <c r="D55" s="276">
        <v>41</v>
      </c>
      <c r="E55" s="30" t="s">
        <v>50</v>
      </c>
      <c r="F55" s="13"/>
      <c r="G55" s="276"/>
      <c r="H55" s="276">
        <v>12</v>
      </c>
      <c r="I55" s="276"/>
      <c r="J55" s="276"/>
      <c r="K55" s="276"/>
      <c r="L55" s="276"/>
      <c r="M55" s="276"/>
      <c r="N55" s="276"/>
      <c r="O55" s="276">
        <v>12</v>
      </c>
      <c r="P55" s="276"/>
      <c r="Q55" s="276"/>
      <c r="R55" s="280"/>
      <c r="S55" s="321" t="s">
        <v>1116</v>
      </c>
      <c r="T55" s="56">
        <v>45350</v>
      </c>
      <c r="U55" s="276" t="s">
        <v>45</v>
      </c>
      <c r="V55" s="276">
        <v>12</v>
      </c>
      <c r="W55" s="274"/>
      <c r="X55" s="2"/>
      <c r="Y55" s="13"/>
      <c r="Z55" s="1"/>
      <c r="AA55" s="1"/>
      <c r="AB55" s="1"/>
      <c r="AC55" s="2"/>
      <c r="AD55" s="13"/>
      <c r="AE55" s="1"/>
      <c r="AF55" s="277"/>
    </row>
    <row r="56" spans="2:32" ht="15.75" customHeight="1" x14ac:dyDescent="0.2">
      <c r="B56" s="13" t="s">
        <v>76</v>
      </c>
      <c r="C56" s="274" t="s">
        <v>252</v>
      </c>
      <c r="D56" s="276">
        <v>42</v>
      </c>
      <c r="E56" s="30" t="s">
        <v>253</v>
      </c>
      <c r="F56" s="13"/>
      <c r="G56" s="276"/>
      <c r="H56" s="276">
        <v>6</v>
      </c>
      <c r="I56" s="276"/>
      <c r="J56" s="276"/>
      <c r="K56" s="276"/>
      <c r="L56" s="276"/>
      <c r="M56" s="276"/>
      <c r="N56" s="276"/>
      <c r="O56" s="276"/>
      <c r="P56" s="276"/>
      <c r="Q56" s="276"/>
      <c r="R56" s="280"/>
      <c r="S56" s="322" t="s">
        <v>1484</v>
      </c>
      <c r="T56" s="56"/>
      <c r="U56" s="276"/>
      <c r="V56" s="276"/>
      <c r="W56" s="274"/>
      <c r="X56" s="2"/>
      <c r="Y56" s="13"/>
      <c r="Z56" s="1"/>
      <c r="AA56" s="1"/>
      <c r="AB56" s="1"/>
      <c r="AC56" s="2"/>
      <c r="AD56" s="13"/>
      <c r="AE56" s="1"/>
      <c r="AF56" s="277"/>
    </row>
    <row r="57" spans="2:32" ht="15.75" customHeight="1" x14ac:dyDescent="0.2">
      <c r="B57" s="13" t="s">
        <v>76</v>
      </c>
      <c r="C57" s="274" t="s">
        <v>252</v>
      </c>
      <c r="D57" s="276">
        <v>43</v>
      </c>
      <c r="E57" s="30" t="s">
        <v>253</v>
      </c>
      <c r="F57" s="13"/>
      <c r="G57" s="276"/>
      <c r="H57" s="276">
        <v>6</v>
      </c>
      <c r="I57" s="276"/>
      <c r="J57" s="276"/>
      <c r="K57" s="276"/>
      <c r="L57" s="276"/>
      <c r="M57" s="276"/>
      <c r="N57" s="276"/>
      <c r="O57" s="276"/>
      <c r="P57" s="276"/>
      <c r="Q57" s="276"/>
      <c r="R57" s="280"/>
      <c r="S57" s="322" t="s">
        <v>1484</v>
      </c>
      <c r="T57" s="56"/>
      <c r="U57" s="276"/>
      <c r="V57" s="276"/>
      <c r="W57" s="274"/>
      <c r="X57" s="2"/>
      <c r="Y57" s="13"/>
      <c r="Z57" s="1"/>
      <c r="AA57" s="1"/>
      <c r="AB57" s="1"/>
      <c r="AC57" s="2"/>
      <c r="AD57" s="13"/>
      <c r="AE57" s="1"/>
      <c r="AF57" s="277"/>
    </row>
    <row r="58" spans="2:32" ht="15.75" customHeight="1" x14ac:dyDescent="0.2">
      <c r="B58" s="13" t="s">
        <v>76</v>
      </c>
      <c r="C58" s="274" t="s">
        <v>252</v>
      </c>
      <c r="D58" s="276">
        <v>44</v>
      </c>
      <c r="E58" s="30" t="s">
        <v>253</v>
      </c>
      <c r="F58" s="13"/>
      <c r="G58" s="276"/>
      <c r="H58" s="276">
        <v>6</v>
      </c>
      <c r="I58" s="276"/>
      <c r="J58" s="276"/>
      <c r="K58" s="276"/>
      <c r="L58" s="276"/>
      <c r="M58" s="276"/>
      <c r="N58" s="276"/>
      <c r="O58" s="276"/>
      <c r="P58" s="276"/>
      <c r="Q58" s="276"/>
      <c r="R58" s="280"/>
      <c r="S58" s="322" t="s">
        <v>1484</v>
      </c>
      <c r="T58" s="56"/>
      <c r="U58" s="276"/>
      <c r="V58" s="276"/>
      <c r="W58" s="274"/>
      <c r="X58" s="2"/>
      <c r="Y58" s="13"/>
      <c r="Z58" s="1"/>
      <c r="AA58" s="1"/>
      <c r="AB58" s="1"/>
      <c r="AC58" s="2"/>
      <c r="AD58" s="13"/>
      <c r="AE58" s="1"/>
      <c r="AF58" s="277"/>
    </row>
    <row r="59" spans="2:32" x14ac:dyDescent="0.2">
      <c r="B59" s="13" t="s">
        <v>94</v>
      </c>
      <c r="C59" s="274" t="s">
        <v>252</v>
      </c>
      <c r="D59" s="276">
        <v>45</v>
      </c>
      <c r="E59" s="30" t="s">
        <v>50</v>
      </c>
      <c r="F59" s="13"/>
      <c r="G59" s="276">
        <v>3</v>
      </c>
      <c r="H59" s="276">
        <v>12</v>
      </c>
      <c r="I59" s="276"/>
      <c r="J59" s="276"/>
      <c r="K59" s="276"/>
      <c r="L59" s="276"/>
      <c r="M59" s="276"/>
      <c r="N59" s="276"/>
      <c r="O59" s="276">
        <v>6</v>
      </c>
      <c r="P59" s="276"/>
      <c r="Q59" s="276"/>
      <c r="R59" s="280"/>
      <c r="S59" s="322" t="s">
        <v>1485</v>
      </c>
      <c r="T59" s="98">
        <v>45350</v>
      </c>
      <c r="U59" s="274" t="s">
        <v>45</v>
      </c>
      <c r="V59" s="276">
        <v>6</v>
      </c>
      <c r="W59" s="274"/>
      <c r="X59" s="2"/>
      <c r="Y59" s="13"/>
      <c r="Z59" s="1"/>
      <c r="AA59" s="1"/>
      <c r="AB59" s="1"/>
      <c r="AC59" s="2"/>
      <c r="AD59" s="13"/>
      <c r="AE59" s="1"/>
      <c r="AF59" s="277"/>
    </row>
    <row r="60" spans="2:32" ht="15.75" customHeight="1" x14ac:dyDescent="0.2">
      <c r="B60" s="13" t="s">
        <v>76</v>
      </c>
      <c r="C60" s="274" t="s">
        <v>252</v>
      </c>
      <c r="D60" s="276">
        <v>46</v>
      </c>
      <c r="E60" s="30" t="s">
        <v>253</v>
      </c>
      <c r="F60" s="13"/>
      <c r="G60" s="276"/>
      <c r="H60" s="276">
        <v>6</v>
      </c>
      <c r="I60" s="276"/>
      <c r="J60" s="276"/>
      <c r="K60" s="276"/>
      <c r="L60" s="276"/>
      <c r="M60" s="276"/>
      <c r="N60" s="276"/>
      <c r="O60" s="276"/>
      <c r="P60" s="276"/>
      <c r="Q60" s="276"/>
      <c r="R60" s="280"/>
      <c r="S60" s="322" t="s">
        <v>1484</v>
      </c>
      <c r="T60" s="56"/>
      <c r="U60" s="276"/>
      <c r="V60" s="276"/>
      <c r="W60" s="274"/>
      <c r="X60" s="2"/>
      <c r="Y60" s="13"/>
      <c r="Z60" s="1"/>
      <c r="AA60" s="1"/>
      <c r="AB60" s="1"/>
      <c r="AC60" s="2"/>
      <c r="AD60" s="13"/>
      <c r="AE60" s="1"/>
      <c r="AF60" s="277"/>
    </row>
    <row r="61" spans="2:32" ht="15.75" customHeight="1" x14ac:dyDescent="0.2">
      <c r="B61" s="13" t="s">
        <v>76</v>
      </c>
      <c r="C61" s="274" t="s">
        <v>252</v>
      </c>
      <c r="D61" s="276">
        <v>47</v>
      </c>
      <c r="E61" s="30" t="s">
        <v>253</v>
      </c>
      <c r="F61" s="13"/>
      <c r="G61" s="276"/>
      <c r="H61" s="276">
        <v>6</v>
      </c>
      <c r="I61" s="276"/>
      <c r="J61" s="276"/>
      <c r="K61" s="276"/>
      <c r="L61" s="276"/>
      <c r="M61" s="276"/>
      <c r="N61" s="276"/>
      <c r="O61" s="276"/>
      <c r="P61" s="276"/>
      <c r="Q61" s="276"/>
      <c r="R61" s="280"/>
      <c r="S61" s="322" t="s">
        <v>1486</v>
      </c>
      <c r="T61" s="98"/>
      <c r="U61" s="274"/>
      <c r="V61" s="276"/>
      <c r="W61" s="274"/>
      <c r="X61" s="2"/>
      <c r="Y61" s="13"/>
      <c r="Z61" s="1"/>
      <c r="AA61" s="1"/>
      <c r="AB61" s="1"/>
      <c r="AC61" s="2"/>
      <c r="AD61" s="13"/>
      <c r="AE61" s="1"/>
      <c r="AF61" s="277"/>
    </row>
    <row r="62" spans="2:32" ht="15.75" customHeight="1" x14ac:dyDescent="0.2">
      <c r="B62" s="13" t="s">
        <v>76</v>
      </c>
      <c r="C62" s="274" t="s">
        <v>252</v>
      </c>
      <c r="D62" s="276">
        <v>48</v>
      </c>
      <c r="E62" s="30" t="s">
        <v>253</v>
      </c>
      <c r="F62" s="13"/>
      <c r="G62" s="276"/>
      <c r="H62" s="276">
        <v>6</v>
      </c>
      <c r="I62" s="276"/>
      <c r="J62" s="276"/>
      <c r="K62" s="276"/>
      <c r="L62" s="276"/>
      <c r="M62" s="276"/>
      <c r="N62" s="276"/>
      <c r="O62" s="276"/>
      <c r="P62" s="276"/>
      <c r="Q62" s="276"/>
      <c r="R62" s="280"/>
      <c r="S62" s="322" t="s">
        <v>1487</v>
      </c>
      <c r="T62" s="98"/>
      <c r="U62" s="274"/>
      <c r="V62" s="276"/>
      <c r="W62" s="274"/>
      <c r="X62" s="2"/>
      <c r="Y62" s="13"/>
      <c r="Z62" s="1"/>
      <c r="AA62" s="1"/>
      <c r="AB62" s="1"/>
      <c r="AC62" s="2"/>
      <c r="AD62" s="13"/>
      <c r="AE62" s="1"/>
      <c r="AF62" s="277"/>
    </row>
    <row r="63" spans="2:32" ht="15.75" customHeight="1" x14ac:dyDescent="0.2">
      <c r="B63" s="13" t="s">
        <v>76</v>
      </c>
      <c r="C63" s="274" t="s">
        <v>252</v>
      </c>
      <c r="D63" s="276">
        <v>49</v>
      </c>
      <c r="E63" s="30" t="s">
        <v>253</v>
      </c>
      <c r="F63" s="13"/>
      <c r="G63" s="276"/>
      <c r="H63" s="276">
        <v>6</v>
      </c>
      <c r="I63" s="276"/>
      <c r="J63" s="276"/>
      <c r="K63" s="276"/>
      <c r="L63" s="276"/>
      <c r="M63" s="276"/>
      <c r="N63" s="276"/>
      <c r="O63" s="276"/>
      <c r="P63" s="276"/>
      <c r="Q63" s="276"/>
      <c r="R63" s="280"/>
      <c r="S63" s="322" t="s">
        <v>1488</v>
      </c>
      <c r="T63" s="98"/>
      <c r="U63" s="274"/>
      <c r="V63" s="276"/>
      <c r="W63" s="274"/>
      <c r="X63" s="2"/>
      <c r="Y63" s="13"/>
      <c r="Z63" s="1"/>
      <c r="AA63" s="1"/>
      <c r="AB63" s="1"/>
      <c r="AC63" s="2"/>
      <c r="AD63" s="13"/>
      <c r="AE63" s="1"/>
      <c r="AF63" s="277"/>
    </row>
    <row r="64" spans="2:32" ht="15.75" customHeight="1" x14ac:dyDescent="0.2">
      <c r="B64" s="13" t="s">
        <v>76</v>
      </c>
      <c r="C64" s="274" t="s">
        <v>252</v>
      </c>
      <c r="D64" s="276">
        <v>50</v>
      </c>
      <c r="E64" s="30" t="s">
        <v>253</v>
      </c>
      <c r="F64" s="13"/>
      <c r="G64" s="276"/>
      <c r="H64" s="276">
        <v>6</v>
      </c>
      <c r="I64" s="276"/>
      <c r="J64" s="276"/>
      <c r="K64" s="276"/>
      <c r="L64" s="276"/>
      <c r="M64" s="276"/>
      <c r="N64" s="276"/>
      <c r="O64" s="276"/>
      <c r="P64" s="276"/>
      <c r="Q64" s="276"/>
      <c r="R64" s="280"/>
      <c r="S64" s="322" t="s">
        <v>1489</v>
      </c>
      <c r="T64" s="98"/>
      <c r="U64" s="274"/>
      <c r="V64" s="276"/>
      <c r="W64" s="274"/>
      <c r="X64" s="2"/>
      <c r="Y64" s="13"/>
      <c r="Z64" s="1"/>
      <c r="AA64" s="1"/>
      <c r="AB64" s="1"/>
      <c r="AC64" s="2"/>
      <c r="AD64" s="13"/>
      <c r="AE64" s="1"/>
      <c r="AF64" s="277"/>
    </row>
    <row r="65" spans="2:32" ht="15.75" customHeight="1" x14ac:dyDescent="0.2">
      <c r="B65" s="13" t="s">
        <v>76</v>
      </c>
      <c r="C65" s="274" t="s">
        <v>252</v>
      </c>
      <c r="D65" s="276">
        <v>51</v>
      </c>
      <c r="E65" s="30" t="s">
        <v>253</v>
      </c>
      <c r="F65" s="13"/>
      <c r="G65" s="276"/>
      <c r="H65" s="276">
        <v>6</v>
      </c>
      <c r="I65" s="276"/>
      <c r="J65" s="276"/>
      <c r="K65" s="276"/>
      <c r="L65" s="276"/>
      <c r="M65" s="276"/>
      <c r="N65" s="276"/>
      <c r="O65" s="276"/>
      <c r="P65" s="276"/>
      <c r="Q65" s="276"/>
      <c r="R65" s="280"/>
      <c r="S65" s="322" t="s">
        <v>1490</v>
      </c>
      <c r="T65" s="98"/>
      <c r="U65" s="274"/>
      <c r="V65" s="276"/>
      <c r="W65" s="274"/>
      <c r="X65" s="2"/>
      <c r="Y65" s="13"/>
      <c r="Z65" s="1"/>
      <c r="AA65" s="1"/>
      <c r="AB65" s="1"/>
      <c r="AC65" s="2"/>
      <c r="AD65" s="13"/>
      <c r="AE65" s="1"/>
      <c r="AF65" s="277"/>
    </row>
    <row r="66" spans="2:32" x14ac:dyDescent="0.2">
      <c r="B66" s="13" t="s">
        <v>94</v>
      </c>
      <c r="C66" s="274" t="s">
        <v>252</v>
      </c>
      <c r="D66" s="276">
        <v>52</v>
      </c>
      <c r="E66" s="30" t="s">
        <v>44</v>
      </c>
      <c r="F66" s="13"/>
      <c r="G66" s="276"/>
      <c r="H66" s="276">
        <v>12</v>
      </c>
      <c r="I66" s="276"/>
      <c r="J66" s="276"/>
      <c r="K66" s="276"/>
      <c r="L66" s="276"/>
      <c r="M66" s="276"/>
      <c r="N66" s="276"/>
      <c r="O66" s="276">
        <v>12</v>
      </c>
      <c r="P66" s="276"/>
      <c r="Q66" s="276"/>
      <c r="R66" s="280"/>
      <c r="S66" s="322" t="s">
        <v>1491</v>
      </c>
      <c r="T66" s="98">
        <v>45350</v>
      </c>
      <c r="U66" s="274" t="s">
        <v>45</v>
      </c>
      <c r="V66" s="276">
        <v>12</v>
      </c>
      <c r="W66" s="274"/>
      <c r="X66" s="2"/>
      <c r="Y66" s="13"/>
      <c r="Z66" s="1"/>
      <c r="AA66" s="1"/>
      <c r="AB66" s="1"/>
      <c r="AC66" s="2"/>
      <c r="AD66" s="13"/>
      <c r="AE66" s="1"/>
      <c r="AF66" s="277"/>
    </row>
    <row r="67" spans="2:32" ht="15.75" customHeight="1" x14ac:dyDescent="0.2">
      <c r="B67" s="13" t="s">
        <v>76</v>
      </c>
      <c r="C67" s="274" t="s">
        <v>252</v>
      </c>
      <c r="D67" s="276">
        <v>53</v>
      </c>
      <c r="E67" s="30" t="s">
        <v>253</v>
      </c>
      <c r="F67" s="13"/>
      <c r="G67" s="276"/>
      <c r="H67" s="276">
        <v>6</v>
      </c>
      <c r="I67" s="276"/>
      <c r="J67" s="276"/>
      <c r="K67" s="276"/>
      <c r="L67" s="276"/>
      <c r="M67" s="276"/>
      <c r="N67" s="276"/>
      <c r="O67" s="276"/>
      <c r="P67" s="276"/>
      <c r="Q67" s="276"/>
      <c r="R67" s="280"/>
      <c r="S67" s="322" t="s">
        <v>1492</v>
      </c>
      <c r="T67" s="98"/>
      <c r="U67" s="274"/>
      <c r="V67" s="276"/>
      <c r="W67" s="274"/>
      <c r="X67" s="2"/>
      <c r="Y67" s="13"/>
      <c r="Z67" s="1"/>
      <c r="AA67" s="1"/>
      <c r="AB67" s="1"/>
      <c r="AC67" s="2"/>
      <c r="AD67" s="13"/>
      <c r="AE67" s="1"/>
      <c r="AF67" s="277"/>
    </row>
    <row r="68" spans="2:32" ht="15.75" customHeight="1" x14ac:dyDescent="0.2">
      <c r="B68" s="13" t="s">
        <v>76</v>
      </c>
      <c r="C68" s="274" t="s">
        <v>252</v>
      </c>
      <c r="D68" s="276">
        <v>54</v>
      </c>
      <c r="E68" s="30" t="s">
        <v>253</v>
      </c>
      <c r="F68" s="13"/>
      <c r="G68" s="276"/>
      <c r="H68" s="276">
        <v>6</v>
      </c>
      <c r="I68" s="276"/>
      <c r="J68" s="276"/>
      <c r="K68" s="276"/>
      <c r="L68" s="276"/>
      <c r="M68" s="276"/>
      <c r="N68" s="276"/>
      <c r="O68" s="276"/>
      <c r="P68" s="276"/>
      <c r="Q68" s="276"/>
      <c r="R68" s="280"/>
      <c r="S68" s="322" t="s">
        <v>1493</v>
      </c>
      <c r="T68" s="56"/>
      <c r="U68" s="276"/>
      <c r="V68" s="276"/>
      <c r="W68" s="274"/>
      <c r="X68" s="2"/>
      <c r="Y68" s="13"/>
      <c r="Z68" s="1"/>
      <c r="AA68" s="1"/>
      <c r="AB68" s="1"/>
      <c r="AC68" s="2"/>
      <c r="AD68" s="13"/>
      <c r="AE68" s="1"/>
      <c r="AF68" s="277"/>
    </row>
    <row r="69" spans="2:32" ht="15.75" customHeight="1" x14ac:dyDescent="0.2">
      <c r="B69" s="13" t="s">
        <v>76</v>
      </c>
      <c r="C69" s="274" t="s">
        <v>252</v>
      </c>
      <c r="D69" s="276">
        <v>55</v>
      </c>
      <c r="E69" s="30" t="s">
        <v>253</v>
      </c>
      <c r="F69" s="13"/>
      <c r="G69" s="276"/>
      <c r="H69" s="276">
        <v>6</v>
      </c>
      <c r="I69" s="276"/>
      <c r="J69" s="276"/>
      <c r="K69" s="276"/>
      <c r="L69" s="276"/>
      <c r="M69" s="276"/>
      <c r="N69" s="276"/>
      <c r="O69" s="276"/>
      <c r="P69" s="276"/>
      <c r="Q69" s="276"/>
      <c r="R69" s="280"/>
      <c r="S69" s="322" t="s">
        <v>1494</v>
      </c>
      <c r="T69" s="98"/>
      <c r="U69" s="274"/>
      <c r="V69" s="276"/>
      <c r="W69" s="274"/>
      <c r="X69" s="2"/>
      <c r="Y69" s="13"/>
      <c r="Z69" s="1"/>
      <c r="AA69" s="1"/>
      <c r="AB69" s="1"/>
      <c r="AC69" s="2"/>
      <c r="AD69" s="13"/>
      <c r="AE69" s="1"/>
      <c r="AF69" s="277"/>
    </row>
    <row r="70" spans="2:32" ht="15.75" customHeight="1" x14ac:dyDescent="0.2">
      <c r="B70" s="13" t="s">
        <v>76</v>
      </c>
      <c r="C70" s="274" t="s">
        <v>252</v>
      </c>
      <c r="D70" s="276">
        <v>56</v>
      </c>
      <c r="E70" s="30" t="s">
        <v>253</v>
      </c>
      <c r="F70" s="13"/>
      <c r="G70" s="276"/>
      <c r="H70" s="276">
        <v>6</v>
      </c>
      <c r="I70" s="276"/>
      <c r="J70" s="276"/>
      <c r="K70" s="276"/>
      <c r="L70" s="276"/>
      <c r="M70" s="276"/>
      <c r="N70" s="276"/>
      <c r="O70" s="276"/>
      <c r="P70" s="276"/>
      <c r="Q70" s="276"/>
      <c r="R70" s="280"/>
      <c r="S70" s="322" t="s">
        <v>1495</v>
      </c>
      <c r="T70" s="56"/>
      <c r="U70" s="276"/>
      <c r="V70" s="276"/>
      <c r="W70" s="274"/>
      <c r="X70" s="2"/>
      <c r="Y70" s="13"/>
      <c r="Z70" s="1"/>
      <c r="AA70" s="1"/>
      <c r="AB70" s="1"/>
      <c r="AC70" s="2"/>
      <c r="AD70" s="13"/>
      <c r="AE70" s="1"/>
      <c r="AF70" s="277"/>
    </row>
    <row r="71" spans="2:32" ht="15.75" customHeight="1" x14ac:dyDescent="0.2">
      <c r="B71" s="13" t="s">
        <v>76</v>
      </c>
      <c r="C71" s="274" t="s">
        <v>252</v>
      </c>
      <c r="D71" s="276">
        <v>57</v>
      </c>
      <c r="E71" s="30" t="s">
        <v>253</v>
      </c>
      <c r="F71" s="13"/>
      <c r="G71" s="276"/>
      <c r="H71" s="276">
        <v>6</v>
      </c>
      <c r="I71" s="276"/>
      <c r="J71" s="276"/>
      <c r="K71" s="276"/>
      <c r="L71" s="276"/>
      <c r="M71" s="276"/>
      <c r="N71" s="276"/>
      <c r="O71" s="276"/>
      <c r="P71" s="276"/>
      <c r="Q71" s="276"/>
      <c r="R71" s="280"/>
      <c r="S71" s="322" t="s">
        <v>1496</v>
      </c>
      <c r="T71" s="56"/>
      <c r="U71" s="276"/>
      <c r="V71" s="276"/>
      <c r="W71" s="274"/>
      <c r="X71" s="2"/>
      <c r="Y71" s="13"/>
      <c r="Z71" s="1"/>
      <c r="AA71" s="1"/>
      <c r="AB71" s="1"/>
      <c r="AC71" s="2"/>
      <c r="AD71" s="13"/>
      <c r="AE71" s="1"/>
      <c r="AF71" s="277"/>
    </row>
    <row r="72" spans="2:32" x14ac:dyDescent="0.2">
      <c r="B72" s="13" t="s">
        <v>94</v>
      </c>
      <c r="C72" s="274" t="s">
        <v>252</v>
      </c>
      <c r="D72" s="276">
        <v>58</v>
      </c>
      <c r="E72" s="30" t="s">
        <v>55</v>
      </c>
      <c r="F72" s="13"/>
      <c r="G72" s="276">
        <v>6</v>
      </c>
      <c r="H72" s="276">
        <v>12</v>
      </c>
      <c r="I72" s="276"/>
      <c r="J72" s="276"/>
      <c r="K72" s="276"/>
      <c r="L72" s="276"/>
      <c r="M72" s="276"/>
      <c r="N72" s="276"/>
      <c r="O72" s="276">
        <v>6</v>
      </c>
      <c r="P72" s="276"/>
      <c r="Q72" s="276"/>
      <c r="R72" s="280"/>
      <c r="S72" s="320" t="s">
        <v>1653</v>
      </c>
      <c r="T72" s="56">
        <v>45350</v>
      </c>
      <c r="U72" s="276" t="s">
        <v>45</v>
      </c>
      <c r="V72" s="276">
        <v>6</v>
      </c>
      <c r="W72" s="274"/>
      <c r="X72" s="2"/>
      <c r="Y72" s="13"/>
      <c r="Z72" s="1"/>
      <c r="AA72" s="1"/>
      <c r="AB72" s="1"/>
      <c r="AC72" s="2"/>
      <c r="AD72" s="13"/>
      <c r="AE72" s="1"/>
      <c r="AF72" s="277"/>
    </row>
    <row r="73" spans="2:32" ht="15.75" customHeight="1" x14ac:dyDescent="0.2">
      <c r="B73" s="13" t="s">
        <v>76</v>
      </c>
      <c r="C73" s="274" t="s">
        <v>252</v>
      </c>
      <c r="D73" s="276">
        <v>59</v>
      </c>
      <c r="E73" s="30" t="s">
        <v>253</v>
      </c>
      <c r="F73" s="13"/>
      <c r="G73" s="276"/>
      <c r="H73" s="276">
        <v>6</v>
      </c>
      <c r="I73" s="276"/>
      <c r="J73" s="276"/>
      <c r="K73" s="276"/>
      <c r="L73" s="276"/>
      <c r="M73" s="276"/>
      <c r="N73" s="276"/>
      <c r="O73" s="276"/>
      <c r="P73" s="276"/>
      <c r="Q73" s="276"/>
      <c r="R73" s="280"/>
      <c r="S73" s="322" t="s">
        <v>1497</v>
      </c>
      <c r="T73" s="56"/>
      <c r="U73" s="276"/>
      <c r="V73" s="276"/>
      <c r="W73" s="274"/>
      <c r="X73" s="2"/>
      <c r="Y73" s="13"/>
      <c r="Z73" s="1"/>
      <c r="AA73" s="1"/>
      <c r="AB73" s="1"/>
      <c r="AC73" s="2"/>
      <c r="AD73" s="13"/>
      <c r="AE73" s="1"/>
      <c r="AF73" s="277"/>
    </row>
    <row r="74" spans="2:32" ht="15.75" customHeight="1" x14ac:dyDescent="0.2">
      <c r="B74" s="13" t="s">
        <v>76</v>
      </c>
      <c r="C74" s="274" t="s">
        <v>252</v>
      </c>
      <c r="D74" s="276">
        <v>60</v>
      </c>
      <c r="E74" s="30" t="s">
        <v>253</v>
      </c>
      <c r="F74" s="13"/>
      <c r="G74" s="276"/>
      <c r="H74" s="276">
        <v>6</v>
      </c>
      <c r="I74" s="276"/>
      <c r="J74" s="276"/>
      <c r="K74" s="276"/>
      <c r="L74" s="276"/>
      <c r="M74" s="276"/>
      <c r="N74" s="276"/>
      <c r="O74" s="276"/>
      <c r="P74" s="276"/>
      <c r="Q74" s="276"/>
      <c r="R74" s="280"/>
      <c r="S74" s="322" t="s">
        <v>1497</v>
      </c>
      <c r="T74" s="98"/>
      <c r="U74" s="274"/>
      <c r="V74" s="276"/>
      <c r="W74" s="274"/>
      <c r="X74" s="2"/>
      <c r="Y74" s="13"/>
      <c r="Z74" s="1"/>
      <c r="AA74" s="1"/>
      <c r="AB74" s="1"/>
      <c r="AC74" s="2"/>
      <c r="AD74" s="13"/>
      <c r="AE74" s="1"/>
      <c r="AF74" s="277"/>
    </row>
    <row r="75" spans="2:32" x14ac:dyDescent="0.2">
      <c r="B75" s="13" t="s">
        <v>94</v>
      </c>
      <c r="C75" s="274" t="s">
        <v>252</v>
      </c>
      <c r="D75" s="276">
        <v>61</v>
      </c>
      <c r="E75" s="30" t="s">
        <v>50</v>
      </c>
      <c r="F75" s="13"/>
      <c r="G75" s="276">
        <v>3</v>
      </c>
      <c r="H75" s="276">
        <v>12</v>
      </c>
      <c r="I75" s="276"/>
      <c r="J75" s="276"/>
      <c r="K75" s="276"/>
      <c r="L75" s="276"/>
      <c r="M75" s="276"/>
      <c r="N75" s="276"/>
      <c r="O75" s="276">
        <v>6</v>
      </c>
      <c r="P75" s="276"/>
      <c r="Q75" s="276"/>
      <c r="R75" s="280"/>
      <c r="S75" s="320" t="s">
        <v>1654</v>
      </c>
      <c r="T75" s="56">
        <v>45350</v>
      </c>
      <c r="U75" s="276" t="s">
        <v>45</v>
      </c>
      <c r="V75" s="276">
        <v>6</v>
      </c>
      <c r="W75" s="274"/>
      <c r="X75" s="2"/>
      <c r="Y75" s="13"/>
      <c r="Z75" s="1"/>
      <c r="AA75" s="1"/>
      <c r="AB75" s="1"/>
      <c r="AC75" s="2"/>
      <c r="AD75" s="13"/>
      <c r="AE75" s="1"/>
      <c r="AF75" s="277"/>
    </row>
    <row r="76" spans="2:32" ht="15.75" customHeight="1" x14ac:dyDescent="0.2">
      <c r="B76" s="13" t="s">
        <v>76</v>
      </c>
      <c r="C76" s="274" t="s">
        <v>252</v>
      </c>
      <c r="D76" s="276">
        <v>62</v>
      </c>
      <c r="E76" s="30" t="s">
        <v>253</v>
      </c>
      <c r="F76" s="13"/>
      <c r="G76" s="276"/>
      <c r="H76" s="276">
        <v>6</v>
      </c>
      <c r="I76" s="276"/>
      <c r="J76" s="276"/>
      <c r="K76" s="276"/>
      <c r="L76" s="276"/>
      <c r="M76" s="276"/>
      <c r="N76" s="276"/>
      <c r="O76" s="276"/>
      <c r="P76" s="276"/>
      <c r="Q76" s="276"/>
      <c r="R76" s="280"/>
      <c r="S76" s="321" t="s">
        <v>1116</v>
      </c>
      <c r="T76" s="98"/>
      <c r="U76" s="274"/>
      <c r="V76" s="276"/>
      <c r="W76" s="274"/>
      <c r="X76" s="2"/>
      <c r="Y76" s="13"/>
      <c r="Z76" s="1"/>
      <c r="AA76" s="1"/>
      <c r="AB76" s="1"/>
      <c r="AC76" s="2"/>
      <c r="AD76" s="13"/>
      <c r="AE76" s="1"/>
      <c r="AF76" s="277"/>
    </row>
    <row r="77" spans="2:32" ht="15.75" customHeight="1" x14ac:dyDescent="0.2">
      <c r="B77" s="13" t="s">
        <v>76</v>
      </c>
      <c r="C77" s="274" t="s">
        <v>252</v>
      </c>
      <c r="D77" s="276">
        <v>63</v>
      </c>
      <c r="E77" s="30" t="s">
        <v>253</v>
      </c>
      <c r="F77" s="13"/>
      <c r="G77" s="276"/>
      <c r="H77" s="276">
        <v>6</v>
      </c>
      <c r="I77" s="276"/>
      <c r="J77" s="276"/>
      <c r="K77" s="276"/>
      <c r="L77" s="276"/>
      <c r="M77" s="276"/>
      <c r="N77" s="276"/>
      <c r="O77" s="276"/>
      <c r="P77" s="276"/>
      <c r="Q77" s="276"/>
      <c r="R77" s="280"/>
      <c r="S77" s="321" t="s">
        <v>1116</v>
      </c>
      <c r="T77" s="98"/>
      <c r="U77" s="274"/>
      <c r="V77" s="276"/>
      <c r="W77" s="274"/>
      <c r="X77" s="2"/>
      <c r="Y77" s="13"/>
      <c r="Z77" s="1"/>
      <c r="AA77" s="1"/>
      <c r="AB77" s="1"/>
      <c r="AC77" s="2"/>
      <c r="AD77" s="13"/>
      <c r="AE77" s="1"/>
      <c r="AF77" s="277"/>
    </row>
    <row r="78" spans="2:32" ht="15.75" customHeight="1" x14ac:dyDescent="0.2">
      <c r="B78" s="13" t="s">
        <v>76</v>
      </c>
      <c r="C78" s="274" t="s">
        <v>252</v>
      </c>
      <c r="D78" s="276">
        <v>64</v>
      </c>
      <c r="E78" s="30" t="s">
        <v>253</v>
      </c>
      <c r="F78" s="13"/>
      <c r="G78" s="276"/>
      <c r="H78" s="276">
        <v>6</v>
      </c>
      <c r="I78" s="276"/>
      <c r="J78" s="276"/>
      <c r="K78" s="276"/>
      <c r="L78" s="276"/>
      <c r="M78" s="276"/>
      <c r="N78" s="276"/>
      <c r="O78" s="276"/>
      <c r="P78" s="276"/>
      <c r="Q78" s="276"/>
      <c r="R78" s="280"/>
      <c r="S78" s="322" t="s">
        <v>1244</v>
      </c>
      <c r="T78" s="56"/>
      <c r="U78" s="276"/>
      <c r="V78" s="276"/>
      <c r="W78" s="274"/>
      <c r="X78" s="2"/>
      <c r="Y78" s="13"/>
      <c r="Z78" s="1"/>
      <c r="AA78" s="1"/>
      <c r="AB78" s="1"/>
      <c r="AC78" s="2"/>
      <c r="AD78" s="13"/>
      <c r="AE78" s="1"/>
      <c r="AF78" s="277"/>
    </row>
    <row r="79" spans="2:32" ht="15.75" customHeight="1" x14ac:dyDescent="0.2">
      <c r="B79" s="13" t="s">
        <v>76</v>
      </c>
      <c r="C79" s="274" t="s">
        <v>252</v>
      </c>
      <c r="D79" s="276">
        <v>65</v>
      </c>
      <c r="E79" s="30" t="s">
        <v>253</v>
      </c>
      <c r="F79" s="13"/>
      <c r="G79" s="276"/>
      <c r="H79" s="276">
        <v>6</v>
      </c>
      <c r="I79" s="276"/>
      <c r="J79" s="276"/>
      <c r="K79" s="276"/>
      <c r="L79" s="276"/>
      <c r="M79" s="276"/>
      <c r="N79" s="276"/>
      <c r="O79" s="276"/>
      <c r="P79" s="276"/>
      <c r="Q79" s="276"/>
      <c r="R79" s="280"/>
      <c r="S79" s="322" t="s">
        <v>1498</v>
      </c>
      <c r="T79" s="56"/>
      <c r="U79" s="276"/>
      <c r="V79" s="276"/>
      <c r="W79" s="274"/>
      <c r="X79" s="2"/>
      <c r="Y79" s="13"/>
      <c r="Z79" s="1"/>
      <c r="AA79" s="1"/>
      <c r="AB79" s="1"/>
      <c r="AC79" s="2"/>
      <c r="AD79" s="13"/>
      <c r="AE79" s="1"/>
      <c r="AF79" s="277"/>
    </row>
    <row r="80" spans="2:32" ht="15.75" customHeight="1" x14ac:dyDescent="0.2">
      <c r="B80" s="13" t="s">
        <v>76</v>
      </c>
      <c r="C80" s="274" t="s">
        <v>252</v>
      </c>
      <c r="D80" s="276">
        <v>66</v>
      </c>
      <c r="E80" s="30" t="s">
        <v>253</v>
      </c>
      <c r="F80" s="13"/>
      <c r="G80" s="276"/>
      <c r="H80" s="276">
        <v>6</v>
      </c>
      <c r="I80" s="276"/>
      <c r="J80" s="276"/>
      <c r="K80" s="276"/>
      <c r="L80" s="276"/>
      <c r="M80" s="276"/>
      <c r="N80" s="276"/>
      <c r="O80" s="276"/>
      <c r="P80" s="276"/>
      <c r="Q80" s="276"/>
      <c r="R80" s="280"/>
      <c r="S80" s="321" t="s">
        <v>1116</v>
      </c>
      <c r="T80" s="56"/>
      <c r="U80" s="276"/>
      <c r="V80" s="276"/>
      <c r="W80" s="274"/>
      <c r="X80" s="2"/>
      <c r="Y80" s="13"/>
      <c r="Z80" s="1"/>
      <c r="AA80" s="1"/>
      <c r="AB80" s="1"/>
      <c r="AC80" s="2"/>
      <c r="AD80" s="13"/>
      <c r="AE80" s="1"/>
      <c r="AF80" s="277"/>
    </row>
    <row r="81" spans="2:32" x14ac:dyDescent="0.2">
      <c r="B81" s="13" t="s">
        <v>94</v>
      </c>
      <c r="C81" s="274" t="s">
        <v>252</v>
      </c>
      <c r="D81" s="276">
        <v>67</v>
      </c>
      <c r="E81" s="30" t="s">
        <v>44</v>
      </c>
      <c r="F81" s="13"/>
      <c r="G81" s="276"/>
      <c r="H81" s="276">
        <v>12</v>
      </c>
      <c r="I81" s="276"/>
      <c r="J81" s="276"/>
      <c r="K81" s="276"/>
      <c r="L81" s="276"/>
      <c r="M81" s="276"/>
      <c r="N81" s="276"/>
      <c r="O81" s="276">
        <v>7</v>
      </c>
      <c r="P81" s="276"/>
      <c r="Q81" s="276"/>
      <c r="R81" s="280"/>
      <c r="S81" s="321" t="s">
        <v>1116</v>
      </c>
      <c r="T81" s="56">
        <v>45350</v>
      </c>
      <c r="U81" s="276" t="s">
        <v>45</v>
      </c>
      <c r="V81" s="276">
        <v>7</v>
      </c>
      <c r="W81" s="274"/>
      <c r="X81" s="2"/>
      <c r="Y81" s="13"/>
      <c r="Z81" s="1"/>
      <c r="AA81" s="1"/>
      <c r="AB81" s="1"/>
      <c r="AC81" s="2"/>
      <c r="AD81" s="13"/>
      <c r="AE81" s="1"/>
      <c r="AF81" s="277"/>
    </row>
    <row r="82" spans="2:32" ht="15.75" customHeight="1" x14ac:dyDescent="0.2">
      <c r="B82" s="13" t="s">
        <v>76</v>
      </c>
      <c r="C82" s="274" t="s">
        <v>252</v>
      </c>
      <c r="D82" s="276">
        <v>68</v>
      </c>
      <c r="E82" s="30" t="s">
        <v>253</v>
      </c>
      <c r="F82" s="13"/>
      <c r="G82" s="276"/>
      <c r="H82" s="276">
        <v>6</v>
      </c>
      <c r="I82" s="276"/>
      <c r="J82" s="276"/>
      <c r="K82" s="276"/>
      <c r="L82" s="276"/>
      <c r="M82" s="276"/>
      <c r="N82" s="276"/>
      <c r="O82" s="276"/>
      <c r="P82" s="276"/>
      <c r="Q82" s="276"/>
      <c r="R82" s="280"/>
      <c r="S82" s="322" t="s">
        <v>1499</v>
      </c>
      <c r="T82" s="56"/>
      <c r="U82" s="276"/>
      <c r="V82" s="276"/>
      <c r="W82" s="274"/>
      <c r="X82" s="2"/>
      <c r="Y82" s="13"/>
      <c r="Z82" s="1"/>
      <c r="AA82" s="1"/>
      <c r="AB82" s="1"/>
      <c r="AC82" s="2"/>
      <c r="AD82" s="13"/>
      <c r="AE82" s="1"/>
      <c r="AF82" s="277"/>
    </row>
    <row r="83" spans="2:32" ht="15.75" customHeight="1" x14ac:dyDescent="0.2">
      <c r="B83" s="13" t="s">
        <v>76</v>
      </c>
      <c r="C83" s="274" t="s">
        <v>252</v>
      </c>
      <c r="D83" s="276">
        <v>69</v>
      </c>
      <c r="E83" s="30" t="s">
        <v>253</v>
      </c>
      <c r="F83" s="13"/>
      <c r="G83" s="276"/>
      <c r="H83" s="276">
        <v>6</v>
      </c>
      <c r="I83" s="276"/>
      <c r="J83" s="276"/>
      <c r="K83" s="276"/>
      <c r="L83" s="276"/>
      <c r="M83" s="276"/>
      <c r="N83" s="276"/>
      <c r="O83" s="276"/>
      <c r="P83" s="276"/>
      <c r="Q83" s="276"/>
      <c r="R83" s="280"/>
      <c r="S83" s="321" t="s">
        <v>1116</v>
      </c>
      <c r="T83" s="98"/>
      <c r="U83" s="274"/>
      <c r="V83" s="276"/>
      <c r="W83" s="274"/>
      <c r="X83" s="2"/>
      <c r="Y83" s="13"/>
      <c r="Z83" s="1"/>
      <c r="AA83" s="1"/>
      <c r="AB83" s="1"/>
      <c r="AC83" s="2"/>
      <c r="AD83" s="13"/>
      <c r="AE83" s="1"/>
      <c r="AF83" s="277"/>
    </row>
    <row r="84" spans="2:32" ht="15.75" customHeight="1" x14ac:dyDescent="0.2">
      <c r="B84" s="13" t="s">
        <v>76</v>
      </c>
      <c r="C84" s="274" t="s">
        <v>252</v>
      </c>
      <c r="D84" s="276">
        <v>70</v>
      </c>
      <c r="E84" s="30" t="s">
        <v>253</v>
      </c>
      <c r="F84" s="13"/>
      <c r="G84" s="276"/>
      <c r="H84" s="276">
        <v>6</v>
      </c>
      <c r="I84" s="276"/>
      <c r="J84" s="276"/>
      <c r="K84" s="276"/>
      <c r="L84" s="276"/>
      <c r="M84" s="276"/>
      <c r="N84" s="276"/>
      <c r="O84" s="276"/>
      <c r="P84" s="276"/>
      <c r="Q84" s="276"/>
      <c r="R84" s="280"/>
      <c r="S84" s="322" t="s">
        <v>1484</v>
      </c>
      <c r="T84" s="98"/>
      <c r="U84" s="274"/>
      <c r="V84" s="276"/>
      <c r="W84" s="274"/>
      <c r="X84" s="2"/>
      <c r="Y84" s="13"/>
      <c r="Z84" s="1"/>
      <c r="AA84" s="1"/>
      <c r="AB84" s="1"/>
      <c r="AC84" s="2"/>
      <c r="AD84" s="13"/>
      <c r="AE84" s="1"/>
      <c r="AF84" s="277"/>
    </row>
    <row r="85" spans="2:32" ht="15.75" customHeight="1" x14ac:dyDescent="0.2">
      <c r="B85" s="13" t="s">
        <v>76</v>
      </c>
      <c r="C85" s="274" t="s">
        <v>252</v>
      </c>
      <c r="D85" s="276">
        <v>71</v>
      </c>
      <c r="E85" s="30" t="s">
        <v>253</v>
      </c>
      <c r="F85" s="13"/>
      <c r="G85" s="276"/>
      <c r="H85" s="276">
        <v>6</v>
      </c>
      <c r="I85" s="276"/>
      <c r="J85" s="276"/>
      <c r="K85" s="276"/>
      <c r="L85" s="276"/>
      <c r="M85" s="276"/>
      <c r="N85" s="276"/>
      <c r="O85" s="276"/>
      <c r="P85" s="276"/>
      <c r="Q85" s="276"/>
      <c r="R85" s="280"/>
      <c r="S85" s="322" t="s">
        <v>1499</v>
      </c>
      <c r="T85" s="56"/>
      <c r="U85" s="276"/>
      <c r="V85" s="276"/>
      <c r="W85" s="274"/>
      <c r="X85" s="2"/>
      <c r="Y85" s="13"/>
      <c r="Z85" s="1"/>
      <c r="AA85" s="1"/>
      <c r="AB85" s="1"/>
      <c r="AC85" s="2"/>
      <c r="AD85" s="13"/>
      <c r="AE85" s="1"/>
      <c r="AF85" s="277"/>
    </row>
    <row r="86" spans="2:32" ht="15.75" customHeight="1" x14ac:dyDescent="0.2">
      <c r="B86" s="13" t="s">
        <v>76</v>
      </c>
      <c r="C86" s="274" t="s">
        <v>252</v>
      </c>
      <c r="D86" s="276">
        <v>72</v>
      </c>
      <c r="E86" s="30" t="s">
        <v>253</v>
      </c>
      <c r="F86" s="13"/>
      <c r="G86" s="276"/>
      <c r="H86" s="276">
        <v>6</v>
      </c>
      <c r="I86" s="276"/>
      <c r="J86" s="276"/>
      <c r="K86" s="276"/>
      <c r="L86" s="276"/>
      <c r="M86" s="276"/>
      <c r="N86" s="276"/>
      <c r="O86" s="276"/>
      <c r="P86" s="276"/>
      <c r="Q86" s="276"/>
      <c r="R86" s="280"/>
      <c r="S86" s="321" t="s">
        <v>1116</v>
      </c>
      <c r="T86" s="56"/>
      <c r="U86" s="276"/>
      <c r="V86" s="276"/>
      <c r="W86" s="274"/>
      <c r="X86" s="2"/>
      <c r="Y86" s="13"/>
      <c r="Z86" s="1"/>
      <c r="AA86" s="1"/>
      <c r="AB86" s="1"/>
      <c r="AC86" s="2"/>
      <c r="AD86" s="13"/>
      <c r="AE86" s="1"/>
      <c r="AF86" s="277"/>
    </row>
    <row r="87" spans="2:32" ht="15.75" customHeight="1" x14ac:dyDescent="0.2">
      <c r="B87" s="13" t="s">
        <v>76</v>
      </c>
      <c r="C87" s="274" t="s">
        <v>252</v>
      </c>
      <c r="D87" s="276">
        <v>73</v>
      </c>
      <c r="E87" s="30" t="s">
        <v>253</v>
      </c>
      <c r="F87" s="13"/>
      <c r="G87" s="276"/>
      <c r="H87" s="276">
        <v>6</v>
      </c>
      <c r="I87" s="276"/>
      <c r="J87" s="276"/>
      <c r="K87" s="276"/>
      <c r="L87" s="276"/>
      <c r="M87" s="276"/>
      <c r="N87" s="276"/>
      <c r="O87" s="276"/>
      <c r="P87" s="276"/>
      <c r="Q87" s="276"/>
      <c r="R87" s="280"/>
      <c r="S87" s="321" t="s">
        <v>1116</v>
      </c>
      <c r="T87" s="56"/>
      <c r="U87" s="276"/>
      <c r="V87" s="276"/>
      <c r="W87" s="274"/>
      <c r="X87" s="2"/>
      <c r="Y87" s="13"/>
      <c r="Z87" s="1"/>
      <c r="AA87" s="1"/>
      <c r="AB87" s="1"/>
      <c r="AC87" s="2"/>
      <c r="AD87" s="13"/>
      <c r="AE87" s="1"/>
      <c r="AF87" s="277"/>
    </row>
    <row r="88" spans="2:32" x14ac:dyDescent="0.2">
      <c r="B88" s="13" t="s">
        <v>94</v>
      </c>
      <c r="C88" s="274" t="s">
        <v>252</v>
      </c>
      <c r="D88" s="276">
        <v>74</v>
      </c>
      <c r="E88" s="30" t="s">
        <v>44</v>
      </c>
      <c r="F88" s="13"/>
      <c r="G88" s="276"/>
      <c r="H88" s="276">
        <v>12</v>
      </c>
      <c r="I88" s="276"/>
      <c r="J88" s="276"/>
      <c r="K88" s="276"/>
      <c r="L88" s="276"/>
      <c r="M88" s="276"/>
      <c r="N88" s="276"/>
      <c r="O88" s="276">
        <v>12</v>
      </c>
      <c r="P88" s="276"/>
      <c r="Q88" s="276"/>
      <c r="R88" s="280"/>
      <c r="S88" s="322" t="s">
        <v>1244</v>
      </c>
      <c r="T88" s="56">
        <v>45350</v>
      </c>
      <c r="U88" s="276" t="s">
        <v>45</v>
      </c>
      <c r="V88" s="276">
        <v>12</v>
      </c>
      <c r="W88" s="274"/>
      <c r="X88" s="2"/>
      <c r="Y88" s="13"/>
      <c r="Z88" s="1"/>
      <c r="AA88" s="1"/>
      <c r="AB88" s="1"/>
      <c r="AC88" s="2"/>
      <c r="AD88" s="13"/>
      <c r="AE88" s="1"/>
      <c r="AF88" s="277"/>
    </row>
    <row r="89" spans="2:32" ht="15.75" customHeight="1" x14ac:dyDescent="0.2">
      <c r="B89" s="13" t="s">
        <v>76</v>
      </c>
      <c r="C89" s="274" t="s">
        <v>252</v>
      </c>
      <c r="D89" s="276">
        <v>75</v>
      </c>
      <c r="E89" s="30" t="s">
        <v>253</v>
      </c>
      <c r="F89" s="13"/>
      <c r="G89" s="276"/>
      <c r="H89" s="276">
        <v>6</v>
      </c>
      <c r="I89" s="276"/>
      <c r="J89" s="276"/>
      <c r="K89" s="276"/>
      <c r="L89" s="276"/>
      <c r="M89" s="276"/>
      <c r="N89" s="276"/>
      <c r="O89" s="276"/>
      <c r="P89" s="276"/>
      <c r="Q89" s="276"/>
      <c r="R89" s="280"/>
      <c r="S89" s="322" t="s">
        <v>1244</v>
      </c>
      <c r="T89" s="56"/>
      <c r="U89" s="276"/>
      <c r="V89" s="276"/>
      <c r="W89" s="274"/>
      <c r="X89" s="2"/>
      <c r="Y89" s="13"/>
      <c r="Z89" s="1"/>
      <c r="AA89" s="1"/>
      <c r="AB89" s="1"/>
      <c r="AC89" s="2"/>
      <c r="AD89" s="13"/>
      <c r="AE89" s="1"/>
      <c r="AF89" s="277"/>
    </row>
    <row r="90" spans="2:32" ht="15.75" customHeight="1" x14ac:dyDescent="0.2">
      <c r="B90" s="13" t="s">
        <v>76</v>
      </c>
      <c r="C90" s="274" t="s">
        <v>252</v>
      </c>
      <c r="D90" s="276">
        <v>76</v>
      </c>
      <c r="E90" s="30" t="s">
        <v>253</v>
      </c>
      <c r="F90" s="13"/>
      <c r="G90" s="276"/>
      <c r="H90" s="276">
        <v>6</v>
      </c>
      <c r="I90" s="276"/>
      <c r="J90" s="276"/>
      <c r="K90" s="276"/>
      <c r="L90" s="276"/>
      <c r="M90" s="276"/>
      <c r="N90" s="276"/>
      <c r="O90" s="276"/>
      <c r="P90" s="276"/>
      <c r="Q90" s="276"/>
      <c r="R90" s="280"/>
      <c r="S90" s="322" t="s">
        <v>1244</v>
      </c>
      <c r="T90" s="56"/>
      <c r="U90" s="276"/>
      <c r="V90" s="276"/>
      <c r="W90" s="274"/>
      <c r="X90" s="2"/>
      <c r="Y90" s="13"/>
      <c r="Z90" s="1"/>
      <c r="AA90" s="1"/>
      <c r="AB90" s="1"/>
      <c r="AC90" s="2"/>
      <c r="AD90" s="13"/>
      <c r="AE90" s="1"/>
      <c r="AF90" s="277"/>
    </row>
    <row r="91" spans="2:32" x14ac:dyDescent="0.2">
      <c r="B91" s="13" t="s">
        <v>94</v>
      </c>
      <c r="C91" s="274" t="s">
        <v>252</v>
      </c>
      <c r="D91" s="276">
        <v>77</v>
      </c>
      <c r="E91" s="30" t="s">
        <v>44</v>
      </c>
      <c r="F91" s="13"/>
      <c r="G91" s="276"/>
      <c r="H91" s="276">
        <v>12</v>
      </c>
      <c r="I91" s="276"/>
      <c r="J91" s="276"/>
      <c r="K91" s="276"/>
      <c r="L91" s="276"/>
      <c r="M91" s="276"/>
      <c r="N91" s="276"/>
      <c r="O91" s="276">
        <v>12</v>
      </c>
      <c r="P91" s="276"/>
      <c r="Q91" s="276"/>
      <c r="R91" s="280"/>
      <c r="S91" s="322" t="s">
        <v>1499</v>
      </c>
      <c r="T91" s="98">
        <v>45350</v>
      </c>
      <c r="U91" s="274" t="s">
        <v>45</v>
      </c>
      <c r="V91" s="276">
        <v>12</v>
      </c>
      <c r="W91" s="274"/>
      <c r="X91" s="2"/>
      <c r="Y91" s="13"/>
      <c r="Z91" s="1"/>
      <c r="AA91" s="1"/>
      <c r="AB91" s="1"/>
      <c r="AC91" s="2"/>
      <c r="AD91" s="13"/>
      <c r="AE91" s="1"/>
      <c r="AF91" s="277"/>
    </row>
    <row r="92" spans="2:32" ht="15.75" customHeight="1" x14ac:dyDescent="0.2">
      <c r="B92" s="13" t="s">
        <v>76</v>
      </c>
      <c r="C92" s="274" t="s">
        <v>252</v>
      </c>
      <c r="D92" s="276">
        <v>78</v>
      </c>
      <c r="E92" s="30" t="s">
        <v>253</v>
      </c>
      <c r="F92" s="13"/>
      <c r="G92" s="276"/>
      <c r="H92" s="276">
        <v>6</v>
      </c>
      <c r="I92" s="276"/>
      <c r="J92" s="276"/>
      <c r="K92" s="276"/>
      <c r="L92" s="276"/>
      <c r="M92" s="276"/>
      <c r="N92" s="276"/>
      <c r="O92" s="276"/>
      <c r="P92" s="276"/>
      <c r="Q92" s="276"/>
      <c r="R92" s="280"/>
      <c r="S92" s="322" t="s">
        <v>1244</v>
      </c>
      <c r="T92" s="56"/>
      <c r="U92" s="276"/>
      <c r="V92" s="276"/>
      <c r="W92" s="274"/>
      <c r="X92" s="2"/>
      <c r="Y92" s="13"/>
      <c r="Z92" s="1"/>
      <c r="AA92" s="1"/>
      <c r="AB92" s="1"/>
      <c r="AC92" s="2"/>
      <c r="AD92" s="13"/>
      <c r="AE92" s="1"/>
      <c r="AF92" s="277"/>
    </row>
    <row r="93" spans="2:32" x14ac:dyDescent="0.2">
      <c r="B93" s="13" t="s">
        <v>94</v>
      </c>
      <c r="C93" s="274" t="s">
        <v>252</v>
      </c>
      <c r="D93" s="276">
        <v>79</v>
      </c>
      <c r="E93" s="30" t="s">
        <v>50</v>
      </c>
      <c r="F93" s="13"/>
      <c r="G93" s="276"/>
      <c r="H93" s="276">
        <v>12</v>
      </c>
      <c r="I93" s="276"/>
      <c r="J93" s="276"/>
      <c r="K93" s="276"/>
      <c r="L93" s="276"/>
      <c r="M93" s="276"/>
      <c r="N93" s="276"/>
      <c r="O93" s="276">
        <v>12</v>
      </c>
      <c r="P93" s="276"/>
      <c r="Q93" s="276"/>
      <c r="R93" s="280"/>
      <c r="S93" s="321" t="s">
        <v>1116</v>
      </c>
      <c r="T93" s="56">
        <v>45350</v>
      </c>
      <c r="U93" s="276" t="s">
        <v>45</v>
      </c>
      <c r="V93" s="276">
        <v>12</v>
      </c>
      <c r="W93" s="274"/>
      <c r="X93" s="2"/>
      <c r="Y93" s="13"/>
      <c r="Z93" s="1"/>
      <c r="AA93" s="1"/>
      <c r="AB93" s="1"/>
      <c r="AC93" s="2"/>
      <c r="AD93" s="13"/>
      <c r="AE93" s="1"/>
      <c r="AF93" s="277"/>
    </row>
    <row r="94" spans="2:32" ht="15.75" customHeight="1" x14ac:dyDescent="0.2">
      <c r="B94" s="13" t="s">
        <v>76</v>
      </c>
      <c r="C94" s="274" t="s">
        <v>252</v>
      </c>
      <c r="D94" s="276">
        <v>80</v>
      </c>
      <c r="E94" s="30" t="s">
        <v>253</v>
      </c>
      <c r="F94" s="13"/>
      <c r="G94" s="276"/>
      <c r="H94" s="276">
        <v>6</v>
      </c>
      <c r="I94" s="276"/>
      <c r="J94" s="276"/>
      <c r="K94" s="276"/>
      <c r="L94" s="276"/>
      <c r="M94" s="276"/>
      <c r="N94" s="276"/>
      <c r="O94" s="276"/>
      <c r="P94" s="276"/>
      <c r="Q94" s="276"/>
      <c r="R94" s="280"/>
      <c r="S94" s="322" t="s">
        <v>1498</v>
      </c>
      <c r="T94" s="98"/>
      <c r="U94" s="274"/>
      <c r="V94" s="276"/>
      <c r="W94" s="274"/>
      <c r="X94" s="2"/>
      <c r="Y94" s="13"/>
      <c r="Z94" s="1"/>
      <c r="AA94" s="1"/>
      <c r="AB94" s="1"/>
      <c r="AC94" s="2"/>
      <c r="AD94" s="13"/>
      <c r="AE94" s="1"/>
      <c r="AF94" s="277"/>
    </row>
    <row r="95" spans="2:32" x14ac:dyDescent="0.2">
      <c r="B95" s="13" t="s">
        <v>94</v>
      </c>
      <c r="C95" s="274" t="s">
        <v>252</v>
      </c>
      <c r="D95" s="276">
        <v>81</v>
      </c>
      <c r="E95" s="30" t="s">
        <v>254</v>
      </c>
      <c r="F95" s="13"/>
      <c r="G95" s="276"/>
      <c r="H95" s="276">
        <v>9</v>
      </c>
      <c r="I95" s="276"/>
      <c r="J95" s="276"/>
      <c r="K95" s="276"/>
      <c r="L95" s="276"/>
      <c r="M95" s="276"/>
      <c r="N95" s="276"/>
      <c r="O95" s="276">
        <v>3</v>
      </c>
      <c r="P95" s="276"/>
      <c r="Q95" s="276"/>
      <c r="R95" s="280"/>
      <c r="S95" s="321" t="s">
        <v>1116</v>
      </c>
      <c r="T95" s="98">
        <v>45350</v>
      </c>
      <c r="U95" s="274" t="s">
        <v>45</v>
      </c>
      <c r="V95" s="276">
        <v>3</v>
      </c>
      <c r="W95" s="274"/>
      <c r="X95" s="2"/>
      <c r="Y95" s="13"/>
      <c r="Z95" s="1"/>
      <c r="AA95" s="1"/>
      <c r="AB95" s="1"/>
      <c r="AC95" s="2"/>
      <c r="AD95" s="13"/>
      <c r="AE95" s="1"/>
      <c r="AF95" s="277"/>
    </row>
    <row r="96" spans="2:32" x14ac:dyDescent="0.2">
      <c r="B96" s="13" t="s">
        <v>94</v>
      </c>
      <c r="C96" s="274" t="s">
        <v>252</v>
      </c>
      <c r="D96" s="276">
        <v>82</v>
      </c>
      <c r="E96" s="30" t="s">
        <v>44</v>
      </c>
      <c r="F96" s="13"/>
      <c r="G96" s="276"/>
      <c r="H96" s="276">
        <v>6</v>
      </c>
      <c r="I96" s="276"/>
      <c r="J96" s="276"/>
      <c r="K96" s="276">
        <v>2</v>
      </c>
      <c r="L96" s="276"/>
      <c r="M96" s="276" t="s">
        <v>45</v>
      </c>
      <c r="N96" s="276"/>
      <c r="O96" s="276">
        <v>19</v>
      </c>
      <c r="P96" s="276" t="s">
        <v>259</v>
      </c>
      <c r="Q96" s="276"/>
      <c r="R96" s="280"/>
      <c r="S96" s="322" t="s">
        <v>1500</v>
      </c>
      <c r="T96" s="98">
        <v>45350</v>
      </c>
      <c r="U96" s="274" t="s">
        <v>45</v>
      </c>
      <c r="V96" s="276">
        <v>44</v>
      </c>
      <c r="W96" s="274"/>
      <c r="X96" s="2" t="s">
        <v>284</v>
      </c>
      <c r="Y96" s="13"/>
      <c r="Z96" s="1"/>
      <c r="AA96" s="1"/>
      <c r="AB96" s="1"/>
      <c r="AC96" s="2"/>
      <c r="AD96" s="13"/>
      <c r="AE96" s="1"/>
      <c r="AF96" s="277"/>
    </row>
    <row r="97" spans="2:32" x14ac:dyDescent="0.2">
      <c r="B97" s="13" t="s">
        <v>94</v>
      </c>
      <c r="C97" s="274" t="s">
        <v>252</v>
      </c>
      <c r="D97" s="276">
        <v>83</v>
      </c>
      <c r="E97" s="30" t="s">
        <v>44</v>
      </c>
      <c r="F97" s="13"/>
      <c r="G97" s="276">
        <v>1</v>
      </c>
      <c r="H97" s="276">
        <v>6</v>
      </c>
      <c r="I97" s="276"/>
      <c r="J97" s="276"/>
      <c r="K97" s="276"/>
      <c r="L97" s="276"/>
      <c r="M97" s="276"/>
      <c r="N97" s="276"/>
      <c r="O97" s="276">
        <v>5</v>
      </c>
      <c r="P97" s="276"/>
      <c r="Q97" s="276"/>
      <c r="R97" s="280"/>
      <c r="S97" s="322" t="s">
        <v>1501</v>
      </c>
      <c r="T97" s="98">
        <v>45350</v>
      </c>
      <c r="U97" s="274" t="s">
        <v>45</v>
      </c>
      <c r="V97" s="276">
        <v>5</v>
      </c>
      <c r="W97" s="274"/>
      <c r="X97" s="2"/>
      <c r="Y97" s="13"/>
      <c r="Z97" s="1"/>
      <c r="AA97" s="1"/>
      <c r="AB97" s="1"/>
      <c r="AC97" s="2"/>
      <c r="AD97" s="13"/>
      <c r="AE97" s="1"/>
      <c r="AF97" s="277"/>
    </row>
    <row r="98" spans="2:32" x14ac:dyDescent="0.2">
      <c r="B98" s="13" t="s">
        <v>94</v>
      </c>
      <c r="C98" s="274" t="s">
        <v>252</v>
      </c>
      <c r="D98" s="276">
        <v>84</v>
      </c>
      <c r="E98" s="30" t="s">
        <v>44</v>
      </c>
      <c r="F98" s="13"/>
      <c r="G98" s="276">
        <v>1</v>
      </c>
      <c r="H98" s="276">
        <v>6</v>
      </c>
      <c r="I98" s="276"/>
      <c r="J98" s="276"/>
      <c r="K98" s="276"/>
      <c r="L98" s="276"/>
      <c r="M98" s="276"/>
      <c r="N98" s="276"/>
      <c r="O98" s="276">
        <v>3</v>
      </c>
      <c r="P98" s="276"/>
      <c r="Q98" s="276"/>
      <c r="R98" s="280"/>
      <c r="S98" s="322" t="s">
        <v>1502</v>
      </c>
      <c r="T98" s="56">
        <v>45350</v>
      </c>
      <c r="U98" s="276" t="s">
        <v>45</v>
      </c>
      <c r="V98" s="276">
        <v>3</v>
      </c>
      <c r="W98" s="274"/>
      <c r="X98" s="2"/>
      <c r="Y98" s="13"/>
      <c r="Z98" s="1"/>
      <c r="AA98" s="1"/>
      <c r="AB98" s="1"/>
      <c r="AC98" s="2"/>
      <c r="AD98" s="13"/>
      <c r="AE98" s="1"/>
      <c r="AF98" s="277"/>
    </row>
    <row r="99" spans="2:32" x14ac:dyDescent="0.2">
      <c r="B99" s="13" t="s">
        <v>94</v>
      </c>
      <c r="C99" s="274" t="s">
        <v>252</v>
      </c>
      <c r="D99" s="276">
        <v>85</v>
      </c>
      <c r="E99" s="30" t="s">
        <v>44</v>
      </c>
      <c r="F99" s="13"/>
      <c r="G99" s="276">
        <v>1</v>
      </c>
      <c r="H99" s="276">
        <v>6</v>
      </c>
      <c r="I99" s="276"/>
      <c r="J99" s="276"/>
      <c r="K99" s="276"/>
      <c r="L99" s="276"/>
      <c r="M99" s="276"/>
      <c r="N99" s="276"/>
      <c r="O99" s="276">
        <v>3</v>
      </c>
      <c r="P99" s="276"/>
      <c r="Q99" s="276"/>
      <c r="R99" s="280"/>
      <c r="S99" s="322" t="s">
        <v>1121</v>
      </c>
      <c r="T99" s="56">
        <v>45350</v>
      </c>
      <c r="U99" s="276" t="s">
        <v>45</v>
      </c>
      <c r="V99" s="276">
        <v>3</v>
      </c>
      <c r="W99" s="274"/>
      <c r="X99" s="2"/>
      <c r="Y99" s="13"/>
      <c r="Z99" s="1"/>
      <c r="AA99" s="1"/>
      <c r="AB99" s="1"/>
      <c r="AC99" s="2"/>
      <c r="AD99" s="13"/>
      <c r="AE99" s="1"/>
      <c r="AF99" s="277"/>
    </row>
    <row r="100" spans="2:32" x14ac:dyDescent="0.2">
      <c r="B100" s="13" t="s">
        <v>94</v>
      </c>
      <c r="C100" s="274" t="s">
        <v>252</v>
      </c>
      <c r="D100" s="276">
        <v>86</v>
      </c>
      <c r="E100" s="30" t="s">
        <v>49</v>
      </c>
      <c r="F100" s="13"/>
      <c r="G100" s="276">
        <v>12</v>
      </c>
      <c r="H100" s="276">
        <v>3</v>
      </c>
      <c r="I100" s="276"/>
      <c r="J100" s="276"/>
      <c r="K100" s="276">
        <v>6</v>
      </c>
      <c r="L100" s="276"/>
      <c r="M100" s="276" t="s">
        <v>45</v>
      </c>
      <c r="N100" s="276">
        <v>3</v>
      </c>
      <c r="O100" s="276">
        <v>6</v>
      </c>
      <c r="P100" s="276"/>
      <c r="Q100" s="276"/>
      <c r="R100" s="280"/>
      <c r="S100" s="322" t="s">
        <v>1137</v>
      </c>
      <c r="T100" s="98">
        <v>45350</v>
      </c>
      <c r="U100" s="274" t="s">
        <v>45</v>
      </c>
      <c r="V100" s="276">
        <v>24</v>
      </c>
      <c r="W100" s="274"/>
      <c r="X100" s="2"/>
      <c r="Y100" s="13"/>
      <c r="Z100" s="1"/>
      <c r="AA100" s="1"/>
      <c r="AB100" s="1"/>
      <c r="AC100" s="2"/>
      <c r="AD100" s="13"/>
      <c r="AE100" s="1"/>
      <c r="AF100" s="277"/>
    </row>
    <row r="101" spans="2:32" ht="15.75" customHeight="1" x14ac:dyDescent="0.2">
      <c r="B101" s="13" t="s">
        <v>76</v>
      </c>
      <c r="C101" s="274" t="s">
        <v>252</v>
      </c>
      <c r="D101" s="276">
        <v>87</v>
      </c>
      <c r="E101" s="30" t="s">
        <v>253</v>
      </c>
      <c r="F101" s="13"/>
      <c r="G101" s="276"/>
      <c r="H101" s="276">
        <v>6</v>
      </c>
      <c r="I101" s="276"/>
      <c r="J101" s="276"/>
      <c r="K101" s="276"/>
      <c r="L101" s="276"/>
      <c r="M101" s="276"/>
      <c r="N101" s="276"/>
      <c r="O101" s="276"/>
      <c r="P101" s="276"/>
      <c r="Q101" s="276"/>
      <c r="R101" s="280"/>
      <c r="S101" s="321" t="s">
        <v>1116</v>
      </c>
      <c r="T101" s="56"/>
      <c r="U101" s="276"/>
      <c r="V101" s="276"/>
      <c r="W101" s="274"/>
      <c r="X101" s="2"/>
      <c r="Y101" s="13"/>
      <c r="Z101" s="1"/>
      <c r="AA101" s="1"/>
      <c r="AB101" s="1"/>
      <c r="AC101" s="2"/>
      <c r="AD101" s="13"/>
      <c r="AE101" s="1"/>
      <c r="AF101" s="277"/>
    </row>
    <row r="102" spans="2:32" x14ac:dyDescent="0.2">
      <c r="B102" s="13" t="s">
        <v>94</v>
      </c>
      <c r="C102" s="274" t="s">
        <v>252</v>
      </c>
      <c r="D102" s="276">
        <v>88</v>
      </c>
      <c r="E102" s="30" t="s">
        <v>55</v>
      </c>
      <c r="F102" s="13"/>
      <c r="G102" s="276">
        <v>5</v>
      </c>
      <c r="H102" s="276">
        <v>15</v>
      </c>
      <c r="I102" s="276"/>
      <c r="J102" s="276"/>
      <c r="K102" s="276">
        <v>1</v>
      </c>
      <c r="L102" s="276"/>
      <c r="M102" s="276"/>
      <c r="N102" s="276"/>
      <c r="O102" s="276">
        <v>13</v>
      </c>
      <c r="P102" s="276" t="s">
        <v>260</v>
      </c>
      <c r="Q102" s="276"/>
      <c r="R102" s="280"/>
      <c r="S102" s="322" t="s">
        <v>1503</v>
      </c>
      <c r="T102" s="56">
        <v>45351</v>
      </c>
      <c r="U102" s="276" t="s">
        <v>45</v>
      </c>
      <c r="V102" s="276">
        <v>27</v>
      </c>
      <c r="W102" s="274"/>
      <c r="X102" s="2" t="s">
        <v>285</v>
      </c>
      <c r="Y102" s="13"/>
      <c r="Z102" s="1"/>
      <c r="AA102" s="1"/>
      <c r="AB102" s="1"/>
      <c r="AC102" s="2"/>
      <c r="AD102" s="13"/>
      <c r="AE102" s="1"/>
      <c r="AF102" s="277"/>
    </row>
    <row r="103" spans="2:32" x14ac:dyDescent="0.2">
      <c r="B103" s="13" t="s">
        <v>94</v>
      </c>
      <c r="C103" s="274" t="s">
        <v>252</v>
      </c>
      <c r="D103" s="276">
        <v>89</v>
      </c>
      <c r="E103" s="30" t="s">
        <v>49</v>
      </c>
      <c r="F103" s="13"/>
      <c r="G103" s="276">
        <v>3</v>
      </c>
      <c r="H103" s="276">
        <v>3</v>
      </c>
      <c r="I103" s="276"/>
      <c r="J103" s="276"/>
      <c r="K103" s="276">
        <v>3</v>
      </c>
      <c r="L103" s="276"/>
      <c r="M103" s="276" t="s">
        <v>45</v>
      </c>
      <c r="N103" s="276">
        <v>3</v>
      </c>
      <c r="O103" s="276">
        <v>5</v>
      </c>
      <c r="P103" s="276"/>
      <c r="Q103" s="276"/>
      <c r="R103" s="280"/>
      <c r="S103" s="320" t="s">
        <v>1655</v>
      </c>
      <c r="T103" s="56">
        <v>45351</v>
      </c>
      <c r="U103" s="276" t="s">
        <v>45</v>
      </c>
      <c r="V103" s="276">
        <v>14</v>
      </c>
      <c r="W103" s="274"/>
      <c r="X103" s="2"/>
      <c r="Y103" s="13"/>
      <c r="Z103" s="1"/>
      <c r="AA103" s="1"/>
      <c r="AB103" s="1"/>
      <c r="AC103" s="2"/>
      <c r="AD103" s="13"/>
      <c r="AE103" s="1"/>
      <c r="AF103" s="277"/>
    </row>
    <row r="104" spans="2:32" ht="15.75" customHeight="1" x14ac:dyDescent="0.2">
      <c r="B104" s="13" t="s">
        <v>76</v>
      </c>
      <c r="C104" s="274" t="s">
        <v>252</v>
      </c>
      <c r="D104" s="276">
        <v>90</v>
      </c>
      <c r="E104" s="30" t="s">
        <v>253</v>
      </c>
      <c r="F104" s="13"/>
      <c r="G104" s="276"/>
      <c r="H104" s="276">
        <v>6</v>
      </c>
      <c r="I104" s="276"/>
      <c r="J104" s="276"/>
      <c r="K104" s="276"/>
      <c r="L104" s="276"/>
      <c r="M104" s="276"/>
      <c r="N104" s="276"/>
      <c r="O104" s="276"/>
      <c r="P104" s="276"/>
      <c r="Q104" s="276"/>
      <c r="R104" s="280"/>
      <c r="S104" s="322" t="s">
        <v>1244</v>
      </c>
      <c r="T104" s="56"/>
      <c r="U104" s="276"/>
      <c r="V104" s="276"/>
      <c r="W104" s="274"/>
      <c r="X104" s="2"/>
      <c r="Y104" s="13"/>
      <c r="Z104" s="1"/>
      <c r="AA104" s="1"/>
      <c r="AB104" s="1"/>
      <c r="AC104" s="2"/>
      <c r="AD104" s="13"/>
      <c r="AE104" s="1"/>
      <c r="AF104" s="277"/>
    </row>
    <row r="105" spans="2:32" x14ac:dyDescent="0.2">
      <c r="B105" s="13" t="s">
        <v>94</v>
      </c>
      <c r="C105" s="274" t="s">
        <v>252</v>
      </c>
      <c r="D105" s="276">
        <v>91</v>
      </c>
      <c r="E105" s="30" t="s">
        <v>50</v>
      </c>
      <c r="F105" s="13"/>
      <c r="G105" s="276">
        <v>3</v>
      </c>
      <c r="H105" s="276">
        <v>18</v>
      </c>
      <c r="I105" s="276"/>
      <c r="J105" s="276"/>
      <c r="K105" s="276"/>
      <c r="L105" s="276"/>
      <c r="M105" s="276"/>
      <c r="N105" s="276"/>
      <c r="O105" s="276">
        <v>15</v>
      </c>
      <c r="P105" s="276"/>
      <c r="Q105" s="276"/>
      <c r="R105" s="280"/>
      <c r="S105" s="322" t="s">
        <v>1504</v>
      </c>
      <c r="T105" s="98">
        <v>45351</v>
      </c>
      <c r="U105" s="274" t="s">
        <v>45</v>
      </c>
      <c r="V105" s="276">
        <v>15</v>
      </c>
      <c r="W105" s="274"/>
      <c r="X105" s="2"/>
      <c r="Y105" s="13"/>
      <c r="Z105" s="1"/>
      <c r="AA105" s="1"/>
      <c r="AB105" s="1"/>
      <c r="AC105" s="2"/>
      <c r="AD105" s="13"/>
      <c r="AE105" s="1"/>
      <c r="AF105" s="277"/>
    </row>
    <row r="106" spans="2:32" x14ac:dyDescent="0.2">
      <c r="B106" s="13" t="s">
        <v>94</v>
      </c>
      <c r="C106" s="274" t="s">
        <v>252</v>
      </c>
      <c r="D106" s="276">
        <v>92</v>
      </c>
      <c r="E106" s="30" t="s">
        <v>44</v>
      </c>
      <c r="F106" s="13"/>
      <c r="G106" s="276"/>
      <c r="H106" s="276">
        <v>12</v>
      </c>
      <c r="I106" s="276"/>
      <c r="J106" s="276"/>
      <c r="K106" s="276"/>
      <c r="L106" s="276"/>
      <c r="M106" s="276"/>
      <c r="N106" s="276"/>
      <c r="O106" s="276"/>
      <c r="P106" s="276">
        <v>6</v>
      </c>
      <c r="Q106" s="276"/>
      <c r="R106" s="280"/>
      <c r="S106" s="320" t="s">
        <v>1656</v>
      </c>
      <c r="T106" s="98">
        <v>45351</v>
      </c>
      <c r="U106" s="274" t="s">
        <v>45</v>
      </c>
      <c r="V106" s="276">
        <v>11</v>
      </c>
      <c r="W106" s="274"/>
      <c r="X106" s="2" t="s">
        <v>286</v>
      </c>
      <c r="Y106" s="13"/>
      <c r="Z106" s="1"/>
      <c r="AA106" s="1"/>
      <c r="AB106" s="1"/>
      <c r="AC106" s="2"/>
      <c r="AD106" s="13"/>
      <c r="AE106" s="1"/>
      <c r="AF106" s="277"/>
    </row>
    <row r="107" spans="2:32" ht="15.75" customHeight="1" x14ac:dyDescent="0.2">
      <c r="B107" s="13" t="s">
        <v>76</v>
      </c>
      <c r="C107" s="274" t="s">
        <v>252</v>
      </c>
      <c r="D107" s="276">
        <v>93</v>
      </c>
      <c r="E107" s="30" t="s">
        <v>253</v>
      </c>
      <c r="F107" s="13"/>
      <c r="G107" s="276"/>
      <c r="H107" s="276">
        <v>6</v>
      </c>
      <c r="I107" s="276"/>
      <c r="J107" s="276"/>
      <c r="K107" s="276"/>
      <c r="L107" s="276"/>
      <c r="M107" s="276"/>
      <c r="N107" s="276"/>
      <c r="O107" s="276"/>
      <c r="P107" s="276"/>
      <c r="Q107" s="276"/>
      <c r="R107" s="280"/>
      <c r="S107" s="322" t="s">
        <v>1505</v>
      </c>
      <c r="T107" s="98"/>
      <c r="U107" s="274"/>
      <c r="V107" s="276"/>
      <c r="W107" s="274"/>
      <c r="X107" s="2"/>
      <c r="Y107" s="13"/>
      <c r="Z107" s="1"/>
      <c r="AA107" s="1"/>
      <c r="AB107" s="1"/>
      <c r="AC107" s="2"/>
      <c r="AD107" s="13"/>
      <c r="AE107" s="1"/>
      <c r="AF107" s="277"/>
    </row>
    <row r="108" spans="2:32" ht="15.75" customHeight="1" x14ac:dyDescent="0.2">
      <c r="B108" s="13" t="s">
        <v>76</v>
      </c>
      <c r="C108" s="274" t="s">
        <v>252</v>
      </c>
      <c r="D108" s="276">
        <v>94</v>
      </c>
      <c r="E108" s="30" t="s">
        <v>253</v>
      </c>
      <c r="F108" s="13"/>
      <c r="G108" s="276"/>
      <c r="H108" s="276">
        <v>6</v>
      </c>
      <c r="I108" s="276"/>
      <c r="J108" s="276"/>
      <c r="K108" s="276"/>
      <c r="L108" s="276"/>
      <c r="M108" s="276"/>
      <c r="N108" s="276"/>
      <c r="O108" s="276"/>
      <c r="P108" s="276"/>
      <c r="Q108" s="276"/>
      <c r="R108" s="280"/>
      <c r="S108" s="322" t="s">
        <v>1505</v>
      </c>
      <c r="T108" s="98"/>
      <c r="U108" s="274"/>
      <c r="V108" s="276"/>
      <c r="W108" s="274"/>
      <c r="X108" s="2"/>
      <c r="Y108" s="13"/>
      <c r="Z108" s="1"/>
      <c r="AA108" s="1"/>
      <c r="AB108" s="1"/>
      <c r="AC108" s="2"/>
      <c r="AD108" s="13"/>
      <c r="AE108" s="1"/>
      <c r="AF108" s="277"/>
    </row>
    <row r="109" spans="2:32" ht="15.75" customHeight="1" x14ac:dyDescent="0.2">
      <c r="B109" s="13" t="s">
        <v>76</v>
      </c>
      <c r="C109" s="274" t="s">
        <v>252</v>
      </c>
      <c r="D109" s="276">
        <v>95</v>
      </c>
      <c r="E109" s="30" t="s">
        <v>253</v>
      </c>
      <c r="F109" s="13"/>
      <c r="G109" s="276"/>
      <c r="H109" s="276">
        <v>6</v>
      </c>
      <c r="I109" s="276"/>
      <c r="J109" s="276"/>
      <c r="K109" s="276"/>
      <c r="L109" s="276"/>
      <c r="M109" s="276"/>
      <c r="N109" s="276"/>
      <c r="O109" s="276"/>
      <c r="P109" s="276"/>
      <c r="Q109" s="276"/>
      <c r="R109" s="280"/>
      <c r="S109" s="322" t="s">
        <v>1505</v>
      </c>
      <c r="T109" s="98"/>
      <c r="U109" s="274"/>
      <c r="V109" s="276"/>
      <c r="W109" s="274"/>
      <c r="X109" s="2"/>
      <c r="Y109" s="13"/>
      <c r="Z109" s="1"/>
      <c r="AA109" s="1"/>
      <c r="AB109" s="1"/>
      <c r="AC109" s="2"/>
      <c r="AD109" s="13"/>
      <c r="AE109" s="1"/>
      <c r="AF109" s="277"/>
    </row>
    <row r="110" spans="2:32" ht="15.75" customHeight="1" x14ac:dyDescent="0.2">
      <c r="B110" s="13" t="s">
        <v>76</v>
      </c>
      <c r="C110" s="274" t="s">
        <v>252</v>
      </c>
      <c r="D110" s="276">
        <v>96</v>
      </c>
      <c r="E110" s="30" t="s">
        <v>253</v>
      </c>
      <c r="F110" s="13"/>
      <c r="G110" s="276"/>
      <c r="H110" s="276">
        <v>6</v>
      </c>
      <c r="I110" s="276"/>
      <c r="J110" s="276"/>
      <c r="K110" s="276"/>
      <c r="L110" s="276"/>
      <c r="M110" s="276"/>
      <c r="N110" s="276"/>
      <c r="O110" s="276"/>
      <c r="P110" s="276"/>
      <c r="Q110" s="276"/>
      <c r="R110" s="280"/>
      <c r="S110" s="322" t="s">
        <v>1505</v>
      </c>
      <c r="T110" s="98"/>
      <c r="U110" s="274"/>
      <c r="V110" s="276"/>
      <c r="W110" s="274"/>
      <c r="X110" s="2"/>
      <c r="Y110" s="13"/>
      <c r="Z110" s="1"/>
      <c r="AA110" s="1"/>
      <c r="AB110" s="1"/>
      <c r="AC110" s="2"/>
      <c r="AD110" s="13"/>
      <c r="AE110" s="1"/>
      <c r="AF110" s="277"/>
    </row>
    <row r="111" spans="2:32" ht="15.75" customHeight="1" x14ac:dyDescent="0.2">
      <c r="B111" s="13" t="s">
        <v>76</v>
      </c>
      <c r="C111" s="274" t="s">
        <v>252</v>
      </c>
      <c r="D111" s="276">
        <v>97</v>
      </c>
      <c r="E111" s="30" t="s">
        <v>253</v>
      </c>
      <c r="F111" s="13"/>
      <c r="G111" s="276"/>
      <c r="H111" s="276">
        <v>6</v>
      </c>
      <c r="I111" s="276"/>
      <c r="J111" s="276"/>
      <c r="K111" s="276"/>
      <c r="L111" s="276"/>
      <c r="M111" s="276"/>
      <c r="N111" s="276"/>
      <c r="O111" s="276"/>
      <c r="P111" s="276"/>
      <c r="Q111" s="276"/>
      <c r="R111" s="280"/>
      <c r="S111" s="322" t="s">
        <v>1505</v>
      </c>
      <c r="T111" s="98"/>
      <c r="U111" s="274"/>
      <c r="V111" s="276"/>
      <c r="W111" s="274"/>
      <c r="X111" s="2"/>
      <c r="Y111" s="13"/>
      <c r="Z111" s="1"/>
      <c r="AA111" s="1"/>
      <c r="AB111" s="1"/>
      <c r="AC111" s="2"/>
      <c r="AD111" s="13"/>
      <c r="AE111" s="1"/>
      <c r="AF111" s="277"/>
    </row>
    <row r="112" spans="2:32" x14ac:dyDescent="0.2">
      <c r="B112" s="13" t="s">
        <v>94</v>
      </c>
      <c r="C112" s="274" t="s">
        <v>252</v>
      </c>
      <c r="D112" s="276">
        <v>98</v>
      </c>
      <c r="E112" s="30" t="s">
        <v>60</v>
      </c>
      <c r="F112" s="13"/>
      <c r="G112" s="276"/>
      <c r="H112" s="276">
        <v>12</v>
      </c>
      <c r="I112" s="276"/>
      <c r="J112" s="276"/>
      <c r="K112" s="276"/>
      <c r="L112" s="276"/>
      <c r="M112" s="276"/>
      <c r="N112" s="276"/>
      <c r="O112" s="276">
        <v>6</v>
      </c>
      <c r="P112" s="276"/>
      <c r="Q112" s="276"/>
      <c r="R112" s="280"/>
      <c r="S112" s="322" t="s">
        <v>1118</v>
      </c>
      <c r="T112" s="98">
        <v>45351</v>
      </c>
      <c r="U112" s="274" t="s">
        <v>45</v>
      </c>
      <c r="V112" s="276">
        <v>6</v>
      </c>
      <c r="W112" s="274"/>
      <c r="X112" s="2"/>
      <c r="Y112" s="13"/>
      <c r="Z112" s="1"/>
      <c r="AA112" s="1"/>
      <c r="AB112" s="1"/>
      <c r="AC112" s="2"/>
      <c r="AD112" s="13"/>
      <c r="AE112" s="1"/>
      <c r="AF112" s="277"/>
    </row>
    <row r="113" spans="2:32" ht="15.75" customHeight="1" x14ac:dyDescent="0.2">
      <c r="B113" s="13" t="s">
        <v>76</v>
      </c>
      <c r="C113" s="274" t="s">
        <v>252</v>
      </c>
      <c r="D113" s="276">
        <v>99</v>
      </c>
      <c r="E113" s="30" t="s">
        <v>253</v>
      </c>
      <c r="F113" s="13"/>
      <c r="G113" s="276"/>
      <c r="H113" s="276">
        <v>6</v>
      </c>
      <c r="I113" s="276"/>
      <c r="J113" s="276"/>
      <c r="K113" s="276"/>
      <c r="L113" s="276"/>
      <c r="M113" s="276"/>
      <c r="N113" s="276"/>
      <c r="O113" s="276"/>
      <c r="P113" s="276"/>
      <c r="Q113" s="276"/>
      <c r="R113" s="280"/>
      <c r="S113" s="321" t="s">
        <v>1116</v>
      </c>
      <c r="T113" s="98"/>
      <c r="U113" s="274"/>
      <c r="V113" s="276"/>
      <c r="W113" s="274"/>
      <c r="X113" s="2"/>
      <c r="Y113" s="13"/>
      <c r="Z113" s="1"/>
      <c r="AA113" s="1"/>
      <c r="AB113" s="1"/>
      <c r="AC113" s="2"/>
      <c r="AD113" s="13"/>
      <c r="AE113" s="1"/>
      <c r="AF113" s="277"/>
    </row>
    <row r="114" spans="2:32" x14ac:dyDescent="0.2">
      <c r="B114" s="13" t="s">
        <v>94</v>
      </c>
      <c r="C114" s="274" t="s">
        <v>252</v>
      </c>
      <c r="D114" s="276">
        <v>100</v>
      </c>
      <c r="E114" s="30" t="s">
        <v>254</v>
      </c>
      <c r="F114" s="13"/>
      <c r="G114" s="276"/>
      <c r="H114" s="276">
        <v>9</v>
      </c>
      <c r="I114" s="276"/>
      <c r="J114" s="276"/>
      <c r="K114" s="276"/>
      <c r="L114" s="276"/>
      <c r="M114" s="276"/>
      <c r="N114" s="276"/>
      <c r="O114" s="276">
        <v>3</v>
      </c>
      <c r="P114" s="276"/>
      <c r="Q114" s="276"/>
      <c r="R114" s="280"/>
      <c r="S114" s="322" t="s">
        <v>1138</v>
      </c>
      <c r="T114" s="98">
        <v>45351</v>
      </c>
      <c r="U114" s="274" t="s">
        <v>45</v>
      </c>
      <c r="V114" s="276">
        <v>3</v>
      </c>
      <c r="W114" s="274"/>
      <c r="X114" s="2"/>
      <c r="Y114" s="13"/>
      <c r="Z114" s="1"/>
      <c r="AA114" s="1"/>
      <c r="AB114" s="1"/>
      <c r="AC114" s="2"/>
      <c r="AD114" s="13"/>
      <c r="AE114" s="1"/>
      <c r="AF114" s="277"/>
    </row>
    <row r="115" spans="2:32" ht="15.75" customHeight="1" x14ac:dyDescent="0.2">
      <c r="B115" s="13" t="s">
        <v>76</v>
      </c>
      <c r="C115" s="274" t="s">
        <v>252</v>
      </c>
      <c r="D115" s="276">
        <v>101</v>
      </c>
      <c r="E115" s="30" t="s">
        <v>253</v>
      </c>
      <c r="F115" s="13"/>
      <c r="G115" s="276"/>
      <c r="H115" s="276">
        <v>6</v>
      </c>
      <c r="I115" s="276"/>
      <c r="J115" s="276"/>
      <c r="K115" s="276"/>
      <c r="L115" s="276"/>
      <c r="M115" s="276"/>
      <c r="N115" s="276"/>
      <c r="O115" s="276"/>
      <c r="P115" s="276"/>
      <c r="Q115" s="276"/>
      <c r="R115" s="280"/>
      <c r="S115" s="321" t="s">
        <v>1116</v>
      </c>
      <c r="T115" s="56"/>
      <c r="U115" s="276"/>
      <c r="V115" s="276"/>
      <c r="W115" s="274"/>
      <c r="X115" s="2"/>
      <c r="Y115" s="13"/>
      <c r="Z115" s="1"/>
      <c r="AA115" s="1"/>
      <c r="AB115" s="1"/>
      <c r="AC115" s="2"/>
      <c r="AD115" s="13"/>
      <c r="AE115" s="1"/>
      <c r="AF115" s="277"/>
    </row>
    <row r="116" spans="2:32" ht="15.75" customHeight="1" x14ac:dyDescent="0.2">
      <c r="B116" s="13" t="s">
        <v>76</v>
      </c>
      <c r="C116" s="274" t="s">
        <v>252</v>
      </c>
      <c r="D116" s="276">
        <v>102</v>
      </c>
      <c r="E116" s="30" t="s">
        <v>253</v>
      </c>
      <c r="F116" s="13"/>
      <c r="G116" s="276"/>
      <c r="H116" s="276">
        <v>6</v>
      </c>
      <c r="I116" s="276"/>
      <c r="J116" s="276"/>
      <c r="K116" s="276"/>
      <c r="L116" s="276"/>
      <c r="M116" s="276"/>
      <c r="N116" s="276"/>
      <c r="O116" s="276"/>
      <c r="P116" s="276"/>
      <c r="Q116" s="276"/>
      <c r="R116" s="280"/>
      <c r="S116" s="321" t="s">
        <v>1116</v>
      </c>
      <c r="T116" s="56"/>
      <c r="U116" s="276"/>
      <c r="V116" s="276"/>
      <c r="W116" s="274"/>
      <c r="X116" s="2"/>
      <c r="Y116" s="13"/>
      <c r="Z116" s="1"/>
      <c r="AA116" s="1"/>
      <c r="AB116" s="1"/>
      <c r="AC116" s="2"/>
      <c r="AD116" s="13"/>
      <c r="AE116" s="1"/>
      <c r="AF116" s="277"/>
    </row>
    <row r="117" spans="2:32" ht="15.75" customHeight="1" x14ac:dyDescent="0.2">
      <c r="B117" s="13" t="s">
        <v>76</v>
      </c>
      <c r="C117" s="274" t="s">
        <v>252</v>
      </c>
      <c r="D117" s="276">
        <v>103</v>
      </c>
      <c r="E117" s="30" t="s">
        <v>253</v>
      </c>
      <c r="F117" s="13"/>
      <c r="G117" s="276"/>
      <c r="H117" s="276">
        <v>6</v>
      </c>
      <c r="I117" s="276"/>
      <c r="J117" s="276"/>
      <c r="K117" s="276"/>
      <c r="L117" s="276"/>
      <c r="M117" s="276"/>
      <c r="N117" s="276"/>
      <c r="O117" s="276"/>
      <c r="P117" s="276"/>
      <c r="Q117" s="276"/>
      <c r="R117" s="280"/>
      <c r="S117" s="322" t="s">
        <v>1484</v>
      </c>
      <c r="T117" s="98"/>
      <c r="U117" s="274"/>
      <c r="V117" s="276"/>
      <c r="W117" s="274"/>
      <c r="X117" s="2"/>
      <c r="Y117" s="13"/>
      <c r="Z117" s="1"/>
      <c r="AA117" s="1"/>
      <c r="AB117" s="1"/>
      <c r="AC117" s="2"/>
      <c r="AD117" s="13"/>
      <c r="AE117" s="1"/>
      <c r="AF117" s="277"/>
    </row>
    <row r="118" spans="2:32" x14ac:dyDescent="0.2">
      <c r="B118" s="13" t="s">
        <v>94</v>
      </c>
      <c r="C118" s="274" t="s">
        <v>252</v>
      </c>
      <c r="D118" s="276">
        <v>104</v>
      </c>
      <c r="E118" s="30" t="s">
        <v>55</v>
      </c>
      <c r="F118" s="13"/>
      <c r="G118" s="276">
        <v>3</v>
      </c>
      <c r="H118" s="276">
        <v>12</v>
      </c>
      <c r="I118" s="276"/>
      <c r="J118" s="276"/>
      <c r="K118" s="276"/>
      <c r="L118" s="276"/>
      <c r="M118" s="276"/>
      <c r="N118" s="276"/>
      <c r="O118" s="276">
        <v>3</v>
      </c>
      <c r="P118" s="276"/>
      <c r="Q118" s="276"/>
      <c r="R118" s="280"/>
      <c r="S118" s="321" t="s">
        <v>1116</v>
      </c>
      <c r="T118" s="98">
        <v>45351</v>
      </c>
      <c r="U118" s="274" t="s">
        <v>45</v>
      </c>
      <c r="V118" s="276">
        <v>3</v>
      </c>
      <c r="W118" s="274"/>
      <c r="X118" s="2"/>
      <c r="Y118" s="13"/>
      <c r="Z118" s="1"/>
      <c r="AA118" s="1"/>
      <c r="AB118" s="1"/>
      <c r="AC118" s="2"/>
      <c r="AD118" s="13"/>
      <c r="AE118" s="1"/>
      <c r="AF118" s="277"/>
    </row>
    <row r="119" spans="2:32" x14ac:dyDescent="0.2">
      <c r="B119" s="13" t="s">
        <v>94</v>
      </c>
      <c r="C119" s="274" t="s">
        <v>252</v>
      </c>
      <c r="D119" s="276">
        <v>105</v>
      </c>
      <c r="E119" s="30" t="s">
        <v>256</v>
      </c>
      <c r="F119" s="13"/>
      <c r="G119" s="276">
        <v>2</v>
      </c>
      <c r="H119" s="276">
        <v>12</v>
      </c>
      <c r="I119" s="276">
        <v>3</v>
      </c>
      <c r="J119" s="276"/>
      <c r="K119" s="276">
        <v>6</v>
      </c>
      <c r="L119" s="276"/>
      <c r="M119" s="276"/>
      <c r="N119" s="276">
        <v>5</v>
      </c>
      <c r="O119" s="276">
        <v>11</v>
      </c>
      <c r="P119" s="276"/>
      <c r="Q119" s="276"/>
      <c r="R119" s="280"/>
      <c r="S119" s="320" t="s">
        <v>1657</v>
      </c>
      <c r="T119" s="98">
        <v>45351</v>
      </c>
      <c r="U119" s="274" t="s">
        <v>45</v>
      </c>
      <c r="V119" s="276">
        <v>23</v>
      </c>
      <c r="W119" s="274"/>
      <c r="X119" s="2" t="s">
        <v>287</v>
      </c>
      <c r="Y119" s="13"/>
      <c r="Z119" s="1"/>
      <c r="AA119" s="1"/>
      <c r="AB119" s="1"/>
      <c r="AC119" s="2"/>
      <c r="AD119" s="13"/>
      <c r="AE119" s="1"/>
      <c r="AF119" s="277"/>
    </row>
    <row r="120" spans="2:32" x14ac:dyDescent="0.2">
      <c r="B120" s="13" t="s">
        <v>94</v>
      </c>
      <c r="C120" s="274" t="s">
        <v>252</v>
      </c>
      <c r="D120" s="276">
        <v>106</v>
      </c>
      <c r="E120" s="30" t="s">
        <v>44</v>
      </c>
      <c r="F120" s="13"/>
      <c r="G120" s="276"/>
      <c r="H120" s="276">
        <v>6</v>
      </c>
      <c r="I120" s="276"/>
      <c r="J120" s="276"/>
      <c r="K120" s="276">
        <v>3</v>
      </c>
      <c r="L120" s="276" t="s">
        <v>45</v>
      </c>
      <c r="M120" s="276"/>
      <c r="N120" s="276">
        <v>3</v>
      </c>
      <c r="O120" s="276">
        <v>7</v>
      </c>
      <c r="P120" s="276"/>
      <c r="Q120" s="276"/>
      <c r="R120" s="280"/>
      <c r="S120" s="322" t="s">
        <v>1506</v>
      </c>
      <c r="T120" s="98">
        <v>45351</v>
      </c>
      <c r="U120" s="274" t="s">
        <v>45</v>
      </c>
      <c r="V120" s="276">
        <v>10</v>
      </c>
      <c r="W120" s="274"/>
      <c r="X120" s="2"/>
      <c r="Y120" s="13"/>
      <c r="Z120" s="1"/>
      <c r="AA120" s="1"/>
      <c r="AB120" s="1"/>
      <c r="AC120" s="2"/>
      <c r="AD120" s="13"/>
      <c r="AE120" s="1"/>
      <c r="AF120" s="277"/>
    </row>
    <row r="121" spans="2:32" x14ac:dyDescent="0.2">
      <c r="B121" s="13" t="s">
        <v>94</v>
      </c>
      <c r="C121" s="274" t="s">
        <v>252</v>
      </c>
      <c r="D121" s="276">
        <v>107</v>
      </c>
      <c r="E121" s="30" t="s">
        <v>55</v>
      </c>
      <c r="F121" s="13"/>
      <c r="G121" s="276">
        <v>1</v>
      </c>
      <c r="H121" s="276">
        <v>6</v>
      </c>
      <c r="I121" s="276"/>
      <c r="J121" s="276"/>
      <c r="K121" s="276">
        <v>3</v>
      </c>
      <c r="L121" s="276" t="s">
        <v>45</v>
      </c>
      <c r="M121" s="276"/>
      <c r="N121" s="276">
        <v>3</v>
      </c>
      <c r="O121" s="276">
        <v>6</v>
      </c>
      <c r="P121" s="276"/>
      <c r="Q121" s="276"/>
      <c r="R121" s="280"/>
      <c r="S121" s="322" t="s">
        <v>1507</v>
      </c>
      <c r="T121" s="56">
        <v>45351</v>
      </c>
      <c r="U121" s="276" t="s">
        <v>45</v>
      </c>
      <c r="V121" s="276">
        <v>9</v>
      </c>
      <c r="W121" s="274"/>
      <c r="X121" s="2"/>
      <c r="Y121" s="13"/>
      <c r="Z121" s="1"/>
      <c r="AA121" s="1"/>
      <c r="AB121" s="1"/>
      <c r="AC121" s="2"/>
      <c r="AD121" s="13"/>
      <c r="AE121" s="1"/>
      <c r="AF121" s="277"/>
    </row>
    <row r="122" spans="2:32" x14ac:dyDescent="0.2">
      <c r="B122" s="13" t="s">
        <v>94</v>
      </c>
      <c r="C122" s="274" t="s">
        <v>252</v>
      </c>
      <c r="D122" s="276">
        <v>108</v>
      </c>
      <c r="E122" s="30" t="s">
        <v>42</v>
      </c>
      <c r="F122" s="13"/>
      <c r="G122" s="276">
        <v>3</v>
      </c>
      <c r="H122" s="276"/>
      <c r="I122" s="276"/>
      <c r="J122" s="276"/>
      <c r="K122" s="276">
        <v>3</v>
      </c>
      <c r="L122" s="276" t="s">
        <v>45</v>
      </c>
      <c r="M122" s="276"/>
      <c r="N122" s="276">
        <v>3</v>
      </c>
      <c r="O122" s="276">
        <v>3</v>
      </c>
      <c r="P122" s="276"/>
      <c r="Q122" s="276"/>
      <c r="R122" s="280"/>
      <c r="S122" s="322" t="s">
        <v>1508</v>
      </c>
      <c r="T122" s="56">
        <v>45351</v>
      </c>
      <c r="U122" s="276" t="s">
        <v>45</v>
      </c>
      <c r="V122" s="276">
        <v>6</v>
      </c>
      <c r="W122" s="274"/>
      <c r="X122" s="2"/>
      <c r="Y122" s="13"/>
      <c r="Z122" s="1"/>
      <c r="AA122" s="1"/>
      <c r="AB122" s="1"/>
      <c r="AC122" s="2"/>
      <c r="AD122" s="13"/>
      <c r="AE122" s="1"/>
      <c r="AF122" s="277"/>
    </row>
    <row r="123" spans="2:32" ht="15.75" customHeight="1" x14ac:dyDescent="0.2">
      <c r="B123" s="13" t="s">
        <v>76</v>
      </c>
      <c r="C123" s="274" t="s">
        <v>252</v>
      </c>
      <c r="D123" s="276">
        <v>109</v>
      </c>
      <c r="E123" s="30" t="s">
        <v>42</v>
      </c>
      <c r="F123" s="13"/>
      <c r="G123" s="276">
        <v>3</v>
      </c>
      <c r="H123" s="276"/>
      <c r="I123" s="276"/>
      <c r="J123" s="276"/>
      <c r="K123" s="276"/>
      <c r="L123" s="276"/>
      <c r="M123" s="276"/>
      <c r="N123" s="276"/>
      <c r="O123" s="276"/>
      <c r="P123" s="276"/>
      <c r="Q123" s="276"/>
      <c r="R123" s="280"/>
      <c r="S123" s="320" t="s">
        <v>1658</v>
      </c>
      <c r="T123" s="98"/>
      <c r="U123" s="274"/>
      <c r="V123" s="276"/>
      <c r="W123" s="274"/>
      <c r="X123" s="2"/>
      <c r="Y123" s="13"/>
      <c r="Z123" s="1"/>
      <c r="AA123" s="1"/>
      <c r="AB123" s="1"/>
      <c r="AC123" s="2"/>
      <c r="AD123" s="13"/>
      <c r="AE123" s="1"/>
      <c r="AF123" s="277"/>
    </row>
    <row r="124" spans="2:32" ht="15.75" customHeight="1" x14ac:dyDescent="0.2">
      <c r="B124" s="13" t="s">
        <v>76</v>
      </c>
      <c r="C124" s="274" t="s">
        <v>252</v>
      </c>
      <c r="D124" s="276">
        <v>110</v>
      </c>
      <c r="E124" s="30" t="s">
        <v>49</v>
      </c>
      <c r="F124" s="13"/>
      <c r="G124" s="276"/>
      <c r="H124" s="276">
        <v>3</v>
      </c>
      <c r="I124" s="276"/>
      <c r="J124" s="276"/>
      <c r="K124" s="276"/>
      <c r="L124" s="276"/>
      <c r="M124" s="276"/>
      <c r="N124" s="276"/>
      <c r="O124" s="276"/>
      <c r="P124" s="276"/>
      <c r="Q124" s="276"/>
      <c r="R124" s="280"/>
      <c r="S124" s="320" t="s">
        <v>1659</v>
      </c>
      <c r="T124" s="56"/>
      <c r="U124" s="276"/>
      <c r="V124" s="276"/>
      <c r="W124" s="274"/>
      <c r="X124" s="2"/>
      <c r="Y124" s="13"/>
      <c r="Z124" s="1"/>
      <c r="AA124" s="1"/>
      <c r="AB124" s="1"/>
      <c r="AC124" s="2"/>
      <c r="AD124" s="13"/>
      <c r="AE124" s="1"/>
      <c r="AF124" s="277"/>
    </row>
    <row r="125" spans="2:32" x14ac:dyDescent="0.2">
      <c r="B125" s="13" t="s">
        <v>94</v>
      </c>
      <c r="C125" s="274" t="s">
        <v>252</v>
      </c>
      <c r="D125" s="276">
        <v>111</v>
      </c>
      <c r="E125" s="30" t="s">
        <v>55</v>
      </c>
      <c r="F125" s="13"/>
      <c r="G125" s="276">
        <v>2</v>
      </c>
      <c r="H125" s="276">
        <v>3</v>
      </c>
      <c r="I125" s="276">
        <v>3</v>
      </c>
      <c r="J125" s="276"/>
      <c r="K125" s="276"/>
      <c r="L125" s="276"/>
      <c r="M125" s="276"/>
      <c r="N125" s="276"/>
      <c r="O125" s="276">
        <v>3</v>
      </c>
      <c r="P125" s="276"/>
      <c r="Q125" s="276"/>
      <c r="R125" s="280"/>
      <c r="S125" s="322" t="s">
        <v>1118</v>
      </c>
      <c r="T125" s="56">
        <v>45351</v>
      </c>
      <c r="U125" s="276" t="s">
        <v>45</v>
      </c>
      <c r="V125" s="276">
        <v>3</v>
      </c>
      <c r="W125" s="274"/>
      <c r="X125" s="2"/>
      <c r="Y125" s="13"/>
      <c r="Z125" s="1"/>
      <c r="AA125" s="1"/>
      <c r="AB125" s="1"/>
      <c r="AC125" s="2"/>
      <c r="AD125" s="13"/>
      <c r="AE125" s="1"/>
      <c r="AF125" s="277"/>
    </row>
    <row r="126" spans="2:32" x14ac:dyDescent="0.2">
      <c r="B126" s="13" t="s">
        <v>94</v>
      </c>
      <c r="C126" s="274" t="s">
        <v>252</v>
      </c>
      <c r="D126" s="276">
        <v>112</v>
      </c>
      <c r="E126" s="30" t="s">
        <v>55</v>
      </c>
      <c r="F126" s="13"/>
      <c r="G126" s="276">
        <v>2</v>
      </c>
      <c r="H126" s="276">
        <v>3</v>
      </c>
      <c r="I126" s="276">
        <v>3</v>
      </c>
      <c r="J126" s="276"/>
      <c r="K126" s="276"/>
      <c r="L126" s="276"/>
      <c r="M126" s="276"/>
      <c r="N126" s="276"/>
      <c r="O126" s="276">
        <v>4</v>
      </c>
      <c r="P126" s="276"/>
      <c r="Q126" s="276"/>
      <c r="R126" s="280"/>
      <c r="S126" s="321" t="s">
        <v>1116</v>
      </c>
      <c r="T126" s="98">
        <v>45351</v>
      </c>
      <c r="U126" s="274" t="s">
        <v>45</v>
      </c>
      <c r="V126" s="276">
        <v>4</v>
      </c>
      <c r="W126" s="274"/>
      <c r="X126" s="2"/>
      <c r="Y126" s="13"/>
      <c r="Z126" s="1"/>
      <c r="AA126" s="1"/>
      <c r="AB126" s="1"/>
      <c r="AC126" s="2"/>
      <c r="AD126" s="13"/>
      <c r="AE126" s="1"/>
      <c r="AF126" s="277"/>
    </row>
    <row r="127" spans="2:32" ht="15.75" customHeight="1" x14ac:dyDescent="0.2">
      <c r="B127" s="13" t="s">
        <v>76</v>
      </c>
      <c r="C127" s="274" t="s">
        <v>252</v>
      </c>
      <c r="D127" s="276">
        <v>113</v>
      </c>
      <c r="E127" s="30" t="s">
        <v>42</v>
      </c>
      <c r="F127" s="13"/>
      <c r="G127" s="276">
        <v>3</v>
      </c>
      <c r="H127" s="276"/>
      <c r="I127" s="276"/>
      <c r="J127" s="276"/>
      <c r="K127" s="276"/>
      <c r="L127" s="276"/>
      <c r="M127" s="276"/>
      <c r="N127" s="276"/>
      <c r="O127" s="276"/>
      <c r="P127" s="276"/>
      <c r="Q127" s="276"/>
      <c r="R127" s="280"/>
      <c r="S127" s="322" t="s">
        <v>1505</v>
      </c>
      <c r="T127" s="98"/>
      <c r="U127" s="274"/>
      <c r="V127" s="276"/>
      <c r="W127" s="274"/>
      <c r="X127" s="2"/>
      <c r="Y127" s="13"/>
      <c r="Z127" s="1"/>
      <c r="AA127" s="1"/>
      <c r="AB127" s="1"/>
      <c r="AC127" s="2"/>
      <c r="AD127" s="13"/>
      <c r="AE127" s="1"/>
      <c r="AF127" s="277"/>
    </row>
    <row r="128" spans="2:32" ht="15.75" customHeight="1" x14ac:dyDescent="0.2">
      <c r="B128" s="13" t="s">
        <v>76</v>
      </c>
      <c r="C128" s="274" t="s">
        <v>252</v>
      </c>
      <c r="D128" s="276">
        <v>114</v>
      </c>
      <c r="E128" s="30" t="s">
        <v>42</v>
      </c>
      <c r="F128" s="13"/>
      <c r="G128" s="276">
        <v>3</v>
      </c>
      <c r="H128" s="276"/>
      <c r="I128" s="276"/>
      <c r="J128" s="276"/>
      <c r="K128" s="276"/>
      <c r="L128" s="276"/>
      <c r="M128" s="276"/>
      <c r="N128" s="276"/>
      <c r="O128" s="276"/>
      <c r="P128" s="276"/>
      <c r="Q128" s="276"/>
      <c r="R128" s="280"/>
      <c r="S128" s="322" t="s">
        <v>1505</v>
      </c>
      <c r="T128" s="98"/>
      <c r="U128" s="274"/>
      <c r="V128" s="276"/>
      <c r="W128" s="274"/>
      <c r="X128" s="2"/>
      <c r="Y128" s="13"/>
      <c r="Z128" s="1"/>
      <c r="AA128" s="1"/>
      <c r="AB128" s="1"/>
      <c r="AC128" s="2"/>
      <c r="AD128" s="13"/>
      <c r="AE128" s="1"/>
      <c r="AF128" s="277"/>
    </row>
    <row r="129" spans="2:32" x14ac:dyDescent="0.2">
      <c r="B129" s="13" t="s">
        <v>94</v>
      </c>
      <c r="C129" s="274" t="s">
        <v>252</v>
      </c>
      <c r="D129" s="276">
        <v>115</v>
      </c>
      <c r="E129" s="30" t="s">
        <v>50</v>
      </c>
      <c r="F129" s="13"/>
      <c r="G129" s="276">
        <v>1</v>
      </c>
      <c r="H129" s="276">
        <v>6</v>
      </c>
      <c r="I129" s="276"/>
      <c r="J129" s="276"/>
      <c r="K129" s="276"/>
      <c r="L129" s="276"/>
      <c r="M129" s="276"/>
      <c r="N129" s="276"/>
      <c r="O129" s="276">
        <v>3</v>
      </c>
      <c r="P129" s="276"/>
      <c r="Q129" s="276"/>
      <c r="R129" s="280"/>
      <c r="S129" s="322" t="s">
        <v>1118</v>
      </c>
      <c r="T129" s="98">
        <v>45351</v>
      </c>
      <c r="U129" s="274" t="s">
        <v>45</v>
      </c>
      <c r="V129" s="276">
        <v>3</v>
      </c>
      <c r="W129" s="274"/>
      <c r="X129" s="2"/>
      <c r="Y129" s="13"/>
      <c r="Z129" s="1"/>
      <c r="AA129" s="1"/>
      <c r="AB129" s="1"/>
      <c r="AC129" s="2"/>
      <c r="AD129" s="13"/>
      <c r="AE129" s="1"/>
      <c r="AF129" s="277"/>
    </row>
    <row r="130" spans="2:32" ht="15.75" customHeight="1" x14ac:dyDescent="0.2">
      <c r="B130" s="13" t="s">
        <v>76</v>
      </c>
      <c r="C130" s="274" t="s">
        <v>252</v>
      </c>
      <c r="D130" s="276">
        <v>116</v>
      </c>
      <c r="E130" s="30" t="s">
        <v>42</v>
      </c>
      <c r="F130" s="13"/>
      <c r="G130" s="12">
        <v>3</v>
      </c>
      <c r="H130" s="12"/>
      <c r="I130" s="12"/>
      <c r="J130" s="12"/>
      <c r="K130" s="12"/>
      <c r="L130" s="12"/>
      <c r="M130" s="12"/>
      <c r="N130" s="12"/>
      <c r="O130" s="12"/>
      <c r="P130" s="12"/>
      <c r="Q130" s="12"/>
      <c r="R130" s="254"/>
      <c r="S130" s="322" t="s">
        <v>1118</v>
      </c>
      <c r="T130" s="36"/>
      <c r="U130" s="1"/>
      <c r="V130" s="1"/>
      <c r="W130" s="1"/>
      <c r="X130" s="2"/>
      <c r="Y130" s="13"/>
      <c r="Z130" s="1"/>
      <c r="AA130" s="1"/>
      <c r="AB130" s="1"/>
      <c r="AC130" s="2"/>
      <c r="AD130" s="13"/>
      <c r="AE130" s="1"/>
      <c r="AF130" s="277"/>
    </row>
    <row r="131" spans="2:32" ht="15.75" customHeight="1" x14ac:dyDescent="0.2">
      <c r="B131" s="13" t="s">
        <v>76</v>
      </c>
      <c r="C131" s="274" t="s">
        <v>252</v>
      </c>
      <c r="D131" s="276">
        <v>117</v>
      </c>
      <c r="E131" s="30" t="s">
        <v>42</v>
      </c>
      <c r="F131" s="13"/>
      <c r="G131" s="12">
        <v>3</v>
      </c>
      <c r="H131" s="12"/>
      <c r="I131" s="12"/>
      <c r="J131" s="12"/>
      <c r="K131" s="12"/>
      <c r="L131" s="12"/>
      <c r="M131" s="12"/>
      <c r="N131" s="12"/>
      <c r="O131" s="12"/>
      <c r="P131" s="12"/>
      <c r="Q131" s="12"/>
      <c r="R131" s="254"/>
      <c r="S131" s="321" t="s">
        <v>1116</v>
      </c>
      <c r="T131" s="36"/>
      <c r="U131" s="1"/>
      <c r="V131" s="1"/>
      <c r="W131" s="1"/>
      <c r="X131" s="2"/>
      <c r="Y131" s="13"/>
      <c r="Z131" s="1"/>
      <c r="AA131" s="1"/>
      <c r="AB131" s="1"/>
      <c r="AC131" s="2"/>
      <c r="AD131" s="13"/>
      <c r="AE131" s="1"/>
      <c r="AF131" s="277"/>
    </row>
    <row r="132" spans="2:32" ht="15.75" customHeight="1" x14ac:dyDescent="0.2">
      <c r="B132" s="13" t="s">
        <v>76</v>
      </c>
      <c r="C132" s="274" t="s">
        <v>252</v>
      </c>
      <c r="D132" s="276">
        <v>118</v>
      </c>
      <c r="E132" s="30" t="s">
        <v>42</v>
      </c>
      <c r="F132" s="13"/>
      <c r="G132" s="276">
        <v>3</v>
      </c>
      <c r="H132" s="276"/>
      <c r="I132" s="276"/>
      <c r="J132" s="276"/>
      <c r="K132" s="276"/>
      <c r="L132" s="276"/>
      <c r="M132" s="276"/>
      <c r="N132" s="276"/>
      <c r="O132" s="276"/>
      <c r="P132" s="276"/>
      <c r="Q132" s="276"/>
      <c r="R132" s="280"/>
      <c r="S132" s="322" t="s">
        <v>1485</v>
      </c>
      <c r="T132" s="56"/>
      <c r="U132" s="276"/>
      <c r="V132" s="276"/>
      <c r="W132" s="1"/>
      <c r="X132" s="2"/>
      <c r="Y132" s="13"/>
      <c r="Z132" s="1"/>
      <c r="AA132" s="1"/>
      <c r="AB132" s="1"/>
      <c r="AC132" s="2"/>
      <c r="AD132" s="13"/>
      <c r="AE132" s="1"/>
      <c r="AF132" s="277"/>
    </row>
    <row r="133" spans="2:32" ht="15.75" customHeight="1" x14ac:dyDescent="0.2">
      <c r="B133" s="13" t="s">
        <v>76</v>
      </c>
      <c r="C133" s="274" t="s">
        <v>252</v>
      </c>
      <c r="D133" s="276">
        <v>119</v>
      </c>
      <c r="E133" s="30" t="s">
        <v>42</v>
      </c>
      <c r="F133" s="13"/>
      <c r="G133" s="276">
        <v>3</v>
      </c>
      <c r="H133" s="276"/>
      <c r="I133" s="276"/>
      <c r="J133" s="276"/>
      <c r="K133" s="276"/>
      <c r="L133" s="276"/>
      <c r="M133" s="276"/>
      <c r="N133" s="276"/>
      <c r="O133" s="276"/>
      <c r="P133" s="276"/>
      <c r="Q133" s="276"/>
      <c r="R133" s="280"/>
      <c r="S133" s="322" t="s">
        <v>1509</v>
      </c>
      <c r="T133" s="56"/>
      <c r="U133" s="276"/>
      <c r="V133" s="276"/>
      <c r="W133" s="1"/>
      <c r="X133" s="2"/>
      <c r="Y133" s="13"/>
      <c r="Z133" s="1"/>
      <c r="AA133" s="1"/>
      <c r="AB133" s="1"/>
      <c r="AC133" s="2"/>
      <c r="AD133" s="13"/>
      <c r="AE133" s="1"/>
      <c r="AF133" s="277"/>
    </row>
    <row r="134" spans="2:32" ht="15.75" customHeight="1" x14ac:dyDescent="0.2">
      <c r="B134" s="13" t="s">
        <v>76</v>
      </c>
      <c r="C134" s="274" t="s">
        <v>252</v>
      </c>
      <c r="D134" s="276">
        <v>120</v>
      </c>
      <c r="E134" s="30" t="s">
        <v>42</v>
      </c>
      <c r="F134" s="13"/>
      <c r="G134" s="276">
        <v>3</v>
      </c>
      <c r="H134" s="276"/>
      <c r="I134" s="276"/>
      <c r="J134" s="276"/>
      <c r="K134" s="276"/>
      <c r="L134" s="276"/>
      <c r="M134" s="276"/>
      <c r="N134" s="276"/>
      <c r="O134" s="276"/>
      <c r="P134" s="276"/>
      <c r="Q134" s="276"/>
      <c r="R134" s="280"/>
      <c r="S134" s="322" t="s">
        <v>1136</v>
      </c>
      <c r="T134" s="56"/>
      <c r="U134" s="276"/>
      <c r="V134" s="276"/>
      <c r="W134" s="1"/>
      <c r="X134" s="2"/>
      <c r="Y134" s="13"/>
      <c r="Z134" s="1"/>
      <c r="AA134" s="1"/>
      <c r="AB134" s="1"/>
      <c r="AC134" s="2"/>
      <c r="AD134" s="13"/>
      <c r="AE134" s="1"/>
      <c r="AF134" s="277"/>
    </row>
    <row r="135" spans="2:32" x14ac:dyDescent="0.2">
      <c r="B135" s="13" t="s">
        <v>94</v>
      </c>
      <c r="C135" s="274" t="s">
        <v>252</v>
      </c>
      <c r="D135" s="276">
        <v>121</v>
      </c>
      <c r="E135" s="30" t="s">
        <v>50</v>
      </c>
      <c r="F135" s="13"/>
      <c r="G135" s="276">
        <v>2</v>
      </c>
      <c r="H135" s="276">
        <v>6</v>
      </c>
      <c r="I135" s="276"/>
      <c r="J135" s="276"/>
      <c r="K135" s="276"/>
      <c r="L135" s="276"/>
      <c r="M135" s="276"/>
      <c r="N135" s="276"/>
      <c r="O135" s="276">
        <v>3</v>
      </c>
      <c r="P135" s="276"/>
      <c r="Q135" s="276"/>
      <c r="R135" s="280"/>
      <c r="S135" s="322" t="s">
        <v>1497</v>
      </c>
      <c r="T135" s="56">
        <v>45351</v>
      </c>
      <c r="U135" s="276" t="s">
        <v>45</v>
      </c>
      <c r="V135" s="276">
        <v>3</v>
      </c>
      <c r="W135" s="1"/>
      <c r="X135" s="2"/>
      <c r="Y135" s="13"/>
      <c r="Z135" s="1"/>
      <c r="AA135" s="1"/>
      <c r="AB135" s="1"/>
      <c r="AC135" s="2"/>
      <c r="AD135" s="13"/>
      <c r="AE135" s="1"/>
      <c r="AF135" s="277"/>
    </row>
    <row r="136" spans="2:32" x14ac:dyDescent="0.2">
      <c r="B136" s="13" t="s">
        <v>94</v>
      </c>
      <c r="C136" s="274" t="s">
        <v>252</v>
      </c>
      <c r="D136" s="276">
        <v>122</v>
      </c>
      <c r="E136" s="30" t="s">
        <v>245</v>
      </c>
      <c r="F136" s="13"/>
      <c r="G136" s="276">
        <v>3</v>
      </c>
      <c r="H136" s="276"/>
      <c r="I136" s="276">
        <v>2</v>
      </c>
      <c r="J136" s="276"/>
      <c r="K136" s="276"/>
      <c r="L136" s="276"/>
      <c r="M136" s="276"/>
      <c r="N136" s="276"/>
      <c r="O136" s="276">
        <v>4</v>
      </c>
      <c r="P136" s="276"/>
      <c r="Q136" s="276"/>
      <c r="R136" s="280"/>
      <c r="S136" s="322" t="s">
        <v>1510</v>
      </c>
      <c r="T136" s="56">
        <v>45351</v>
      </c>
      <c r="U136" s="276" t="s">
        <v>45</v>
      </c>
      <c r="V136" s="276">
        <v>4</v>
      </c>
      <c r="W136" s="1"/>
      <c r="X136" s="2"/>
      <c r="Y136" s="13"/>
      <c r="Z136" s="1"/>
      <c r="AA136" s="1"/>
      <c r="AB136" s="1"/>
      <c r="AC136" s="2"/>
      <c r="AD136" s="13"/>
      <c r="AE136" s="1"/>
      <c r="AF136" s="277"/>
    </row>
    <row r="137" spans="2:32" ht="15.75" customHeight="1" x14ac:dyDescent="0.2">
      <c r="B137" s="13" t="s">
        <v>76</v>
      </c>
      <c r="C137" s="274" t="s">
        <v>252</v>
      </c>
      <c r="D137" s="276">
        <v>123</v>
      </c>
      <c r="E137" s="30" t="s">
        <v>42</v>
      </c>
      <c r="F137" s="13"/>
      <c r="G137" s="276">
        <v>3</v>
      </c>
      <c r="H137" s="276"/>
      <c r="I137" s="276"/>
      <c r="J137" s="276"/>
      <c r="K137" s="276"/>
      <c r="L137" s="276"/>
      <c r="M137" s="276"/>
      <c r="N137" s="276"/>
      <c r="O137" s="276"/>
      <c r="P137" s="276"/>
      <c r="Q137" s="276"/>
      <c r="R137" s="280"/>
      <c r="S137" s="322" t="s">
        <v>1497</v>
      </c>
      <c r="T137" s="56"/>
      <c r="U137" s="276"/>
      <c r="V137" s="276"/>
      <c r="W137" s="1"/>
      <c r="X137" s="2"/>
      <c r="Y137" s="13"/>
      <c r="Z137" s="1"/>
      <c r="AA137" s="1"/>
      <c r="AB137" s="1"/>
      <c r="AC137" s="2"/>
      <c r="AD137" s="13"/>
      <c r="AE137" s="1"/>
      <c r="AF137" s="277"/>
    </row>
    <row r="138" spans="2:32" x14ac:dyDescent="0.2">
      <c r="B138" s="13" t="s">
        <v>94</v>
      </c>
      <c r="C138" s="274" t="s">
        <v>252</v>
      </c>
      <c r="D138" s="276">
        <v>124</v>
      </c>
      <c r="E138" s="30" t="s">
        <v>50</v>
      </c>
      <c r="F138" s="13"/>
      <c r="G138" s="276">
        <v>1</v>
      </c>
      <c r="H138" s="276">
        <v>6</v>
      </c>
      <c r="I138" s="276"/>
      <c r="J138" s="276"/>
      <c r="K138" s="276"/>
      <c r="L138" s="276"/>
      <c r="M138" s="276"/>
      <c r="N138" s="276"/>
      <c r="O138" s="276">
        <v>3</v>
      </c>
      <c r="P138" s="276"/>
      <c r="Q138" s="276"/>
      <c r="R138" s="280"/>
      <c r="S138" s="322" t="s">
        <v>1118</v>
      </c>
      <c r="T138" s="56">
        <v>45351</v>
      </c>
      <c r="U138" s="276" t="s">
        <v>45</v>
      </c>
      <c r="V138" s="276">
        <v>3</v>
      </c>
      <c r="W138" s="1"/>
      <c r="X138" s="2"/>
      <c r="Y138" s="13"/>
      <c r="Z138" s="1"/>
      <c r="AA138" s="1"/>
      <c r="AB138" s="1"/>
      <c r="AC138" s="2"/>
      <c r="AD138" s="13"/>
      <c r="AE138" s="1"/>
      <c r="AF138" s="277"/>
    </row>
    <row r="139" spans="2:32" ht="15.75" customHeight="1" x14ac:dyDescent="0.2">
      <c r="B139" s="13" t="s">
        <v>76</v>
      </c>
      <c r="C139" s="274" t="s">
        <v>252</v>
      </c>
      <c r="D139" s="276">
        <v>125</v>
      </c>
      <c r="E139" s="30" t="s">
        <v>42</v>
      </c>
      <c r="F139" s="13"/>
      <c r="G139" s="276">
        <v>3</v>
      </c>
      <c r="H139" s="276"/>
      <c r="I139" s="276"/>
      <c r="J139" s="276"/>
      <c r="K139" s="276"/>
      <c r="L139" s="276"/>
      <c r="M139" s="276"/>
      <c r="N139" s="276"/>
      <c r="O139" s="276"/>
      <c r="P139" s="276"/>
      <c r="Q139" s="276"/>
      <c r="R139" s="280"/>
      <c r="S139" s="321" t="s">
        <v>1116</v>
      </c>
      <c r="T139" s="56"/>
      <c r="U139" s="276"/>
      <c r="V139" s="276"/>
      <c r="W139" s="1"/>
      <c r="X139" s="2"/>
      <c r="Y139" s="13"/>
      <c r="Z139" s="1"/>
      <c r="AA139" s="1"/>
      <c r="AB139" s="1"/>
      <c r="AC139" s="2"/>
      <c r="AD139" s="13"/>
      <c r="AE139" s="1"/>
      <c r="AF139" s="277"/>
    </row>
    <row r="140" spans="2:32" ht="15.75" customHeight="1" x14ac:dyDescent="0.2">
      <c r="B140" s="13" t="s">
        <v>76</v>
      </c>
      <c r="C140" s="274" t="s">
        <v>252</v>
      </c>
      <c r="D140" s="276">
        <v>126</v>
      </c>
      <c r="E140" s="30" t="s">
        <v>42</v>
      </c>
      <c r="F140" s="13"/>
      <c r="G140" s="276">
        <v>3</v>
      </c>
      <c r="H140" s="276"/>
      <c r="I140" s="276"/>
      <c r="J140" s="276"/>
      <c r="K140" s="276"/>
      <c r="L140" s="276"/>
      <c r="M140" s="276"/>
      <c r="N140" s="276"/>
      <c r="O140" s="276"/>
      <c r="P140" s="276"/>
      <c r="Q140" s="276"/>
      <c r="R140" s="280"/>
      <c r="S140" s="322" t="s">
        <v>1511</v>
      </c>
      <c r="T140" s="56"/>
      <c r="U140" s="276"/>
      <c r="V140" s="276"/>
      <c r="W140" s="1"/>
      <c r="X140" s="2"/>
      <c r="Y140" s="13"/>
      <c r="Z140" s="1"/>
      <c r="AA140" s="1"/>
      <c r="AB140" s="1"/>
      <c r="AC140" s="2"/>
      <c r="AD140" s="13"/>
      <c r="AE140" s="1"/>
      <c r="AF140" s="277"/>
    </row>
    <row r="141" spans="2:32" ht="15.75" customHeight="1" x14ac:dyDescent="0.2">
      <c r="B141" s="13" t="s">
        <v>76</v>
      </c>
      <c r="C141" s="274" t="s">
        <v>252</v>
      </c>
      <c r="D141" s="276">
        <v>127</v>
      </c>
      <c r="E141" s="30" t="s">
        <v>42</v>
      </c>
      <c r="F141" s="13"/>
      <c r="G141" s="276">
        <v>3</v>
      </c>
      <c r="H141" s="276"/>
      <c r="I141" s="276"/>
      <c r="J141" s="276"/>
      <c r="K141" s="276"/>
      <c r="L141" s="276"/>
      <c r="M141" s="276"/>
      <c r="N141" s="276"/>
      <c r="O141" s="276"/>
      <c r="P141" s="276"/>
      <c r="Q141" s="276"/>
      <c r="R141" s="280"/>
      <c r="S141" s="321" t="s">
        <v>1116</v>
      </c>
      <c r="T141" s="56"/>
      <c r="U141" s="276"/>
      <c r="V141" s="276"/>
      <c r="W141" s="1"/>
      <c r="X141" s="2"/>
      <c r="Y141" s="13"/>
      <c r="Z141" s="1"/>
      <c r="AA141" s="1"/>
      <c r="AB141" s="1"/>
      <c r="AC141" s="2"/>
      <c r="AD141" s="13"/>
      <c r="AE141" s="1"/>
      <c r="AF141" s="277"/>
    </row>
    <row r="142" spans="2:32" ht="15.75" customHeight="1" x14ac:dyDescent="0.2">
      <c r="B142" s="13" t="s">
        <v>76</v>
      </c>
      <c r="C142" s="274" t="s">
        <v>252</v>
      </c>
      <c r="D142" s="276">
        <v>128</v>
      </c>
      <c r="E142" s="30" t="s">
        <v>42</v>
      </c>
      <c r="F142" s="13"/>
      <c r="G142" s="276">
        <v>3</v>
      </c>
      <c r="H142" s="276"/>
      <c r="I142" s="276"/>
      <c r="J142" s="276"/>
      <c r="K142" s="276"/>
      <c r="L142" s="276"/>
      <c r="M142" s="276"/>
      <c r="N142" s="276"/>
      <c r="O142" s="276"/>
      <c r="P142" s="276"/>
      <c r="Q142" s="276"/>
      <c r="R142" s="280"/>
      <c r="S142" s="322" t="s">
        <v>1118</v>
      </c>
      <c r="T142" s="56"/>
      <c r="U142" s="276"/>
      <c r="V142" s="276"/>
      <c r="W142" s="1"/>
      <c r="X142" s="2"/>
      <c r="Y142" s="13"/>
      <c r="Z142" s="1"/>
      <c r="AA142" s="1"/>
      <c r="AB142" s="1"/>
      <c r="AC142" s="2"/>
      <c r="AD142" s="13"/>
      <c r="AE142" s="1"/>
      <c r="AF142" s="277"/>
    </row>
    <row r="143" spans="2:32" x14ac:dyDescent="0.2">
      <c r="B143" s="13" t="s">
        <v>94</v>
      </c>
      <c r="C143" s="274" t="s">
        <v>252</v>
      </c>
      <c r="D143" s="276">
        <v>129</v>
      </c>
      <c r="E143" s="30" t="s">
        <v>44</v>
      </c>
      <c r="F143" s="13"/>
      <c r="G143" s="276">
        <v>1</v>
      </c>
      <c r="H143" s="276">
        <v>6</v>
      </c>
      <c r="I143" s="276"/>
      <c r="J143" s="276"/>
      <c r="K143" s="276"/>
      <c r="L143" s="276"/>
      <c r="M143" s="276"/>
      <c r="N143" s="276"/>
      <c r="O143" s="276">
        <v>3</v>
      </c>
      <c r="P143" s="276"/>
      <c r="Q143" s="276"/>
      <c r="R143" s="280"/>
      <c r="S143" s="322" t="s">
        <v>1497</v>
      </c>
      <c r="T143" s="56">
        <v>45351</v>
      </c>
      <c r="U143" s="276" t="s">
        <v>45</v>
      </c>
      <c r="V143" s="276">
        <v>3</v>
      </c>
      <c r="W143" s="1"/>
      <c r="X143" s="2"/>
      <c r="Y143" s="13"/>
      <c r="Z143" s="1"/>
      <c r="AA143" s="1"/>
      <c r="AB143" s="1"/>
      <c r="AC143" s="2"/>
      <c r="AD143" s="13"/>
      <c r="AE143" s="1"/>
      <c r="AF143" s="277"/>
    </row>
    <row r="144" spans="2:32" x14ac:dyDescent="0.2">
      <c r="B144" s="13" t="s">
        <v>94</v>
      </c>
      <c r="C144" s="274" t="s">
        <v>252</v>
      </c>
      <c r="D144" s="276">
        <v>130</v>
      </c>
      <c r="E144" s="30" t="s">
        <v>50</v>
      </c>
      <c r="F144" s="13"/>
      <c r="G144" s="276">
        <v>1</v>
      </c>
      <c r="H144" s="276">
        <v>3</v>
      </c>
      <c r="I144" s="276">
        <v>3</v>
      </c>
      <c r="J144" s="276"/>
      <c r="K144" s="276"/>
      <c r="L144" s="276"/>
      <c r="M144" s="276"/>
      <c r="N144" s="276"/>
      <c r="O144" s="276">
        <v>3</v>
      </c>
      <c r="P144" s="276"/>
      <c r="Q144" s="276"/>
      <c r="R144" s="280"/>
      <c r="S144" s="321" t="s">
        <v>1116</v>
      </c>
      <c r="T144" s="56">
        <v>45351</v>
      </c>
      <c r="U144" s="276" t="s">
        <v>45</v>
      </c>
      <c r="V144" s="276">
        <v>3</v>
      </c>
      <c r="W144" s="1"/>
      <c r="X144" s="2"/>
      <c r="Y144" s="13"/>
      <c r="Z144" s="1"/>
      <c r="AA144" s="1"/>
      <c r="AB144" s="1"/>
      <c r="AC144" s="2"/>
      <c r="AD144" s="13"/>
      <c r="AE144" s="1"/>
      <c r="AF144" s="277"/>
    </row>
    <row r="145" spans="2:32" x14ac:dyDescent="0.2">
      <c r="B145" s="13" t="s">
        <v>94</v>
      </c>
      <c r="C145" s="274" t="s">
        <v>252</v>
      </c>
      <c r="D145" s="276">
        <v>131</v>
      </c>
      <c r="E145" s="30" t="s">
        <v>50</v>
      </c>
      <c r="F145" s="13"/>
      <c r="G145" s="276">
        <v>1</v>
      </c>
      <c r="H145" s="276">
        <v>3</v>
      </c>
      <c r="I145" s="276">
        <v>3</v>
      </c>
      <c r="J145" s="276"/>
      <c r="K145" s="276"/>
      <c r="L145" s="276"/>
      <c r="M145" s="276"/>
      <c r="N145" s="276"/>
      <c r="O145" s="276">
        <v>3</v>
      </c>
      <c r="P145" s="276"/>
      <c r="Q145" s="276"/>
      <c r="R145" s="280"/>
      <c r="S145" s="321" t="s">
        <v>1116</v>
      </c>
      <c r="T145" s="56">
        <v>45351</v>
      </c>
      <c r="U145" s="276" t="s">
        <v>45</v>
      </c>
      <c r="V145" s="276">
        <v>3</v>
      </c>
      <c r="W145" s="1"/>
      <c r="X145" s="2"/>
      <c r="Y145" s="13"/>
      <c r="Z145" s="1"/>
      <c r="AA145" s="1"/>
      <c r="AB145" s="1"/>
      <c r="AC145" s="2"/>
      <c r="AD145" s="13"/>
      <c r="AE145" s="1"/>
      <c r="AF145" s="277"/>
    </row>
    <row r="146" spans="2:32" ht="15.75" customHeight="1" x14ac:dyDescent="0.2">
      <c r="B146" s="13" t="s">
        <v>76</v>
      </c>
      <c r="C146" s="274" t="s">
        <v>252</v>
      </c>
      <c r="D146" s="276">
        <v>132</v>
      </c>
      <c r="E146" s="30" t="s">
        <v>42</v>
      </c>
      <c r="F146" s="13"/>
      <c r="G146" s="276">
        <v>3</v>
      </c>
      <c r="H146" s="276"/>
      <c r="I146" s="276"/>
      <c r="J146" s="276"/>
      <c r="K146" s="276"/>
      <c r="L146" s="276"/>
      <c r="M146" s="276"/>
      <c r="N146" s="276"/>
      <c r="O146" s="276"/>
      <c r="P146" s="276"/>
      <c r="Q146" s="276"/>
      <c r="R146" s="280"/>
      <c r="S146" s="321" t="s">
        <v>1116</v>
      </c>
      <c r="T146" s="56"/>
      <c r="U146" s="276"/>
      <c r="V146" s="276"/>
      <c r="W146" s="1"/>
      <c r="X146" s="2"/>
      <c r="Y146" s="13"/>
      <c r="Z146" s="1"/>
      <c r="AA146" s="1"/>
      <c r="AB146" s="1"/>
      <c r="AC146" s="2"/>
      <c r="AD146" s="13"/>
      <c r="AE146" s="1"/>
      <c r="AF146" s="277"/>
    </row>
    <row r="147" spans="2:32" x14ac:dyDescent="0.2">
      <c r="B147" s="13" t="s">
        <v>94</v>
      </c>
      <c r="C147" s="274" t="s">
        <v>252</v>
      </c>
      <c r="D147" s="276">
        <v>133</v>
      </c>
      <c r="E147" s="30" t="s">
        <v>44</v>
      </c>
      <c r="F147" s="13"/>
      <c r="G147" s="276">
        <v>2</v>
      </c>
      <c r="H147" s="276">
        <v>6</v>
      </c>
      <c r="I147" s="276"/>
      <c r="J147" s="276"/>
      <c r="K147" s="276"/>
      <c r="L147" s="276"/>
      <c r="M147" s="276"/>
      <c r="N147" s="276"/>
      <c r="O147" s="276">
        <v>3</v>
      </c>
      <c r="P147" s="276"/>
      <c r="Q147" s="276"/>
      <c r="R147" s="280"/>
      <c r="S147" s="322" t="s">
        <v>1497</v>
      </c>
      <c r="T147" s="56">
        <v>45351</v>
      </c>
      <c r="U147" s="276" t="s">
        <v>45</v>
      </c>
      <c r="V147" s="276">
        <v>3</v>
      </c>
      <c r="W147" s="1"/>
      <c r="X147" s="2"/>
      <c r="Y147" s="13"/>
      <c r="Z147" s="1"/>
      <c r="AA147" s="1"/>
      <c r="AB147" s="1"/>
      <c r="AC147" s="2"/>
      <c r="AD147" s="13"/>
      <c r="AE147" s="1"/>
      <c r="AF147" s="277"/>
    </row>
    <row r="148" spans="2:32" x14ac:dyDescent="0.2">
      <c r="B148" s="13" t="s">
        <v>94</v>
      </c>
      <c r="C148" s="274" t="s">
        <v>252</v>
      </c>
      <c r="D148" s="276">
        <v>134</v>
      </c>
      <c r="E148" s="30" t="s">
        <v>246</v>
      </c>
      <c r="F148" s="13"/>
      <c r="G148" s="276">
        <v>3</v>
      </c>
      <c r="H148" s="276"/>
      <c r="I148" s="276">
        <v>2</v>
      </c>
      <c r="J148" s="276"/>
      <c r="K148" s="276">
        <v>2</v>
      </c>
      <c r="L148" s="276"/>
      <c r="M148" s="276" t="s">
        <v>45</v>
      </c>
      <c r="N148" s="276"/>
      <c r="O148" s="276">
        <v>2</v>
      </c>
      <c r="P148" s="276"/>
      <c r="Q148" s="276"/>
      <c r="R148" s="280"/>
      <c r="S148" s="322" t="s">
        <v>1510</v>
      </c>
      <c r="T148" s="56">
        <v>45351</v>
      </c>
      <c r="U148" s="276" t="s">
        <v>45</v>
      </c>
      <c r="V148" s="276">
        <v>8</v>
      </c>
      <c r="W148" s="1"/>
      <c r="X148" s="2"/>
      <c r="Y148" s="13"/>
      <c r="Z148" s="1"/>
      <c r="AA148" s="1"/>
      <c r="AB148" s="1"/>
      <c r="AC148" s="2"/>
      <c r="AD148" s="13"/>
      <c r="AE148" s="1"/>
      <c r="AF148" s="277"/>
    </row>
    <row r="149" spans="2:32" ht="15.75" customHeight="1" x14ac:dyDescent="0.2">
      <c r="B149" s="13" t="s">
        <v>76</v>
      </c>
      <c r="C149" s="274" t="s">
        <v>252</v>
      </c>
      <c r="D149" s="276">
        <v>135</v>
      </c>
      <c r="E149" s="30" t="s">
        <v>49</v>
      </c>
      <c r="F149" s="13"/>
      <c r="G149" s="276"/>
      <c r="H149" s="276"/>
      <c r="I149" s="276">
        <v>3</v>
      </c>
      <c r="J149" s="276"/>
      <c r="K149" s="276"/>
      <c r="L149" s="276"/>
      <c r="M149" s="276"/>
      <c r="N149" s="276"/>
      <c r="O149" s="276"/>
      <c r="P149" s="276"/>
      <c r="Q149" s="276"/>
      <c r="R149" s="280"/>
      <c r="S149" s="322" t="s">
        <v>1497</v>
      </c>
      <c r="T149" s="56"/>
      <c r="U149" s="276"/>
      <c r="V149" s="276"/>
      <c r="W149" s="1"/>
      <c r="X149" s="2"/>
      <c r="Y149" s="13"/>
      <c r="Z149" s="1"/>
      <c r="AA149" s="1"/>
      <c r="AB149" s="1"/>
      <c r="AC149" s="2"/>
      <c r="AD149" s="13"/>
      <c r="AE149" s="1"/>
      <c r="AF149" s="277"/>
    </row>
    <row r="150" spans="2:32" x14ac:dyDescent="0.2">
      <c r="B150" s="13" t="s">
        <v>94</v>
      </c>
      <c r="C150" s="274" t="s">
        <v>252</v>
      </c>
      <c r="D150" s="276">
        <v>136</v>
      </c>
      <c r="E150" s="30" t="s">
        <v>44</v>
      </c>
      <c r="F150" s="13"/>
      <c r="G150" s="276"/>
      <c r="H150" s="276">
        <v>12</v>
      </c>
      <c r="I150" s="276"/>
      <c r="J150" s="276"/>
      <c r="K150" s="276"/>
      <c r="L150" s="276"/>
      <c r="M150" s="276"/>
      <c r="N150" s="276">
        <v>2</v>
      </c>
      <c r="O150" s="276">
        <v>10</v>
      </c>
      <c r="P150" s="276"/>
      <c r="Q150" s="276"/>
      <c r="R150" s="280"/>
      <c r="S150" s="322" t="s">
        <v>1512</v>
      </c>
      <c r="T150" s="56">
        <v>45351</v>
      </c>
      <c r="U150" s="276" t="s">
        <v>45</v>
      </c>
      <c r="V150" s="276">
        <v>10</v>
      </c>
      <c r="W150" s="1"/>
      <c r="X150" s="2"/>
      <c r="Y150" s="13"/>
      <c r="Z150" s="1"/>
      <c r="AA150" s="1"/>
      <c r="AB150" s="1"/>
      <c r="AC150" s="2"/>
      <c r="AD150" s="13"/>
      <c r="AE150" s="1"/>
      <c r="AF150" s="277"/>
    </row>
    <row r="151" spans="2:32" ht="15.75" customHeight="1" x14ac:dyDescent="0.2">
      <c r="B151" s="13" t="s">
        <v>76</v>
      </c>
      <c r="C151" s="274" t="s">
        <v>252</v>
      </c>
      <c r="D151" s="276">
        <v>137</v>
      </c>
      <c r="E151" s="30" t="s">
        <v>253</v>
      </c>
      <c r="F151" s="13"/>
      <c r="G151" s="276"/>
      <c r="H151" s="276">
        <v>6</v>
      </c>
      <c r="I151" s="276"/>
      <c r="J151" s="276"/>
      <c r="K151" s="276"/>
      <c r="L151" s="276"/>
      <c r="M151" s="276"/>
      <c r="N151" s="276"/>
      <c r="O151" s="276"/>
      <c r="P151" s="276"/>
      <c r="Q151" s="276"/>
      <c r="R151" s="280"/>
      <c r="S151" s="322" t="s">
        <v>1497</v>
      </c>
      <c r="T151" s="56"/>
      <c r="U151" s="276"/>
      <c r="V151" s="276"/>
      <c r="W151" s="1"/>
      <c r="X151" s="2"/>
      <c r="Y151" s="13"/>
      <c r="Z151" s="1"/>
      <c r="AA151" s="1"/>
      <c r="AB151" s="1"/>
      <c r="AC151" s="2"/>
      <c r="AD151" s="13"/>
      <c r="AE151" s="1"/>
      <c r="AF151" s="277"/>
    </row>
    <row r="152" spans="2:32" ht="15.75" customHeight="1" x14ac:dyDescent="0.2">
      <c r="B152" s="13" t="s">
        <v>76</v>
      </c>
      <c r="C152" s="274" t="s">
        <v>252</v>
      </c>
      <c r="D152" s="276">
        <v>138</v>
      </c>
      <c r="E152" s="30" t="s">
        <v>253</v>
      </c>
      <c r="F152" s="13"/>
      <c r="G152" s="276"/>
      <c r="H152" s="276">
        <v>6</v>
      </c>
      <c r="I152" s="276"/>
      <c r="J152" s="276"/>
      <c r="K152" s="276"/>
      <c r="L152" s="276"/>
      <c r="M152" s="276"/>
      <c r="N152" s="276"/>
      <c r="O152" s="276"/>
      <c r="P152" s="276"/>
      <c r="Q152" s="276"/>
      <c r="R152" s="280"/>
      <c r="S152" s="322" t="s">
        <v>1497</v>
      </c>
      <c r="T152" s="56"/>
      <c r="U152" s="276"/>
      <c r="V152" s="276"/>
      <c r="W152" s="1"/>
      <c r="X152" s="2"/>
      <c r="Y152" s="13"/>
      <c r="Z152" s="1"/>
      <c r="AA152" s="1"/>
      <c r="AB152" s="1"/>
      <c r="AC152" s="2"/>
      <c r="AD152" s="13"/>
      <c r="AE152" s="1"/>
      <c r="AF152" s="277"/>
    </row>
    <row r="153" spans="2:32" ht="15.75" customHeight="1" x14ac:dyDescent="0.2">
      <c r="B153" s="13" t="s">
        <v>76</v>
      </c>
      <c r="C153" s="274" t="s">
        <v>252</v>
      </c>
      <c r="D153" s="276">
        <v>139</v>
      </c>
      <c r="E153" s="30" t="s">
        <v>253</v>
      </c>
      <c r="F153" s="13"/>
      <c r="G153" s="276"/>
      <c r="H153" s="276">
        <v>6</v>
      </c>
      <c r="I153" s="276"/>
      <c r="J153" s="276"/>
      <c r="K153" s="276"/>
      <c r="L153" s="276"/>
      <c r="M153" s="276"/>
      <c r="N153" s="276"/>
      <c r="O153" s="276"/>
      <c r="P153" s="276"/>
      <c r="Q153" s="276"/>
      <c r="R153" s="280"/>
      <c r="S153" s="322" t="s">
        <v>1511</v>
      </c>
      <c r="T153" s="56"/>
      <c r="U153" s="276"/>
      <c r="V153" s="276"/>
      <c r="W153" s="1"/>
      <c r="X153" s="2"/>
      <c r="Y153" s="13"/>
      <c r="Z153" s="1"/>
      <c r="AA153" s="1"/>
      <c r="AB153" s="1"/>
      <c r="AC153" s="2"/>
      <c r="AD153" s="13"/>
      <c r="AE153" s="1"/>
      <c r="AF153" s="277"/>
    </row>
    <row r="154" spans="2:32" ht="15.75" customHeight="1" x14ac:dyDescent="0.2">
      <c r="B154" s="13" t="s">
        <v>76</v>
      </c>
      <c r="C154" s="274" t="s">
        <v>252</v>
      </c>
      <c r="D154" s="276">
        <v>140</v>
      </c>
      <c r="E154" s="30" t="s">
        <v>253</v>
      </c>
      <c r="F154" s="13"/>
      <c r="G154" s="276"/>
      <c r="H154" s="276">
        <v>6</v>
      </c>
      <c r="I154" s="276"/>
      <c r="J154" s="276"/>
      <c r="K154" s="276"/>
      <c r="L154" s="276"/>
      <c r="M154" s="276"/>
      <c r="N154" s="276"/>
      <c r="O154" s="276"/>
      <c r="P154" s="276"/>
      <c r="Q154" s="276"/>
      <c r="R154" s="280"/>
      <c r="S154" s="322" t="s">
        <v>1497</v>
      </c>
      <c r="T154" s="56"/>
      <c r="U154" s="276"/>
      <c r="V154" s="276"/>
      <c r="W154" s="1"/>
      <c r="X154" s="2"/>
      <c r="Y154" s="13"/>
      <c r="Z154" s="1"/>
      <c r="AA154" s="1"/>
      <c r="AB154" s="1"/>
      <c r="AC154" s="2"/>
      <c r="AD154" s="13"/>
      <c r="AE154" s="1"/>
      <c r="AF154" s="277"/>
    </row>
    <row r="155" spans="2:32" x14ac:dyDescent="0.2">
      <c r="B155" s="13" t="s">
        <v>94</v>
      </c>
      <c r="C155" s="274" t="s">
        <v>252</v>
      </c>
      <c r="D155" s="276">
        <v>141</v>
      </c>
      <c r="E155" s="30" t="s">
        <v>44</v>
      </c>
      <c r="F155" s="13"/>
      <c r="G155" s="276"/>
      <c r="H155" s="276">
        <v>12</v>
      </c>
      <c r="I155" s="276"/>
      <c r="J155" s="276"/>
      <c r="K155" s="276"/>
      <c r="L155" s="276"/>
      <c r="M155" s="276"/>
      <c r="N155" s="276"/>
      <c r="O155" s="276">
        <v>10</v>
      </c>
      <c r="P155" s="276"/>
      <c r="Q155" s="276"/>
      <c r="R155" s="280"/>
      <c r="S155" s="322" t="s">
        <v>1118</v>
      </c>
      <c r="T155" s="56">
        <v>45351</v>
      </c>
      <c r="U155" s="276" t="s">
        <v>45</v>
      </c>
      <c r="V155" s="276">
        <v>10</v>
      </c>
      <c r="W155" s="1"/>
      <c r="X155" s="2"/>
      <c r="Y155" s="13"/>
      <c r="Z155" s="1"/>
      <c r="AA155" s="1"/>
      <c r="AB155" s="1"/>
      <c r="AC155" s="2"/>
      <c r="AD155" s="13"/>
      <c r="AE155" s="1"/>
      <c r="AF155" s="277"/>
    </row>
    <row r="156" spans="2:32" x14ac:dyDescent="0.2">
      <c r="B156" s="13" t="s">
        <v>94</v>
      </c>
      <c r="C156" s="274" t="s">
        <v>252</v>
      </c>
      <c r="D156" s="276">
        <v>142</v>
      </c>
      <c r="E156" s="30" t="s">
        <v>244</v>
      </c>
      <c r="F156" s="13"/>
      <c r="G156" s="276">
        <v>3</v>
      </c>
      <c r="H156" s="276">
        <v>15</v>
      </c>
      <c r="I156" s="276"/>
      <c r="J156" s="276"/>
      <c r="K156" s="276"/>
      <c r="L156" s="276"/>
      <c r="M156" s="276"/>
      <c r="N156" s="276"/>
      <c r="O156" s="276">
        <v>10</v>
      </c>
      <c r="P156" s="276"/>
      <c r="Q156" s="276"/>
      <c r="R156" s="280"/>
      <c r="S156" s="321" t="s">
        <v>1116</v>
      </c>
      <c r="T156" s="56">
        <v>45351</v>
      </c>
      <c r="U156" s="276" t="s">
        <v>45</v>
      </c>
      <c r="V156" s="276">
        <v>10</v>
      </c>
      <c r="W156" s="1" t="s">
        <v>277</v>
      </c>
      <c r="X156" s="2"/>
      <c r="Y156" s="13"/>
      <c r="Z156" s="1"/>
      <c r="AA156" s="1"/>
      <c r="AB156" s="1"/>
      <c r="AC156" s="2"/>
      <c r="AD156" s="13"/>
      <c r="AE156" s="1"/>
      <c r="AF156" s="277"/>
    </row>
    <row r="157" spans="2:32" x14ac:dyDescent="0.2">
      <c r="B157" s="13" t="s">
        <v>94</v>
      </c>
      <c r="C157" s="274" t="s">
        <v>252</v>
      </c>
      <c r="D157" s="276">
        <v>143</v>
      </c>
      <c r="E157" s="237" t="s">
        <v>257</v>
      </c>
      <c r="F157" s="13"/>
      <c r="G157" s="276"/>
      <c r="H157" s="276">
        <v>8</v>
      </c>
      <c r="I157" s="276"/>
      <c r="J157" s="276"/>
      <c r="K157" s="276"/>
      <c r="L157" s="276"/>
      <c r="M157" s="276"/>
      <c r="N157" s="276"/>
      <c r="O157" s="276">
        <v>2</v>
      </c>
      <c r="P157" s="276"/>
      <c r="Q157" s="276"/>
      <c r="R157" s="280"/>
      <c r="S157" s="322" t="s">
        <v>1513</v>
      </c>
      <c r="T157" s="56">
        <v>45351</v>
      </c>
      <c r="U157" s="276" t="s">
        <v>45</v>
      </c>
      <c r="V157" s="276">
        <v>2</v>
      </c>
      <c r="W157" s="1"/>
      <c r="X157" s="2"/>
      <c r="Y157" s="13"/>
      <c r="Z157" s="1"/>
      <c r="AA157" s="1"/>
      <c r="AB157" s="1"/>
      <c r="AC157" s="2"/>
      <c r="AD157" s="13"/>
      <c r="AE157" s="1"/>
      <c r="AF157" s="277"/>
    </row>
    <row r="158" spans="2:32" x14ac:dyDescent="0.2">
      <c r="B158" s="13" t="s">
        <v>94</v>
      </c>
      <c r="C158" s="274" t="s">
        <v>252</v>
      </c>
      <c r="D158" s="276">
        <v>144</v>
      </c>
      <c r="E158" s="30" t="s">
        <v>44</v>
      </c>
      <c r="F158" s="13"/>
      <c r="G158" s="276"/>
      <c r="H158" s="276">
        <v>12</v>
      </c>
      <c r="I158" s="276"/>
      <c r="J158" s="276"/>
      <c r="K158" s="276"/>
      <c r="L158" s="276"/>
      <c r="M158" s="276"/>
      <c r="N158" s="276"/>
      <c r="O158" s="276"/>
      <c r="P158" s="276">
        <v>6</v>
      </c>
      <c r="Q158" s="276"/>
      <c r="R158" s="280"/>
      <c r="S158" s="322" t="s">
        <v>1514</v>
      </c>
      <c r="T158" s="56">
        <v>45351</v>
      </c>
      <c r="U158" s="276" t="s">
        <v>45</v>
      </c>
      <c r="V158" s="276">
        <v>11</v>
      </c>
      <c r="W158" s="1"/>
      <c r="X158" s="2" t="s">
        <v>286</v>
      </c>
      <c r="Y158" s="13"/>
      <c r="Z158" s="1"/>
      <c r="AA158" s="1"/>
      <c r="AB158" s="1"/>
      <c r="AC158" s="2"/>
      <c r="AD158" s="13"/>
      <c r="AE158" s="1"/>
      <c r="AF158" s="277"/>
    </row>
    <row r="159" spans="2:32" x14ac:dyDescent="0.2">
      <c r="B159" s="13" t="s">
        <v>94</v>
      </c>
      <c r="C159" s="274" t="s">
        <v>252</v>
      </c>
      <c r="D159" s="276">
        <v>145</v>
      </c>
      <c r="E159" s="30" t="s">
        <v>249</v>
      </c>
      <c r="F159" s="13"/>
      <c r="G159" s="276">
        <v>3</v>
      </c>
      <c r="H159" s="276">
        <v>12</v>
      </c>
      <c r="I159" s="276">
        <v>6</v>
      </c>
      <c r="J159" s="276"/>
      <c r="K159" s="276">
        <v>6</v>
      </c>
      <c r="L159" s="276" t="s">
        <v>45</v>
      </c>
      <c r="M159" s="276"/>
      <c r="N159" s="276">
        <v>5</v>
      </c>
      <c r="O159" s="276">
        <v>18</v>
      </c>
      <c r="P159" s="276"/>
      <c r="Q159" s="276"/>
      <c r="R159" s="280"/>
      <c r="S159" s="320" t="s">
        <v>1660</v>
      </c>
      <c r="T159" s="56">
        <v>45351</v>
      </c>
      <c r="U159" s="276" t="s">
        <v>45</v>
      </c>
      <c r="V159" s="276">
        <v>24</v>
      </c>
      <c r="W159" s="1"/>
      <c r="X159" s="2"/>
      <c r="Y159" s="13"/>
      <c r="Z159" s="1"/>
      <c r="AA159" s="1"/>
      <c r="AB159" s="1"/>
      <c r="AC159" s="2"/>
      <c r="AD159" s="13"/>
      <c r="AE159" s="1"/>
      <c r="AF159" s="277"/>
    </row>
    <row r="160" spans="2:32" ht="15.75" customHeight="1" x14ac:dyDescent="0.2">
      <c r="B160" s="13" t="s">
        <v>76</v>
      </c>
      <c r="C160" s="274" t="s">
        <v>252</v>
      </c>
      <c r="D160" s="276">
        <v>146</v>
      </c>
      <c r="E160" s="30" t="s">
        <v>49</v>
      </c>
      <c r="F160" s="13"/>
      <c r="G160" s="276"/>
      <c r="H160" s="276">
        <v>3</v>
      </c>
      <c r="I160" s="276"/>
      <c r="J160" s="276"/>
      <c r="K160" s="276"/>
      <c r="L160" s="276"/>
      <c r="M160" s="276"/>
      <c r="N160" s="276">
        <v>2</v>
      </c>
      <c r="O160" s="276"/>
      <c r="P160" s="276"/>
      <c r="Q160" s="276"/>
      <c r="R160" s="280"/>
      <c r="S160" s="322" t="s">
        <v>1515</v>
      </c>
      <c r="T160" s="56"/>
      <c r="U160" s="276"/>
      <c r="V160" s="276"/>
      <c r="W160" s="1"/>
      <c r="X160" s="2"/>
      <c r="Y160" s="13"/>
      <c r="Z160" s="1"/>
      <c r="AA160" s="1"/>
      <c r="AB160" s="1"/>
      <c r="AC160" s="2"/>
      <c r="AD160" s="13"/>
      <c r="AE160" s="1"/>
      <c r="AF160" s="277"/>
    </row>
    <row r="161" spans="2:32" x14ac:dyDescent="0.2">
      <c r="B161" s="13" t="s">
        <v>94</v>
      </c>
      <c r="C161" s="274" t="s">
        <v>252</v>
      </c>
      <c r="D161" s="276">
        <v>147</v>
      </c>
      <c r="E161" s="30" t="s">
        <v>49</v>
      </c>
      <c r="F161" s="13"/>
      <c r="G161" s="276">
        <v>4</v>
      </c>
      <c r="H161" s="276"/>
      <c r="I161" s="276">
        <v>3</v>
      </c>
      <c r="J161" s="276"/>
      <c r="K161" s="276">
        <v>6</v>
      </c>
      <c r="L161" s="276"/>
      <c r="M161" s="276"/>
      <c r="N161" s="276">
        <v>3</v>
      </c>
      <c r="O161" s="276">
        <v>4</v>
      </c>
      <c r="P161" s="276"/>
      <c r="Q161" s="276"/>
      <c r="R161" s="280"/>
      <c r="S161" s="322" t="s">
        <v>1516</v>
      </c>
      <c r="T161" s="56">
        <v>45351</v>
      </c>
      <c r="U161" s="276" t="s">
        <v>45</v>
      </c>
      <c r="V161" s="276">
        <v>16</v>
      </c>
      <c r="W161" s="1"/>
      <c r="X161" s="2" t="s">
        <v>288</v>
      </c>
      <c r="Y161" s="13"/>
      <c r="Z161" s="1"/>
      <c r="AA161" s="1"/>
      <c r="AB161" s="1"/>
      <c r="AC161" s="2"/>
      <c r="AD161" s="13"/>
      <c r="AE161" s="1"/>
      <c r="AF161" s="277"/>
    </row>
    <row r="162" spans="2:32" x14ac:dyDescent="0.2">
      <c r="B162" s="13" t="s">
        <v>94</v>
      </c>
      <c r="C162" s="274" t="s">
        <v>252</v>
      </c>
      <c r="D162" s="276">
        <v>148</v>
      </c>
      <c r="E162" s="30" t="s">
        <v>49</v>
      </c>
      <c r="F162" s="13"/>
      <c r="G162" s="276"/>
      <c r="H162" s="276"/>
      <c r="I162" s="276">
        <v>3</v>
      </c>
      <c r="J162" s="276"/>
      <c r="K162" s="276">
        <v>3</v>
      </c>
      <c r="L162" s="276"/>
      <c r="M162" s="276"/>
      <c r="N162" s="276">
        <v>3</v>
      </c>
      <c r="O162" s="276">
        <v>6</v>
      </c>
      <c r="P162" s="276"/>
      <c r="Q162" s="276"/>
      <c r="R162" s="280"/>
      <c r="S162" s="322" t="s">
        <v>1118</v>
      </c>
      <c r="T162" s="56">
        <v>45351</v>
      </c>
      <c r="U162" s="276" t="s">
        <v>45</v>
      </c>
      <c r="V162" s="276">
        <v>6</v>
      </c>
      <c r="W162" s="1"/>
      <c r="X162" s="2"/>
      <c r="Y162" s="13"/>
      <c r="Z162" s="1"/>
      <c r="AA162" s="1"/>
      <c r="AB162" s="1"/>
      <c r="AC162" s="2"/>
      <c r="AD162" s="13"/>
      <c r="AE162" s="1"/>
      <c r="AF162" s="277"/>
    </row>
    <row r="163" spans="2:32" x14ac:dyDescent="0.2">
      <c r="B163" s="13" t="s">
        <v>94</v>
      </c>
      <c r="C163" s="274" t="s">
        <v>252</v>
      </c>
      <c r="D163" s="276">
        <v>149</v>
      </c>
      <c r="E163" s="30" t="s">
        <v>52</v>
      </c>
      <c r="F163" s="13"/>
      <c r="G163" s="276"/>
      <c r="H163" s="276"/>
      <c r="I163" s="276">
        <v>3</v>
      </c>
      <c r="J163" s="276"/>
      <c r="K163" s="276">
        <v>3</v>
      </c>
      <c r="L163" s="276" t="s">
        <v>45</v>
      </c>
      <c r="M163" s="276"/>
      <c r="N163" s="276">
        <v>2</v>
      </c>
      <c r="O163" s="276"/>
      <c r="P163" s="276"/>
      <c r="Q163" s="276"/>
      <c r="R163" s="280"/>
      <c r="S163" s="322" t="s">
        <v>1517</v>
      </c>
      <c r="T163" s="56">
        <v>45351</v>
      </c>
      <c r="U163" s="276" t="s">
        <v>45</v>
      </c>
      <c r="V163" s="276">
        <v>3</v>
      </c>
      <c r="W163" s="1"/>
      <c r="X163" s="2"/>
      <c r="Y163" s="13"/>
      <c r="Z163" s="1"/>
      <c r="AA163" s="1"/>
      <c r="AB163" s="1"/>
      <c r="AC163" s="2"/>
      <c r="AD163" s="13"/>
      <c r="AE163" s="1"/>
      <c r="AF163" s="277"/>
    </row>
    <row r="164" spans="2:32" x14ac:dyDescent="0.2">
      <c r="B164" s="13" t="s">
        <v>94</v>
      </c>
      <c r="C164" s="274" t="s">
        <v>252</v>
      </c>
      <c r="D164" s="276">
        <v>150</v>
      </c>
      <c r="E164" s="30" t="s">
        <v>44</v>
      </c>
      <c r="F164" s="13"/>
      <c r="G164" s="276"/>
      <c r="H164" s="276">
        <v>6</v>
      </c>
      <c r="I164" s="276"/>
      <c r="J164" s="276"/>
      <c r="K164" s="276"/>
      <c r="L164" s="276"/>
      <c r="M164" s="276"/>
      <c r="N164" s="276"/>
      <c r="O164" s="276"/>
      <c r="P164" s="276">
        <v>3</v>
      </c>
      <c r="Q164" s="276"/>
      <c r="R164" s="280" t="s">
        <v>45</v>
      </c>
      <c r="S164" s="322" t="s">
        <v>1518</v>
      </c>
      <c r="T164" s="56">
        <v>45352</v>
      </c>
      <c r="U164" s="276" t="s">
        <v>45</v>
      </c>
      <c r="V164" s="276">
        <v>9</v>
      </c>
      <c r="W164" s="1"/>
      <c r="X164" s="2"/>
      <c r="Y164" s="13"/>
      <c r="Z164" s="1"/>
      <c r="AA164" s="1"/>
      <c r="AB164" s="1"/>
      <c r="AC164" s="2"/>
      <c r="AD164" s="13"/>
      <c r="AE164" s="1"/>
      <c r="AF164" s="277"/>
    </row>
    <row r="165" spans="2:32" ht="15.75" customHeight="1" x14ac:dyDescent="0.2">
      <c r="B165" s="13" t="s">
        <v>76</v>
      </c>
      <c r="C165" s="274" t="s">
        <v>252</v>
      </c>
      <c r="D165" s="276">
        <v>151</v>
      </c>
      <c r="E165" s="30" t="s">
        <v>253</v>
      </c>
      <c r="F165" s="13"/>
      <c r="G165" s="276"/>
      <c r="H165" s="276">
        <v>3</v>
      </c>
      <c r="I165" s="276"/>
      <c r="J165" s="276"/>
      <c r="K165" s="276"/>
      <c r="L165" s="276"/>
      <c r="M165" s="276"/>
      <c r="N165" s="276"/>
      <c r="O165" s="276"/>
      <c r="P165" s="276"/>
      <c r="Q165" s="276"/>
      <c r="R165" s="280"/>
      <c r="S165" s="321" t="s">
        <v>1116</v>
      </c>
      <c r="T165" s="56"/>
      <c r="U165" s="276"/>
      <c r="V165" s="276"/>
      <c r="W165" s="1"/>
      <c r="X165" s="2"/>
      <c r="Y165" s="13"/>
      <c r="Z165" s="1"/>
      <c r="AA165" s="1"/>
      <c r="AB165" s="1"/>
      <c r="AC165" s="2"/>
      <c r="AD165" s="13"/>
      <c r="AE165" s="1"/>
      <c r="AF165" s="277"/>
    </row>
    <row r="166" spans="2:32" ht="15.75" customHeight="1" x14ac:dyDescent="0.2">
      <c r="B166" s="13" t="s">
        <v>76</v>
      </c>
      <c r="C166" s="274" t="s">
        <v>252</v>
      </c>
      <c r="D166" s="276">
        <v>152</v>
      </c>
      <c r="E166" s="30" t="s">
        <v>253</v>
      </c>
      <c r="F166" s="13"/>
      <c r="G166" s="276"/>
      <c r="H166" s="276">
        <v>3</v>
      </c>
      <c r="I166" s="276"/>
      <c r="J166" s="276"/>
      <c r="K166" s="276"/>
      <c r="L166" s="276"/>
      <c r="M166" s="276"/>
      <c r="N166" s="276"/>
      <c r="O166" s="276"/>
      <c r="P166" s="276"/>
      <c r="Q166" s="276"/>
      <c r="R166" s="280"/>
      <c r="S166" s="321" t="s">
        <v>1116</v>
      </c>
      <c r="T166" s="56"/>
      <c r="U166" s="276"/>
      <c r="V166" s="276"/>
      <c r="W166" s="1"/>
      <c r="X166" s="2"/>
      <c r="Y166" s="13"/>
      <c r="Z166" s="1"/>
      <c r="AA166" s="1"/>
      <c r="AB166" s="1"/>
      <c r="AC166" s="2"/>
      <c r="AD166" s="13"/>
      <c r="AE166" s="1"/>
      <c r="AF166" s="277"/>
    </row>
    <row r="167" spans="2:32" ht="15.75" customHeight="1" x14ac:dyDescent="0.2">
      <c r="B167" s="13" t="s">
        <v>76</v>
      </c>
      <c r="C167" s="274" t="s">
        <v>252</v>
      </c>
      <c r="D167" s="276">
        <v>153</v>
      </c>
      <c r="E167" s="30" t="s">
        <v>253</v>
      </c>
      <c r="F167" s="13"/>
      <c r="G167" s="276"/>
      <c r="H167" s="276">
        <v>3</v>
      </c>
      <c r="I167" s="276"/>
      <c r="J167" s="276"/>
      <c r="K167" s="276"/>
      <c r="L167" s="276"/>
      <c r="M167" s="276"/>
      <c r="N167" s="276"/>
      <c r="O167" s="276"/>
      <c r="P167" s="276"/>
      <c r="Q167" s="276"/>
      <c r="R167" s="280"/>
      <c r="S167" s="321" t="s">
        <v>1116</v>
      </c>
      <c r="T167" s="56"/>
      <c r="U167" s="276"/>
      <c r="V167" s="276"/>
      <c r="W167" s="1"/>
      <c r="X167" s="2"/>
      <c r="Y167" s="13"/>
      <c r="Z167" s="1"/>
      <c r="AA167" s="1"/>
      <c r="AB167" s="1"/>
      <c r="AC167" s="2"/>
      <c r="AD167" s="13"/>
      <c r="AE167" s="1"/>
      <c r="AF167" s="277"/>
    </row>
    <row r="168" spans="2:32" ht="15.75" customHeight="1" x14ac:dyDescent="0.2">
      <c r="B168" s="13" t="s">
        <v>76</v>
      </c>
      <c r="C168" s="274" t="s">
        <v>252</v>
      </c>
      <c r="D168" s="276">
        <v>154</v>
      </c>
      <c r="E168" s="30" t="s">
        <v>253</v>
      </c>
      <c r="F168" s="13"/>
      <c r="G168" s="276"/>
      <c r="H168" s="276">
        <v>3</v>
      </c>
      <c r="I168" s="276"/>
      <c r="J168" s="276"/>
      <c r="K168" s="276"/>
      <c r="L168" s="276"/>
      <c r="M168" s="276"/>
      <c r="N168" s="276"/>
      <c r="O168" s="276"/>
      <c r="P168" s="276"/>
      <c r="Q168" s="276"/>
      <c r="R168" s="280"/>
      <c r="S168" s="321" t="s">
        <v>1116</v>
      </c>
      <c r="T168" s="56"/>
      <c r="U168" s="276"/>
      <c r="V168" s="276"/>
      <c r="W168" s="1"/>
      <c r="X168" s="2"/>
      <c r="Y168" s="13"/>
      <c r="Z168" s="1"/>
      <c r="AA168" s="1"/>
      <c r="AB168" s="1"/>
      <c r="AC168" s="2"/>
      <c r="AD168" s="13"/>
      <c r="AE168" s="1"/>
      <c r="AF168" s="277"/>
    </row>
    <row r="169" spans="2:32" x14ac:dyDescent="0.2">
      <c r="B169" s="13" t="s">
        <v>94</v>
      </c>
      <c r="C169" s="274" t="s">
        <v>252</v>
      </c>
      <c r="D169" s="276">
        <v>155</v>
      </c>
      <c r="E169" s="30" t="s">
        <v>244</v>
      </c>
      <c r="F169" s="13"/>
      <c r="G169" s="276">
        <v>2</v>
      </c>
      <c r="H169" s="276">
        <v>6</v>
      </c>
      <c r="I169" s="276">
        <v>3</v>
      </c>
      <c r="J169" s="276"/>
      <c r="K169" s="276"/>
      <c r="L169" s="276"/>
      <c r="M169" s="276"/>
      <c r="N169" s="276"/>
      <c r="O169" s="276">
        <v>8</v>
      </c>
      <c r="P169" s="276">
        <v>3</v>
      </c>
      <c r="Q169" s="276"/>
      <c r="R169" s="280" t="s">
        <v>45</v>
      </c>
      <c r="S169" s="322" t="s">
        <v>1519</v>
      </c>
      <c r="T169" s="56">
        <v>45352</v>
      </c>
      <c r="U169" s="276" t="s">
        <v>45</v>
      </c>
      <c r="V169" s="276">
        <v>17</v>
      </c>
      <c r="W169" s="1"/>
      <c r="X169" s="2"/>
      <c r="Y169" s="13"/>
      <c r="Z169" s="1"/>
      <c r="AA169" s="1"/>
      <c r="AB169" s="1"/>
      <c r="AC169" s="2"/>
      <c r="AD169" s="13"/>
      <c r="AE169" s="1"/>
      <c r="AF169" s="277"/>
    </row>
    <row r="170" spans="2:32" ht="15.75" customHeight="1" x14ac:dyDescent="0.2">
      <c r="B170" s="13" t="s">
        <v>76</v>
      </c>
      <c r="C170" s="274" t="s">
        <v>252</v>
      </c>
      <c r="D170" s="276">
        <v>156</v>
      </c>
      <c r="E170" s="30" t="s">
        <v>253</v>
      </c>
      <c r="F170" s="13"/>
      <c r="G170" s="276"/>
      <c r="H170" s="276">
        <v>3</v>
      </c>
      <c r="I170" s="276"/>
      <c r="J170" s="276"/>
      <c r="K170" s="276"/>
      <c r="L170" s="276"/>
      <c r="M170" s="276"/>
      <c r="N170" s="276"/>
      <c r="O170" s="276"/>
      <c r="P170" s="276"/>
      <c r="Q170" s="276"/>
      <c r="R170" s="280"/>
      <c r="S170" s="321" t="s">
        <v>1116</v>
      </c>
      <c r="T170" s="56"/>
      <c r="U170" s="276"/>
      <c r="V170" s="276"/>
      <c r="W170" s="1"/>
      <c r="X170" s="2"/>
      <c r="Y170" s="13"/>
      <c r="Z170" s="1"/>
      <c r="AA170" s="1"/>
      <c r="AB170" s="1"/>
      <c r="AC170" s="2"/>
      <c r="AD170" s="13"/>
      <c r="AE170" s="1"/>
      <c r="AF170" s="277"/>
    </row>
    <row r="171" spans="2:32" ht="15.75" customHeight="1" x14ac:dyDescent="0.2">
      <c r="B171" s="13" t="s">
        <v>76</v>
      </c>
      <c r="C171" s="274" t="s">
        <v>252</v>
      </c>
      <c r="D171" s="276">
        <v>157</v>
      </c>
      <c r="E171" s="30" t="s">
        <v>253</v>
      </c>
      <c r="F171" s="13"/>
      <c r="G171" s="276"/>
      <c r="H171" s="276">
        <v>3</v>
      </c>
      <c r="I171" s="276"/>
      <c r="J171" s="276"/>
      <c r="K171" s="276"/>
      <c r="L171" s="276"/>
      <c r="M171" s="276"/>
      <c r="N171" s="276"/>
      <c r="O171" s="276"/>
      <c r="P171" s="276"/>
      <c r="Q171" s="276"/>
      <c r="R171" s="280"/>
      <c r="S171" s="322" t="s">
        <v>1490</v>
      </c>
      <c r="T171" s="56"/>
      <c r="U171" s="276"/>
      <c r="V171" s="276"/>
      <c r="W171" s="1"/>
      <c r="X171" s="2"/>
      <c r="Y171" s="13"/>
      <c r="Z171" s="1"/>
      <c r="AA171" s="1"/>
      <c r="AB171" s="1"/>
      <c r="AC171" s="2"/>
      <c r="AD171" s="13"/>
      <c r="AE171" s="1"/>
      <c r="AF171" s="277"/>
    </row>
    <row r="172" spans="2:32" ht="15.75" customHeight="1" x14ac:dyDescent="0.2">
      <c r="B172" s="13" t="s">
        <v>76</v>
      </c>
      <c r="C172" s="274" t="s">
        <v>252</v>
      </c>
      <c r="D172" s="276">
        <v>158</v>
      </c>
      <c r="E172" s="30" t="s">
        <v>253</v>
      </c>
      <c r="F172" s="13"/>
      <c r="G172" s="276"/>
      <c r="H172" s="276">
        <v>3</v>
      </c>
      <c r="I172" s="276"/>
      <c r="J172" s="276"/>
      <c r="K172" s="276"/>
      <c r="L172" s="276"/>
      <c r="M172" s="276"/>
      <c r="N172" s="276"/>
      <c r="O172" s="276"/>
      <c r="P172" s="276"/>
      <c r="Q172" s="276"/>
      <c r="R172" s="280"/>
      <c r="S172" s="322" t="s">
        <v>1244</v>
      </c>
      <c r="T172" s="56"/>
      <c r="U172" s="276"/>
      <c r="V172" s="276"/>
      <c r="W172" s="1"/>
      <c r="X172" s="2"/>
      <c r="Y172" s="13"/>
      <c r="Z172" s="1"/>
      <c r="AA172" s="1"/>
      <c r="AB172" s="1"/>
      <c r="AC172" s="2"/>
      <c r="AD172" s="13"/>
      <c r="AE172" s="1"/>
      <c r="AF172" s="277"/>
    </row>
    <row r="173" spans="2:32" x14ac:dyDescent="0.2">
      <c r="B173" s="13" t="s">
        <v>94</v>
      </c>
      <c r="C173" s="274" t="s">
        <v>252</v>
      </c>
      <c r="D173" s="276">
        <v>159</v>
      </c>
      <c r="E173" s="30" t="s">
        <v>50</v>
      </c>
      <c r="F173" s="13"/>
      <c r="G173" s="276">
        <v>2</v>
      </c>
      <c r="H173" s="276">
        <v>6</v>
      </c>
      <c r="I173" s="276"/>
      <c r="J173" s="276"/>
      <c r="K173" s="276"/>
      <c r="L173" s="276"/>
      <c r="M173" s="276"/>
      <c r="N173" s="276"/>
      <c r="O173" s="276">
        <v>6</v>
      </c>
      <c r="P173" s="276"/>
      <c r="Q173" s="276"/>
      <c r="R173" s="280"/>
      <c r="S173" s="321" t="s">
        <v>1116</v>
      </c>
      <c r="T173" s="56">
        <v>45352</v>
      </c>
      <c r="U173" s="276" t="s">
        <v>45</v>
      </c>
      <c r="V173" s="276">
        <v>6</v>
      </c>
      <c r="W173" s="1"/>
      <c r="X173" s="2"/>
      <c r="Y173" s="13"/>
      <c r="Z173" s="1"/>
      <c r="AA173" s="1"/>
      <c r="AB173" s="1"/>
      <c r="AC173" s="2"/>
      <c r="AD173" s="13"/>
      <c r="AE173" s="1"/>
      <c r="AF173" s="277"/>
    </row>
    <row r="174" spans="2:32" x14ac:dyDescent="0.2">
      <c r="B174" s="13" t="s">
        <v>94</v>
      </c>
      <c r="C174" s="274" t="s">
        <v>252</v>
      </c>
      <c r="D174" s="276">
        <v>160</v>
      </c>
      <c r="E174" s="30" t="s">
        <v>50</v>
      </c>
      <c r="F174" s="13"/>
      <c r="G174" s="276">
        <v>1</v>
      </c>
      <c r="H174" s="276">
        <v>6</v>
      </c>
      <c r="I174" s="276"/>
      <c r="J174" s="276"/>
      <c r="K174" s="276"/>
      <c r="L174" s="276"/>
      <c r="M174" s="276"/>
      <c r="N174" s="276"/>
      <c r="O174" s="276">
        <v>6</v>
      </c>
      <c r="P174" s="276"/>
      <c r="Q174" s="276"/>
      <c r="R174" s="280"/>
      <c r="S174" s="322" t="s">
        <v>1520</v>
      </c>
      <c r="T174" s="56">
        <v>45352</v>
      </c>
      <c r="U174" s="276" t="s">
        <v>45</v>
      </c>
      <c r="V174" s="276">
        <v>6</v>
      </c>
      <c r="W174" s="1"/>
      <c r="X174" s="2"/>
      <c r="Y174" s="13"/>
      <c r="Z174" s="1"/>
      <c r="AA174" s="1"/>
      <c r="AB174" s="1"/>
      <c r="AC174" s="2"/>
      <c r="AD174" s="13"/>
      <c r="AE174" s="1"/>
      <c r="AF174" s="277"/>
    </row>
    <row r="175" spans="2:32" ht="15.75" customHeight="1" x14ac:dyDescent="0.2">
      <c r="B175" s="13" t="s">
        <v>76</v>
      </c>
      <c r="C175" s="274" t="s">
        <v>252</v>
      </c>
      <c r="D175" s="276">
        <v>161</v>
      </c>
      <c r="E175" s="30" t="s">
        <v>253</v>
      </c>
      <c r="F175" s="13"/>
      <c r="G175" s="276"/>
      <c r="H175" s="276">
        <v>3</v>
      </c>
      <c r="I175" s="276"/>
      <c r="J175" s="276"/>
      <c r="K175" s="276"/>
      <c r="L175" s="276"/>
      <c r="M175" s="276"/>
      <c r="N175" s="276"/>
      <c r="O175" s="276"/>
      <c r="P175" s="276"/>
      <c r="Q175" s="276"/>
      <c r="R175" s="280"/>
      <c r="S175" s="322" t="s">
        <v>1484</v>
      </c>
      <c r="T175" s="56"/>
      <c r="U175" s="276"/>
      <c r="V175" s="276"/>
      <c r="W175" s="1"/>
      <c r="X175" s="2"/>
      <c r="Y175" s="13"/>
      <c r="Z175" s="1"/>
      <c r="AA175" s="1"/>
      <c r="AB175" s="1"/>
      <c r="AC175" s="2"/>
      <c r="AD175" s="13"/>
      <c r="AE175" s="1"/>
      <c r="AF175" s="277"/>
    </row>
    <row r="176" spans="2:32" ht="15.75" customHeight="1" x14ac:dyDescent="0.2">
      <c r="B176" s="13" t="s">
        <v>76</v>
      </c>
      <c r="C176" s="274" t="s">
        <v>252</v>
      </c>
      <c r="D176" s="276">
        <v>162</v>
      </c>
      <c r="E176" s="30" t="s">
        <v>253</v>
      </c>
      <c r="F176" s="13"/>
      <c r="G176" s="276"/>
      <c r="H176" s="276">
        <v>3</v>
      </c>
      <c r="I176" s="276"/>
      <c r="J176" s="276"/>
      <c r="K176" s="276"/>
      <c r="L176" s="276"/>
      <c r="M176" s="276"/>
      <c r="N176" s="276"/>
      <c r="O176" s="276"/>
      <c r="P176" s="276"/>
      <c r="Q176" s="276"/>
      <c r="R176" s="280"/>
      <c r="S176" s="321" t="s">
        <v>1116</v>
      </c>
      <c r="T176" s="56"/>
      <c r="U176" s="276"/>
      <c r="V176" s="276"/>
      <c r="W176" s="1"/>
      <c r="X176" s="2"/>
      <c r="Y176" s="13"/>
      <c r="Z176" s="1"/>
      <c r="AA176" s="1"/>
      <c r="AB176" s="1"/>
      <c r="AC176" s="2"/>
      <c r="AD176" s="13"/>
      <c r="AE176" s="1"/>
      <c r="AF176" s="277"/>
    </row>
    <row r="177" spans="2:32" ht="15.75" customHeight="1" x14ac:dyDescent="0.2">
      <c r="B177" s="13" t="s">
        <v>76</v>
      </c>
      <c r="C177" s="274" t="s">
        <v>252</v>
      </c>
      <c r="D177" s="276">
        <v>163</v>
      </c>
      <c r="E177" s="30" t="s">
        <v>253</v>
      </c>
      <c r="F177" s="13"/>
      <c r="G177" s="276"/>
      <c r="H177" s="276">
        <v>3</v>
      </c>
      <c r="I177" s="276"/>
      <c r="J177" s="276"/>
      <c r="K177" s="276"/>
      <c r="L177" s="276"/>
      <c r="M177" s="276"/>
      <c r="N177" s="276"/>
      <c r="O177" s="276"/>
      <c r="P177" s="276"/>
      <c r="Q177" s="276"/>
      <c r="R177" s="280"/>
      <c r="S177" s="322" t="s">
        <v>1484</v>
      </c>
      <c r="T177" s="56"/>
      <c r="U177" s="276"/>
      <c r="V177" s="276"/>
      <c r="W177" s="1"/>
      <c r="X177" s="2"/>
      <c r="Y177" s="13"/>
      <c r="Z177" s="1"/>
      <c r="AA177" s="1"/>
      <c r="AB177" s="1"/>
      <c r="AC177" s="2"/>
      <c r="AD177" s="13"/>
      <c r="AE177" s="1"/>
      <c r="AF177" s="277"/>
    </row>
    <row r="178" spans="2:32" x14ac:dyDescent="0.2">
      <c r="B178" s="13" t="s">
        <v>94</v>
      </c>
      <c r="C178" s="274" t="s">
        <v>252</v>
      </c>
      <c r="D178" s="276">
        <v>164</v>
      </c>
      <c r="E178" s="30" t="s">
        <v>50</v>
      </c>
      <c r="F178" s="13"/>
      <c r="G178" s="276">
        <v>2</v>
      </c>
      <c r="H178" s="276">
        <v>6</v>
      </c>
      <c r="I178" s="276"/>
      <c r="J178" s="276"/>
      <c r="K178" s="276"/>
      <c r="L178" s="276"/>
      <c r="M178" s="276"/>
      <c r="N178" s="276"/>
      <c r="O178" s="276">
        <v>5</v>
      </c>
      <c r="P178" s="276"/>
      <c r="Q178" s="276"/>
      <c r="R178" s="280"/>
      <c r="S178" s="322" t="s">
        <v>1521</v>
      </c>
      <c r="T178" s="56">
        <v>45352</v>
      </c>
      <c r="U178" s="276" t="s">
        <v>45</v>
      </c>
      <c r="V178" s="276">
        <v>5</v>
      </c>
      <c r="W178" s="1"/>
      <c r="X178" s="2"/>
      <c r="Y178" s="13"/>
      <c r="Z178" s="1"/>
      <c r="AA178" s="1"/>
      <c r="AB178" s="1"/>
      <c r="AC178" s="2"/>
      <c r="AD178" s="13"/>
      <c r="AE178" s="1"/>
      <c r="AF178" s="277"/>
    </row>
    <row r="179" spans="2:32" ht="15.75" customHeight="1" x14ac:dyDescent="0.2">
      <c r="B179" s="13" t="s">
        <v>76</v>
      </c>
      <c r="C179" s="274" t="s">
        <v>252</v>
      </c>
      <c r="D179" s="276">
        <v>165</v>
      </c>
      <c r="E179" s="30" t="s">
        <v>253</v>
      </c>
      <c r="F179" s="13"/>
      <c r="G179" s="276"/>
      <c r="H179" s="276">
        <v>3</v>
      </c>
      <c r="I179" s="276"/>
      <c r="J179" s="276"/>
      <c r="K179" s="276"/>
      <c r="L179" s="276"/>
      <c r="M179" s="276"/>
      <c r="N179" s="276"/>
      <c r="O179" s="276"/>
      <c r="P179" s="276"/>
      <c r="Q179" s="276"/>
      <c r="R179" s="280"/>
      <c r="S179" s="322" t="s">
        <v>1490</v>
      </c>
      <c r="T179" s="56"/>
      <c r="U179" s="276"/>
      <c r="V179" s="276"/>
      <c r="W179" s="1"/>
      <c r="X179" s="2"/>
      <c r="Y179" s="13"/>
      <c r="Z179" s="1"/>
      <c r="AA179" s="1"/>
      <c r="AB179" s="1"/>
      <c r="AC179" s="2"/>
      <c r="AD179" s="13"/>
      <c r="AE179" s="1"/>
      <c r="AF179" s="277"/>
    </row>
    <row r="180" spans="2:32" x14ac:dyDescent="0.2">
      <c r="B180" s="13" t="s">
        <v>94</v>
      </c>
      <c r="C180" s="274" t="s">
        <v>252</v>
      </c>
      <c r="D180" s="276">
        <v>166</v>
      </c>
      <c r="E180" s="30" t="s">
        <v>55</v>
      </c>
      <c r="F180" s="13"/>
      <c r="G180" s="276">
        <v>2</v>
      </c>
      <c r="H180" s="276">
        <v>6</v>
      </c>
      <c r="I180" s="276"/>
      <c r="J180" s="276"/>
      <c r="K180" s="276"/>
      <c r="L180" s="276"/>
      <c r="M180" s="276"/>
      <c r="N180" s="276"/>
      <c r="O180" s="276">
        <v>6</v>
      </c>
      <c r="P180" s="276"/>
      <c r="Q180" s="276"/>
      <c r="R180" s="280"/>
      <c r="S180" s="322" t="s">
        <v>1484</v>
      </c>
      <c r="T180" s="56">
        <v>45352</v>
      </c>
      <c r="U180" s="276" t="s">
        <v>45</v>
      </c>
      <c r="V180" s="276">
        <v>6</v>
      </c>
      <c r="W180" s="1"/>
      <c r="X180" s="2"/>
      <c r="Y180" s="13"/>
      <c r="Z180" s="1"/>
      <c r="AA180" s="1"/>
      <c r="AB180" s="1"/>
      <c r="AC180" s="2"/>
      <c r="AD180" s="13"/>
      <c r="AE180" s="1"/>
      <c r="AF180" s="277"/>
    </row>
    <row r="181" spans="2:32" ht="15.75" customHeight="1" x14ac:dyDescent="0.2">
      <c r="B181" s="13" t="s">
        <v>76</v>
      </c>
      <c r="C181" s="274" t="s">
        <v>252</v>
      </c>
      <c r="D181" s="276">
        <v>167</v>
      </c>
      <c r="E181" s="30" t="s">
        <v>253</v>
      </c>
      <c r="F181" s="13"/>
      <c r="G181" s="276"/>
      <c r="H181" s="276">
        <v>3</v>
      </c>
      <c r="I181" s="276"/>
      <c r="J181" s="276"/>
      <c r="K181" s="276"/>
      <c r="L181" s="276"/>
      <c r="M181" s="276"/>
      <c r="N181" s="276"/>
      <c r="O181" s="276"/>
      <c r="P181" s="276"/>
      <c r="Q181" s="276"/>
      <c r="R181" s="280"/>
      <c r="S181" s="321" t="s">
        <v>1116</v>
      </c>
      <c r="T181" s="56"/>
      <c r="U181" s="276"/>
      <c r="V181" s="276"/>
      <c r="W181" s="1"/>
      <c r="X181" s="2"/>
      <c r="Y181" s="13"/>
      <c r="Z181" s="1"/>
      <c r="AA181" s="1"/>
      <c r="AB181" s="1"/>
      <c r="AC181" s="2"/>
      <c r="AD181" s="13"/>
      <c r="AE181" s="1"/>
      <c r="AF181" s="277"/>
    </row>
    <row r="182" spans="2:32" x14ac:dyDescent="0.2">
      <c r="B182" s="13" t="s">
        <v>94</v>
      </c>
      <c r="C182" s="274" t="s">
        <v>252</v>
      </c>
      <c r="D182" s="276">
        <v>168</v>
      </c>
      <c r="E182" s="30" t="s">
        <v>50</v>
      </c>
      <c r="F182" s="13"/>
      <c r="G182" s="276">
        <v>1</v>
      </c>
      <c r="H182" s="276">
        <v>6</v>
      </c>
      <c r="I182" s="276"/>
      <c r="J182" s="276"/>
      <c r="K182" s="276"/>
      <c r="L182" s="276"/>
      <c r="M182" s="276"/>
      <c r="N182" s="276"/>
      <c r="O182" s="276">
        <v>6</v>
      </c>
      <c r="P182" s="276"/>
      <c r="Q182" s="276"/>
      <c r="R182" s="280"/>
      <c r="S182" s="321" t="s">
        <v>1116</v>
      </c>
      <c r="T182" s="56">
        <v>45352</v>
      </c>
      <c r="U182" s="276" t="s">
        <v>45</v>
      </c>
      <c r="V182" s="276">
        <v>6</v>
      </c>
      <c r="W182" s="1"/>
      <c r="X182" s="2"/>
      <c r="Y182" s="13"/>
      <c r="Z182" s="1"/>
      <c r="AA182" s="1"/>
      <c r="AB182" s="1"/>
      <c r="AC182" s="2"/>
      <c r="AD182" s="13"/>
      <c r="AE182" s="1"/>
      <c r="AF182" s="277"/>
    </row>
    <row r="183" spans="2:32" ht="15.75" customHeight="1" x14ac:dyDescent="0.2">
      <c r="B183" s="13" t="s">
        <v>76</v>
      </c>
      <c r="C183" s="274" t="s">
        <v>252</v>
      </c>
      <c r="D183" s="276">
        <v>169</v>
      </c>
      <c r="E183" s="30" t="s">
        <v>253</v>
      </c>
      <c r="F183" s="13"/>
      <c r="G183" s="276"/>
      <c r="H183" s="276">
        <v>3</v>
      </c>
      <c r="I183" s="276"/>
      <c r="J183" s="276"/>
      <c r="K183" s="276"/>
      <c r="L183" s="276"/>
      <c r="M183" s="276"/>
      <c r="N183" s="276"/>
      <c r="O183" s="276"/>
      <c r="P183" s="276"/>
      <c r="Q183" s="276"/>
      <c r="R183" s="280"/>
      <c r="S183" s="322" t="s">
        <v>1522</v>
      </c>
      <c r="T183" s="56"/>
      <c r="U183" s="276"/>
      <c r="V183" s="276"/>
      <c r="W183" s="1"/>
      <c r="X183" s="2"/>
      <c r="Y183" s="13"/>
      <c r="Z183" s="1"/>
      <c r="AA183" s="1"/>
      <c r="AB183" s="1"/>
      <c r="AC183" s="2"/>
      <c r="AD183" s="13"/>
      <c r="AE183" s="1"/>
      <c r="AF183" s="277"/>
    </row>
    <row r="184" spans="2:32" x14ac:dyDescent="0.2">
      <c r="B184" s="13" t="s">
        <v>94</v>
      </c>
      <c r="C184" s="274" t="s">
        <v>252</v>
      </c>
      <c r="D184" s="276">
        <v>170</v>
      </c>
      <c r="E184" s="30" t="s">
        <v>244</v>
      </c>
      <c r="F184" s="13"/>
      <c r="G184" s="276">
        <v>2</v>
      </c>
      <c r="H184" s="276">
        <v>6</v>
      </c>
      <c r="I184" s="276">
        <v>3</v>
      </c>
      <c r="J184" s="276"/>
      <c r="K184" s="276"/>
      <c r="L184" s="276"/>
      <c r="M184" s="276"/>
      <c r="N184" s="276"/>
      <c r="O184" s="276">
        <v>9</v>
      </c>
      <c r="P184" s="276"/>
      <c r="Q184" s="276"/>
      <c r="R184" s="280"/>
      <c r="S184" s="321" t="s">
        <v>1116</v>
      </c>
      <c r="T184" s="56">
        <v>45352</v>
      </c>
      <c r="U184" s="276" t="s">
        <v>45</v>
      </c>
      <c r="V184" s="276">
        <v>9</v>
      </c>
      <c r="W184" s="1"/>
      <c r="X184" s="2"/>
      <c r="Y184" s="13"/>
      <c r="Z184" s="1"/>
      <c r="AA184" s="1"/>
      <c r="AB184" s="1"/>
      <c r="AC184" s="2"/>
      <c r="AD184" s="13"/>
      <c r="AE184" s="1"/>
      <c r="AF184" s="277"/>
    </row>
    <row r="185" spans="2:32" x14ac:dyDescent="0.2">
      <c r="B185" s="13" t="s">
        <v>94</v>
      </c>
      <c r="C185" s="274" t="s">
        <v>252</v>
      </c>
      <c r="D185" s="276">
        <v>171</v>
      </c>
      <c r="E185" s="30" t="s">
        <v>55</v>
      </c>
      <c r="F185" s="13"/>
      <c r="G185" s="276">
        <v>5</v>
      </c>
      <c r="H185" s="276">
        <v>3</v>
      </c>
      <c r="I185" s="276">
        <v>2</v>
      </c>
      <c r="J185" s="276"/>
      <c r="K185" s="276">
        <v>3</v>
      </c>
      <c r="L185" s="276" t="s">
        <v>45</v>
      </c>
      <c r="M185" s="276"/>
      <c r="N185" s="276">
        <v>3</v>
      </c>
      <c r="O185" s="276">
        <v>2</v>
      </c>
      <c r="P185" s="276"/>
      <c r="Q185" s="276"/>
      <c r="R185" s="280"/>
      <c r="S185" s="322" t="s">
        <v>1523</v>
      </c>
      <c r="T185" s="56">
        <v>45352</v>
      </c>
      <c r="U185" s="276" t="s">
        <v>45</v>
      </c>
      <c r="V185" s="276">
        <v>5</v>
      </c>
      <c r="W185" s="1"/>
      <c r="X185" s="2"/>
      <c r="Y185" s="13"/>
      <c r="Z185" s="1"/>
      <c r="AA185" s="1"/>
      <c r="AB185" s="1"/>
      <c r="AC185" s="2"/>
      <c r="AD185" s="13"/>
      <c r="AE185" s="1"/>
      <c r="AF185" s="277"/>
    </row>
    <row r="186" spans="2:32" x14ac:dyDescent="0.2">
      <c r="B186" s="13" t="s">
        <v>94</v>
      </c>
      <c r="C186" s="274" t="s">
        <v>252</v>
      </c>
      <c r="D186" s="276">
        <v>172</v>
      </c>
      <c r="E186" s="30" t="s">
        <v>49</v>
      </c>
      <c r="F186" s="13"/>
      <c r="G186" s="276"/>
      <c r="H186" s="276"/>
      <c r="I186" s="276">
        <v>2</v>
      </c>
      <c r="J186" s="276"/>
      <c r="K186" s="276">
        <v>2</v>
      </c>
      <c r="L186" s="276" t="s">
        <v>45</v>
      </c>
      <c r="M186" s="276"/>
      <c r="N186" s="276">
        <v>2</v>
      </c>
      <c r="O186" s="276">
        <v>2</v>
      </c>
      <c r="P186" s="276"/>
      <c r="Q186" s="276"/>
      <c r="R186" s="280"/>
      <c r="S186" s="322" t="s">
        <v>1524</v>
      </c>
      <c r="T186" s="56">
        <v>45352</v>
      </c>
      <c r="U186" s="276" t="s">
        <v>45</v>
      </c>
      <c r="V186" s="276">
        <v>2</v>
      </c>
      <c r="W186" s="1"/>
      <c r="X186" s="2"/>
      <c r="Y186" s="13"/>
      <c r="Z186" s="1"/>
      <c r="AA186" s="1"/>
      <c r="AB186" s="1"/>
      <c r="AC186" s="2"/>
      <c r="AD186" s="13"/>
      <c r="AE186" s="1"/>
      <c r="AF186" s="277"/>
    </row>
    <row r="187" spans="2:32" x14ac:dyDescent="0.2">
      <c r="B187" s="13" t="s">
        <v>94</v>
      </c>
      <c r="C187" s="274" t="s">
        <v>252</v>
      </c>
      <c r="D187" s="276">
        <v>173</v>
      </c>
      <c r="E187" s="30" t="s">
        <v>55</v>
      </c>
      <c r="F187" s="13"/>
      <c r="G187" s="276">
        <v>2</v>
      </c>
      <c r="H187" s="276"/>
      <c r="I187" s="276">
        <v>6</v>
      </c>
      <c r="J187" s="276"/>
      <c r="K187" s="276"/>
      <c r="L187" s="276"/>
      <c r="M187" s="276"/>
      <c r="N187" s="276"/>
      <c r="O187" s="276">
        <v>3</v>
      </c>
      <c r="P187" s="276"/>
      <c r="Q187" s="276"/>
      <c r="R187" s="280"/>
      <c r="S187" s="321" t="s">
        <v>1116</v>
      </c>
      <c r="T187" s="56">
        <v>45352</v>
      </c>
      <c r="U187" s="276" t="s">
        <v>45</v>
      </c>
      <c r="V187" s="276">
        <v>3</v>
      </c>
      <c r="W187" s="1"/>
      <c r="X187" s="2"/>
      <c r="Y187" s="13"/>
      <c r="Z187" s="1"/>
      <c r="AA187" s="1"/>
      <c r="AB187" s="1"/>
      <c r="AC187" s="2"/>
      <c r="AD187" s="13"/>
      <c r="AE187" s="1"/>
      <c r="AF187" s="277"/>
    </row>
    <row r="188" spans="2:32" x14ac:dyDescent="0.2">
      <c r="B188" s="13" t="s">
        <v>94</v>
      </c>
      <c r="C188" s="274" t="s">
        <v>252</v>
      </c>
      <c r="D188" s="276">
        <v>174</v>
      </c>
      <c r="E188" s="30" t="s">
        <v>50</v>
      </c>
      <c r="F188" s="13"/>
      <c r="G188" s="276">
        <v>3</v>
      </c>
      <c r="H188" s="276"/>
      <c r="I188" s="276">
        <v>3</v>
      </c>
      <c r="J188" s="276"/>
      <c r="K188" s="276">
        <v>3</v>
      </c>
      <c r="L188" s="276"/>
      <c r="M188" s="276" t="s">
        <v>45</v>
      </c>
      <c r="N188" s="276">
        <v>3</v>
      </c>
      <c r="O188" s="276"/>
      <c r="P188" s="276"/>
      <c r="Q188" s="276"/>
      <c r="R188" s="280"/>
      <c r="S188" s="320" t="s">
        <v>1661</v>
      </c>
      <c r="T188" s="56">
        <v>45352</v>
      </c>
      <c r="U188" s="276" t="s">
        <v>45</v>
      </c>
      <c r="V188" s="276">
        <v>9</v>
      </c>
      <c r="W188" s="1"/>
      <c r="X188" s="2"/>
      <c r="Y188" s="13"/>
      <c r="Z188" s="1"/>
      <c r="AA188" s="1"/>
      <c r="AB188" s="1"/>
      <c r="AC188" s="2"/>
      <c r="AD188" s="13"/>
      <c r="AE188" s="1"/>
      <c r="AF188" s="277"/>
    </row>
    <row r="189" spans="2:32" ht="15.75" customHeight="1" x14ac:dyDescent="0.2">
      <c r="B189" s="13" t="s">
        <v>76</v>
      </c>
      <c r="C189" s="274" t="s">
        <v>252</v>
      </c>
      <c r="D189" s="276">
        <v>175</v>
      </c>
      <c r="E189" s="30" t="s">
        <v>49</v>
      </c>
      <c r="F189" s="13"/>
      <c r="G189" s="276">
        <v>9</v>
      </c>
      <c r="H189" s="276"/>
      <c r="I189" s="276"/>
      <c r="J189" s="276"/>
      <c r="K189" s="276"/>
      <c r="L189" s="276"/>
      <c r="M189" s="276"/>
      <c r="N189" s="276"/>
      <c r="O189" s="276"/>
      <c r="P189" s="276"/>
      <c r="Q189" s="276"/>
      <c r="R189" s="280"/>
      <c r="S189" s="322" t="s">
        <v>1118</v>
      </c>
      <c r="T189" s="56"/>
      <c r="U189" s="276"/>
      <c r="V189" s="276"/>
      <c r="W189" s="1"/>
      <c r="X189" s="2"/>
      <c r="Y189" s="13"/>
      <c r="Z189" s="1"/>
      <c r="AA189" s="1"/>
      <c r="AB189" s="1"/>
      <c r="AC189" s="2"/>
      <c r="AD189" s="13"/>
      <c r="AE189" s="1"/>
      <c r="AF189" s="277"/>
    </row>
    <row r="190" spans="2:32" x14ac:dyDescent="0.2">
      <c r="B190" s="13" t="s">
        <v>94</v>
      </c>
      <c r="C190" s="274" t="s">
        <v>252</v>
      </c>
      <c r="D190" s="276">
        <v>176</v>
      </c>
      <c r="E190" s="30" t="s">
        <v>55</v>
      </c>
      <c r="F190" s="13"/>
      <c r="G190" s="276">
        <v>2</v>
      </c>
      <c r="H190" s="276"/>
      <c r="I190" s="276">
        <v>6</v>
      </c>
      <c r="J190" s="276"/>
      <c r="K190" s="276"/>
      <c r="L190" s="276"/>
      <c r="M190" s="276"/>
      <c r="N190" s="276"/>
      <c r="O190" s="276">
        <v>3</v>
      </c>
      <c r="P190" s="276"/>
      <c r="Q190" s="276"/>
      <c r="R190" s="280"/>
      <c r="S190" s="321" t="s">
        <v>1116</v>
      </c>
      <c r="T190" s="56">
        <v>45352</v>
      </c>
      <c r="U190" s="276" t="s">
        <v>45</v>
      </c>
      <c r="V190" s="276">
        <v>3</v>
      </c>
      <c r="W190" s="1"/>
      <c r="X190" s="2"/>
      <c r="Y190" s="13"/>
      <c r="Z190" s="1"/>
      <c r="AA190" s="1"/>
      <c r="AB190" s="1"/>
      <c r="AC190" s="2"/>
      <c r="AD190" s="13"/>
      <c r="AE190" s="1"/>
      <c r="AF190" s="277"/>
    </row>
    <row r="191" spans="2:32" x14ac:dyDescent="0.2">
      <c r="B191" s="13" t="s">
        <v>94</v>
      </c>
      <c r="C191" s="274" t="s">
        <v>252</v>
      </c>
      <c r="D191" s="276">
        <v>177</v>
      </c>
      <c r="E191" s="30" t="s">
        <v>50</v>
      </c>
      <c r="F191" s="13"/>
      <c r="G191" s="276">
        <v>2</v>
      </c>
      <c r="H191" s="276"/>
      <c r="I191" s="276">
        <v>6</v>
      </c>
      <c r="J191" s="276"/>
      <c r="K191" s="276"/>
      <c r="L191" s="276"/>
      <c r="M191" s="276"/>
      <c r="N191" s="276"/>
      <c r="O191" s="276">
        <v>3</v>
      </c>
      <c r="P191" s="276"/>
      <c r="Q191" s="276"/>
      <c r="R191" s="280"/>
      <c r="S191" s="321" t="s">
        <v>1116</v>
      </c>
      <c r="T191" s="56">
        <v>45352</v>
      </c>
      <c r="U191" s="276" t="s">
        <v>45</v>
      </c>
      <c r="V191" s="276">
        <v>3</v>
      </c>
      <c r="W191" s="1"/>
      <c r="X191" s="2"/>
      <c r="Y191" s="13"/>
      <c r="Z191" s="1"/>
      <c r="AA191" s="1"/>
      <c r="AB191" s="1"/>
      <c r="AC191" s="2"/>
      <c r="AD191" s="13"/>
      <c r="AE191" s="1"/>
      <c r="AF191" s="277"/>
    </row>
    <row r="192" spans="2:32" ht="15.75" customHeight="1" x14ac:dyDescent="0.2">
      <c r="B192" s="13" t="s">
        <v>76</v>
      </c>
      <c r="C192" s="274" t="s">
        <v>252</v>
      </c>
      <c r="D192" s="276">
        <v>178</v>
      </c>
      <c r="E192" s="30" t="s">
        <v>42</v>
      </c>
      <c r="F192" s="13"/>
      <c r="G192" s="276">
        <v>3</v>
      </c>
      <c r="H192" s="276"/>
      <c r="I192" s="276"/>
      <c r="J192" s="276"/>
      <c r="K192" s="276"/>
      <c r="L192" s="276"/>
      <c r="M192" s="276"/>
      <c r="N192" s="276"/>
      <c r="O192" s="276"/>
      <c r="P192" s="276"/>
      <c r="Q192" s="276"/>
      <c r="R192" s="280"/>
      <c r="S192" s="321" t="s">
        <v>1116</v>
      </c>
      <c r="T192" s="56"/>
      <c r="U192" s="276"/>
      <c r="V192" s="276"/>
      <c r="W192" s="1"/>
      <c r="X192" s="2"/>
      <c r="Y192" s="13"/>
      <c r="Z192" s="1"/>
      <c r="AA192" s="1"/>
      <c r="AB192" s="1"/>
      <c r="AC192" s="2"/>
      <c r="AD192" s="13"/>
      <c r="AE192" s="1"/>
      <c r="AF192" s="277"/>
    </row>
    <row r="193" spans="2:32" x14ac:dyDescent="0.2">
      <c r="B193" s="13" t="s">
        <v>94</v>
      </c>
      <c r="C193" s="274" t="s">
        <v>252</v>
      </c>
      <c r="D193" s="276">
        <v>179</v>
      </c>
      <c r="E193" s="30" t="s">
        <v>55</v>
      </c>
      <c r="F193" s="13"/>
      <c r="G193" s="276">
        <v>2</v>
      </c>
      <c r="H193" s="276"/>
      <c r="I193" s="276">
        <v>6</v>
      </c>
      <c r="J193" s="276"/>
      <c r="K193" s="276"/>
      <c r="L193" s="276"/>
      <c r="M193" s="276"/>
      <c r="N193" s="276"/>
      <c r="O193" s="276">
        <v>3</v>
      </c>
      <c r="P193" s="276"/>
      <c r="Q193" s="276"/>
      <c r="R193" s="280"/>
      <c r="S193" s="321" t="s">
        <v>1116</v>
      </c>
      <c r="T193" s="56">
        <v>45352</v>
      </c>
      <c r="U193" s="276" t="s">
        <v>45</v>
      </c>
      <c r="V193" s="276">
        <v>3</v>
      </c>
      <c r="W193" s="1"/>
      <c r="X193" s="2"/>
      <c r="Y193" s="13"/>
      <c r="Z193" s="1"/>
      <c r="AA193" s="1"/>
      <c r="AB193" s="1"/>
      <c r="AC193" s="2"/>
      <c r="AD193" s="13"/>
      <c r="AE193" s="1"/>
      <c r="AF193" s="277"/>
    </row>
    <row r="194" spans="2:32" x14ac:dyDescent="0.2">
      <c r="B194" s="13" t="s">
        <v>94</v>
      </c>
      <c r="C194" s="274" t="s">
        <v>252</v>
      </c>
      <c r="D194" s="276">
        <v>180</v>
      </c>
      <c r="E194" s="30" t="s">
        <v>42</v>
      </c>
      <c r="F194" s="13"/>
      <c r="G194" s="276">
        <v>3</v>
      </c>
      <c r="H194" s="276"/>
      <c r="I194" s="276"/>
      <c r="J194" s="276"/>
      <c r="K194" s="276">
        <v>3</v>
      </c>
      <c r="L194" s="276" t="s">
        <v>45</v>
      </c>
      <c r="M194" s="276"/>
      <c r="N194" s="276">
        <v>2</v>
      </c>
      <c r="O194" s="276">
        <v>3</v>
      </c>
      <c r="P194" s="276"/>
      <c r="Q194" s="276"/>
      <c r="R194" s="280"/>
      <c r="S194" s="322" t="s">
        <v>1525</v>
      </c>
      <c r="T194" s="56">
        <v>45352</v>
      </c>
      <c r="U194" s="276" t="s">
        <v>45</v>
      </c>
      <c r="V194" s="276">
        <v>6</v>
      </c>
      <c r="W194" s="1"/>
      <c r="X194" s="2"/>
      <c r="Y194" s="13"/>
      <c r="Z194" s="1"/>
      <c r="AA194" s="1"/>
      <c r="AB194" s="1"/>
      <c r="AC194" s="2"/>
      <c r="AD194" s="13"/>
      <c r="AE194" s="1"/>
      <c r="AF194" s="277"/>
    </row>
    <row r="195" spans="2:32" x14ac:dyDescent="0.2">
      <c r="B195" s="13" t="s">
        <v>94</v>
      </c>
      <c r="C195" s="274" t="s">
        <v>252</v>
      </c>
      <c r="D195" s="276">
        <v>181</v>
      </c>
      <c r="E195" s="30" t="s">
        <v>42</v>
      </c>
      <c r="F195" s="13"/>
      <c r="G195" s="276">
        <v>3</v>
      </c>
      <c r="H195" s="276"/>
      <c r="I195" s="276"/>
      <c r="J195" s="276"/>
      <c r="K195" s="276">
        <v>3</v>
      </c>
      <c r="L195" s="276"/>
      <c r="M195" s="276" t="s">
        <v>45</v>
      </c>
      <c r="N195" s="276">
        <v>3</v>
      </c>
      <c r="O195" s="276">
        <v>3</v>
      </c>
      <c r="P195" s="276"/>
      <c r="Q195" s="276"/>
      <c r="R195" s="280"/>
      <c r="S195" s="320" t="s">
        <v>1662</v>
      </c>
      <c r="T195" s="56">
        <v>45352</v>
      </c>
      <c r="U195" s="276" t="s">
        <v>45</v>
      </c>
      <c r="V195" s="276">
        <v>12</v>
      </c>
      <c r="W195" s="1"/>
      <c r="X195" s="2"/>
      <c r="Y195" s="13"/>
      <c r="Z195" s="1"/>
      <c r="AA195" s="1"/>
      <c r="AB195" s="1"/>
      <c r="AC195" s="2"/>
      <c r="AD195" s="13"/>
      <c r="AE195" s="1"/>
      <c r="AF195" s="277"/>
    </row>
    <row r="196" spans="2:32" ht="15.75" customHeight="1" thickBot="1" x14ac:dyDescent="0.25">
      <c r="B196" s="286" t="s">
        <v>76</v>
      </c>
      <c r="C196" s="7" t="s">
        <v>252</v>
      </c>
      <c r="D196" s="15">
        <v>182</v>
      </c>
      <c r="E196" s="92" t="s">
        <v>49</v>
      </c>
      <c r="F196" s="14"/>
      <c r="G196" s="15"/>
      <c r="H196" s="15"/>
      <c r="I196" s="15">
        <v>3</v>
      </c>
      <c r="J196" s="15"/>
      <c r="K196" s="15"/>
      <c r="L196" s="15"/>
      <c r="M196" s="15"/>
      <c r="N196" s="15">
        <v>3</v>
      </c>
      <c r="O196" s="15"/>
      <c r="P196" s="15"/>
      <c r="Q196" s="15"/>
      <c r="R196" s="281"/>
      <c r="S196" s="323" t="s">
        <v>1526</v>
      </c>
      <c r="T196" s="62"/>
      <c r="U196" s="15"/>
      <c r="V196" s="15"/>
      <c r="W196" s="3"/>
      <c r="X196" s="4"/>
      <c r="Y196" s="14"/>
      <c r="Z196" s="3"/>
      <c r="AA196" s="3"/>
      <c r="AB196" s="3"/>
      <c r="AC196" s="4"/>
      <c r="AD196" s="14"/>
      <c r="AE196" s="3"/>
      <c r="AF196" s="265"/>
    </row>
    <row r="198" spans="2:32" ht="15.75" thickBot="1" x14ac:dyDescent="0.25"/>
    <row r="199" spans="2:32" ht="20.25" x14ac:dyDescent="0.2">
      <c r="E199" s="602" t="s">
        <v>296</v>
      </c>
      <c r="F199" s="603"/>
      <c r="G199" s="603"/>
      <c r="H199" s="603"/>
      <c r="I199" s="603"/>
      <c r="J199" s="603"/>
      <c r="K199" s="603"/>
      <c r="L199" s="603"/>
      <c r="M199" s="603"/>
      <c r="N199" s="603"/>
      <c r="O199" s="603"/>
      <c r="P199" s="604"/>
      <c r="Q199" s="602" t="s">
        <v>81</v>
      </c>
      <c r="R199" s="603"/>
      <c r="S199" s="603"/>
      <c r="T199" s="603"/>
      <c r="U199" s="603"/>
      <c r="V199" s="603"/>
      <c r="W199" s="603"/>
      <c r="X199" s="603"/>
      <c r="Y199" s="603"/>
      <c r="Z199" s="603"/>
      <c r="AA199" s="603"/>
      <c r="AB199" s="604"/>
    </row>
    <row r="200" spans="2:32" ht="20.25" x14ac:dyDescent="0.2">
      <c r="E200" s="74" t="s">
        <v>5</v>
      </c>
      <c r="F200" s="75"/>
      <c r="G200" s="605"/>
      <c r="H200" s="606"/>
      <c r="I200" s="606"/>
      <c r="J200" s="606"/>
      <c r="K200" s="606"/>
      <c r="L200" s="606"/>
      <c r="M200" s="606"/>
      <c r="N200" s="606"/>
      <c r="O200" s="606"/>
      <c r="P200" s="607"/>
      <c r="Q200" s="608" t="s">
        <v>5</v>
      </c>
      <c r="R200" s="609"/>
      <c r="S200" s="609"/>
      <c r="T200" s="609"/>
      <c r="U200" s="609"/>
      <c r="V200" s="76"/>
      <c r="W200" s="77"/>
      <c r="X200" s="77"/>
      <c r="Y200" s="77"/>
      <c r="Z200" s="77"/>
      <c r="AA200" s="77"/>
      <c r="AB200" s="78"/>
    </row>
    <row r="201" spans="2:32" ht="18" x14ac:dyDescent="0.2">
      <c r="E201" s="610" t="s">
        <v>92</v>
      </c>
      <c r="F201" s="611"/>
      <c r="G201" s="611"/>
      <c r="H201" s="611"/>
      <c r="I201" s="611"/>
      <c r="J201" s="79"/>
      <c r="K201" s="79"/>
      <c r="L201" s="79"/>
      <c r="M201" s="79"/>
      <c r="N201" s="79"/>
      <c r="O201" s="79"/>
      <c r="P201" s="80"/>
      <c r="Q201" s="610" t="s">
        <v>298</v>
      </c>
      <c r="R201" s="611"/>
      <c r="S201" s="611"/>
      <c r="T201" s="611"/>
      <c r="U201" s="611"/>
      <c r="V201" s="79"/>
      <c r="W201" s="79"/>
      <c r="X201" s="79"/>
      <c r="Y201" s="79"/>
      <c r="Z201" s="79"/>
      <c r="AA201" s="79"/>
      <c r="AB201" s="80"/>
    </row>
    <row r="202" spans="2:32" ht="20.25" x14ac:dyDescent="0.2">
      <c r="E202" s="612" t="s">
        <v>299</v>
      </c>
      <c r="F202" s="613"/>
      <c r="G202" s="613"/>
      <c r="H202" s="614"/>
      <c r="I202" s="615"/>
      <c r="J202" s="615"/>
      <c r="K202" s="615"/>
      <c r="L202" s="615"/>
      <c r="M202" s="615"/>
      <c r="N202" s="615"/>
      <c r="O202" s="615"/>
      <c r="P202" s="616"/>
      <c r="Q202" s="612" t="s">
        <v>297</v>
      </c>
      <c r="R202" s="613"/>
      <c r="S202" s="613"/>
      <c r="T202" s="614"/>
      <c r="U202" s="615"/>
      <c r="V202" s="615"/>
      <c r="W202" s="615"/>
      <c r="X202" s="615"/>
      <c r="Y202" s="615"/>
      <c r="Z202" s="615"/>
      <c r="AA202" s="615"/>
      <c r="AB202" s="616"/>
    </row>
    <row r="203" spans="2:32" ht="18.75" thickBot="1" x14ac:dyDescent="0.25">
      <c r="E203" s="595" t="s">
        <v>6</v>
      </c>
      <c r="F203" s="596"/>
      <c r="G203" s="596"/>
      <c r="H203" s="597"/>
      <c r="I203" s="598"/>
      <c r="J203" s="598"/>
      <c r="K203" s="598"/>
      <c r="L203" s="598"/>
      <c r="M203" s="598"/>
      <c r="N203" s="598"/>
      <c r="O203" s="598"/>
      <c r="P203" s="599"/>
      <c r="Q203" s="595" t="s">
        <v>6</v>
      </c>
      <c r="R203" s="596"/>
      <c r="S203" s="596"/>
      <c r="T203" s="597"/>
      <c r="U203" s="600"/>
      <c r="V203" s="600"/>
      <c r="W203" s="600"/>
      <c r="X203" s="600"/>
      <c r="Y203" s="600"/>
      <c r="Z203" s="600"/>
      <c r="AA203" s="600"/>
      <c r="AB203" s="601"/>
    </row>
  </sheetData>
  <sheetProtection insertColumns="0" insertRows="0" deleteColumns="0" deleteRows="0"/>
  <mergeCells count="36">
    <mergeCell ref="B10:E13"/>
    <mergeCell ref="F10:AC11"/>
    <mergeCell ref="AD10:AF11"/>
    <mergeCell ref="F12:S12"/>
    <mergeCell ref="T12:X13"/>
    <mergeCell ref="Y12:AC13"/>
    <mergeCell ref="AD12:AF13"/>
    <mergeCell ref="F13:S13"/>
    <mergeCell ref="B3:D6"/>
    <mergeCell ref="E3:AE4"/>
    <mergeCell ref="E5:AE6"/>
    <mergeCell ref="AF5:AF6"/>
    <mergeCell ref="B9:D9"/>
    <mergeCell ref="E9:P9"/>
    <mergeCell ref="T9:X9"/>
    <mergeCell ref="Y9:AA9"/>
    <mergeCell ref="AB9:AF9"/>
    <mergeCell ref="B7:AF7"/>
    <mergeCell ref="B8:D8"/>
    <mergeCell ref="E8:X8"/>
    <mergeCell ref="Y8:AA8"/>
    <mergeCell ref="AB8:AF8"/>
    <mergeCell ref="E199:P199"/>
    <mergeCell ref="Q199:AB199"/>
    <mergeCell ref="G200:P200"/>
    <mergeCell ref="Q200:U200"/>
    <mergeCell ref="E201:I201"/>
    <mergeCell ref="Q201:U201"/>
    <mergeCell ref="E202:H202"/>
    <mergeCell ref="I202:P202"/>
    <mergeCell ref="Q202:T202"/>
    <mergeCell ref="U202:AB202"/>
    <mergeCell ref="E203:H203"/>
    <mergeCell ref="I203:P203"/>
    <mergeCell ref="Q203:T203"/>
    <mergeCell ref="U203:AB203"/>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8">
    <tabColor theme="4"/>
  </sheetPr>
  <dimension ref="B2:AF171"/>
  <sheetViews>
    <sheetView zoomScale="58" zoomScaleNormal="58" workbookViewId="0">
      <selection activeCell="M29" sqref="M29"/>
    </sheetView>
  </sheetViews>
  <sheetFormatPr defaultColWidth="10.76171875" defaultRowHeight="15" x14ac:dyDescent="0.2"/>
  <cols>
    <col min="1" max="1" width="2.28515625" bestFit="1" customWidth="1"/>
    <col min="2" max="2" width="15.73828125" customWidth="1"/>
    <col min="3" max="3" width="12.64453125" customWidth="1"/>
    <col min="4" max="4" width="10.76171875" style="6" customWidth="1"/>
    <col min="5" max="5" width="25.69140625" customWidth="1"/>
    <col min="6" max="6" width="10.76171875" customWidth="1"/>
    <col min="7" max="18" width="10.76171875" style="6" customWidth="1"/>
    <col min="19" max="19" width="20.71484375" style="6" customWidth="1"/>
    <col min="20" max="20" width="12.64453125" style="54" customWidth="1"/>
    <col min="21" max="22" width="12.64453125" style="6" customWidth="1"/>
    <col min="23" max="23" width="30.66796875" customWidth="1"/>
    <col min="24" max="24" width="15.73828125" customWidth="1"/>
    <col min="25" max="25" width="12.64453125" style="52" customWidth="1"/>
    <col min="26" max="27" width="12.64453125" style="6" customWidth="1"/>
    <col min="28" max="28" width="30.66796875" customWidth="1"/>
    <col min="29" max="29" width="15.73828125" customWidth="1"/>
    <col min="30" max="31" width="12.64453125" customWidth="1"/>
    <col min="32" max="32" width="29.0546875" bestFit="1"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659"/>
      <c r="U3" s="572"/>
      <c r="V3" s="572"/>
      <c r="W3" s="572"/>
      <c r="X3" s="572"/>
      <c r="Y3" s="572"/>
      <c r="Z3" s="572"/>
      <c r="AA3" s="572"/>
      <c r="AB3" s="572"/>
      <c r="AC3" s="572"/>
      <c r="AD3" s="572"/>
      <c r="AE3" s="572"/>
      <c r="AF3" s="289" t="s">
        <v>19</v>
      </c>
    </row>
    <row r="4" spans="2:32" ht="15" customHeight="1" x14ac:dyDescent="0.2">
      <c r="B4" s="621"/>
      <c r="C4" s="622"/>
      <c r="D4" s="622"/>
      <c r="E4" s="573"/>
      <c r="F4" s="574"/>
      <c r="G4" s="574"/>
      <c r="H4" s="574"/>
      <c r="I4" s="574"/>
      <c r="J4" s="574"/>
      <c r="K4" s="574"/>
      <c r="L4" s="574"/>
      <c r="M4" s="574"/>
      <c r="N4" s="574"/>
      <c r="O4" s="574"/>
      <c r="P4" s="574"/>
      <c r="Q4" s="574"/>
      <c r="R4" s="574"/>
      <c r="S4" s="574"/>
      <c r="T4" s="660"/>
      <c r="U4" s="574"/>
      <c r="V4" s="574"/>
      <c r="W4" s="574"/>
      <c r="X4" s="574"/>
      <c r="Y4" s="574"/>
      <c r="Z4" s="574"/>
      <c r="AA4" s="574"/>
      <c r="AB4" s="574"/>
      <c r="AC4" s="574"/>
      <c r="AD4" s="574"/>
      <c r="AE4" s="574"/>
      <c r="AF4" s="290"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661"/>
      <c r="U5" s="576"/>
      <c r="V5" s="576"/>
      <c r="W5" s="576"/>
      <c r="X5" s="576"/>
      <c r="Y5" s="576"/>
      <c r="Z5" s="576"/>
      <c r="AA5" s="576"/>
      <c r="AB5" s="576"/>
      <c r="AC5" s="576"/>
      <c r="AD5" s="576"/>
      <c r="AE5" s="576"/>
      <c r="AF5" s="577" t="s">
        <v>80</v>
      </c>
    </row>
    <row r="6" spans="2:32" ht="15" customHeight="1" x14ac:dyDescent="0.2">
      <c r="B6" s="621"/>
      <c r="C6" s="622"/>
      <c r="D6" s="622"/>
      <c r="E6" s="573"/>
      <c r="F6" s="574"/>
      <c r="G6" s="574"/>
      <c r="H6" s="574"/>
      <c r="I6" s="574"/>
      <c r="J6" s="574"/>
      <c r="K6" s="574"/>
      <c r="L6" s="574"/>
      <c r="M6" s="574"/>
      <c r="N6" s="574"/>
      <c r="O6" s="574"/>
      <c r="P6" s="574"/>
      <c r="Q6" s="574"/>
      <c r="R6" s="574"/>
      <c r="S6" s="574"/>
      <c r="T6" s="660"/>
      <c r="U6" s="574"/>
      <c r="V6" s="574"/>
      <c r="W6" s="574"/>
      <c r="X6" s="574"/>
      <c r="Y6" s="574"/>
      <c r="Z6" s="574"/>
      <c r="AA6" s="574"/>
      <c r="AB6" s="574"/>
      <c r="AC6" s="574"/>
      <c r="AD6" s="574"/>
      <c r="AE6" s="574"/>
      <c r="AF6" s="629"/>
    </row>
    <row r="7" spans="2:32" x14ac:dyDescent="0.2">
      <c r="B7" s="621"/>
      <c r="C7" s="622"/>
      <c r="D7" s="622"/>
      <c r="E7" s="622"/>
      <c r="F7" s="622"/>
      <c r="G7" s="622"/>
      <c r="H7" s="622"/>
      <c r="I7" s="622"/>
      <c r="J7" s="622"/>
      <c r="K7" s="622"/>
      <c r="L7" s="622"/>
      <c r="M7" s="622"/>
      <c r="N7" s="622"/>
      <c r="O7" s="622"/>
      <c r="P7" s="622"/>
      <c r="Q7" s="622"/>
      <c r="R7" s="622"/>
      <c r="S7" s="622"/>
      <c r="T7" s="663"/>
      <c r="U7" s="622"/>
      <c r="V7" s="622"/>
      <c r="W7" s="622"/>
      <c r="X7" s="622"/>
      <c r="Y7" s="622"/>
      <c r="Z7" s="622"/>
      <c r="AA7" s="622"/>
      <c r="AB7" s="622"/>
      <c r="AC7" s="630"/>
      <c r="AD7" s="630"/>
      <c r="AE7" s="630"/>
      <c r="AF7" s="631"/>
    </row>
    <row r="8" spans="2:32" x14ac:dyDescent="0.2">
      <c r="B8" s="579" t="s">
        <v>15</v>
      </c>
      <c r="C8" s="580"/>
      <c r="D8" s="581"/>
      <c r="E8" s="632" t="s">
        <v>38</v>
      </c>
      <c r="F8" s="633"/>
      <c r="G8" s="633"/>
      <c r="H8" s="633"/>
      <c r="I8" s="633"/>
      <c r="J8" s="633"/>
      <c r="K8" s="633"/>
      <c r="L8" s="633"/>
      <c r="M8" s="633"/>
      <c r="N8" s="633"/>
      <c r="O8" s="633"/>
      <c r="P8" s="633"/>
      <c r="Q8" s="633"/>
      <c r="R8" s="633"/>
      <c r="S8" s="633"/>
      <c r="T8" s="664"/>
      <c r="U8" s="633"/>
      <c r="V8" s="633"/>
      <c r="W8" s="633"/>
      <c r="X8" s="633"/>
      <c r="Y8" s="634" t="s">
        <v>12</v>
      </c>
      <c r="Z8" s="634"/>
      <c r="AA8" s="634"/>
      <c r="AB8" s="582">
        <v>4600135303</v>
      </c>
      <c r="AC8" s="583"/>
      <c r="AD8" s="583"/>
      <c r="AE8" s="583"/>
      <c r="AF8" s="590"/>
    </row>
    <row r="9" spans="2:32" x14ac:dyDescent="0.2">
      <c r="B9" s="579" t="s">
        <v>14</v>
      </c>
      <c r="C9" s="580"/>
      <c r="D9" s="581"/>
      <c r="E9" s="582" t="s">
        <v>39</v>
      </c>
      <c r="F9" s="639"/>
      <c r="G9" s="639"/>
      <c r="H9" s="639"/>
      <c r="I9" s="639"/>
      <c r="J9" s="639"/>
      <c r="K9" s="639"/>
      <c r="L9" s="639"/>
      <c r="M9" s="639"/>
      <c r="N9" s="639"/>
      <c r="O9" s="639"/>
      <c r="P9" s="639"/>
      <c r="Q9" s="268"/>
      <c r="R9" s="268"/>
      <c r="S9" s="269"/>
      <c r="T9" s="662"/>
      <c r="U9" s="586"/>
      <c r="V9" s="586"/>
      <c r="W9" s="586"/>
      <c r="X9" s="587"/>
      <c r="Y9" s="588" t="s">
        <v>13</v>
      </c>
      <c r="Z9" s="584"/>
      <c r="AA9" s="589"/>
      <c r="AB9" s="582" t="s">
        <v>40</v>
      </c>
      <c r="AC9" s="583"/>
      <c r="AD9" s="583"/>
      <c r="AE9" s="583"/>
      <c r="AF9" s="590"/>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665"/>
      <c r="U10" s="543"/>
      <c r="V10" s="543"/>
      <c r="W10" s="543"/>
      <c r="X10" s="543"/>
      <c r="Y10" s="543"/>
      <c r="Z10" s="543"/>
      <c r="AA10" s="543"/>
      <c r="AB10" s="543"/>
      <c r="AC10" s="543"/>
      <c r="AD10" s="635" t="s">
        <v>2</v>
      </c>
      <c r="AE10" s="635"/>
      <c r="AF10" s="636"/>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666"/>
      <c r="U11" s="546"/>
      <c r="V11" s="546"/>
      <c r="W11" s="546"/>
      <c r="X11" s="546"/>
      <c r="Y11" s="546"/>
      <c r="Z11" s="546"/>
      <c r="AA11" s="546"/>
      <c r="AB11" s="546"/>
      <c r="AC11" s="546"/>
      <c r="AD11" s="637"/>
      <c r="AE11" s="637"/>
      <c r="AF11" s="638"/>
    </row>
    <row r="12" spans="2:32" x14ac:dyDescent="0.2">
      <c r="B12" s="537"/>
      <c r="C12" s="538"/>
      <c r="D12" s="538"/>
      <c r="E12" s="538"/>
      <c r="F12" s="550" t="s">
        <v>3</v>
      </c>
      <c r="G12" s="551"/>
      <c r="H12" s="551"/>
      <c r="I12" s="551"/>
      <c r="J12" s="551"/>
      <c r="K12" s="551"/>
      <c r="L12" s="551"/>
      <c r="M12" s="551"/>
      <c r="N12" s="551"/>
      <c r="O12" s="551"/>
      <c r="P12" s="551"/>
      <c r="Q12" s="551"/>
      <c r="R12" s="551"/>
      <c r="S12" s="552"/>
      <c r="T12" s="667"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68"/>
      <c r="U13" s="624"/>
      <c r="V13" s="624"/>
      <c r="W13" s="624"/>
      <c r="X13" s="625"/>
      <c r="Y13" s="623"/>
      <c r="Z13" s="624"/>
      <c r="AA13" s="624"/>
      <c r="AB13" s="624"/>
      <c r="AC13" s="625"/>
      <c r="AD13" s="623"/>
      <c r="AE13" s="624"/>
      <c r="AF13" s="625"/>
    </row>
    <row r="14" spans="2:32" ht="43.5" thickBot="1" x14ac:dyDescent="0.25">
      <c r="B14" s="137" t="s">
        <v>7</v>
      </c>
      <c r="C14" s="138" t="s">
        <v>8</v>
      </c>
      <c r="D14" s="138" t="s">
        <v>23</v>
      </c>
      <c r="E14" s="318" t="s">
        <v>22</v>
      </c>
      <c r="F14" s="137" t="s">
        <v>390</v>
      </c>
      <c r="G14" s="139" t="s">
        <v>28</v>
      </c>
      <c r="H14" s="139" t="s">
        <v>29</v>
      </c>
      <c r="I14" s="139" t="s">
        <v>37</v>
      </c>
      <c r="J14" s="139" t="s">
        <v>30</v>
      </c>
      <c r="K14" s="139" t="s">
        <v>31</v>
      </c>
      <c r="L14" s="138" t="s">
        <v>33</v>
      </c>
      <c r="M14" s="138" t="s">
        <v>34</v>
      </c>
      <c r="N14" s="139" t="s">
        <v>48</v>
      </c>
      <c r="O14" s="138" t="s">
        <v>36</v>
      </c>
      <c r="P14" s="139" t="s">
        <v>32</v>
      </c>
      <c r="Q14" s="138" t="s">
        <v>382</v>
      </c>
      <c r="R14" s="138" t="s">
        <v>383</v>
      </c>
      <c r="S14" s="153" t="s">
        <v>384</v>
      </c>
      <c r="T14" s="141" t="s">
        <v>391</v>
      </c>
      <c r="U14" s="138" t="s">
        <v>387</v>
      </c>
      <c r="V14" s="138" t="s">
        <v>35</v>
      </c>
      <c r="W14" s="140" t="s">
        <v>385</v>
      </c>
      <c r="X14" s="142" t="s">
        <v>388</v>
      </c>
      <c r="Y14" s="141" t="s">
        <v>392</v>
      </c>
      <c r="Z14" s="138" t="s">
        <v>393</v>
      </c>
      <c r="AA14" s="138" t="s">
        <v>27</v>
      </c>
      <c r="AB14" s="140" t="s">
        <v>386</v>
      </c>
      <c r="AC14" s="142" t="s">
        <v>389</v>
      </c>
      <c r="AD14" s="148" t="s">
        <v>11</v>
      </c>
      <c r="AE14" s="142" t="s">
        <v>394</v>
      </c>
      <c r="AF14" s="148" t="s">
        <v>26</v>
      </c>
    </row>
    <row r="15" spans="2:32" ht="19.5" customHeight="1" x14ac:dyDescent="0.2">
      <c r="B15" s="38" t="s">
        <v>94</v>
      </c>
      <c r="C15" s="11" t="s">
        <v>266</v>
      </c>
      <c r="D15" s="11">
        <v>1</v>
      </c>
      <c r="E15" s="319" t="s">
        <v>44</v>
      </c>
      <c r="F15" s="42"/>
      <c r="G15" s="11">
        <v>2</v>
      </c>
      <c r="H15" s="11">
        <v>12</v>
      </c>
      <c r="I15" s="11"/>
      <c r="J15" s="11"/>
      <c r="K15" s="11">
        <v>1</v>
      </c>
      <c r="L15" s="11"/>
      <c r="M15" s="11"/>
      <c r="N15" s="11">
        <v>2</v>
      </c>
      <c r="O15" s="11">
        <v>6</v>
      </c>
      <c r="P15" s="11" t="s">
        <v>265</v>
      </c>
      <c r="Q15" s="11"/>
      <c r="R15" s="130" t="s">
        <v>45</v>
      </c>
      <c r="S15" s="320" t="s">
        <v>1663</v>
      </c>
      <c r="T15" s="42">
        <v>45338</v>
      </c>
      <c r="U15" s="11" t="s">
        <v>45</v>
      </c>
      <c r="V15" s="11">
        <v>12</v>
      </c>
      <c r="W15" s="274"/>
      <c r="X15" s="43"/>
      <c r="Y15" s="42">
        <v>45338</v>
      </c>
      <c r="Z15" s="11" t="s">
        <v>45</v>
      </c>
      <c r="AA15" s="11">
        <v>14</v>
      </c>
      <c r="AB15" s="251" t="s">
        <v>1801</v>
      </c>
      <c r="AC15" s="46" t="s">
        <v>2396</v>
      </c>
      <c r="AD15" s="42"/>
      <c r="AE15" s="11"/>
      <c r="AF15" s="285"/>
    </row>
    <row r="16" spans="2:32" x14ac:dyDescent="0.2">
      <c r="B16" s="39" t="s">
        <v>94</v>
      </c>
      <c r="C16" s="274" t="s">
        <v>266</v>
      </c>
      <c r="D16" s="276">
        <v>2</v>
      </c>
      <c r="E16" s="30" t="s">
        <v>55</v>
      </c>
      <c r="F16" s="13"/>
      <c r="G16" s="276">
        <v>4</v>
      </c>
      <c r="H16" s="276">
        <v>12</v>
      </c>
      <c r="I16" s="276"/>
      <c r="J16" s="276"/>
      <c r="K16" s="276"/>
      <c r="L16" s="276"/>
      <c r="M16" s="276"/>
      <c r="N16" s="276">
        <v>3</v>
      </c>
      <c r="O16" s="276">
        <v>3</v>
      </c>
      <c r="P16" s="276"/>
      <c r="Q16" s="276"/>
      <c r="R16" s="280"/>
      <c r="S16" s="321" t="s">
        <v>1440</v>
      </c>
      <c r="T16" s="44">
        <v>45338</v>
      </c>
      <c r="U16" s="50" t="s">
        <v>45</v>
      </c>
      <c r="V16" s="276">
        <v>3</v>
      </c>
      <c r="W16" s="274"/>
      <c r="X16" s="2"/>
      <c r="Y16" s="36">
        <v>45338</v>
      </c>
      <c r="Z16" s="276" t="s">
        <v>45</v>
      </c>
      <c r="AA16" s="276">
        <v>9</v>
      </c>
      <c r="AB16" s="1"/>
      <c r="AC16" s="2"/>
      <c r="AD16" s="13"/>
      <c r="AE16" s="1"/>
      <c r="AF16" s="277"/>
    </row>
    <row r="17" spans="2:32" x14ac:dyDescent="0.2">
      <c r="B17" s="39" t="s">
        <v>94</v>
      </c>
      <c r="C17" s="274" t="s">
        <v>266</v>
      </c>
      <c r="D17" s="276">
        <v>3</v>
      </c>
      <c r="E17" s="30" t="s">
        <v>261</v>
      </c>
      <c r="F17" s="13"/>
      <c r="G17" s="276"/>
      <c r="H17" s="276">
        <v>6</v>
      </c>
      <c r="I17" s="276"/>
      <c r="J17" s="276"/>
      <c r="K17" s="276"/>
      <c r="L17" s="276"/>
      <c r="M17" s="276"/>
      <c r="N17" s="276"/>
      <c r="O17" s="276"/>
      <c r="P17" s="276"/>
      <c r="Q17" s="276"/>
      <c r="R17" s="280"/>
      <c r="S17" s="321" t="s">
        <v>1441</v>
      </c>
      <c r="T17" s="423"/>
      <c r="U17" s="276"/>
      <c r="V17" s="276"/>
      <c r="W17" s="274"/>
      <c r="X17" s="2"/>
      <c r="Y17" s="36">
        <v>45338</v>
      </c>
      <c r="Z17" s="276" t="s">
        <v>45</v>
      </c>
      <c r="AA17" s="276">
        <v>3</v>
      </c>
      <c r="AB17" s="1"/>
      <c r="AC17" s="2"/>
      <c r="AD17" s="13"/>
      <c r="AE17" s="1"/>
      <c r="AF17" s="277"/>
    </row>
    <row r="18" spans="2:32" x14ac:dyDescent="0.2">
      <c r="B18" s="39" t="s">
        <v>94</v>
      </c>
      <c r="C18" s="274" t="s">
        <v>266</v>
      </c>
      <c r="D18" s="276">
        <v>4</v>
      </c>
      <c r="E18" s="30" t="s">
        <v>261</v>
      </c>
      <c r="F18" s="13"/>
      <c r="G18" s="276"/>
      <c r="H18" s="276">
        <v>6</v>
      </c>
      <c r="I18" s="276"/>
      <c r="J18" s="276"/>
      <c r="K18" s="276"/>
      <c r="L18" s="276"/>
      <c r="M18" s="276"/>
      <c r="N18" s="276"/>
      <c r="O18" s="276"/>
      <c r="P18" s="276"/>
      <c r="Q18" s="276"/>
      <c r="R18" s="280"/>
      <c r="S18" s="321" t="s">
        <v>1441</v>
      </c>
      <c r="T18" s="423"/>
      <c r="U18" s="276"/>
      <c r="V18" s="276"/>
      <c r="W18" s="274"/>
      <c r="X18" s="2"/>
      <c r="Y18" s="36">
        <v>45338</v>
      </c>
      <c r="Z18" s="276" t="s">
        <v>45</v>
      </c>
      <c r="AA18" s="276">
        <v>3</v>
      </c>
      <c r="AB18" s="1"/>
      <c r="AC18" s="2"/>
      <c r="AD18" s="13"/>
      <c r="AE18" s="1"/>
      <c r="AF18" s="277"/>
    </row>
    <row r="19" spans="2:32" x14ac:dyDescent="0.2">
      <c r="B19" s="39" t="s">
        <v>94</v>
      </c>
      <c r="C19" s="274" t="s">
        <v>266</v>
      </c>
      <c r="D19" s="276">
        <v>5</v>
      </c>
      <c r="E19" s="30" t="s">
        <v>44</v>
      </c>
      <c r="F19" s="13"/>
      <c r="G19" s="276">
        <v>2</v>
      </c>
      <c r="H19" s="276">
        <v>12</v>
      </c>
      <c r="I19" s="276"/>
      <c r="J19" s="276"/>
      <c r="K19" s="276"/>
      <c r="L19" s="276"/>
      <c r="M19" s="276"/>
      <c r="N19" s="276">
        <v>6</v>
      </c>
      <c r="O19" s="276">
        <v>3</v>
      </c>
      <c r="P19" s="276"/>
      <c r="Q19" s="276"/>
      <c r="R19" s="280"/>
      <c r="S19" s="321" t="s">
        <v>1441</v>
      </c>
      <c r="T19" s="56">
        <v>45338</v>
      </c>
      <c r="U19" s="276" t="s">
        <v>45</v>
      </c>
      <c r="V19" s="276">
        <v>3</v>
      </c>
      <c r="W19" s="274"/>
      <c r="X19" s="2"/>
      <c r="Y19" s="36">
        <v>45338</v>
      </c>
      <c r="Z19" s="276" t="s">
        <v>45</v>
      </c>
      <c r="AA19" s="276">
        <v>10</v>
      </c>
      <c r="AB19" s="1"/>
      <c r="AC19" s="2"/>
      <c r="AD19" s="13"/>
      <c r="AE19" s="1"/>
      <c r="AF19" s="277"/>
    </row>
    <row r="20" spans="2:32" x14ac:dyDescent="0.2">
      <c r="B20" s="39" t="s">
        <v>94</v>
      </c>
      <c r="C20" s="274" t="s">
        <v>266</v>
      </c>
      <c r="D20" s="276">
        <v>6</v>
      </c>
      <c r="E20" s="30" t="s">
        <v>261</v>
      </c>
      <c r="F20" s="13"/>
      <c r="G20" s="276"/>
      <c r="H20" s="276">
        <v>6</v>
      </c>
      <c r="I20" s="276"/>
      <c r="J20" s="276"/>
      <c r="K20" s="276"/>
      <c r="L20" s="276"/>
      <c r="M20" s="276"/>
      <c r="N20" s="276"/>
      <c r="O20" s="276"/>
      <c r="P20" s="276"/>
      <c r="Q20" s="276"/>
      <c r="R20" s="280"/>
      <c r="S20" s="321" t="s">
        <v>1441</v>
      </c>
      <c r="T20" s="423"/>
      <c r="U20" s="276"/>
      <c r="V20" s="276"/>
      <c r="W20" s="274"/>
      <c r="X20" s="2"/>
      <c r="Y20" s="36">
        <v>45338</v>
      </c>
      <c r="Z20" s="276" t="s">
        <v>45</v>
      </c>
      <c r="AA20" s="276">
        <v>3</v>
      </c>
      <c r="AB20" s="1"/>
      <c r="AC20" s="2"/>
      <c r="AD20" s="13"/>
      <c r="AE20" s="1"/>
      <c r="AF20" s="277"/>
    </row>
    <row r="21" spans="2:32" x14ac:dyDescent="0.2">
      <c r="B21" s="39" t="s">
        <v>94</v>
      </c>
      <c r="C21" s="274" t="s">
        <v>266</v>
      </c>
      <c r="D21" s="276">
        <v>7</v>
      </c>
      <c r="E21" s="30" t="s">
        <v>261</v>
      </c>
      <c r="F21" s="13"/>
      <c r="G21" s="276"/>
      <c r="H21" s="276">
        <v>6</v>
      </c>
      <c r="I21" s="276"/>
      <c r="J21" s="276"/>
      <c r="K21" s="276"/>
      <c r="L21" s="276"/>
      <c r="M21" s="276"/>
      <c r="N21" s="276"/>
      <c r="O21" s="276"/>
      <c r="P21" s="276"/>
      <c r="Q21" s="276"/>
      <c r="R21" s="280"/>
      <c r="S21" s="321" t="s">
        <v>1441</v>
      </c>
      <c r="T21" s="423"/>
      <c r="U21" s="424"/>
      <c r="V21" s="276"/>
      <c r="W21" s="274"/>
      <c r="X21" s="2"/>
      <c r="Y21" s="36">
        <v>45338</v>
      </c>
      <c r="Z21" s="276" t="s">
        <v>45</v>
      </c>
      <c r="AA21" s="276">
        <v>3</v>
      </c>
      <c r="AB21" s="1"/>
      <c r="AC21" s="2"/>
      <c r="AD21" s="13"/>
      <c r="AE21" s="1"/>
      <c r="AF21" s="277"/>
    </row>
    <row r="22" spans="2:32" x14ac:dyDescent="0.2">
      <c r="B22" s="39" t="s">
        <v>94</v>
      </c>
      <c r="C22" s="274" t="s">
        <v>266</v>
      </c>
      <c r="D22" s="276">
        <v>8</v>
      </c>
      <c r="E22" s="30" t="s">
        <v>261</v>
      </c>
      <c r="F22" s="13"/>
      <c r="G22" s="276"/>
      <c r="H22" s="276">
        <v>6</v>
      </c>
      <c r="I22" s="276"/>
      <c r="J22" s="276"/>
      <c r="K22" s="276"/>
      <c r="L22" s="276"/>
      <c r="M22" s="276"/>
      <c r="N22" s="276"/>
      <c r="O22" s="276"/>
      <c r="P22" s="276"/>
      <c r="Q22" s="276"/>
      <c r="R22" s="280"/>
      <c r="S22" s="320" t="s">
        <v>1664</v>
      </c>
      <c r="T22" s="423"/>
      <c r="U22" s="424"/>
      <c r="V22" s="276"/>
      <c r="W22" s="422"/>
      <c r="X22" s="2"/>
      <c r="Y22" s="36">
        <v>45338</v>
      </c>
      <c r="Z22" s="276" t="s">
        <v>45</v>
      </c>
      <c r="AA22" s="276">
        <v>3</v>
      </c>
      <c r="AB22" s="1"/>
      <c r="AC22" s="2"/>
      <c r="AD22" s="13"/>
      <c r="AE22" s="1"/>
      <c r="AF22" s="277"/>
    </row>
    <row r="23" spans="2:32" x14ac:dyDescent="0.2">
      <c r="B23" s="39" t="s">
        <v>94</v>
      </c>
      <c r="C23" s="274" t="s">
        <v>266</v>
      </c>
      <c r="D23" s="276">
        <v>9</v>
      </c>
      <c r="E23" s="30" t="s">
        <v>261</v>
      </c>
      <c r="F23" s="13"/>
      <c r="G23" s="276"/>
      <c r="H23" s="276">
        <v>6</v>
      </c>
      <c r="I23" s="276"/>
      <c r="J23" s="276"/>
      <c r="K23" s="276"/>
      <c r="L23" s="276"/>
      <c r="M23" s="276"/>
      <c r="N23" s="276"/>
      <c r="O23" s="276"/>
      <c r="P23" s="276"/>
      <c r="Q23" s="276"/>
      <c r="R23" s="280"/>
      <c r="S23" s="321" t="s">
        <v>1441</v>
      </c>
      <c r="T23" s="275"/>
      <c r="U23" s="276"/>
      <c r="V23" s="276"/>
      <c r="W23" s="422"/>
      <c r="X23" s="2"/>
      <c r="Y23" s="36">
        <v>45338</v>
      </c>
      <c r="Z23" s="276" t="s">
        <v>45</v>
      </c>
      <c r="AA23" s="276">
        <v>3</v>
      </c>
      <c r="AB23" s="1"/>
      <c r="AC23" s="2"/>
      <c r="AD23" s="13"/>
      <c r="AE23" s="1"/>
      <c r="AF23" s="277"/>
    </row>
    <row r="24" spans="2:32" x14ac:dyDescent="0.2">
      <c r="B24" s="39" t="s">
        <v>94</v>
      </c>
      <c r="C24" s="274" t="s">
        <v>266</v>
      </c>
      <c r="D24" s="276">
        <v>10</v>
      </c>
      <c r="E24" s="30" t="s">
        <v>44</v>
      </c>
      <c r="F24" s="13"/>
      <c r="G24" s="276">
        <v>2</v>
      </c>
      <c r="H24" s="276">
        <v>12</v>
      </c>
      <c r="I24" s="276"/>
      <c r="J24" s="276"/>
      <c r="K24" s="276"/>
      <c r="L24" s="276"/>
      <c r="M24" s="276"/>
      <c r="N24" s="276">
        <v>6</v>
      </c>
      <c r="O24" s="276">
        <v>3</v>
      </c>
      <c r="P24" s="276"/>
      <c r="Q24" s="276"/>
      <c r="R24" s="280"/>
      <c r="S24" s="322" t="s">
        <v>1442</v>
      </c>
      <c r="T24" s="56">
        <v>45338</v>
      </c>
      <c r="U24" s="424" t="s">
        <v>45</v>
      </c>
      <c r="V24" s="276">
        <v>3</v>
      </c>
      <c r="W24" s="274"/>
      <c r="X24" s="2"/>
      <c r="Y24" s="36">
        <v>45338</v>
      </c>
      <c r="Z24" s="276" t="s">
        <v>45</v>
      </c>
      <c r="AA24" s="276">
        <v>10</v>
      </c>
      <c r="AB24" s="1"/>
      <c r="AC24" s="2"/>
      <c r="AD24" s="13"/>
      <c r="AE24" s="1"/>
      <c r="AF24" s="277"/>
    </row>
    <row r="25" spans="2:32" x14ac:dyDescent="0.2">
      <c r="B25" s="39" t="s">
        <v>94</v>
      </c>
      <c r="C25" s="274" t="s">
        <v>266</v>
      </c>
      <c r="D25" s="276">
        <v>11</v>
      </c>
      <c r="E25" s="30" t="s">
        <v>261</v>
      </c>
      <c r="F25" s="13"/>
      <c r="G25" s="276"/>
      <c r="H25" s="276">
        <v>6</v>
      </c>
      <c r="I25" s="276"/>
      <c r="J25" s="276"/>
      <c r="K25" s="276"/>
      <c r="L25" s="276"/>
      <c r="M25" s="276"/>
      <c r="N25" s="276"/>
      <c r="O25" s="276"/>
      <c r="P25" s="276"/>
      <c r="Q25" s="276"/>
      <c r="R25" s="280"/>
      <c r="S25" s="321" t="s">
        <v>1441</v>
      </c>
      <c r="T25" s="275"/>
      <c r="U25" s="276"/>
      <c r="V25" s="276"/>
      <c r="W25" s="274"/>
      <c r="X25" s="2"/>
      <c r="Y25" s="36">
        <v>45338</v>
      </c>
      <c r="Z25" s="276" t="s">
        <v>45</v>
      </c>
      <c r="AA25" s="276">
        <v>3</v>
      </c>
      <c r="AB25" s="1"/>
      <c r="AC25" s="2"/>
      <c r="AD25" s="13"/>
      <c r="AE25" s="1"/>
      <c r="AF25" s="277"/>
    </row>
    <row r="26" spans="2:32" x14ac:dyDescent="0.2">
      <c r="B26" s="39" t="s">
        <v>94</v>
      </c>
      <c r="C26" s="274" t="s">
        <v>266</v>
      </c>
      <c r="D26" s="276">
        <v>12</v>
      </c>
      <c r="E26" s="30" t="s">
        <v>261</v>
      </c>
      <c r="F26" s="13"/>
      <c r="G26" s="276"/>
      <c r="H26" s="276">
        <v>6</v>
      </c>
      <c r="I26" s="276"/>
      <c r="J26" s="276"/>
      <c r="K26" s="276"/>
      <c r="L26" s="276"/>
      <c r="M26" s="276"/>
      <c r="N26" s="276"/>
      <c r="O26" s="276"/>
      <c r="P26" s="276"/>
      <c r="Q26" s="276"/>
      <c r="R26" s="280"/>
      <c r="S26" s="321" t="s">
        <v>1441</v>
      </c>
      <c r="T26" s="275"/>
      <c r="U26" s="276"/>
      <c r="V26" s="276"/>
      <c r="W26" s="274"/>
      <c r="X26" s="2"/>
      <c r="Y26" s="36">
        <v>45338</v>
      </c>
      <c r="Z26" s="276" t="s">
        <v>45</v>
      </c>
      <c r="AA26" s="276">
        <v>3</v>
      </c>
      <c r="AB26" s="1"/>
      <c r="AC26" s="2"/>
      <c r="AD26" s="13"/>
      <c r="AE26" s="1"/>
      <c r="AF26" s="277"/>
    </row>
    <row r="27" spans="2:32" x14ac:dyDescent="0.2">
      <c r="B27" s="39" t="s">
        <v>94</v>
      </c>
      <c r="C27" s="274" t="s">
        <v>266</v>
      </c>
      <c r="D27" s="276">
        <v>13</v>
      </c>
      <c r="E27" s="30" t="s">
        <v>261</v>
      </c>
      <c r="F27" s="13"/>
      <c r="G27" s="276"/>
      <c r="H27" s="276">
        <v>6</v>
      </c>
      <c r="I27" s="276"/>
      <c r="J27" s="276"/>
      <c r="K27" s="276"/>
      <c r="L27" s="276"/>
      <c r="M27" s="276"/>
      <c r="N27" s="276"/>
      <c r="O27" s="276"/>
      <c r="P27" s="276"/>
      <c r="Q27" s="276"/>
      <c r="R27" s="280"/>
      <c r="S27" s="321" t="s">
        <v>1441</v>
      </c>
      <c r="T27" s="423"/>
      <c r="U27" s="276"/>
      <c r="V27" s="276"/>
      <c r="W27" s="274"/>
      <c r="X27" s="2"/>
      <c r="Y27" s="36">
        <v>45338</v>
      </c>
      <c r="Z27" s="276" t="s">
        <v>45</v>
      </c>
      <c r="AA27" s="276">
        <v>3</v>
      </c>
      <c r="AB27" s="1"/>
      <c r="AC27" s="2"/>
      <c r="AD27" s="13"/>
      <c r="AE27" s="1"/>
      <c r="AF27" s="277"/>
    </row>
    <row r="28" spans="2:32" x14ac:dyDescent="0.2">
      <c r="B28" s="39" t="s">
        <v>94</v>
      </c>
      <c r="C28" s="274" t="s">
        <v>266</v>
      </c>
      <c r="D28" s="276">
        <v>14</v>
      </c>
      <c r="E28" s="30" t="s">
        <v>261</v>
      </c>
      <c r="F28" s="13"/>
      <c r="G28" s="276"/>
      <c r="H28" s="276">
        <v>6</v>
      </c>
      <c r="I28" s="276"/>
      <c r="J28" s="276"/>
      <c r="K28" s="276"/>
      <c r="L28" s="276"/>
      <c r="M28" s="276"/>
      <c r="N28" s="276"/>
      <c r="O28" s="276"/>
      <c r="P28" s="276"/>
      <c r="Q28" s="276"/>
      <c r="R28" s="280"/>
      <c r="S28" s="321" t="s">
        <v>1441</v>
      </c>
      <c r="T28" s="98"/>
      <c r="U28" s="422"/>
      <c r="V28" s="276"/>
      <c r="W28" s="274"/>
      <c r="X28" s="2"/>
      <c r="Y28" s="36">
        <v>45338</v>
      </c>
      <c r="Z28" s="276" t="s">
        <v>45</v>
      </c>
      <c r="AA28" s="276">
        <v>3</v>
      </c>
      <c r="AB28" s="1"/>
      <c r="AC28" s="2"/>
      <c r="AD28" s="13"/>
      <c r="AE28" s="1"/>
      <c r="AF28" s="277"/>
    </row>
    <row r="29" spans="2:32" x14ac:dyDescent="0.2">
      <c r="B29" s="39" t="s">
        <v>94</v>
      </c>
      <c r="C29" s="274" t="s">
        <v>266</v>
      </c>
      <c r="D29" s="276">
        <v>15</v>
      </c>
      <c r="E29" s="30" t="s">
        <v>261</v>
      </c>
      <c r="F29" s="13"/>
      <c r="G29" s="276"/>
      <c r="H29" s="276">
        <v>6</v>
      </c>
      <c r="I29" s="276"/>
      <c r="J29" s="276"/>
      <c r="K29" s="276"/>
      <c r="L29" s="276"/>
      <c r="M29" s="276"/>
      <c r="N29" s="276"/>
      <c r="O29" s="276"/>
      <c r="P29" s="276"/>
      <c r="Q29" s="276"/>
      <c r="R29" s="280"/>
      <c r="S29" s="322" t="s">
        <v>1443</v>
      </c>
      <c r="T29" s="98"/>
      <c r="U29" s="422"/>
      <c r="V29" s="276"/>
      <c r="W29" s="274"/>
      <c r="X29" s="2"/>
      <c r="Y29" s="36">
        <v>45338</v>
      </c>
      <c r="Z29" s="276" t="s">
        <v>45</v>
      </c>
      <c r="AA29" s="276">
        <v>3</v>
      </c>
      <c r="AB29" s="1"/>
      <c r="AC29" s="2"/>
      <c r="AD29" s="13"/>
      <c r="AE29" s="1"/>
      <c r="AF29" s="277"/>
    </row>
    <row r="30" spans="2:32" x14ac:dyDescent="0.2">
      <c r="B30" s="39" t="s">
        <v>94</v>
      </c>
      <c r="C30" s="274" t="s">
        <v>266</v>
      </c>
      <c r="D30" s="276">
        <v>16</v>
      </c>
      <c r="E30" s="30" t="s">
        <v>44</v>
      </c>
      <c r="F30" s="13"/>
      <c r="G30" s="276">
        <v>2</v>
      </c>
      <c r="H30" s="276">
        <v>12</v>
      </c>
      <c r="I30" s="276"/>
      <c r="J30" s="276"/>
      <c r="K30" s="276"/>
      <c r="L30" s="276"/>
      <c r="M30" s="276"/>
      <c r="N30" s="276"/>
      <c r="O30" s="276">
        <v>3</v>
      </c>
      <c r="P30" s="276"/>
      <c r="Q30" s="276"/>
      <c r="R30" s="280"/>
      <c r="S30" s="320" t="s">
        <v>1716</v>
      </c>
      <c r="T30" s="56">
        <v>45338</v>
      </c>
      <c r="U30" s="276" t="s">
        <v>45</v>
      </c>
      <c r="V30" s="276">
        <v>3</v>
      </c>
      <c r="W30" s="274"/>
      <c r="X30" s="2"/>
      <c r="Y30" s="36">
        <v>45338</v>
      </c>
      <c r="Z30" s="276" t="s">
        <v>45</v>
      </c>
      <c r="AA30" s="276">
        <v>7</v>
      </c>
      <c r="AB30" s="251" t="s">
        <v>1802</v>
      </c>
      <c r="AC30" s="2"/>
      <c r="AD30" s="13"/>
      <c r="AE30" s="1"/>
      <c r="AF30" s="277"/>
    </row>
    <row r="31" spans="2:32" x14ac:dyDescent="0.2">
      <c r="B31" s="39" t="s">
        <v>94</v>
      </c>
      <c r="C31" s="274" t="s">
        <v>266</v>
      </c>
      <c r="D31" s="276">
        <v>17</v>
      </c>
      <c r="E31" s="30" t="s">
        <v>261</v>
      </c>
      <c r="F31" s="13"/>
      <c r="G31" s="276"/>
      <c r="H31" s="276">
        <v>6</v>
      </c>
      <c r="I31" s="276"/>
      <c r="J31" s="276"/>
      <c r="K31" s="276"/>
      <c r="L31" s="276"/>
      <c r="M31" s="276"/>
      <c r="N31" s="276"/>
      <c r="O31" s="276"/>
      <c r="P31" s="276"/>
      <c r="Q31" s="276"/>
      <c r="R31" s="280"/>
      <c r="S31" s="321" t="s">
        <v>1441</v>
      </c>
      <c r="T31" s="423"/>
      <c r="U31" s="276"/>
      <c r="V31" s="276"/>
      <c r="W31" s="274"/>
      <c r="X31" s="2"/>
      <c r="Y31" s="36">
        <v>45338</v>
      </c>
      <c r="Z31" s="276" t="s">
        <v>45</v>
      </c>
      <c r="AA31" s="276">
        <v>3</v>
      </c>
      <c r="AB31" s="1"/>
      <c r="AC31" s="2"/>
      <c r="AD31" s="13"/>
      <c r="AE31" s="1"/>
      <c r="AF31" s="277"/>
    </row>
    <row r="32" spans="2:32" x14ac:dyDescent="0.2">
      <c r="B32" s="39" t="s">
        <v>94</v>
      </c>
      <c r="C32" s="274" t="s">
        <v>266</v>
      </c>
      <c r="D32" s="276">
        <v>18</v>
      </c>
      <c r="E32" s="30" t="s">
        <v>261</v>
      </c>
      <c r="F32" s="13"/>
      <c r="G32" s="276"/>
      <c r="H32" s="276">
        <v>6</v>
      </c>
      <c r="I32" s="276"/>
      <c r="J32" s="276"/>
      <c r="K32" s="276"/>
      <c r="L32" s="276"/>
      <c r="M32" s="276"/>
      <c r="N32" s="276"/>
      <c r="O32" s="276"/>
      <c r="P32" s="276"/>
      <c r="Q32" s="276"/>
      <c r="R32" s="280"/>
      <c r="S32" s="321" t="s">
        <v>1441</v>
      </c>
      <c r="T32" s="275"/>
      <c r="U32" s="276"/>
      <c r="V32" s="276"/>
      <c r="W32" s="274"/>
      <c r="X32" s="2"/>
      <c r="Y32" s="36">
        <v>45338</v>
      </c>
      <c r="Z32" s="276" t="s">
        <v>45</v>
      </c>
      <c r="AA32" s="276">
        <v>3</v>
      </c>
      <c r="AB32" s="1"/>
      <c r="AC32" s="2"/>
      <c r="AD32" s="13"/>
      <c r="AE32" s="1"/>
      <c r="AF32" s="277"/>
    </row>
    <row r="33" spans="2:32" x14ac:dyDescent="0.2">
      <c r="B33" s="39" t="s">
        <v>94</v>
      </c>
      <c r="C33" s="274" t="s">
        <v>266</v>
      </c>
      <c r="D33" s="276">
        <v>19</v>
      </c>
      <c r="E33" s="30" t="s">
        <v>261</v>
      </c>
      <c r="F33" s="13"/>
      <c r="G33" s="276"/>
      <c r="H33" s="276">
        <v>6</v>
      </c>
      <c r="I33" s="276"/>
      <c r="J33" s="276"/>
      <c r="K33" s="276"/>
      <c r="L33" s="276"/>
      <c r="M33" s="276"/>
      <c r="N33" s="276"/>
      <c r="O33" s="276"/>
      <c r="P33" s="276"/>
      <c r="Q33" s="276"/>
      <c r="R33" s="280"/>
      <c r="S33" s="321" t="s">
        <v>1441</v>
      </c>
      <c r="T33" s="98"/>
      <c r="U33" s="422"/>
      <c r="V33" s="276"/>
      <c r="W33" s="274"/>
      <c r="X33" s="2"/>
      <c r="Y33" s="36">
        <v>45338</v>
      </c>
      <c r="Z33" s="276" t="s">
        <v>45</v>
      </c>
      <c r="AA33" s="276">
        <v>3</v>
      </c>
      <c r="AB33" s="1"/>
      <c r="AC33" s="2"/>
      <c r="AD33" s="13"/>
      <c r="AE33" s="1"/>
      <c r="AF33" s="277"/>
    </row>
    <row r="34" spans="2:32" x14ac:dyDescent="0.2">
      <c r="B34" s="39" t="s">
        <v>94</v>
      </c>
      <c r="C34" s="274" t="s">
        <v>266</v>
      </c>
      <c r="D34" s="276">
        <v>20</v>
      </c>
      <c r="E34" s="30" t="s">
        <v>261</v>
      </c>
      <c r="F34" s="13"/>
      <c r="G34" s="276"/>
      <c r="H34" s="276">
        <v>6</v>
      </c>
      <c r="I34" s="276"/>
      <c r="J34" s="276"/>
      <c r="K34" s="276"/>
      <c r="L34" s="276"/>
      <c r="M34" s="276"/>
      <c r="N34" s="276"/>
      <c r="O34" s="276"/>
      <c r="P34" s="276"/>
      <c r="Q34" s="276"/>
      <c r="R34" s="280"/>
      <c r="S34" s="322" t="s">
        <v>1443</v>
      </c>
      <c r="T34" s="275"/>
      <c r="U34" s="276"/>
      <c r="V34" s="276"/>
      <c r="W34" s="274"/>
      <c r="X34" s="2"/>
      <c r="Y34" s="36">
        <v>45338</v>
      </c>
      <c r="Z34" s="276" t="s">
        <v>45</v>
      </c>
      <c r="AA34" s="276">
        <v>3</v>
      </c>
      <c r="AB34" s="1"/>
      <c r="AC34" s="2"/>
      <c r="AD34" s="13"/>
      <c r="AE34" s="1"/>
      <c r="AF34" s="277"/>
    </row>
    <row r="35" spans="2:32" x14ac:dyDescent="0.2">
      <c r="B35" s="39" t="s">
        <v>94</v>
      </c>
      <c r="C35" s="274" t="s">
        <v>266</v>
      </c>
      <c r="D35" s="276">
        <v>21</v>
      </c>
      <c r="E35" s="30" t="s">
        <v>261</v>
      </c>
      <c r="F35" s="13"/>
      <c r="G35" s="276"/>
      <c r="H35" s="276">
        <v>6</v>
      </c>
      <c r="I35" s="276"/>
      <c r="J35" s="276"/>
      <c r="K35" s="276"/>
      <c r="L35" s="276"/>
      <c r="M35" s="276"/>
      <c r="N35" s="276"/>
      <c r="O35" s="276"/>
      <c r="P35" s="276"/>
      <c r="Q35" s="276"/>
      <c r="R35" s="280"/>
      <c r="S35" s="321" t="s">
        <v>1441</v>
      </c>
      <c r="T35" s="98"/>
      <c r="U35" s="274"/>
      <c r="V35" s="276"/>
      <c r="W35" s="274"/>
      <c r="X35" s="2"/>
      <c r="Y35" s="36">
        <v>45338</v>
      </c>
      <c r="Z35" s="276" t="s">
        <v>45</v>
      </c>
      <c r="AA35" s="276">
        <v>3</v>
      </c>
      <c r="AB35" s="1"/>
      <c r="AC35" s="2"/>
      <c r="AD35" s="13"/>
      <c r="AE35" s="1"/>
      <c r="AF35" s="277"/>
    </row>
    <row r="36" spans="2:32" x14ac:dyDescent="0.2">
      <c r="B36" s="39" t="s">
        <v>94</v>
      </c>
      <c r="C36" s="274" t="s">
        <v>266</v>
      </c>
      <c r="D36" s="276">
        <v>22</v>
      </c>
      <c r="E36" s="30" t="s">
        <v>50</v>
      </c>
      <c r="F36" s="13"/>
      <c r="G36" s="276">
        <v>2</v>
      </c>
      <c r="H36" s="276">
        <v>12</v>
      </c>
      <c r="I36" s="276"/>
      <c r="J36" s="276"/>
      <c r="K36" s="276"/>
      <c r="L36" s="276"/>
      <c r="M36" s="276"/>
      <c r="N36" s="276"/>
      <c r="O36" s="276">
        <v>3</v>
      </c>
      <c r="P36" s="276"/>
      <c r="Q36" s="276"/>
      <c r="R36" s="280"/>
      <c r="S36" s="321" t="s">
        <v>1136</v>
      </c>
      <c r="T36" s="98">
        <v>45338</v>
      </c>
      <c r="U36" s="274" t="s">
        <v>45</v>
      </c>
      <c r="V36" s="276">
        <v>3</v>
      </c>
      <c r="W36" s="274"/>
      <c r="X36" s="2"/>
      <c r="Y36" s="36">
        <v>45338</v>
      </c>
      <c r="Z36" s="276" t="s">
        <v>45</v>
      </c>
      <c r="AA36" s="276">
        <v>7</v>
      </c>
      <c r="AB36" s="1"/>
      <c r="AC36" s="2"/>
      <c r="AD36" s="13"/>
      <c r="AE36" s="1"/>
      <c r="AF36" s="277"/>
    </row>
    <row r="37" spans="2:32" x14ac:dyDescent="0.2">
      <c r="B37" s="39" t="s">
        <v>94</v>
      </c>
      <c r="C37" s="274" t="s">
        <v>266</v>
      </c>
      <c r="D37" s="276">
        <v>23</v>
      </c>
      <c r="E37" s="30" t="s">
        <v>244</v>
      </c>
      <c r="F37" s="13"/>
      <c r="G37" s="276">
        <v>4</v>
      </c>
      <c r="H37" s="276">
        <v>18</v>
      </c>
      <c r="I37" s="276"/>
      <c r="J37" s="276"/>
      <c r="K37" s="276"/>
      <c r="L37" s="276"/>
      <c r="M37" s="276"/>
      <c r="N37" s="276"/>
      <c r="O37" s="276">
        <v>7</v>
      </c>
      <c r="P37" s="276"/>
      <c r="Q37" s="276"/>
      <c r="R37" s="280"/>
      <c r="S37" s="322" t="s">
        <v>1444</v>
      </c>
      <c r="T37" s="98">
        <v>45338</v>
      </c>
      <c r="U37" s="422" t="s">
        <v>45</v>
      </c>
      <c r="V37" s="276">
        <v>7</v>
      </c>
      <c r="W37" s="274"/>
      <c r="X37" s="2"/>
      <c r="Y37" s="36">
        <v>45338</v>
      </c>
      <c r="Z37" s="276" t="s">
        <v>45</v>
      </c>
      <c r="AA37" s="276">
        <v>12</v>
      </c>
      <c r="AB37" s="1"/>
      <c r="AC37" s="2"/>
      <c r="AD37" s="13"/>
      <c r="AE37" s="1"/>
      <c r="AF37" s="277"/>
    </row>
    <row r="38" spans="2:32" x14ac:dyDescent="0.2">
      <c r="B38" s="39" t="s">
        <v>94</v>
      </c>
      <c r="C38" s="274" t="s">
        <v>266</v>
      </c>
      <c r="D38" s="276">
        <v>24</v>
      </c>
      <c r="E38" s="30" t="s">
        <v>44</v>
      </c>
      <c r="F38" s="13"/>
      <c r="G38" s="276">
        <v>2</v>
      </c>
      <c r="H38" s="276">
        <v>12</v>
      </c>
      <c r="I38" s="276"/>
      <c r="J38" s="276"/>
      <c r="K38" s="276"/>
      <c r="L38" s="276"/>
      <c r="M38" s="276"/>
      <c r="N38" s="276"/>
      <c r="O38" s="276">
        <v>3</v>
      </c>
      <c r="P38" s="276"/>
      <c r="Q38" s="276"/>
      <c r="R38" s="280"/>
      <c r="S38" s="322" t="s">
        <v>1445</v>
      </c>
      <c r="T38" s="56">
        <v>45338</v>
      </c>
      <c r="U38" s="276" t="s">
        <v>45</v>
      </c>
      <c r="V38" s="276">
        <v>3</v>
      </c>
      <c r="W38" s="274"/>
      <c r="X38" s="2"/>
      <c r="Y38" s="36">
        <v>45338</v>
      </c>
      <c r="Z38" s="276" t="s">
        <v>45</v>
      </c>
      <c r="AA38" s="276">
        <v>7</v>
      </c>
      <c r="AB38" s="1"/>
      <c r="AC38" s="2"/>
      <c r="AD38" s="13"/>
      <c r="AE38" s="1"/>
      <c r="AF38" s="277"/>
    </row>
    <row r="39" spans="2:32" x14ac:dyDescent="0.2">
      <c r="B39" s="39" t="s">
        <v>94</v>
      </c>
      <c r="C39" s="274" t="s">
        <v>266</v>
      </c>
      <c r="D39" s="276">
        <v>25</v>
      </c>
      <c r="E39" s="30" t="s">
        <v>261</v>
      </c>
      <c r="F39" s="13"/>
      <c r="G39" s="276"/>
      <c r="H39" s="276">
        <v>6</v>
      </c>
      <c r="I39" s="276"/>
      <c r="J39" s="276"/>
      <c r="K39" s="276"/>
      <c r="L39" s="276"/>
      <c r="M39" s="276"/>
      <c r="N39" s="276"/>
      <c r="O39" s="276"/>
      <c r="P39" s="276"/>
      <c r="Q39" s="276"/>
      <c r="R39" s="280"/>
      <c r="S39" s="322" t="s">
        <v>1443</v>
      </c>
      <c r="T39" s="98"/>
      <c r="U39" s="274"/>
      <c r="V39" s="276"/>
      <c r="W39" s="274"/>
      <c r="X39" s="2"/>
      <c r="Y39" s="36">
        <v>45338</v>
      </c>
      <c r="Z39" s="276" t="s">
        <v>45</v>
      </c>
      <c r="AA39" s="276">
        <v>3</v>
      </c>
      <c r="AB39" s="1"/>
      <c r="AC39" s="2"/>
      <c r="AD39" s="13"/>
      <c r="AE39" s="1"/>
      <c r="AF39" s="277"/>
    </row>
    <row r="40" spans="2:32" x14ac:dyDescent="0.2">
      <c r="B40" s="39" t="s">
        <v>94</v>
      </c>
      <c r="C40" s="274" t="s">
        <v>266</v>
      </c>
      <c r="D40" s="276">
        <v>26</v>
      </c>
      <c r="E40" s="30" t="s">
        <v>263</v>
      </c>
      <c r="F40" s="13"/>
      <c r="G40" s="276">
        <v>6</v>
      </c>
      <c r="H40" s="276">
        <v>13</v>
      </c>
      <c r="I40" s="276"/>
      <c r="J40" s="276"/>
      <c r="K40" s="276">
        <v>1</v>
      </c>
      <c r="L40" s="276"/>
      <c r="M40" s="276"/>
      <c r="N40" s="276"/>
      <c r="O40" s="276">
        <v>3</v>
      </c>
      <c r="P40" s="276"/>
      <c r="Q40" s="276"/>
      <c r="R40" s="280"/>
      <c r="S40" s="320" t="s">
        <v>1665</v>
      </c>
      <c r="T40" s="56">
        <v>45338</v>
      </c>
      <c r="U40" s="276" t="s">
        <v>45</v>
      </c>
      <c r="V40" s="276">
        <v>3</v>
      </c>
      <c r="W40" s="274"/>
      <c r="X40" s="2"/>
      <c r="Y40" s="36">
        <v>45338</v>
      </c>
      <c r="Z40" s="276" t="s">
        <v>45</v>
      </c>
      <c r="AA40" s="276">
        <v>9</v>
      </c>
      <c r="AB40" s="1"/>
      <c r="AC40" s="2"/>
      <c r="AD40" s="13"/>
      <c r="AE40" s="1"/>
      <c r="AF40" s="277"/>
    </row>
    <row r="41" spans="2:32" x14ac:dyDescent="0.2">
      <c r="B41" s="39" t="s">
        <v>94</v>
      </c>
      <c r="C41" s="274" t="s">
        <v>266</v>
      </c>
      <c r="D41" s="276">
        <v>27</v>
      </c>
      <c r="E41" s="30" t="s">
        <v>261</v>
      </c>
      <c r="F41" s="13"/>
      <c r="G41" s="276"/>
      <c r="H41" s="276">
        <v>6</v>
      </c>
      <c r="I41" s="276"/>
      <c r="J41" s="276"/>
      <c r="K41" s="276"/>
      <c r="L41" s="276"/>
      <c r="M41" s="276"/>
      <c r="N41" s="276"/>
      <c r="O41" s="276"/>
      <c r="P41" s="276"/>
      <c r="Q41" s="276"/>
      <c r="R41" s="280"/>
      <c r="S41" s="321" t="s">
        <v>1441</v>
      </c>
      <c r="T41" s="98"/>
      <c r="U41" s="274"/>
      <c r="V41" s="276"/>
      <c r="W41" s="274"/>
      <c r="X41" s="2"/>
      <c r="Y41" s="36">
        <v>45338</v>
      </c>
      <c r="Z41" s="276" t="s">
        <v>45</v>
      </c>
      <c r="AA41" s="276">
        <v>3</v>
      </c>
      <c r="AB41" s="1"/>
      <c r="AC41" s="2"/>
      <c r="AD41" s="13"/>
      <c r="AE41" s="1"/>
      <c r="AF41" s="277"/>
    </row>
    <row r="42" spans="2:32" x14ac:dyDescent="0.2">
      <c r="B42" s="39" t="s">
        <v>94</v>
      </c>
      <c r="C42" s="274" t="s">
        <v>266</v>
      </c>
      <c r="D42" s="276">
        <v>28</v>
      </c>
      <c r="E42" s="30" t="s">
        <v>261</v>
      </c>
      <c r="F42" s="13"/>
      <c r="G42" s="276"/>
      <c r="H42" s="276">
        <v>6</v>
      </c>
      <c r="I42" s="276"/>
      <c r="J42" s="276"/>
      <c r="K42" s="276"/>
      <c r="L42" s="276"/>
      <c r="M42" s="276"/>
      <c r="N42" s="276"/>
      <c r="O42" s="276"/>
      <c r="P42" s="276"/>
      <c r="Q42" s="276"/>
      <c r="R42" s="280"/>
      <c r="S42" s="321" t="s">
        <v>1322</v>
      </c>
      <c r="T42" s="423"/>
      <c r="U42" s="424"/>
      <c r="V42" s="276"/>
      <c r="W42" s="274"/>
      <c r="X42" s="2"/>
      <c r="Y42" s="36">
        <v>45338</v>
      </c>
      <c r="Z42" s="276" t="s">
        <v>45</v>
      </c>
      <c r="AA42" s="276">
        <v>3</v>
      </c>
      <c r="AB42" s="1"/>
      <c r="AC42" s="2"/>
      <c r="AD42" s="13"/>
      <c r="AE42" s="1"/>
      <c r="AF42" s="277"/>
    </row>
    <row r="43" spans="2:32" x14ac:dyDescent="0.2">
      <c r="B43" s="39" t="s">
        <v>94</v>
      </c>
      <c r="C43" s="274" t="s">
        <v>266</v>
      </c>
      <c r="D43" s="276">
        <v>29</v>
      </c>
      <c r="E43" s="30" t="s">
        <v>244</v>
      </c>
      <c r="F43" s="13"/>
      <c r="G43" s="276">
        <v>5</v>
      </c>
      <c r="H43" s="276">
        <v>18</v>
      </c>
      <c r="I43" s="276"/>
      <c r="J43" s="276"/>
      <c r="K43" s="276"/>
      <c r="L43" s="276"/>
      <c r="M43" s="276"/>
      <c r="N43" s="276"/>
      <c r="O43" s="276">
        <v>7</v>
      </c>
      <c r="P43" s="276"/>
      <c r="Q43" s="276"/>
      <c r="R43" s="280"/>
      <c r="S43" s="322" t="s">
        <v>1446</v>
      </c>
      <c r="T43" s="56">
        <v>45338</v>
      </c>
      <c r="U43" s="424" t="s">
        <v>45</v>
      </c>
      <c r="V43" s="276">
        <v>7</v>
      </c>
      <c r="W43" s="274"/>
      <c r="X43" s="2"/>
      <c r="Y43" s="36">
        <v>45338</v>
      </c>
      <c r="Z43" s="276" t="s">
        <v>45</v>
      </c>
      <c r="AA43" s="276">
        <v>12</v>
      </c>
      <c r="AB43" s="1"/>
      <c r="AC43" s="2"/>
      <c r="AD43" s="13"/>
      <c r="AE43" s="1"/>
      <c r="AF43" s="277"/>
    </row>
    <row r="44" spans="2:32" x14ac:dyDescent="0.2">
      <c r="B44" s="39" t="s">
        <v>94</v>
      </c>
      <c r="C44" s="274" t="s">
        <v>266</v>
      </c>
      <c r="D44" s="276">
        <v>30</v>
      </c>
      <c r="E44" s="30" t="s">
        <v>264</v>
      </c>
      <c r="F44" s="13"/>
      <c r="G44" s="276">
        <v>27</v>
      </c>
      <c r="H44" s="276">
        <v>9</v>
      </c>
      <c r="I44" s="276"/>
      <c r="J44" s="276"/>
      <c r="K44" s="276">
        <v>6</v>
      </c>
      <c r="L44" s="276"/>
      <c r="M44" s="276"/>
      <c r="N44" s="276">
        <v>6</v>
      </c>
      <c r="O44" s="276">
        <v>21</v>
      </c>
      <c r="P44" s="276">
        <v>6</v>
      </c>
      <c r="Q44" s="276"/>
      <c r="R44" s="280"/>
      <c r="S44" s="320" t="s">
        <v>1666</v>
      </c>
      <c r="T44" s="56">
        <v>45338</v>
      </c>
      <c r="U44" s="276" t="s">
        <v>45</v>
      </c>
      <c r="V44" s="276">
        <v>49</v>
      </c>
      <c r="W44" s="274"/>
      <c r="X44" s="2" t="s">
        <v>280</v>
      </c>
      <c r="Y44" s="36">
        <v>45338</v>
      </c>
      <c r="Z44" s="276" t="s">
        <v>45</v>
      </c>
      <c r="AA44" s="276">
        <v>42</v>
      </c>
      <c r="AB44" s="251" t="s">
        <v>1802</v>
      </c>
      <c r="AC44" s="2"/>
      <c r="AD44" s="36">
        <v>45345</v>
      </c>
      <c r="AE44" s="1" t="s">
        <v>242</v>
      </c>
      <c r="AF44" s="277"/>
    </row>
    <row r="45" spans="2:32" x14ac:dyDescent="0.2">
      <c r="B45" s="39" t="s">
        <v>94</v>
      </c>
      <c r="C45" s="274" t="s">
        <v>266</v>
      </c>
      <c r="D45" s="276">
        <v>31</v>
      </c>
      <c r="E45" s="30" t="s">
        <v>62</v>
      </c>
      <c r="F45" s="13"/>
      <c r="G45" s="276">
        <v>1</v>
      </c>
      <c r="H45" s="276">
        <v>6</v>
      </c>
      <c r="I45" s="276"/>
      <c r="J45" s="276"/>
      <c r="K45" s="276">
        <v>1</v>
      </c>
      <c r="L45" s="276"/>
      <c r="M45" s="276" t="s">
        <v>45</v>
      </c>
      <c r="N45" s="276">
        <v>3</v>
      </c>
      <c r="O45" s="276">
        <v>7</v>
      </c>
      <c r="P45" s="276"/>
      <c r="Q45" s="276"/>
      <c r="R45" s="280"/>
      <c r="S45" s="322" t="s">
        <v>1447</v>
      </c>
      <c r="T45" s="56">
        <v>45338</v>
      </c>
      <c r="U45" s="424" t="s">
        <v>45</v>
      </c>
      <c r="V45" s="276">
        <v>10</v>
      </c>
      <c r="W45" s="274"/>
      <c r="X45" s="2"/>
      <c r="Y45" s="36">
        <v>45338</v>
      </c>
      <c r="Z45" s="276" t="s">
        <v>45</v>
      </c>
      <c r="AA45" s="276">
        <v>11</v>
      </c>
      <c r="AB45" s="1"/>
      <c r="AC45" s="2"/>
      <c r="AD45" s="13"/>
      <c r="AE45" s="1"/>
      <c r="AF45" s="277"/>
    </row>
    <row r="46" spans="2:32" x14ac:dyDescent="0.2">
      <c r="B46" s="39" t="s">
        <v>94</v>
      </c>
      <c r="C46" s="274" t="s">
        <v>266</v>
      </c>
      <c r="D46" s="276">
        <v>32</v>
      </c>
      <c r="E46" s="30" t="s">
        <v>62</v>
      </c>
      <c r="F46" s="13"/>
      <c r="G46" s="276">
        <v>1</v>
      </c>
      <c r="H46" s="276">
        <v>6</v>
      </c>
      <c r="I46" s="276"/>
      <c r="J46" s="276"/>
      <c r="K46" s="276">
        <v>2</v>
      </c>
      <c r="L46" s="276"/>
      <c r="M46" s="276" t="s">
        <v>45</v>
      </c>
      <c r="N46" s="276">
        <v>3</v>
      </c>
      <c r="O46" s="276">
        <v>7</v>
      </c>
      <c r="P46" s="276"/>
      <c r="Q46" s="276"/>
      <c r="R46" s="280"/>
      <c r="S46" s="322" t="s">
        <v>1447</v>
      </c>
      <c r="T46" s="56">
        <v>45338</v>
      </c>
      <c r="U46" s="424" t="s">
        <v>45</v>
      </c>
      <c r="V46" s="276">
        <v>13</v>
      </c>
      <c r="W46" s="274"/>
      <c r="X46" s="2"/>
      <c r="Y46" s="36">
        <v>45338</v>
      </c>
      <c r="Z46" s="276" t="s">
        <v>45</v>
      </c>
      <c r="AA46" s="276">
        <v>12</v>
      </c>
      <c r="AB46" s="1"/>
      <c r="AC46" s="2"/>
      <c r="AD46" s="13"/>
      <c r="AE46" s="1"/>
      <c r="AF46" s="277"/>
    </row>
    <row r="47" spans="2:32" x14ac:dyDescent="0.2">
      <c r="B47" s="39" t="s">
        <v>94</v>
      </c>
      <c r="C47" s="274" t="s">
        <v>266</v>
      </c>
      <c r="D47" s="276">
        <v>33</v>
      </c>
      <c r="E47" s="30" t="s">
        <v>244</v>
      </c>
      <c r="F47" s="13"/>
      <c r="G47" s="276">
        <v>2</v>
      </c>
      <c r="H47" s="276">
        <v>9</v>
      </c>
      <c r="I47" s="276"/>
      <c r="J47" s="276"/>
      <c r="K47" s="276"/>
      <c r="L47" s="276"/>
      <c r="M47" s="276"/>
      <c r="N47" s="276">
        <v>3</v>
      </c>
      <c r="O47" s="276">
        <v>9</v>
      </c>
      <c r="P47" s="276"/>
      <c r="Q47" s="276"/>
      <c r="R47" s="280"/>
      <c r="S47" s="321" t="s">
        <v>1140</v>
      </c>
      <c r="T47" s="56">
        <v>45338</v>
      </c>
      <c r="U47" s="276" t="s">
        <v>45</v>
      </c>
      <c r="V47" s="276">
        <v>9</v>
      </c>
      <c r="W47" s="274"/>
      <c r="X47" s="2"/>
      <c r="Y47" s="36">
        <v>45338</v>
      </c>
      <c r="Z47" s="276" t="s">
        <v>45</v>
      </c>
      <c r="AA47" s="276">
        <v>13</v>
      </c>
      <c r="AB47" s="1"/>
      <c r="AC47" s="2"/>
      <c r="AD47" s="13"/>
      <c r="AE47" s="1"/>
      <c r="AF47" s="277"/>
    </row>
    <row r="48" spans="2:32" x14ac:dyDescent="0.2">
      <c r="B48" s="39" t="s">
        <v>94</v>
      </c>
      <c r="C48" s="274" t="s">
        <v>266</v>
      </c>
      <c r="D48" s="276">
        <v>34</v>
      </c>
      <c r="E48" s="30" t="s">
        <v>49</v>
      </c>
      <c r="F48" s="13"/>
      <c r="G48" s="276">
        <v>6</v>
      </c>
      <c r="H48" s="276">
        <v>3</v>
      </c>
      <c r="I48" s="276"/>
      <c r="J48" s="276"/>
      <c r="K48" s="276">
        <v>3</v>
      </c>
      <c r="L48" s="276"/>
      <c r="M48" s="276" t="s">
        <v>45</v>
      </c>
      <c r="N48" s="276">
        <v>3</v>
      </c>
      <c r="O48" s="276"/>
      <c r="P48" s="276"/>
      <c r="Q48" s="276"/>
      <c r="R48" s="280"/>
      <c r="S48" s="322" t="s">
        <v>1448</v>
      </c>
      <c r="T48" s="98">
        <v>45338</v>
      </c>
      <c r="U48" s="422" t="s">
        <v>45</v>
      </c>
      <c r="V48" s="276">
        <v>9</v>
      </c>
      <c r="W48" s="274" t="s">
        <v>275</v>
      </c>
      <c r="X48" s="2"/>
      <c r="Y48" s="36">
        <v>45338</v>
      </c>
      <c r="Z48" s="276" t="s">
        <v>45</v>
      </c>
      <c r="AA48" s="276">
        <v>9</v>
      </c>
      <c r="AB48" s="251" t="s">
        <v>1802</v>
      </c>
      <c r="AC48" s="2"/>
      <c r="AD48" s="13"/>
      <c r="AE48" s="1"/>
      <c r="AF48" s="277"/>
    </row>
    <row r="49" spans="2:32" x14ac:dyDescent="0.2">
      <c r="B49" s="39" t="s">
        <v>94</v>
      </c>
      <c r="C49" s="274" t="s">
        <v>266</v>
      </c>
      <c r="D49" s="276">
        <v>35</v>
      </c>
      <c r="E49" s="30" t="s">
        <v>44</v>
      </c>
      <c r="F49" s="13"/>
      <c r="G49" s="276"/>
      <c r="H49" s="276">
        <v>6</v>
      </c>
      <c r="I49" s="276"/>
      <c r="J49" s="276"/>
      <c r="K49" s="276"/>
      <c r="L49" s="276"/>
      <c r="M49" s="276"/>
      <c r="N49" s="276"/>
      <c r="O49" s="276"/>
      <c r="P49" s="276">
        <v>3</v>
      </c>
      <c r="Q49" s="276"/>
      <c r="R49" s="280" t="s">
        <v>45</v>
      </c>
      <c r="S49" s="322" t="s">
        <v>1449</v>
      </c>
      <c r="T49" s="56">
        <v>45338</v>
      </c>
      <c r="U49" s="276" t="s">
        <v>45</v>
      </c>
      <c r="V49" s="276">
        <v>9</v>
      </c>
      <c r="W49" s="274"/>
      <c r="X49" s="2"/>
      <c r="Y49" s="36">
        <v>45338</v>
      </c>
      <c r="Z49" s="276" t="s">
        <v>45</v>
      </c>
      <c r="AA49" s="276">
        <v>12</v>
      </c>
      <c r="AB49" s="1"/>
      <c r="AC49" s="2" t="s">
        <v>267</v>
      </c>
      <c r="AD49" s="13"/>
      <c r="AE49" s="1"/>
      <c r="AF49" s="277"/>
    </row>
    <row r="50" spans="2:32" x14ac:dyDescent="0.2">
      <c r="B50" s="39" t="s">
        <v>94</v>
      </c>
      <c r="C50" s="274" t="s">
        <v>266</v>
      </c>
      <c r="D50" s="276">
        <v>36</v>
      </c>
      <c r="E50" s="30" t="s">
        <v>44</v>
      </c>
      <c r="F50" s="13"/>
      <c r="G50" s="276">
        <v>1</v>
      </c>
      <c r="H50" s="276">
        <v>6</v>
      </c>
      <c r="I50" s="276"/>
      <c r="J50" s="276"/>
      <c r="K50" s="276"/>
      <c r="L50" s="276"/>
      <c r="M50" s="276"/>
      <c r="N50" s="276"/>
      <c r="O50" s="276">
        <v>3</v>
      </c>
      <c r="P50" s="276"/>
      <c r="Q50" s="276"/>
      <c r="R50" s="280"/>
      <c r="S50" s="322" t="s">
        <v>1450</v>
      </c>
      <c r="T50" s="98">
        <v>45338</v>
      </c>
      <c r="U50" s="422" t="s">
        <v>45</v>
      </c>
      <c r="V50" s="276">
        <v>3</v>
      </c>
      <c r="W50" s="274"/>
      <c r="X50" s="2"/>
      <c r="Y50" s="36">
        <v>45338</v>
      </c>
      <c r="Z50" s="276" t="s">
        <v>45</v>
      </c>
      <c r="AA50" s="276">
        <v>7</v>
      </c>
      <c r="AB50" s="1"/>
      <c r="AC50" s="2"/>
      <c r="AD50" s="13"/>
      <c r="AE50" s="1"/>
      <c r="AF50" s="277"/>
    </row>
    <row r="51" spans="2:32" x14ac:dyDescent="0.2">
      <c r="B51" s="39" t="s">
        <v>94</v>
      </c>
      <c r="C51" s="274" t="s">
        <v>266</v>
      </c>
      <c r="D51" s="276">
        <v>37</v>
      </c>
      <c r="E51" s="30" t="s">
        <v>55</v>
      </c>
      <c r="F51" s="13"/>
      <c r="G51" s="276">
        <v>1</v>
      </c>
      <c r="H51" s="276">
        <v>6</v>
      </c>
      <c r="I51" s="276"/>
      <c r="J51" s="276"/>
      <c r="K51" s="276"/>
      <c r="L51" s="276"/>
      <c r="M51" s="276"/>
      <c r="N51" s="276"/>
      <c r="O51" s="276">
        <v>3</v>
      </c>
      <c r="P51" s="276"/>
      <c r="Q51" s="276"/>
      <c r="R51" s="280"/>
      <c r="S51" s="322" t="s">
        <v>1451</v>
      </c>
      <c r="T51" s="56">
        <v>45338</v>
      </c>
      <c r="U51" s="276" t="s">
        <v>45</v>
      </c>
      <c r="V51" s="276">
        <v>3</v>
      </c>
      <c r="W51" s="274"/>
      <c r="X51" s="2"/>
      <c r="Y51" s="36">
        <v>45338</v>
      </c>
      <c r="Z51" s="276" t="s">
        <v>45</v>
      </c>
      <c r="AA51" s="276">
        <v>7</v>
      </c>
      <c r="AB51" s="1"/>
      <c r="AC51" s="2"/>
      <c r="AD51" s="13"/>
      <c r="AE51" s="1"/>
      <c r="AF51" s="277"/>
    </row>
    <row r="52" spans="2:32" x14ac:dyDescent="0.2">
      <c r="B52" s="39" t="s">
        <v>94</v>
      </c>
      <c r="C52" s="274" t="s">
        <v>266</v>
      </c>
      <c r="D52" s="276">
        <v>38</v>
      </c>
      <c r="E52" s="30" t="s">
        <v>44</v>
      </c>
      <c r="F52" s="13"/>
      <c r="G52" s="276">
        <v>4</v>
      </c>
      <c r="H52" s="276">
        <v>6</v>
      </c>
      <c r="I52" s="276"/>
      <c r="J52" s="276"/>
      <c r="K52" s="276">
        <v>3</v>
      </c>
      <c r="L52" s="276"/>
      <c r="M52" s="276"/>
      <c r="N52" s="276">
        <v>2</v>
      </c>
      <c r="O52" s="276">
        <v>7</v>
      </c>
      <c r="P52" s="276"/>
      <c r="Q52" s="276"/>
      <c r="R52" s="280"/>
      <c r="S52" s="322" t="s">
        <v>1452</v>
      </c>
      <c r="T52" s="56">
        <v>45338</v>
      </c>
      <c r="U52" s="424" t="s">
        <v>45</v>
      </c>
      <c r="V52" s="276">
        <v>16</v>
      </c>
      <c r="W52" s="274"/>
      <c r="X52" s="2"/>
      <c r="Y52" s="36">
        <v>45338</v>
      </c>
      <c r="Z52" s="276" t="s">
        <v>45</v>
      </c>
      <c r="AA52" s="276">
        <v>13</v>
      </c>
      <c r="AB52" s="1"/>
      <c r="AC52" s="2"/>
      <c r="AD52" s="13"/>
      <c r="AE52" s="1"/>
      <c r="AF52" s="277"/>
    </row>
    <row r="53" spans="2:32" x14ac:dyDescent="0.2">
      <c r="B53" s="39" t="s">
        <v>94</v>
      </c>
      <c r="C53" s="274" t="s">
        <v>266</v>
      </c>
      <c r="D53" s="276">
        <v>39</v>
      </c>
      <c r="E53" s="30" t="s">
        <v>49</v>
      </c>
      <c r="F53" s="13"/>
      <c r="G53" s="276"/>
      <c r="H53" s="276">
        <v>3</v>
      </c>
      <c r="I53" s="276"/>
      <c r="J53" s="276"/>
      <c r="K53" s="276"/>
      <c r="L53" s="276"/>
      <c r="M53" s="276"/>
      <c r="N53" s="276"/>
      <c r="O53" s="276"/>
      <c r="P53" s="276"/>
      <c r="Q53" s="276"/>
      <c r="R53" s="280"/>
      <c r="S53" s="322" t="s">
        <v>1118</v>
      </c>
      <c r="T53" s="98"/>
      <c r="U53" s="422"/>
      <c r="V53" s="276"/>
      <c r="W53" s="274"/>
      <c r="X53" s="2"/>
      <c r="Y53" s="36">
        <v>45338</v>
      </c>
      <c r="Z53" s="276" t="s">
        <v>45</v>
      </c>
      <c r="AA53" s="276">
        <v>3</v>
      </c>
      <c r="AB53" s="251" t="s">
        <v>1802</v>
      </c>
      <c r="AC53" s="2"/>
      <c r="AD53" s="13"/>
      <c r="AE53" s="1"/>
      <c r="AF53" s="277"/>
    </row>
    <row r="54" spans="2:32" x14ac:dyDescent="0.2">
      <c r="B54" s="39" t="s">
        <v>94</v>
      </c>
      <c r="C54" s="274" t="s">
        <v>266</v>
      </c>
      <c r="D54" s="276">
        <v>40</v>
      </c>
      <c r="E54" s="30" t="s">
        <v>44</v>
      </c>
      <c r="F54" s="13"/>
      <c r="G54" s="276"/>
      <c r="H54" s="276">
        <v>12</v>
      </c>
      <c r="I54" s="276"/>
      <c r="J54" s="276"/>
      <c r="K54" s="276"/>
      <c r="L54" s="276"/>
      <c r="M54" s="276"/>
      <c r="N54" s="276"/>
      <c r="O54" s="276"/>
      <c r="P54" s="276">
        <v>6</v>
      </c>
      <c r="Q54" s="276"/>
      <c r="R54" s="280"/>
      <c r="S54" s="322" t="s">
        <v>1449</v>
      </c>
      <c r="T54" s="98">
        <v>45338</v>
      </c>
      <c r="U54" s="274" t="s">
        <v>45</v>
      </c>
      <c r="V54" s="276">
        <v>9</v>
      </c>
      <c r="W54" s="274"/>
      <c r="X54" s="2" t="s">
        <v>281</v>
      </c>
      <c r="Y54" s="36">
        <v>45338</v>
      </c>
      <c r="Z54" s="276" t="s">
        <v>45</v>
      </c>
      <c r="AA54" s="276">
        <v>12</v>
      </c>
      <c r="AB54" s="1"/>
      <c r="AC54" s="2"/>
      <c r="AD54" s="13"/>
      <c r="AE54" s="1"/>
      <c r="AF54" s="277"/>
    </row>
    <row r="55" spans="2:32" x14ac:dyDescent="0.2">
      <c r="B55" s="39" t="s">
        <v>94</v>
      </c>
      <c r="C55" s="274" t="s">
        <v>266</v>
      </c>
      <c r="D55" s="276">
        <v>41</v>
      </c>
      <c r="E55" s="30" t="s">
        <v>244</v>
      </c>
      <c r="F55" s="13"/>
      <c r="G55" s="276">
        <v>4</v>
      </c>
      <c r="H55" s="276">
        <v>9</v>
      </c>
      <c r="I55" s="276"/>
      <c r="J55" s="276">
        <v>6</v>
      </c>
      <c r="K55" s="276"/>
      <c r="L55" s="276"/>
      <c r="M55" s="276"/>
      <c r="N55" s="276"/>
      <c r="O55" s="276">
        <v>3</v>
      </c>
      <c r="P55" s="276"/>
      <c r="Q55" s="276"/>
      <c r="R55" s="280"/>
      <c r="S55" s="322" t="s">
        <v>1453</v>
      </c>
      <c r="T55" s="56">
        <v>45338</v>
      </c>
      <c r="U55" s="276" t="s">
        <v>45</v>
      </c>
      <c r="V55" s="276">
        <v>3</v>
      </c>
      <c r="W55" s="274"/>
      <c r="X55" s="2"/>
      <c r="Y55" s="36">
        <v>45338</v>
      </c>
      <c r="Z55" s="276" t="s">
        <v>45</v>
      </c>
      <c r="AA55" s="276">
        <v>12</v>
      </c>
      <c r="AB55" s="1"/>
      <c r="AC55" s="2"/>
      <c r="AD55" s="13"/>
      <c r="AE55" s="1"/>
      <c r="AF55" s="277"/>
    </row>
    <row r="56" spans="2:32" x14ac:dyDescent="0.2">
      <c r="B56" s="39" t="s">
        <v>94</v>
      </c>
      <c r="C56" s="274" t="s">
        <v>266</v>
      </c>
      <c r="D56" s="276">
        <v>42</v>
      </c>
      <c r="E56" s="30" t="s">
        <v>50</v>
      </c>
      <c r="F56" s="13"/>
      <c r="G56" s="276">
        <v>2</v>
      </c>
      <c r="H56" s="276"/>
      <c r="I56" s="276"/>
      <c r="J56" s="276">
        <v>12</v>
      </c>
      <c r="K56" s="276"/>
      <c r="L56" s="276"/>
      <c r="M56" s="276"/>
      <c r="N56" s="276"/>
      <c r="O56" s="276">
        <v>3</v>
      </c>
      <c r="P56" s="276"/>
      <c r="Q56" s="276"/>
      <c r="R56" s="280"/>
      <c r="S56" s="320" t="s">
        <v>1667</v>
      </c>
      <c r="T56" s="56">
        <v>45338</v>
      </c>
      <c r="U56" s="276" t="s">
        <v>45</v>
      </c>
      <c r="V56" s="276">
        <v>3</v>
      </c>
      <c r="W56" s="274"/>
      <c r="X56" s="2"/>
      <c r="Y56" s="36">
        <v>45338</v>
      </c>
      <c r="Z56" s="276" t="s">
        <v>45</v>
      </c>
      <c r="AA56" s="276">
        <v>7</v>
      </c>
      <c r="AB56" s="1"/>
      <c r="AC56" s="2"/>
      <c r="AD56" s="13"/>
      <c r="AE56" s="1"/>
      <c r="AF56" s="277"/>
    </row>
    <row r="57" spans="2:32" x14ac:dyDescent="0.2">
      <c r="B57" s="39" t="s">
        <v>94</v>
      </c>
      <c r="C57" s="274" t="s">
        <v>266</v>
      </c>
      <c r="D57" s="276">
        <v>43</v>
      </c>
      <c r="E57" s="30" t="s">
        <v>261</v>
      </c>
      <c r="F57" s="13"/>
      <c r="G57" s="276"/>
      <c r="H57" s="276"/>
      <c r="I57" s="276"/>
      <c r="J57" s="276">
        <v>6</v>
      </c>
      <c r="K57" s="276"/>
      <c r="L57" s="276"/>
      <c r="M57" s="276"/>
      <c r="N57" s="276"/>
      <c r="O57" s="276"/>
      <c r="P57" s="276"/>
      <c r="Q57" s="276"/>
      <c r="R57" s="280"/>
      <c r="S57" s="322" t="s">
        <v>1454</v>
      </c>
      <c r="T57" s="423"/>
      <c r="U57" s="424"/>
      <c r="V57" s="276"/>
      <c r="W57" s="274"/>
      <c r="X57" s="2"/>
      <c r="Y57" s="36">
        <v>45338</v>
      </c>
      <c r="Z57" s="276" t="s">
        <v>45</v>
      </c>
      <c r="AA57" s="276">
        <v>3</v>
      </c>
      <c r="AB57" s="1"/>
      <c r="AC57" s="2"/>
      <c r="AD57" s="13"/>
      <c r="AE57" s="1"/>
      <c r="AF57" s="277"/>
    </row>
    <row r="58" spans="2:32" x14ac:dyDescent="0.2">
      <c r="B58" s="39" t="s">
        <v>94</v>
      </c>
      <c r="C58" s="274" t="s">
        <v>266</v>
      </c>
      <c r="D58" s="276">
        <v>44</v>
      </c>
      <c r="E58" s="30" t="s">
        <v>261</v>
      </c>
      <c r="F58" s="13"/>
      <c r="G58" s="276"/>
      <c r="H58" s="276"/>
      <c r="I58" s="276"/>
      <c r="J58" s="276">
        <v>6</v>
      </c>
      <c r="K58" s="276"/>
      <c r="L58" s="276"/>
      <c r="M58" s="276"/>
      <c r="N58" s="276"/>
      <c r="O58" s="276"/>
      <c r="P58" s="276"/>
      <c r="Q58" s="276"/>
      <c r="R58" s="280"/>
      <c r="S58" s="322" t="s">
        <v>1454</v>
      </c>
      <c r="T58" s="423"/>
      <c r="U58" s="424"/>
      <c r="V58" s="276"/>
      <c r="W58" s="274"/>
      <c r="X58" s="2"/>
      <c r="Y58" s="36">
        <v>45338</v>
      </c>
      <c r="Z58" s="276" t="s">
        <v>45</v>
      </c>
      <c r="AA58" s="276">
        <v>3</v>
      </c>
      <c r="AB58" s="1"/>
      <c r="AC58" s="2"/>
      <c r="AD58" s="13"/>
      <c r="AE58" s="1"/>
      <c r="AF58" s="277"/>
    </row>
    <row r="59" spans="2:32" x14ac:dyDescent="0.2">
      <c r="B59" s="39" t="s">
        <v>94</v>
      </c>
      <c r="C59" s="274" t="s">
        <v>266</v>
      </c>
      <c r="D59" s="276">
        <v>45</v>
      </c>
      <c r="E59" s="30" t="s">
        <v>261</v>
      </c>
      <c r="F59" s="13"/>
      <c r="G59" s="276"/>
      <c r="H59" s="276"/>
      <c r="I59" s="276"/>
      <c r="J59" s="276">
        <v>6</v>
      </c>
      <c r="K59" s="276"/>
      <c r="L59" s="276"/>
      <c r="M59" s="276"/>
      <c r="N59" s="276"/>
      <c r="O59" s="276"/>
      <c r="P59" s="276"/>
      <c r="Q59" s="276"/>
      <c r="R59" s="280"/>
      <c r="S59" s="322" t="s">
        <v>1454</v>
      </c>
      <c r="T59" s="98"/>
      <c r="U59" s="422"/>
      <c r="V59" s="276"/>
      <c r="W59" s="274"/>
      <c r="X59" s="2"/>
      <c r="Y59" s="36">
        <v>45338</v>
      </c>
      <c r="Z59" s="276" t="s">
        <v>45</v>
      </c>
      <c r="AA59" s="276">
        <v>3</v>
      </c>
      <c r="AB59" s="1"/>
      <c r="AC59" s="2"/>
      <c r="AD59" s="13"/>
      <c r="AE59" s="1"/>
      <c r="AF59" s="277"/>
    </row>
    <row r="60" spans="2:32" x14ac:dyDescent="0.2">
      <c r="B60" s="39" t="s">
        <v>94</v>
      </c>
      <c r="C60" s="274" t="s">
        <v>266</v>
      </c>
      <c r="D60" s="276">
        <v>46</v>
      </c>
      <c r="E60" s="30" t="s">
        <v>261</v>
      </c>
      <c r="F60" s="13"/>
      <c r="G60" s="276"/>
      <c r="H60" s="276"/>
      <c r="I60" s="276"/>
      <c r="J60" s="276">
        <v>6</v>
      </c>
      <c r="K60" s="276"/>
      <c r="L60" s="276"/>
      <c r="M60" s="276"/>
      <c r="N60" s="276"/>
      <c r="O60" s="276"/>
      <c r="P60" s="276"/>
      <c r="Q60" s="276"/>
      <c r="R60" s="280"/>
      <c r="S60" s="322" t="s">
        <v>1454</v>
      </c>
      <c r="T60" s="275"/>
      <c r="U60" s="276"/>
      <c r="V60" s="276"/>
      <c r="W60" s="274"/>
      <c r="X60" s="2"/>
      <c r="Y60" s="36">
        <v>45338</v>
      </c>
      <c r="Z60" s="276" t="s">
        <v>45</v>
      </c>
      <c r="AA60" s="276">
        <v>3</v>
      </c>
      <c r="AB60" s="1"/>
      <c r="AC60" s="2"/>
      <c r="AD60" s="13"/>
      <c r="AE60" s="1"/>
      <c r="AF60" s="277"/>
    </row>
    <row r="61" spans="2:32" x14ac:dyDescent="0.2">
      <c r="B61" s="39" t="s">
        <v>94</v>
      </c>
      <c r="C61" s="274" t="s">
        <v>266</v>
      </c>
      <c r="D61" s="276">
        <v>47</v>
      </c>
      <c r="E61" s="30" t="s">
        <v>44</v>
      </c>
      <c r="F61" s="13"/>
      <c r="G61" s="276"/>
      <c r="H61" s="276"/>
      <c r="I61" s="276"/>
      <c r="J61" s="276">
        <v>12</v>
      </c>
      <c r="K61" s="276"/>
      <c r="L61" s="276"/>
      <c r="M61" s="276"/>
      <c r="N61" s="276"/>
      <c r="O61" s="276">
        <v>3</v>
      </c>
      <c r="P61" s="276"/>
      <c r="Q61" s="276"/>
      <c r="R61" s="280"/>
      <c r="S61" s="322" t="s">
        <v>1454</v>
      </c>
      <c r="T61" s="98">
        <v>45338</v>
      </c>
      <c r="U61" s="422" t="s">
        <v>45</v>
      </c>
      <c r="V61" s="276">
        <v>3</v>
      </c>
      <c r="W61" s="274"/>
      <c r="X61" s="2"/>
      <c r="Y61" s="36">
        <v>45338</v>
      </c>
      <c r="Z61" s="276" t="s">
        <v>45</v>
      </c>
      <c r="AA61" s="276">
        <v>6</v>
      </c>
      <c r="AB61" s="1"/>
      <c r="AC61" s="2"/>
      <c r="AD61" s="13"/>
      <c r="AE61" s="1"/>
      <c r="AF61" s="277"/>
    </row>
    <row r="62" spans="2:32" x14ac:dyDescent="0.2">
      <c r="B62" s="39" t="s">
        <v>94</v>
      </c>
      <c r="C62" s="274" t="s">
        <v>266</v>
      </c>
      <c r="D62" s="276">
        <v>48</v>
      </c>
      <c r="E62" s="30" t="s">
        <v>261</v>
      </c>
      <c r="F62" s="13"/>
      <c r="G62" s="276"/>
      <c r="H62" s="276"/>
      <c r="I62" s="276"/>
      <c r="J62" s="276">
        <v>6</v>
      </c>
      <c r="K62" s="276"/>
      <c r="L62" s="276"/>
      <c r="M62" s="276"/>
      <c r="N62" s="276"/>
      <c r="O62" s="276"/>
      <c r="P62" s="276"/>
      <c r="Q62" s="276"/>
      <c r="R62" s="280"/>
      <c r="S62" s="322" t="s">
        <v>1454</v>
      </c>
      <c r="T62" s="98"/>
      <c r="U62" s="274"/>
      <c r="V62" s="276"/>
      <c r="W62" s="274"/>
      <c r="X62" s="2"/>
      <c r="Y62" s="36">
        <v>45338</v>
      </c>
      <c r="Z62" s="276" t="s">
        <v>45</v>
      </c>
      <c r="AA62" s="276">
        <v>3</v>
      </c>
      <c r="AB62" s="1"/>
      <c r="AC62" s="2"/>
      <c r="AD62" s="13"/>
      <c r="AE62" s="1"/>
      <c r="AF62" s="277"/>
    </row>
    <row r="63" spans="2:32" x14ac:dyDescent="0.2">
      <c r="B63" s="39" t="s">
        <v>94</v>
      </c>
      <c r="C63" s="274" t="s">
        <v>266</v>
      </c>
      <c r="D63" s="276">
        <v>49</v>
      </c>
      <c r="E63" s="30" t="s">
        <v>261</v>
      </c>
      <c r="F63" s="13"/>
      <c r="G63" s="276"/>
      <c r="H63" s="276"/>
      <c r="I63" s="276"/>
      <c r="J63" s="276">
        <v>6</v>
      </c>
      <c r="K63" s="276"/>
      <c r="L63" s="276"/>
      <c r="M63" s="276"/>
      <c r="N63" s="276"/>
      <c r="O63" s="276"/>
      <c r="P63" s="276"/>
      <c r="Q63" s="276"/>
      <c r="R63" s="280"/>
      <c r="S63" s="322" t="s">
        <v>1454</v>
      </c>
      <c r="T63" s="98"/>
      <c r="U63" s="422"/>
      <c r="V63" s="276"/>
      <c r="W63" s="274"/>
      <c r="X63" s="2"/>
      <c r="Y63" s="36">
        <v>45338</v>
      </c>
      <c r="Z63" s="276" t="s">
        <v>45</v>
      </c>
      <c r="AA63" s="276">
        <v>3</v>
      </c>
      <c r="AB63" s="1"/>
      <c r="AC63" s="2"/>
      <c r="AD63" s="13"/>
      <c r="AE63" s="1"/>
      <c r="AF63" s="277"/>
    </row>
    <row r="64" spans="2:32" x14ac:dyDescent="0.2">
      <c r="B64" s="39" t="s">
        <v>94</v>
      </c>
      <c r="C64" s="274" t="s">
        <v>266</v>
      </c>
      <c r="D64" s="276">
        <v>50</v>
      </c>
      <c r="E64" s="30" t="s">
        <v>261</v>
      </c>
      <c r="F64" s="13"/>
      <c r="G64" s="276"/>
      <c r="H64" s="276"/>
      <c r="I64" s="276"/>
      <c r="J64" s="276">
        <v>6</v>
      </c>
      <c r="K64" s="276"/>
      <c r="L64" s="276"/>
      <c r="M64" s="276"/>
      <c r="N64" s="276"/>
      <c r="O64" s="276"/>
      <c r="P64" s="276"/>
      <c r="Q64" s="276"/>
      <c r="R64" s="280"/>
      <c r="S64" s="322" t="s">
        <v>1454</v>
      </c>
      <c r="T64" s="98"/>
      <c r="U64" s="274"/>
      <c r="V64" s="276"/>
      <c r="W64" s="274"/>
      <c r="X64" s="2"/>
      <c r="Y64" s="36">
        <v>45338</v>
      </c>
      <c r="Z64" s="276" t="s">
        <v>45</v>
      </c>
      <c r="AA64" s="276">
        <v>3</v>
      </c>
      <c r="AB64" s="1"/>
      <c r="AC64" s="2"/>
      <c r="AD64" s="13"/>
      <c r="AE64" s="1"/>
      <c r="AF64" s="277"/>
    </row>
    <row r="65" spans="2:32" x14ac:dyDescent="0.2">
      <c r="B65" s="39" t="s">
        <v>94</v>
      </c>
      <c r="C65" s="274" t="s">
        <v>266</v>
      </c>
      <c r="D65" s="276">
        <v>51</v>
      </c>
      <c r="E65" s="30" t="s">
        <v>261</v>
      </c>
      <c r="F65" s="13"/>
      <c r="G65" s="276"/>
      <c r="H65" s="276"/>
      <c r="I65" s="276"/>
      <c r="J65" s="276">
        <v>6</v>
      </c>
      <c r="K65" s="276"/>
      <c r="L65" s="276"/>
      <c r="M65" s="276"/>
      <c r="N65" s="276"/>
      <c r="O65" s="276"/>
      <c r="P65" s="276"/>
      <c r="Q65" s="276"/>
      <c r="R65" s="280"/>
      <c r="S65" s="322" t="s">
        <v>1454</v>
      </c>
      <c r="T65" s="98"/>
      <c r="U65" s="274"/>
      <c r="V65" s="276"/>
      <c r="W65" s="274"/>
      <c r="X65" s="2"/>
      <c r="Y65" s="36">
        <v>45338</v>
      </c>
      <c r="Z65" s="276" t="s">
        <v>45</v>
      </c>
      <c r="AA65" s="276">
        <v>3</v>
      </c>
      <c r="AB65" s="1"/>
      <c r="AC65" s="2"/>
      <c r="AD65" s="13"/>
      <c r="AE65" s="1"/>
      <c r="AF65" s="277"/>
    </row>
    <row r="66" spans="2:32" x14ac:dyDescent="0.2">
      <c r="B66" s="39" t="s">
        <v>94</v>
      </c>
      <c r="C66" s="274" t="s">
        <v>266</v>
      </c>
      <c r="D66" s="276">
        <v>52</v>
      </c>
      <c r="E66" s="30" t="s">
        <v>44</v>
      </c>
      <c r="F66" s="13"/>
      <c r="G66" s="276"/>
      <c r="H66" s="276"/>
      <c r="I66" s="276"/>
      <c r="J66" s="276">
        <v>12</v>
      </c>
      <c r="K66" s="276"/>
      <c r="L66" s="276"/>
      <c r="M66" s="276"/>
      <c r="N66" s="276"/>
      <c r="O66" s="276">
        <v>3</v>
      </c>
      <c r="P66" s="276"/>
      <c r="Q66" s="276"/>
      <c r="R66" s="280"/>
      <c r="S66" s="322" t="s">
        <v>1454</v>
      </c>
      <c r="T66" s="98">
        <v>45338</v>
      </c>
      <c r="U66" s="274" t="s">
        <v>45</v>
      </c>
      <c r="V66" s="276">
        <v>3</v>
      </c>
      <c r="W66" s="274"/>
      <c r="X66" s="2"/>
      <c r="Y66" s="36">
        <v>45338</v>
      </c>
      <c r="Z66" s="276" t="s">
        <v>45</v>
      </c>
      <c r="AA66" s="276">
        <v>6</v>
      </c>
      <c r="AB66" s="1"/>
      <c r="AC66" s="2"/>
      <c r="AD66" s="13"/>
      <c r="AE66" s="1"/>
      <c r="AF66" s="277"/>
    </row>
    <row r="67" spans="2:32" x14ac:dyDescent="0.2">
      <c r="B67" s="39" t="s">
        <v>94</v>
      </c>
      <c r="C67" s="274" t="s">
        <v>266</v>
      </c>
      <c r="D67" s="276">
        <v>53</v>
      </c>
      <c r="E67" s="30" t="s">
        <v>261</v>
      </c>
      <c r="F67" s="13"/>
      <c r="G67" s="276"/>
      <c r="H67" s="276"/>
      <c r="I67" s="276"/>
      <c r="J67" s="276">
        <v>6</v>
      </c>
      <c r="K67" s="276"/>
      <c r="L67" s="276"/>
      <c r="M67" s="276"/>
      <c r="N67" s="276"/>
      <c r="O67" s="276"/>
      <c r="P67" s="276"/>
      <c r="Q67" s="276"/>
      <c r="R67" s="280"/>
      <c r="S67" s="322" t="s">
        <v>1454</v>
      </c>
      <c r="T67" s="98"/>
      <c r="U67" s="274"/>
      <c r="V67" s="276"/>
      <c r="W67" s="274"/>
      <c r="X67" s="2"/>
      <c r="Y67" s="36">
        <v>45338</v>
      </c>
      <c r="Z67" s="276" t="s">
        <v>45</v>
      </c>
      <c r="AA67" s="276">
        <v>3</v>
      </c>
      <c r="AB67" s="1"/>
      <c r="AC67" s="2"/>
      <c r="AD67" s="13"/>
      <c r="AE67" s="1"/>
      <c r="AF67" s="277"/>
    </row>
    <row r="68" spans="2:32" x14ac:dyDescent="0.2">
      <c r="B68" s="39" t="s">
        <v>94</v>
      </c>
      <c r="C68" s="274" t="s">
        <v>266</v>
      </c>
      <c r="D68" s="276">
        <v>54</v>
      </c>
      <c r="E68" s="30" t="s">
        <v>261</v>
      </c>
      <c r="F68" s="13"/>
      <c r="G68" s="276"/>
      <c r="H68" s="276"/>
      <c r="I68" s="276"/>
      <c r="J68" s="276">
        <v>6</v>
      </c>
      <c r="K68" s="276"/>
      <c r="L68" s="276"/>
      <c r="M68" s="276"/>
      <c r="N68" s="276"/>
      <c r="O68" s="276"/>
      <c r="P68" s="276"/>
      <c r="Q68" s="276"/>
      <c r="R68" s="280"/>
      <c r="S68" s="322" t="s">
        <v>1454</v>
      </c>
      <c r="T68" s="423"/>
      <c r="U68" s="424"/>
      <c r="V68" s="276"/>
      <c r="W68" s="274"/>
      <c r="X68" s="2"/>
      <c r="Y68" s="36">
        <v>45338</v>
      </c>
      <c r="Z68" s="276" t="s">
        <v>45</v>
      </c>
      <c r="AA68" s="276">
        <v>3</v>
      </c>
      <c r="AB68" s="1"/>
      <c r="AC68" s="2"/>
      <c r="AD68" s="13"/>
      <c r="AE68" s="1"/>
      <c r="AF68" s="277"/>
    </row>
    <row r="69" spans="2:32" x14ac:dyDescent="0.2">
      <c r="B69" s="39" t="s">
        <v>94</v>
      </c>
      <c r="C69" s="274" t="s">
        <v>266</v>
      </c>
      <c r="D69" s="276">
        <v>55</v>
      </c>
      <c r="E69" s="30" t="s">
        <v>44</v>
      </c>
      <c r="F69" s="13"/>
      <c r="G69" s="276"/>
      <c r="H69" s="276"/>
      <c r="I69" s="276"/>
      <c r="J69" s="276">
        <v>12</v>
      </c>
      <c r="K69" s="276"/>
      <c r="L69" s="276"/>
      <c r="M69" s="276"/>
      <c r="N69" s="276"/>
      <c r="O69" s="276">
        <v>3</v>
      </c>
      <c r="P69" s="276"/>
      <c r="Q69" s="276"/>
      <c r="R69" s="280"/>
      <c r="S69" s="322" t="s">
        <v>1454</v>
      </c>
      <c r="T69" s="98">
        <v>45338</v>
      </c>
      <c r="U69" s="274" t="s">
        <v>45</v>
      </c>
      <c r="V69" s="276">
        <v>3</v>
      </c>
      <c r="W69" s="274"/>
      <c r="X69" s="2"/>
      <c r="Y69" s="36">
        <v>45338</v>
      </c>
      <c r="Z69" s="276" t="s">
        <v>45</v>
      </c>
      <c r="AA69" s="276">
        <v>6</v>
      </c>
      <c r="AB69" s="1"/>
      <c r="AC69" s="2"/>
      <c r="AD69" s="13"/>
      <c r="AE69" s="1"/>
      <c r="AF69" s="277"/>
    </row>
    <row r="70" spans="2:32" x14ac:dyDescent="0.2">
      <c r="B70" s="39" t="s">
        <v>94</v>
      </c>
      <c r="C70" s="274" t="s">
        <v>266</v>
      </c>
      <c r="D70" s="276">
        <v>56</v>
      </c>
      <c r="E70" s="30" t="s">
        <v>103</v>
      </c>
      <c r="F70" s="13"/>
      <c r="G70" s="276">
        <v>21</v>
      </c>
      <c r="H70" s="276"/>
      <c r="I70" s="276"/>
      <c r="J70" s="276">
        <v>9</v>
      </c>
      <c r="K70" s="276">
        <v>6</v>
      </c>
      <c r="L70" s="276"/>
      <c r="M70" s="276"/>
      <c r="N70" s="276">
        <v>6</v>
      </c>
      <c r="O70" s="276">
        <v>15</v>
      </c>
      <c r="P70" s="276"/>
      <c r="Q70" s="276"/>
      <c r="R70" s="280"/>
      <c r="S70" s="322" t="s">
        <v>1455</v>
      </c>
      <c r="T70" s="56">
        <v>45338</v>
      </c>
      <c r="U70" s="424" t="s">
        <v>45</v>
      </c>
      <c r="V70" s="276">
        <v>27</v>
      </c>
      <c r="W70" s="274"/>
      <c r="X70" s="2" t="s">
        <v>282</v>
      </c>
      <c r="Y70" s="36">
        <v>45338</v>
      </c>
      <c r="Z70" s="276" t="s">
        <v>45</v>
      </c>
      <c r="AA70" s="276">
        <v>36</v>
      </c>
      <c r="AB70" s="251" t="s">
        <v>1802</v>
      </c>
      <c r="AC70" s="2"/>
      <c r="AD70" s="13"/>
      <c r="AE70" s="1"/>
      <c r="AF70" s="277"/>
    </row>
    <row r="71" spans="2:32" x14ac:dyDescent="0.2">
      <c r="B71" s="39" t="s">
        <v>94</v>
      </c>
      <c r="C71" s="274" t="s">
        <v>266</v>
      </c>
      <c r="D71" s="276">
        <v>57</v>
      </c>
      <c r="E71" s="30" t="s">
        <v>257</v>
      </c>
      <c r="F71" s="13"/>
      <c r="G71" s="276">
        <v>2</v>
      </c>
      <c r="H71" s="276">
        <v>3</v>
      </c>
      <c r="I71" s="276"/>
      <c r="J71" s="276">
        <v>6</v>
      </c>
      <c r="K71" s="276"/>
      <c r="L71" s="276"/>
      <c r="M71" s="276"/>
      <c r="N71" s="276"/>
      <c r="O71" s="276">
        <v>9</v>
      </c>
      <c r="P71" s="276"/>
      <c r="Q71" s="276"/>
      <c r="R71" s="280"/>
      <c r="S71" s="322" t="s">
        <v>1454</v>
      </c>
      <c r="T71" s="56">
        <v>45338</v>
      </c>
      <c r="U71" s="276" t="s">
        <v>45</v>
      </c>
      <c r="V71" s="276">
        <v>9</v>
      </c>
      <c r="W71" s="424" t="s">
        <v>276</v>
      </c>
      <c r="X71" s="2"/>
      <c r="Y71" s="36">
        <v>45338</v>
      </c>
      <c r="Z71" s="276" t="s">
        <v>45</v>
      </c>
      <c r="AA71" s="276">
        <v>11</v>
      </c>
      <c r="AB71" s="1"/>
      <c r="AC71" s="2"/>
      <c r="AD71" s="13"/>
      <c r="AE71" s="1"/>
      <c r="AF71" s="277"/>
    </row>
    <row r="72" spans="2:32" x14ac:dyDescent="0.2">
      <c r="B72" s="39" t="s">
        <v>94</v>
      </c>
      <c r="C72" s="274" t="s">
        <v>266</v>
      </c>
      <c r="D72" s="276">
        <v>58</v>
      </c>
      <c r="E72" s="30" t="s">
        <v>50</v>
      </c>
      <c r="F72" s="13"/>
      <c r="G72" s="276">
        <v>1</v>
      </c>
      <c r="H72" s="276"/>
      <c r="I72" s="276"/>
      <c r="J72" s="276">
        <v>6</v>
      </c>
      <c r="K72" s="276"/>
      <c r="L72" s="276"/>
      <c r="M72" s="276"/>
      <c r="N72" s="276"/>
      <c r="O72" s="276">
        <v>3</v>
      </c>
      <c r="P72" s="276"/>
      <c r="Q72" s="276"/>
      <c r="R72" s="280"/>
      <c r="S72" s="322" t="s">
        <v>1454</v>
      </c>
      <c r="T72" s="56">
        <v>45338</v>
      </c>
      <c r="U72" s="424" t="s">
        <v>45</v>
      </c>
      <c r="V72" s="276">
        <v>3</v>
      </c>
      <c r="W72" s="274"/>
      <c r="X72" s="2"/>
      <c r="Y72" s="36">
        <v>45338</v>
      </c>
      <c r="Z72" s="276" t="s">
        <v>45</v>
      </c>
      <c r="AA72" s="276">
        <v>7</v>
      </c>
      <c r="AB72" s="1"/>
      <c r="AC72" s="2"/>
      <c r="AD72" s="13"/>
      <c r="AE72" s="1"/>
      <c r="AF72" s="277"/>
    </row>
    <row r="73" spans="2:32" x14ac:dyDescent="0.2">
      <c r="B73" s="39" t="s">
        <v>94</v>
      </c>
      <c r="C73" s="274" t="s">
        <v>266</v>
      </c>
      <c r="D73" s="276">
        <v>59</v>
      </c>
      <c r="E73" s="30" t="s">
        <v>261</v>
      </c>
      <c r="F73" s="13"/>
      <c r="G73" s="276"/>
      <c r="H73" s="276"/>
      <c r="I73" s="276"/>
      <c r="J73" s="276">
        <v>3</v>
      </c>
      <c r="K73" s="276"/>
      <c r="L73" s="276"/>
      <c r="M73" s="276"/>
      <c r="N73" s="276"/>
      <c r="O73" s="276"/>
      <c r="P73" s="276"/>
      <c r="Q73" s="276"/>
      <c r="R73" s="280"/>
      <c r="S73" s="322" t="s">
        <v>1454</v>
      </c>
      <c r="T73" s="423"/>
      <c r="U73" s="276"/>
      <c r="V73" s="276"/>
      <c r="W73" s="274"/>
      <c r="X73" s="2"/>
      <c r="Y73" s="36">
        <v>45338</v>
      </c>
      <c r="Z73" s="276" t="s">
        <v>45</v>
      </c>
      <c r="AA73" s="276">
        <v>3</v>
      </c>
      <c r="AB73" s="1"/>
      <c r="AC73" s="2"/>
      <c r="AD73" s="13"/>
      <c r="AE73" s="1"/>
      <c r="AF73" s="277"/>
    </row>
    <row r="74" spans="2:32" x14ac:dyDescent="0.2">
      <c r="B74" s="39" t="s">
        <v>94</v>
      </c>
      <c r="C74" s="274" t="s">
        <v>266</v>
      </c>
      <c r="D74" s="276">
        <v>60</v>
      </c>
      <c r="E74" s="30" t="s">
        <v>261</v>
      </c>
      <c r="F74" s="13"/>
      <c r="G74" s="276"/>
      <c r="H74" s="276"/>
      <c r="I74" s="276"/>
      <c r="J74" s="276">
        <v>3</v>
      </c>
      <c r="K74" s="276"/>
      <c r="L74" s="276"/>
      <c r="M74" s="276"/>
      <c r="N74" s="276"/>
      <c r="O74" s="276"/>
      <c r="P74" s="276"/>
      <c r="Q74" s="276"/>
      <c r="R74" s="280"/>
      <c r="S74" s="322" t="s">
        <v>1138</v>
      </c>
      <c r="T74" s="98"/>
      <c r="U74" s="422"/>
      <c r="V74" s="276"/>
      <c r="W74" s="422"/>
      <c r="X74" s="2"/>
      <c r="Y74" s="36">
        <v>45338</v>
      </c>
      <c r="Z74" s="276" t="s">
        <v>45</v>
      </c>
      <c r="AA74" s="276">
        <v>3</v>
      </c>
      <c r="AB74" s="1"/>
      <c r="AC74" s="2"/>
      <c r="AD74" s="13"/>
      <c r="AE74" s="1"/>
      <c r="AF74" s="277"/>
    </row>
    <row r="75" spans="2:32" x14ac:dyDescent="0.2">
      <c r="B75" s="39" t="s">
        <v>94</v>
      </c>
      <c r="C75" s="274" t="s">
        <v>266</v>
      </c>
      <c r="D75" s="276">
        <v>61</v>
      </c>
      <c r="E75" s="30" t="s">
        <v>261</v>
      </c>
      <c r="F75" s="13"/>
      <c r="G75" s="276"/>
      <c r="H75" s="276"/>
      <c r="I75" s="276"/>
      <c r="J75" s="276">
        <v>3</v>
      </c>
      <c r="K75" s="276"/>
      <c r="L75" s="276"/>
      <c r="M75" s="276"/>
      <c r="N75" s="276"/>
      <c r="O75" s="276"/>
      <c r="P75" s="276"/>
      <c r="Q75" s="276"/>
      <c r="R75" s="280"/>
      <c r="S75" s="322" t="s">
        <v>1454</v>
      </c>
      <c r="T75" s="423"/>
      <c r="U75" s="276"/>
      <c r="V75" s="276"/>
      <c r="W75" s="274"/>
      <c r="X75" s="2"/>
      <c r="Y75" s="36">
        <v>45338</v>
      </c>
      <c r="Z75" s="276" t="s">
        <v>45</v>
      </c>
      <c r="AA75" s="276">
        <v>3</v>
      </c>
      <c r="AB75" s="1"/>
      <c r="AC75" s="2"/>
      <c r="AD75" s="13"/>
      <c r="AE75" s="1"/>
      <c r="AF75" s="277"/>
    </row>
    <row r="76" spans="2:32" x14ac:dyDescent="0.2">
      <c r="B76" s="39" t="s">
        <v>94</v>
      </c>
      <c r="C76" s="274" t="s">
        <v>266</v>
      </c>
      <c r="D76" s="276">
        <v>62</v>
      </c>
      <c r="E76" s="30" t="s">
        <v>44</v>
      </c>
      <c r="F76" s="13"/>
      <c r="G76" s="276">
        <v>1</v>
      </c>
      <c r="H76" s="276"/>
      <c r="I76" s="276"/>
      <c r="J76" s="276">
        <v>6</v>
      </c>
      <c r="K76" s="276"/>
      <c r="L76" s="276"/>
      <c r="M76" s="276"/>
      <c r="N76" s="276"/>
      <c r="O76" s="276">
        <v>3</v>
      </c>
      <c r="P76" s="276"/>
      <c r="Q76" s="276"/>
      <c r="R76" s="280"/>
      <c r="S76" s="322" t="s">
        <v>1138</v>
      </c>
      <c r="T76" s="98">
        <v>45338</v>
      </c>
      <c r="U76" s="422" t="s">
        <v>45</v>
      </c>
      <c r="V76" s="276">
        <v>3</v>
      </c>
      <c r="W76" s="274"/>
      <c r="X76" s="2"/>
      <c r="Y76" s="36">
        <v>45338</v>
      </c>
      <c r="Z76" s="276" t="s">
        <v>45</v>
      </c>
      <c r="AA76" s="276">
        <v>7</v>
      </c>
      <c r="AB76" s="1"/>
      <c r="AC76" s="2"/>
      <c r="AD76" s="13"/>
      <c r="AE76" s="1"/>
      <c r="AF76" s="277"/>
    </row>
    <row r="77" spans="2:32" x14ac:dyDescent="0.2">
      <c r="B77" s="39" t="s">
        <v>94</v>
      </c>
      <c r="C77" s="274" t="s">
        <v>266</v>
      </c>
      <c r="D77" s="276">
        <v>63</v>
      </c>
      <c r="E77" s="30" t="s">
        <v>261</v>
      </c>
      <c r="F77" s="13"/>
      <c r="G77" s="276"/>
      <c r="H77" s="276"/>
      <c r="I77" s="276"/>
      <c r="J77" s="276">
        <v>3</v>
      </c>
      <c r="K77" s="276"/>
      <c r="L77" s="276"/>
      <c r="M77" s="276"/>
      <c r="N77" s="276"/>
      <c r="O77" s="276"/>
      <c r="P77" s="276"/>
      <c r="Q77" s="276"/>
      <c r="R77" s="280"/>
      <c r="S77" s="322" t="s">
        <v>1454</v>
      </c>
      <c r="T77" s="98"/>
      <c r="U77" s="274"/>
      <c r="V77" s="276"/>
      <c r="W77" s="274"/>
      <c r="X77" s="2"/>
      <c r="Y77" s="36">
        <v>45338</v>
      </c>
      <c r="Z77" s="276" t="s">
        <v>45</v>
      </c>
      <c r="AA77" s="276">
        <v>3</v>
      </c>
      <c r="AB77" s="1"/>
      <c r="AC77" s="2"/>
      <c r="AD77" s="13"/>
      <c r="AE77" s="1"/>
      <c r="AF77" s="277"/>
    </row>
    <row r="78" spans="2:32" x14ac:dyDescent="0.2">
      <c r="B78" s="39" t="s">
        <v>94</v>
      </c>
      <c r="C78" s="274" t="s">
        <v>266</v>
      </c>
      <c r="D78" s="276">
        <v>64</v>
      </c>
      <c r="E78" s="30" t="s">
        <v>261</v>
      </c>
      <c r="F78" s="13"/>
      <c r="G78" s="276"/>
      <c r="H78" s="276"/>
      <c r="I78" s="276"/>
      <c r="J78" s="276">
        <v>3</v>
      </c>
      <c r="K78" s="276"/>
      <c r="L78" s="276"/>
      <c r="M78" s="276"/>
      <c r="N78" s="276"/>
      <c r="O78" s="276"/>
      <c r="P78" s="276"/>
      <c r="Q78" s="276"/>
      <c r="R78" s="280"/>
      <c r="S78" s="322" t="s">
        <v>1138</v>
      </c>
      <c r="T78" s="275"/>
      <c r="U78" s="276"/>
      <c r="V78" s="276"/>
      <c r="W78" s="274"/>
      <c r="X78" s="2"/>
      <c r="Y78" s="36">
        <v>45338</v>
      </c>
      <c r="Z78" s="276" t="s">
        <v>45</v>
      </c>
      <c r="AA78" s="276">
        <v>3</v>
      </c>
      <c r="AB78" s="1"/>
      <c r="AC78" s="2"/>
      <c r="AD78" s="13"/>
      <c r="AE78" s="1"/>
      <c r="AF78" s="277"/>
    </row>
    <row r="79" spans="2:32" x14ac:dyDescent="0.2">
      <c r="B79" s="39" t="s">
        <v>94</v>
      </c>
      <c r="C79" s="274" t="s">
        <v>266</v>
      </c>
      <c r="D79" s="276">
        <v>65</v>
      </c>
      <c r="E79" s="30" t="s">
        <v>261</v>
      </c>
      <c r="F79" s="13"/>
      <c r="G79" s="276"/>
      <c r="H79" s="276"/>
      <c r="I79" s="276"/>
      <c r="J79" s="276">
        <v>3</v>
      </c>
      <c r="K79" s="276"/>
      <c r="L79" s="276"/>
      <c r="M79" s="276"/>
      <c r="N79" s="276"/>
      <c r="O79" s="276"/>
      <c r="P79" s="276"/>
      <c r="Q79" s="276"/>
      <c r="R79" s="280"/>
      <c r="S79" s="322" t="s">
        <v>1454</v>
      </c>
      <c r="T79" s="423"/>
      <c r="U79" s="424"/>
      <c r="V79" s="276"/>
      <c r="W79" s="274"/>
      <c r="X79" s="2"/>
      <c r="Y79" s="36">
        <v>45338</v>
      </c>
      <c r="Z79" s="276" t="s">
        <v>45</v>
      </c>
      <c r="AA79" s="276">
        <v>3</v>
      </c>
      <c r="AB79" s="1"/>
      <c r="AC79" s="2"/>
      <c r="AD79" s="13"/>
      <c r="AE79" s="1"/>
      <c r="AF79" s="277"/>
    </row>
    <row r="80" spans="2:32" x14ac:dyDescent="0.2">
      <c r="B80" s="39" t="s">
        <v>94</v>
      </c>
      <c r="C80" s="274" t="s">
        <v>266</v>
      </c>
      <c r="D80" s="276">
        <v>66</v>
      </c>
      <c r="E80" s="30" t="s">
        <v>257</v>
      </c>
      <c r="F80" s="13"/>
      <c r="G80" s="276"/>
      <c r="H80" s="276"/>
      <c r="I80" s="276"/>
      <c r="J80" s="276">
        <v>10</v>
      </c>
      <c r="K80" s="276"/>
      <c r="L80" s="276"/>
      <c r="M80" s="276"/>
      <c r="N80" s="276"/>
      <c r="O80" s="276">
        <v>6</v>
      </c>
      <c r="P80" s="276"/>
      <c r="Q80" s="276"/>
      <c r="R80" s="280"/>
      <c r="S80" s="322" t="s">
        <v>1454</v>
      </c>
      <c r="T80" s="56">
        <v>45338</v>
      </c>
      <c r="U80" s="424" t="s">
        <v>45</v>
      </c>
      <c r="V80" s="276">
        <v>6</v>
      </c>
      <c r="W80" s="274"/>
      <c r="X80" s="2"/>
      <c r="Y80" s="36">
        <v>45338</v>
      </c>
      <c r="Z80" s="276" t="s">
        <v>45</v>
      </c>
      <c r="AA80" s="276">
        <v>10</v>
      </c>
      <c r="AB80" s="1"/>
      <c r="AC80" s="2"/>
      <c r="AD80" s="13"/>
      <c r="AE80" s="1"/>
      <c r="AF80" s="277"/>
    </row>
    <row r="81" spans="2:32" x14ac:dyDescent="0.2">
      <c r="B81" s="39" t="s">
        <v>94</v>
      </c>
      <c r="C81" s="274" t="s">
        <v>266</v>
      </c>
      <c r="D81" s="276">
        <v>67</v>
      </c>
      <c r="E81" s="30" t="s">
        <v>261</v>
      </c>
      <c r="F81" s="13"/>
      <c r="G81" s="276"/>
      <c r="H81" s="276"/>
      <c r="I81" s="276"/>
      <c r="J81" s="276">
        <v>3</v>
      </c>
      <c r="K81" s="276"/>
      <c r="L81" s="276"/>
      <c r="M81" s="276"/>
      <c r="N81" s="276"/>
      <c r="O81" s="276"/>
      <c r="P81" s="276"/>
      <c r="Q81" s="276"/>
      <c r="R81" s="280"/>
      <c r="S81" s="322" t="s">
        <v>1454</v>
      </c>
      <c r="T81" s="275"/>
      <c r="U81" s="276"/>
      <c r="V81" s="276"/>
      <c r="W81" s="274"/>
      <c r="X81" s="2"/>
      <c r="Y81" s="36">
        <v>45338</v>
      </c>
      <c r="Z81" s="276" t="s">
        <v>45</v>
      </c>
      <c r="AA81" s="276">
        <v>3</v>
      </c>
      <c r="AB81" s="1"/>
      <c r="AC81" s="2"/>
      <c r="AD81" s="13"/>
      <c r="AE81" s="1"/>
      <c r="AF81" s="277"/>
    </row>
    <row r="82" spans="2:32" x14ac:dyDescent="0.2">
      <c r="B82" s="39" t="s">
        <v>94</v>
      </c>
      <c r="C82" s="274" t="s">
        <v>266</v>
      </c>
      <c r="D82" s="276">
        <v>68</v>
      </c>
      <c r="E82" s="30" t="s">
        <v>55</v>
      </c>
      <c r="F82" s="13"/>
      <c r="G82" s="276">
        <v>1</v>
      </c>
      <c r="H82" s="276"/>
      <c r="I82" s="276"/>
      <c r="J82" s="276">
        <v>7</v>
      </c>
      <c r="K82" s="276"/>
      <c r="L82" s="276"/>
      <c r="M82" s="276"/>
      <c r="N82" s="276"/>
      <c r="O82" s="276">
        <v>4</v>
      </c>
      <c r="P82" s="276"/>
      <c r="Q82" s="276"/>
      <c r="R82" s="280"/>
      <c r="S82" s="322" t="s">
        <v>1456</v>
      </c>
      <c r="T82" s="56">
        <v>45338</v>
      </c>
      <c r="U82" s="276" t="s">
        <v>45</v>
      </c>
      <c r="V82" s="276">
        <v>4</v>
      </c>
      <c r="W82" s="274"/>
      <c r="X82" s="2"/>
      <c r="Y82" s="36">
        <v>45338</v>
      </c>
      <c r="Z82" s="276" t="s">
        <v>45</v>
      </c>
      <c r="AA82" s="276">
        <v>8</v>
      </c>
      <c r="AB82" s="1"/>
      <c r="AC82" s="2"/>
      <c r="AD82" s="13"/>
      <c r="AE82" s="1"/>
      <c r="AF82" s="277"/>
    </row>
    <row r="83" spans="2:32" x14ac:dyDescent="0.2">
      <c r="B83" s="39" t="s">
        <v>94</v>
      </c>
      <c r="C83" s="274" t="s">
        <v>266</v>
      </c>
      <c r="D83" s="276">
        <v>69</v>
      </c>
      <c r="E83" s="30" t="s">
        <v>50</v>
      </c>
      <c r="F83" s="13"/>
      <c r="G83" s="276"/>
      <c r="H83" s="276"/>
      <c r="I83" s="276"/>
      <c r="J83" s="276">
        <v>7</v>
      </c>
      <c r="K83" s="276"/>
      <c r="L83" s="276"/>
      <c r="M83" s="276"/>
      <c r="N83" s="276"/>
      <c r="O83" s="276">
        <v>3</v>
      </c>
      <c r="P83" s="276"/>
      <c r="Q83" s="276"/>
      <c r="R83" s="280"/>
      <c r="S83" s="322" t="s">
        <v>1456</v>
      </c>
      <c r="T83" s="98">
        <v>45338</v>
      </c>
      <c r="U83" s="422" t="s">
        <v>45</v>
      </c>
      <c r="V83" s="276">
        <v>3</v>
      </c>
      <c r="W83" s="274"/>
      <c r="X83" s="2"/>
      <c r="Y83" s="36">
        <v>45338</v>
      </c>
      <c r="Z83" s="276" t="s">
        <v>45</v>
      </c>
      <c r="AA83" s="276">
        <v>7</v>
      </c>
      <c r="AB83" s="1"/>
      <c r="AC83" s="2"/>
      <c r="AD83" s="13"/>
      <c r="AE83" s="1"/>
      <c r="AF83" s="277"/>
    </row>
    <row r="84" spans="2:32" x14ac:dyDescent="0.2">
      <c r="B84" s="39" t="s">
        <v>94</v>
      </c>
      <c r="C84" s="274" t="s">
        <v>266</v>
      </c>
      <c r="D84" s="276">
        <v>70</v>
      </c>
      <c r="E84" s="30" t="s">
        <v>42</v>
      </c>
      <c r="F84" s="13"/>
      <c r="G84" s="276">
        <v>3</v>
      </c>
      <c r="H84" s="276"/>
      <c r="I84" s="276"/>
      <c r="J84" s="276"/>
      <c r="K84" s="276"/>
      <c r="L84" s="276"/>
      <c r="M84" s="276"/>
      <c r="N84" s="276"/>
      <c r="O84" s="276"/>
      <c r="P84" s="276"/>
      <c r="Q84" s="276"/>
      <c r="R84" s="280"/>
      <c r="S84" s="322" t="s">
        <v>1457</v>
      </c>
      <c r="T84" s="98"/>
      <c r="U84" s="422"/>
      <c r="V84" s="276"/>
      <c r="W84" s="274"/>
      <c r="X84" s="2"/>
      <c r="Y84" s="36">
        <v>45339</v>
      </c>
      <c r="Z84" s="276" t="s">
        <v>45</v>
      </c>
      <c r="AA84" s="276">
        <v>3</v>
      </c>
      <c r="AB84" s="1"/>
      <c r="AC84" s="2"/>
      <c r="AD84" s="13"/>
      <c r="AE84" s="1"/>
      <c r="AF84" s="277"/>
    </row>
    <row r="85" spans="2:32" x14ac:dyDescent="0.2">
      <c r="B85" s="39" t="s">
        <v>94</v>
      </c>
      <c r="C85" s="274" t="s">
        <v>266</v>
      </c>
      <c r="D85" s="276">
        <v>71</v>
      </c>
      <c r="E85" s="30" t="s">
        <v>42</v>
      </c>
      <c r="F85" s="13"/>
      <c r="G85" s="276">
        <v>6</v>
      </c>
      <c r="H85" s="276"/>
      <c r="I85" s="276"/>
      <c r="J85" s="276"/>
      <c r="K85" s="276">
        <v>3</v>
      </c>
      <c r="L85" s="276"/>
      <c r="M85" s="276" t="s">
        <v>45</v>
      </c>
      <c r="N85" s="276">
        <v>3</v>
      </c>
      <c r="O85" s="276">
        <v>3</v>
      </c>
      <c r="P85" s="276"/>
      <c r="Q85" s="276"/>
      <c r="R85" s="280"/>
      <c r="S85" s="321" t="s">
        <v>1140</v>
      </c>
      <c r="T85" s="56">
        <v>45338</v>
      </c>
      <c r="U85" s="276" t="s">
        <v>45</v>
      </c>
      <c r="V85" s="276">
        <v>12</v>
      </c>
      <c r="W85" s="274"/>
      <c r="X85" s="2"/>
      <c r="Y85" s="36">
        <v>45339</v>
      </c>
      <c r="Z85" s="276" t="s">
        <v>45</v>
      </c>
      <c r="AA85" s="276">
        <v>9</v>
      </c>
      <c r="AB85" s="1"/>
      <c r="AC85" s="2"/>
      <c r="AD85" s="13"/>
      <c r="AE85" s="1"/>
      <c r="AF85" s="277"/>
    </row>
    <row r="86" spans="2:32" x14ac:dyDescent="0.2">
      <c r="B86" s="39" t="s">
        <v>94</v>
      </c>
      <c r="C86" s="274" t="s">
        <v>266</v>
      </c>
      <c r="D86" s="276">
        <v>72</v>
      </c>
      <c r="E86" s="30" t="s">
        <v>57</v>
      </c>
      <c r="F86" s="13"/>
      <c r="G86" s="276">
        <v>3</v>
      </c>
      <c r="H86" s="276"/>
      <c r="I86" s="276"/>
      <c r="J86" s="276"/>
      <c r="K86" s="276">
        <v>1</v>
      </c>
      <c r="L86" s="276" t="s">
        <v>45</v>
      </c>
      <c r="M86" s="276"/>
      <c r="N86" s="276">
        <v>1</v>
      </c>
      <c r="O86" s="276">
        <v>1</v>
      </c>
      <c r="P86" s="276"/>
      <c r="Q86" s="276"/>
      <c r="R86" s="280"/>
      <c r="S86" s="322" t="s">
        <v>1458</v>
      </c>
      <c r="T86" s="56">
        <v>45338</v>
      </c>
      <c r="U86" s="424" t="s">
        <v>45</v>
      </c>
      <c r="V86" s="276">
        <v>4</v>
      </c>
      <c r="W86" s="274"/>
      <c r="X86" s="2"/>
      <c r="Y86" s="36">
        <v>45339</v>
      </c>
      <c r="Z86" s="276" t="s">
        <v>45</v>
      </c>
      <c r="AA86" s="276">
        <v>5</v>
      </c>
      <c r="AB86" s="1"/>
      <c r="AC86" s="2"/>
      <c r="AD86" s="13"/>
      <c r="AE86" s="1"/>
      <c r="AF86" s="277"/>
    </row>
    <row r="87" spans="2:32" x14ac:dyDescent="0.2">
      <c r="B87" s="39" t="s">
        <v>94</v>
      </c>
      <c r="C87" s="274" t="s">
        <v>266</v>
      </c>
      <c r="D87" s="276">
        <v>73</v>
      </c>
      <c r="E87" s="30" t="s">
        <v>49</v>
      </c>
      <c r="F87" s="13"/>
      <c r="G87" s="276">
        <v>3</v>
      </c>
      <c r="H87" s="276"/>
      <c r="I87" s="276"/>
      <c r="J87" s="276">
        <v>3</v>
      </c>
      <c r="K87" s="276">
        <v>3</v>
      </c>
      <c r="L87" s="276" t="s">
        <v>45</v>
      </c>
      <c r="M87" s="276"/>
      <c r="N87" s="276">
        <v>3</v>
      </c>
      <c r="O87" s="276">
        <v>7</v>
      </c>
      <c r="P87" s="276"/>
      <c r="Q87" s="276"/>
      <c r="R87" s="280"/>
      <c r="S87" s="322" t="s">
        <v>1459</v>
      </c>
      <c r="T87" s="56">
        <v>45338</v>
      </c>
      <c r="U87" s="424" t="s">
        <v>45</v>
      </c>
      <c r="V87" s="276">
        <v>10</v>
      </c>
      <c r="W87" s="274"/>
      <c r="X87" s="2"/>
      <c r="Y87" s="36">
        <v>45339</v>
      </c>
      <c r="Z87" s="276" t="s">
        <v>45</v>
      </c>
      <c r="AA87" s="276">
        <v>9</v>
      </c>
      <c r="AB87" s="1"/>
      <c r="AC87" s="2"/>
      <c r="AD87" s="13"/>
      <c r="AE87" s="1"/>
      <c r="AF87" s="277"/>
    </row>
    <row r="88" spans="2:32" x14ac:dyDescent="0.2">
      <c r="B88" s="39" t="s">
        <v>94</v>
      </c>
      <c r="C88" s="274" t="s">
        <v>266</v>
      </c>
      <c r="D88" s="276">
        <v>74</v>
      </c>
      <c r="E88" s="30" t="s">
        <v>44</v>
      </c>
      <c r="F88" s="13"/>
      <c r="G88" s="276"/>
      <c r="H88" s="276"/>
      <c r="I88" s="276"/>
      <c r="J88" s="276">
        <v>6</v>
      </c>
      <c r="K88" s="276"/>
      <c r="L88" s="276"/>
      <c r="M88" s="276"/>
      <c r="N88" s="276"/>
      <c r="O88" s="276"/>
      <c r="P88" s="276">
        <v>3</v>
      </c>
      <c r="Q88" s="276"/>
      <c r="R88" s="280" t="s">
        <v>45</v>
      </c>
      <c r="S88" s="321" t="s">
        <v>1116</v>
      </c>
      <c r="T88" s="56">
        <v>45338</v>
      </c>
      <c r="U88" s="276" t="s">
        <v>45</v>
      </c>
      <c r="V88" s="276">
        <v>9</v>
      </c>
      <c r="W88" s="274"/>
      <c r="X88" s="2"/>
      <c r="Y88" s="36">
        <v>45339</v>
      </c>
      <c r="Z88" s="276" t="s">
        <v>45</v>
      </c>
      <c r="AA88" s="276">
        <v>12</v>
      </c>
      <c r="AB88" s="1"/>
      <c r="AC88" s="2"/>
      <c r="AD88" s="13"/>
      <c r="AE88" s="1"/>
      <c r="AF88" s="277"/>
    </row>
    <row r="89" spans="2:32" x14ac:dyDescent="0.2">
      <c r="B89" s="39" t="s">
        <v>94</v>
      </c>
      <c r="C89" s="274" t="s">
        <v>266</v>
      </c>
      <c r="D89" s="276">
        <v>75</v>
      </c>
      <c r="E89" s="30" t="s">
        <v>261</v>
      </c>
      <c r="F89" s="13"/>
      <c r="G89" s="276"/>
      <c r="H89" s="276"/>
      <c r="I89" s="276"/>
      <c r="J89" s="276">
        <v>3</v>
      </c>
      <c r="K89" s="276"/>
      <c r="L89" s="276"/>
      <c r="M89" s="276"/>
      <c r="N89" s="276"/>
      <c r="O89" s="276"/>
      <c r="P89" s="276"/>
      <c r="Q89" s="276"/>
      <c r="R89" s="280"/>
      <c r="S89" s="322" t="s">
        <v>1460</v>
      </c>
      <c r="T89" s="423"/>
      <c r="U89" s="276"/>
      <c r="V89" s="276"/>
      <c r="W89" s="274"/>
      <c r="X89" s="2"/>
      <c r="Y89" s="36">
        <v>45339</v>
      </c>
      <c r="Z89" s="276" t="s">
        <v>45</v>
      </c>
      <c r="AA89" s="276">
        <v>3</v>
      </c>
      <c r="AB89" s="1"/>
      <c r="AC89" s="2"/>
      <c r="AD89" s="13"/>
      <c r="AE89" s="1"/>
      <c r="AF89" s="277"/>
    </row>
    <row r="90" spans="2:32" x14ac:dyDescent="0.2">
      <c r="B90" s="39" t="s">
        <v>94</v>
      </c>
      <c r="C90" s="274" t="s">
        <v>266</v>
      </c>
      <c r="D90" s="276">
        <v>76</v>
      </c>
      <c r="E90" s="30" t="s">
        <v>261</v>
      </c>
      <c r="F90" s="13"/>
      <c r="G90" s="276"/>
      <c r="H90" s="276"/>
      <c r="I90" s="276"/>
      <c r="J90" s="276">
        <v>3</v>
      </c>
      <c r="K90" s="276"/>
      <c r="L90" s="276"/>
      <c r="M90" s="276"/>
      <c r="N90" s="276"/>
      <c r="O90" s="276"/>
      <c r="P90" s="276"/>
      <c r="Q90" s="276"/>
      <c r="R90" s="280"/>
      <c r="S90" s="322" t="s">
        <v>1460</v>
      </c>
      <c r="T90" s="423"/>
      <c r="U90" s="276"/>
      <c r="V90" s="276"/>
      <c r="W90" s="274"/>
      <c r="X90" s="2"/>
      <c r="Y90" s="36">
        <v>45339</v>
      </c>
      <c r="Z90" s="276" t="s">
        <v>45</v>
      </c>
      <c r="AA90" s="276">
        <v>3</v>
      </c>
      <c r="AB90" s="1"/>
      <c r="AC90" s="2"/>
      <c r="AD90" s="13"/>
      <c r="AE90" s="1"/>
      <c r="AF90" s="277"/>
    </row>
    <row r="91" spans="2:32" x14ac:dyDescent="0.2">
      <c r="B91" s="39" t="s">
        <v>94</v>
      </c>
      <c r="C91" s="274" t="s">
        <v>266</v>
      </c>
      <c r="D91" s="276">
        <v>77</v>
      </c>
      <c r="E91" s="30" t="s">
        <v>261</v>
      </c>
      <c r="F91" s="13"/>
      <c r="G91" s="276"/>
      <c r="H91" s="276"/>
      <c r="I91" s="276"/>
      <c r="J91" s="276">
        <v>3</v>
      </c>
      <c r="K91" s="276"/>
      <c r="L91" s="276"/>
      <c r="M91" s="276"/>
      <c r="N91" s="276"/>
      <c r="O91" s="276"/>
      <c r="P91" s="276"/>
      <c r="Q91" s="276"/>
      <c r="R91" s="280"/>
      <c r="S91" s="322" t="s">
        <v>1460</v>
      </c>
      <c r="T91" s="98"/>
      <c r="U91" s="422"/>
      <c r="V91" s="276"/>
      <c r="W91" s="274"/>
      <c r="X91" s="2"/>
      <c r="Y91" s="36">
        <v>45339</v>
      </c>
      <c r="Z91" s="276" t="s">
        <v>45</v>
      </c>
      <c r="AA91" s="276">
        <v>3</v>
      </c>
      <c r="AB91" s="1"/>
      <c r="AC91" s="2"/>
      <c r="AD91" s="13"/>
      <c r="AE91" s="1"/>
      <c r="AF91" s="277"/>
    </row>
    <row r="92" spans="2:32" x14ac:dyDescent="0.2">
      <c r="B92" s="39" t="s">
        <v>94</v>
      </c>
      <c r="C92" s="274" t="s">
        <v>266</v>
      </c>
      <c r="D92" s="276">
        <v>78</v>
      </c>
      <c r="E92" s="30" t="s">
        <v>44</v>
      </c>
      <c r="F92" s="13"/>
      <c r="G92" s="276">
        <v>1</v>
      </c>
      <c r="H92" s="276"/>
      <c r="I92" s="276"/>
      <c r="J92" s="276">
        <v>6</v>
      </c>
      <c r="K92" s="276"/>
      <c r="L92" s="276"/>
      <c r="M92" s="276"/>
      <c r="N92" s="276"/>
      <c r="O92" s="276">
        <v>3</v>
      </c>
      <c r="P92" s="276"/>
      <c r="Q92" s="276"/>
      <c r="R92" s="280"/>
      <c r="S92" s="322" t="s">
        <v>1461</v>
      </c>
      <c r="T92" s="56">
        <v>45338</v>
      </c>
      <c r="U92" s="276" t="s">
        <v>45</v>
      </c>
      <c r="V92" s="276">
        <v>3</v>
      </c>
      <c r="W92" s="274"/>
      <c r="X92" s="2"/>
      <c r="Y92" s="36">
        <v>45339</v>
      </c>
      <c r="Z92" s="276" t="s">
        <v>45</v>
      </c>
      <c r="AA92" s="276">
        <v>7</v>
      </c>
      <c r="AB92" s="1"/>
      <c r="AC92" s="2"/>
      <c r="AD92" s="13"/>
      <c r="AE92" s="1"/>
      <c r="AF92" s="277"/>
    </row>
    <row r="93" spans="2:32" x14ac:dyDescent="0.2">
      <c r="B93" s="39" t="s">
        <v>94</v>
      </c>
      <c r="C93" s="274" t="s">
        <v>266</v>
      </c>
      <c r="D93" s="276">
        <v>79</v>
      </c>
      <c r="E93" s="30" t="s">
        <v>44</v>
      </c>
      <c r="F93" s="13"/>
      <c r="G93" s="276">
        <v>1</v>
      </c>
      <c r="H93" s="276"/>
      <c r="I93" s="276"/>
      <c r="J93" s="276">
        <v>6</v>
      </c>
      <c r="K93" s="276"/>
      <c r="L93" s="276"/>
      <c r="M93" s="276"/>
      <c r="N93" s="276"/>
      <c r="O93" s="276">
        <v>3</v>
      </c>
      <c r="P93" s="276"/>
      <c r="Q93" s="276"/>
      <c r="R93" s="280"/>
      <c r="S93" s="321" t="s">
        <v>1440</v>
      </c>
      <c r="T93" s="56">
        <v>45338</v>
      </c>
      <c r="U93" s="276" t="s">
        <v>45</v>
      </c>
      <c r="V93" s="276">
        <v>3</v>
      </c>
      <c r="W93" s="274"/>
      <c r="X93" s="2"/>
      <c r="Y93" s="36">
        <v>45339</v>
      </c>
      <c r="Z93" s="276" t="s">
        <v>45</v>
      </c>
      <c r="AA93" s="276">
        <v>7</v>
      </c>
      <c r="AB93" s="1"/>
      <c r="AC93" s="2"/>
      <c r="AD93" s="13"/>
      <c r="AE93" s="1"/>
      <c r="AF93" s="277"/>
    </row>
    <row r="94" spans="2:32" x14ac:dyDescent="0.2">
      <c r="B94" s="39" t="s">
        <v>94</v>
      </c>
      <c r="C94" s="274" t="s">
        <v>266</v>
      </c>
      <c r="D94" s="276">
        <v>80</v>
      </c>
      <c r="E94" s="30" t="s">
        <v>261</v>
      </c>
      <c r="F94" s="13"/>
      <c r="G94" s="276"/>
      <c r="H94" s="276"/>
      <c r="I94" s="276"/>
      <c r="J94" s="276">
        <v>3</v>
      </c>
      <c r="K94" s="276"/>
      <c r="L94" s="276"/>
      <c r="M94" s="276"/>
      <c r="N94" s="276"/>
      <c r="O94" s="276"/>
      <c r="P94" s="276"/>
      <c r="Q94" s="276"/>
      <c r="R94" s="280"/>
      <c r="S94" s="322" t="s">
        <v>1138</v>
      </c>
      <c r="T94" s="98"/>
      <c r="U94" s="274"/>
      <c r="V94" s="276"/>
      <c r="W94" s="274"/>
      <c r="X94" s="2"/>
      <c r="Y94" s="36">
        <v>45339</v>
      </c>
      <c r="Z94" s="276" t="s">
        <v>45</v>
      </c>
      <c r="AA94" s="276">
        <v>3</v>
      </c>
      <c r="AB94" s="1"/>
      <c r="AC94" s="2"/>
      <c r="AD94" s="13"/>
      <c r="AE94" s="1"/>
      <c r="AF94" s="277"/>
    </row>
    <row r="95" spans="2:32" x14ac:dyDescent="0.2">
      <c r="B95" s="39" t="s">
        <v>94</v>
      </c>
      <c r="C95" s="274" t="s">
        <v>266</v>
      </c>
      <c r="D95" s="276">
        <v>81</v>
      </c>
      <c r="E95" s="30" t="s">
        <v>261</v>
      </c>
      <c r="F95" s="13"/>
      <c r="G95" s="276"/>
      <c r="H95" s="276"/>
      <c r="I95" s="276"/>
      <c r="J95" s="276">
        <v>3</v>
      </c>
      <c r="K95" s="276"/>
      <c r="L95" s="276"/>
      <c r="M95" s="276"/>
      <c r="N95" s="276"/>
      <c r="O95" s="276"/>
      <c r="P95" s="276"/>
      <c r="Q95" s="276"/>
      <c r="R95" s="280"/>
      <c r="S95" s="322" t="s">
        <v>1454</v>
      </c>
      <c r="T95" s="98"/>
      <c r="U95" s="422"/>
      <c r="V95" s="276"/>
      <c r="W95" s="274"/>
      <c r="X95" s="2"/>
      <c r="Y95" s="36">
        <v>45339</v>
      </c>
      <c r="Z95" s="276" t="s">
        <v>45</v>
      </c>
      <c r="AA95" s="276">
        <v>3</v>
      </c>
      <c r="AB95" s="1"/>
      <c r="AC95" s="2"/>
      <c r="AD95" s="13"/>
      <c r="AE95" s="1"/>
      <c r="AF95" s="277"/>
    </row>
    <row r="96" spans="2:32" x14ac:dyDescent="0.2">
      <c r="B96" s="39" t="s">
        <v>94</v>
      </c>
      <c r="C96" s="274" t="s">
        <v>266</v>
      </c>
      <c r="D96" s="276">
        <v>82</v>
      </c>
      <c r="E96" s="30" t="s">
        <v>261</v>
      </c>
      <c r="F96" s="13"/>
      <c r="G96" s="276"/>
      <c r="H96" s="276"/>
      <c r="I96" s="276"/>
      <c r="J96" s="276">
        <v>3</v>
      </c>
      <c r="K96" s="276"/>
      <c r="L96" s="276"/>
      <c r="M96" s="276"/>
      <c r="N96" s="276"/>
      <c r="O96" s="276"/>
      <c r="P96" s="276"/>
      <c r="Q96" s="276"/>
      <c r="R96" s="280"/>
      <c r="S96" s="322" t="s">
        <v>1138</v>
      </c>
      <c r="T96" s="98"/>
      <c r="U96" s="422"/>
      <c r="V96" s="276"/>
      <c r="W96" s="274"/>
      <c r="X96" s="2"/>
      <c r="Y96" s="36">
        <v>45339</v>
      </c>
      <c r="Z96" s="276" t="s">
        <v>45</v>
      </c>
      <c r="AA96" s="276">
        <v>3</v>
      </c>
      <c r="AB96" s="1"/>
      <c r="AC96" s="2"/>
      <c r="AD96" s="13"/>
      <c r="AE96" s="1"/>
      <c r="AF96" s="277"/>
    </row>
    <row r="97" spans="2:32" x14ac:dyDescent="0.2">
      <c r="B97" s="39" t="s">
        <v>94</v>
      </c>
      <c r="C97" s="274" t="s">
        <v>266</v>
      </c>
      <c r="D97" s="276">
        <v>83</v>
      </c>
      <c r="E97" s="30" t="s">
        <v>261</v>
      </c>
      <c r="F97" s="13"/>
      <c r="G97" s="276"/>
      <c r="H97" s="276"/>
      <c r="I97" s="276"/>
      <c r="J97" s="276">
        <v>3</v>
      </c>
      <c r="K97" s="276"/>
      <c r="L97" s="276"/>
      <c r="M97" s="276"/>
      <c r="N97" s="276"/>
      <c r="O97" s="276"/>
      <c r="P97" s="276"/>
      <c r="Q97" s="276"/>
      <c r="R97" s="280"/>
      <c r="S97" s="322" t="s">
        <v>1138</v>
      </c>
      <c r="T97" s="98"/>
      <c r="U97" s="274"/>
      <c r="V97" s="276"/>
      <c r="W97" s="274"/>
      <c r="X97" s="2"/>
      <c r="Y97" s="36">
        <v>45339</v>
      </c>
      <c r="Z97" s="276" t="s">
        <v>45</v>
      </c>
      <c r="AA97" s="276">
        <v>3</v>
      </c>
      <c r="AB97" s="1"/>
      <c r="AC97" s="2"/>
      <c r="AD97" s="13"/>
      <c r="AE97" s="1"/>
      <c r="AF97" s="277"/>
    </row>
    <row r="98" spans="2:32" x14ac:dyDescent="0.2">
      <c r="B98" s="39" t="s">
        <v>94</v>
      </c>
      <c r="C98" s="274" t="s">
        <v>266</v>
      </c>
      <c r="D98" s="276">
        <v>84</v>
      </c>
      <c r="E98" s="30" t="s">
        <v>261</v>
      </c>
      <c r="F98" s="13"/>
      <c r="G98" s="276"/>
      <c r="H98" s="276"/>
      <c r="I98" s="276"/>
      <c r="J98" s="276">
        <v>3</v>
      </c>
      <c r="K98" s="276"/>
      <c r="L98" s="276"/>
      <c r="M98" s="276"/>
      <c r="N98" s="276"/>
      <c r="O98" s="276"/>
      <c r="P98" s="276"/>
      <c r="Q98" s="276"/>
      <c r="R98" s="280"/>
      <c r="S98" s="322" t="s">
        <v>1138</v>
      </c>
      <c r="T98" s="423"/>
      <c r="U98" s="424"/>
      <c r="V98" s="276"/>
      <c r="W98" s="274"/>
      <c r="X98" s="2"/>
      <c r="Y98" s="36">
        <v>45339</v>
      </c>
      <c r="Z98" s="276" t="s">
        <v>45</v>
      </c>
      <c r="AA98" s="276">
        <v>3</v>
      </c>
      <c r="AB98" s="1"/>
      <c r="AC98" s="2"/>
      <c r="AD98" s="13"/>
      <c r="AE98" s="1"/>
      <c r="AF98" s="277"/>
    </row>
    <row r="99" spans="2:32" x14ac:dyDescent="0.2">
      <c r="B99" s="39" t="s">
        <v>94</v>
      </c>
      <c r="C99" s="274" t="s">
        <v>266</v>
      </c>
      <c r="D99" s="276">
        <v>85</v>
      </c>
      <c r="E99" s="30" t="s">
        <v>50</v>
      </c>
      <c r="F99" s="13"/>
      <c r="G99" s="276">
        <v>3</v>
      </c>
      <c r="H99" s="276"/>
      <c r="I99" s="276"/>
      <c r="J99" s="276">
        <v>6</v>
      </c>
      <c r="K99" s="276"/>
      <c r="L99" s="276"/>
      <c r="M99" s="276"/>
      <c r="N99" s="276"/>
      <c r="O99" s="276">
        <v>3</v>
      </c>
      <c r="P99" s="276"/>
      <c r="Q99" s="276"/>
      <c r="R99" s="280"/>
      <c r="S99" s="322" t="s">
        <v>1276</v>
      </c>
      <c r="T99" s="56">
        <v>45338</v>
      </c>
      <c r="U99" s="424" t="s">
        <v>45</v>
      </c>
      <c r="V99" s="276">
        <v>3</v>
      </c>
      <c r="W99" s="274"/>
      <c r="X99" s="2"/>
      <c r="Y99" s="36">
        <v>45339</v>
      </c>
      <c r="Z99" s="276" t="s">
        <v>45</v>
      </c>
      <c r="AA99" s="276">
        <v>9</v>
      </c>
      <c r="AB99" s="1"/>
      <c r="AC99" s="2"/>
      <c r="AD99" s="13"/>
      <c r="AE99" s="1"/>
      <c r="AF99" s="277"/>
    </row>
    <row r="100" spans="2:32" x14ac:dyDescent="0.2">
      <c r="B100" s="39" t="s">
        <v>94</v>
      </c>
      <c r="C100" s="274" t="s">
        <v>266</v>
      </c>
      <c r="D100" s="276">
        <v>86</v>
      </c>
      <c r="E100" s="30" t="s">
        <v>261</v>
      </c>
      <c r="F100" s="13"/>
      <c r="G100" s="276"/>
      <c r="H100" s="276"/>
      <c r="I100" s="276"/>
      <c r="J100" s="276">
        <v>3</v>
      </c>
      <c r="K100" s="276"/>
      <c r="L100" s="276"/>
      <c r="M100" s="276"/>
      <c r="N100" s="276"/>
      <c r="O100" s="276"/>
      <c r="P100" s="276"/>
      <c r="Q100" s="276"/>
      <c r="R100" s="280"/>
      <c r="S100" s="322" t="s">
        <v>1138</v>
      </c>
      <c r="T100" s="98"/>
      <c r="U100" s="274"/>
      <c r="V100" s="276"/>
      <c r="W100" s="274"/>
      <c r="X100" s="2"/>
      <c r="Y100" s="36">
        <v>45339</v>
      </c>
      <c r="Z100" s="276" t="s">
        <v>45</v>
      </c>
      <c r="AA100" s="276">
        <v>3</v>
      </c>
      <c r="AB100" s="1"/>
      <c r="AC100" s="2"/>
      <c r="AD100" s="13"/>
      <c r="AE100" s="1"/>
      <c r="AF100" s="277"/>
    </row>
    <row r="101" spans="2:32" x14ac:dyDescent="0.2">
      <c r="B101" s="39" t="s">
        <v>94</v>
      </c>
      <c r="C101" s="274" t="s">
        <v>266</v>
      </c>
      <c r="D101" s="276">
        <v>87</v>
      </c>
      <c r="E101" s="30" t="s">
        <v>261</v>
      </c>
      <c r="F101" s="13"/>
      <c r="G101" s="276"/>
      <c r="H101" s="276"/>
      <c r="I101" s="276"/>
      <c r="J101" s="276">
        <v>3</v>
      </c>
      <c r="K101" s="276"/>
      <c r="L101" s="276"/>
      <c r="M101" s="276"/>
      <c r="N101" s="276"/>
      <c r="O101" s="276"/>
      <c r="P101" s="276"/>
      <c r="Q101" s="276"/>
      <c r="R101" s="280"/>
      <c r="S101" s="322" t="s">
        <v>1138</v>
      </c>
      <c r="T101" s="275"/>
      <c r="U101" s="276"/>
      <c r="V101" s="276"/>
      <c r="W101" s="274"/>
      <c r="X101" s="2"/>
      <c r="Y101" s="36">
        <v>45339</v>
      </c>
      <c r="Z101" s="276" t="s">
        <v>45</v>
      </c>
      <c r="AA101" s="276">
        <v>3</v>
      </c>
      <c r="AB101" s="1"/>
      <c r="AC101" s="2"/>
      <c r="AD101" s="13"/>
      <c r="AE101" s="1"/>
      <c r="AF101" s="277"/>
    </row>
    <row r="102" spans="2:32" x14ac:dyDescent="0.2">
      <c r="B102" s="39" t="s">
        <v>94</v>
      </c>
      <c r="C102" s="274" t="s">
        <v>266</v>
      </c>
      <c r="D102" s="276">
        <v>88</v>
      </c>
      <c r="E102" s="30" t="s">
        <v>44</v>
      </c>
      <c r="F102" s="13"/>
      <c r="G102" s="276">
        <v>1</v>
      </c>
      <c r="H102" s="276"/>
      <c r="I102" s="276"/>
      <c r="J102" s="276">
        <v>6</v>
      </c>
      <c r="K102" s="276"/>
      <c r="L102" s="276"/>
      <c r="M102" s="276"/>
      <c r="N102" s="276"/>
      <c r="O102" s="276">
        <v>6</v>
      </c>
      <c r="P102" s="276"/>
      <c r="Q102" s="276"/>
      <c r="R102" s="280"/>
      <c r="S102" s="322" t="s">
        <v>1462</v>
      </c>
      <c r="T102" s="56">
        <v>45338</v>
      </c>
      <c r="U102" s="276" t="s">
        <v>45</v>
      </c>
      <c r="V102" s="276">
        <v>6</v>
      </c>
      <c r="W102" s="274"/>
      <c r="X102" s="2"/>
      <c r="Y102" s="36">
        <v>45339</v>
      </c>
      <c r="Z102" s="276" t="s">
        <v>45</v>
      </c>
      <c r="AA102" s="276">
        <v>7</v>
      </c>
      <c r="AB102" s="1"/>
      <c r="AC102" s="2"/>
      <c r="AD102" s="13"/>
      <c r="AE102" s="1"/>
      <c r="AF102" s="277"/>
    </row>
    <row r="103" spans="2:32" x14ac:dyDescent="0.2">
      <c r="B103" s="39" t="s">
        <v>94</v>
      </c>
      <c r="C103" s="274" t="s">
        <v>266</v>
      </c>
      <c r="D103" s="276">
        <v>89</v>
      </c>
      <c r="E103" s="30" t="s">
        <v>42</v>
      </c>
      <c r="F103" s="13"/>
      <c r="G103" s="276">
        <v>3</v>
      </c>
      <c r="H103" s="276"/>
      <c r="I103" s="276"/>
      <c r="J103" s="276"/>
      <c r="K103" s="276"/>
      <c r="L103" s="276"/>
      <c r="M103" s="276"/>
      <c r="N103" s="276"/>
      <c r="O103" s="276"/>
      <c r="P103" s="276"/>
      <c r="Q103" s="276"/>
      <c r="R103" s="280"/>
      <c r="S103" s="321" t="s">
        <v>1136</v>
      </c>
      <c r="T103" s="423"/>
      <c r="U103" s="424"/>
      <c r="V103" s="276"/>
      <c r="W103" s="274"/>
      <c r="X103" s="2"/>
      <c r="Y103" s="36">
        <v>45339</v>
      </c>
      <c r="Z103" s="276" t="s">
        <v>45</v>
      </c>
      <c r="AA103" s="276">
        <v>3</v>
      </c>
      <c r="AB103" s="1"/>
      <c r="AC103" s="2"/>
      <c r="AD103" s="13"/>
      <c r="AE103" s="1"/>
      <c r="AF103" s="277"/>
    </row>
    <row r="104" spans="2:32" x14ac:dyDescent="0.2">
      <c r="B104" s="39" t="s">
        <v>94</v>
      </c>
      <c r="C104" s="274" t="s">
        <v>266</v>
      </c>
      <c r="D104" s="276">
        <v>90</v>
      </c>
      <c r="E104" s="30" t="s">
        <v>42</v>
      </c>
      <c r="F104" s="13"/>
      <c r="G104" s="276">
        <v>6</v>
      </c>
      <c r="H104" s="276"/>
      <c r="I104" s="276"/>
      <c r="J104" s="276"/>
      <c r="K104" s="276">
        <v>3</v>
      </c>
      <c r="L104" s="276"/>
      <c r="M104" s="276" t="s">
        <v>45</v>
      </c>
      <c r="N104" s="276">
        <v>3</v>
      </c>
      <c r="O104" s="276">
        <v>3</v>
      </c>
      <c r="P104" s="276"/>
      <c r="Q104" s="276"/>
      <c r="R104" s="280"/>
      <c r="S104" s="322" t="s">
        <v>1463</v>
      </c>
      <c r="T104" s="56">
        <v>45338</v>
      </c>
      <c r="U104" s="276" t="s">
        <v>45</v>
      </c>
      <c r="V104" s="276">
        <v>12</v>
      </c>
      <c r="W104" s="274"/>
      <c r="X104" s="2"/>
      <c r="Y104" s="36">
        <v>45339</v>
      </c>
      <c r="Z104" s="276" t="s">
        <v>45</v>
      </c>
      <c r="AA104" s="276">
        <v>9</v>
      </c>
      <c r="AB104" s="1"/>
      <c r="AC104" s="2"/>
      <c r="AD104" s="13"/>
      <c r="AE104" s="1"/>
      <c r="AF104" s="277"/>
    </row>
    <row r="105" spans="2:32" x14ac:dyDescent="0.2">
      <c r="B105" s="39" t="s">
        <v>94</v>
      </c>
      <c r="C105" s="274" t="s">
        <v>266</v>
      </c>
      <c r="D105" s="276">
        <v>91</v>
      </c>
      <c r="E105" s="30" t="s">
        <v>49</v>
      </c>
      <c r="F105" s="13"/>
      <c r="G105" s="276"/>
      <c r="H105" s="276"/>
      <c r="I105" s="276"/>
      <c r="J105" s="276">
        <v>3</v>
      </c>
      <c r="K105" s="276"/>
      <c r="L105" s="276"/>
      <c r="M105" s="276"/>
      <c r="N105" s="276"/>
      <c r="O105" s="276"/>
      <c r="P105" s="276"/>
      <c r="Q105" s="276"/>
      <c r="R105" s="280"/>
      <c r="S105" s="321" t="s">
        <v>1441</v>
      </c>
      <c r="T105" s="98"/>
      <c r="U105" s="422"/>
      <c r="V105" s="276"/>
      <c r="W105" s="274"/>
      <c r="X105" s="2"/>
      <c r="Y105" s="36">
        <v>45339</v>
      </c>
      <c r="Z105" s="276" t="s">
        <v>45</v>
      </c>
      <c r="AA105" s="276">
        <v>3</v>
      </c>
      <c r="AB105" s="1"/>
      <c r="AC105" s="2"/>
      <c r="AD105" s="13"/>
      <c r="AE105" s="1"/>
      <c r="AF105" s="277"/>
    </row>
    <row r="106" spans="2:32" x14ac:dyDescent="0.2">
      <c r="B106" s="39" t="s">
        <v>94</v>
      </c>
      <c r="C106" s="274" t="s">
        <v>266</v>
      </c>
      <c r="D106" s="276">
        <v>92</v>
      </c>
      <c r="E106" s="30" t="s">
        <v>55</v>
      </c>
      <c r="F106" s="13"/>
      <c r="G106" s="276">
        <v>1</v>
      </c>
      <c r="H106" s="276">
        <v>6</v>
      </c>
      <c r="I106" s="276"/>
      <c r="J106" s="276"/>
      <c r="K106" s="276"/>
      <c r="L106" s="276"/>
      <c r="M106" s="276"/>
      <c r="N106" s="276"/>
      <c r="O106" s="276"/>
      <c r="P106" s="276">
        <v>3</v>
      </c>
      <c r="Q106" s="276"/>
      <c r="R106" s="280" t="s">
        <v>45</v>
      </c>
      <c r="S106" s="322" t="s">
        <v>1464</v>
      </c>
      <c r="T106" s="98">
        <v>45338</v>
      </c>
      <c r="U106" s="422" t="s">
        <v>45</v>
      </c>
      <c r="V106" s="276">
        <v>9</v>
      </c>
      <c r="W106" s="274"/>
      <c r="X106" s="2"/>
      <c r="Y106" s="36">
        <v>45341</v>
      </c>
      <c r="Z106" s="276" t="s">
        <v>45</v>
      </c>
      <c r="AA106" s="276">
        <v>13</v>
      </c>
      <c r="AB106" s="1"/>
      <c r="AC106" s="2"/>
      <c r="AD106" s="13"/>
      <c r="AE106" s="1"/>
      <c r="AF106" s="277"/>
    </row>
    <row r="107" spans="2:32" x14ac:dyDescent="0.2">
      <c r="B107" s="39" t="s">
        <v>94</v>
      </c>
      <c r="C107" s="274" t="s">
        <v>266</v>
      </c>
      <c r="D107" s="276">
        <v>93</v>
      </c>
      <c r="E107" s="30" t="s">
        <v>50</v>
      </c>
      <c r="F107" s="13"/>
      <c r="G107" s="276">
        <v>2</v>
      </c>
      <c r="H107" s="276">
        <v>6</v>
      </c>
      <c r="I107" s="276"/>
      <c r="J107" s="276"/>
      <c r="K107" s="276"/>
      <c r="L107" s="276"/>
      <c r="M107" s="276"/>
      <c r="N107" s="276"/>
      <c r="O107" s="276">
        <v>3</v>
      </c>
      <c r="P107" s="276"/>
      <c r="Q107" s="276"/>
      <c r="R107" s="280"/>
      <c r="S107" s="322" t="s">
        <v>1126</v>
      </c>
      <c r="T107" s="98">
        <v>45338</v>
      </c>
      <c r="U107" s="422" t="s">
        <v>45</v>
      </c>
      <c r="V107" s="276">
        <v>3</v>
      </c>
      <c r="W107" s="274"/>
      <c r="X107" s="2"/>
      <c r="Y107" s="36">
        <v>45341</v>
      </c>
      <c r="Z107" s="276" t="s">
        <v>45</v>
      </c>
      <c r="AA107" s="276">
        <v>8</v>
      </c>
      <c r="AB107" s="1"/>
      <c r="AC107" s="2"/>
      <c r="AD107" s="13"/>
      <c r="AE107" s="1"/>
      <c r="AF107" s="277"/>
    </row>
    <row r="108" spans="2:32" x14ac:dyDescent="0.2">
      <c r="B108" s="39" t="s">
        <v>94</v>
      </c>
      <c r="C108" s="274" t="s">
        <v>266</v>
      </c>
      <c r="D108" s="276">
        <v>94</v>
      </c>
      <c r="E108" s="30" t="s">
        <v>50</v>
      </c>
      <c r="F108" s="13"/>
      <c r="G108" s="276">
        <v>1</v>
      </c>
      <c r="H108" s="276">
        <v>6</v>
      </c>
      <c r="I108" s="276"/>
      <c r="J108" s="276"/>
      <c r="K108" s="276"/>
      <c r="L108" s="276"/>
      <c r="M108" s="276"/>
      <c r="N108" s="276"/>
      <c r="O108" s="276">
        <v>3</v>
      </c>
      <c r="P108" s="276"/>
      <c r="Q108" s="276"/>
      <c r="R108" s="280"/>
      <c r="S108" s="320" t="s">
        <v>1668</v>
      </c>
      <c r="T108" s="98">
        <v>45338</v>
      </c>
      <c r="U108" s="274" t="s">
        <v>45</v>
      </c>
      <c r="V108" s="276">
        <v>3</v>
      </c>
      <c r="W108" s="274"/>
      <c r="X108" s="2"/>
      <c r="Y108" s="36">
        <v>45341</v>
      </c>
      <c r="Z108" s="276" t="s">
        <v>45</v>
      </c>
      <c r="AA108" s="276">
        <v>7</v>
      </c>
      <c r="AB108" s="251" t="s">
        <v>1802</v>
      </c>
      <c r="AC108" s="2"/>
      <c r="AD108" s="13"/>
      <c r="AE108" s="1"/>
      <c r="AF108" s="277"/>
    </row>
    <row r="109" spans="2:32" x14ac:dyDescent="0.2">
      <c r="B109" s="39" t="s">
        <v>94</v>
      </c>
      <c r="C109" s="274" t="s">
        <v>266</v>
      </c>
      <c r="D109" s="276">
        <v>95</v>
      </c>
      <c r="E109" s="30" t="s">
        <v>261</v>
      </c>
      <c r="F109" s="13"/>
      <c r="G109" s="276"/>
      <c r="H109" s="276">
        <v>3</v>
      </c>
      <c r="I109" s="276"/>
      <c r="J109" s="276"/>
      <c r="K109" s="276"/>
      <c r="L109" s="276"/>
      <c r="M109" s="276"/>
      <c r="N109" s="276"/>
      <c r="O109" s="276"/>
      <c r="P109" s="276"/>
      <c r="Q109" s="276"/>
      <c r="R109" s="280"/>
      <c r="S109" s="322" t="s">
        <v>1465</v>
      </c>
      <c r="T109" s="98"/>
      <c r="U109" s="274"/>
      <c r="V109" s="276"/>
      <c r="W109" s="274"/>
      <c r="X109" s="2"/>
      <c r="Y109" s="36">
        <v>45341</v>
      </c>
      <c r="Z109" s="276" t="s">
        <v>45</v>
      </c>
      <c r="AA109" s="276">
        <v>3</v>
      </c>
      <c r="AB109" s="1"/>
      <c r="AC109" s="2"/>
      <c r="AD109" s="13"/>
      <c r="AE109" s="1"/>
      <c r="AF109" s="277"/>
    </row>
    <row r="110" spans="2:32" x14ac:dyDescent="0.2">
      <c r="B110" s="39" t="s">
        <v>94</v>
      </c>
      <c r="C110" s="274" t="s">
        <v>266</v>
      </c>
      <c r="D110" s="276">
        <v>96</v>
      </c>
      <c r="E110" s="30" t="s">
        <v>261</v>
      </c>
      <c r="F110" s="13"/>
      <c r="G110" s="276"/>
      <c r="H110" s="276">
        <v>3</v>
      </c>
      <c r="I110" s="276"/>
      <c r="J110" s="276"/>
      <c r="K110" s="276"/>
      <c r="L110" s="276"/>
      <c r="M110" s="276"/>
      <c r="N110" s="276"/>
      <c r="O110" s="276"/>
      <c r="P110" s="276"/>
      <c r="Q110" s="276"/>
      <c r="R110" s="280"/>
      <c r="S110" s="321" t="s">
        <v>1441</v>
      </c>
      <c r="T110" s="98"/>
      <c r="U110" s="274"/>
      <c r="V110" s="276"/>
      <c r="W110" s="274"/>
      <c r="X110" s="2"/>
      <c r="Y110" s="36">
        <v>45341</v>
      </c>
      <c r="Z110" s="276" t="s">
        <v>45</v>
      </c>
      <c r="AA110" s="276">
        <v>3</v>
      </c>
      <c r="AB110" s="1"/>
      <c r="AC110" s="2"/>
      <c r="AD110" s="13"/>
      <c r="AE110" s="1"/>
      <c r="AF110" s="277"/>
    </row>
    <row r="111" spans="2:32" x14ac:dyDescent="0.2">
      <c r="B111" s="39" t="s">
        <v>94</v>
      </c>
      <c r="C111" s="274" t="s">
        <v>266</v>
      </c>
      <c r="D111" s="276">
        <v>97</v>
      </c>
      <c r="E111" s="30" t="s">
        <v>261</v>
      </c>
      <c r="F111" s="13"/>
      <c r="G111" s="276"/>
      <c r="H111" s="276">
        <v>3</v>
      </c>
      <c r="I111" s="276"/>
      <c r="J111" s="276"/>
      <c r="K111" s="276"/>
      <c r="L111" s="276"/>
      <c r="M111" s="276"/>
      <c r="N111" s="276"/>
      <c r="O111" s="276"/>
      <c r="P111" s="276"/>
      <c r="Q111" s="276"/>
      <c r="R111" s="280"/>
      <c r="S111" s="321" t="s">
        <v>1441</v>
      </c>
      <c r="T111" s="98"/>
      <c r="U111" s="274"/>
      <c r="V111" s="276"/>
      <c r="W111" s="274"/>
      <c r="X111" s="2"/>
      <c r="Y111" s="36">
        <v>45341</v>
      </c>
      <c r="Z111" s="276" t="s">
        <v>45</v>
      </c>
      <c r="AA111" s="276">
        <v>3</v>
      </c>
      <c r="AB111" s="1"/>
      <c r="AC111" s="2"/>
      <c r="AD111" s="13"/>
      <c r="AE111" s="1"/>
      <c r="AF111" s="277"/>
    </row>
    <row r="112" spans="2:32" x14ac:dyDescent="0.2">
      <c r="B112" s="39" t="s">
        <v>94</v>
      </c>
      <c r="C112" s="274" t="s">
        <v>266</v>
      </c>
      <c r="D112" s="276">
        <v>98</v>
      </c>
      <c r="E112" s="30" t="s">
        <v>44</v>
      </c>
      <c r="F112" s="13"/>
      <c r="G112" s="276">
        <v>1</v>
      </c>
      <c r="H112" s="276">
        <v>6</v>
      </c>
      <c r="I112" s="276"/>
      <c r="J112" s="276"/>
      <c r="K112" s="276"/>
      <c r="L112" s="276"/>
      <c r="M112" s="276"/>
      <c r="N112" s="276"/>
      <c r="O112" s="276">
        <v>3</v>
      </c>
      <c r="P112" s="276"/>
      <c r="Q112" s="276"/>
      <c r="R112" s="280"/>
      <c r="S112" s="321" t="s">
        <v>1441</v>
      </c>
      <c r="T112" s="98">
        <v>45338</v>
      </c>
      <c r="U112" s="274" t="s">
        <v>45</v>
      </c>
      <c r="V112" s="276">
        <v>3</v>
      </c>
      <c r="W112" s="274"/>
      <c r="X112" s="2"/>
      <c r="Y112" s="36">
        <v>45341</v>
      </c>
      <c r="Z112" s="276" t="s">
        <v>45</v>
      </c>
      <c r="AA112" s="276">
        <v>7</v>
      </c>
      <c r="AB112" s="1"/>
      <c r="AC112" s="2"/>
      <c r="AD112" s="13"/>
      <c r="AE112" s="1"/>
      <c r="AF112" s="277"/>
    </row>
    <row r="113" spans="2:32" x14ac:dyDescent="0.2">
      <c r="B113" s="39" t="s">
        <v>94</v>
      </c>
      <c r="C113" s="274" t="s">
        <v>266</v>
      </c>
      <c r="D113" s="276">
        <v>99</v>
      </c>
      <c r="E113" s="30" t="s">
        <v>261</v>
      </c>
      <c r="F113" s="13"/>
      <c r="G113" s="276"/>
      <c r="H113" s="276">
        <v>3</v>
      </c>
      <c r="I113" s="276"/>
      <c r="J113" s="276"/>
      <c r="K113" s="276"/>
      <c r="L113" s="276"/>
      <c r="M113" s="276"/>
      <c r="N113" s="276"/>
      <c r="O113" s="276"/>
      <c r="P113" s="276"/>
      <c r="Q113" s="276"/>
      <c r="R113" s="280"/>
      <c r="S113" s="321" t="s">
        <v>1441</v>
      </c>
      <c r="T113" s="98"/>
      <c r="U113" s="274"/>
      <c r="V113" s="276"/>
      <c r="W113" s="274"/>
      <c r="X113" s="2"/>
      <c r="Y113" s="36">
        <v>45341</v>
      </c>
      <c r="Z113" s="276" t="s">
        <v>45</v>
      </c>
      <c r="AA113" s="276">
        <v>3</v>
      </c>
      <c r="AB113" s="1"/>
      <c r="AC113" s="2"/>
      <c r="AD113" s="13"/>
      <c r="AE113" s="1"/>
      <c r="AF113" s="277"/>
    </row>
    <row r="114" spans="2:32" x14ac:dyDescent="0.2">
      <c r="B114" s="39" t="s">
        <v>94</v>
      </c>
      <c r="C114" s="274" t="s">
        <v>266</v>
      </c>
      <c r="D114" s="276">
        <v>100</v>
      </c>
      <c r="E114" s="30" t="s">
        <v>261</v>
      </c>
      <c r="F114" s="13"/>
      <c r="G114" s="276"/>
      <c r="H114" s="276">
        <v>3</v>
      </c>
      <c r="I114" s="276"/>
      <c r="J114" s="276"/>
      <c r="K114" s="276"/>
      <c r="L114" s="276"/>
      <c r="M114" s="276"/>
      <c r="N114" s="276"/>
      <c r="O114" s="276"/>
      <c r="P114" s="276"/>
      <c r="Q114" s="276"/>
      <c r="R114" s="280"/>
      <c r="S114" s="321" t="s">
        <v>1441</v>
      </c>
      <c r="T114" s="98"/>
      <c r="U114" s="274"/>
      <c r="V114" s="276"/>
      <c r="W114" s="274"/>
      <c r="X114" s="2"/>
      <c r="Y114" s="36">
        <v>45341</v>
      </c>
      <c r="Z114" s="276" t="s">
        <v>45</v>
      </c>
      <c r="AA114" s="276">
        <v>3</v>
      </c>
      <c r="AB114" s="1"/>
      <c r="AC114" s="2"/>
      <c r="AD114" s="13"/>
      <c r="AE114" s="1"/>
      <c r="AF114" s="277"/>
    </row>
    <row r="115" spans="2:32" x14ac:dyDescent="0.2">
      <c r="B115" s="39" t="s">
        <v>94</v>
      </c>
      <c r="C115" s="274" t="s">
        <v>266</v>
      </c>
      <c r="D115" s="276">
        <v>101</v>
      </c>
      <c r="E115" s="30" t="s">
        <v>261</v>
      </c>
      <c r="F115" s="13"/>
      <c r="G115" s="276"/>
      <c r="H115" s="276">
        <v>3</v>
      </c>
      <c r="I115" s="276"/>
      <c r="J115" s="276"/>
      <c r="K115" s="276"/>
      <c r="L115" s="276"/>
      <c r="M115" s="276"/>
      <c r="N115" s="276"/>
      <c r="O115" s="276"/>
      <c r="P115" s="276"/>
      <c r="Q115" s="276"/>
      <c r="R115" s="280"/>
      <c r="S115" s="321" t="s">
        <v>1441</v>
      </c>
      <c r="T115" s="423"/>
      <c r="U115" s="424"/>
      <c r="V115" s="276"/>
      <c r="W115" s="274"/>
      <c r="X115" s="2"/>
      <c r="Y115" s="36">
        <v>45341</v>
      </c>
      <c r="Z115" s="276" t="s">
        <v>45</v>
      </c>
      <c r="AA115" s="276">
        <v>3</v>
      </c>
      <c r="AB115" s="1"/>
      <c r="AC115" s="2"/>
      <c r="AD115" s="13"/>
      <c r="AE115" s="1"/>
      <c r="AF115" s="277"/>
    </row>
    <row r="116" spans="2:32" x14ac:dyDescent="0.2">
      <c r="B116" s="39" t="s">
        <v>94</v>
      </c>
      <c r="C116" s="274" t="s">
        <v>266</v>
      </c>
      <c r="D116" s="276">
        <v>102</v>
      </c>
      <c r="E116" s="30" t="s">
        <v>261</v>
      </c>
      <c r="F116" s="13"/>
      <c r="G116" s="276"/>
      <c r="H116" s="276">
        <v>3</v>
      </c>
      <c r="I116" s="276"/>
      <c r="J116" s="276"/>
      <c r="K116" s="276"/>
      <c r="L116" s="276"/>
      <c r="M116" s="276"/>
      <c r="N116" s="276"/>
      <c r="O116" s="276"/>
      <c r="P116" s="276"/>
      <c r="Q116" s="276"/>
      <c r="R116" s="280"/>
      <c r="S116" s="321" t="s">
        <v>1441</v>
      </c>
      <c r="T116" s="423"/>
      <c r="U116" s="424"/>
      <c r="V116" s="276"/>
      <c r="W116" s="274"/>
      <c r="X116" s="2"/>
      <c r="Y116" s="36">
        <v>45341</v>
      </c>
      <c r="Z116" s="276" t="s">
        <v>45</v>
      </c>
      <c r="AA116" s="276">
        <v>3</v>
      </c>
      <c r="AB116" s="1"/>
      <c r="AC116" s="2"/>
      <c r="AD116" s="13"/>
      <c r="AE116" s="1"/>
      <c r="AF116" s="277"/>
    </row>
    <row r="117" spans="2:32" x14ac:dyDescent="0.2">
      <c r="B117" s="39" t="s">
        <v>94</v>
      </c>
      <c r="C117" s="274" t="s">
        <v>266</v>
      </c>
      <c r="D117" s="276">
        <v>103</v>
      </c>
      <c r="E117" s="30" t="s">
        <v>50</v>
      </c>
      <c r="F117" s="13"/>
      <c r="G117" s="276">
        <v>1</v>
      </c>
      <c r="H117" s="276">
        <v>6</v>
      </c>
      <c r="I117" s="276"/>
      <c r="J117" s="276"/>
      <c r="K117" s="276"/>
      <c r="L117" s="276"/>
      <c r="M117" s="276"/>
      <c r="N117" s="276"/>
      <c r="O117" s="276">
        <v>3</v>
      </c>
      <c r="P117" s="276"/>
      <c r="Q117" s="276"/>
      <c r="R117" s="280"/>
      <c r="S117" s="321" t="s">
        <v>1440</v>
      </c>
      <c r="T117" s="98">
        <v>45338</v>
      </c>
      <c r="U117" s="422" t="s">
        <v>45</v>
      </c>
      <c r="V117" s="276">
        <v>3</v>
      </c>
      <c r="W117" s="274"/>
      <c r="X117" s="2"/>
      <c r="Y117" s="36">
        <v>45341</v>
      </c>
      <c r="Z117" s="276" t="s">
        <v>45</v>
      </c>
      <c r="AA117" s="276">
        <v>7</v>
      </c>
      <c r="AB117" s="1"/>
      <c r="AC117" s="2"/>
      <c r="AD117" s="13"/>
      <c r="AE117" s="1"/>
      <c r="AF117" s="277"/>
    </row>
    <row r="118" spans="2:32" x14ac:dyDescent="0.2">
      <c r="B118" s="39" t="s">
        <v>94</v>
      </c>
      <c r="C118" s="274" t="s">
        <v>266</v>
      </c>
      <c r="D118" s="276">
        <v>104</v>
      </c>
      <c r="E118" s="30" t="s">
        <v>261</v>
      </c>
      <c r="F118" s="13"/>
      <c r="G118" s="276"/>
      <c r="H118" s="276">
        <v>3</v>
      </c>
      <c r="I118" s="276"/>
      <c r="J118" s="276"/>
      <c r="K118" s="276"/>
      <c r="L118" s="276"/>
      <c r="M118" s="276"/>
      <c r="N118" s="276"/>
      <c r="O118" s="276"/>
      <c r="P118" s="276"/>
      <c r="Q118" s="276"/>
      <c r="R118" s="280"/>
      <c r="S118" s="321" t="s">
        <v>1441</v>
      </c>
      <c r="T118" s="98"/>
      <c r="U118" s="422"/>
      <c r="V118" s="276"/>
      <c r="W118" s="274"/>
      <c r="X118" s="2"/>
      <c r="Y118" s="36">
        <v>45341</v>
      </c>
      <c r="Z118" s="276" t="s">
        <v>45</v>
      </c>
      <c r="AA118" s="276">
        <v>3</v>
      </c>
      <c r="AB118" s="1"/>
      <c r="AC118" s="2"/>
      <c r="AD118" s="13"/>
      <c r="AE118" s="1"/>
      <c r="AF118" s="277"/>
    </row>
    <row r="119" spans="2:32" x14ac:dyDescent="0.2">
      <c r="B119" s="39" t="s">
        <v>94</v>
      </c>
      <c r="C119" s="274" t="s">
        <v>266</v>
      </c>
      <c r="D119" s="276">
        <v>105</v>
      </c>
      <c r="E119" s="30" t="s">
        <v>261</v>
      </c>
      <c r="F119" s="13"/>
      <c r="G119" s="276"/>
      <c r="H119" s="276">
        <v>3</v>
      </c>
      <c r="I119" s="276"/>
      <c r="J119" s="276"/>
      <c r="K119" s="276"/>
      <c r="L119" s="276"/>
      <c r="M119" s="276"/>
      <c r="N119" s="276"/>
      <c r="O119" s="276"/>
      <c r="P119" s="276"/>
      <c r="Q119" s="276"/>
      <c r="R119" s="280"/>
      <c r="S119" s="322" t="s">
        <v>1466</v>
      </c>
      <c r="T119" s="98"/>
      <c r="U119" s="274"/>
      <c r="V119" s="276"/>
      <c r="W119" s="274"/>
      <c r="X119" s="2"/>
      <c r="Y119" s="36">
        <v>45341</v>
      </c>
      <c r="Z119" s="276" t="s">
        <v>45</v>
      </c>
      <c r="AA119" s="276">
        <v>3</v>
      </c>
      <c r="AB119" s="1"/>
      <c r="AC119" s="2"/>
      <c r="AD119" s="13"/>
      <c r="AE119" s="1"/>
      <c r="AF119" s="277"/>
    </row>
    <row r="120" spans="2:32" x14ac:dyDescent="0.2">
      <c r="B120" s="39" t="s">
        <v>94</v>
      </c>
      <c r="C120" s="274" t="s">
        <v>266</v>
      </c>
      <c r="D120" s="276">
        <v>106</v>
      </c>
      <c r="E120" s="30" t="s">
        <v>261</v>
      </c>
      <c r="F120" s="13"/>
      <c r="G120" s="276"/>
      <c r="H120" s="276">
        <v>3</v>
      </c>
      <c r="I120" s="276"/>
      <c r="J120" s="276"/>
      <c r="K120" s="276"/>
      <c r="L120" s="276"/>
      <c r="M120" s="276"/>
      <c r="N120" s="276"/>
      <c r="O120" s="276"/>
      <c r="P120" s="276"/>
      <c r="Q120" s="276"/>
      <c r="R120" s="280"/>
      <c r="S120" s="321" t="s">
        <v>1441</v>
      </c>
      <c r="T120" s="98"/>
      <c r="U120" s="274"/>
      <c r="V120" s="276"/>
      <c r="W120" s="274"/>
      <c r="X120" s="2"/>
      <c r="Y120" s="36">
        <v>45341</v>
      </c>
      <c r="Z120" s="276" t="s">
        <v>45</v>
      </c>
      <c r="AA120" s="276">
        <v>3</v>
      </c>
      <c r="AB120" s="1"/>
      <c r="AC120" s="2"/>
      <c r="AD120" s="13"/>
      <c r="AE120" s="1"/>
      <c r="AF120" s="277"/>
    </row>
    <row r="121" spans="2:32" x14ac:dyDescent="0.2">
      <c r="B121" s="39" t="s">
        <v>94</v>
      </c>
      <c r="C121" s="274" t="s">
        <v>266</v>
      </c>
      <c r="D121" s="276">
        <v>107</v>
      </c>
      <c r="E121" s="30" t="s">
        <v>261</v>
      </c>
      <c r="F121" s="13"/>
      <c r="G121" s="276"/>
      <c r="H121" s="276">
        <v>3</v>
      </c>
      <c r="I121" s="276"/>
      <c r="J121" s="276"/>
      <c r="K121" s="276"/>
      <c r="L121" s="276"/>
      <c r="M121" s="276"/>
      <c r="N121" s="276"/>
      <c r="O121" s="276"/>
      <c r="P121" s="276"/>
      <c r="Q121" s="276"/>
      <c r="R121" s="280"/>
      <c r="S121" s="321" t="s">
        <v>1441</v>
      </c>
      <c r="T121" s="423"/>
      <c r="U121" s="424"/>
      <c r="V121" s="276"/>
      <c r="W121" s="274"/>
      <c r="X121" s="2"/>
      <c r="Y121" s="36">
        <v>45341</v>
      </c>
      <c r="Z121" s="276" t="s">
        <v>45</v>
      </c>
      <c r="AA121" s="276">
        <v>3</v>
      </c>
      <c r="AB121" s="1"/>
      <c r="AC121" s="2"/>
      <c r="AD121" s="13"/>
      <c r="AE121" s="1"/>
      <c r="AF121" s="277"/>
    </row>
    <row r="122" spans="2:32" x14ac:dyDescent="0.2">
      <c r="B122" s="39" t="s">
        <v>94</v>
      </c>
      <c r="C122" s="274" t="s">
        <v>266</v>
      </c>
      <c r="D122" s="276">
        <v>108</v>
      </c>
      <c r="E122" s="30" t="s">
        <v>44</v>
      </c>
      <c r="F122" s="13"/>
      <c r="G122" s="276">
        <v>1</v>
      </c>
      <c r="H122" s="276">
        <v>6</v>
      </c>
      <c r="I122" s="276"/>
      <c r="J122" s="276"/>
      <c r="K122" s="276"/>
      <c r="L122" s="276"/>
      <c r="M122" s="276"/>
      <c r="N122" s="276"/>
      <c r="O122" s="276">
        <v>3</v>
      </c>
      <c r="P122" s="276"/>
      <c r="Q122" s="276"/>
      <c r="R122" s="280"/>
      <c r="S122" s="322" t="s">
        <v>1461</v>
      </c>
      <c r="T122" s="56">
        <v>45338</v>
      </c>
      <c r="U122" s="424" t="s">
        <v>45</v>
      </c>
      <c r="V122" s="276">
        <v>3</v>
      </c>
      <c r="W122" s="274"/>
      <c r="X122" s="2"/>
      <c r="Y122" s="36">
        <v>45341</v>
      </c>
      <c r="Z122" s="276" t="s">
        <v>45</v>
      </c>
      <c r="AA122" s="276">
        <v>7</v>
      </c>
      <c r="AB122" s="1"/>
      <c r="AC122" s="2"/>
      <c r="AD122" s="13"/>
      <c r="AE122" s="1"/>
      <c r="AF122" s="277"/>
    </row>
    <row r="123" spans="2:32" x14ac:dyDescent="0.2">
      <c r="B123" s="39" t="s">
        <v>94</v>
      </c>
      <c r="C123" s="274" t="s">
        <v>266</v>
      </c>
      <c r="D123" s="276">
        <v>109</v>
      </c>
      <c r="E123" s="30" t="s">
        <v>261</v>
      </c>
      <c r="F123" s="13"/>
      <c r="G123" s="276"/>
      <c r="H123" s="276">
        <v>3</v>
      </c>
      <c r="I123" s="276"/>
      <c r="J123" s="276"/>
      <c r="K123" s="276"/>
      <c r="L123" s="276"/>
      <c r="M123" s="276"/>
      <c r="N123" s="276"/>
      <c r="O123" s="276"/>
      <c r="P123" s="276"/>
      <c r="Q123" s="276"/>
      <c r="R123" s="280"/>
      <c r="S123" s="321" t="s">
        <v>1441</v>
      </c>
      <c r="T123" s="98"/>
      <c r="U123" s="422"/>
      <c r="V123" s="276"/>
      <c r="W123" s="274"/>
      <c r="X123" s="2"/>
      <c r="Y123" s="36">
        <v>45341</v>
      </c>
      <c r="Z123" s="276" t="s">
        <v>45</v>
      </c>
      <c r="AA123" s="276">
        <v>3</v>
      </c>
      <c r="AB123" s="1"/>
      <c r="AC123" s="2"/>
      <c r="AD123" s="13"/>
      <c r="AE123" s="1"/>
      <c r="AF123" s="277"/>
    </row>
    <row r="124" spans="2:32" x14ac:dyDescent="0.2">
      <c r="B124" s="39" t="s">
        <v>94</v>
      </c>
      <c r="C124" s="274" t="s">
        <v>266</v>
      </c>
      <c r="D124" s="276">
        <v>110</v>
      </c>
      <c r="E124" s="30" t="s">
        <v>261</v>
      </c>
      <c r="F124" s="13"/>
      <c r="G124" s="276"/>
      <c r="H124" s="276">
        <v>3</v>
      </c>
      <c r="I124" s="276"/>
      <c r="J124" s="276"/>
      <c r="K124" s="276"/>
      <c r="L124" s="276"/>
      <c r="M124" s="276"/>
      <c r="N124" s="276"/>
      <c r="O124" s="276"/>
      <c r="P124" s="276"/>
      <c r="Q124" s="276"/>
      <c r="R124" s="280"/>
      <c r="S124" s="322" t="s">
        <v>1244</v>
      </c>
      <c r="T124" s="423"/>
      <c r="U124" s="276"/>
      <c r="V124" s="276"/>
      <c r="W124" s="274"/>
      <c r="X124" s="2"/>
      <c r="Y124" s="36">
        <v>45341</v>
      </c>
      <c r="Z124" s="276" t="s">
        <v>45</v>
      </c>
      <c r="AA124" s="276">
        <v>3</v>
      </c>
      <c r="AB124" s="1"/>
      <c r="AC124" s="2"/>
      <c r="AD124" s="13"/>
      <c r="AE124" s="1"/>
      <c r="AF124" s="277"/>
    </row>
    <row r="125" spans="2:32" x14ac:dyDescent="0.2">
      <c r="B125" s="39" t="s">
        <v>94</v>
      </c>
      <c r="C125" s="274" t="s">
        <v>266</v>
      </c>
      <c r="D125" s="276">
        <v>111</v>
      </c>
      <c r="E125" s="30" t="s">
        <v>261</v>
      </c>
      <c r="F125" s="13"/>
      <c r="G125" s="276"/>
      <c r="H125" s="276">
        <v>3</v>
      </c>
      <c r="I125" s="276"/>
      <c r="J125" s="276"/>
      <c r="K125" s="276"/>
      <c r="L125" s="276"/>
      <c r="M125" s="276"/>
      <c r="N125" s="276"/>
      <c r="O125" s="276"/>
      <c r="P125" s="276"/>
      <c r="Q125" s="276"/>
      <c r="R125" s="280"/>
      <c r="S125" s="321" t="s">
        <v>1441</v>
      </c>
      <c r="T125" s="423"/>
      <c r="U125" s="424"/>
      <c r="V125" s="276"/>
      <c r="W125" s="274"/>
      <c r="X125" s="2"/>
      <c r="Y125" s="36">
        <v>45341</v>
      </c>
      <c r="Z125" s="276" t="s">
        <v>45</v>
      </c>
      <c r="AA125" s="276">
        <v>3</v>
      </c>
      <c r="AB125" s="1"/>
      <c r="AC125" s="2"/>
      <c r="AD125" s="13"/>
      <c r="AE125" s="1"/>
      <c r="AF125" s="277"/>
    </row>
    <row r="126" spans="2:32" x14ac:dyDescent="0.2">
      <c r="B126" s="39" t="s">
        <v>94</v>
      </c>
      <c r="C126" s="274" t="s">
        <v>266</v>
      </c>
      <c r="D126" s="276">
        <v>112</v>
      </c>
      <c r="E126" s="30" t="s">
        <v>261</v>
      </c>
      <c r="F126" s="13"/>
      <c r="G126" s="276"/>
      <c r="H126" s="276">
        <v>3</v>
      </c>
      <c r="I126" s="276"/>
      <c r="J126" s="276"/>
      <c r="K126" s="276"/>
      <c r="L126" s="276"/>
      <c r="M126" s="276"/>
      <c r="N126" s="276"/>
      <c r="O126" s="276"/>
      <c r="P126" s="276"/>
      <c r="Q126" s="276"/>
      <c r="R126" s="280"/>
      <c r="S126" s="321" t="s">
        <v>1441</v>
      </c>
      <c r="T126" s="98"/>
      <c r="U126" s="422"/>
      <c r="V126" s="276"/>
      <c r="W126" s="274"/>
      <c r="X126" s="2"/>
      <c r="Y126" s="36">
        <v>45341</v>
      </c>
      <c r="Z126" s="276" t="s">
        <v>45</v>
      </c>
      <c r="AA126" s="276">
        <v>3</v>
      </c>
      <c r="AB126" s="1"/>
      <c r="AC126" s="2"/>
      <c r="AD126" s="13"/>
      <c r="AE126" s="1"/>
      <c r="AF126" s="277"/>
    </row>
    <row r="127" spans="2:32" x14ac:dyDescent="0.2">
      <c r="B127" s="39" t="s">
        <v>94</v>
      </c>
      <c r="C127" s="274" t="s">
        <v>266</v>
      </c>
      <c r="D127" s="276">
        <v>113</v>
      </c>
      <c r="E127" s="30" t="s">
        <v>44</v>
      </c>
      <c r="F127" s="13"/>
      <c r="G127" s="276">
        <v>1</v>
      </c>
      <c r="H127" s="276">
        <v>6</v>
      </c>
      <c r="I127" s="276"/>
      <c r="J127" s="276"/>
      <c r="K127" s="276"/>
      <c r="L127" s="276"/>
      <c r="M127" s="276"/>
      <c r="N127" s="276"/>
      <c r="O127" s="276">
        <v>3</v>
      </c>
      <c r="P127" s="276"/>
      <c r="Q127" s="276"/>
      <c r="R127" s="280"/>
      <c r="S127" s="322" t="s">
        <v>1461</v>
      </c>
      <c r="T127" s="98">
        <v>45338</v>
      </c>
      <c r="U127" s="422" t="s">
        <v>45</v>
      </c>
      <c r="V127" s="276">
        <v>3</v>
      </c>
      <c r="W127" s="274"/>
      <c r="X127" s="2"/>
      <c r="Y127" s="36">
        <v>45341</v>
      </c>
      <c r="Z127" s="276" t="s">
        <v>45</v>
      </c>
      <c r="AA127" s="276">
        <v>7</v>
      </c>
      <c r="AB127" s="1"/>
      <c r="AC127" s="2"/>
      <c r="AD127" s="13"/>
      <c r="AE127" s="1"/>
      <c r="AF127" s="277"/>
    </row>
    <row r="128" spans="2:32" x14ac:dyDescent="0.2">
      <c r="B128" s="39" t="s">
        <v>94</v>
      </c>
      <c r="C128" s="274" t="s">
        <v>266</v>
      </c>
      <c r="D128" s="276">
        <v>114</v>
      </c>
      <c r="E128" s="30" t="s">
        <v>261</v>
      </c>
      <c r="F128" s="13"/>
      <c r="G128" s="276"/>
      <c r="H128" s="276">
        <v>3</v>
      </c>
      <c r="I128" s="276"/>
      <c r="J128" s="276"/>
      <c r="K128" s="276"/>
      <c r="L128" s="276"/>
      <c r="M128" s="276"/>
      <c r="N128" s="276"/>
      <c r="O128" s="276"/>
      <c r="P128" s="276"/>
      <c r="Q128" s="276"/>
      <c r="R128" s="280"/>
      <c r="S128" s="321" t="s">
        <v>1441</v>
      </c>
      <c r="T128" s="98"/>
      <c r="U128" s="274"/>
      <c r="V128" s="276"/>
      <c r="W128" s="274"/>
      <c r="X128" s="2"/>
      <c r="Y128" s="36">
        <v>45341</v>
      </c>
      <c r="Z128" s="276" t="s">
        <v>45</v>
      </c>
      <c r="AA128" s="276">
        <v>3</v>
      </c>
      <c r="AB128" s="1"/>
      <c r="AC128" s="2"/>
      <c r="AD128" s="13"/>
      <c r="AE128" s="1"/>
      <c r="AF128" s="277"/>
    </row>
    <row r="129" spans="2:32" x14ac:dyDescent="0.2">
      <c r="B129" s="39" t="s">
        <v>94</v>
      </c>
      <c r="C129" s="274" t="s">
        <v>266</v>
      </c>
      <c r="D129" s="276">
        <v>115</v>
      </c>
      <c r="E129" s="30" t="s">
        <v>261</v>
      </c>
      <c r="F129" s="13"/>
      <c r="G129" s="276"/>
      <c r="H129" s="276">
        <v>3</v>
      </c>
      <c r="I129" s="276"/>
      <c r="J129" s="276"/>
      <c r="K129" s="276"/>
      <c r="L129" s="276"/>
      <c r="M129" s="276"/>
      <c r="N129" s="276"/>
      <c r="O129" s="276"/>
      <c r="P129" s="276"/>
      <c r="Q129" s="276"/>
      <c r="R129" s="280"/>
      <c r="S129" s="321" t="s">
        <v>1441</v>
      </c>
      <c r="T129" s="98"/>
      <c r="U129" s="274"/>
      <c r="V129" s="276"/>
      <c r="W129" s="274"/>
      <c r="X129" s="2"/>
      <c r="Y129" s="36">
        <v>45341</v>
      </c>
      <c r="Z129" s="276" t="s">
        <v>45</v>
      </c>
      <c r="AA129" s="276">
        <v>3</v>
      </c>
      <c r="AB129" s="1"/>
      <c r="AC129" s="2"/>
      <c r="AD129" s="13"/>
      <c r="AE129" s="1"/>
      <c r="AF129" s="277"/>
    </row>
    <row r="130" spans="2:32" x14ac:dyDescent="0.2">
      <c r="B130" s="39" t="s">
        <v>94</v>
      </c>
      <c r="C130" s="274" t="s">
        <v>266</v>
      </c>
      <c r="D130" s="276">
        <v>116</v>
      </c>
      <c r="E130" s="30" t="s">
        <v>261</v>
      </c>
      <c r="F130" s="13"/>
      <c r="G130" s="12"/>
      <c r="H130" s="276">
        <v>3</v>
      </c>
      <c r="I130" s="12"/>
      <c r="J130" s="12"/>
      <c r="K130" s="12"/>
      <c r="L130" s="12"/>
      <c r="M130" s="12"/>
      <c r="N130" s="12"/>
      <c r="O130" s="12"/>
      <c r="P130" s="12"/>
      <c r="Q130" s="12"/>
      <c r="R130" s="254"/>
      <c r="S130" s="321" t="s">
        <v>1441</v>
      </c>
      <c r="T130" s="13"/>
      <c r="U130" s="1"/>
      <c r="V130" s="1"/>
      <c r="W130" s="1"/>
      <c r="X130" s="2"/>
      <c r="Y130" s="36">
        <v>45341</v>
      </c>
      <c r="Z130" s="276" t="s">
        <v>45</v>
      </c>
      <c r="AA130" s="276">
        <v>3</v>
      </c>
      <c r="AB130" s="1"/>
      <c r="AC130" s="2"/>
      <c r="AD130" s="13"/>
      <c r="AE130" s="1"/>
      <c r="AF130" s="277"/>
    </row>
    <row r="131" spans="2:32" x14ac:dyDescent="0.2">
      <c r="B131" s="39" t="s">
        <v>94</v>
      </c>
      <c r="C131" s="274" t="s">
        <v>266</v>
      </c>
      <c r="D131" s="276">
        <v>117</v>
      </c>
      <c r="E131" s="30" t="s">
        <v>261</v>
      </c>
      <c r="F131" s="13"/>
      <c r="G131" s="12"/>
      <c r="H131" s="276">
        <v>3</v>
      </c>
      <c r="I131" s="12"/>
      <c r="J131" s="12"/>
      <c r="K131" s="12"/>
      <c r="L131" s="12"/>
      <c r="M131" s="12"/>
      <c r="N131" s="12"/>
      <c r="O131" s="12"/>
      <c r="P131" s="12"/>
      <c r="Q131" s="12"/>
      <c r="R131" s="254"/>
      <c r="S131" s="321" t="s">
        <v>1441</v>
      </c>
      <c r="T131" s="13"/>
      <c r="U131" s="1"/>
      <c r="V131" s="1"/>
      <c r="W131" s="1"/>
      <c r="X131" s="2"/>
      <c r="Y131" s="36">
        <v>45341</v>
      </c>
      <c r="Z131" s="276" t="s">
        <v>45</v>
      </c>
      <c r="AA131" s="276">
        <v>3</v>
      </c>
      <c r="AB131" s="1"/>
      <c r="AC131" s="2"/>
      <c r="AD131" s="13"/>
      <c r="AE131" s="1"/>
      <c r="AF131" s="277"/>
    </row>
    <row r="132" spans="2:32" x14ac:dyDescent="0.2">
      <c r="B132" s="39" t="s">
        <v>94</v>
      </c>
      <c r="C132" s="274" t="s">
        <v>266</v>
      </c>
      <c r="D132" s="276">
        <v>118</v>
      </c>
      <c r="E132" s="30" t="s">
        <v>44</v>
      </c>
      <c r="F132" s="13"/>
      <c r="G132" s="424">
        <v>1</v>
      </c>
      <c r="H132" s="276">
        <v>6</v>
      </c>
      <c r="I132" s="424"/>
      <c r="J132" s="424"/>
      <c r="K132" s="424"/>
      <c r="L132" s="424"/>
      <c r="M132" s="424"/>
      <c r="N132" s="424"/>
      <c r="O132" s="424">
        <v>3</v>
      </c>
      <c r="P132" s="424"/>
      <c r="Q132" s="424"/>
      <c r="R132" s="426"/>
      <c r="S132" s="322" t="s">
        <v>1467</v>
      </c>
      <c r="T132" s="56">
        <v>45338</v>
      </c>
      <c r="U132" s="424" t="s">
        <v>45</v>
      </c>
      <c r="V132" s="424">
        <v>3</v>
      </c>
      <c r="W132" s="1"/>
      <c r="X132" s="2"/>
      <c r="Y132" s="36">
        <v>45341</v>
      </c>
      <c r="Z132" s="276" t="s">
        <v>45</v>
      </c>
      <c r="AA132" s="276">
        <v>7</v>
      </c>
      <c r="AB132" s="1"/>
      <c r="AC132" s="2"/>
      <c r="AD132" s="13"/>
      <c r="AE132" s="1"/>
      <c r="AF132" s="277"/>
    </row>
    <row r="133" spans="2:32" x14ac:dyDescent="0.2">
      <c r="B133" s="39" t="s">
        <v>94</v>
      </c>
      <c r="C133" s="274" t="s">
        <v>266</v>
      </c>
      <c r="D133" s="276">
        <v>119</v>
      </c>
      <c r="E133" s="30" t="s">
        <v>261</v>
      </c>
      <c r="F133" s="13"/>
      <c r="G133" s="424"/>
      <c r="H133" s="276">
        <v>3</v>
      </c>
      <c r="I133" s="424"/>
      <c r="J133" s="424"/>
      <c r="K133" s="424"/>
      <c r="L133" s="424"/>
      <c r="M133" s="424"/>
      <c r="N133" s="424"/>
      <c r="O133" s="424"/>
      <c r="P133" s="424"/>
      <c r="Q133" s="424"/>
      <c r="R133" s="426"/>
      <c r="S133" s="321" t="s">
        <v>1441</v>
      </c>
      <c r="T133" s="423"/>
      <c r="U133" s="424"/>
      <c r="V133" s="424"/>
      <c r="W133" s="1"/>
      <c r="X133" s="2"/>
      <c r="Y133" s="36">
        <v>45341</v>
      </c>
      <c r="Z133" s="276" t="s">
        <v>45</v>
      </c>
      <c r="AA133" s="276">
        <v>3</v>
      </c>
      <c r="AB133" s="1"/>
      <c r="AC133" s="2"/>
      <c r="AD133" s="13"/>
      <c r="AE133" s="1"/>
      <c r="AF133" s="277"/>
    </row>
    <row r="134" spans="2:32" x14ac:dyDescent="0.2">
      <c r="B134" s="39" t="s">
        <v>94</v>
      </c>
      <c r="C134" s="274" t="s">
        <v>266</v>
      </c>
      <c r="D134" s="276">
        <v>120</v>
      </c>
      <c r="E134" s="30" t="s">
        <v>261</v>
      </c>
      <c r="F134" s="13"/>
      <c r="G134" s="276"/>
      <c r="H134" s="276">
        <v>3</v>
      </c>
      <c r="I134" s="276"/>
      <c r="J134" s="276"/>
      <c r="K134" s="276"/>
      <c r="L134" s="276"/>
      <c r="M134" s="276"/>
      <c r="N134" s="276"/>
      <c r="O134" s="276"/>
      <c r="P134" s="276"/>
      <c r="Q134" s="276"/>
      <c r="R134" s="280"/>
      <c r="S134" s="321" t="s">
        <v>1441</v>
      </c>
      <c r="T134" s="423"/>
      <c r="U134" s="276"/>
      <c r="V134" s="276"/>
      <c r="W134" s="1"/>
      <c r="X134" s="2"/>
      <c r="Y134" s="36">
        <v>45341</v>
      </c>
      <c r="Z134" s="276" t="s">
        <v>45</v>
      </c>
      <c r="AA134" s="276">
        <v>3</v>
      </c>
      <c r="AB134" s="1"/>
      <c r="AC134" s="2"/>
      <c r="AD134" s="13"/>
      <c r="AE134" s="1"/>
      <c r="AF134" s="277"/>
    </row>
    <row r="135" spans="2:32" x14ac:dyDescent="0.2">
      <c r="B135" s="39" t="s">
        <v>94</v>
      </c>
      <c r="C135" s="274" t="s">
        <v>266</v>
      </c>
      <c r="D135" s="276">
        <v>121</v>
      </c>
      <c r="E135" s="30" t="s">
        <v>261</v>
      </c>
      <c r="F135" s="13"/>
      <c r="G135" s="276"/>
      <c r="H135" s="276">
        <v>3</v>
      </c>
      <c r="I135" s="276"/>
      <c r="J135" s="276"/>
      <c r="K135" s="276"/>
      <c r="L135" s="276"/>
      <c r="M135" s="276"/>
      <c r="N135" s="276"/>
      <c r="O135" s="276"/>
      <c r="P135" s="276"/>
      <c r="Q135" s="276"/>
      <c r="R135" s="280"/>
      <c r="S135" s="321" t="s">
        <v>1441</v>
      </c>
      <c r="T135" s="275"/>
      <c r="U135" s="276"/>
      <c r="V135" s="276"/>
      <c r="W135" s="1"/>
      <c r="X135" s="2"/>
      <c r="Y135" s="36">
        <v>45341</v>
      </c>
      <c r="Z135" s="276" t="s">
        <v>45</v>
      </c>
      <c r="AA135" s="276">
        <v>3</v>
      </c>
      <c r="AB135" s="1"/>
      <c r="AC135" s="2"/>
      <c r="AD135" s="13"/>
      <c r="AE135" s="1"/>
      <c r="AF135" s="277"/>
    </row>
    <row r="136" spans="2:32" x14ac:dyDescent="0.2">
      <c r="B136" s="39" t="s">
        <v>94</v>
      </c>
      <c r="C136" s="274" t="s">
        <v>266</v>
      </c>
      <c r="D136" s="276">
        <v>122</v>
      </c>
      <c r="E136" s="30" t="s">
        <v>261</v>
      </c>
      <c r="F136" s="13"/>
      <c r="G136" s="276"/>
      <c r="H136" s="276">
        <v>3</v>
      </c>
      <c r="I136" s="276"/>
      <c r="J136" s="276"/>
      <c r="K136" s="276"/>
      <c r="L136" s="276"/>
      <c r="M136" s="276"/>
      <c r="N136" s="276"/>
      <c r="O136" s="276"/>
      <c r="P136" s="276"/>
      <c r="Q136" s="276"/>
      <c r="R136" s="280"/>
      <c r="S136" s="321" t="s">
        <v>1441</v>
      </c>
      <c r="T136" s="275"/>
      <c r="U136" s="276"/>
      <c r="V136" s="276"/>
      <c r="W136" s="1"/>
      <c r="X136" s="2"/>
      <c r="Y136" s="36">
        <v>45341</v>
      </c>
      <c r="Z136" s="276" t="s">
        <v>45</v>
      </c>
      <c r="AA136" s="276">
        <v>3</v>
      </c>
      <c r="AB136" s="1"/>
      <c r="AC136" s="2"/>
      <c r="AD136" s="13"/>
      <c r="AE136" s="1"/>
      <c r="AF136" s="277"/>
    </row>
    <row r="137" spans="2:32" x14ac:dyDescent="0.2">
      <c r="B137" s="39" t="s">
        <v>94</v>
      </c>
      <c r="C137" s="274" t="s">
        <v>266</v>
      </c>
      <c r="D137" s="276">
        <v>123</v>
      </c>
      <c r="E137" s="30" t="s">
        <v>44</v>
      </c>
      <c r="F137" s="13"/>
      <c r="G137" s="276">
        <v>1</v>
      </c>
      <c r="H137" s="276">
        <v>6</v>
      </c>
      <c r="I137" s="276"/>
      <c r="J137" s="276"/>
      <c r="K137" s="276"/>
      <c r="L137" s="276"/>
      <c r="M137" s="276"/>
      <c r="N137" s="276"/>
      <c r="O137" s="276">
        <v>3</v>
      </c>
      <c r="P137" s="276"/>
      <c r="Q137" s="276"/>
      <c r="R137" s="280"/>
      <c r="S137" s="321" t="s">
        <v>1116</v>
      </c>
      <c r="T137" s="56">
        <v>45338</v>
      </c>
      <c r="U137" s="276" t="s">
        <v>45</v>
      </c>
      <c r="V137" s="276">
        <v>3</v>
      </c>
      <c r="W137" s="1"/>
      <c r="X137" s="2"/>
      <c r="Y137" s="36">
        <v>45341</v>
      </c>
      <c r="Z137" s="276" t="s">
        <v>45</v>
      </c>
      <c r="AA137" s="276">
        <v>7</v>
      </c>
      <c r="AB137" s="1"/>
      <c r="AC137" s="2"/>
      <c r="AD137" s="13"/>
      <c r="AE137" s="1"/>
      <c r="AF137" s="277"/>
    </row>
    <row r="138" spans="2:32" x14ac:dyDescent="0.2">
      <c r="B138" s="39" t="s">
        <v>94</v>
      </c>
      <c r="C138" s="274" t="s">
        <v>266</v>
      </c>
      <c r="D138" s="276">
        <v>124</v>
      </c>
      <c r="E138" s="30" t="s">
        <v>261</v>
      </c>
      <c r="F138" s="13"/>
      <c r="G138" s="276"/>
      <c r="H138" s="276">
        <v>3</v>
      </c>
      <c r="I138" s="276"/>
      <c r="J138" s="276"/>
      <c r="K138" s="276"/>
      <c r="L138" s="276"/>
      <c r="M138" s="276"/>
      <c r="N138" s="276"/>
      <c r="O138" s="276"/>
      <c r="P138" s="276"/>
      <c r="Q138" s="276"/>
      <c r="R138" s="280"/>
      <c r="S138" s="322" t="s">
        <v>1118</v>
      </c>
      <c r="T138" s="275"/>
      <c r="U138" s="276"/>
      <c r="V138" s="276"/>
      <c r="W138" s="1"/>
      <c r="X138" s="2"/>
      <c r="Y138" s="36">
        <v>45341</v>
      </c>
      <c r="Z138" s="276" t="s">
        <v>45</v>
      </c>
      <c r="AA138" s="276">
        <v>3</v>
      </c>
      <c r="AB138" s="1"/>
      <c r="AC138" s="2"/>
      <c r="AD138" s="13"/>
      <c r="AE138" s="1"/>
      <c r="AF138" s="277"/>
    </row>
    <row r="139" spans="2:32" x14ac:dyDescent="0.2">
      <c r="B139" s="39" t="s">
        <v>94</v>
      </c>
      <c r="C139" s="274" t="s">
        <v>266</v>
      </c>
      <c r="D139" s="276">
        <v>125</v>
      </c>
      <c r="E139" s="30" t="s">
        <v>261</v>
      </c>
      <c r="F139" s="13"/>
      <c r="G139" s="276"/>
      <c r="H139" s="276">
        <v>3</v>
      </c>
      <c r="I139" s="276"/>
      <c r="J139" s="276"/>
      <c r="K139" s="276"/>
      <c r="L139" s="276"/>
      <c r="M139" s="276"/>
      <c r="N139" s="276"/>
      <c r="O139" s="276"/>
      <c r="P139" s="276"/>
      <c r="Q139" s="276"/>
      <c r="R139" s="280"/>
      <c r="S139" s="322" t="s">
        <v>1454</v>
      </c>
      <c r="T139" s="423"/>
      <c r="U139" s="276"/>
      <c r="V139" s="276"/>
      <c r="W139" s="1"/>
      <c r="X139" s="2"/>
      <c r="Y139" s="36">
        <v>45341</v>
      </c>
      <c r="Z139" s="276" t="s">
        <v>45</v>
      </c>
      <c r="AA139" s="276">
        <v>3</v>
      </c>
      <c r="AB139" s="1"/>
      <c r="AC139" s="2"/>
      <c r="AD139" s="13"/>
      <c r="AE139" s="1"/>
      <c r="AF139" s="277"/>
    </row>
    <row r="140" spans="2:32" x14ac:dyDescent="0.2">
      <c r="B140" s="39" t="s">
        <v>94</v>
      </c>
      <c r="C140" s="274" t="s">
        <v>266</v>
      </c>
      <c r="D140" s="276">
        <v>126</v>
      </c>
      <c r="E140" s="30" t="s">
        <v>261</v>
      </c>
      <c r="F140" s="13"/>
      <c r="G140" s="276"/>
      <c r="H140" s="276">
        <v>3</v>
      </c>
      <c r="I140" s="276"/>
      <c r="J140" s="276"/>
      <c r="K140" s="276"/>
      <c r="L140" s="276"/>
      <c r="M140" s="276"/>
      <c r="N140" s="276"/>
      <c r="O140" s="276"/>
      <c r="P140" s="276"/>
      <c r="Q140" s="276"/>
      <c r="R140" s="280"/>
      <c r="S140" s="322" t="s">
        <v>1454</v>
      </c>
      <c r="T140" s="275"/>
      <c r="U140" s="276"/>
      <c r="V140" s="276"/>
      <c r="W140" s="1"/>
      <c r="X140" s="2"/>
      <c r="Y140" s="36">
        <v>45341</v>
      </c>
      <c r="Z140" s="276" t="s">
        <v>45</v>
      </c>
      <c r="AA140" s="276">
        <v>3</v>
      </c>
      <c r="AB140" s="1"/>
      <c r="AC140" s="2"/>
      <c r="AD140" s="13"/>
      <c r="AE140" s="1"/>
      <c r="AF140" s="277"/>
    </row>
    <row r="141" spans="2:32" x14ac:dyDescent="0.2">
      <c r="B141" s="39" t="s">
        <v>94</v>
      </c>
      <c r="C141" s="274" t="s">
        <v>266</v>
      </c>
      <c r="D141" s="276">
        <v>127</v>
      </c>
      <c r="E141" s="30" t="s">
        <v>261</v>
      </c>
      <c r="F141" s="13"/>
      <c r="G141" s="276"/>
      <c r="H141" s="276">
        <v>3</v>
      </c>
      <c r="I141" s="276"/>
      <c r="J141" s="276"/>
      <c r="K141" s="276"/>
      <c r="L141" s="276"/>
      <c r="M141" s="276"/>
      <c r="N141" s="276"/>
      <c r="O141" s="276"/>
      <c r="P141" s="276"/>
      <c r="Q141" s="276"/>
      <c r="R141" s="280"/>
      <c r="S141" s="322" t="s">
        <v>1138</v>
      </c>
      <c r="T141" s="275"/>
      <c r="U141" s="276"/>
      <c r="V141" s="276"/>
      <c r="W141" s="1"/>
      <c r="X141" s="2"/>
      <c r="Y141" s="36">
        <v>45341</v>
      </c>
      <c r="Z141" s="276" t="s">
        <v>45</v>
      </c>
      <c r="AA141" s="276">
        <v>3</v>
      </c>
      <c r="AB141" s="1"/>
      <c r="AC141" s="2"/>
      <c r="AD141" s="13"/>
      <c r="AE141" s="1"/>
      <c r="AF141" s="277"/>
    </row>
    <row r="142" spans="2:32" x14ac:dyDescent="0.2">
      <c r="B142" s="39" t="s">
        <v>94</v>
      </c>
      <c r="C142" s="274" t="s">
        <v>266</v>
      </c>
      <c r="D142" s="276">
        <v>128</v>
      </c>
      <c r="E142" s="30" t="s">
        <v>44</v>
      </c>
      <c r="F142" s="13"/>
      <c r="G142" s="276">
        <v>1</v>
      </c>
      <c r="H142" s="276">
        <v>6</v>
      </c>
      <c r="I142" s="276"/>
      <c r="J142" s="276"/>
      <c r="K142" s="276"/>
      <c r="L142" s="276"/>
      <c r="M142" s="276"/>
      <c r="N142" s="276"/>
      <c r="O142" s="276">
        <v>3</v>
      </c>
      <c r="P142" s="276"/>
      <c r="Q142" s="276"/>
      <c r="R142" s="280"/>
      <c r="S142" s="321" t="s">
        <v>1440</v>
      </c>
      <c r="T142" s="56">
        <v>45338</v>
      </c>
      <c r="U142" s="276" t="s">
        <v>45</v>
      </c>
      <c r="V142" s="276">
        <v>3</v>
      </c>
      <c r="W142" s="1"/>
      <c r="X142" s="2"/>
      <c r="Y142" s="36">
        <v>45341</v>
      </c>
      <c r="Z142" s="276" t="s">
        <v>45</v>
      </c>
      <c r="AA142" s="276">
        <v>7</v>
      </c>
      <c r="AB142" s="1"/>
      <c r="AC142" s="2"/>
      <c r="AD142" s="13"/>
      <c r="AE142" s="1"/>
      <c r="AF142" s="277"/>
    </row>
    <row r="143" spans="2:32" x14ac:dyDescent="0.2">
      <c r="B143" s="39" t="s">
        <v>94</v>
      </c>
      <c r="C143" s="274" t="s">
        <v>266</v>
      </c>
      <c r="D143" s="276">
        <v>129</v>
      </c>
      <c r="E143" s="30" t="s">
        <v>261</v>
      </c>
      <c r="F143" s="13"/>
      <c r="G143" s="276"/>
      <c r="H143" s="276">
        <v>3</v>
      </c>
      <c r="I143" s="276"/>
      <c r="J143" s="276"/>
      <c r="K143" s="276"/>
      <c r="L143" s="276"/>
      <c r="M143" s="276"/>
      <c r="N143" s="276"/>
      <c r="O143" s="276"/>
      <c r="P143" s="276"/>
      <c r="Q143" s="276"/>
      <c r="R143" s="280"/>
      <c r="S143" s="321" t="s">
        <v>1441</v>
      </c>
      <c r="T143" s="275"/>
      <c r="U143" s="276"/>
      <c r="V143" s="276"/>
      <c r="W143" s="1"/>
      <c r="X143" s="2"/>
      <c r="Y143" s="36">
        <v>45341</v>
      </c>
      <c r="Z143" s="276" t="s">
        <v>45</v>
      </c>
      <c r="AA143" s="276">
        <v>3</v>
      </c>
      <c r="AB143" s="1"/>
      <c r="AC143" s="2"/>
      <c r="AD143" s="13"/>
      <c r="AE143" s="1"/>
      <c r="AF143" s="277"/>
    </row>
    <row r="144" spans="2:32" x14ac:dyDescent="0.2">
      <c r="B144" s="39" t="s">
        <v>94</v>
      </c>
      <c r="C144" s="274" t="s">
        <v>266</v>
      </c>
      <c r="D144" s="276">
        <v>130</v>
      </c>
      <c r="E144" s="30" t="s">
        <v>44</v>
      </c>
      <c r="F144" s="13"/>
      <c r="G144" s="276">
        <v>1</v>
      </c>
      <c r="H144" s="276">
        <v>6</v>
      </c>
      <c r="I144" s="276"/>
      <c r="J144" s="276"/>
      <c r="K144" s="276"/>
      <c r="L144" s="276"/>
      <c r="M144" s="276"/>
      <c r="N144" s="276"/>
      <c r="O144" s="276">
        <v>4</v>
      </c>
      <c r="P144" s="276"/>
      <c r="Q144" s="276"/>
      <c r="R144" s="280"/>
      <c r="S144" s="321" t="s">
        <v>1441</v>
      </c>
      <c r="T144" s="56">
        <v>45338</v>
      </c>
      <c r="U144" s="276" t="s">
        <v>45</v>
      </c>
      <c r="V144" s="276">
        <v>4</v>
      </c>
      <c r="W144" s="1"/>
      <c r="X144" s="2"/>
      <c r="Y144" s="36">
        <v>45341</v>
      </c>
      <c r="Z144" s="276" t="s">
        <v>45</v>
      </c>
      <c r="AA144" s="276">
        <v>7</v>
      </c>
      <c r="AB144" s="1"/>
      <c r="AC144" s="2"/>
      <c r="AD144" s="13"/>
      <c r="AE144" s="1"/>
      <c r="AF144" s="277"/>
    </row>
    <row r="145" spans="2:32" x14ac:dyDescent="0.2">
      <c r="B145" s="39" t="s">
        <v>94</v>
      </c>
      <c r="C145" s="274" t="s">
        <v>266</v>
      </c>
      <c r="D145" s="276">
        <v>131</v>
      </c>
      <c r="E145" s="30" t="s">
        <v>257</v>
      </c>
      <c r="F145" s="13"/>
      <c r="G145" s="276">
        <v>1</v>
      </c>
      <c r="H145" s="276">
        <v>9</v>
      </c>
      <c r="I145" s="276"/>
      <c r="J145" s="276"/>
      <c r="K145" s="276"/>
      <c r="L145" s="276"/>
      <c r="M145" s="276"/>
      <c r="N145" s="276"/>
      <c r="O145" s="276">
        <v>3</v>
      </c>
      <c r="P145" s="276">
        <v>3</v>
      </c>
      <c r="Q145" s="276"/>
      <c r="R145" s="280"/>
      <c r="S145" s="321" t="s">
        <v>1468</v>
      </c>
      <c r="T145" s="56">
        <v>45338</v>
      </c>
      <c r="U145" s="276" t="s">
        <v>45</v>
      </c>
      <c r="V145" s="276">
        <v>3</v>
      </c>
      <c r="W145" s="1"/>
      <c r="X145" s="2"/>
      <c r="Y145" s="36">
        <v>45341</v>
      </c>
      <c r="Z145" s="276" t="s">
        <v>45</v>
      </c>
      <c r="AA145" s="276">
        <v>7</v>
      </c>
      <c r="AB145" s="1"/>
      <c r="AC145" s="2"/>
      <c r="AD145" s="13"/>
      <c r="AE145" s="1"/>
      <c r="AF145" s="277"/>
    </row>
    <row r="146" spans="2:32" x14ac:dyDescent="0.2">
      <c r="B146" s="39" t="s">
        <v>94</v>
      </c>
      <c r="C146" s="274" t="s">
        <v>266</v>
      </c>
      <c r="D146" s="276">
        <v>132</v>
      </c>
      <c r="E146" s="30" t="s">
        <v>261</v>
      </c>
      <c r="F146" s="13"/>
      <c r="G146" s="276"/>
      <c r="H146" s="276">
        <v>3</v>
      </c>
      <c r="I146" s="276"/>
      <c r="J146" s="276"/>
      <c r="K146" s="276"/>
      <c r="L146" s="276"/>
      <c r="M146" s="276"/>
      <c r="N146" s="276"/>
      <c r="O146" s="276"/>
      <c r="P146" s="276"/>
      <c r="Q146" s="276"/>
      <c r="R146" s="280"/>
      <c r="S146" s="321" t="s">
        <v>1441</v>
      </c>
      <c r="T146" s="423"/>
      <c r="U146" s="276"/>
      <c r="V146" s="276"/>
      <c r="W146" s="1"/>
      <c r="X146" s="2"/>
      <c r="Y146" s="36">
        <v>45341</v>
      </c>
      <c r="Z146" s="276" t="s">
        <v>45</v>
      </c>
      <c r="AA146" s="276">
        <v>3</v>
      </c>
      <c r="AB146" s="1"/>
      <c r="AC146" s="2"/>
      <c r="AD146" s="13"/>
      <c r="AE146" s="1"/>
      <c r="AF146" s="277"/>
    </row>
    <row r="147" spans="2:32" x14ac:dyDescent="0.2">
      <c r="B147" s="39" t="s">
        <v>94</v>
      </c>
      <c r="C147" s="274" t="s">
        <v>266</v>
      </c>
      <c r="D147" s="276">
        <v>133</v>
      </c>
      <c r="E147" s="30" t="s">
        <v>44</v>
      </c>
      <c r="F147" s="13"/>
      <c r="G147" s="276">
        <v>1</v>
      </c>
      <c r="H147" s="276">
        <v>3</v>
      </c>
      <c r="I147" s="276"/>
      <c r="J147" s="276">
        <v>3</v>
      </c>
      <c r="K147" s="276"/>
      <c r="L147" s="276"/>
      <c r="M147" s="276"/>
      <c r="N147" s="276"/>
      <c r="O147" s="276">
        <v>3</v>
      </c>
      <c r="P147" s="276"/>
      <c r="Q147" s="276"/>
      <c r="R147" s="280"/>
      <c r="S147" s="321" t="s">
        <v>1441</v>
      </c>
      <c r="T147" s="56">
        <v>45338</v>
      </c>
      <c r="U147" s="276" t="s">
        <v>45</v>
      </c>
      <c r="V147" s="276">
        <v>3</v>
      </c>
      <c r="W147" s="1"/>
      <c r="X147" s="2"/>
      <c r="Y147" s="36">
        <v>45341</v>
      </c>
      <c r="Z147" s="276" t="s">
        <v>45</v>
      </c>
      <c r="AA147" s="276">
        <v>7</v>
      </c>
      <c r="AB147" s="1"/>
      <c r="AC147" s="2"/>
      <c r="AD147" s="13"/>
      <c r="AE147" s="1"/>
      <c r="AF147" s="277"/>
    </row>
    <row r="148" spans="2:32" x14ac:dyDescent="0.2">
      <c r="B148" s="39" t="s">
        <v>94</v>
      </c>
      <c r="C148" s="274" t="s">
        <v>266</v>
      </c>
      <c r="D148" s="276">
        <v>134</v>
      </c>
      <c r="E148" s="30" t="s">
        <v>261</v>
      </c>
      <c r="F148" s="13"/>
      <c r="G148" s="276"/>
      <c r="H148" s="276">
        <v>3</v>
      </c>
      <c r="I148" s="276"/>
      <c r="J148" s="276"/>
      <c r="K148" s="276"/>
      <c r="L148" s="276"/>
      <c r="M148" s="276"/>
      <c r="N148" s="276"/>
      <c r="O148" s="276"/>
      <c r="P148" s="276"/>
      <c r="Q148" s="276"/>
      <c r="R148" s="280"/>
      <c r="S148" s="321" t="s">
        <v>1441</v>
      </c>
      <c r="T148" s="275"/>
      <c r="U148" s="276"/>
      <c r="V148" s="276"/>
      <c r="W148" s="1"/>
      <c r="X148" s="2"/>
      <c r="Y148" s="36">
        <v>45341</v>
      </c>
      <c r="Z148" s="276" t="s">
        <v>45</v>
      </c>
      <c r="AA148" s="276">
        <v>3</v>
      </c>
      <c r="AB148" s="1"/>
      <c r="AC148" s="2"/>
      <c r="AD148" s="13"/>
      <c r="AE148" s="1"/>
      <c r="AF148" s="277"/>
    </row>
    <row r="149" spans="2:32" x14ac:dyDescent="0.2">
      <c r="B149" s="39" t="s">
        <v>94</v>
      </c>
      <c r="C149" s="274" t="s">
        <v>266</v>
      </c>
      <c r="D149" s="276">
        <v>135</v>
      </c>
      <c r="E149" s="30" t="s">
        <v>262</v>
      </c>
      <c r="F149" s="13"/>
      <c r="G149" s="276"/>
      <c r="H149" s="276">
        <v>6</v>
      </c>
      <c r="I149" s="276"/>
      <c r="J149" s="276"/>
      <c r="K149" s="276">
        <v>3</v>
      </c>
      <c r="L149" s="276"/>
      <c r="M149" s="276"/>
      <c r="N149" s="276"/>
      <c r="O149" s="276"/>
      <c r="P149" s="276"/>
      <c r="Q149" s="276"/>
      <c r="R149" s="280"/>
      <c r="S149" s="322" t="s">
        <v>1469</v>
      </c>
      <c r="T149" s="423"/>
      <c r="U149" s="276"/>
      <c r="V149" s="276"/>
      <c r="W149" s="1"/>
      <c r="X149" s="2"/>
      <c r="Y149" s="36">
        <v>45341</v>
      </c>
      <c r="Z149" s="276" t="s">
        <v>45</v>
      </c>
      <c r="AA149" s="276">
        <v>9</v>
      </c>
      <c r="AB149" s="1"/>
      <c r="AC149" s="2"/>
      <c r="AD149" s="13"/>
      <c r="AE149" s="1"/>
      <c r="AF149" s="277"/>
    </row>
    <row r="150" spans="2:32" x14ac:dyDescent="0.2">
      <c r="B150" s="39" t="s">
        <v>94</v>
      </c>
      <c r="C150" s="274" t="s">
        <v>266</v>
      </c>
      <c r="D150" s="276">
        <v>136</v>
      </c>
      <c r="E150" s="30" t="s">
        <v>261</v>
      </c>
      <c r="F150" s="13"/>
      <c r="G150" s="276"/>
      <c r="H150" s="276">
        <v>3</v>
      </c>
      <c r="I150" s="276"/>
      <c r="J150" s="276"/>
      <c r="K150" s="276"/>
      <c r="L150" s="276"/>
      <c r="M150" s="276"/>
      <c r="N150" s="276"/>
      <c r="O150" s="276"/>
      <c r="P150" s="276"/>
      <c r="Q150" s="276"/>
      <c r="R150" s="280"/>
      <c r="S150" s="321" t="s">
        <v>1441</v>
      </c>
      <c r="T150" s="275"/>
      <c r="U150" s="276"/>
      <c r="V150" s="276"/>
      <c r="W150" s="1"/>
      <c r="X150" s="2"/>
      <c r="Y150" s="36">
        <v>45341</v>
      </c>
      <c r="Z150" s="276" t="s">
        <v>45</v>
      </c>
      <c r="AA150" s="276">
        <v>3</v>
      </c>
      <c r="AB150" s="1"/>
      <c r="AC150" s="2"/>
      <c r="AD150" s="13"/>
      <c r="AE150" s="1"/>
      <c r="AF150" s="277"/>
    </row>
    <row r="151" spans="2:32" x14ac:dyDescent="0.2">
      <c r="B151" s="39" t="s">
        <v>94</v>
      </c>
      <c r="C151" s="274" t="s">
        <v>266</v>
      </c>
      <c r="D151" s="276">
        <v>137</v>
      </c>
      <c r="E151" s="30" t="s">
        <v>261</v>
      </c>
      <c r="F151" s="13"/>
      <c r="G151" s="276"/>
      <c r="H151" s="276">
        <v>3</v>
      </c>
      <c r="I151" s="276"/>
      <c r="J151" s="276"/>
      <c r="K151" s="276"/>
      <c r="L151" s="276"/>
      <c r="M151" s="276"/>
      <c r="N151" s="276"/>
      <c r="O151" s="276"/>
      <c r="P151" s="276"/>
      <c r="Q151" s="276"/>
      <c r="R151" s="280"/>
      <c r="S151" s="321" t="s">
        <v>1441</v>
      </c>
      <c r="T151" s="275"/>
      <c r="U151" s="276"/>
      <c r="V151" s="276"/>
      <c r="W151" s="1"/>
      <c r="X151" s="2"/>
      <c r="Y151" s="36">
        <v>45341</v>
      </c>
      <c r="Z151" s="276" t="s">
        <v>45</v>
      </c>
      <c r="AA151" s="276">
        <v>3</v>
      </c>
      <c r="AB151" s="1"/>
      <c r="AC151" s="2"/>
      <c r="AD151" s="13"/>
      <c r="AE151" s="1"/>
      <c r="AF151" s="277"/>
    </row>
    <row r="152" spans="2:32" x14ac:dyDescent="0.2">
      <c r="B152" s="39" t="s">
        <v>94</v>
      </c>
      <c r="C152" s="274" t="s">
        <v>266</v>
      </c>
      <c r="D152" s="276">
        <v>138</v>
      </c>
      <c r="E152" s="30" t="s">
        <v>44</v>
      </c>
      <c r="F152" s="13"/>
      <c r="G152" s="276">
        <v>1</v>
      </c>
      <c r="H152" s="276"/>
      <c r="I152" s="276"/>
      <c r="J152" s="276">
        <v>6</v>
      </c>
      <c r="K152" s="276"/>
      <c r="L152" s="276"/>
      <c r="M152" s="276"/>
      <c r="N152" s="276"/>
      <c r="O152" s="276">
        <v>3</v>
      </c>
      <c r="P152" s="276"/>
      <c r="Q152" s="276"/>
      <c r="R152" s="280"/>
      <c r="S152" s="321" t="s">
        <v>1441</v>
      </c>
      <c r="T152" s="56">
        <v>45338</v>
      </c>
      <c r="U152" s="276" t="s">
        <v>45</v>
      </c>
      <c r="V152" s="276">
        <v>3</v>
      </c>
      <c r="W152" s="1"/>
      <c r="X152" s="2"/>
      <c r="Y152" s="36">
        <v>45341</v>
      </c>
      <c r="Z152" s="276" t="s">
        <v>45</v>
      </c>
      <c r="AA152" s="276">
        <v>7</v>
      </c>
      <c r="AB152" s="1"/>
      <c r="AC152" s="2"/>
      <c r="AD152" s="13"/>
      <c r="AE152" s="1"/>
      <c r="AF152" s="277"/>
    </row>
    <row r="153" spans="2:32" x14ac:dyDescent="0.2">
      <c r="B153" s="39" t="s">
        <v>94</v>
      </c>
      <c r="C153" s="274" t="s">
        <v>266</v>
      </c>
      <c r="D153" s="276">
        <v>139</v>
      </c>
      <c r="E153" s="30" t="s">
        <v>261</v>
      </c>
      <c r="F153" s="13"/>
      <c r="G153" s="276"/>
      <c r="H153" s="276">
        <v>3</v>
      </c>
      <c r="I153" s="276"/>
      <c r="J153" s="276"/>
      <c r="K153" s="276"/>
      <c r="L153" s="276"/>
      <c r="M153" s="276"/>
      <c r="N153" s="276"/>
      <c r="O153" s="276"/>
      <c r="P153" s="276"/>
      <c r="Q153" s="276"/>
      <c r="R153" s="280"/>
      <c r="S153" s="321" t="s">
        <v>1441</v>
      </c>
      <c r="T153" s="275"/>
      <c r="U153" s="276"/>
      <c r="V153" s="276"/>
      <c r="W153" s="1"/>
      <c r="X153" s="2"/>
      <c r="Y153" s="36">
        <v>45341</v>
      </c>
      <c r="Z153" s="276" t="s">
        <v>45</v>
      </c>
      <c r="AA153" s="276">
        <v>3</v>
      </c>
      <c r="AB153" s="1"/>
      <c r="AC153" s="2"/>
      <c r="AD153" s="13"/>
      <c r="AE153" s="1"/>
      <c r="AF153" s="277"/>
    </row>
    <row r="154" spans="2:32" x14ac:dyDescent="0.2">
      <c r="B154" s="39" t="s">
        <v>94</v>
      </c>
      <c r="C154" s="274" t="s">
        <v>266</v>
      </c>
      <c r="D154" s="276">
        <v>140</v>
      </c>
      <c r="E154" s="30" t="s">
        <v>261</v>
      </c>
      <c r="F154" s="13"/>
      <c r="G154" s="276"/>
      <c r="H154" s="276">
        <v>3</v>
      </c>
      <c r="I154" s="276"/>
      <c r="J154" s="276"/>
      <c r="K154" s="276"/>
      <c r="L154" s="276"/>
      <c r="M154" s="276"/>
      <c r="N154" s="276"/>
      <c r="O154" s="276"/>
      <c r="P154" s="276"/>
      <c r="Q154" s="276"/>
      <c r="R154" s="280"/>
      <c r="S154" s="321" t="s">
        <v>1441</v>
      </c>
      <c r="T154" s="423"/>
      <c r="U154" s="276"/>
      <c r="V154" s="276"/>
      <c r="W154" s="1"/>
      <c r="X154" s="2"/>
      <c r="Y154" s="36">
        <v>45341</v>
      </c>
      <c r="Z154" s="276" t="s">
        <v>45</v>
      </c>
      <c r="AA154" s="276">
        <v>3</v>
      </c>
      <c r="AB154" s="1"/>
      <c r="AC154" s="2"/>
      <c r="AD154" s="13"/>
      <c r="AE154" s="1"/>
      <c r="AF154" s="277"/>
    </row>
    <row r="155" spans="2:32" x14ac:dyDescent="0.2">
      <c r="B155" s="39" t="s">
        <v>94</v>
      </c>
      <c r="C155" s="274" t="s">
        <v>266</v>
      </c>
      <c r="D155" s="276">
        <v>141</v>
      </c>
      <c r="E155" s="30" t="s">
        <v>261</v>
      </c>
      <c r="F155" s="13"/>
      <c r="G155" s="276"/>
      <c r="H155" s="276">
        <v>3</v>
      </c>
      <c r="I155" s="276"/>
      <c r="J155" s="276"/>
      <c r="K155" s="276"/>
      <c r="L155" s="276"/>
      <c r="M155" s="276"/>
      <c r="N155" s="276"/>
      <c r="O155" s="276"/>
      <c r="P155" s="276"/>
      <c r="Q155" s="276"/>
      <c r="R155" s="280"/>
      <c r="S155" s="320" t="s">
        <v>1669</v>
      </c>
      <c r="T155" s="275"/>
      <c r="U155" s="276"/>
      <c r="V155" s="276"/>
      <c r="W155" s="1"/>
      <c r="X155" s="2"/>
      <c r="Y155" s="36">
        <v>45341</v>
      </c>
      <c r="Z155" s="276" t="s">
        <v>45</v>
      </c>
      <c r="AA155" s="276">
        <v>3</v>
      </c>
      <c r="AB155" s="1"/>
      <c r="AC155" s="2"/>
      <c r="AD155" s="13"/>
      <c r="AE155" s="1"/>
      <c r="AF155" s="277"/>
    </row>
    <row r="156" spans="2:32" x14ac:dyDescent="0.2">
      <c r="B156" s="39" t="s">
        <v>94</v>
      </c>
      <c r="C156" s="274" t="s">
        <v>266</v>
      </c>
      <c r="D156" s="276">
        <v>142</v>
      </c>
      <c r="E156" s="30" t="s">
        <v>261</v>
      </c>
      <c r="F156" s="13"/>
      <c r="G156" s="276"/>
      <c r="H156" s="276">
        <v>3</v>
      </c>
      <c r="I156" s="276"/>
      <c r="J156" s="276"/>
      <c r="K156" s="276"/>
      <c r="L156" s="276"/>
      <c r="M156" s="276"/>
      <c r="N156" s="276"/>
      <c r="O156" s="276"/>
      <c r="P156" s="276"/>
      <c r="Q156" s="276"/>
      <c r="R156" s="280"/>
      <c r="S156" s="322" t="s">
        <v>1470</v>
      </c>
      <c r="T156" s="275"/>
      <c r="U156" s="276"/>
      <c r="V156" s="276"/>
      <c r="W156" s="1"/>
      <c r="X156" s="2"/>
      <c r="Y156" s="36">
        <v>45341</v>
      </c>
      <c r="Z156" s="276" t="s">
        <v>45</v>
      </c>
      <c r="AA156" s="276">
        <v>3</v>
      </c>
      <c r="AB156" s="1"/>
      <c r="AC156" s="2"/>
      <c r="AD156" s="13"/>
      <c r="AE156" s="1"/>
      <c r="AF156" s="277"/>
    </row>
    <row r="157" spans="2:32" x14ac:dyDescent="0.2">
      <c r="B157" s="39" t="s">
        <v>94</v>
      </c>
      <c r="C157" s="274" t="s">
        <v>266</v>
      </c>
      <c r="D157" s="276">
        <v>143</v>
      </c>
      <c r="E157" s="30" t="s">
        <v>261</v>
      </c>
      <c r="F157" s="13"/>
      <c r="G157" s="276"/>
      <c r="H157" s="276">
        <v>3</v>
      </c>
      <c r="I157" s="276"/>
      <c r="J157" s="276"/>
      <c r="K157" s="276"/>
      <c r="L157" s="276"/>
      <c r="M157" s="276"/>
      <c r="N157" s="276"/>
      <c r="O157" s="276"/>
      <c r="P157" s="276"/>
      <c r="Q157" s="276"/>
      <c r="R157" s="280"/>
      <c r="S157" s="322" t="s">
        <v>1471</v>
      </c>
      <c r="T157" s="275"/>
      <c r="U157" s="276"/>
      <c r="V157" s="276"/>
      <c r="W157" s="1"/>
      <c r="X157" s="2"/>
      <c r="Y157" s="36">
        <v>45341</v>
      </c>
      <c r="Z157" s="276" t="s">
        <v>45</v>
      </c>
      <c r="AA157" s="276">
        <v>3</v>
      </c>
      <c r="AB157" s="1"/>
      <c r="AC157" s="2"/>
      <c r="AD157" s="13"/>
      <c r="AE157" s="1"/>
      <c r="AF157" s="277"/>
    </row>
    <row r="158" spans="2:32" x14ac:dyDescent="0.2">
      <c r="B158" s="39" t="s">
        <v>94</v>
      </c>
      <c r="C158" s="274" t="s">
        <v>266</v>
      </c>
      <c r="D158" s="276">
        <v>144</v>
      </c>
      <c r="E158" s="30" t="s">
        <v>55</v>
      </c>
      <c r="F158" s="13"/>
      <c r="G158" s="276">
        <v>3</v>
      </c>
      <c r="H158" s="276">
        <v>3</v>
      </c>
      <c r="I158" s="276"/>
      <c r="J158" s="276">
        <v>3</v>
      </c>
      <c r="K158" s="276"/>
      <c r="L158" s="276"/>
      <c r="M158" s="276"/>
      <c r="N158" s="276"/>
      <c r="O158" s="276">
        <v>3</v>
      </c>
      <c r="P158" s="276"/>
      <c r="Q158" s="276"/>
      <c r="R158" s="280"/>
      <c r="S158" s="322" t="s">
        <v>1118</v>
      </c>
      <c r="T158" s="56">
        <v>45338</v>
      </c>
      <c r="U158" s="276" t="s">
        <v>45</v>
      </c>
      <c r="V158" s="276">
        <v>3</v>
      </c>
      <c r="W158" s="1"/>
      <c r="X158" s="2"/>
      <c r="Y158" s="36">
        <v>45341</v>
      </c>
      <c r="Z158" s="276" t="s">
        <v>45</v>
      </c>
      <c r="AA158" s="276">
        <v>9</v>
      </c>
      <c r="AB158" s="1"/>
      <c r="AC158" s="2"/>
      <c r="AD158" s="13"/>
      <c r="AE158" s="1"/>
      <c r="AF158" s="277"/>
    </row>
    <row r="159" spans="2:32" x14ac:dyDescent="0.2">
      <c r="B159" s="39" t="s">
        <v>94</v>
      </c>
      <c r="C159" s="274" t="s">
        <v>266</v>
      </c>
      <c r="D159" s="276">
        <v>145</v>
      </c>
      <c r="E159" s="30" t="s">
        <v>42</v>
      </c>
      <c r="F159" s="13"/>
      <c r="G159" s="276">
        <v>3</v>
      </c>
      <c r="H159" s="276"/>
      <c r="I159" s="276"/>
      <c r="J159" s="276"/>
      <c r="K159" s="276">
        <v>3</v>
      </c>
      <c r="L159" s="276"/>
      <c r="M159" s="276" t="s">
        <v>45</v>
      </c>
      <c r="N159" s="276">
        <v>3</v>
      </c>
      <c r="O159" s="276">
        <v>3</v>
      </c>
      <c r="P159" s="276"/>
      <c r="Q159" s="276"/>
      <c r="R159" s="280"/>
      <c r="S159" s="322" t="s">
        <v>1472</v>
      </c>
      <c r="T159" s="56">
        <v>45338</v>
      </c>
      <c r="U159" s="276" t="s">
        <v>45</v>
      </c>
      <c r="V159" s="276">
        <v>12</v>
      </c>
      <c r="W159" s="1"/>
      <c r="X159" s="2"/>
      <c r="Y159" s="36">
        <v>45341</v>
      </c>
      <c r="Z159" s="276" t="s">
        <v>45</v>
      </c>
      <c r="AA159" s="276">
        <v>9</v>
      </c>
      <c r="AB159" s="1"/>
      <c r="AC159" s="2"/>
      <c r="AD159" s="13"/>
      <c r="AE159" s="1"/>
      <c r="AF159" s="277"/>
    </row>
    <row r="160" spans="2:32" x14ac:dyDescent="0.2">
      <c r="B160" s="39" t="s">
        <v>94</v>
      </c>
      <c r="C160" s="274" t="s">
        <v>266</v>
      </c>
      <c r="D160" s="276">
        <v>146</v>
      </c>
      <c r="E160" s="30" t="s">
        <v>42</v>
      </c>
      <c r="F160" s="13"/>
      <c r="G160" s="276">
        <v>3</v>
      </c>
      <c r="H160" s="276"/>
      <c r="I160" s="276"/>
      <c r="J160" s="276"/>
      <c r="K160" s="276"/>
      <c r="L160" s="276"/>
      <c r="M160" s="276"/>
      <c r="N160" s="276"/>
      <c r="O160" s="276"/>
      <c r="P160" s="276"/>
      <c r="Q160" s="276"/>
      <c r="R160" s="280"/>
      <c r="S160" s="322" t="s">
        <v>1118</v>
      </c>
      <c r="T160" s="423"/>
      <c r="U160" s="276"/>
      <c r="V160" s="276"/>
      <c r="W160" s="1"/>
      <c r="X160" s="2"/>
      <c r="Y160" s="36">
        <v>45341</v>
      </c>
      <c r="Z160" s="276" t="s">
        <v>45</v>
      </c>
      <c r="AA160" s="276">
        <v>3</v>
      </c>
      <c r="AB160" s="1"/>
      <c r="AC160" s="2"/>
      <c r="AD160" s="13"/>
      <c r="AE160" s="1"/>
      <c r="AF160" s="277"/>
    </row>
    <row r="161" spans="2:32" x14ac:dyDescent="0.2">
      <c r="B161" s="39" t="s">
        <v>94</v>
      </c>
      <c r="C161" s="274" t="s">
        <v>266</v>
      </c>
      <c r="D161" s="276">
        <v>147</v>
      </c>
      <c r="E161" s="30" t="s">
        <v>42</v>
      </c>
      <c r="F161" s="13"/>
      <c r="G161" s="276">
        <v>3</v>
      </c>
      <c r="H161" s="276"/>
      <c r="I161" s="276"/>
      <c r="J161" s="276"/>
      <c r="K161" s="276"/>
      <c r="L161" s="276"/>
      <c r="M161" s="276"/>
      <c r="N161" s="276"/>
      <c r="O161" s="276"/>
      <c r="P161" s="276"/>
      <c r="Q161" s="276"/>
      <c r="R161" s="280"/>
      <c r="S161" s="322" t="s">
        <v>1118</v>
      </c>
      <c r="T161" s="275"/>
      <c r="U161" s="276"/>
      <c r="V161" s="276"/>
      <c r="W161" s="1"/>
      <c r="X161" s="2"/>
      <c r="Y161" s="36">
        <v>45341</v>
      </c>
      <c r="Z161" s="276" t="s">
        <v>45</v>
      </c>
      <c r="AA161" s="276">
        <v>3</v>
      </c>
      <c r="AB161" s="1"/>
      <c r="AC161" s="2"/>
      <c r="AD161" s="13"/>
      <c r="AE161" s="1"/>
      <c r="AF161" s="277"/>
    </row>
    <row r="162" spans="2:32" x14ac:dyDescent="0.2">
      <c r="B162" s="39" t="s">
        <v>94</v>
      </c>
      <c r="C162" s="274" t="s">
        <v>266</v>
      </c>
      <c r="D162" s="276">
        <v>148</v>
      </c>
      <c r="E162" s="30" t="s">
        <v>42</v>
      </c>
      <c r="F162" s="13"/>
      <c r="G162" s="276">
        <v>3</v>
      </c>
      <c r="H162" s="276"/>
      <c r="I162" s="276"/>
      <c r="J162" s="276"/>
      <c r="K162" s="276"/>
      <c r="L162" s="276"/>
      <c r="M162" s="276"/>
      <c r="N162" s="276"/>
      <c r="O162" s="276"/>
      <c r="P162" s="276"/>
      <c r="Q162" s="276"/>
      <c r="R162" s="280"/>
      <c r="S162" s="322" t="s">
        <v>1118</v>
      </c>
      <c r="T162" s="275"/>
      <c r="U162" s="276"/>
      <c r="V162" s="276"/>
      <c r="W162" s="1"/>
      <c r="X162" s="2"/>
      <c r="Y162" s="36">
        <v>45341</v>
      </c>
      <c r="Z162" s="276" t="s">
        <v>45</v>
      </c>
      <c r="AA162" s="276">
        <v>3</v>
      </c>
      <c r="AB162" s="1"/>
      <c r="AC162" s="2"/>
      <c r="AD162" s="13"/>
      <c r="AE162" s="1"/>
      <c r="AF162" s="277"/>
    </row>
    <row r="163" spans="2:32" x14ac:dyDescent="0.2">
      <c r="B163" s="39" t="s">
        <v>94</v>
      </c>
      <c r="C163" s="274" t="s">
        <v>266</v>
      </c>
      <c r="D163" s="276">
        <v>149</v>
      </c>
      <c r="E163" s="30" t="s">
        <v>42</v>
      </c>
      <c r="F163" s="13"/>
      <c r="G163" s="276">
        <v>3</v>
      </c>
      <c r="H163" s="276"/>
      <c r="I163" s="276"/>
      <c r="J163" s="276"/>
      <c r="K163" s="276"/>
      <c r="L163" s="276"/>
      <c r="M163" s="276"/>
      <c r="N163" s="276"/>
      <c r="O163" s="276"/>
      <c r="P163" s="276"/>
      <c r="Q163" s="276"/>
      <c r="R163" s="280"/>
      <c r="S163" s="320" t="s">
        <v>1670</v>
      </c>
      <c r="T163" s="275"/>
      <c r="U163" s="276"/>
      <c r="V163" s="276"/>
      <c r="W163" s="1"/>
      <c r="X163" s="2"/>
      <c r="Y163" s="36">
        <v>45341</v>
      </c>
      <c r="Z163" s="276" t="s">
        <v>45</v>
      </c>
      <c r="AA163" s="276">
        <v>3</v>
      </c>
      <c r="AB163" s="1"/>
      <c r="AC163" s="2"/>
      <c r="AD163" s="13"/>
      <c r="AE163" s="1"/>
      <c r="AF163" s="277"/>
    </row>
    <row r="164" spans="2:32" ht="15.75" thickBot="1" x14ac:dyDescent="0.25">
      <c r="B164" s="286" t="s">
        <v>94</v>
      </c>
      <c r="C164" s="7" t="s">
        <v>266</v>
      </c>
      <c r="D164" s="15">
        <v>150</v>
      </c>
      <c r="E164" s="92" t="s">
        <v>49</v>
      </c>
      <c r="F164" s="14"/>
      <c r="G164" s="15"/>
      <c r="H164" s="15">
        <v>3</v>
      </c>
      <c r="I164" s="15"/>
      <c r="J164" s="15"/>
      <c r="K164" s="15"/>
      <c r="L164" s="15"/>
      <c r="M164" s="15"/>
      <c r="N164" s="15"/>
      <c r="O164" s="15"/>
      <c r="P164" s="15"/>
      <c r="Q164" s="15"/>
      <c r="R164" s="281"/>
      <c r="S164" s="323" t="s">
        <v>1118</v>
      </c>
      <c r="T164" s="184"/>
      <c r="U164" s="15"/>
      <c r="V164" s="15"/>
      <c r="W164" s="3"/>
      <c r="X164" s="4"/>
      <c r="Y164" s="58">
        <v>45341</v>
      </c>
      <c r="Z164" s="15" t="s">
        <v>45</v>
      </c>
      <c r="AA164" s="15">
        <v>3</v>
      </c>
      <c r="AB164" s="3"/>
      <c r="AC164" s="4"/>
      <c r="AD164" s="14"/>
      <c r="AE164" s="3"/>
      <c r="AF164" s="265"/>
    </row>
    <row r="166" spans="2:32" ht="15.75" thickBot="1" x14ac:dyDescent="0.25"/>
    <row r="167" spans="2:32" ht="20.25" x14ac:dyDescent="0.2">
      <c r="E167" s="602" t="s">
        <v>296</v>
      </c>
      <c r="F167" s="603"/>
      <c r="G167" s="603"/>
      <c r="H167" s="603"/>
      <c r="I167" s="603"/>
      <c r="J167" s="603"/>
      <c r="K167" s="603"/>
      <c r="L167" s="603"/>
      <c r="M167" s="603"/>
      <c r="N167" s="603"/>
      <c r="O167" s="603"/>
      <c r="P167" s="604"/>
      <c r="Q167" s="602" t="s">
        <v>81</v>
      </c>
      <c r="R167" s="603"/>
      <c r="S167" s="603"/>
      <c r="T167" s="603"/>
      <c r="U167" s="603"/>
      <c r="V167" s="603"/>
      <c r="W167" s="603"/>
      <c r="X167" s="603"/>
      <c r="Y167" s="603"/>
      <c r="Z167" s="603"/>
      <c r="AA167" s="603"/>
      <c r="AB167" s="604"/>
    </row>
    <row r="168" spans="2:32" ht="20.25" x14ac:dyDescent="0.2">
      <c r="E168" s="74" t="s">
        <v>5</v>
      </c>
      <c r="F168" s="75"/>
      <c r="G168" s="605"/>
      <c r="H168" s="606"/>
      <c r="I168" s="606"/>
      <c r="J168" s="606"/>
      <c r="K168" s="606"/>
      <c r="L168" s="606"/>
      <c r="M168" s="606"/>
      <c r="N168" s="606"/>
      <c r="O168" s="606"/>
      <c r="P168" s="607"/>
      <c r="Q168" s="608" t="s">
        <v>5</v>
      </c>
      <c r="R168" s="609"/>
      <c r="S168" s="609"/>
      <c r="T168" s="609"/>
      <c r="U168" s="609"/>
      <c r="V168" s="76"/>
      <c r="W168" s="77"/>
      <c r="X168" s="77"/>
      <c r="Y168" s="77"/>
      <c r="Z168" s="77"/>
      <c r="AA168" s="77"/>
      <c r="AB168" s="78"/>
    </row>
    <row r="169" spans="2:32" ht="18" x14ac:dyDescent="0.2">
      <c r="E169" s="610" t="s">
        <v>92</v>
      </c>
      <c r="F169" s="611"/>
      <c r="G169" s="611"/>
      <c r="H169" s="611"/>
      <c r="I169" s="611"/>
      <c r="J169" s="79"/>
      <c r="K169" s="79"/>
      <c r="L169" s="79"/>
      <c r="M169" s="79"/>
      <c r="N169" s="79"/>
      <c r="O169" s="79"/>
      <c r="P169" s="80"/>
      <c r="Q169" s="610" t="s">
        <v>298</v>
      </c>
      <c r="R169" s="611"/>
      <c r="S169" s="611"/>
      <c r="T169" s="611"/>
      <c r="U169" s="611"/>
      <c r="V169" s="79"/>
      <c r="W169" s="79"/>
      <c r="X169" s="79"/>
      <c r="Y169" s="79"/>
      <c r="Z169" s="79"/>
      <c r="AA169" s="79"/>
      <c r="AB169" s="80"/>
    </row>
    <row r="170" spans="2:32" ht="20.25" x14ac:dyDescent="0.2">
      <c r="E170" s="612" t="s">
        <v>299</v>
      </c>
      <c r="F170" s="613"/>
      <c r="G170" s="613"/>
      <c r="H170" s="614"/>
      <c r="I170" s="615"/>
      <c r="J170" s="615"/>
      <c r="K170" s="615"/>
      <c r="L170" s="615"/>
      <c r="M170" s="615"/>
      <c r="N170" s="615"/>
      <c r="O170" s="615"/>
      <c r="P170" s="616"/>
      <c r="Q170" s="612" t="s">
        <v>297</v>
      </c>
      <c r="R170" s="613"/>
      <c r="S170" s="613"/>
      <c r="T170" s="614"/>
      <c r="U170" s="615"/>
      <c r="V170" s="615"/>
      <c r="W170" s="615"/>
      <c r="X170" s="615"/>
      <c r="Y170" s="615"/>
      <c r="Z170" s="615"/>
      <c r="AA170" s="615"/>
      <c r="AB170" s="616"/>
    </row>
    <row r="171" spans="2:32" ht="18.75" thickBot="1" x14ac:dyDescent="0.25">
      <c r="E171" s="595" t="s">
        <v>6</v>
      </c>
      <c r="F171" s="596"/>
      <c r="G171" s="596"/>
      <c r="H171" s="597"/>
      <c r="I171" s="598"/>
      <c r="J171" s="598"/>
      <c r="K171" s="598"/>
      <c r="L171" s="598"/>
      <c r="M171" s="598"/>
      <c r="N171" s="598"/>
      <c r="O171" s="598"/>
      <c r="P171" s="599"/>
      <c r="Q171" s="595" t="s">
        <v>6</v>
      </c>
      <c r="R171" s="596"/>
      <c r="S171" s="596"/>
      <c r="T171" s="597"/>
      <c r="U171" s="600"/>
      <c r="V171" s="600"/>
      <c r="W171" s="600"/>
      <c r="X171" s="600"/>
      <c r="Y171" s="600"/>
      <c r="Z171" s="600"/>
      <c r="AA171" s="600"/>
      <c r="AB171" s="601"/>
    </row>
  </sheetData>
  <sheetProtection formatRows="0" insertColumns="0" insertRows="0" deleteColumns="0" deleteRows="0" pivotTables="0"/>
  <mergeCells count="36">
    <mergeCell ref="B10:E13"/>
    <mergeCell ref="F10:AC11"/>
    <mergeCell ref="AD10:AF11"/>
    <mergeCell ref="F12:S12"/>
    <mergeCell ref="T12:X13"/>
    <mergeCell ref="Y12:AC13"/>
    <mergeCell ref="AD12:AF13"/>
    <mergeCell ref="F13:S13"/>
    <mergeCell ref="B3:D6"/>
    <mergeCell ref="E3:AE4"/>
    <mergeCell ref="E5:AE6"/>
    <mergeCell ref="AF5:AF6"/>
    <mergeCell ref="B9:D9"/>
    <mergeCell ref="E9:P9"/>
    <mergeCell ref="T9:X9"/>
    <mergeCell ref="Y9:AA9"/>
    <mergeCell ref="AB9:AF9"/>
    <mergeCell ref="B7:AF7"/>
    <mergeCell ref="B8:D8"/>
    <mergeCell ref="E8:X8"/>
    <mergeCell ref="Y8:AA8"/>
    <mergeCell ref="AB8:AF8"/>
    <mergeCell ref="E167:P167"/>
    <mergeCell ref="Q167:AB167"/>
    <mergeCell ref="G168:P168"/>
    <mergeCell ref="Q168:U168"/>
    <mergeCell ref="E169:I169"/>
    <mergeCell ref="Q169:U169"/>
    <mergeCell ref="E170:H170"/>
    <mergeCell ref="I170:P170"/>
    <mergeCell ref="Q170:T170"/>
    <mergeCell ref="U170:AB170"/>
    <mergeCell ref="E171:H171"/>
    <mergeCell ref="I171:P171"/>
    <mergeCell ref="Q171:T171"/>
    <mergeCell ref="U171:AB171"/>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9">
    <tabColor theme="4"/>
  </sheetPr>
  <dimension ref="B2:AF334"/>
  <sheetViews>
    <sheetView zoomScale="58" zoomScaleNormal="58" workbookViewId="0">
      <selection activeCell="O60" sqref="O60"/>
    </sheetView>
  </sheetViews>
  <sheetFormatPr defaultColWidth="10.76171875" defaultRowHeight="15" x14ac:dyDescent="0.2"/>
  <cols>
    <col min="1" max="1" width="2.28515625" bestFit="1" customWidth="1"/>
    <col min="2" max="2" width="15.73828125" customWidth="1"/>
    <col min="3" max="3" width="12.64453125" customWidth="1"/>
    <col min="4" max="4" width="10.76171875" style="6" customWidth="1"/>
    <col min="5" max="5" width="25.69140625" customWidth="1"/>
    <col min="6" max="6" width="10.76171875" customWidth="1"/>
    <col min="7" max="18" width="10.76171875" style="6" customWidth="1"/>
    <col min="19" max="19" width="20.71484375" style="6" customWidth="1"/>
    <col min="20" max="20" width="12.64453125" style="54" customWidth="1"/>
    <col min="21" max="22" width="12.64453125" style="6" customWidth="1"/>
    <col min="23" max="23" width="30.66796875" customWidth="1"/>
    <col min="24" max="24" width="15.73828125" customWidth="1"/>
    <col min="25" max="27" width="12.64453125" customWidth="1"/>
    <col min="28" max="28" width="30.66796875" customWidth="1"/>
    <col min="29" max="29" width="15.73828125" customWidth="1"/>
    <col min="30" max="31" width="12.64453125" customWidth="1"/>
    <col min="32" max="32" width="29.0546875" bestFit="1"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659"/>
      <c r="U3" s="572"/>
      <c r="V3" s="572"/>
      <c r="W3" s="572"/>
      <c r="X3" s="572"/>
      <c r="Y3" s="572"/>
      <c r="Z3" s="572"/>
      <c r="AA3" s="572"/>
      <c r="AB3" s="572"/>
      <c r="AC3" s="572"/>
      <c r="AD3" s="572"/>
      <c r="AE3" s="572"/>
      <c r="AF3" s="289" t="s">
        <v>19</v>
      </c>
    </row>
    <row r="4" spans="2:32" ht="15" customHeight="1" x14ac:dyDescent="0.2">
      <c r="B4" s="621"/>
      <c r="C4" s="622"/>
      <c r="D4" s="622"/>
      <c r="E4" s="573"/>
      <c r="F4" s="574"/>
      <c r="G4" s="574"/>
      <c r="H4" s="574"/>
      <c r="I4" s="574"/>
      <c r="J4" s="574"/>
      <c r="K4" s="574"/>
      <c r="L4" s="574"/>
      <c r="M4" s="574"/>
      <c r="N4" s="574"/>
      <c r="O4" s="574"/>
      <c r="P4" s="574"/>
      <c r="Q4" s="574"/>
      <c r="R4" s="574"/>
      <c r="S4" s="574"/>
      <c r="T4" s="660"/>
      <c r="U4" s="574"/>
      <c r="V4" s="574"/>
      <c r="W4" s="574"/>
      <c r="X4" s="574"/>
      <c r="Y4" s="574"/>
      <c r="Z4" s="574"/>
      <c r="AA4" s="574"/>
      <c r="AB4" s="574"/>
      <c r="AC4" s="574"/>
      <c r="AD4" s="574"/>
      <c r="AE4" s="574"/>
      <c r="AF4" s="290"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661"/>
      <c r="U5" s="576"/>
      <c r="V5" s="576"/>
      <c r="W5" s="576"/>
      <c r="X5" s="576"/>
      <c r="Y5" s="576"/>
      <c r="Z5" s="576"/>
      <c r="AA5" s="576"/>
      <c r="AB5" s="576"/>
      <c r="AC5" s="576"/>
      <c r="AD5" s="576"/>
      <c r="AE5" s="576"/>
      <c r="AF5" s="577" t="s">
        <v>80</v>
      </c>
    </row>
    <row r="6" spans="2:32" ht="15" customHeight="1" x14ac:dyDescent="0.2">
      <c r="B6" s="621"/>
      <c r="C6" s="622"/>
      <c r="D6" s="622"/>
      <c r="E6" s="573"/>
      <c r="F6" s="574"/>
      <c r="G6" s="574"/>
      <c r="H6" s="574"/>
      <c r="I6" s="574"/>
      <c r="J6" s="574"/>
      <c r="K6" s="574"/>
      <c r="L6" s="574"/>
      <c r="M6" s="574"/>
      <c r="N6" s="574"/>
      <c r="O6" s="574"/>
      <c r="P6" s="574"/>
      <c r="Q6" s="574"/>
      <c r="R6" s="574"/>
      <c r="S6" s="574"/>
      <c r="T6" s="660"/>
      <c r="U6" s="574"/>
      <c r="V6" s="574"/>
      <c r="W6" s="574"/>
      <c r="X6" s="574"/>
      <c r="Y6" s="574"/>
      <c r="Z6" s="574"/>
      <c r="AA6" s="574"/>
      <c r="AB6" s="574"/>
      <c r="AC6" s="574"/>
      <c r="AD6" s="574"/>
      <c r="AE6" s="574"/>
      <c r="AF6" s="629"/>
    </row>
    <row r="7" spans="2:32" x14ac:dyDescent="0.2">
      <c r="B7" s="621"/>
      <c r="C7" s="622"/>
      <c r="D7" s="622"/>
      <c r="E7" s="622"/>
      <c r="F7" s="622"/>
      <c r="G7" s="622"/>
      <c r="H7" s="622"/>
      <c r="I7" s="622"/>
      <c r="J7" s="622"/>
      <c r="K7" s="622"/>
      <c r="L7" s="622"/>
      <c r="M7" s="622"/>
      <c r="N7" s="622"/>
      <c r="O7" s="622"/>
      <c r="P7" s="622"/>
      <c r="Q7" s="622"/>
      <c r="R7" s="622"/>
      <c r="S7" s="622"/>
      <c r="T7" s="663"/>
      <c r="U7" s="622"/>
      <c r="V7" s="622"/>
      <c r="W7" s="622"/>
      <c r="X7" s="622"/>
      <c r="Y7" s="622"/>
      <c r="Z7" s="622"/>
      <c r="AA7" s="622"/>
      <c r="AB7" s="622"/>
      <c r="AC7" s="630"/>
      <c r="AD7" s="630"/>
      <c r="AE7" s="630"/>
      <c r="AF7" s="631"/>
    </row>
    <row r="8" spans="2:32" x14ac:dyDescent="0.2">
      <c r="B8" s="579" t="s">
        <v>15</v>
      </c>
      <c r="C8" s="580"/>
      <c r="D8" s="581"/>
      <c r="E8" s="632" t="s">
        <v>38</v>
      </c>
      <c r="F8" s="633"/>
      <c r="G8" s="633"/>
      <c r="H8" s="633"/>
      <c r="I8" s="633"/>
      <c r="J8" s="633"/>
      <c r="K8" s="633"/>
      <c r="L8" s="633"/>
      <c r="M8" s="633"/>
      <c r="N8" s="633"/>
      <c r="O8" s="633"/>
      <c r="P8" s="633"/>
      <c r="Q8" s="633"/>
      <c r="R8" s="633"/>
      <c r="S8" s="633"/>
      <c r="T8" s="664"/>
      <c r="U8" s="669"/>
      <c r="V8" s="633"/>
      <c r="W8" s="633"/>
      <c r="X8" s="633"/>
      <c r="Y8" s="634" t="s">
        <v>12</v>
      </c>
      <c r="Z8" s="634"/>
      <c r="AA8" s="634"/>
      <c r="AB8" s="582">
        <v>4600135303</v>
      </c>
      <c r="AC8" s="583"/>
      <c r="AD8" s="583"/>
      <c r="AE8" s="583"/>
      <c r="AF8" s="590"/>
    </row>
    <row r="9" spans="2:32" x14ac:dyDescent="0.2">
      <c r="B9" s="579" t="s">
        <v>14</v>
      </c>
      <c r="C9" s="580"/>
      <c r="D9" s="581"/>
      <c r="E9" s="582" t="s">
        <v>39</v>
      </c>
      <c r="F9" s="639"/>
      <c r="G9" s="639"/>
      <c r="H9" s="639"/>
      <c r="I9" s="639"/>
      <c r="J9" s="639"/>
      <c r="K9" s="639"/>
      <c r="L9" s="639"/>
      <c r="M9" s="639"/>
      <c r="N9" s="639"/>
      <c r="O9" s="639"/>
      <c r="P9" s="639"/>
      <c r="Q9" s="268"/>
      <c r="R9" s="268"/>
      <c r="S9" s="269"/>
      <c r="T9" s="662"/>
      <c r="U9" s="586"/>
      <c r="V9" s="586"/>
      <c r="W9" s="586"/>
      <c r="X9" s="587"/>
      <c r="Y9" s="588" t="s">
        <v>13</v>
      </c>
      <c r="Z9" s="584"/>
      <c r="AA9" s="589"/>
      <c r="AB9" s="582" t="s">
        <v>40</v>
      </c>
      <c r="AC9" s="583"/>
      <c r="AD9" s="583"/>
      <c r="AE9" s="583"/>
      <c r="AF9" s="590"/>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665"/>
      <c r="U10" s="543"/>
      <c r="V10" s="543"/>
      <c r="W10" s="543"/>
      <c r="X10" s="543"/>
      <c r="Y10" s="543"/>
      <c r="Z10" s="543"/>
      <c r="AA10" s="543"/>
      <c r="AB10" s="543"/>
      <c r="AC10" s="543"/>
      <c r="AD10" s="635" t="s">
        <v>2</v>
      </c>
      <c r="AE10" s="635"/>
      <c r="AF10" s="636"/>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666"/>
      <c r="U11" s="546"/>
      <c r="V11" s="546"/>
      <c r="W11" s="546"/>
      <c r="X11" s="546"/>
      <c r="Y11" s="546"/>
      <c r="Z11" s="546"/>
      <c r="AA11" s="546"/>
      <c r="AB11" s="546"/>
      <c r="AC11" s="546"/>
      <c r="AD11" s="637"/>
      <c r="AE11" s="637"/>
      <c r="AF11" s="638"/>
    </row>
    <row r="12" spans="2:32" x14ac:dyDescent="0.2">
      <c r="B12" s="537"/>
      <c r="C12" s="538"/>
      <c r="D12" s="538"/>
      <c r="E12" s="538"/>
      <c r="F12" s="550" t="s">
        <v>3</v>
      </c>
      <c r="G12" s="551"/>
      <c r="H12" s="551"/>
      <c r="I12" s="551"/>
      <c r="J12" s="551"/>
      <c r="K12" s="551"/>
      <c r="L12" s="551"/>
      <c r="M12" s="551"/>
      <c r="N12" s="551"/>
      <c r="O12" s="551"/>
      <c r="P12" s="551"/>
      <c r="Q12" s="551"/>
      <c r="R12" s="551"/>
      <c r="S12" s="551"/>
      <c r="T12" s="667" t="s">
        <v>17</v>
      </c>
      <c r="U12" s="554"/>
      <c r="V12" s="554"/>
      <c r="W12" s="554"/>
      <c r="X12" s="555"/>
      <c r="Y12" s="553" t="s">
        <v>4</v>
      </c>
      <c r="Z12" s="554"/>
      <c r="AA12" s="554"/>
      <c r="AB12" s="554"/>
      <c r="AC12" s="555"/>
      <c r="AD12" s="554" t="s">
        <v>16</v>
      </c>
      <c r="AE12" s="554"/>
      <c r="AF12" s="555"/>
    </row>
    <row r="13" spans="2:32" ht="15.75" thickBot="1" x14ac:dyDescent="0.25">
      <c r="B13" s="537"/>
      <c r="C13" s="538"/>
      <c r="D13" s="538"/>
      <c r="E13" s="538"/>
      <c r="F13" s="626" t="s">
        <v>9</v>
      </c>
      <c r="G13" s="627"/>
      <c r="H13" s="627"/>
      <c r="I13" s="627"/>
      <c r="J13" s="627"/>
      <c r="K13" s="627"/>
      <c r="L13" s="627"/>
      <c r="M13" s="627"/>
      <c r="N13" s="627"/>
      <c r="O13" s="627"/>
      <c r="P13" s="627"/>
      <c r="Q13" s="627"/>
      <c r="R13" s="627"/>
      <c r="S13" s="627"/>
      <c r="T13" s="668"/>
      <c r="U13" s="624"/>
      <c r="V13" s="624"/>
      <c r="W13" s="624"/>
      <c r="X13" s="625"/>
      <c r="Y13" s="623"/>
      <c r="Z13" s="624"/>
      <c r="AA13" s="624"/>
      <c r="AB13" s="624"/>
      <c r="AC13" s="625"/>
      <c r="AD13" s="624"/>
      <c r="AE13" s="624"/>
      <c r="AF13" s="625"/>
    </row>
    <row r="14" spans="2:32" ht="43.5" thickBot="1" x14ac:dyDescent="0.25">
      <c r="B14" s="327" t="s">
        <v>7</v>
      </c>
      <c r="C14" s="328" t="s">
        <v>8</v>
      </c>
      <c r="D14" s="328" t="s">
        <v>23</v>
      </c>
      <c r="E14" s="329" t="s">
        <v>22</v>
      </c>
      <c r="F14" s="327" t="s">
        <v>390</v>
      </c>
      <c r="G14" s="330" t="s">
        <v>28</v>
      </c>
      <c r="H14" s="330" t="s">
        <v>29</v>
      </c>
      <c r="I14" s="330" t="s">
        <v>37</v>
      </c>
      <c r="J14" s="330" t="s">
        <v>30</v>
      </c>
      <c r="K14" s="330" t="s">
        <v>31</v>
      </c>
      <c r="L14" s="328" t="s">
        <v>33</v>
      </c>
      <c r="M14" s="328" t="s">
        <v>34</v>
      </c>
      <c r="N14" s="330" t="s">
        <v>48</v>
      </c>
      <c r="O14" s="328" t="s">
        <v>36</v>
      </c>
      <c r="P14" s="330" t="s">
        <v>32</v>
      </c>
      <c r="Q14" s="328" t="s">
        <v>382</v>
      </c>
      <c r="R14" s="328" t="s">
        <v>383</v>
      </c>
      <c r="S14" s="331" t="s">
        <v>384</v>
      </c>
      <c r="T14" s="332" t="s">
        <v>391</v>
      </c>
      <c r="U14" s="328" t="s">
        <v>387</v>
      </c>
      <c r="V14" s="328" t="s">
        <v>35</v>
      </c>
      <c r="W14" s="331" t="s">
        <v>385</v>
      </c>
      <c r="X14" s="333" t="s">
        <v>388</v>
      </c>
      <c r="Y14" s="327" t="s">
        <v>392</v>
      </c>
      <c r="Z14" s="328" t="s">
        <v>393</v>
      </c>
      <c r="AA14" s="328" t="s">
        <v>27</v>
      </c>
      <c r="AB14" s="331" t="s">
        <v>386</v>
      </c>
      <c r="AC14" s="333" t="s">
        <v>389</v>
      </c>
      <c r="AD14" s="334" t="s">
        <v>11</v>
      </c>
      <c r="AE14" s="333" t="s">
        <v>394</v>
      </c>
      <c r="AF14" s="335" t="s">
        <v>26</v>
      </c>
    </row>
    <row r="15" spans="2:32" ht="19.5" customHeight="1" x14ac:dyDescent="0.2">
      <c r="B15" s="83" t="s">
        <v>94</v>
      </c>
      <c r="C15" s="11" t="s">
        <v>328</v>
      </c>
      <c r="D15" s="11">
        <v>1</v>
      </c>
      <c r="E15" s="393" t="s">
        <v>50</v>
      </c>
      <c r="F15" s="42">
        <v>45398</v>
      </c>
      <c r="G15" s="11">
        <v>5</v>
      </c>
      <c r="H15" s="11">
        <v>6</v>
      </c>
      <c r="I15" s="11"/>
      <c r="J15" s="11"/>
      <c r="K15" s="11"/>
      <c r="L15" s="11"/>
      <c r="M15" s="11"/>
      <c r="N15" s="11">
        <v>1</v>
      </c>
      <c r="O15" s="11">
        <v>12</v>
      </c>
      <c r="P15" s="11">
        <v>3</v>
      </c>
      <c r="Q15" s="11"/>
      <c r="R15" s="130" t="s">
        <v>45</v>
      </c>
      <c r="S15" s="367" t="s">
        <v>1534</v>
      </c>
      <c r="T15" s="42">
        <v>45398</v>
      </c>
      <c r="U15" s="11" t="s">
        <v>45</v>
      </c>
      <c r="V15" s="11">
        <v>21</v>
      </c>
      <c r="W15" s="11"/>
      <c r="X15" s="43"/>
      <c r="Y15" s="42"/>
      <c r="Z15" s="11"/>
      <c r="AA15" s="11"/>
      <c r="AB15" s="11"/>
      <c r="AC15" s="46"/>
      <c r="AD15" s="42"/>
      <c r="AE15" s="11"/>
      <c r="AF15" s="285"/>
    </row>
    <row r="16" spans="2:32" ht="15.75" customHeight="1" x14ac:dyDescent="0.2">
      <c r="B16" s="13" t="s">
        <v>94</v>
      </c>
      <c r="C16" s="384" t="s">
        <v>328</v>
      </c>
      <c r="D16" s="386">
        <v>2</v>
      </c>
      <c r="E16" s="387" t="s">
        <v>50</v>
      </c>
      <c r="F16" s="98">
        <v>45398</v>
      </c>
      <c r="G16" s="386"/>
      <c r="H16" s="386">
        <v>6</v>
      </c>
      <c r="I16" s="386"/>
      <c r="J16" s="386"/>
      <c r="K16" s="386"/>
      <c r="L16" s="386"/>
      <c r="M16" s="386"/>
      <c r="N16" s="386"/>
      <c r="O16" s="386"/>
      <c r="P16" s="386">
        <v>3</v>
      </c>
      <c r="Q16" s="386" t="s">
        <v>45</v>
      </c>
      <c r="R16" s="390"/>
      <c r="S16" s="322" t="s">
        <v>1535</v>
      </c>
      <c r="T16" s="98">
        <v>45398</v>
      </c>
      <c r="U16" s="384" t="s">
        <v>45</v>
      </c>
      <c r="V16" s="386">
        <v>3</v>
      </c>
      <c r="W16" s="384"/>
      <c r="X16" s="2"/>
      <c r="Y16" s="13"/>
      <c r="Z16" s="1"/>
      <c r="AA16" s="1"/>
      <c r="AB16" s="1"/>
      <c r="AC16" s="2"/>
      <c r="AD16" s="13"/>
      <c r="AE16" s="1"/>
      <c r="AF16" s="387"/>
    </row>
    <row r="17" spans="2:32" ht="15.75" customHeight="1" x14ac:dyDescent="0.2">
      <c r="B17" s="13" t="s">
        <v>94</v>
      </c>
      <c r="C17" s="384" t="s">
        <v>328</v>
      </c>
      <c r="D17" s="386">
        <v>3</v>
      </c>
      <c r="E17" s="387" t="s">
        <v>42</v>
      </c>
      <c r="F17" s="98">
        <v>45398</v>
      </c>
      <c r="G17" s="386">
        <v>3</v>
      </c>
      <c r="H17" s="386"/>
      <c r="I17" s="386"/>
      <c r="J17" s="386"/>
      <c r="K17" s="386"/>
      <c r="L17" s="386"/>
      <c r="M17" s="386"/>
      <c r="N17" s="386"/>
      <c r="O17" s="386"/>
      <c r="P17" s="386"/>
      <c r="Q17" s="386"/>
      <c r="R17" s="390"/>
      <c r="S17" s="322" t="s">
        <v>1536</v>
      </c>
      <c r="T17" s="56"/>
      <c r="U17" s="386"/>
      <c r="V17" s="386"/>
      <c r="W17" s="384"/>
      <c r="X17" s="2"/>
      <c r="Y17" s="13"/>
      <c r="Z17" s="1"/>
      <c r="AA17" s="1"/>
      <c r="AB17" s="1"/>
      <c r="AC17" s="2"/>
      <c r="AD17" s="13"/>
      <c r="AE17" s="1"/>
      <c r="AF17" s="387"/>
    </row>
    <row r="18" spans="2:32" ht="15.75" customHeight="1" x14ac:dyDescent="0.2">
      <c r="B18" s="13" t="s">
        <v>94</v>
      </c>
      <c r="C18" s="384" t="s">
        <v>328</v>
      </c>
      <c r="D18" s="386">
        <v>4</v>
      </c>
      <c r="E18" s="387" t="s">
        <v>50</v>
      </c>
      <c r="F18" s="98">
        <v>45398</v>
      </c>
      <c r="G18" s="386">
        <v>1</v>
      </c>
      <c r="H18" s="386">
        <v>6</v>
      </c>
      <c r="I18" s="386"/>
      <c r="J18" s="386"/>
      <c r="K18" s="386"/>
      <c r="L18" s="386"/>
      <c r="M18" s="386"/>
      <c r="N18" s="386">
        <v>2</v>
      </c>
      <c r="O18" s="386">
        <v>6</v>
      </c>
      <c r="P18" s="386"/>
      <c r="Q18" s="386"/>
      <c r="R18" s="390"/>
      <c r="S18" s="322" t="s">
        <v>1537</v>
      </c>
      <c r="T18" s="98">
        <v>45398</v>
      </c>
      <c r="U18" s="384" t="s">
        <v>45</v>
      </c>
      <c r="V18" s="386">
        <v>6</v>
      </c>
      <c r="W18" s="384"/>
      <c r="X18" s="2"/>
      <c r="Y18" s="13"/>
      <c r="Z18" s="1"/>
      <c r="AA18" s="1"/>
      <c r="AB18" s="1"/>
      <c r="AC18" s="2"/>
      <c r="AD18" s="13"/>
      <c r="AE18" s="1"/>
      <c r="AF18" s="387"/>
    </row>
    <row r="19" spans="2:32" ht="15.75" customHeight="1" x14ac:dyDescent="0.2">
      <c r="B19" s="13" t="s">
        <v>94</v>
      </c>
      <c r="C19" s="384" t="s">
        <v>328</v>
      </c>
      <c r="D19" s="386">
        <v>5</v>
      </c>
      <c r="E19" s="387" t="s">
        <v>1528</v>
      </c>
      <c r="F19" s="98">
        <v>45398</v>
      </c>
      <c r="G19" s="386"/>
      <c r="H19" s="386">
        <v>6</v>
      </c>
      <c r="I19" s="386"/>
      <c r="J19" s="386"/>
      <c r="K19" s="386">
        <v>3</v>
      </c>
      <c r="L19" s="386" t="s">
        <v>45</v>
      </c>
      <c r="M19" s="386"/>
      <c r="N19" s="386">
        <v>3</v>
      </c>
      <c r="O19" s="386">
        <v>3</v>
      </c>
      <c r="P19" s="386"/>
      <c r="Q19" s="386"/>
      <c r="R19" s="390"/>
      <c r="S19" s="321" t="s">
        <v>1538</v>
      </c>
      <c r="T19" s="98">
        <v>45398</v>
      </c>
      <c r="U19" s="384" t="s">
        <v>45</v>
      </c>
      <c r="V19" s="386">
        <v>6</v>
      </c>
      <c r="W19" s="384"/>
      <c r="X19" s="2"/>
      <c r="Y19" s="13"/>
      <c r="Z19" s="1"/>
      <c r="AA19" s="1"/>
      <c r="AB19" s="1"/>
      <c r="AC19" s="2"/>
      <c r="AD19" s="13"/>
      <c r="AE19" s="1"/>
      <c r="AF19" s="387"/>
    </row>
    <row r="20" spans="2:32" ht="15.75" customHeight="1" x14ac:dyDescent="0.2">
      <c r="B20" s="13" t="s">
        <v>94</v>
      </c>
      <c r="C20" s="384" t="s">
        <v>328</v>
      </c>
      <c r="D20" s="386">
        <v>6</v>
      </c>
      <c r="E20" s="387" t="s">
        <v>1529</v>
      </c>
      <c r="F20" s="98">
        <v>45398</v>
      </c>
      <c r="G20" s="386"/>
      <c r="H20" s="386">
        <v>3</v>
      </c>
      <c r="I20" s="386"/>
      <c r="J20" s="386"/>
      <c r="K20" s="386"/>
      <c r="L20" s="386"/>
      <c r="M20" s="386"/>
      <c r="N20" s="386">
        <v>3</v>
      </c>
      <c r="O20" s="386"/>
      <c r="P20" s="386"/>
      <c r="Q20" s="386"/>
      <c r="R20" s="390"/>
      <c r="S20" s="322" t="s">
        <v>1539</v>
      </c>
      <c r="T20" s="56"/>
      <c r="U20" s="386"/>
      <c r="V20" s="386"/>
      <c r="W20" s="384"/>
      <c r="X20" s="2"/>
      <c r="Y20" s="13"/>
      <c r="Z20" s="1"/>
      <c r="AA20" s="1"/>
      <c r="AB20" s="1"/>
      <c r="AC20" s="2"/>
      <c r="AD20" s="13"/>
      <c r="AE20" s="1"/>
      <c r="AF20" s="387"/>
    </row>
    <row r="21" spans="2:32" ht="15.75" customHeight="1" x14ac:dyDescent="0.2">
      <c r="B21" s="13" t="s">
        <v>94</v>
      </c>
      <c r="C21" s="384" t="s">
        <v>328</v>
      </c>
      <c r="D21" s="386">
        <v>7</v>
      </c>
      <c r="E21" s="387" t="s">
        <v>1529</v>
      </c>
      <c r="F21" s="98">
        <v>45398</v>
      </c>
      <c r="G21" s="386"/>
      <c r="H21" s="386">
        <v>3</v>
      </c>
      <c r="I21" s="386"/>
      <c r="J21" s="386"/>
      <c r="K21" s="386"/>
      <c r="L21" s="386"/>
      <c r="M21" s="386"/>
      <c r="N21" s="386">
        <v>2</v>
      </c>
      <c r="O21" s="386"/>
      <c r="P21" s="386"/>
      <c r="Q21" s="386"/>
      <c r="R21" s="390"/>
      <c r="S21" s="320" t="s">
        <v>1671</v>
      </c>
      <c r="T21" s="56"/>
      <c r="U21" s="386"/>
      <c r="V21" s="386"/>
      <c r="W21" s="384"/>
      <c r="X21" s="2"/>
      <c r="Y21" s="13"/>
      <c r="Z21" s="1"/>
      <c r="AA21" s="1"/>
      <c r="AB21" s="1"/>
      <c r="AC21" s="2"/>
      <c r="AD21" s="13"/>
      <c r="AE21" s="1"/>
      <c r="AF21" s="387"/>
    </row>
    <row r="22" spans="2:32" ht="15.75" customHeight="1" x14ac:dyDescent="0.2">
      <c r="B22" s="13" t="s">
        <v>94</v>
      </c>
      <c r="C22" s="384" t="s">
        <v>328</v>
      </c>
      <c r="D22" s="386">
        <v>8</v>
      </c>
      <c r="E22" s="387" t="s">
        <v>1529</v>
      </c>
      <c r="F22" s="98">
        <v>45398</v>
      </c>
      <c r="G22" s="386"/>
      <c r="H22" s="386">
        <v>3</v>
      </c>
      <c r="I22" s="386"/>
      <c r="J22" s="386"/>
      <c r="K22" s="386"/>
      <c r="L22" s="386"/>
      <c r="M22" s="386"/>
      <c r="N22" s="386">
        <v>3</v>
      </c>
      <c r="O22" s="386"/>
      <c r="P22" s="386"/>
      <c r="Q22" s="386"/>
      <c r="R22" s="390"/>
      <c r="S22" s="322" t="s">
        <v>1540</v>
      </c>
      <c r="T22" s="56"/>
      <c r="U22" s="386"/>
      <c r="V22" s="386"/>
      <c r="W22" s="384"/>
      <c r="X22" s="2"/>
      <c r="Y22" s="13"/>
      <c r="Z22" s="1"/>
      <c r="AA22" s="1"/>
      <c r="AB22" s="1"/>
      <c r="AC22" s="2"/>
      <c r="AD22" s="13"/>
      <c r="AE22" s="1"/>
      <c r="AF22" s="387"/>
    </row>
    <row r="23" spans="2:32" ht="15.75" customHeight="1" x14ac:dyDescent="0.2">
      <c r="B23" s="13" t="s">
        <v>94</v>
      </c>
      <c r="C23" s="384" t="s">
        <v>328</v>
      </c>
      <c r="D23" s="386">
        <v>9</v>
      </c>
      <c r="E23" s="387" t="s">
        <v>1529</v>
      </c>
      <c r="F23" s="98">
        <v>45398</v>
      </c>
      <c r="G23" s="386"/>
      <c r="H23" s="386">
        <v>3</v>
      </c>
      <c r="I23" s="386"/>
      <c r="J23" s="386"/>
      <c r="K23" s="386"/>
      <c r="L23" s="386"/>
      <c r="M23" s="386"/>
      <c r="N23" s="386">
        <v>3</v>
      </c>
      <c r="O23" s="386"/>
      <c r="P23" s="386"/>
      <c r="Q23" s="386"/>
      <c r="R23" s="390"/>
      <c r="S23" s="322" t="s">
        <v>1541</v>
      </c>
      <c r="T23" s="56"/>
      <c r="U23" s="386"/>
      <c r="V23" s="386"/>
      <c r="W23" s="384"/>
      <c r="X23" s="2"/>
      <c r="Y23" s="13"/>
      <c r="Z23" s="1"/>
      <c r="AA23" s="1"/>
      <c r="AB23" s="1"/>
      <c r="AC23" s="2"/>
      <c r="AD23" s="13"/>
      <c r="AE23" s="1"/>
      <c r="AF23" s="387"/>
    </row>
    <row r="24" spans="2:32" x14ac:dyDescent="0.2">
      <c r="B24" s="13" t="s">
        <v>94</v>
      </c>
      <c r="C24" s="384" t="s">
        <v>328</v>
      </c>
      <c r="D24" s="386">
        <v>10</v>
      </c>
      <c r="E24" s="387" t="s">
        <v>1529</v>
      </c>
      <c r="F24" s="98">
        <v>45398</v>
      </c>
      <c r="G24" s="386"/>
      <c r="H24" s="386">
        <v>3</v>
      </c>
      <c r="I24" s="386"/>
      <c r="J24" s="386"/>
      <c r="K24" s="386"/>
      <c r="L24" s="386"/>
      <c r="M24" s="386"/>
      <c r="N24" s="386">
        <v>3</v>
      </c>
      <c r="O24" s="386"/>
      <c r="P24" s="386"/>
      <c r="Q24" s="386"/>
      <c r="R24" s="390"/>
      <c r="S24" s="320" t="s">
        <v>1672</v>
      </c>
      <c r="T24" s="56"/>
      <c r="U24" s="386"/>
      <c r="V24" s="386"/>
      <c r="W24" s="384"/>
      <c r="X24" s="2"/>
      <c r="Y24" s="13"/>
      <c r="Z24" s="1"/>
      <c r="AA24" s="1"/>
      <c r="AB24" s="1"/>
      <c r="AC24" s="2"/>
      <c r="AD24" s="13"/>
      <c r="AE24" s="1"/>
      <c r="AF24" s="387"/>
    </row>
    <row r="25" spans="2:32" ht="15.75" customHeight="1" x14ac:dyDescent="0.2">
      <c r="B25" s="13" t="s">
        <v>94</v>
      </c>
      <c r="C25" s="384" t="s">
        <v>328</v>
      </c>
      <c r="D25" s="386">
        <v>11</v>
      </c>
      <c r="E25" s="387" t="s">
        <v>44</v>
      </c>
      <c r="F25" s="98">
        <v>45398</v>
      </c>
      <c r="G25" s="386">
        <v>1</v>
      </c>
      <c r="H25" s="386">
        <v>6</v>
      </c>
      <c r="I25" s="386"/>
      <c r="J25" s="386"/>
      <c r="K25" s="386">
        <v>2</v>
      </c>
      <c r="L25" s="386" t="s">
        <v>45</v>
      </c>
      <c r="M25" s="386"/>
      <c r="N25" s="386">
        <v>3</v>
      </c>
      <c r="O25" s="386">
        <v>15</v>
      </c>
      <c r="P25" s="386"/>
      <c r="Q25" s="386"/>
      <c r="R25" s="390"/>
      <c r="S25" s="321" t="s">
        <v>1542</v>
      </c>
      <c r="T25" s="98">
        <v>45398</v>
      </c>
      <c r="U25" s="384" t="s">
        <v>45</v>
      </c>
      <c r="V25" s="386">
        <v>17</v>
      </c>
      <c r="W25" s="384"/>
      <c r="X25" s="2"/>
      <c r="Y25" s="13"/>
      <c r="Z25" s="1"/>
      <c r="AA25" s="1"/>
      <c r="AB25" s="1"/>
      <c r="AC25" s="2"/>
      <c r="AD25" s="13"/>
      <c r="AE25" s="1"/>
      <c r="AF25" s="387"/>
    </row>
    <row r="26" spans="2:32" ht="15.75" customHeight="1" x14ac:dyDescent="0.2">
      <c r="B26" s="13" t="s">
        <v>94</v>
      </c>
      <c r="C26" s="384" t="s">
        <v>328</v>
      </c>
      <c r="D26" s="386">
        <v>12</v>
      </c>
      <c r="E26" s="387" t="s">
        <v>1528</v>
      </c>
      <c r="F26" s="98">
        <v>45398</v>
      </c>
      <c r="G26" s="386"/>
      <c r="H26" s="386">
        <v>8</v>
      </c>
      <c r="I26" s="386"/>
      <c r="J26" s="386"/>
      <c r="K26" s="386">
        <v>2</v>
      </c>
      <c r="L26" s="386"/>
      <c r="M26" s="386" t="s">
        <v>45</v>
      </c>
      <c r="N26" s="386">
        <v>1</v>
      </c>
      <c r="O26" s="386">
        <v>19</v>
      </c>
      <c r="P26" s="386"/>
      <c r="Q26" s="386"/>
      <c r="R26" s="390"/>
      <c r="S26" s="321" t="s">
        <v>1543</v>
      </c>
      <c r="T26" s="98">
        <v>45398</v>
      </c>
      <c r="U26" s="384" t="s">
        <v>45</v>
      </c>
      <c r="V26" s="386">
        <v>25</v>
      </c>
      <c r="W26" s="384"/>
      <c r="X26" s="2"/>
      <c r="Y26" s="13"/>
      <c r="Z26" s="1"/>
      <c r="AA26" s="1"/>
      <c r="AB26" s="1"/>
      <c r="AC26" s="2"/>
      <c r="AD26" s="13"/>
      <c r="AE26" s="1"/>
      <c r="AF26" s="387"/>
    </row>
    <row r="27" spans="2:32" ht="15.75" customHeight="1" x14ac:dyDescent="0.2">
      <c r="B27" s="13" t="s">
        <v>94</v>
      </c>
      <c r="C27" s="384" t="s">
        <v>328</v>
      </c>
      <c r="D27" s="386">
        <v>13</v>
      </c>
      <c r="E27" s="387" t="s">
        <v>62</v>
      </c>
      <c r="F27" s="98">
        <v>45398</v>
      </c>
      <c r="G27" s="386"/>
      <c r="H27" s="386">
        <v>3</v>
      </c>
      <c r="I27" s="386">
        <v>3</v>
      </c>
      <c r="J27" s="386"/>
      <c r="K27" s="386">
        <v>2</v>
      </c>
      <c r="L27" s="386"/>
      <c r="M27" s="386" t="s">
        <v>45</v>
      </c>
      <c r="N27" s="386">
        <v>2</v>
      </c>
      <c r="O27" s="386">
        <v>7</v>
      </c>
      <c r="P27" s="386">
        <v>3</v>
      </c>
      <c r="Q27" s="386" t="s">
        <v>45</v>
      </c>
      <c r="R27" s="390"/>
      <c r="S27" s="322" t="s">
        <v>1544</v>
      </c>
      <c r="T27" s="98">
        <v>45398</v>
      </c>
      <c r="U27" s="384" t="s">
        <v>45</v>
      </c>
      <c r="V27" s="386">
        <v>16</v>
      </c>
      <c r="W27" s="384"/>
      <c r="X27" s="2"/>
      <c r="Y27" s="13"/>
      <c r="Z27" s="1"/>
      <c r="AA27" s="1"/>
      <c r="AB27" s="1"/>
      <c r="AC27" s="2"/>
      <c r="AD27" s="13"/>
      <c r="AE27" s="1"/>
      <c r="AF27" s="387"/>
    </row>
    <row r="28" spans="2:32" ht="15.75" customHeight="1" x14ac:dyDescent="0.2">
      <c r="B28" s="13" t="s">
        <v>94</v>
      </c>
      <c r="C28" s="384" t="s">
        <v>328</v>
      </c>
      <c r="D28" s="386">
        <v>14</v>
      </c>
      <c r="E28" s="387" t="s">
        <v>62</v>
      </c>
      <c r="F28" s="98">
        <v>45398</v>
      </c>
      <c r="G28" s="386"/>
      <c r="H28" s="386">
        <v>6</v>
      </c>
      <c r="I28" s="386"/>
      <c r="J28" s="386"/>
      <c r="K28" s="386">
        <v>2</v>
      </c>
      <c r="L28" s="386"/>
      <c r="M28" s="386" t="s">
        <v>45</v>
      </c>
      <c r="N28" s="386">
        <v>2</v>
      </c>
      <c r="O28" s="386">
        <v>11</v>
      </c>
      <c r="P28" s="386">
        <v>3</v>
      </c>
      <c r="Q28" s="386"/>
      <c r="R28" s="390" t="s">
        <v>45</v>
      </c>
      <c r="S28" s="320" t="s">
        <v>1673</v>
      </c>
      <c r="T28" s="98">
        <v>45398</v>
      </c>
      <c r="U28" s="384" t="s">
        <v>45</v>
      </c>
      <c r="V28" s="386">
        <v>26</v>
      </c>
      <c r="W28" s="384" t="s">
        <v>329</v>
      </c>
      <c r="X28" s="2"/>
      <c r="Y28" s="13"/>
      <c r="Z28" s="1"/>
      <c r="AA28" s="1"/>
      <c r="AB28" s="1"/>
      <c r="AC28" s="2"/>
      <c r="AD28" s="13"/>
      <c r="AE28" s="1"/>
      <c r="AF28" s="387"/>
    </row>
    <row r="29" spans="2:32" ht="15.75" customHeight="1" x14ac:dyDescent="0.2">
      <c r="B29" s="13" t="s">
        <v>94</v>
      </c>
      <c r="C29" s="384" t="s">
        <v>328</v>
      </c>
      <c r="D29" s="386">
        <v>15</v>
      </c>
      <c r="E29" s="387" t="s">
        <v>1529</v>
      </c>
      <c r="F29" s="98">
        <v>45398</v>
      </c>
      <c r="G29" s="386"/>
      <c r="H29" s="386">
        <v>3</v>
      </c>
      <c r="I29" s="386"/>
      <c r="J29" s="386"/>
      <c r="K29" s="386"/>
      <c r="L29" s="386"/>
      <c r="M29" s="386"/>
      <c r="N29" s="386">
        <v>2</v>
      </c>
      <c r="O29" s="386"/>
      <c r="P29" s="386"/>
      <c r="Q29" s="386"/>
      <c r="R29" s="390"/>
      <c r="S29" s="322" t="s">
        <v>1545</v>
      </c>
      <c r="T29" s="98"/>
      <c r="U29" s="384"/>
      <c r="V29" s="386"/>
      <c r="W29" s="384"/>
      <c r="X29" s="2"/>
      <c r="Y29" s="13"/>
      <c r="Z29" s="1"/>
      <c r="AA29" s="1"/>
      <c r="AB29" s="1"/>
      <c r="AC29" s="2"/>
      <c r="AD29" s="13"/>
      <c r="AE29" s="1"/>
      <c r="AF29" s="387"/>
    </row>
    <row r="30" spans="2:32" ht="15.75" customHeight="1" x14ac:dyDescent="0.2">
      <c r="B30" s="13" t="s">
        <v>94</v>
      </c>
      <c r="C30" s="384" t="s">
        <v>328</v>
      </c>
      <c r="D30" s="386">
        <v>16</v>
      </c>
      <c r="E30" s="387" t="s">
        <v>1529</v>
      </c>
      <c r="F30" s="98">
        <v>45398</v>
      </c>
      <c r="G30" s="386"/>
      <c r="H30" s="386">
        <v>3</v>
      </c>
      <c r="I30" s="386"/>
      <c r="J30" s="386"/>
      <c r="K30" s="386">
        <v>2</v>
      </c>
      <c r="L30" s="386" t="s">
        <v>45</v>
      </c>
      <c r="M30" s="386"/>
      <c r="N30" s="386">
        <v>3</v>
      </c>
      <c r="O30" s="386">
        <v>5</v>
      </c>
      <c r="P30" s="386"/>
      <c r="Q30" s="386"/>
      <c r="R30" s="390"/>
      <c r="S30" s="322" t="s">
        <v>1546</v>
      </c>
      <c r="T30" s="98">
        <v>45398</v>
      </c>
      <c r="U30" s="384" t="s">
        <v>45</v>
      </c>
      <c r="V30" s="386">
        <v>7</v>
      </c>
      <c r="W30" s="384"/>
      <c r="X30" s="2"/>
      <c r="Y30" s="13"/>
      <c r="Z30" s="1"/>
      <c r="AA30" s="1"/>
      <c r="AB30" s="1"/>
      <c r="AC30" s="2"/>
      <c r="AD30" s="13"/>
      <c r="AE30" s="1"/>
      <c r="AF30" s="387"/>
    </row>
    <row r="31" spans="2:32" ht="15.75" customHeight="1" x14ac:dyDescent="0.2">
      <c r="B31" s="13" t="s">
        <v>94</v>
      </c>
      <c r="C31" s="384" t="s">
        <v>328</v>
      </c>
      <c r="D31" s="386">
        <v>17</v>
      </c>
      <c r="E31" s="387" t="s">
        <v>50</v>
      </c>
      <c r="F31" s="98">
        <v>45398</v>
      </c>
      <c r="G31" s="386"/>
      <c r="H31" s="386">
        <v>6</v>
      </c>
      <c r="I31" s="386"/>
      <c r="J31" s="386"/>
      <c r="K31" s="386"/>
      <c r="L31" s="386"/>
      <c r="M31" s="386"/>
      <c r="N31" s="386"/>
      <c r="O31" s="386">
        <v>12</v>
      </c>
      <c r="P31" s="386"/>
      <c r="Q31" s="386"/>
      <c r="R31" s="390"/>
      <c r="S31" s="321" t="s">
        <v>1116</v>
      </c>
      <c r="T31" s="98">
        <v>45398</v>
      </c>
      <c r="U31" s="384" t="s">
        <v>45</v>
      </c>
      <c r="V31" s="386">
        <v>12</v>
      </c>
      <c r="W31" s="384" t="s">
        <v>330</v>
      </c>
      <c r="X31" s="2"/>
      <c r="Y31" s="13"/>
      <c r="Z31" s="1"/>
      <c r="AA31" s="1"/>
      <c r="AB31" s="1"/>
      <c r="AC31" s="2"/>
      <c r="AD31" s="13"/>
      <c r="AE31" s="1"/>
      <c r="AF31" s="387"/>
    </row>
    <row r="32" spans="2:32" ht="15" customHeight="1" x14ac:dyDescent="0.2">
      <c r="B32" s="13" t="s">
        <v>94</v>
      </c>
      <c r="C32" s="384" t="s">
        <v>328</v>
      </c>
      <c r="D32" s="386">
        <v>18</v>
      </c>
      <c r="E32" s="387" t="s">
        <v>55</v>
      </c>
      <c r="F32" s="98">
        <v>45398</v>
      </c>
      <c r="G32" s="386"/>
      <c r="H32" s="386">
        <v>6</v>
      </c>
      <c r="I32" s="386"/>
      <c r="J32" s="386"/>
      <c r="K32" s="386"/>
      <c r="L32" s="386"/>
      <c r="M32" s="386"/>
      <c r="N32" s="386"/>
      <c r="O32" s="386">
        <v>18</v>
      </c>
      <c r="P32" s="386"/>
      <c r="Q32" s="386"/>
      <c r="R32" s="390"/>
      <c r="S32" s="321" t="s">
        <v>1547</v>
      </c>
      <c r="T32" s="98">
        <v>45398</v>
      </c>
      <c r="U32" s="384" t="s">
        <v>45</v>
      </c>
      <c r="V32" s="386">
        <v>18</v>
      </c>
      <c r="W32" s="384"/>
      <c r="X32" s="2"/>
      <c r="Y32" s="13"/>
      <c r="Z32" s="1"/>
      <c r="AA32" s="1"/>
      <c r="AB32" s="1"/>
      <c r="AC32" s="2"/>
      <c r="AD32" s="13"/>
      <c r="AE32" s="1"/>
      <c r="AF32" s="387"/>
    </row>
    <row r="33" spans="2:32" ht="15" customHeight="1" x14ac:dyDescent="0.2">
      <c r="B33" s="13" t="s">
        <v>94</v>
      </c>
      <c r="C33" s="384" t="s">
        <v>328</v>
      </c>
      <c r="D33" s="386">
        <v>19</v>
      </c>
      <c r="E33" s="387" t="s">
        <v>44</v>
      </c>
      <c r="F33" s="98">
        <v>45398</v>
      </c>
      <c r="G33" s="386"/>
      <c r="H33" s="386">
        <v>6</v>
      </c>
      <c r="I33" s="386"/>
      <c r="J33" s="386"/>
      <c r="K33" s="386"/>
      <c r="L33" s="386"/>
      <c r="M33" s="386"/>
      <c r="N33" s="386"/>
      <c r="O33" s="386">
        <v>11</v>
      </c>
      <c r="P33" s="386"/>
      <c r="Q33" s="386"/>
      <c r="R33" s="390"/>
      <c r="S33" s="321" t="s">
        <v>1547</v>
      </c>
      <c r="T33" s="98">
        <v>45398</v>
      </c>
      <c r="U33" s="384" t="s">
        <v>45</v>
      </c>
      <c r="V33" s="386">
        <v>11</v>
      </c>
      <c r="W33" s="384"/>
      <c r="X33" s="2"/>
      <c r="Y33" s="13"/>
      <c r="Z33" s="1"/>
      <c r="AA33" s="1"/>
      <c r="AB33" s="1"/>
      <c r="AC33" s="2"/>
      <c r="AD33" s="13"/>
      <c r="AE33" s="1"/>
      <c r="AF33" s="387"/>
    </row>
    <row r="34" spans="2:32" ht="15.75" customHeight="1" x14ac:dyDescent="0.2">
      <c r="B34" s="13" t="s">
        <v>94</v>
      </c>
      <c r="C34" s="384" t="s">
        <v>328</v>
      </c>
      <c r="D34" s="386">
        <v>20</v>
      </c>
      <c r="E34" s="387" t="s">
        <v>44</v>
      </c>
      <c r="F34" s="98">
        <v>45398</v>
      </c>
      <c r="G34" s="386"/>
      <c r="H34" s="386">
        <v>6</v>
      </c>
      <c r="I34" s="386"/>
      <c r="J34" s="386"/>
      <c r="K34" s="386"/>
      <c r="L34" s="386"/>
      <c r="M34" s="386"/>
      <c r="N34" s="386"/>
      <c r="O34" s="386">
        <v>6</v>
      </c>
      <c r="P34" s="386">
        <v>3</v>
      </c>
      <c r="Q34" s="386"/>
      <c r="R34" s="390" t="s">
        <v>45</v>
      </c>
      <c r="S34" s="320" t="s">
        <v>1674</v>
      </c>
      <c r="T34" s="98">
        <v>45398</v>
      </c>
      <c r="U34" s="384" t="s">
        <v>45</v>
      </c>
      <c r="V34" s="386">
        <v>15</v>
      </c>
      <c r="W34" s="384" t="s">
        <v>329</v>
      </c>
      <c r="X34" s="2"/>
      <c r="Y34" s="13"/>
      <c r="Z34" s="1"/>
      <c r="AA34" s="1"/>
      <c r="AB34" s="1"/>
      <c r="AC34" s="2"/>
      <c r="AD34" s="13"/>
      <c r="AE34" s="1"/>
      <c r="AF34" s="387"/>
    </row>
    <row r="35" spans="2:32" ht="15.75" customHeight="1" x14ac:dyDescent="0.2">
      <c r="B35" s="13" t="s">
        <v>94</v>
      </c>
      <c r="C35" s="384" t="s">
        <v>328</v>
      </c>
      <c r="D35" s="386">
        <v>21</v>
      </c>
      <c r="E35" s="387" t="s">
        <v>1528</v>
      </c>
      <c r="F35" s="98">
        <v>45398</v>
      </c>
      <c r="G35" s="386">
        <v>1</v>
      </c>
      <c r="H35" s="386"/>
      <c r="I35" s="386">
        <v>6</v>
      </c>
      <c r="J35" s="386"/>
      <c r="K35" s="386"/>
      <c r="L35" s="386"/>
      <c r="M35" s="386"/>
      <c r="N35" s="386"/>
      <c r="O35" s="386">
        <v>7</v>
      </c>
      <c r="P35" s="386" t="s">
        <v>1533</v>
      </c>
      <c r="Q35" s="386" t="s">
        <v>45</v>
      </c>
      <c r="R35" s="390"/>
      <c r="S35" s="320" t="s">
        <v>1675</v>
      </c>
      <c r="T35" s="98">
        <v>45398</v>
      </c>
      <c r="U35" s="384" t="s">
        <v>45</v>
      </c>
      <c r="V35" s="386">
        <v>10</v>
      </c>
      <c r="W35" s="384"/>
      <c r="X35" s="2"/>
      <c r="Y35" s="13"/>
      <c r="Z35" s="1"/>
      <c r="AA35" s="1"/>
      <c r="AB35" s="1"/>
      <c r="AC35" s="2"/>
      <c r="AD35" s="13"/>
      <c r="AE35" s="1"/>
      <c r="AF35" s="387"/>
    </row>
    <row r="36" spans="2:32" ht="15.75" customHeight="1" x14ac:dyDescent="0.2">
      <c r="B36" s="13" t="s">
        <v>94</v>
      </c>
      <c r="C36" s="384" t="s">
        <v>328</v>
      </c>
      <c r="D36" s="386">
        <v>22</v>
      </c>
      <c r="E36" s="387" t="s">
        <v>1529</v>
      </c>
      <c r="F36" s="98">
        <v>45398</v>
      </c>
      <c r="G36" s="386"/>
      <c r="H36" s="386">
        <v>3</v>
      </c>
      <c r="I36" s="386"/>
      <c r="J36" s="386"/>
      <c r="K36" s="386"/>
      <c r="L36" s="386"/>
      <c r="M36" s="386"/>
      <c r="N36" s="386"/>
      <c r="O36" s="386"/>
      <c r="P36" s="386"/>
      <c r="Q36" s="386"/>
      <c r="R36" s="390"/>
      <c r="S36" s="322" t="s">
        <v>1118</v>
      </c>
      <c r="T36" s="98"/>
      <c r="U36" s="384"/>
      <c r="V36" s="386"/>
      <c r="W36" s="384"/>
      <c r="X36" s="2"/>
      <c r="Y36" s="13"/>
      <c r="Z36" s="1"/>
      <c r="AA36" s="1"/>
      <c r="AB36" s="1"/>
      <c r="AC36" s="2"/>
      <c r="AD36" s="13"/>
      <c r="AE36" s="1"/>
      <c r="AF36" s="387"/>
    </row>
    <row r="37" spans="2:32" ht="15.75" customHeight="1" x14ac:dyDescent="0.2">
      <c r="B37" s="13" t="s">
        <v>94</v>
      </c>
      <c r="C37" s="384" t="s">
        <v>328</v>
      </c>
      <c r="D37" s="386">
        <v>23</v>
      </c>
      <c r="E37" s="387" t="s">
        <v>1529</v>
      </c>
      <c r="F37" s="98">
        <v>45398</v>
      </c>
      <c r="G37" s="386"/>
      <c r="H37" s="386">
        <v>3</v>
      </c>
      <c r="I37" s="386"/>
      <c r="J37" s="386"/>
      <c r="K37" s="386"/>
      <c r="L37" s="386"/>
      <c r="M37" s="386"/>
      <c r="N37" s="386"/>
      <c r="O37" s="386"/>
      <c r="P37" s="386"/>
      <c r="Q37" s="386"/>
      <c r="R37" s="390"/>
      <c r="S37" s="322" t="s">
        <v>1484</v>
      </c>
      <c r="T37" s="98"/>
      <c r="U37" s="384"/>
      <c r="V37" s="386"/>
      <c r="W37" s="384"/>
      <c r="X37" s="2"/>
      <c r="Y37" s="13"/>
      <c r="Z37" s="1"/>
      <c r="AA37" s="1"/>
      <c r="AB37" s="1"/>
      <c r="AC37" s="2"/>
      <c r="AD37" s="13"/>
      <c r="AE37" s="1"/>
      <c r="AF37" s="387"/>
    </row>
    <row r="38" spans="2:32" ht="15.75" customHeight="1" x14ac:dyDescent="0.2">
      <c r="B38" s="13" t="s">
        <v>94</v>
      </c>
      <c r="C38" s="384" t="s">
        <v>328</v>
      </c>
      <c r="D38" s="386">
        <v>24</v>
      </c>
      <c r="E38" s="387" t="s">
        <v>1529</v>
      </c>
      <c r="F38" s="98">
        <v>45398</v>
      </c>
      <c r="G38" s="386"/>
      <c r="H38" s="386">
        <v>3</v>
      </c>
      <c r="I38" s="386"/>
      <c r="J38" s="386"/>
      <c r="K38" s="386"/>
      <c r="L38" s="386"/>
      <c r="M38" s="386"/>
      <c r="N38" s="386"/>
      <c r="O38" s="386"/>
      <c r="P38" s="386"/>
      <c r="Q38" s="386"/>
      <c r="R38" s="390"/>
      <c r="S38" s="320" t="s">
        <v>1676</v>
      </c>
      <c r="T38" s="56"/>
      <c r="U38" s="386"/>
      <c r="V38" s="386"/>
      <c r="W38" s="384"/>
      <c r="X38" s="2"/>
      <c r="Y38" s="13"/>
      <c r="Z38" s="1"/>
      <c r="AA38" s="1"/>
      <c r="AB38" s="1"/>
      <c r="AC38" s="2"/>
      <c r="AD38" s="13"/>
      <c r="AE38" s="1"/>
      <c r="AF38" s="387"/>
    </row>
    <row r="39" spans="2:32" ht="15.75" customHeight="1" x14ac:dyDescent="0.2">
      <c r="B39" s="13" t="s">
        <v>94</v>
      </c>
      <c r="C39" s="384" t="s">
        <v>328</v>
      </c>
      <c r="D39" s="386">
        <v>25</v>
      </c>
      <c r="E39" s="387" t="s">
        <v>1529</v>
      </c>
      <c r="F39" s="98">
        <v>45398</v>
      </c>
      <c r="G39" s="386"/>
      <c r="H39" s="386">
        <v>3</v>
      </c>
      <c r="I39" s="386"/>
      <c r="J39" s="386"/>
      <c r="K39" s="386"/>
      <c r="L39" s="386"/>
      <c r="M39" s="386"/>
      <c r="N39" s="386"/>
      <c r="O39" s="386"/>
      <c r="P39" s="386"/>
      <c r="Q39" s="386"/>
      <c r="R39" s="390"/>
      <c r="S39" s="322" t="s">
        <v>1548</v>
      </c>
      <c r="T39" s="98"/>
      <c r="U39" s="384"/>
      <c r="V39" s="386"/>
      <c r="W39" s="384"/>
      <c r="X39" s="2"/>
      <c r="Y39" s="13"/>
      <c r="Z39" s="1"/>
      <c r="AA39" s="1"/>
      <c r="AB39" s="1"/>
      <c r="AC39" s="2"/>
      <c r="AD39" s="13"/>
      <c r="AE39" s="1"/>
      <c r="AF39" s="387"/>
    </row>
    <row r="40" spans="2:32" ht="15.75" customHeight="1" x14ac:dyDescent="0.2">
      <c r="B40" s="13" t="s">
        <v>94</v>
      </c>
      <c r="C40" s="384" t="s">
        <v>328</v>
      </c>
      <c r="D40" s="386">
        <v>26</v>
      </c>
      <c r="E40" s="387" t="s">
        <v>1529</v>
      </c>
      <c r="F40" s="98">
        <v>45398</v>
      </c>
      <c r="G40" s="386"/>
      <c r="H40" s="386">
        <v>3</v>
      </c>
      <c r="I40" s="386"/>
      <c r="J40" s="386"/>
      <c r="K40" s="386"/>
      <c r="L40" s="386"/>
      <c r="M40" s="386"/>
      <c r="N40" s="386"/>
      <c r="O40" s="386"/>
      <c r="P40" s="386"/>
      <c r="Q40" s="386"/>
      <c r="R40" s="390"/>
      <c r="S40" s="320" t="s">
        <v>1677</v>
      </c>
      <c r="T40" s="56"/>
      <c r="U40" s="386"/>
      <c r="V40" s="386"/>
      <c r="W40" s="384"/>
      <c r="X40" s="2"/>
      <c r="Y40" s="13"/>
      <c r="Z40" s="1"/>
      <c r="AA40" s="1"/>
      <c r="AB40" s="1"/>
      <c r="AC40" s="2"/>
      <c r="AD40" s="13"/>
      <c r="AE40" s="1"/>
      <c r="AF40" s="387"/>
    </row>
    <row r="41" spans="2:32" ht="15.75" customHeight="1" x14ac:dyDescent="0.2">
      <c r="B41" s="13" t="s">
        <v>94</v>
      </c>
      <c r="C41" s="384" t="s">
        <v>328</v>
      </c>
      <c r="D41" s="386">
        <v>27</v>
      </c>
      <c r="E41" s="387" t="s">
        <v>1529</v>
      </c>
      <c r="F41" s="98">
        <v>45398</v>
      </c>
      <c r="G41" s="386"/>
      <c r="H41" s="386">
        <v>3</v>
      </c>
      <c r="I41" s="386"/>
      <c r="J41" s="386"/>
      <c r="K41" s="386"/>
      <c r="L41" s="386"/>
      <c r="M41" s="386"/>
      <c r="N41" s="386"/>
      <c r="O41" s="386"/>
      <c r="P41" s="386"/>
      <c r="Q41" s="386"/>
      <c r="R41" s="390"/>
      <c r="S41" s="322" t="s">
        <v>1244</v>
      </c>
      <c r="T41" s="98"/>
      <c r="U41" s="384"/>
      <c r="V41" s="386"/>
      <c r="W41" s="384"/>
      <c r="X41" s="2"/>
      <c r="Y41" s="13"/>
      <c r="Z41" s="1"/>
      <c r="AA41" s="1"/>
      <c r="AB41" s="1"/>
      <c r="AC41" s="2"/>
      <c r="AD41" s="13"/>
      <c r="AE41" s="1"/>
      <c r="AF41" s="387"/>
    </row>
    <row r="42" spans="2:32" ht="15.75" customHeight="1" x14ac:dyDescent="0.2">
      <c r="B42" s="13" t="s">
        <v>94</v>
      </c>
      <c r="C42" s="384" t="s">
        <v>328</v>
      </c>
      <c r="D42" s="386">
        <v>28</v>
      </c>
      <c r="E42" s="387" t="s">
        <v>44</v>
      </c>
      <c r="F42" s="98">
        <v>45398</v>
      </c>
      <c r="G42" s="386"/>
      <c r="H42" s="386"/>
      <c r="I42" s="386">
        <v>6</v>
      </c>
      <c r="J42" s="386"/>
      <c r="K42" s="386"/>
      <c r="L42" s="386"/>
      <c r="M42" s="386"/>
      <c r="N42" s="386"/>
      <c r="O42" s="386">
        <v>3</v>
      </c>
      <c r="P42" s="386"/>
      <c r="Q42" s="386"/>
      <c r="R42" s="390"/>
      <c r="S42" s="322" t="s">
        <v>1118</v>
      </c>
      <c r="T42" s="98">
        <v>45398</v>
      </c>
      <c r="U42" s="384" t="s">
        <v>45</v>
      </c>
      <c r="V42" s="386">
        <v>3</v>
      </c>
      <c r="W42" s="384"/>
      <c r="X42" s="2"/>
      <c r="Y42" s="13"/>
      <c r="Z42" s="1"/>
      <c r="AA42" s="1"/>
      <c r="AB42" s="1"/>
      <c r="AC42" s="2"/>
      <c r="AD42" s="13"/>
      <c r="AE42" s="1"/>
      <c r="AF42" s="387"/>
    </row>
    <row r="43" spans="2:32" ht="15" customHeight="1" x14ac:dyDescent="0.2">
      <c r="B43" s="13" t="s">
        <v>94</v>
      </c>
      <c r="C43" s="384" t="s">
        <v>328</v>
      </c>
      <c r="D43" s="386">
        <v>29</v>
      </c>
      <c r="E43" s="387" t="s">
        <v>1529</v>
      </c>
      <c r="F43" s="98">
        <v>45398</v>
      </c>
      <c r="G43" s="386"/>
      <c r="H43" s="386">
        <v>3</v>
      </c>
      <c r="I43" s="386"/>
      <c r="J43" s="386"/>
      <c r="K43" s="386"/>
      <c r="L43" s="386"/>
      <c r="M43" s="386"/>
      <c r="N43" s="386"/>
      <c r="O43" s="386"/>
      <c r="P43" s="386"/>
      <c r="Q43" s="386"/>
      <c r="R43" s="390"/>
      <c r="S43" s="321" t="s">
        <v>1116</v>
      </c>
      <c r="T43" s="56"/>
      <c r="U43" s="386"/>
      <c r="V43" s="386"/>
      <c r="W43" s="384"/>
      <c r="X43" s="2"/>
      <c r="Y43" s="13"/>
      <c r="Z43" s="1"/>
      <c r="AA43" s="1"/>
      <c r="AB43" s="1"/>
      <c r="AC43" s="2"/>
      <c r="AD43" s="13"/>
      <c r="AE43" s="1"/>
      <c r="AF43" s="387"/>
    </row>
    <row r="44" spans="2:32" ht="15.75" customHeight="1" x14ac:dyDescent="0.2">
      <c r="B44" s="13" t="s">
        <v>94</v>
      </c>
      <c r="C44" s="384" t="s">
        <v>328</v>
      </c>
      <c r="D44" s="386">
        <v>30</v>
      </c>
      <c r="E44" s="387" t="s">
        <v>1529</v>
      </c>
      <c r="F44" s="98">
        <v>45398</v>
      </c>
      <c r="G44" s="386"/>
      <c r="H44" s="386">
        <v>3</v>
      </c>
      <c r="I44" s="386"/>
      <c r="J44" s="386"/>
      <c r="K44" s="386"/>
      <c r="L44" s="386"/>
      <c r="M44" s="386"/>
      <c r="N44" s="386"/>
      <c r="O44" s="386"/>
      <c r="P44" s="386"/>
      <c r="Q44" s="386"/>
      <c r="R44" s="390"/>
      <c r="S44" s="321" t="s">
        <v>1116</v>
      </c>
      <c r="T44" s="56"/>
      <c r="U44" s="386"/>
      <c r="V44" s="386"/>
      <c r="W44" s="384"/>
      <c r="X44" s="2"/>
      <c r="Y44" s="13"/>
      <c r="Z44" s="1"/>
      <c r="AA44" s="1"/>
      <c r="AB44" s="1"/>
      <c r="AC44" s="2"/>
      <c r="AD44" s="13"/>
      <c r="AE44" s="1"/>
      <c r="AF44" s="387"/>
    </row>
    <row r="45" spans="2:32" ht="15.75" customHeight="1" x14ac:dyDescent="0.2">
      <c r="B45" s="13" t="s">
        <v>94</v>
      </c>
      <c r="C45" s="384" t="s">
        <v>328</v>
      </c>
      <c r="D45" s="386">
        <v>31</v>
      </c>
      <c r="E45" s="387" t="s">
        <v>1529</v>
      </c>
      <c r="F45" s="98">
        <v>45398</v>
      </c>
      <c r="G45" s="386"/>
      <c r="H45" s="386">
        <v>3</v>
      </c>
      <c r="I45" s="386"/>
      <c r="J45" s="386"/>
      <c r="K45" s="386"/>
      <c r="L45" s="386"/>
      <c r="M45" s="386"/>
      <c r="N45" s="386"/>
      <c r="O45" s="386"/>
      <c r="P45" s="386"/>
      <c r="Q45" s="386"/>
      <c r="R45" s="390"/>
      <c r="S45" s="321" t="s">
        <v>1116</v>
      </c>
      <c r="T45" s="56"/>
      <c r="U45" s="386"/>
      <c r="V45" s="386"/>
      <c r="W45" s="384"/>
      <c r="X45" s="2"/>
      <c r="Y45" s="13"/>
      <c r="Z45" s="1"/>
      <c r="AA45" s="1"/>
      <c r="AB45" s="1"/>
      <c r="AC45" s="2"/>
      <c r="AD45" s="13"/>
      <c r="AE45" s="1"/>
      <c r="AF45" s="387"/>
    </row>
    <row r="46" spans="2:32" ht="15.75" customHeight="1" x14ac:dyDescent="0.2">
      <c r="B46" s="13" t="s">
        <v>94</v>
      </c>
      <c r="C46" s="384" t="s">
        <v>328</v>
      </c>
      <c r="D46" s="386">
        <v>32</v>
      </c>
      <c r="E46" s="387" t="s">
        <v>1529</v>
      </c>
      <c r="F46" s="98">
        <v>45398</v>
      </c>
      <c r="G46" s="386"/>
      <c r="H46" s="386">
        <v>3</v>
      </c>
      <c r="I46" s="386"/>
      <c r="J46" s="386"/>
      <c r="K46" s="386">
        <v>3</v>
      </c>
      <c r="L46" s="386"/>
      <c r="M46" s="386"/>
      <c r="N46" s="386"/>
      <c r="O46" s="386"/>
      <c r="P46" s="386"/>
      <c r="Q46" s="386"/>
      <c r="R46" s="390"/>
      <c r="S46" s="322" t="s">
        <v>1549</v>
      </c>
      <c r="T46" s="56"/>
      <c r="U46" s="386"/>
      <c r="V46" s="386"/>
      <c r="W46" s="384"/>
      <c r="X46" s="2"/>
      <c r="Y46" s="13"/>
      <c r="Z46" s="1"/>
      <c r="AA46" s="1"/>
      <c r="AB46" s="1"/>
      <c r="AC46" s="2"/>
      <c r="AD46" s="13"/>
      <c r="AE46" s="1"/>
      <c r="AF46" s="387"/>
    </row>
    <row r="47" spans="2:32" ht="15" customHeight="1" x14ac:dyDescent="0.2">
      <c r="B47" s="13" t="s">
        <v>94</v>
      </c>
      <c r="C47" s="384" t="s">
        <v>328</v>
      </c>
      <c r="D47" s="386">
        <v>33</v>
      </c>
      <c r="E47" s="387" t="s">
        <v>1529</v>
      </c>
      <c r="F47" s="98">
        <v>45398</v>
      </c>
      <c r="G47" s="386"/>
      <c r="H47" s="386">
        <v>3</v>
      </c>
      <c r="I47" s="386"/>
      <c r="J47" s="386"/>
      <c r="K47" s="386"/>
      <c r="L47" s="386"/>
      <c r="M47" s="386"/>
      <c r="N47" s="386"/>
      <c r="O47" s="386"/>
      <c r="P47" s="386"/>
      <c r="Q47" s="386"/>
      <c r="R47" s="390"/>
      <c r="S47" s="322" t="s">
        <v>1484</v>
      </c>
      <c r="T47" s="56"/>
      <c r="U47" s="386"/>
      <c r="V47" s="386"/>
      <c r="W47" s="384"/>
      <c r="X47" s="2"/>
      <c r="Y47" s="13"/>
      <c r="Z47" s="1"/>
      <c r="AA47" s="1"/>
      <c r="AB47" s="1"/>
      <c r="AC47" s="2"/>
      <c r="AD47" s="13"/>
      <c r="AE47" s="1"/>
      <c r="AF47" s="387"/>
    </row>
    <row r="48" spans="2:32" ht="15.75" customHeight="1" x14ac:dyDescent="0.2">
      <c r="B48" s="13" t="s">
        <v>94</v>
      </c>
      <c r="C48" s="384" t="s">
        <v>328</v>
      </c>
      <c r="D48" s="386">
        <v>34</v>
      </c>
      <c r="E48" s="387" t="s">
        <v>1529</v>
      </c>
      <c r="F48" s="98">
        <v>45398</v>
      </c>
      <c r="G48" s="386"/>
      <c r="H48" s="386">
        <v>3</v>
      </c>
      <c r="I48" s="386"/>
      <c r="J48" s="386"/>
      <c r="K48" s="386"/>
      <c r="L48" s="386"/>
      <c r="M48" s="386"/>
      <c r="N48" s="386"/>
      <c r="O48" s="386"/>
      <c r="P48" s="386"/>
      <c r="Q48" s="386"/>
      <c r="R48" s="390"/>
      <c r="S48" s="322" t="s">
        <v>1118</v>
      </c>
      <c r="T48" s="98"/>
      <c r="U48" s="384"/>
      <c r="V48" s="386"/>
      <c r="W48" s="384"/>
      <c r="X48" s="2"/>
      <c r="Y48" s="13"/>
      <c r="Z48" s="1"/>
      <c r="AA48" s="1"/>
      <c r="AB48" s="1"/>
      <c r="AC48" s="2"/>
      <c r="AD48" s="13"/>
      <c r="AE48" s="1"/>
      <c r="AF48" s="387"/>
    </row>
    <row r="49" spans="2:32" ht="15.75" customHeight="1" x14ac:dyDescent="0.2">
      <c r="B49" s="13" t="s">
        <v>94</v>
      </c>
      <c r="C49" s="384" t="s">
        <v>328</v>
      </c>
      <c r="D49" s="386">
        <v>35</v>
      </c>
      <c r="E49" s="387" t="s">
        <v>1529</v>
      </c>
      <c r="F49" s="98">
        <v>45398</v>
      </c>
      <c r="G49" s="386"/>
      <c r="H49" s="386">
        <v>3</v>
      </c>
      <c r="I49" s="386"/>
      <c r="J49" s="386"/>
      <c r="K49" s="386"/>
      <c r="L49" s="386"/>
      <c r="M49" s="386"/>
      <c r="N49" s="386"/>
      <c r="O49" s="386"/>
      <c r="P49" s="386"/>
      <c r="Q49" s="386"/>
      <c r="R49" s="390"/>
      <c r="S49" s="321" t="s">
        <v>1116</v>
      </c>
      <c r="T49" s="56"/>
      <c r="U49" s="386"/>
      <c r="V49" s="386"/>
      <c r="W49" s="384"/>
      <c r="X49" s="2"/>
      <c r="Y49" s="13"/>
      <c r="Z49" s="1"/>
      <c r="AA49" s="1"/>
      <c r="AB49" s="1"/>
      <c r="AC49" s="2"/>
      <c r="AD49" s="13"/>
      <c r="AE49" s="1"/>
      <c r="AF49" s="387"/>
    </row>
    <row r="50" spans="2:32" ht="15" customHeight="1" x14ac:dyDescent="0.2">
      <c r="B50" s="13" t="s">
        <v>94</v>
      </c>
      <c r="C50" s="384" t="s">
        <v>328</v>
      </c>
      <c r="D50" s="386">
        <v>36</v>
      </c>
      <c r="E50" s="387" t="s">
        <v>1529</v>
      </c>
      <c r="F50" s="98">
        <v>45398</v>
      </c>
      <c r="G50" s="386"/>
      <c r="H50" s="386">
        <v>3</v>
      </c>
      <c r="I50" s="386"/>
      <c r="J50" s="386"/>
      <c r="K50" s="386"/>
      <c r="L50" s="386"/>
      <c r="M50" s="386"/>
      <c r="N50" s="386"/>
      <c r="O50" s="386"/>
      <c r="P50" s="386"/>
      <c r="Q50" s="386"/>
      <c r="R50" s="390"/>
      <c r="S50" s="322" t="s">
        <v>1118</v>
      </c>
      <c r="T50" s="98"/>
      <c r="U50" s="384"/>
      <c r="V50" s="386"/>
      <c r="W50" s="384"/>
      <c r="X50" s="2"/>
      <c r="Y50" s="13"/>
      <c r="Z50" s="1"/>
      <c r="AA50" s="1"/>
      <c r="AB50" s="1"/>
      <c r="AC50" s="2"/>
      <c r="AD50" s="13"/>
      <c r="AE50" s="1"/>
      <c r="AF50" s="387"/>
    </row>
    <row r="51" spans="2:32" x14ac:dyDescent="0.2">
      <c r="B51" s="13" t="s">
        <v>94</v>
      </c>
      <c r="C51" s="384" t="s">
        <v>328</v>
      </c>
      <c r="D51" s="386">
        <v>37</v>
      </c>
      <c r="E51" s="387" t="s">
        <v>44</v>
      </c>
      <c r="F51" s="98">
        <v>45398</v>
      </c>
      <c r="G51" s="386">
        <v>1</v>
      </c>
      <c r="H51" s="386">
        <v>6</v>
      </c>
      <c r="I51" s="386"/>
      <c r="J51" s="386"/>
      <c r="K51" s="386"/>
      <c r="L51" s="386"/>
      <c r="M51" s="386"/>
      <c r="N51" s="386"/>
      <c r="O51" s="386">
        <v>6</v>
      </c>
      <c r="P51" s="386"/>
      <c r="Q51" s="386"/>
      <c r="R51" s="390"/>
      <c r="S51" s="320" t="s">
        <v>1678</v>
      </c>
      <c r="T51" s="98">
        <v>45398</v>
      </c>
      <c r="U51" s="384" t="s">
        <v>45</v>
      </c>
      <c r="V51" s="386">
        <v>6</v>
      </c>
      <c r="W51" s="384"/>
      <c r="X51" s="2"/>
      <c r="Y51" s="13"/>
      <c r="Z51" s="1"/>
      <c r="AA51" s="1"/>
      <c r="AB51" s="1"/>
      <c r="AC51" s="2"/>
      <c r="AD51" s="13"/>
      <c r="AE51" s="1"/>
      <c r="AF51" s="387"/>
    </row>
    <row r="52" spans="2:32" x14ac:dyDescent="0.2">
      <c r="B52" s="13" t="s">
        <v>94</v>
      </c>
      <c r="C52" s="384" t="s">
        <v>328</v>
      </c>
      <c r="D52" s="386">
        <v>38</v>
      </c>
      <c r="E52" s="387" t="s">
        <v>44</v>
      </c>
      <c r="F52" s="98">
        <v>45398</v>
      </c>
      <c r="G52" s="386"/>
      <c r="H52" s="386"/>
      <c r="I52" s="386">
        <v>6</v>
      </c>
      <c r="J52" s="386"/>
      <c r="K52" s="386"/>
      <c r="L52" s="386"/>
      <c r="M52" s="386"/>
      <c r="N52" s="386"/>
      <c r="O52" s="386">
        <v>6</v>
      </c>
      <c r="P52" s="386"/>
      <c r="Q52" s="386"/>
      <c r="R52" s="390"/>
      <c r="S52" s="320" t="s">
        <v>1679</v>
      </c>
      <c r="T52" s="98">
        <v>45398</v>
      </c>
      <c r="U52" s="384" t="s">
        <v>45</v>
      </c>
      <c r="V52" s="386">
        <v>6</v>
      </c>
      <c r="W52" s="384"/>
      <c r="X52" s="2"/>
      <c r="Y52" s="13"/>
      <c r="Z52" s="1"/>
      <c r="AA52" s="1"/>
      <c r="AB52" s="1"/>
      <c r="AC52" s="2"/>
      <c r="AD52" s="13"/>
      <c r="AE52" s="1"/>
      <c r="AF52" s="387"/>
    </row>
    <row r="53" spans="2:32" ht="15" customHeight="1" x14ac:dyDescent="0.2">
      <c r="B53" s="13" t="s">
        <v>94</v>
      </c>
      <c r="C53" s="384" t="s">
        <v>328</v>
      </c>
      <c r="D53" s="386">
        <v>39</v>
      </c>
      <c r="E53" s="387" t="s">
        <v>1528</v>
      </c>
      <c r="F53" s="98">
        <v>45399</v>
      </c>
      <c r="G53" s="386">
        <v>2</v>
      </c>
      <c r="H53" s="386">
        <v>6</v>
      </c>
      <c r="I53" s="386"/>
      <c r="J53" s="386"/>
      <c r="K53" s="386"/>
      <c r="L53" s="386"/>
      <c r="M53" s="386"/>
      <c r="N53" s="386"/>
      <c r="O53" s="386">
        <v>3</v>
      </c>
      <c r="P53" s="386"/>
      <c r="Q53" s="386"/>
      <c r="R53" s="390"/>
      <c r="S53" s="322" t="s">
        <v>1550</v>
      </c>
      <c r="T53" s="98">
        <v>45399</v>
      </c>
      <c r="U53" s="384" t="s">
        <v>45</v>
      </c>
      <c r="V53" s="386">
        <v>3</v>
      </c>
      <c r="W53" s="384"/>
      <c r="X53" s="2"/>
      <c r="Y53" s="13"/>
      <c r="Z53" s="1"/>
      <c r="AA53" s="1"/>
      <c r="AB53" s="1"/>
      <c r="AC53" s="2"/>
      <c r="AD53" s="13"/>
      <c r="AE53" s="1"/>
      <c r="AF53" s="387"/>
    </row>
    <row r="54" spans="2:32" ht="15" customHeight="1" x14ac:dyDescent="0.2">
      <c r="B54" s="13" t="s">
        <v>94</v>
      </c>
      <c r="C54" s="384" t="s">
        <v>328</v>
      </c>
      <c r="D54" s="386">
        <v>40</v>
      </c>
      <c r="E54" s="387" t="s">
        <v>44</v>
      </c>
      <c r="F54" s="98">
        <v>45399</v>
      </c>
      <c r="G54" s="386">
        <v>1</v>
      </c>
      <c r="H54" s="386"/>
      <c r="I54" s="386">
        <v>6</v>
      </c>
      <c r="J54" s="386"/>
      <c r="K54" s="386"/>
      <c r="L54" s="386"/>
      <c r="M54" s="386"/>
      <c r="N54" s="386">
        <v>3</v>
      </c>
      <c r="O54" s="386">
        <v>6</v>
      </c>
      <c r="P54" s="386"/>
      <c r="Q54" s="386"/>
      <c r="R54" s="390"/>
      <c r="S54" s="321" t="s">
        <v>1116</v>
      </c>
      <c r="T54" s="98">
        <v>45399</v>
      </c>
      <c r="U54" s="384" t="s">
        <v>45</v>
      </c>
      <c r="V54" s="386">
        <v>6</v>
      </c>
      <c r="W54" s="384"/>
      <c r="X54" s="2"/>
      <c r="Y54" s="13"/>
      <c r="Z54" s="1"/>
      <c r="AA54" s="1"/>
      <c r="AB54" s="1"/>
      <c r="AC54" s="2"/>
      <c r="AD54" s="13"/>
      <c r="AE54" s="1"/>
      <c r="AF54" s="387"/>
    </row>
    <row r="55" spans="2:32" ht="15" customHeight="1" x14ac:dyDescent="0.2">
      <c r="B55" s="13" t="s">
        <v>94</v>
      </c>
      <c r="C55" s="384" t="s">
        <v>328</v>
      </c>
      <c r="D55" s="386">
        <v>41</v>
      </c>
      <c r="E55" s="387" t="s">
        <v>44</v>
      </c>
      <c r="F55" s="98">
        <v>45399</v>
      </c>
      <c r="G55" s="386"/>
      <c r="H55" s="386"/>
      <c r="I55" s="386">
        <v>6</v>
      </c>
      <c r="J55" s="386"/>
      <c r="K55" s="386"/>
      <c r="L55" s="386"/>
      <c r="M55" s="386"/>
      <c r="N55" s="386">
        <v>3</v>
      </c>
      <c r="O55" s="386">
        <v>3</v>
      </c>
      <c r="P55" s="386">
        <v>3</v>
      </c>
      <c r="Q55" s="386" t="s">
        <v>45</v>
      </c>
      <c r="R55" s="390"/>
      <c r="S55" s="321" t="s">
        <v>1551</v>
      </c>
      <c r="T55" s="98">
        <v>45399</v>
      </c>
      <c r="U55" s="384" t="s">
        <v>45</v>
      </c>
      <c r="V55" s="386">
        <v>6</v>
      </c>
      <c r="W55" s="384"/>
      <c r="X55" s="2"/>
      <c r="Y55" s="13"/>
      <c r="Z55" s="1"/>
      <c r="AA55" s="1"/>
      <c r="AB55" s="1"/>
      <c r="AC55" s="2"/>
      <c r="AD55" s="13"/>
      <c r="AE55" s="1"/>
      <c r="AF55" s="387"/>
    </row>
    <row r="56" spans="2:32" ht="15.75" customHeight="1" x14ac:dyDescent="0.2">
      <c r="B56" s="13" t="s">
        <v>94</v>
      </c>
      <c r="C56" s="384" t="s">
        <v>328</v>
      </c>
      <c r="D56" s="386">
        <v>42</v>
      </c>
      <c r="E56" s="387" t="s">
        <v>1529</v>
      </c>
      <c r="F56" s="98">
        <v>45399</v>
      </c>
      <c r="G56" s="386"/>
      <c r="H56" s="386">
        <v>3</v>
      </c>
      <c r="I56" s="386"/>
      <c r="J56" s="386"/>
      <c r="K56" s="386"/>
      <c r="L56" s="386"/>
      <c r="M56" s="386"/>
      <c r="N56" s="386"/>
      <c r="O56" s="386"/>
      <c r="P56" s="386"/>
      <c r="Q56" s="386"/>
      <c r="R56" s="390"/>
      <c r="S56" s="322" t="s">
        <v>1118</v>
      </c>
      <c r="T56" s="56"/>
      <c r="U56" s="386"/>
      <c r="V56" s="386"/>
      <c r="W56" s="384"/>
      <c r="X56" s="2"/>
      <c r="Y56" s="13"/>
      <c r="Z56" s="1"/>
      <c r="AA56" s="1"/>
      <c r="AB56" s="1"/>
      <c r="AC56" s="2"/>
      <c r="AD56" s="13"/>
      <c r="AE56" s="1"/>
      <c r="AF56" s="387"/>
    </row>
    <row r="57" spans="2:32" ht="15.75" customHeight="1" x14ac:dyDescent="0.2">
      <c r="B57" s="13" t="s">
        <v>94</v>
      </c>
      <c r="C57" s="384" t="s">
        <v>328</v>
      </c>
      <c r="D57" s="386">
        <v>43</v>
      </c>
      <c r="E57" s="387" t="s">
        <v>1529</v>
      </c>
      <c r="F57" s="98">
        <v>45399</v>
      </c>
      <c r="G57" s="386"/>
      <c r="H57" s="386">
        <v>3</v>
      </c>
      <c r="I57" s="386"/>
      <c r="J57" s="386"/>
      <c r="K57" s="386"/>
      <c r="L57" s="386"/>
      <c r="M57" s="386"/>
      <c r="N57" s="386"/>
      <c r="O57" s="386"/>
      <c r="P57" s="386"/>
      <c r="Q57" s="386"/>
      <c r="R57" s="390"/>
      <c r="S57" s="321" t="s">
        <v>1116</v>
      </c>
      <c r="T57" s="56"/>
      <c r="U57" s="386"/>
      <c r="V57" s="386"/>
      <c r="W57" s="384"/>
      <c r="X57" s="2"/>
      <c r="Y57" s="13"/>
      <c r="Z57" s="1"/>
      <c r="AA57" s="1"/>
      <c r="AB57" s="1"/>
      <c r="AC57" s="2"/>
      <c r="AD57" s="13"/>
      <c r="AE57" s="1"/>
      <c r="AF57" s="387"/>
    </row>
    <row r="58" spans="2:32" ht="15.75" customHeight="1" x14ac:dyDescent="0.2">
      <c r="B58" s="13" t="s">
        <v>94</v>
      </c>
      <c r="C58" s="384" t="s">
        <v>328</v>
      </c>
      <c r="D58" s="386">
        <v>44</v>
      </c>
      <c r="E58" s="387" t="s">
        <v>1529</v>
      </c>
      <c r="F58" s="98">
        <v>45399</v>
      </c>
      <c r="G58" s="386"/>
      <c r="H58" s="386">
        <v>3</v>
      </c>
      <c r="I58" s="386"/>
      <c r="J58" s="386"/>
      <c r="K58" s="386"/>
      <c r="L58" s="386"/>
      <c r="M58" s="386"/>
      <c r="N58" s="386"/>
      <c r="O58" s="386"/>
      <c r="P58" s="386"/>
      <c r="Q58" s="386"/>
      <c r="R58" s="390"/>
      <c r="S58" s="321" t="s">
        <v>1116</v>
      </c>
      <c r="T58" s="56"/>
      <c r="U58" s="386"/>
      <c r="V58" s="386"/>
      <c r="W58" s="384"/>
      <c r="X58" s="2"/>
      <c r="Y58" s="13"/>
      <c r="Z58" s="1"/>
      <c r="AA58" s="1"/>
      <c r="AB58" s="1"/>
      <c r="AC58" s="2"/>
      <c r="AD58" s="13"/>
      <c r="AE58" s="1"/>
      <c r="AF58" s="387"/>
    </row>
    <row r="59" spans="2:32" x14ac:dyDescent="0.2">
      <c r="B59" s="13" t="s">
        <v>94</v>
      </c>
      <c r="C59" s="384" t="s">
        <v>328</v>
      </c>
      <c r="D59" s="386">
        <v>45</v>
      </c>
      <c r="E59" s="387" t="s">
        <v>1529</v>
      </c>
      <c r="F59" s="98">
        <v>45399</v>
      </c>
      <c r="G59" s="386"/>
      <c r="H59" s="386">
        <v>1</v>
      </c>
      <c r="I59" s="386">
        <v>2</v>
      </c>
      <c r="J59" s="386"/>
      <c r="K59" s="386"/>
      <c r="L59" s="386"/>
      <c r="M59" s="386"/>
      <c r="N59" s="386"/>
      <c r="O59" s="386"/>
      <c r="P59" s="386"/>
      <c r="Q59" s="386"/>
      <c r="R59" s="390"/>
      <c r="S59" s="320" t="s">
        <v>1680</v>
      </c>
      <c r="T59" s="98"/>
      <c r="U59" s="384"/>
      <c r="V59" s="386"/>
      <c r="W59" s="384"/>
      <c r="X59" s="2"/>
      <c r="Y59" s="13"/>
      <c r="Z59" s="1"/>
      <c r="AA59" s="1"/>
      <c r="AB59" s="1"/>
      <c r="AC59" s="2"/>
      <c r="AD59" s="13"/>
      <c r="AE59" s="1"/>
      <c r="AF59" s="387"/>
    </row>
    <row r="60" spans="2:32" ht="15.75" customHeight="1" x14ac:dyDescent="0.2">
      <c r="B60" s="13" t="s">
        <v>94</v>
      </c>
      <c r="C60" s="384" t="s">
        <v>328</v>
      </c>
      <c r="D60" s="386">
        <v>46</v>
      </c>
      <c r="E60" s="387" t="s">
        <v>55</v>
      </c>
      <c r="F60" s="98">
        <v>45399</v>
      </c>
      <c r="G60" s="386"/>
      <c r="H60" s="386"/>
      <c r="I60" s="386">
        <v>6</v>
      </c>
      <c r="J60" s="386"/>
      <c r="K60" s="386"/>
      <c r="L60" s="386"/>
      <c r="M60" s="386"/>
      <c r="N60" s="386"/>
      <c r="O60" s="386"/>
      <c r="P60" s="386"/>
      <c r="Q60" s="386"/>
      <c r="R60" s="390"/>
      <c r="S60" s="322" t="s">
        <v>1552</v>
      </c>
      <c r="T60" s="98">
        <v>45399</v>
      </c>
      <c r="U60" s="384" t="s">
        <v>45</v>
      </c>
      <c r="V60" s="386">
        <v>3</v>
      </c>
      <c r="W60" s="384"/>
      <c r="X60" s="2"/>
      <c r="Y60" s="13"/>
      <c r="Z60" s="1"/>
      <c r="AA60" s="1"/>
      <c r="AB60" s="1"/>
      <c r="AC60" s="2"/>
      <c r="AD60" s="13"/>
      <c r="AE60" s="1"/>
      <c r="AF60" s="387"/>
    </row>
    <row r="61" spans="2:32" ht="15.75" customHeight="1" x14ac:dyDescent="0.2">
      <c r="B61" s="13" t="s">
        <v>94</v>
      </c>
      <c r="C61" s="384" t="s">
        <v>328</v>
      </c>
      <c r="D61" s="386">
        <v>47</v>
      </c>
      <c r="E61" s="387" t="s">
        <v>1528</v>
      </c>
      <c r="F61" s="98">
        <v>45399</v>
      </c>
      <c r="G61" s="386">
        <v>2</v>
      </c>
      <c r="H61" s="386"/>
      <c r="I61" s="386">
        <v>6</v>
      </c>
      <c r="J61" s="386"/>
      <c r="K61" s="386"/>
      <c r="L61" s="386"/>
      <c r="M61" s="386"/>
      <c r="N61" s="386"/>
      <c r="O61" s="386"/>
      <c r="P61" s="386"/>
      <c r="Q61" s="386"/>
      <c r="R61" s="390"/>
      <c r="S61" s="320" t="s">
        <v>1681</v>
      </c>
      <c r="T61" s="98"/>
      <c r="U61" s="384"/>
      <c r="V61" s="386"/>
      <c r="W61" s="384"/>
      <c r="X61" s="2"/>
      <c r="Y61" s="13"/>
      <c r="Z61" s="1"/>
      <c r="AA61" s="1"/>
      <c r="AB61" s="1"/>
      <c r="AC61" s="2"/>
      <c r="AD61" s="13"/>
      <c r="AE61" s="1"/>
      <c r="AF61" s="387"/>
    </row>
    <row r="62" spans="2:32" ht="15.75" customHeight="1" x14ac:dyDescent="0.2">
      <c r="B62" s="13" t="s">
        <v>94</v>
      </c>
      <c r="C62" s="384" t="s">
        <v>328</v>
      </c>
      <c r="D62" s="386">
        <v>48</v>
      </c>
      <c r="E62" s="387" t="s">
        <v>44</v>
      </c>
      <c r="F62" s="98">
        <v>45399</v>
      </c>
      <c r="G62" s="386">
        <v>1</v>
      </c>
      <c r="H62" s="386"/>
      <c r="I62" s="386">
        <v>6</v>
      </c>
      <c r="J62" s="386"/>
      <c r="K62" s="386"/>
      <c r="L62" s="386"/>
      <c r="M62" s="386"/>
      <c r="N62" s="386"/>
      <c r="O62" s="386"/>
      <c r="P62" s="386">
        <v>3</v>
      </c>
      <c r="Q62" s="386"/>
      <c r="R62" s="390" t="s">
        <v>45</v>
      </c>
      <c r="S62" s="320" t="s">
        <v>1682</v>
      </c>
      <c r="T62" s="98">
        <v>45399</v>
      </c>
      <c r="U62" s="384" t="s">
        <v>45</v>
      </c>
      <c r="V62" s="386">
        <v>15</v>
      </c>
      <c r="W62" s="135" t="s">
        <v>331</v>
      </c>
      <c r="X62" s="2"/>
      <c r="Y62" s="13"/>
      <c r="Z62" s="1"/>
      <c r="AA62" s="1"/>
      <c r="AB62" s="1"/>
      <c r="AC62" s="2"/>
      <c r="AD62" s="13"/>
      <c r="AE62" s="1"/>
      <c r="AF62" s="387"/>
    </row>
    <row r="63" spans="2:32" ht="15.75" customHeight="1" x14ac:dyDescent="0.2">
      <c r="B63" s="13" t="s">
        <v>94</v>
      </c>
      <c r="C63" s="384" t="s">
        <v>328</v>
      </c>
      <c r="D63" s="386">
        <v>49</v>
      </c>
      <c r="E63" s="387" t="s">
        <v>50</v>
      </c>
      <c r="F63" s="98">
        <v>45399</v>
      </c>
      <c r="G63" s="386"/>
      <c r="H63" s="386"/>
      <c r="I63" s="386">
        <v>6</v>
      </c>
      <c r="J63" s="386"/>
      <c r="K63" s="386"/>
      <c r="L63" s="386"/>
      <c r="M63" s="386"/>
      <c r="N63" s="386"/>
      <c r="O63" s="386"/>
      <c r="P63" s="386"/>
      <c r="Q63" s="386"/>
      <c r="R63" s="390"/>
      <c r="S63" s="322" t="s">
        <v>1118</v>
      </c>
      <c r="T63" s="98">
        <v>45399</v>
      </c>
      <c r="U63" s="384" t="s">
        <v>45</v>
      </c>
      <c r="V63" s="386">
        <v>4</v>
      </c>
      <c r="W63" s="384"/>
      <c r="X63" s="2"/>
      <c r="Y63" s="13"/>
      <c r="Z63" s="1"/>
      <c r="AA63" s="1"/>
      <c r="AB63" s="1"/>
      <c r="AC63" s="2"/>
      <c r="AD63" s="13"/>
      <c r="AE63" s="1"/>
      <c r="AF63" s="387"/>
    </row>
    <row r="64" spans="2:32" ht="15.75" customHeight="1" x14ac:dyDescent="0.2">
      <c r="B64" s="13" t="s">
        <v>94</v>
      </c>
      <c r="C64" s="384" t="s">
        <v>328</v>
      </c>
      <c r="D64" s="386">
        <v>50</v>
      </c>
      <c r="E64" s="387" t="s">
        <v>1529</v>
      </c>
      <c r="F64" s="98">
        <v>45399</v>
      </c>
      <c r="G64" s="386"/>
      <c r="H64" s="386">
        <v>3</v>
      </c>
      <c r="I64" s="386"/>
      <c r="J64" s="386"/>
      <c r="K64" s="386"/>
      <c r="L64" s="386"/>
      <c r="M64" s="386"/>
      <c r="N64" s="386">
        <v>3</v>
      </c>
      <c r="O64" s="386"/>
      <c r="P64" s="386"/>
      <c r="Q64" s="386"/>
      <c r="R64" s="390"/>
      <c r="S64" s="322" t="s">
        <v>1553</v>
      </c>
      <c r="T64" s="98"/>
      <c r="U64" s="384"/>
      <c r="V64" s="386"/>
      <c r="W64" s="384"/>
      <c r="X64" s="2"/>
      <c r="Y64" s="13"/>
      <c r="Z64" s="1"/>
      <c r="AA64" s="1"/>
      <c r="AB64" s="1"/>
      <c r="AC64" s="2"/>
      <c r="AD64" s="13"/>
      <c r="AE64" s="1"/>
      <c r="AF64" s="387"/>
    </row>
    <row r="65" spans="2:32" ht="15.75" customHeight="1" x14ac:dyDescent="0.2">
      <c r="B65" s="13" t="s">
        <v>94</v>
      </c>
      <c r="C65" s="384" t="s">
        <v>328</v>
      </c>
      <c r="D65" s="386">
        <v>51</v>
      </c>
      <c r="E65" s="387" t="s">
        <v>1528</v>
      </c>
      <c r="F65" s="98">
        <v>45399</v>
      </c>
      <c r="G65" s="386"/>
      <c r="H65" s="386">
        <v>5</v>
      </c>
      <c r="I65" s="386"/>
      <c r="J65" s="386"/>
      <c r="K65" s="386">
        <v>2</v>
      </c>
      <c r="L65" s="386"/>
      <c r="M65" s="386" t="s">
        <v>45</v>
      </c>
      <c r="N65" s="386"/>
      <c r="O65" s="386">
        <v>2</v>
      </c>
      <c r="P65" s="386"/>
      <c r="Q65" s="386"/>
      <c r="R65" s="390"/>
      <c r="S65" s="320" t="s">
        <v>1683</v>
      </c>
      <c r="T65" s="98">
        <v>45399</v>
      </c>
      <c r="U65" s="384" t="s">
        <v>45</v>
      </c>
      <c r="V65" s="386">
        <v>8</v>
      </c>
      <c r="W65" s="384"/>
      <c r="X65" s="2"/>
      <c r="Y65" s="13"/>
      <c r="Z65" s="1"/>
      <c r="AA65" s="1"/>
      <c r="AB65" s="1"/>
      <c r="AC65" s="2"/>
      <c r="AD65" s="13"/>
      <c r="AE65" s="1"/>
      <c r="AF65" s="387"/>
    </row>
    <row r="66" spans="2:32" ht="15" customHeight="1" x14ac:dyDescent="0.2">
      <c r="B66" s="13" t="s">
        <v>94</v>
      </c>
      <c r="C66" s="384" t="s">
        <v>328</v>
      </c>
      <c r="D66" s="386">
        <v>52</v>
      </c>
      <c r="E66" s="387" t="s">
        <v>1529</v>
      </c>
      <c r="F66" s="98">
        <v>45399</v>
      </c>
      <c r="G66" s="386"/>
      <c r="H66" s="386">
        <v>3</v>
      </c>
      <c r="I66" s="386"/>
      <c r="J66" s="386"/>
      <c r="K66" s="386"/>
      <c r="L66" s="386"/>
      <c r="M66" s="386"/>
      <c r="N66" s="386"/>
      <c r="O66" s="386"/>
      <c r="P66" s="386"/>
      <c r="Q66" s="386"/>
      <c r="R66" s="390"/>
      <c r="S66" s="321" t="s">
        <v>1116</v>
      </c>
      <c r="T66" s="98"/>
      <c r="U66" s="384"/>
      <c r="V66" s="386"/>
      <c r="W66" s="384"/>
      <c r="X66" s="2"/>
      <c r="Y66" s="13"/>
      <c r="Z66" s="1"/>
      <c r="AA66" s="1"/>
      <c r="AB66" s="1"/>
      <c r="AC66" s="2"/>
      <c r="AD66" s="13"/>
      <c r="AE66" s="1"/>
      <c r="AF66" s="387"/>
    </row>
    <row r="67" spans="2:32" ht="15.75" customHeight="1" x14ac:dyDescent="0.2">
      <c r="B67" s="13" t="s">
        <v>94</v>
      </c>
      <c r="C67" s="384" t="s">
        <v>328</v>
      </c>
      <c r="D67" s="386">
        <v>53</v>
      </c>
      <c r="E67" s="387" t="s">
        <v>1529</v>
      </c>
      <c r="F67" s="98">
        <v>45399</v>
      </c>
      <c r="G67" s="386"/>
      <c r="H67" s="386">
        <v>3</v>
      </c>
      <c r="I67" s="386"/>
      <c r="J67" s="386"/>
      <c r="K67" s="386"/>
      <c r="L67" s="386"/>
      <c r="M67" s="386"/>
      <c r="N67" s="386">
        <v>3</v>
      </c>
      <c r="O67" s="386"/>
      <c r="P67" s="386"/>
      <c r="Q67" s="386"/>
      <c r="R67" s="390"/>
      <c r="S67" s="322" t="s">
        <v>1484</v>
      </c>
      <c r="T67" s="98"/>
      <c r="U67" s="384"/>
      <c r="V67" s="386"/>
      <c r="W67" s="384"/>
      <c r="X67" s="2"/>
      <c r="Y67" s="13"/>
      <c r="Z67" s="1"/>
      <c r="AA67" s="1"/>
      <c r="AB67" s="1"/>
      <c r="AC67" s="2"/>
      <c r="AD67" s="13"/>
      <c r="AE67" s="1"/>
      <c r="AF67" s="387"/>
    </row>
    <row r="68" spans="2:32" ht="15.75" customHeight="1" x14ac:dyDescent="0.2">
      <c r="B68" s="13" t="s">
        <v>94</v>
      </c>
      <c r="C68" s="384" t="s">
        <v>328</v>
      </c>
      <c r="D68" s="386">
        <v>54</v>
      </c>
      <c r="E68" s="387" t="s">
        <v>50</v>
      </c>
      <c r="F68" s="98">
        <v>45399</v>
      </c>
      <c r="G68" s="386"/>
      <c r="H68" s="386"/>
      <c r="I68" s="386">
        <v>6</v>
      </c>
      <c r="J68" s="386"/>
      <c r="K68" s="386"/>
      <c r="L68" s="386"/>
      <c r="M68" s="386"/>
      <c r="N68" s="386"/>
      <c r="O68" s="386">
        <v>3</v>
      </c>
      <c r="P68" s="386"/>
      <c r="Q68" s="386"/>
      <c r="R68" s="390"/>
      <c r="S68" s="322" t="s">
        <v>1118</v>
      </c>
      <c r="T68" s="98">
        <v>45399</v>
      </c>
      <c r="U68" s="384" t="s">
        <v>45</v>
      </c>
      <c r="V68" s="386">
        <v>3</v>
      </c>
      <c r="W68" s="384"/>
      <c r="X68" s="2"/>
      <c r="Y68" s="13"/>
      <c r="Z68" s="1"/>
      <c r="AA68" s="1"/>
      <c r="AB68" s="1"/>
      <c r="AC68" s="2"/>
      <c r="AD68" s="13"/>
      <c r="AE68" s="1"/>
      <c r="AF68" s="387"/>
    </row>
    <row r="69" spans="2:32" ht="15.75" customHeight="1" x14ac:dyDescent="0.2">
      <c r="B69" s="13" t="s">
        <v>94</v>
      </c>
      <c r="C69" s="384" t="s">
        <v>328</v>
      </c>
      <c r="D69" s="386">
        <v>55</v>
      </c>
      <c r="E69" s="387" t="s">
        <v>1530</v>
      </c>
      <c r="F69" s="98">
        <v>45399</v>
      </c>
      <c r="G69" s="386"/>
      <c r="H69" s="386"/>
      <c r="I69" s="386">
        <v>3</v>
      </c>
      <c r="J69" s="386"/>
      <c r="K69" s="386"/>
      <c r="L69" s="386"/>
      <c r="M69" s="386"/>
      <c r="N69" s="386"/>
      <c r="O69" s="386"/>
      <c r="P69" s="386"/>
      <c r="Q69" s="386"/>
      <c r="R69" s="390"/>
      <c r="S69" s="320" t="s">
        <v>1684</v>
      </c>
      <c r="T69" s="98"/>
      <c r="U69" s="384"/>
      <c r="V69" s="386"/>
      <c r="W69" s="384"/>
      <c r="X69" s="2"/>
      <c r="Y69" s="13"/>
      <c r="Z69" s="1"/>
      <c r="AA69" s="1"/>
      <c r="AB69" s="1"/>
      <c r="AC69" s="2"/>
      <c r="AD69" s="13"/>
      <c r="AE69" s="1"/>
      <c r="AF69" s="387"/>
    </row>
    <row r="70" spans="2:32" ht="15.75" customHeight="1" x14ac:dyDescent="0.2">
      <c r="B70" s="13" t="s">
        <v>94</v>
      </c>
      <c r="C70" s="384" t="s">
        <v>328</v>
      </c>
      <c r="D70" s="386">
        <v>56</v>
      </c>
      <c r="E70" s="387" t="s">
        <v>50</v>
      </c>
      <c r="F70" s="98">
        <v>45400</v>
      </c>
      <c r="G70" s="386"/>
      <c r="H70" s="386"/>
      <c r="I70" s="386">
        <v>6</v>
      </c>
      <c r="J70" s="386"/>
      <c r="K70" s="386"/>
      <c r="L70" s="386"/>
      <c r="M70" s="386"/>
      <c r="N70" s="386"/>
      <c r="O70" s="386">
        <v>4</v>
      </c>
      <c r="P70" s="386"/>
      <c r="Q70" s="386"/>
      <c r="R70" s="390"/>
      <c r="S70" s="320" t="s">
        <v>1685</v>
      </c>
      <c r="T70" s="98">
        <v>45400</v>
      </c>
      <c r="U70" s="384" t="s">
        <v>45</v>
      </c>
      <c r="V70" s="386">
        <v>4</v>
      </c>
      <c r="W70" s="384"/>
      <c r="X70" s="2"/>
      <c r="Y70" s="13"/>
      <c r="Z70" s="1"/>
      <c r="AA70" s="1"/>
      <c r="AB70" s="1"/>
      <c r="AC70" s="2"/>
      <c r="AD70" s="13"/>
      <c r="AE70" s="1"/>
      <c r="AF70" s="387"/>
    </row>
    <row r="71" spans="2:32" ht="15.75" customHeight="1" x14ac:dyDescent="0.2">
      <c r="B71" s="13" t="s">
        <v>94</v>
      </c>
      <c r="C71" s="384" t="s">
        <v>328</v>
      </c>
      <c r="D71" s="386">
        <v>57</v>
      </c>
      <c r="E71" s="387" t="s">
        <v>50</v>
      </c>
      <c r="F71" s="98">
        <v>45400</v>
      </c>
      <c r="G71" s="386"/>
      <c r="H71" s="386"/>
      <c r="I71" s="386">
        <v>6</v>
      </c>
      <c r="J71" s="386"/>
      <c r="K71" s="386"/>
      <c r="L71" s="386"/>
      <c r="M71" s="386"/>
      <c r="N71" s="386"/>
      <c r="O71" s="386">
        <v>3</v>
      </c>
      <c r="P71" s="386"/>
      <c r="Q71" s="386"/>
      <c r="R71" s="390"/>
      <c r="S71" s="320" t="s">
        <v>1686</v>
      </c>
      <c r="T71" s="98">
        <v>45400</v>
      </c>
      <c r="U71" s="384" t="s">
        <v>45</v>
      </c>
      <c r="V71" s="386">
        <v>3</v>
      </c>
      <c r="W71" s="384"/>
      <c r="X71" s="2"/>
      <c r="Y71" s="13"/>
      <c r="Z71" s="1"/>
      <c r="AA71" s="1"/>
      <c r="AB71" s="1"/>
      <c r="AC71" s="2"/>
      <c r="AD71" s="13"/>
      <c r="AE71" s="1"/>
      <c r="AF71" s="387"/>
    </row>
    <row r="72" spans="2:32" ht="15" customHeight="1" x14ac:dyDescent="0.2">
      <c r="B72" s="13" t="s">
        <v>94</v>
      </c>
      <c r="C72" s="384" t="s">
        <v>328</v>
      </c>
      <c r="D72" s="386">
        <v>58</v>
      </c>
      <c r="E72" s="387" t="s">
        <v>50</v>
      </c>
      <c r="F72" s="98">
        <v>45400</v>
      </c>
      <c r="G72" s="386"/>
      <c r="H72" s="386">
        <v>6</v>
      </c>
      <c r="I72" s="386"/>
      <c r="J72" s="386"/>
      <c r="K72" s="386"/>
      <c r="L72" s="386"/>
      <c r="M72" s="386"/>
      <c r="N72" s="386"/>
      <c r="O72" s="386">
        <v>7</v>
      </c>
      <c r="P72" s="386">
        <v>3</v>
      </c>
      <c r="Q72" s="386"/>
      <c r="R72" s="390" t="s">
        <v>45</v>
      </c>
      <c r="S72" s="322" t="s">
        <v>1554</v>
      </c>
      <c r="T72" s="98">
        <v>45400</v>
      </c>
      <c r="U72" s="384" t="s">
        <v>45</v>
      </c>
      <c r="V72" s="386">
        <v>16</v>
      </c>
      <c r="W72" s="115" t="s">
        <v>379</v>
      </c>
      <c r="X72" s="2"/>
      <c r="Y72" s="13"/>
      <c r="Z72" s="1"/>
      <c r="AA72" s="1"/>
      <c r="AB72" s="1"/>
      <c r="AC72" s="2"/>
      <c r="AD72" s="13"/>
      <c r="AE72" s="1"/>
      <c r="AF72" s="387"/>
    </row>
    <row r="73" spans="2:32" ht="15.75" customHeight="1" x14ac:dyDescent="0.2">
      <c r="B73" s="13" t="s">
        <v>94</v>
      </c>
      <c r="C73" s="384" t="s">
        <v>328</v>
      </c>
      <c r="D73" s="386">
        <v>59</v>
      </c>
      <c r="E73" s="387" t="s">
        <v>1529</v>
      </c>
      <c r="F73" s="98">
        <v>45400</v>
      </c>
      <c r="G73" s="386"/>
      <c r="H73" s="386"/>
      <c r="I73" s="386">
        <v>3</v>
      </c>
      <c r="J73" s="386"/>
      <c r="K73" s="386"/>
      <c r="L73" s="386"/>
      <c r="M73" s="386"/>
      <c r="N73" s="386"/>
      <c r="O73" s="386"/>
      <c r="P73" s="386"/>
      <c r="Q73" s="386"/>
      <c r="R73" s="390"/>
      <c r="S73" s="322" t="s">
        <v>1484</v>
      </c>
      <c r="T73" s="56"/>
      <c r="U73" s="386"/>
      <c r="V73" s="386"/>
      <c r="W73" s="384"/>
      <c r="X73" s="2"/>
      <c r="Y73" s="13"/>
      <c r="Z73" s="1"/>
      <c r="AA73" s="1"/>
      <c r="AB73" s="1"/>
      <c r="AC73" s="2"/>
      <c r="AD73" s="13"/>
      <c r="AE73" s="1"/>
      <c r="AF73" s="387"/>
    </row>
    <row r="74" spans="2:32" ht="15.75" customHeight="1" x14ac:dyDescent="0.2">
      <c r="B74" s="13" t="s">
        <v>94</v>
      </c>
      <c r="C74" s="384" t="s">
        <v>328</v>
      </c>
      <c r="D74" s="386">
        <v>60</v>
      </c>
      <c r="E74" s="387" t="s">
        <v>1529</v>
      </c>
      <c r="F74" s="98">
        <v>45400</v>
      </c>
      <c r="G74" s="386"/>
      <c r="H74" s="386"/>
      <c r="I74" s="386">
        <v>3</v>
      </c>
      <c r="J74" s="386"/>
      <c r="K74" s="386"/>
      <c r="L74" s="386"/>
      <c r="M74" s="386"/>
      <c r="N74" s="386"/>
      <c r="O74" s="386"/>
      <c r="P74" s="386"/>
      <c r="Q74" s="386"/>
      <c r="R74" s="390"/>
      <c r="S74" s="322" t="s">
        <v>1555</v>
      </c>
      <c r="T74" s="98"/>
      <c r="U74" s="384"/>
      <c r="V74" s="386"/>
      <c r="W74" s="384"/>
      <c r="X74" s="2"/>
      <c r="Y74" s="13"/>
      <c r="Z74" s="1"/>
      <c r="AA74" s="1"/>
      <c r="AB74" s="1"/>
      <c r="AC74" s="2"/>
      <c r="AD74" s="13"/>
      <c r="AE74" s="1"/>
      <c r="AF74" s="387"/>
    </row>
    <row r="75" spans="2:32" ht="15" customHeight="1" x14ac:dyDescent="0.2">
      <c r="B75" s="13" t="s">
        <v>94</v>
      </c>
      <c r="C75" s="384" t="s">
        <v>328</v>
      </c>
      <c r="D75" s="386">
        <v>61</v>
      </c>
      <c r="E75" s="387" t="s">
        <v>1529</v>
      </c>
      <c r="F75" s="98">
        <v>45400</v>
      </c>
      <c r="G75" s="386"/>
      <c r="H75" s="386"/>
      <c r="I75" s="386">
        <v>3</v>
      </c>
      <c r="J75" s="386"/>
      <c r="K75" s="386"/>
      <c r="L75" s="386"/>
      <c r="M75" s="386"/>
      <c r="N75" s="386"/>
      <c r="O75" s="386"/>
      <c r="P75" s="386"/>
      <c r="Q75" s="386"/>
      <c r="R75" s="390"/>
      <c r="S75" s="321" t="s">
        <v>1116</v>
      </c>
      <c r="T75" s="56"/>
      <c r="U75" s="386"/>
      <c r="V75" s="386"/>
      <c r="W75" s="384"/>
      <c r="X75" s="2"/>
      <c r="Y75" s="13"/>
      <c r="Z75" s="1"/>
      <c r="AA75" s="1"/>
      <c r="AB75" s="1"/>
      <c r="AC75" s="2"/>
      <c r="AD75" s="13"/>
      <c r="AE75" s="1"/>
      <c r="AF75" s="387"/>
    </row>
    <row r="76" spans="2:32" ht="15.75" customHeight="1" x14ac:dyDescent="0.2">
      <c r="B76" s="13" t="s">
        <v>94</v>
      </c>
      <c r="C76" s="384" t="s">
        <v>328</v>
      </c>
      <c r="D76" s="386">
        <v>62</v>
      </c>
      <c r="E76" s="387" t="s">
        <v>1529</v>
      </c>
      <c r="F76" s="98">
        <v>45400</v>
      </c>
      <c r="G76" s="386"/>
      <c r="H76" s="386"/>
      <c r="I76" s="386">
        <v>3</v>
      </c>
      <c r="J76" s="386"/>
      <c r="K76" s="386"/>
      <c r="L76" s="386"/>
      <c r="M76" s="386"/>
      <c r="N76" s="386"/>
      <c r="O76" s="386"/>
      <c r="P76" s="386"/>
      <c r="Q76" s="386"/>
      <c r="R76" s="390"/>
      <c r="S76" s="321" t="s">
        <v>1116</v>
      </c>
      <c r="T76" s="98"/>
      <c r="U76" s="384"/>
      <c r="V76" s="386"/>
      <c r="W76" s="384"/>
      <c r="X76" s="2"/>
      <c r="Y76" s="13"/>
      <c r="Z76" s="1"/>
      <c r="AA76" s="1"/>
      <c r="AB76" s="1"/>
      <c r="AC76" s="2"/>
      <c r="AD76" s="13"/>
      <c r="AE76" s="1"/>
      <c r="AF76" s="387"/>
    </row>
    <row r="77" spans="2:32" ht="15.75" customHeight="1" x14ac:dyDescent="0.2">
      <c r="B77" s="13" t="s">
        <v>94</v>
      </c>
      <c r="C77" s="384" t="s">
        <v>328</v>
      </c>
      <c r="D77" s="386">
        <v>63</v>
      </c>
      <c r="E77" s="387" t="s">
        <v>1529</v>
      </c>
      <c r="F77" s="98">
        <v>45400</v>
      </c>
      <c r="G77" s="386"/>
      <c r="H77" s="386">
        <v>3</v>
      </c>
      <c r="I77" s="386"/>
      <c r="J77" s="386"/>
      <c r="K77" s="386"/>
      <c r="L77" s="386"/>
      <c r="M77" s="386"/>
      <c r="N77" s="386"/>
      <c r="O77" s="386"/>
      <c r="P77" s="386"/>
      <c r="Q77" s="386"/>
      <c r="R77" s="390"/>
      <c r="S77" s="321" t="s">
        <v>1116</v>
      </c>
      <c r="T77" s="98"/>
      <c r="U77" s="384"/>
      <c r="V77" s="386"/>
      <c r="W77" s="384"/>
      <c r="X77" s="2"/>
      <c r="Y77" s="13"/>
      <c r="Z77" s="1"/>
      <c r="AA77" s="1"/>
      <c r="AB77" s="1"/>
      <c r="AC77" s="2"/>
      <c r="AD77" s="13"/>
      <c r="AE77" s="1"/>
      <c r="AF77" s="387"/>
    </row>
    <row r="78" spans="2:32" ht="15.75" customHeight="1" x14ac:dyDescent="0.2">
      <c r="B78" s="13" t="s">
        <v>94</v>
      </c>
      <c r="C78" s="384" t="s">
        <v>328</v>
      </c>
      <c r="D78" s="386">
        <v>64</v>
      </c>
      <c r="E78" s="387" t="s">
        <v>1528</v>
      </c>
      <c r="F78" s="98">
        <v>45400</v>
      </c>
      <c r="G78" s="386">
        <v>1</v>
      </c>
      <c r="H78" s="386">
        <v>3</v>
      </c>
      <c r="I78" s="386">
        <v>3</v>
      </c>
      <c r="J78" s="386"/>
      <c r="K78" s="386"/>
      <c r="L78" s="386"/>
      <c r="M78" s="386"/>
      <c r="N78" s="386"/>
      <c r="O78" s="386">
        <v>3</v>
      </c>
      <c r="P78" s="386"/>
      <c r="Q78" s="386"/>
      <c r="R78" s="390"/>
      <c r="S78" s="321" t="s">
        <v>1116</v>
      </c>
      <c r="T78" s="98">
        <v>45400</v>
      </c>
      <c r="U78" s="384" t="s">
        <v>45</v>
      </c>
      <c r="V78" s="386">
        <v>3</v>
      </c>
      <c r="W78" s="384"/>
      <c r="X78" s="2"/>
      <c r="Y78" s="13"/>
      <c r="Z78" s="1"/>
      <c r="AA78" s="1"/>
      <c r="AB78" s="1"/>
      <c r="AC78" s="2"/>
      <c r="AD78" s="13"/>
      <c r="AE78" s="1"/>
      <c r="AF78" s="387"/>
    </row>
    <row r="79" spans="2:32" ht="15.75" customHeight="1" x14ac:dyDescent="0.2">
      <c r="B79" s="13" t="s">
        <v>94</v>
      </c>
      <c r="C79" s="384" t="s">
        <v>328</v>
      </c>
      <c r="D79" s="386">
        <v>65</v>
      </c>
      <c r="E79" s="387" t="s">
        <v>44</v>
      </c>
      <c r="F79" s="98">
        <v>45400</v>
      </c>
      <c r="G79" s="386"/>
      <c r="H79" s="386"/>
      <c r="I79" s="386">
        <v>6</v>
      </c>
      <c r="J79" s="386"/>
      <c r="K79" s="386"/>
      <c r="L79" s="386"/>
      <c r="M79" s="386"/>
      <c r="N79" s="386"/>
      <c r="O79" s="386"/>
      <c r="P79" s="386">
        <v>3</v>
      </c>
      <c r="Q79" s="386" t="s">
        <v>45</v>
      </c>
      <c r="R79" s="390"/>
      <c r="S79" s="321" t="s">
        <v>1556</v>
      </c>
      <c r="T79" s="98">
        <v>45400</v>
      </c>
      <c r="U79" s="384" t="s">
        <v>45</v>
      </c>
      <c r="V79" s="386">
        <v>3</v>
      </c>
      <c r="W79" s="384"/>
      <c r="X79" s="2"/>
      <c r="Y79" s="13"/>
      <c r="Z79" s="1"/>
      <c r="AA79" s="1"/>
      <c r="AB79" s="1"/>
      <c r="AC79" s="2"/>
      <c r="AD79" s="13"/>
      <c r="AE79" s="1"/>
      <c r="AF79" s="387"/>
    </row>
    <row r="80" spans="2:32" ht="15.75" customHeight="1" x14ac:dyDescent="0.2">
      <c r="B80" s="13" t="s">
        <v>94</v>
      </c>
      <c r="C80" s="384" t="s">
        <v>328</v>
      </c>
      <c r="D80" s="386">
        <v>66</v>
      </c>
      <c r="E80" s="387" t="s">
        <v>44</v>
      </c>
      <c r="F80" s="98">
        <v>45400</v>
      </c>
      <c r="G80" s="386"/>
      <c r="H80" s="386">
        <v>6</v>
      </c>
      <c r="I80" s="386"/>
      <c r="J80" s="386"/>
      <c r="K80" s="386"/>
      <c r="L80" s="386"/>
      <c r="M80" s="386"/>
      <c r="N80" s="386"/>
      <c r="O80" s="386">
        <v>6</v>
      </c>
      <c r="P80" s="386">
        <v>3</v>
      </c>
      <c r="Q80" s="386"/>
      <c r="R80" s="390" t="s">
        <v>45</v>
      </c>
      <c r="S80" s="322" t="s">
        <v>1557</v>
      </c>
      <c r="T80" s="98">
        <v>45400</v>
      </c>
      <c r="U80" s="384" t="s">
        <v>45</v>
      </c>
      <c r="V80" s="386">
        <v>15</v>
      </c>
      <c r="W80" s="384"/>
      <c r="X80" s="2"/>
      <c r="Y80" s="13"/>
      <c r="Z80" s="1"/>
      <c r="AA80" s="1"/>
      <c r="AB80" s="1"/>
      <c r="AC80" s="2"/>
      <c r="AD80" s="13"/>
      <c r="AE80" s="1"/>
      <c r="AF80" s="387"/>
    </row>
    <row r="81" spans="2:32" x14ac:dyDescent="0.2">
      <c r="B81" s="13" t="s">
        <v>94</v>
      </c>
      <c r="C81" s="384" t="s">
        <v>328</v>
      </c>
      <c r="D81" s="386">
        <v>67</v>
      </c>
      <c r="E81" s="2" t="s">
        <v>245</v>
      </c>
      <c r="F81" s="98">
        <v>45400</v>
      </c>
      <c r="G81" s="386">
        <v>6</v>
      </c>
      <c r="H81" s="386"/>
      <c r="I81" s="386"/>
      <c r="J81" s="386"/>
      <c r="K81" s="386"/>
      <c r="L81" s="386"/>
      <c r="M81" s="386"/>
      <c r="N81" s="386"/>
      <c r="O81" s="386">
        <v>6</v>
      </c>
      <c r="P81" s="386"/>
      <c r="Q81" s="386"/>
      <c r="R81" s="390"/>
      <c r="S81" s="320" t="s">
        <v>1687</v>
      </c>
      <c r="T81" s="98">
        <v>45400</v>
      </c>
      <c r="U81" s="384" t="s">
        <v>45</v>
      </c>
      <c r="V81" s="386">
        <v>6</v>
      </c>
      <c r="W81" s="384"/>
      <c r="X81" s="2"/>
      <c r="Y81" s="13"/>
      <c r="Z81" s="1"/>
      <c r="AA81" s="1"/>
      <c r="AB81" s="1"/>
      <c r="AC81" s="2"/>
      <c r="AD81" s="13"/>
      <c r="AE81" s="1"/>
      <c r="AF81" s="387"/>
    </row>
    <row r="82" spans="2:32" ht="15.75" customHeight="1" x14ac:dyDescent="0.2">
      <c r="B82" s="13" t="s">
        <v>94</v>
      </c>
      <c r="C82" s="384" t="s">
        <v>328</v>
      </c>
      <c r="D82" s="386">
        <v>68</v>
      </c>
      <c r="E82" s="387" t="s">
        <v>44</v>
      </c>
      <c r="F82" s="98">
        <v>45400</v>
      </c>
      <c r="G82" s="386"/>
      <c r="H82" s="386">
        <v>6</v>
      </c>
      <c r="I82" s="386"/>
      <c r="J82" s="386"/>
      <c r="K82" s="386">
        <v>3</v>
      </c>
      <c r="L82" s="386"/>
      <c r="M82" s="386" t="s">
        <v>45</v>
      </c>
      <c r="N82" s="386">
        <v>3</v>
      </c>
      <c r="O82" s="386">
        <v>6</v>
      </c>
      <c r="P82" s="386">
        <v>3</v>
      </c>
      <c r="Q82" s="386"/>
      <c r="R82" s="390"/>
      <c r="S82" s="320" t="s">
        <v>1688</v>
      </c>
      <c r="T82" s="98">
        <v>45400</v>
      </c>
      <c r="U82" s="384" t="s">
        <v>45</v>
      </c>
      <c r="V82" s="386">
        <v>15</v>
      </c>
      <c r="W82" s="384"/>
      <c r="X82" s="2"/>
      <c r="Y82" s="13"/>
      <c r="Z82" s="1"/>
      <c r="AA82" s="1"/>
      <c r="AB82" s="1"/>
      <c r="AC82" s="2"/>
      <c r="AD82" s="36">
        <v>45417</v>
      </c>
      <c r="AE82" s="1" t="s">
        <v>242</v>
      </c>
      <c r="AF82" s="387"/>
    </row>
    <row r="83" spans="2:32" ht="15.75" customHeight="1" x14ac:dyDescent="0.2">
      <c r="B83" s="13" t="s">
        <v>94</v>
      </c>
      <c r="C83" s="384" t="s">
        <v>328</v>
      </c>
      <c r="D83" s="386">
        <v>69</v>
      </c>
      <c r="E83" s="387" t="s">
        <v>42</v>
      </c>
      <c r="F83" s="98">
        <v>45400</v>
      </c>
      <c r="G83" s="386">
        <v>3</v>
      </c>
      <c r="H83" s="386"/>
      <c r="I83" s="386"/>
      <c r="J83" s="386"/>
      <c r="K83" s="386"/>
      <c r="L83" s="386"/>
      <c r="M83" s="386"/>
      <c r="N83" s="386"/>
      <c r="O83" s="386"/>
      <c r="P83" s="386"/>
      <c r="Q83" s="386"/>
      <c r="R83" s="390"/>
      <c r="S83" s="322" t="s">
        <v>1558</v>
      </c>
      <c r="T83" s="98"/>
      <c r="U83" s="384"/>
      <c r="V83" s="386"/>
      <c r="W83" s="384"/>
      <c r="X83" s="2"/>
      <c r="Y83" s="13"/>
      <c r="Z83" s="1"/>
      <c r="AA83" s="1"/>
      <c r="AB83" s="1"/>
      <c r="AC83" s="2"/>
      <c r="AD83" s="13"/>
      <c r="AE83" s="1"/>
      <c r="AF83" s="387"/>
    </row>
    <row r="84" spans="2:32" ht="15.75" customHeight="1" x14ac:dyDescent="0.2">
      <c r="B84" s="13" t="s">
        <v>94</v>
      </c>
      <c r="C84" s="384" t="s">
        <v>328</v>
      </c>
      <c r="D84" s="386">
        <v>70</v>
      </c>
      <c r="E84" s="387" t="s">
        <v>50</v>
      </c>
      <c r="F84" s="98">
        <v>45400</v>
      </c>
      <c r="G84" s="386">
        <v>1</v>
      </c>
      <c r="H84" s="386"/>
      <c r="I84" s="386">
        <v>6</v>
      </c>
      <c r="J84" s="386"/>
      <c r="K84" s="386"/>
      <c r="L84" s="386"/>
      <c r="M84" s="386"/>
      <c r="N84" s="386">
        <v>3</v>
      </c>
      <c r="O84" s="386">
        <v>3</v>
      </c>
      <c r="P84" s="386"/>
      <c r="Q84" s="386"/>
      <c r="R84" s="390"/>
      <c r="S84" s="320" t="s">
        <v>1689</v>
      </c>
      <c r="T84" s="98">
        <v>45400</v>
      </c>
      <c r="U84" s="384" t="s">
        <v>45</v>
      </c>
      <c r="V84" s="386">
        <v>3</v>
      </c>
      <c r="W84" s="384"/>
      <c r="X84" s="2"/>
      <c r="Y84" s="13"/>
      <c r="Z84" s="1"/>
      <c r="AA84" s="1"/>
      <c r="AB84" s="1"/>
      <c r="AC84" s="2"/>
      <c r="AD84" s="13"/>
      <c r="AE84" s="1"/>
      <c r="AF84" s="387"/>
    </row>
    <row r="85" spans="2:32" ht="15.75" customHeight="1" x14ac:dyDescent="0.2">
      <c r="B85" s="13" t="s">
        <v>94</v>
      </c>
      <c r="C85" s="384" t="s">
        <v>328</v>
      </c>
      <c r="D85" s="386">
        <v>71</v>
      </c>
      <c r="E85" s="387" t="s">
        <v>1381</v>
      </c>
      <c r="F85" s="98">
        <v>45400</v>
      </c>
      <c r="G85" s="386">
        <v>3</v>
      </c>
      <c r="H85" s="386"/>
      <c r="I85" s="386"/>
      <c r="J85" s="386"/>
      <c r="K85" s="386"/>
      <c r="L85" s="386"/>
      <c r="M85" s="386"/>
      <c r="N85" s="386"/>
      <c r="O85" s="386"/>
      <c r="P85" s="386"/>
      <c r="Q85" s="386"/>
      <c r="R85" s="390"/>
      <c r="S85" s="320" t="s">
        <v>1690</v>
      </c>
      <c r="T85" s="56"/>
      <c r="U85" s="386"/>
      <c r="V85" s="386"/>
      <c r="W85" s="384"/>
      <c r="X85" s="2"/>
      <c r="Y85" s="13"/>
      <c r="Z85" s="1"/>
      <c r="AA85" s="1"/>
      <c r="AB85" s="1"/>
      <c r="AC85" s="2"/>
      <c r="AD85" s="13"/>
      <c r="AE85" s="1"/>
      <c r="AF85" s="387"/>
    </row>
    <row r="86" spans="2:32" ht="15.75" customHeight="1" x14ac:dyDescent="0.2">
      <c r="B86" s="13" t="s">
        <v>94</v>
      </c>
      <c r="C86" s="384" t="s">
        <v>328</v>
      </c>
      <c r="D86" s="386">
        <v>72</v>
      </c>
      <c r="E86" s="387" t="s">
        <v>42</v>
      </c>
      <c r="F86" s="98">
        <v>45400</v>
      </c>
      <c r="G86" s="386">
        <v>3</v>
      </c>
      <c r="H86" s="386"/>
      <c r="I86" s="386"/>
      <c r="J86" s="386"/>
      <c r="K86" s="386"/>
      <c r="L86" s="386"/>
      <c r="M86" s="386"/>
      <c r="N86" s="386">
        <v>3</v>
      </c>
      <c r="O86" s="386"/>
      <c r="P86" s="386"/>
      <c r="Q86" s="386"/>
      <c r="R86" s="390"/>
      <c r="S86" s="320" t="s">
        <v>1691</v>
      </c>
      <c r="T86" s="56"/>
      <c r="U86" s="386"/>
      <c r="V86" s="386"/>
      <c r="W86" s="384"/>
      <c r="X86" s="2"/>
      <c r="Y86" s="13"/>
      <c r="Z86" s="1"/>
      <c r="AA86" s="1"/>
      <c r="AB86" s="1"/>
      <c r="AC86" s="2"/>
      <c r="AD86" s="13"/>
      <c r="AE86" s="1"/>
      <c r="AF86" s="387"/>
    </row>
    <row r="87" spans="2:32" ht="15.75" customHeight="1" x14ac:dyDescent="0.2">
      <c r="B87" s="13" t="s">
        <v>94</v>
      </c>
      <c r="C87" s="384" t="s">
        <v>328</v>
      </c>
      <c r="D87" s="386">
        <v>73</v>
      </c>
      <c r="E87" s="387" t="s">
        <v>245</v>
      </c>
      <c r="F87" s="98">
        <v>45400</v>
      </c>
      <c r="G87" s="386">
        <v>3</v>
      </c>
      <c r="H87" s="386"/>
      <c r="I87" s="386">
        <v>2</v>
      </c>
      <c r="J87" s="386"/>
      <c r="K87" s="386"/>
      <c r="L87" s="386"/>
      <c r="M87" s="386"/>
      <c r="N87" s="386"/>
      <c r="O87" s="386">
        <v>2</v>
      </c>
      <c r="P87" s="386"/>
      <c r="Q87" s="386"/>
      <c r="R87" s="390"/>
      <c r="S87" s="321" t="s">
        <v>1559</v>
      </c>
      <c r="T87" s="98">
        <v>45400</v>
      </c>
      <c r="U87" s="384" t="s">
        <v>45</v>
      </c>
      <c r="V87" s="386">
        <v>2</v>
      </c>
      <c r="W87" s="384"/>
      <c r="X87" s="2"/>
      <c r="Y87" s="13"/>
      <c r="Z87" s="1"/>
      <c r="AA87" s="1"/>
      <c r="AB87" s="1"/>
      <c r="AC87" s="2"/>
      <c r="AD87" s="13"/>
      <c r="AE87" s="1"/>
      <c r="AF87" s="387"/>
    </row>
    <row r="88" spans="2:32" ht="15" customHeight="1" x14ac:dyDescent="0.2">
      <c r="B88" s="13" t="s">
        <v>94</v>
      </c>
      <c r="C88" s="384" t="s">
        <v>328</v>
      </c>
      <c r="D88" s="386">
        <v>74</v>
      </c>
      <c r="E88" s="387" t="s">
        <v>246</v>
      </c>
      <c r="F88" s="98">
        <v>45400</v>
      </c>
      <c r="G88" s="386">
        <v>5</v>
      </c>
      <c r="H88" s="386"/>
      <c r="I88" s="386">
        <v>3</v>
      </c>
      <c r="J88" s="386"/>
      <c r="K88" s="386"/>
      <c r="L88" s="386"/>
      <c r="M88" s="386"/>
      <c r="N88" s="386">
        <v>3</v>
      </c>
      <c r="O88" s="386"/>
      <c r="P88" s="386">
        <v>3</v>
      </c>
      <c r="Q88" s="386"/>
      <c r="R88" s="390"/>
      <c r="S88" s="322" t="s">
        <v>1560</v>
      </c>
      <c r="T88" s="98">
        <v>45400</v>
      </c>
      <c r="U88" s="384" t="s">
        <v>45</v>
      </c>
      <c r="V88" s="386">
        <v>6</v>
      </c>
      <c r="W88" s="115" t="s">
        <v>380</v>
      </c>
      <c r="X88" s="2"/>
      <c r="Y88" s="13"/>
      <c r="Z88" s="1"/>
      <c r="AA88" s="1"/>
      <c r="AB88" s="1"/>
      <c r="AC88" s="2"/>
      <c r="AD88" s="13"/>
      <c r="AE88" s="1"/>
      <c r="AF88" s="387"/>
    </row>
    <row r="89" spans="2:32" ht="15.75" customHeight="1" x14ac:dyDescent="0.2">
      <c r="B89" s="13" t="s">
        <v>94</v>
      </c>
      <c r="C89" s="384" t="s">
        <v>328</v>
      </c>
      <c r="D89" s="386">
        <v>75</v>
      </c>
      <c r="E89" s="387" t="s">
        <v>245</v>
      </c>
      <c r="F89" s="98">
        <v>45400</v>
      </c>
      <c r="G89" s="386">
        <v>4</v>
      </c>
      <c r="H89" s="386"/>
      <c r="I89" s="386">
        <v>3</v>
      </c>
      <c r="J89" s="386"/>
      <c r="K89" s="386"/>
      <c r="L89" s="386"/>
      <c r="M89" s="386"/>
      <c r="N89" s="386"/>
      <c r="O89" s="386">
        <v>3</v>
      </c>
      <c r="P89" s="386">
        <v>3</v>
      </c>
      <c r="Q89" s="386" t="s">
        <v>45</v>
      </c>
      <c r="R89" s="390"/>
      <c r="S89" s="322" t="s">
        <v>1561</v>
      </c>
      <c r="T89" s="98">
        <v>45400</v>
      </c>
      <c r="U89" s="384" t="s">
        <v>45</v>
      </c>
      <c r="V89" s="386">
        <v>12</v>
      </c>
      <c r="W89" s="115" t="s">
        <v>381</v>
      </c>
      <c r="X89" s="2"/>
      <c r="Y89" s="13"/>
      <c r="Z89" s="1"/>
      <c r="AA89" s="1"/>
      <c r="AB89" s="1"/>
      <c r="AC89" s="2"/>
      <c r="AD89" s="13"/>
      <c r="AE89" s="1"/>
      <c r="AF89" s="387"/>
    </row>
    <row r="90" spans="2:32" ht="15.75" customHeight="1" x14ac:dyDescent="0.2">
      <c r="B90" s="13" t="s">
        <v>94</v>
      </c>
      <c r="C90" s="384" t="s">
        <v>328</v>
      </c>
      <c r="D90" s="386">
        <v>76</v>
      </c>
      <c r="E90" s="387" t="s">
        <v>245</v>
      </c>
      <c r="F90" s="98">
        <v>45400</v>
      </c>
      <c r="G90" s="386">
        <v>3</v>
      </c>
      <c r="H90" s="386"/>
      <c r="I90" s="386">
        <v>3</v>
      </c>
      <c r="J90" s="386"/>
      <c r="K90" s="386"/>
      <c r="L90" s="386"/>
      <c r="M90" s="386"/>
      <c r="N90" s="386"/>
      <c r="O90" s="386">
        <v>3</v>
      </c>
      <c r="P90" s="386"/>
      <c r="Q90" s="386"/>
      <c r="R90" s="390" t="s">
        <v>45</v>
      </c>
      <c r="S90" s="322" t="s">
        <v>1221</v>
      </c>
      <c r="T90" s="98">
        <v>45400</v>
      </c>
      <c r="U90" s="384" t="s">
        <v>45</v>
      </c>
      <c r="V90" s="386">
        <v>3</v>
      </c>
      <c r="W90" s="384"/>
      <c r="X90" s="2"/>
      <c r="Y90" s="13"/>
      <c r="Z90" s="1"/>
      <c r="AA90" s="1"/>
      <c r="AB90" s="1"/>
      <c r="AC90" s="2"/>
      <c r="AD90" s="13"/>
      <c r="AE90" s="1"/>
      <c r="AF90" s="387"/>
    </row>
    <row r="91" spans="2:32" ht="15" customHeight="1" x14ac:dyDescent="0.2">
      <c r="B91" s="13" t="s">
        <v>94</v>
      </c>
      <c r="C91" s="384" t="s">
        <v>328</v>
      </c>
      <c r="D91" s="386">
        <v>77</v>
      </c>
      <c r="E91" s="387" t="s">
        <v>49</v>
      </c>
      <c r="F91" s="98">
        <v>45400</v>
      </c>
      <c r="G91" s="386"/>
      <c r="H91" s="386"/>
      <c r="I91" s="386">
        <v>3</v>
      </c>
      <c r="J91" s="386"/>
      <c r="K91" s="386">
        <v>3</v>
      </c>
      <c r="L91" s="386" t="s">
        <v>45</v>
      </c>
      <c r="M91" s="386"/>
      <c r="N91" s="386">
        <v>3</v>
      </c>
      <c r="O91" s="386"/>
      <c r="P91" s="386"/>
      <c r="Q91" s="386"/>
      <c r="R91" s="390"/>
      <c r="S91" s="322" t="s">
        <v>1562</v>
      </c>
      <c r="T91" s="98">
        <v>45400</v>
      </c>
      <c r="U91" s="384" t="s">
        <v>45</v>
      </c>
      <c r="V91" s="386">
        <v>3</v>
      </c>
      <c r="W91" s="384"/>
      <c r="X91" s="2"/>
      <c r="Y91" s="13"/>
      <c r="Z91" s="1"/>
      <c r="AA91" s="1"/>
      <c r="AB91" s="1"/>
      <c r="AC91" s="2"/>
      <c r="AD91" s="13"/>
      <c r="AE91" s="1"/>
      <c r="AF91" s="387"/>
    </row>
    <row r="92" spans="2:32" ht="15.75" customHeight="1" x14ac:dyDescent="0.2">
      <c r="B92" s="13" t="s">
        <v>94</v>
      </c>
      <c r="C92" s="384" t="s">
        <v>328</v>
      </c>
      <c r="D92" s="386">
        <v>78</v>
      </c>
      <c r="E92" s="387" t="s">
        <v>55</v>
      </c>
      <c r="F92" s="98">
        <v>45400</v>
      </c>
      <c r="G92" s="386">
        <v>2</v>
      </c>
      <c r="H92" s="386">
        <v>8</v>
      </c>
      <c r="I92" s="386"/>
      <c r="J92" s="386"/>
      <c r="K92" s="386">
        <v>2</v>
      </c>
      <c r="L92" s="386"/>
      <c r="M92" s="386" t="s">
        <v>45</v>
      </c>
      <c r="N92" s="386">
        <v>3</v>
      </c>
      <c r="O92" s="386">
        <v>7</v>
      </c>
      <c r="P92" s="386"/>
      <c r="Q92" s="386"/>
      <c r="R92" s="390"/>
      <c r="S92" s="322" t="s">
        <v>1563</v>
      </c>
      <c r="T92" s="98">
        <v>45400</v>
      </c>
      <c r="U92" s="384" t="s">
        <v>45</v>
      </c>
      <c r="V92" s="386">
        <v>13</v>
      </c>
      <c r="W92" s="115" t="s">
        <v>380</v>
      </c>
      <c r="X92" s="2"/>
      <c r="Y92" s="13"/>
      <c r="Z92" s="1"/>
      <c r="AA92" s="1"/>
      <c r="AB92" s="1"/>
      <c r="AC92" s="2"/>
      <c r="AD92" s="13"/>
      <c r="AE92" s="1"/>
      <c r="AF92" s="387"/>
    </row>
    <row r="93" spans="2:32" ht="15" customHeight="1" x14ac:dyDescent="0.2">
      <c r="B93" s="13" t="s">
        <v>94</v>
      </c>
      <c r="C93" s="384" t="s">
        <v>328</v>
      </c>
      <c r="D93" s="386">
        <v>79</v>
      </c>
      <c r="E93" s="387" t="s">
        <v>52</v>
      </c>
      <c r="F93" s="98">
        <v>45400</v>
      </c>
      <c r="G93" s="386"/>
      <c r="H93" s="386">
        <v>3</v>
      </c>
      <c r="I93" s="386"/>
      <c r="J93" s="386"/>
      <c r="K93" s="386">
        <v>3</v>
      </c>
      <c r="L93" s="386" t="s">
        <v>45</v>
      </c>
      <c r="M93" s="386"/>
      <c r="N93" s="386"/>
      <c r="O93" s="386">
        <v>3</v>
      </c>
      <c r="P93" s="386"/>
      <c r="Q93" s="386"/>
      <c r="R93" s="390"/>
      <c r="S93" s="322" t="s">
        <v>1564</v>
      </c>
      <c r="T93" s="98">
        <v>45400</v>
      </c>
      <c r="U93" s="384" t="s">
        <v>45</v>
      </c>
      <c r="V93" s="386">
        <v>6</v>
      </c>
      <c r="W93" s="384"/>
      <c r="X93" s="2"/>
      <c r="Y93" s="13"/>
      <c r="Z93" s="1"/>
      <c r="AA93" s="1"/>
      <c r="AB93" s="1"/>
      <c r="AC93" s="2"/>
      <c r="AD93" s="13"/>
      <c r="AE93" s="1"/>
      <c r="AF93" s="387"/>
    </row>
    <row r="94" spans="2:32" ht="15.75" customHeight="1" x14ac:dyDescent="0.2">
      <c r="B94" s="13" t="s">
        <v>94</v>
      </c>
      <c r="C94" s="384" t="s">
        <v>328</v>
      </c>
      <c r="D94" s="386">
        <v>80</v>
      </c>
      <c r="E94" s="387" t="s">
        <v>42</v>
      </c>
      <c r="F94" s="98">
        <v>45401</v>
      </c>
      <c r="G94" s="386">
        <v>3</v>
      </c>
      <c r="H94" s="386"/>
      <c r="I94" s="386"/>
      <c r="J94" s="386"/>
      <c r="K94" s="386">
        <v>3</v>
      </c>
      <c r="L94" s="386" t="s">
        <v>45</v>
      </c>
      <c r="M94" s="386"/>
      <c r="N94" s="386">
        <v>3</v>
      </c>
      <c r="O94" s="386">
        <v>3</v>
      </c>
      <c r="P94" s="386"/>
      <c r="Q94" s="386"/>
      <c r="R94" s="390"/>
      <c r="S94" s="322" t="s">
        <v>1565</v>
      </c>
      <c r="T94" s="98">
        <v>45401</v>
      </c>
      <c r="U94" s="384" t="s">
        <v>45</v>
      </c>
      <c r="V94" s="386">
        <v>6</v>
      </c>
      <c r="W94" s="384"/>
      <c r="X94" s="2"/>
      <c r="Y94" s="13"/>
      <c r="Z94" s="1"/>
      <c r="AA94" s="1"/>
      <c r="AB94" s="1"/>
      <c r="AC94" s="2"/>
      <c r="AD94" s="13"/>
      <c r="AE94" s="1"/>
      <c r="AF94" s="387"/>
    </row>
    <row r="95" spans="2:32" ht="15" customHeight="1" x14ac:dyDescent="0.2">
      <c r="B95" s="13" t="s">
        <v>94</v>
      </c>
      <c r="C95" s="384" t="s">
        <v>328</v>
      </c>
      <c r="D95" s="386">
        <v>81</v>
      </c>
      <c r="E95" s="387" t="s">
        <v>246</v>
      </c>
      <c r="F95" s="98">
        <v>45401</v>
      </c>
      <c r="G95" s="386">
        <v>2</v>
      </c>
      <c r="H95" s="386"/>
      <c r="I95" s="386">
        <v>9</v>
      </c>
      <c r="J95" s="386"/>
      <c r="K95" s="386"/>
      <c r="L95" s="386"/>
      <c r="M95" s="386"/>
      <c r="N95" s="386"/>
      <c r="O95" s="386">
        <v>6</v>
      </c>
      <c r="P95" s="386"/>
      <c r="Q95" s="386"/>
      <c r="R95" s="390"/>
      <c r="S95" s="322" t="s">
        <v>1566</v>
      </c>
      <c r="T95" s="98">
        <v>45401</v>
      </c>
      <c r="U95" s="384" t="s">
        <v>45</v>
      </c>
      <c r="V95" s="386">
        <v>6</v>
      </c>
      <c r="W95" s="384"/>
      <c r="X95" s="2"/>
      <c r="Y95" s="13"/>
      <c r="Z95" s="1"/>
      <c r="AA95" s="1"/>
      <c r="AB95" s="1"/>
      <c r="AC95" s="2"/>
      <c r="AD95" s="13"/>
      <c r="AE95" s="1"/>
      <c r="AF95" s="387"/>
    </row>
    <row r="96" spans="2:32" ht="15" customHeight="1" x14ac:dyDescent="0.2">
      <c r="B96" s="13" t="s">
        <v>94</v>
      </c>
      <c r="C96" s="384" t="s">
        <v>328</v>
      </c>
      <c r="D96" s="386">
        <v>82</v>
      </c>
      <c r="E96" s="387" t="s">
        <v>55</v>
      </c>
      <c r="F96" s="98">
        <v>45401</v>
      </c>
      <c r="G96" s="386">
        <v>1</v>
      </c>
      <c r="H96" s="386">
        <v>6</v>
      </c>
      <c r="I96" s="386"/>
      <c r="J96" s="386"/>
      <c r="K96" s="386"/>
      <c r="L96" s="386"/>
      <c r="M96" s="386"/>
      <c r="N96" s="386"/>
      <c r="O96" s="386"/>
      <c r="P96" s="386">
        <v>3</v>
      </c>
      <c r="Q96" s="386"/>
      <c r="R96" s="390" t="s">
        <v>45</v>
      </c>
      <c r="S96" s="322" t="s">
        <v>1567</v>
      </c>
      <c r="T96" s="98">
        <v>45401</v>
      </c>
      <c r="U96" s="384" t="s">
        <v>45</v>
      </c>
      <c r="V96" s="386">
        <v>9</v>
      </c>
      <c r="W96" s="384"/>
      <c r="X96" s="2"/>
      <c r="Y96" s="13"/>
      <c r="Z96" s="1"/>
      <c r="AA96" s="1"/>
      <c r="AB96" s="1"/>
      <c r="AC96" s="2"/>
      <c r="AD96" s="13"/>
      <c r="AE96" s="1"/>
      <c r="AF96" s="387"/>
    </row>
    <row r="97" spans="2:32" ht="15" customHeight="1" x14ac:dyDescent="0.2">
      <c r="B97" s="13" t="s">
        <v>94</v>
      </c>
      <c r="C97" s="384" t="s">
        <v>328</v>
      </c>
      <c r="D97" s="386">
        <v>83</v>
      </c>
      <c r="E97" s="387" t="s">
        <v>49</v>
      </c>
      <c r="F97" s="98">
        <v>45401</v>
      </c>
      <c r="G97" s="386"/>
      <c r="H97" s="386"/>
      <c r="I97" s="386">
        <v>3</v>
      </c>
      <c r="J97" s="386"/>
      <c r="K97" s="386">
        <v>3</v>
      </c>
      <c r="L97" s="386" t="s">
        <v>45</v>
      </c>
      <c r="M97" s="386"/>
      <c r="N97" s="386"/>
      <c r="O97" s="386"/>
      <c r="P97" s="386"/>
      <c r="Q97" s="386"/>
      <c r="R97" s="390"/>
      <c r="S97" s="322" t="s">
        <v>1568</v>
      </c>
      <c r="T97" s="98">
        <v>45401</v>
      </c>
      <c r="U97" s="384" t="s">
        <v>45</v>
      </c>
      <c r="V97" s="386">
        <v>3</v>
      </c>
      <c r="W97" s="384"/>
      <c r="X97" s="2"/>
      <c r="Y97" s="13"/>
      <c r="Z97" s="1"/>
      <c r="AA97" s="1"/>
      <c r="AB97" s="1"/>
      <c r="AC97" s="2"/>
      <c r="AD97" s="13"/>
      <c r="AE97" s="1"/>
      <c r="AF97" s="387"/>
    </row>
    <row r="98" spans="2:32" ht="15" customHeight="1" x14ac:dyDescent="0.2">
      <c r="B98" s="13" t="s">
        <v>94</v>
      </c>
      <c r="C98" s="384" t="s">
        <v>328</v>
      </c>
      <c r="D98" s="386">
        <v>84</v>
      </c>
      <c r="E98" s="387" t="s">
        <v>42</v>
      </c>
      <c r="F98" s="98">
        <v>45401</v>
      </c>
      <c r="G98" s="386">
        <v>3</v>
      </c>
      <c r="H98" s="386"/>
      <c r="I98" s="386"/>
      <c r="J98" s="386"/>
      <c r="K98" s="386"/>
      <c r="L98" s="386"/>
      <c r="M98" s="386"/>
      <c r="N98" s="386">
        <v>3</v>
      </c>
      <c r="O98" s="386"/>
      <c r="P98" s="386"/>
      <c r="Q98" s="386"/>
      <c r="R98" s="390"/>
      <c r="S98" s="321" t="s">
        <v>1116</v>
      </c>
      <c r="T98" s="56"/>
      <c r="U98" s="386"/>
      <c r="V98" s="386"/>
      <c r="W98" s="384"/>
      <c r="X98" s="2"/>
      <c r="Y98" s="13"/>
      <c r="Z98" s="1"/>
      <c r="AA98" s="1"/>
      <c r="AB98" s="1"/>
      <c r="AC98" s="2"/>
      <c r="AD98" s="13"/>
      <c r="AE98" s="1"/>
      <c r="AF98" s="387"/>
    </row>
    <row r="99" spans="2:32" ht="15" customHeight="1" x14ac:dyDescent="0.2">
      <c r="B99" s="13" t="s">
        <v>94</v>
      </c>
      <c r="C99" s="384" t="s">
        <v>328</v>
      </c>
      <c r="D99" s="386">
        <v>85</v>
      </c>
      <c r="E99" s="387" t="s">
        <v>42</v>
      </c>
      <c r="F99" s="98">
        <v>45401</v>
      </c>
      <c r="G99" s="386">
        <v>3</v>
      </c>
      <c r="H99" s="386"/>
      <c r="I99" s="386"/>
      <c r="J99" s="386"/>
      <c r="K99" s="386"/>
      <c r="L99" s="386"/>
      <c r="M99" s="386"/>
      <c r="N99" s="386"/>
      <c r="O99" s="386"/>
      <c r="P99" s="386"/>
      <c r="Q99" s="386"/>
      <c r="R99" s="390"/>
      <c r="S99" s="322" t="s">
        <v>1120</v>
      </c>
      <c r="T99" s="56"/>
      <c r="U99" s="386"/>
      <c r="V99" s="386"/>
      <c r="W99" s="384"/>
      <c r="X99" s="2"/>
      <c r="Y99" s="13"/>
      <c r="Z99" s="1"/>
      <c r="AA99" s="1"/>
      <c r="AB99" s="1"/>
      <c r="AC99" s="2"/>
      <c r="AD99" s="13"/>
      <c r="AE99" s="1"/>
      <c r="AF99" s="387"/>
    </row>
    <row r="100" spans="2:32" ht="15" customHeight="1" x14ac:dyDescent="0.2">
      <c r="B100" s="13" t="s">
        <v>94</v>
      </c>
      <c r="C100" s="384" t="s">
        <v>328</v>
      </c>
      <c r="D100" s="386">
        <v>86</v>
      </c>
      <c r="E100" s="387" t="s">
        <v>42</v>
      </c>
      <c r="F100" s="98">
        <v>45401</v>
      </c>
      <c r="G100" s="386">
        <v>3</v>
      </c>
      <c r="H100" s="386"/>
      <c r="I100" s="386"/>
      <c r="J100" s="386"/>
      <c r="K100" s="386"/>
      <c r="L100" s="386"/>
      <c r="M100" s="386"/>
      <c r="N100" s="386">
        <v>3</v>
      </c>
      <c r="O100" s="386"/>
      <c r="P100" s="386"/>
      <c r="Q100" s="386"/>
      <c r="R100" s="390"/>
      <c r="S100" s="321" t="s">
        <v>1116</v>
      </c>
      <c r="T100" s="98"/>
      <c r="U100" s="384"/>
      <c r="V100" s="386"/>
      <c r="W100" s="384"/>
      <c r="X100" s="2"/>
      <c r="Y100" s="13"/>
      <c r="Z100" s="1"/>
      <c r="AA100" s="1"/>
      <c r="AB100" s="1"/>
      <c r="AC100" s="2"/>
      <c r="AD100" s="13"/>
      <c r="AE100" s="1"/>
      <c r="AF100" s="387"/>
    </row>
    <row r="101" spans="2:32" ht="15.75" customHeight="1" x14ac:dyDescent="0.2">
      <c r="B101" s="13" t="s">
        <v>94</v>
      </c>
      <c r="C101" s="384" t="s">
        <v>328</v>
      </c>
      <c r="D101" s="386">
        <v>87</v>
      </c>
      <c r="E101" s="387" t="s">
        <v>246</v>
      </c>
      <c r="F101" s="98">
        <v>45401</v>
      </c>
      <c r="G101" s="386">
        <v>4</v>
      </c>
      <c r="H101" s="386"/>
      <c r="I101" s="386">
        <v>3</v>
      </c>
      <c r="J101" s="386"/>
      <c r="K101" s="386"/>
      <c r="L101" s="386"/>
      <c r="M101" s="386"/>
      <c r="N101" s="386"/>
      <c r="O101" s="386">
        <v>3</v>
      </c>
      <c r="P101" s="386">
        <v>3</v>
      </c>
      <c r="Q101" s="386"/>
      <c r="R101" s="390" t="s">
        <v>45</v>
      </c>
      <c r="S101" s="321" t="s">
        <v>1125</v>
      </c>
      <c r="T101" s="98">
        <v>45401</v>
      </c>
      <c r="U101" s="384" t="s">
        <v>45</v>
      </c>
      <c r="V101" s="386">
        <v>12</v>
      </c>
      <c r="W101" s="384"/>
      <c r="X101" s="2"/>
      <c r="Y101" s="13"/>
      <c r="Z101" s="1"/>
      <c r="AA101" s="1"/>
      <c r="AB101" s="1"/>
      <c r="AC101" s="2"/>
      <c r="AD101" s="13"/>
      <c r="AE101" s="1"/>
      <c r="AF101" s="387"/>
    </row>
    <row r="102" spans="2:32" ht="15" customHeight="1" x14ac:dyDescent="0.2">
      <c r="B102" s="13" t="s">
        <v>94</v>
      </c>
      <c r="C102" s="384" t="s">
        <v>328</v>
      </c>
      <c r="D102" s="386">
        <v>88</v>
      </c>
      <c r="E102" s="387" t="s">
        <v>42</v>
      </c>
      <c r="F102" s="98">
        <v>45401</v>
      </c>
      <c r="G102" s="386">
        <v>3</v>
      </c>
      <c r="H102" s="386"/>
      <c r="I102" s="386"/>
      <c r="J102" s="386"/>
      <c r="K102" s="386"/>
      <c r="L102" s="386"/>
      <c r="M102" s="386"/>
      <c r="N102" s="386"/>
      <c r="O102" s="386"/>
      <c r="P102" s="386"/>
      <c r="Q102" s="386"/>
      <c r="R102" s="390"/>
      <c r="S102" s="322" t="s">
        <v>1558</v>
      </c>
      <c r="T102" s="56"/>
      <c r="U102" s="386"/>
      <c r="V102" s="386"/>
      <c r="W102" s="384"/>
      <c r="X102" s="2"/>
      <c r="Y102" s="13"/>
      <c r="Z102" s="1"/>
      <c r="AA102" s="1"/>
      <c r="AB102" s="1"/>
      <c r="AC102" s="2"/>
      <c r="AD102" s="13"/>
      <c r="AE102" s="1"/>
      <c r="AF102" s="387"/>
    </row>
    <row r="103" spans="2:32" x14ac:dyDescent="0.2">
      <c r="B103" s="13" t="s">
        <v>94</v>
      </c>
      <c r="C103" s="384" t="s">
        <v>328</v>
      </c>
      <c r="D103" s="386">
        <v>89</v>
      </c>
      <c r="E103" s="387" t="s">
        <v>52</v>
      </c>
      <c r="F103" s="98">
        <v>45401</v>
      </c>
      <c r="G103" s="386"/>
      <c r="H103" s="386"/>
      <c r="I103" s="386">
        <v>3</v>
      </c>
      <c r="J103" s="386"/>
      <c r="K103" s="386">
        <v>2</v>
      </c>
      <c r="L103" s="386"/>
      <c r="M103" s="386" t="s">
        <v>45</v>
      </c>
      <c r="N103" s="386">
        <v>3</v>
      </c>
      <c r="O103" s="386"/>
      <c r="P103" s="386"/>
      <c r="Q103" s="386"/>
      <c r="R103" s="390"/>
      <c r="S103" s="320" t="s">
        <v>1692</v>
      </c>
      <c r="T103" s="98">
        <v>45401</v>
      </c>
      <c r="U103" s="384" t="s">
        <v>45</v>
      </c>
      <c r="V103" s="386">
        <v>6</v>
      </c>
      <c r="W103" s="384"/>
      <c r="X103" s="2"/>
      <c r="Y103" s="13"/>
      <c r="Z103" s="1"/>
      <c r="AA103" s="1"/>
      <c r="AB103" s="1"/>
      <c r="AC103" s="2"/>
      <c r="AD103" s="13"/>
      <c r="AE103" s="1"/>
      <c r="AF103" s="387"/>
    </row>
    <row r="104" spans="2:32" ht="15.75" customHeight="1" x14ac:dyDescent="0.2">
      <c r="B104" s="13" t="s">
        <v>94</v>
      </c>
      <c r="C104" s="384" t="s">
        <v>328</v>
      </c>
      <c r="D104" s="386">
        <v>90</v>
      </c>
      <c r="E104" s="387" t="s">
        <v>42</v>
      </c>
      <c r="F104" s="98">
        <v>45401</v>
      </c>
      <c r="G104" s="386">
        <v>3</v>
      </c>
      <c r="H104" s="386"/>
      <c r="I104" s="386"/>
      <c r="J104" s="386"/>
      <c r="K104" s="386"/>
      <c r="L104" s="386"/>
      <c r="M104" s="386"/>
      <c r="N104" s="386">
        <v>3</v>
      </c>
      <c r="O104" s="386"/>
      <c r="P104" s="386"/>
      <c r="Q104" s="386"/>
      <c r="R104" s="390"/>
      <c r="S104" s="322" t="s">
        <v>1569</v>
      </c>
      <c r="T104" s="56"/>
      <c r="U104" s="386"/>
      <c r="V104" s="386"/>
      <c r="W104" s="384"/>
      <c r="X104" s="2"/>
      <c r="Y104" s="13"/>
      <c r="Z104" s="1"/>
      <c r="AA104" s="1"/>
      <c r="AB104" s="1"/>
      <c r="AC104" s="2"/>
      <c r="AD104" s="13"/>
      <c r="AE104" s="1"/>
      <c r="AF104" s="387"/>
    </row>
    <row r="105" spans="2:32" ht="15" customHeight="1" x14ac:dyDescent="0.2">
      <c r="B105" s="13" t="s">
        <v>94</v>
      </c>
      <c r="C105" s="384" t="s">
        <v>328</v>
      </c>
      <c r="D105" s="386">
        <v>91</v>
      </c>
      <c r="E105" s="387" t="s">
        <v>42</v>
      </c>
      <c r="F105" s="98">
        <v>45401</v>
      </c>
      <c r="G105" s="386">
        <v>3</v>
      </c>
      <c r="H105" s="386"/>
      <c r="I105" s="386"/>
      <c r="J105" s="386"/>
      <c r="K105" s="386"/>
      <c r="L105" s="386"/>
      <c r="M105" s="386"/>
      <c r="N105" s="386"/>
      <c r="O105" s="386"/>
      <c r="P105" s="386"/>
      <c r="Q105" s="386"/>
      <c r="R105" s="390"/>
      <c r="S105" s="321" t="s">
        <v>1116</v>
      </c>
      <c r="T105" s="98"/>
      <c r="U105" s="384"/>
      <c r="V105" s="386"/>
      <c r="W105" s="384"/>
      <c r="X105" s="2"/>
      <c r="Y105" s="13"/>
      <c r="Z105" s="1"/>
      <c r="AA105" s="1"/>
      <c r="AB105" s="1"/>
      <c r="AC105" s="2"/>
      <c r="AD105" s="13"/>
      <c r="AE105" s="1"/>
      <c r="AF105" s="387"/>
    </row>
    <row r="106" spans="2:32" ht="15" customHeight="1" x14ac:dyDescent="0.2">
      <c r="B106" s="13" t="s">
        <v>94</v>
      </c>
      <c r="C106" s="384" t="s">
        <v>328</v>
      </c>
      <c r="D106" s="386">
        <v>92</v>
      </c>
      <c r="E106" s="387" t="s">
        <v>42</v>
      </c>
      <c r="F106" s="98">
        <v>45401</v>
      </c>
      <c r="G106" s="386">
        <v>3</v>
      </c>
      <c r="H106" s="386"/>
      <c r="I106" s="386"/>
      <c r="J106" s="386"/>
      <c r="K106" s="386">
        <v>3</v>
      </c>
      <c r="L106" s="386"/>
      <c r="M106" s="386" t="s">
        <v>45</v>
      </c>
      <c r="N106" s="386"/>
      <c r="O106" s="386">
        <v>3</v>
      </c>
      <c r="P106" s="386"/>
      <c r="Q106" s="386"/>
      <c r="R106" s="390"/>
      <c r="S106" s="322" t="s">
        <v>1123</v>
      </c>
      <c r="T106" s="98">
        <v>45401</v>
      </c>
      <c r="U106" s="384" t="s">
        <v>45</v>
      </c>
      <c r="V106" s="386">
        <v>6</v>
      </c>
      <c r="W106" s="384"/>
      <c r="X106" s="2"/>
      <c r="Y106" s="13"/>
      <c r="Z106" s="1"/>
      <c r="AA106" s="1"/>
      <c r="AB106" s="1"/>
      <c r="AC106" s="2"/>
      <c r="AD106" s="13"/>
      <c r="AE106" s="1"/>
      <c r="AF106" s="387"/>
    </row>
    <row r="107" spans="2:32" ht="15.75" customHeight="1" x14ac:dyDescent="0.2">
      <c r="B107" s="13" t="s">
        <v>94</v>
      </c>
      <c r="C107" s="384" t="s">
        <v>328</v>
      </c>
      <c r="D107" s="386">
        <v>93</v>
      </c>
      <c r="E107" s="387" t="s">
        <v>42</v>
      </c>
      <c r="F107" s="98">
        <v>45401</v>
      </c>
      <c r="G107" s="386">
        <v>3</v>
      </c>
      <c r="H107" s="386"/>
      <c r="I107" s="386"/>
      <c r="J107" s="386"/>
      <c r="K107" s="386"/>
      <c r="L107" s="386"/>
      <c r="M107" s="386"/>
      <c r="N107" s="386"/>
      <c r="O107" s="386"/>
      <c r="P107" s="386"/>
      <c r="Q107" s="386"/>
      <c r="R107" s="390"/>
      <c r="S107" s="321" t="s">
        <v>1116</v>
      </c>
      <c r="T107" s="98"/>
      <c r="U107" s="384"/>
      <c r="V107" s="386"/>
      <c r="W107" s="384"/>
      <c r="X107" s="2"/>
      <c r="Y107" s="13"/>
      <c r="Z107" s="1"/>
      <c r="AA107" s="1"/>
      <c r="AB107" s="1"/>
      <c r="AC107" s="2"/>
      <c r="AD107" s="13"/>
      <c r="AE107" s="1"/>
      <c r="AF107" s="387"/>
    </row>
    <row r="108" spans="2:32" ht="15.75" customHeight="1" x14ac:dyDescent="0.2">
      <c r="B108" s="13" t="s">
        <v>94</v>
      </c>
      <c r="C108" s="384" t="s">
        <v>328</v>
      </c>
      <c r="D108" s="386">
        <v>94</v>
      </c>
      <c r="E108" s="387" t="s">
        <v>244</v>
      </c>
      <c r="F108" s="98">
        <v>45401</v>
      </c>
      <c r="G108" s="386">
        <v>2</v>
      </c>
      <c r="H108" s="386"/>
      <c r="I108" s="386">
        <v>9</v>
      </c>
      <c r="J108" s="386"/>
      <c r="K108" s="386"/>
      <c r="L108" s="386"/>
      <c r="M108" s="386"/>
      <c r="N108" s="386"/>
      <c r="O108" s="386">
        <v>15</v>
      </c>
      <c r="P108" s="386">
        <v>3</v>
      </c>
      <c r="Q108" s="386"/>
      <c r="R108" s="390" t="s">
        <v>45</v>
      </c>
      <c r="S108" s="322" t="s">
        <v>1570</v>
      </c>
      <c r="T108" s="98">
        <v>45401</v>
      </c>
      <c r="U108" s="384" t="s">
        <v>45</v>
      </c>
      <c r="V108" s="386">
        <v>24</v>
      </c>
      <c r="W108" s="384"/>
      <c r="X108" s="2"/>
      <c r="Y108" s="13"/>
      <c r="Z108" s="1"/>
      <c r="AA108" s="1"/>
      <c r="AB108" s="1"/>
      <c r="AC108" s="2"/>
      <c r="AD108" s="13"/>
      <c r="AE108" s="1"/>
      <c r="AF108" s="387"/>
    </row>
    <row r="109" spans="2:32" ht="15.75" customHeight="1" x14ac:dyDescent="0.2">
      <c r="B109" s="13" t="s">
        <v>94</v>
      </c>
      <c r="C109" s="384" t="s">
        <v>328</v>
      </c>
      <c r="D109" s="386">
        <v>95</v>
      </c>
      <c r="E109" s="387" t="s">
        <v>42</v>
      </c>
      <c r="F109" s="98">
        <v>45401</v>
      </c>
      <c r="G109" s="386">
        <v>3</v>
      </c>
      <c r="H109" s="386"/>
      <c r="I109" s="386"/>
      <c r="J109" s="386"/>
      <c r="K109" s="386"/>
      <c r="L109" s="386"/>
      <c r="M109" s="386"/>
      <c r="N109" s="386"/>
      <c r="O109" s="386"/>
      <c r="P109" s="386"/>
      <c r="Q109" s="386"/>
      <c r="R109" s="390"/>
      <c r="S109" s="322" t="s">
        <v>1120</v>
      </c>
      <c r="T109" s="98"/>
      <c r="U109" s="384"/>
      <c r="V109" s="386"/>
      <c r="W109" s="384"/>
      <c r="X109" s="2"/>
      <c r="Y109" s="13"/>
      <c r="Z109" s="1"/>
      <c r="AA109" s="1"/>
      <c r="AB109" s="1"/>
      <c r="AC109" s="2"/>
      <c r="AD109" s="13"/>
      <c r="AE109" s="1"/>
      <c r="AF109" s="387"/>
    </row>
    <row r="110" spans="2:32" ht="15.75" customHeight="1" x14ac:dyDescent="0.2">
      <c r="B110" s="13" t="s">
        <v>94</v>
      </c>
      <c r="C110" s="384" t="s">
        <v>328</v>
      </c>
      <c r="D110" s="386">
        <v>96</v>
      </c>
      <c r="E110" s="387" t="s">
        <v>42</v>
      </c>
      <c r="F110" s="98">
        <v>45401</v>
      </c>
      <c r="G110" s="386">
        <v>3</v>
      </c>
      <c r="H110" s="386"/>
      <c r="I110" s="386"/>
      <c r="J110" s="386"/>
      <c r="K110" s="386"/>
      <c r="L110" s="386"/>
      <c r="M110" s="386"/>
      <c r="N110" s="386"/>
      <c r="O110" s="386"/>
      <c r="P110" s="386"/>
      <c r="Q110" s="386"/>
      <c r="R110" s="390"/>
      <c r="S110" s="322" t="s">
        <v>1118</v>
      </c>
      <c r="T110" s="98"/>
      <c r="U110" s="384"/>
      <c r="V110" s="386"/>
      <c r="W110" s="384"/>
      <c r="X110" s="2"/>
      <c r="Y110" s="13"/>
      <c r="Z110" s="1"/>
      <c r="AA110" s="1"/>
      <c r="AB110" s="1"/>
      <c r="AC110" s="2"/>
      <c r="AD110" s="13"/>
      <c r="AE110" s="1"/>
      <c r="AF110" s="387"/>
    </row>
    <row r="111" spans="2:32" ht="15.75" customHeight="1" x14ac:dyDescent="0.2">
      <c r="B111" s="13" t="s">
        <v>94</v>
      </c>
      <c r="C111" s="384" t="s">
        <v>328</v>
      </c>
      <c r="D111" s="386">
        <v>97</v>
      </c>
      <c r="E111" s="387" t="s">
        <v>1531</v>
      </c>
      <c r="F111" s="98">
        <v>45401</v>
      </c>
      <c r="G111" s="386"/>
      <c r="H111" s="386">
        <v>1</v>
      </c>
      <c r="I111" s="386">
        <v>5</v>
      </c>
      <c r="J111" s="386"/>
      <c r="K111" s="386">
        <v>6</v>
      </c>
      <c r="L111" s="386" t="s">
        <v>332</v>
      </c>
      <c r="M111" s="386" t="s">
        <v>301</v>
      </c>
      <c r="N111" s="386"/>
      <c r="O111" s="386">
        <v>7</v>
      </c>
      <c r="P111" s="386"/>
      <c r="Q111" s="386"/>
      <c r="R111" s="390"/>
      <c r="S111" s="322" t="s">
        <v>1571</v>
      </c>
      <c r="T111" s="98">
        <v>45401</v>
      </c>
      <c r="U111" s="384" t="s">
        <v>45</v>
      </c>
      <c r="V111" s="386">
        <v>17</v>
      </c>
      <c r="W111" s="384"/>
      <c r="X111" s="2"/>
      <c r="Y111" s="13"/>
      <c r="Z111" s="1"/>
      <c r="AA111" s="1"/>
      <c r="AB111" s="1"/>
      <c r="AC111" s="2"/>
      <c r="AD111" s="13"/>
      <c r="AE111" s="1"/>
      <c r="AF111" s="387"/>
    </row>
    <row r="112" spans="2:32" ht="15" customHeight="1" x14ac:dyDescent="0.2">
      <c r="B112" s="13" t="s">
        <v>94</v>
      </c>
      <c r="C112" s="384" t="s">
        <v>328</v>
      </c>
      <c r="D112" s="386">
        <v>98</v>
      </c>
      <c r="E112" s="387" t="s">
        <v>50</v>
      </c>
      <c r="F112" s="98">
        <v>45401</v>
      </c>
      <c r="G112" s="386">
        <v>2</v>
      </c>
      <c r="H112" s="386"/>
      <c r="I112" s="386">
        <v>6</v>
      </c>
      <c r="J112" s="386"/>
      <c r="K112" s="386"/>
      <c r="L112" s="386"/>
      <c r="M112" s="386"/>
      <c r="N112" s="386">
        <v>3</v>
      </c>
      <c r="O112" s="386">
        <v>3</v>
      </c>
      <c r="P112" s="386"/>
      <c r="Q112" s="386"/>
      <c r="R112" s="390"/>
      <c r="S112" s="322" t="s">
        <v>1572</v>
      </c>
      <c r="T112" s="98">
        <v>45401</v>
      </c>
      <c r="U112" s="384" t="s">
        <v>45</v>
      </c>
      <c r="V112" s="386">
        <v>3</v>
      </c>
      <c r="W112" s="384"/>
      <c r="X112" s="2"/>
      <c r="Y112" s="13"/>
      <c r="Z112" s="1"/>
      <c r="AA112" s="1"/>
      <c r="AB112" s="1"/>
      <c r="AC112" s="2"/>
      <c r="AD112" s="13"/>
      <c r="AE112" s="1"/>
      <c r="AF112" s="387"/>
    </row>
    <row r="113" spans="2:32" ht="15.75" customHeight="1" x14ac:dyDescent="0.2">
      <c r="B113" s="13" t="s">
        <v>94</v>
      </c>
      <c r="C113" s="384" t="s">
        <v>328</v>
      </c>
      <c r="D113" s="386">
        <v>99</v>
      </c>
      <c r="E113" s="387" t="s">
        <v>246</v>
      </c>
      <c r="F113" s="98">
        <v>45401</v>
      </c>
      <c r="G113" s="386">
        <v>3</v>
      </c>
      <c r="H113" s="386"/>
      <c r="I113" s="386">
        <v>3</v>
      </c>
      <c r="J113" s="386"/>
      <c r="K113" s="386">
        <v>3</v>
      </c>
      <c r="L113" s="386"/>
      <c r="M113" s="386" t="s">
        <v>45</v>
      </c>
      <c r="N113" s="386"/>
      <c r="O113" s="386">
        <v>3</v>
      </c>
      <c r="P113" s="386"/>
      <c r="Q113" s="386"/>
      <c r="R113" s="390"/>
      <c r="S113" s="322" t="s">
        <v>1573</v>
      </c>
      <c r="T113" s="98">
        <v>45401</v>
      </c>
      <c r="U113" s="384" t="s">
        <v>45</v>
      </c>
      <c r="V113" s="386">
        <v>6</v>
      </c>
      <c r="W113" s="384"/>
      <c r="X113" s="2"/>
      <c r="Y113" s="13"/>
      <c r="Z113" s="1"/>
      <c r="AA113" s="1"/>
      <c r="AB113" s="1"/>
      <c r="AC113" s="2"/>
      <c r="AD113" s="13"/>
      <c r="AE113" s="1"/>
      <c r="AF113" s="387"/>
    </row>
    <row r="114" spans="2:32" ht="15" customHeight="1" x14ac:dyDescent="0.2">
      <c r="B114" s="13" t="s">
        <v>94</v>
      </c>
      <c r="C114" s="384" t="s">
        <v>328</v>
      </c>
      <c r="D114" s="386">
        <v>100</v>
      </c>
      <c r="E114" s="387" t="s">
        <v>42</v>
      </c>
      <c r="F114" s="98">
        <v>45401</v>
      </c>
      <c r="G114" s="386">
        <v>3</v>
      </c>
      <c r="H114" s="386"/>
      <c r="I114" s="386"/>
      <c r="J114" s="386"/>
      <c r="K114" s="386">
        <v>3</v>
      </c>
      <c r="L114" s="386"/>
      <c r="M114" s="386" t="s">
        <v>45</v>
      </c>
      <c r="N114" s="386"/>
      <c r="O114" s="386">
        <v>3</v>
      </c>
      <c r="P114" s="386"/>
      <c r="Q114" s="386"/>
      <c r="R114" s="390"/>
      <c r="S114" s="322" t="s">
        <v>1574</v>
      </c>
      <c r="T114" s="98">
        <v>45401</v>
      </c>
      <c r="U114" s="384" t="s">
        <v>45</v>
      </c>
      <c r="V114" s="386">
        <v>6</v>
      </c>
      <c r="W114" s="384"/>
      <c r="X114" s="2"/>
      <c r="Y114" s="13"/>
      <c r="Z114" s="1"/>
      <c r="AA114" s="1"/>
      <c r="AB114" s="1"/>
      <c r="AC114" s="2"/>
      <c r="AD114" s="13"/>
      <c r="AE114" s="1"/>
      <c r="AF114" s="387"/>
    </row>
    <row r="115" spans="2:32" ht="15.75" customHeight="1" x14ac:dyDescent="0.2">
      <c r="B115" s="13" t="s">
        <v>94</v>
      </c>
      <c r="C115" s="384" t="s">
        <v>328</v>
      </c>
      <c r="D115" s="386">
        <v>101</v>
      </c>
      <c r="E115" s="387" t="s">
        <v>1531</v>
      </c>
      <c r="F115" s="98">
        <v>45401</v>
      </c>
      <c r="G115" s="386">
        <v>1</v>
      </c>
      <c r="H115" s="386"/>
      <c r="I115" s="386">
        <v>6</v>
      </c>
      <c r="J115" s="386"/>
      <c r="K115" s="386">
        <v>3</v>
      </c>
      <c r="L115" s="386"/>
      <c r="M115" s="386" t="s">
        <v>45</v>
      </c>
      <c r="N115" s="386"/>
      <c r="O115" s="386">
        <v>5</v>
      </c>
      <c r="P115" s="386"/>
      <c r="Q115" s="386"/>
      <c r="R115" s="390"/>
      <c r="S115" s="322" t="s">
        <v>1575</v>
      </c>
      <c r="T115" s="98">
        <v>45401</v>
      </c>
      <c r="U115" s="384" t="s">
        <v>45</v>
      </c>
      <c r="V115" s="386">
        <v>8</v>
      </c>
      <c r="W115" s="384"/>
      <c r="X115" s="2"/>
      <c r="Y115" s="13"/>
      <c r="Z115" s="1"/>
      <c r="AA115" s="1"/>
      <c r="AB115" s="1"/>
      <c r="AC115" s="2"/>
      <c r="AD115" s="13"/>
      <c r="AE115" s="1"/>
      <c r="AF115" s="387"/>
    </row>
    <row r="116" spans="2:32" ht="15.75" customHeight="1" x14ac:dyDescent="0.2">
      <c r="B116" s="13" t="s">
        <v>94</v>
      </c>
      <c r="C116" s="384" t="s">
        <v>328</v>
      </c>
      <c r="D116" s="386">
        <v>102</v>
      </c>
      <c r="E116" s="387" t="s">
        <v>50</v>
      </c>
      <c r="F116" s="98">
        <v>45401</v>
      </c>
      <c r="G116" s="386"/>
      <c r="H116" s="386"/>
      <c r="I116" s="386">
        <v>6</v>
      </c>
      <c r="J116" s="386"/>
      <c r="K116" s="386"/>
      <c r="L116" s="386"/>
      <c r="M116" s="386"/>
      <c r="N116" s="386"/>
      <c r="O116" s="386"/>
      <c r="P116" s="386">
        <v>3</v>
      </c>
      <c r="Q116" s="386" t="s">
        <v>302</v>
      </c>
      <c r="R116" s="390" t="s">
        <v>301</v>
      </c>
      <c r="S116" s="321" t="s">
        <v>1576</v>
      </c>
      <c r="T116" s="98">
        <v>45401</v>
      </c>
      <c r="U116" s="384" t="s">
        <v>45</v>
      </c>
      <c r="V116" s="386">
        <v>7</v>
      </c>
      <c r="W116" s="384"/>
      <c r="X116" s="2"/>
      <c r="Y116" s="13"/>
      <c r="Z116" s="1"/>
      <c r="AA116" s="1"/>
      <c r="AB116" s="1"/>
      <c r="AC116" s="2"/>
      <c r="AD116" s="13"/>
      <c r="AE116" s="1"/>
      <c r="AF116" s="387"/>
    </row>
    <row r="117" spans="2:32" ht="15.75" customHeight="1" x14ac:dyDescent="0.2">
      <c r="B117" s="13" t="s">
        <v>94</v>
      </c>
      <c r="C117" s="384" t="s">
        <v>328</v>
      </c>
      <c r="D117" s="386">
        <v>103</v>
      </c>
      <c r="E117" s="387" t="s">
        <v>44</v>
      </c>
      <c r="F117" s="98">
        <v>45401</v>
      </c>
      <c r="G117" s="386"/>
      <c r="H117" s="386">
        <v>6</v>
      </c>
      <c r="I117" s="386"/>
      <c r="J117" s="386"/>
      <c r="K117" s="386"/>
      <c r="L117" s="386"/>
      <c r="M117" s="386"/>
      <c r="N117" s="386">
        <v>3</v>
      </c>
      <c r="O117" s="386">
        <v>6</v>
      </c>
      <c r="P117" s="386">
        <v>3</v>
      </c>
      <c r="Q117" s="386"/>
      <c r="R117" s="390" t="s">
        <v>45</v>
      </c>
      <c r="S117" s="322" t="s">
        <v>1577</v>
      </c>
      <c r="T117" s="98">
        <v>45401</v>
      </c>
      <c r="U117" s="384" t="s">
        <v>45</v>
      </c>
      <c r="V117" s="386">
        <v>15</v>
      </c>
      <c r="W117" s="384"/>
      <c r="X117" s="2"/>
      <c r="Y117" s="13"/>
      <c r="Z117" s="1"/>
      <c r="AA117" s="1"/>
      <c r="AB117" s="1"/>
      <c r="AC117" s="2"/>
      <c r="AD117" s="13"/>
      <c r="AE117" s="1"/>
      <c r="AF117" s="387"/>
    </row>
    <row r="118" spans="2:32" ht="15" customHeight="1" x14ac:dyDescent="0.2">
      <c r="B118" s="13" t="s">
        <v>94</v>
      </c>
      <c r="C118" s="384" t="s">
        <v>328</v>
      </c>
      <c r="D118" s="386">
        <v>104</v>
      </c>
      <c r="E118" s="387" t="s">
        <v>42</v>
      </c>
      <c r="F118" s="98">
        <v>45401</v>
      </c>
      <c r="G118" s="386">
        <v>3</v>
      </c>
      <c r="H118" s="386"/>
      <c r="I118" s="386"/>
      <c r="J118" s="386"/>
      <c r="K118" s="386"/>
      <c r="L118" s="386"/>
      <c r="M118" s="386"/>
      <c r="N118" s="386">
        <v>3</v>
      </c>
      <c r="O118" s="386"/>
      <c r="P118" s="386"/>
      <c r="Q118" s="386"/>
      <c r="R118" s="390"/>
      <c r="S118" s="321" t="s">
        <v>1116</v>
      </c>
      <c r="T118" s="98"/>
      <c r="U118" s="384"/>
      <c r="V118" s="386"/>
      <c r="W118" s="384"/>
      <c r="X118" s="2"/>
      <c r="Y118" s="13"/>
      <c r="Z118" s="1"/>
      <c r="AA118" s="1"/>
      <c r="AB118" s="1"/>
      <c r="AC118" s="2"/>
      <c r="AD118" s="13"/>
      <c r="AE118" s="1"/>
      <c r="AF118" s="387"/>
    </row>
    <row r="119" spans="2:32" x14ac:dyDescent="0.2">
      <c r="B119" s="13" t="s">
        <v>94</v>
      </c>
      <c r="C119" s="384" t="s">
        <v>328</v>
      </c>
      <c r="D119" s="386">
        <v>105</v>
      </c>
      <c r="E119" s="387" t="s">
        <v>42</v>
      </c>
      <c r="F119" s="98">
        <v>45401</v>
      </c>
      <c r="G119" s="386">
        <v>3</v>
      </c>
      <c r="H119" s="386"/>
      <c r="I119" s="386"/>
      <c r="J119" s="386"/>
      <c r="K119" s="386"/>
      <c r="L119" s="386"/>
      <c r="M119" s="386"/>
      <c r="N119" s="386"/>
      <c r="O119" s="386"/>
      <c r="P119" s="386"/>
      <c r="Q119" s="386"/>
      <c r="R119" s="390"/>
      <c r="S119" s="320" t="s">
        <v>1693</v>
      </c>
      <c r="T119" s="98"/>
      <c r="U119" s="384"/>
      <c r="V119" s="386"/>
      <c r="W119" s="384"/>
      <c r="X119" s="2"/>
      <c r="Y119" s="13"/>
      <c r="Z119" s="1"/>
      <c r="AA119" s="1"/>
      <c r="AB119" s="1"/>
      <c r="AC119" s="2"/>
      <c r="AD119" s="36">
        <v>45515</v>
      </c>
      <c r="AE119" s="1" t="s">
        <v>242</v>
      </c>
      <c r="AF119" s="387"/>
    </row>
    <row r="120" spans="2:32" ht="15" customHeight="1" x14ac:dyDescent="0.2">
      <c r="B120" s="13" t="s">
        <v>94</v>
      </c>
      <c r="C120" s="384" t="s">
        <v>328</v>
      </c>
      <c r="D120" s="386">
        <v>106</v>
      </c>
      <c r="E120" s="387" t="s">
        <v>50</v>
      </c>
      <c r="F120" s="98">
        <v>45401</v>
      </c>
      <c r="G120" s="386">
        <v>1</v>
      </c>
      <c r="H120" s="386">
        <v>3</v>
      </c>
      <c r="I120" s="386">
        <v>3</v>
      </c>
      <c r="J120" s="386"/>
      <c r="K120" s="386"/>
      <c r="L120" s="386"/>
      <c r="M120" s="386"/>
      <c r="N120" s="386"/>
      <c r="O120" s="386">
        <v>3</v>
      </c>
      <c r="P120" s="386"/>
      <c r="Q120" s="386"/>
      <c r="R120" s="390"/>
      <c r="S120" s="322" t="s">
        <v>1578</v>
      </c>
      <c r="T120" s="98">
        <v>45401</v>
      </c>
      <c r="U120" s="384" t="s">
        <v>45</v>
      </c>
      <c r="V120" s="386">
        <v>3</v>
      </c>
      <c r="W120" s="384"/>
      <c r="X120" s="2"/>
      <c r="Y120" s="13"/>
      <c r="Z120" s="1"/>
      <c r="AA120" s="1"/>
      <c r="AB120" s="1"/>
      <c r="AC120" s="2"/>
      <c r="AD120" s="13"/>
      <c r="AE120" s="1"/>
      <c r="AF120" s="387"/>
    </row>
    <row r="121" spans="2:32" ht="15" customHeight="1" x14ac:dyDescent="0.2">
      <c r="B121" s="13" t="s">
        <v>94</v>
      </c>
      <c r="C121" s="384" t="s">
        <v>328</v>
      </c>
      <c r="D121" s="386">
        <v>107</v>
      </c>
      <c r="E121" s="387" t="s">
        <v>245</v>
      </c>
      <c r="F121" s="98">
        <v>45401</v>
      </c>
      <c r="G121" s="386">
        <v>4</v>
      </c>
      <c r="H121" s="386"/>
      <c r="I121" s="386">
        <v>3</v>
      </c>
      <c r="J121" s="386"/>
      <c r="K121" s="386"/>
      <c r="L121" s="386"/>
      <c r="M121" s="386"/>
      <c r="N121" s="386">
        <v>3</v>
      </c>
      <c r="O121" s="386">
        <v>3</v>
      </c>
      <c r="P121" s="386"/>
      <c r="Q121" s="386"/>
      <c r="R121" s="390"/>
      <c r="S121" s="321" t="s">
        <v>1116</v>
      </c>
      <c r="T121" s="98">
        <v>45401</v>
      </c>
      <c r="U121" s="384" t="s">
        <v>45</v>
      </c>
      <c r="V121" s="386">
        <v>3</v>
      </c>
      <c r="W121" s="384"/>
      <c r="X121" s="2"/>
      <c r="Y121" s="13"/>
      <c r="Z121" s="1"/>
      <c r="AA121" s="1"/>
      <c r="AB121" s="1"/>
      <c r="AC121" s="2"/>
      <c r="AD121" s="13"/>
      <c r="AE121" s="1"/>
      <c r="AF121" s="387"/>
    </row>
    <row r="122" spans="2:32" ht="15" customHeight="1" x14ac:dyDescent="0.2">
      <c r="B122" s="13" t="s">
        <v>94</v>
      </c>
      <c r="C122" s="384" t="s">
        <v>328</v>
      </c>
      <c r="D122" s="386">
        <v>108</v>
      </c>
      <c r="E122" s="387" t="s">
        <v>44</v>
      </c>
      <c r="F122" s="98">
        <v>45401</v>
      </c>
      <c r="G122" s="386"/>
      <c r="H122" s="386"/>
      <c r="I122" s="386">
        <v>6</v>
      </c>
      <c r="J122" s="386"/>
      <c r="K122" s="386">
        <v>3</v>
      </c>
      <c r="L122" s="386"/>
      <c r="M122" s="386"/>
      <c r="N122" s="386"/>
      <c r="O122" s="386">
        <v>6</v>
      </c>
      <c r="P122" s="386">
        <v>3</v>
      </c>
      <c r="Q122" s="386"/>
      <c r="R122" s="390"/>
      <c r="S122" s="322" t="s">
        <v>1579</v>
      </c>
      <c r="T122" s="98">
        <v>45401</v>
      </c>
      <c r="U122" s="384" t="s">
        <v>45</v>
      </c>
      <c r="V122" s="386">
        <v>15</v>
      </c>
      <c r="W122" s="384" t="s">
        <v>333</v>
      </c>
      <c r="X122" s="2"/>
      <c r="Y122" s="13"/>
      <c r="Z122" s="1"/>
      <c r="AA122" s="1"/>
      <c r="AB122" s="1"/>
      <c r="AC122" s="2"/>
      <c r="AD122" s="13"/>
      <c r="AE122" s="1"/>
      <c r="AF122" s="387"/>
    </row>
    <row r="123" spans="2:32" ht="15.75" customHeight="1" x14ac:dyDescent="0.2">
      <c r="B123" s="13" t="s">
        <v>94</v>
      </c>
      <c r="C123" s="384" t="s">
        <v>328</v>
      </c>
      <c r="D123" s="386">
        <v>109</v>
      </c>
      <c r="E123" s="387" t="s">
        <v>245</v>
      </c>
      <c r="F123" s="56">
        <v>45402</v>
      </c>
      <c r="G123" s="386">
        <v>3</v>
      </c>
      <c r="H123" s="386"/>
      <c r="I123" s="386">
        <v>3</v>
      </c>
      <c r="J123" s="386"/>
      <c r="K123" s="386">
        <v>3</v>
      </c>
      <c r="L123" s="386" t="s">
        <v>45</v>
      </c>
      <c r="M123" s="386"/>
      <c r="N123" s="386">
        <v>3</v>
      </c>
      <c r="O123" s="386">
        <v>3</v>
      </c>
      <c r="P123" s="386"/>
      <c r="Q123" s="386"/>
      <c r="R123" s="390"/>
      <c r="S123" s="322" t="s">
        <v>1580</v>
      </c>
      <c r="T123" s="56">
        <v>45402</v>
      </c>
      <c r="U123" s="384" t="s">
        <v>45</v>
      </c>
      <c r="V123" s="386">
        <v>6</v>
      </c>
      <c r="W123" s="384"/>
      <c r="X123" s="2"/>
      <c r="Y123" s="13"/>
      <c r="Z123" s="1"/>
      <c r="AA123" s="1"/>
      <c r="AB123" s="1"/>
      <c r="AC123" s="2"/>
      <c r="AD123" s="13"/>
      <c r="AE123" s="1"/>
      <c r="AF123" s="387"/>
    </row>
    <row r="124" spans="2:32" ht="15.75" customHeight="1" x14ac:dyDescent="0.2">
      <c r="B124" s="13" t="s">
        <v>94</v>
      </c>
      <c r="C124" s="384" t="s">
        <v>328</v>
      </c>
      <c r="D124" s="386">
        <v>110</v>
      </c>
      <c r="E124" s="387" t="s">
        <v>44</v>
      </c>
      <c r="F124" s="56">
        <v>45402</v>
      </c>
      <c r="G124" s="386"/>
      <c r="H124" s="386"/>
      <c r="I124" s="386">
        <v>6</v>
      </c>
      <c r="J124" s="386"/>
      <c r="K124" s="386"/>
      <c r="L124" s="386"/>
      <c r="M124" s="386"/>
      <c r="N124" s="386">
        <v>4</v>
      </c>
      <c r="O124" s="386"/>
      <c r="P124" s="386">
        <v>3</v>
      </c>
      <c r="Q124" s="386"/>
      <c r="R124" s="390" t="s">
        <v>45</v>
      </c>
      <c r="S124" s="320" t="s">
        <v>1694</v>
      </c>
      <c r="T124" s="56">
        <v>45402</v>
      </c>
      <c r="U124" s="384" t="s">
        <v>45</v>
      </c>
      <c r="V124" s="386">
        <v>9</v>
      </c>
      <c r="W124" s="384"/>
      <c r="X124" s="2"/>
      <c r="Y124" s="13"/>
      <c r="Z124" s="1"/>
      <c r="AA124" s="1"/>
      <c r="AB124" s="1"/>
      <c r="AC124" s="2"/>
      <c r="AD124" s="36">
        <v>45517</v>
      </c>
      <c r="AE124" s="1" t="s">
        <v>242</v>
      </c>
      <c r="AF124" s="387"/>
    </row>
    <row r="125" spans="2:32" ht="15" customHeight="1" x14ac:dyDescent="0.2">
      <c r="B125" s="13" t="s">
        <v>94</v>
      </c>
      <c r="C125" s="384" t="s">
        <v>328</v>
      </c>
      <c r="D125" s="386">
        <v>111</v>
      </c>
      <c r="E125" s="387" t="s">
        <v>42</v>
      </c>
      <c r="F125" s="56">
        <v>45402</v>
      </c>
      <c r="G125" s="386">
        <v>3</v>
      </c>
      <c r="H125" s="386"/>
      <c r="I125" s="386"/>
      <c r="J125" s="386"/>
      <c r="K125" s="386"/>
      <c r="L125" s="386"/>
      <c r="M125" s="386"/>
      <c r="N125" s="386"/>
      <c r="O125" s="386"/>
      <c r="P125" s="386"/>
      <c r="Q125" s="386"/>
      <c r="R125" s="390"/>
      <c r="S125" s="322" t="s">
        <v>1581</v>
      </c>
      <c r="T125" s="56"/>
      <c r="U125" s="386"/>
      <c r="V125" s="386"/>
      <c r="W125" s="384"/>
      <c r="X125" s="2"/>
      <c r="Y125" s="13"/>
      <c r="Z125" s="1"/>
      <c r="AA125" s="1"/>
      <c r="AB125" s="1"/>
      <c r="AC125" s="2"/>
      <c r="AD125" s="13"/>
      <c r="AE125" s="1"/>
      <c r="AF125" s="387"/>
    </row>
    <row r="126" spans="2:32" x14ac:dyDescent="0.2">
      <c r="B126" s="13" t="s">
        <v>94</v>
      </c>
      <c r="C126" s="384" t="s">
        <v>328</v>
      </c>
      <c r="D126" s="386">
        <v>112</v>
      </c>
      <c r="E126" s="387" t="s">
        <v>42</v>
      </c>
      <c r="F126" s="56">
        <v>45402</v>
      </c>
      <c r="G126" s="386">
        <v>3</v>
      </c>
      <c r="H126" s="386"/>
      <c r="I126" s="386"/>
      <c r="J126" s="386"/>
      <c r="K126" s="386"/>
      <c r="L126" s="386"/>
      <c r="M126" s="386"/>
      <c r="N126" s="386">
        <v>3</v>
      </c>
      <c r="O126" s="386"/>
      <c r="P126" s="386"/>
      <c r="Q126" s="386"/>
      <c r="R126" s="390"/>
      <c r="S126" s="320" t="s">
        <v>1695</v>
      </c>
      <c r="T126" s="56"/>
      <c r="U126" s="384"/>
      <c r="V126" s="386"/>
      <c r="W126" s="384"/>
      <c r="X126" s="2"/>
      <c r="Y126" s="13"/>
      <c r="Z126" s="1"/>
      <c r="AA126" s="1"/>
      <c r="AB126" s="1"/>
      <c r="AC126" s="2"/>
      <c r="AD126" s="36">
        <v>45516</v>
      </c>
      <c r="AE126" s="1" t="s">
        <v>242</v>
      </c>
      <c r="AF126" s="387"/>
    </row>
    <row r="127" spans="2:32" ht="15.75" customHeight="1" x14ac:dyDescent="0.2">
      <c r="B127" s="13" t="s">
        <v>94</v>
      </c>
      <c r="C127" s="384" t="s">
        <v>328</v>
      </c>
      <c r="D127" s="386">
        <v>113</v>
      </c>
      <c r="E127" s="387" t="s">
        <v>42</v>
      </c>
      <c r="F127" s="56">
        <v>45402</v>
      </c>
      <c r="G127" s="386">
        <v>3</v>
      </c>
      <c r="H127" s="386"/>
      <c r="I127" s="386"/>
      <c r="J127" s="386"/>
      <c r="K127" s="386"/>
      <c r="L127" s="386"/>
      <c r="M127" s="386"/>
      <c r="N127" s="386"/>
      <c r="O127" s="386"/>
      <c r="P127" s="386"/>
      <c r="Q127" s="386"/>
      <c r="R127" s="390"/>
      <c r="S127" s="322" t="s">
        <v>1558</v>
      </c>
      <c r="T127" s="56"/>
      <c r="U127" s="384"/>
      <c r="V127" s="386"/>
      <c r="W127" s="384"/>
      <c r="X127" s="2"/>
      <c r="Y127" s="13"/>
      <c r="Z127" s="1"/>
      <c r="AA127" s="1"/>
      <c r="AB127" s="1"/>
      <c r="AC127" s="2"/>
      <c r="AD127" s="13"/>
      <c r="AE127" s="1"/>
      <c r="AF127" s="387"/>
    </row>
    <row r="128" spans="2:32" ht="15.75" customHeight="1" x14ac:dyDescent="0.2">
      <c r="B128" s="13" t="s">
        <v>94</v>
      </c>
      <c r="C128" s="384" t="s">
        <v>328</v>
      </c>
      <c r="D128" s="386">
        <v>114</v>
      </c>
      <c r="E128" s="387" t="s">
        <v>42</v>
      </c>
      <c r="F128" s="56">
        <v>45402</v>
      </c>
      <c r="G128" s="386">
        <v>3</v>
      </c>
      <c r="H128" s="386"/>
      <c r="I128" s="386"/>
      <c r="J128" s="386"/>
      <c r="K128" s="386"/>
      <c r="L128" s="386"/>
      <c r="M128" s="386"/>
      <c r="N128" s="386">
        <v>3</v>
      </c>
      <c r="O128" s="386"/>
      <c r="P128" s="386"/>
      <c r="Q128" s="386"/>
      <c r="R128" s="390"/>
      <c r="S128" s="322" t="s">
        <v>1582</v>
      </c>
      <c r="T128" s="56"/>
      <c r="U128" s="384"/>
      <c r="V128" s="386"/>
      <c r="W128" s="384"/>
      <c r="X128" s="2"/>
      <c r="Y128" s="13"/>
      <c r="Z128" s="1"/>
      <c r="AA128" s="1"/>
      <c r="AB128" s="1"/>
      <c r="AC128" s="2"/>
      <c r="AD128" s="13"/>
      <c r="AE128" s="1"/>
      <c r="AF128" s="387"/>
    </row>
    <row r="129" spans="2:32" x14ac:dyDescent="0.2">
      <c r="B129" s="13" t="s">
        <v>94</v>
      </c>
      <c r="C129" s="384" t="s">
        <v>328</v>
      </c>
      <c r="D129" s="386">
        <v>115</v>
      </c>
      <c r="E129" s="387" t="s">
        <v>42</v>
      </c>
      <c r="F129" s="56">
        <v>45402</v>
      </c>
      <c r="G129" s="386">
        <v>3</v>
      </c>
      <c r="H129" s="386"/>
      <c r="I129" s="386"/>
      <c r="J129" s="386"/>
      <c r="K129" s="386"/>
      <c r="L129" s="386"/>
      <c r="M129" s="386"/>
      <c r="N129" s="386"/>
      <c r="O129" s="386"/>
      <c r="P129" s="386"/>
      <c r="Q129" s="386"/>
      <c r="R129" s="390"/>
      <c r="S129" s="320" t="s">
        <v>1696</v>
      </c>
      <c r="T129" s="56"/>
      <c r="U129" s="384"/>
      <c r="V129" s="386"/>
      <c r="W129" s="384"/>
      <c r="X129" s="2"/>
      <c r="Y129" s="13"/>
      <c r="Z129" s="1"/>
      <c r="AA129" s="1"/>
      <c r="AB129" s="1"/>
      <c r="AC129" s="2"/>
      <c r="AD129" s="36">
        <v>45518</v>
      </c>
      <c r="AE129" s="1" t="s">
        <v>242</v>
      </c>
      <c r="AF129" s="387"/>
    </row>
    <row r="130" spans="2:32" ht="15.75" customHeight="1" x14ac:dyDescent="0.2">
      <c r="B130" s="13" t="s">
        <v>94</v>
      </c>
      <c r="C130" s="384" t="s">
        <v>328</v>
      </c>
      <c r="D130" s="386">
        <v>116</v>
      </c>
      <c r="E130" s="387" t="s">
        <v>257</v>
      </c>
      <c r="F130" s="56">
        <v>45402</v>
      </c>
      <c r="G130" s="386">
        <v>3</v>
      </c>
      <c r="H130" s="386">
        <v>9</v>
      </c>
      <c r="I130" s="386"/>
      <c r="J130" s="386"/>
      <c r="K130" s="386">
        <v>3</v>
      </c>
      <c r="L130" s="386" t="s">
        <v>45</v>
      </c>
      <c r="M130" s="386"/>
      <c r="N130" s="386">
        <v>3</v>
      </c>
      <c r="O130" s="386">
        <v>7</v>
      </c>
      <c r="P130" s="386"/>
      <c r="Q130" s="12"/>
      <c r="R130" s="254"/>
      <c r="S130" s="322" t="s">
        <v>1583</v>
      </c>
      <c r="T130" s="56">
        <v>45402</v>
      </c>
      <c r="U130" s="386" t="s">
        <v>45</v>
      </c>
      <c r="V130" s="386">
        <v>10</v>
      </c>
      <c r="W130" s="1"/>
      <c r="X130" s="2"/>
      <c r="Y130" s="13"/>
      <c r="Z130" s="1"/>
      <c r="AA130" s="1"/>
      <c r="AB130" s="1"/>
      <c r="AC130" s="2"/>
      <c r="AD130" s="13"/>
      <c r="AE130" s="1"/>
      <c r="AF130" s="387"/>
    </row>
    <row r="131" spans="2:32" ht="15.75" customHeight="1" x14ac:dyDescent="0.2">
      <c r="B131" s="13" t="s">
        <v>94</v>
      </c>
      <c r="C131" s="384" t="s">
        <v>328</v>
      </c>
      <c r="D131" s="386">
        <v>117</v>
      </c>
      <c r="E131" s="387" t="s">
        <v>244</v>
      </c>
      <c r="F131" s="56">
        <v>45402</v>
      </c>
      <c r="G131" s="386">
        <v>2</v>
      </c>
      <c r="H131" s="386">
        <v>9</v>
      </c>
      <c r="I131" s="386"/>
      <c r="J131" s="386"/>
      <c r="K131" s="386">
        <v>3</v>
      </c>
      <c r="L131" s="386" t="s">
        <v>45</v>
      </c>
      <c r="M131" s="386"/>
      <c r="N131" s="386"/>
      <c r="O131" s="386">
        <v>6</v>
      </c>
      <c r="P131" s="386"/>
      <c r="Q131" s="12"/>
      <c r="R131" s="254"/>
      <c r="S131" s="322" t="s">
        <v>1584</v>
      </c>
      <c r="T131" s="56">
        <v>45402</v>
      </c>
      <c r="U131" s="386" t="s">
        <v>45</v>
      </c>
      <c r="V131" s="386">
        <v>9</v>
      </c>
      <c r="W131" s="1"/>
      <c r="X131" s="2"/>
      <c r="Y131" s="13"/>
      <c r="Z131" s="1"/>
      <c r="AA131" s="1"/>
      <c r="AB131" s="1"/>
      <c r="AC131" s="2"/>
      <c r="AD131" s="13"/>
      <c r="AE131" s="1"/>
      <c r="AF131" s="387"/>
    </row>
    <row r="132" spans="2:32" ht="15.75" customHeight="1" x14ac:dyDescent="0.2">
      <c r="B132" s="13" t="s">
        <v>94</v>
      </c>
      <c r="C132" s="384" t="s">
        <v>328</v>
      </c>
      <c r="D132" s="386">
        <v>118</v>
      </c>
      <c r="E132" s="387" t="s">
        <v>245</v>
      </c>
      <c r="F132" s="56">
        <v>45402</v>
      </c>
      <c r="G132" s="386">
        <v>4</v>
      </c>
      <c r="H132" s="386">
        <v>3</v>
      </c>
      <c r="I132" s="386"/>
      <c r="J132" s="386"/>
      <c r="K132" s="386"/>
      <c r="L132" s="386"/>
      <c r="M132" s="386"/>
      <c r="N132" s="386">
        <v>3</v>
      </c>
      <c r="O132" s="386">
        <v>4</v>
      </c>
      <c r="P132" s="386"/>
      <c r="Q132" s="386"/>
      <c r="R132" s="390"/>
      <c r="S132" s="322" t="s">
        <v>1585</v>
      </c>
      <c r="T132" s="56">
        <v>45402</v>
      </c>
      <c r="U132" s="386" t="s">
        <v>45</v>
      </c>
      <c r="V132" s="386">
        <v>4</v>
      </c>
      <c r="W132" s="1"/>
      <c r="X132" s="2"/>
      <c r="Y132" s="13"/>
      <c r="Z132" s="1"/>
      <c r="AA132" s="1"/>
      <c r="AB132" s="1"/>
      <c r="AC132" s="2"/>
      <c r="AD132" s="13"/>
      <c r="AE132" s="1"/>
      <c r="AF132" s="387"/>
    </row>
    <row r="133" spans="2:32" ht="15.75" customHeight="1" x14ac:dyDescent="0.2">
      <c r="B133" s="13" t="s">
        <v>94</v>
      </c>
      <c r="C133" s="384" t="s">
        <v>328</v>
      </c>
      <c r="D133" s="386">
        <v>119</v>
      </c>
      <c r="E133" s="387" t="s">
        <v>44</v>
      </c>
      <c r="F133" s="56">
        <v>45402</v>
      </c>
      <c r="G133" s="386"/>
      <c r="H133" s="386">
        <v>6</v>
      </c>
      <c r="I133" s="386"/>
      <c r="J133" s="386"/>
      <c r="K133" s="386">
        <v>3</v>
      </c>
      <c r="L133" s="386" t="s">
        <v>45</v>
      </c>
      <c r="M133" s="386"/>
      <c r="N133" s="386"/>
      <c r="O133" s="386">
        <v>3</v>
      </c>
      <c r="P133" s="386"/>
      <c r="Q133" s="386"/>
      <c r="R133" s="390"/>
      <c r="S133" s="320" t="s">
        <v>1697</v>
      </c>
      <c r="T133" s="56">
        <v>45402</v>
      </c>
      <c r="U133" s="386" t="s">
        <v>45</v>
      </c>
      <c r="V133" s="386">
        <v>6</v>
      </c>
      <c r="W133" s="1"/>
      <c r="X133" s="2"/>
      <c r="Y133" s="13"/>
      <c r="Z133" s="1"/>
      <c r="AA133" s="1"/>
      <c r="AB133" s="1"/>
      <c r="AC133" s="2"/>
      <c r="AD133" s="36">
        <v>45518</v>
      </c>
      <c r="AE133" s="1" t="s">
        <v>242</v>
      </c>
      <c r="AF133" s="387"/>
    </row>
    <row r="134" spans="2:32" ht="15.75" customHeight="1" x14ac:dyDescent="0.2">
      <c r="B134" s="13" t="s">
        <v>94</v>
      </c>
      <c r="C134" s="384" t="s">
        <v>328</v>
      </c>
      <c r="D134" s="386">
        <v>120</v>
      </c>
      <c r="E134" s="387" t="s">
        <v>44</v>
      </c>
      <c r="F134" s="56">
        <v>45402</v>
      </c>
      <c r="G134" s="386"/>
      <c r="H134" s="386">
        <v>6</v>
      </c>
      <c r="I134" s="386"/>
      <c r="J134" s="386"/>
      <c r="K134" s="386"/>
      <c r="L134" s="386"/>
      <c r="M134" s="386"/>
      <c r="N134" s="386">
        <v>6</v>
      </c>
      <c r="O134" s="386"/>
      <c r="P134" s="386">
        <v>3</v>
      </c>
      <c r="Q134" s="386"/>
      <c r="R134" s="390" t="s">
        <v>45</v>
      </c>
      <c r="S134" s="322" t="s">
        <v>1586</v>
      </c>
      <c r="T134" s="56">
        <v>45402</v>
      </c>
      <c r="U134" s="386" t="s">
        <v>45</v>
      </c>
      <c r="V134" s="386">
        <v>9</v>
      </c>
      <c r="W134" s="1"/>
      <c r="X134" s="2"/>
      <c r="Y134" s="13"/>
      <c r="Z134" s="1"/>
      <c r="AA134" s="1"/>
      <c r="AB134" s="1"/>
      <c r="AC134" s="2"/>
      <c r="AD134" s="13"/>
      <c r="AE134" s="1"/>
      <c r="AF134" s="387"/>
    </row>
    <row r="135" spans="2:32" ht="15" customHeight="1" x14ac:dyDescent="0.2">
      <c r="B135" s="13" t="s">
        <v>94</v>
      </c>
      <c r="C135" s="384" t="s">
        <v>328</v>
      </c>
      <c r="D135" s="386">
        <v>121</v>
      </c>
      <c r="E135" s="387" t="s">
        <v>42</v>
      </c>
      <c r="F135" s="56">
        <v>45402</v>
      </c>
      <c r="G135" s="386">
        <v>3</v>
      </c>
      <c r="H135" s="386"/>
      <c r="I135" s="386"/>
      <c r="J135" s="386"/>
      <c r="K135" s="386"/>
      <c r="L135" s="386"/>
      <c r="M135" s="386"/>
      <c r="N135" s="386">
        <v>3</v>
      </c>
      <c r="O135" s="386"/>
      <c r="P135" s="386"/>
      <c r="Q135" s="386"/>
      <c r="R135" s="390"/>
      <c r="S135" s="322" t="s">
        <v>1319</v>
      </c>
      <c r="T135" s="56"/>
      <c r="U135" s="386"/>
      <c r="V135" s="386"/>
      <c r="W135" s="1"/>
      <c r="X135" s="2"/>
      <c r="Y135" s="13"/>
      <c r="Z135" s="1"/>
      <c r="AA135" s="1"/>
      <c r="AB135" s="1"/>
      <c r="AC135" s="2"/>
      <c r="AD135" s="13"/>
      <c r="AE135" s="1"/>
      <c r="AF135" s="387"/>
    </row>
    <row r="136" spans="2:32" ht="15" customHeight="1" x14ac:dyDescent="0.2">
      <c r="B136" s="13" t="s">
        <v>94</v>
      </c>
      <c r="C136" s="384" t="s">
        <v>328</v>
      </c>
      <c r="D136" s="386">
        <v>122</v>
      </c>
      <c r="E136" s="387" t="s">
        <v>246</v>
      </c>
      <c r="F136" s="56">
        <v>45402</v>
      </c>
      <c r="G136" s="386">
        <v>4</v>
      </c>
      <c r="H136" s="386"/>
      <c r="I136" s="386">
        <v>3</v>
      </c>
      <c r="J136" s="386"/>
      <c r="K136" s="386"/>
      <c r="L136" s="386"/>
      <c r="M136" s="386"/>
      <c r="N136" s="386">
        <v>3</v>
      </c>
      <c r="O136" s="386">
        <v>3</v>
      </c>
      <c r="P136" s="386">
        <v>3</v>
      </c>
      <c r="Q136" s="386"/>
      <c r="R136" s="390" t="s">
        <v>45</v>
      </c>
      <c r="S136" s="322" t="s">
        <v>1587</v>
      </c>
      <c r="T136" s="56">
        <v>45402</v>
      </c>
      <c r="U136" s="386" t="s">
        <v>45</v>
      </c>
      <c r="V136" s="386">
        <v>12</v>
      </c>
      <c r="W136" s="1"/>
      <c r="X136" s="2"/>
      <c r="Y136" s="13"/>
      <c r="Z136" s="1"/>
      <c r="AA136" s="1"/>
      <c r="AB136" s="1"/>
      <c r="AC136" s="2"/>
      <c r="AD136" s="13"/>
      <c r="AE136" s="1"/>
      <c r="AF136" s="387"/>
    </row>
    <row r="137" spans="2:32" ht="15.75" customHeight="1" x14ac:dyDescent="0.2">
      <c r="B137" s="13" t="s">
        <v>94</v>
      </c>
      <c r="C137" s="384" t="s">
        <v>328</v>
      </c>
      <c r="D137" s="386">
        <v>123</v>
      </c>
      <c r="E137" s="387" t="s">
        <v>50</v>
      </c>
      <c r="F137" s="56">
        <v>45402</v>
      </c>
      <c r="G137" s="386">
        <v>1</v>
      </c>
      <c r="H137" s="386"/>
      <c r="I137" s="386">
        <v>6</v>
      </c>
      <c r="J137" s="386"/>
      <c r="K137" s="386"/>
      <c r="L137" s="386"/>
      <c r="M137" s="386"/>
      <c r="N137" s="386"/>
      <c r="O137" s="386">
        <v>3</v>
      </c>
      <c r="P137" s="386"/>
      <c r="Q137" s="386"/>
      <c r="R137" s="390"/>
      <c r="S137" s="321" t="s">
        <v>1116</v>
      </c>
      <c r="T137" s="56">
        <v>45402</v>
      </c>
      <c r="U137" s="386" t="s">
        <v>45</v>
      </c>
      <c r="V137" s="386">
        <v>3</v>
      </c>
      <c r="W137" s="1"/>
      <c r="X137" s="2"/>
      <c r="Y137" s="13"/>
      <c r="Z137" s="1"/>
      <c r="AA137" s="1"/>
      <c r="AB137" s="1"/>
      <c r="AC137" s="2"/>
      <c r="AD137" s="13"/>
      <c r="AE137" s="1"/>
      <c r="AF137" s="387"/>
    </row>
    <row r="138" spans="2:32" ht="15" customHeight="1" x14ac:dyDescent="0.2">
      <c r="B138" s="13" t="s">
        <v>94</v>
      </c>
      <c r="C138" s="384" t="s">
        <v>328</v>
      </c>
      <c r="D138" s="386">
        <v>124</v>
      </c>
      <c r="E138" s="387" t="s">
        <v>42</v>
      </c>
      <c r="F138" s="56">
        <v>45402</v>
      </c>
      <c r="G138" s="386">
        <v>3</v>
      </c>
      <c r="H138" s="386"/>
      <c r="I138" s="386"/>
      <c r="J138" s="386"/>
      <c r="K138" s="386"/>
      <c r="L138" s="386"/>
      <c r="M138" s="386"/>
      <c r="N138" s="386">
        <v>3</v>
      </c>
      <c r="O138" s="386"/>
      <c r="P138" s="386"/>
      <c r="Q138" s="386"/>
      <c r="R138" s="390"/>
      <c r="S138" s="322" t="s">
        <v>1588</v>
      </c>
      <c r="T138" s="56"/>
      <c r="U138" s="386"/>
      <c r="V138" s="386"/>
      <c r="W138" s="1"/>
      <c r="X138" s="2"/>
      <c r="Y138" s="13"/>
      <c r="Z138" s="1"/>
      <c r="AA138" s="1"/>
      <c r="AB138" s="1"/>
      <c r="AC138" s="2"/>
      <c r="AD138" s="13"/>
      <c r="AE138" s="1"/>
      <c r="AF138" s="387"/>
    </row>
    <row r="139" spans="2:32" ht="15.75" customHeight="1" x14ac:dyDescent="0.2">
      <c r="B139" s="13" t="s">
        <v>94</v>
      </c>
      <c r="C139" s="384" t="s">
        <v>328</v>
      </c>
      <c r="D139" s="386">
        <v>125</v>
      </c>
      <c r="E139" s="387" t="s">
        <v>42</v>
      </c>
      <c r="F139" s="56">
        <v>45402</v>
      </c>
      <c r="G139" s="386">
        <v>3</v>
      </c>
      <c r="H139" s="386"/>
      <c r="I139" s="386"/>
      <c r="J139" s="386"/>
      <c r="K139" s="386"/>
      <c r="L139" s="386"/>
      <c r="M139" s="386"/>
      <c r="N139" s="386"/>
      <c r="O139" s="386"/>
      <c r="P139" s="386"/>
      <c r="Q139" s="386"/>
      <c r="R139" s="390"/>
      <c r="S139" s="322" t="s">
        <v>1120</v>
      </c>
      <c r="T139" s="56"/>
      <c r="U139" s="386"/>
      <c r="V139" s="386"/>
      <c r="W139" s="1"/>
      <c r="X139" s="2"/>
      <c r="Y139" s="13"/>
      <c r="Z139" s="1"/>
      <c r="AA139" s="1"/>
      <c r="AB139" s="1"/>
      <c r="AC139" s="2"/>
      <c r="AD139" s="13"/>
      <c r="AE139" s="1"/>
      <c r="AF139" s="387"/>
    </row>
    <row r="140" spans="2:32" ht="15.75" customHeight="1" x14ac:dyDescent="0.2">
      <c r="B140" s="13" t="s">
        <v>94</v>
      </c>
      <c r="C140" s="384" t="s">
        <v>328</v>
      </c>
      <c r="D140" s="386">
        <v>126</v>
      </c>
      <c r="E140" s="387" t="s">
        <v>50</v>
      </c>
      <c r="F140" s="56">
        <v>45402</v>
      </c>
      <c r="G140" s="386">
        <v>2</v>
      </c>
      <c r="H140" s="386"/>
      <c r="I140" s="386">
        <v>6</v>
      </c>
      <c r="J140" s="386"/>
      <c r="K140" s="386"/>
      <c r="L140" s="386"/>
      <c r="M140" s="386"/>
      <c r="N140" s="386">
        <v>3</v>
      </c>
      <c r="O140" s="386">
        <v>3</v>
      </c>
      <c r="P140" s="386"/>
      <c r="Q140" s="386"/>
      <c r="R140" s="390"/>
      <c r="S140" s="321" t="s">
        <v>1116</v>
      </c>
      <c r="T140" s="56">
        <v>45402</v>
      </c>
      <c r="U140" s="386" t="s">
        <v>45</v>
      </c>
      <c r="V140" s="386">
        <v>3</v>
      </c>
      <c r="W140" s="1"/>
      <c r="X140" s="2"/>
      <c r="Y140" s="13"/>
      <c r="Z140" s="1"/>
      <c r="AA140" s="1"/>
      <c r="AB140" s="1"/>
      <c r="AC140" s="2"/>
      <c r="AD140" s="13"/>
      <c r="AE140" s="1"/>
      <c r="AF140" s="387"/>
    </row>
    <row r="141" spans="2:32" ht="15.75" customHeight="1" x14ac:dyDescent="0.2">
      <c r="B141" s="13" t="s">
        <v>94</v>
      </c>
      <c r="C141" s="384" t="s">
        <v>328</v>
      </c>
      <c r="D141" s="386">
        <v>127</v>
      </c>
      <c r="E141" s="387" t="s">
        <v>50</v>
      </c>
      <c r="F141" s="56">
        <v>45402</v>
      </c>
      <c r="G141" s="386">
        <v>2</v>
      </c>
      <c r="H141" s="386"/>
      <c r="I141" s="386">
        <v>6</v>
      </c>
      <c r="J141" s="386"/>
      <c r="K141" s="386"/>
      <c r="L141" s="386"/>
      <c r="M141" s="386"/>
      <c r="N141" s="386"/>
      <c r="O141" s="386">
        <v>3</v>
      </c>
      <c r="P141" s="386"/>
      <c r="Q141" s="386"/>
      <c r="R141" s="390"/>
      <c r="S141" s="322" t="s">
        <v>1118</v>
      </c>
      <c r="T141" s="56">
        <v>45402</v>
      </c>
      <c r="U141" s="386" t="s">
        <v>45</v>
      </c>
      <c r="V141" s="386">
        <v>3</v>
      </c>
      <c r="W141" s="1"/>
      <c r="X141" s="2"/>
      <c r="Y141" s="13"/>
      <c r="Z141" s="1"/>
      <c r="AA141" s="1"/>
      <c r="AB141" s="1"/>
      <c r="AC141" s="2"/>
      <c r="AD141" s="13"/>
      <c r="AE141" s="1"/>
      <c r="AF141" s="387"/>
    </row>
    <row r="142" spans="2:32" ht="15.75" customHeight="1" x14ac:dyDescent="0.2">
      <c r="B142" s="13" t="s">
        <v>94</v>
      </c>
      <c r="C142" s="384" t="s">
        <v>328</v>
      </c>
      <c r="D142" s="386">
        <v>128</v>
      </c>
      <c r="E142" s="387" t="s">
        <v>55</v>
      </c>
      <c r="F142" s="56">
        <v>45402</v>
      </c>
      <c r="G142" s="386">
        <v>2</v>
      </c>
      <c r="H142" s="386"/>
      <c r="I142" s="386">
        <v>6</v>
      </c>
      <c r="J142" s="386"/>
      <c r="K142" s="386"/>
      <c r="L142" s="386"/>
      <c r="M142" s="386"/>
      <c r="N142" s="386">
        <v>3</v>
      </c>
      <c r="O142" s="386">
        <v>3</v>
      </c>
      <c r="P142" s="386"/>
      <c r="Q142" s="386"/>
      <c r="R142" s="390"/>
      <c r="S142" s="322" t="s">
        <v>1484</v>
      </c>
      <c r="T142" s="56">
        <v>45402</v>
      </c>
      <c r="U142" s="386" t="s">
        <v>45</v>
      </c>
      <c r="V142" s="386">
        <v>3</v>
      </c>
      <c r="W142" s="1"/>
      <c r="X142" s="2"/>
      <c r="Y142" s="13"/>
      <c r="Z142" s="1"/>
      <c r="AA142" s="1"/>
      <c r="AB142" s="1"/>
      <c r="AC142" s="2"/>
      <c r="AD142" s="13"/>
      <c r="AE142" s="1"/>
      <c r="AF142" s="387"/>
    </row>
    <row r="143" spans="2:32" ht="15" customHeight="1" x14ac:dyDescent="0.2">
      <c r="B143" s="13" t="s">
        <v>94</v>
      </c>
      <c r="C143" s="384" t="s">
        <v>328</v>
      </c>
      <c r="D143" s="386">
        <v>129</v>
      </c>
      <c r="E143" s="387" t="s">
        <v>55</v>
      </c>
      <c r="F143" s="56">
        <v>45402</v>
      </c>
      <c r="G143" s="386">
        <v>2</v>
      </c>
      <c r="H143" s="386"/>
      <c r="I143" s="386">
        <v>6</v>
      </c>
      <c r="J143" s="386"/>
      <c r="K143" s="386"/>
      <c r="L143" s="386"/>
      <c r="M143" s="386"/>
      <c r="N143" s="386"/>
      <c r="O143" s="386">
        <v>3</v>
      </c>
      <c r="P143" s="386"/>
      <c r="Q143" s="386"/>
      <c r="R143" s="390"/>
      <c r="S143" s="322" t="s">
        <v>1121</v>
      </c>
      <c r="T143" s="56">
        <v>45402</v>
      </c>
      <c r="U143" s="386" t="s">
        <v>45</v>
      </c>
      <c r="V143" s="386">
        <v>3</v>
      </c>
      <c r="W143" s="1"/>
      <c r="X143" s="2"/>
      <c r="Y143" s="13"/>
      <c r="Z143" s="1"/>
      <c r="AA143" s="1"/>
      <c r="AB143" s="1"/>
      <c r="AC143" s="2"/>
      <c r="AD143" s="13"/>
      <c r="AE143" s="1"/>
      <c r="AF143" s="387"/>
    </row>
    <row r="144" spans="2:32" ht="15" customHeight="1" x14ac:dyDescent="0.2">
      <c r="B144" s="13" t="s">
        <v>94</v>
      </c>
      <c r="C144" s="384" t="s">
        <v>328</v>
      </c>
      <c r="D144" s="386">
        <v>130</v>
      </c>
      <c r="E144" s="387" t="s">
        <v>89</v>
      </c>
      <c r="F144" s="56">
        <v>45402</v>
      </c>
      <c r="G144" s="386">
        <v>3</v>
      </c>
      <c r="H144" s="386"/>
      <c r="I144" s="386">
        <v>3</v>
      </c>
      <c r="J144" s="386"/>
      <c r="K144" s="386">
        <v>3</v>
      </c>
      <c r="L144" s="386" t="s">
        <v>45</v>
      </c>
      <c r="M144" s="386"/>
      <c r="N144" s="386">
        <v>3</v>
      </c>
      <c r="O144" s="386"/>
      <c r="P144" s="386"/>
      <c r="Q144" s="386"/>
      <c r="R144" s="390"/>
      <c r="S144" s="321" t="s">
        <v>1116</v>
      </c>
      <c r="T144" s="56">
        <v>45402</v>
      </c>
      <c r="U144" s="386" t="s">
        <v>45</v>
      </c>
      <c r="V144" s="386">
        <v>3</v>
      </c>
      <c r="W144" s="1"/>
      <c r="X144" s="2"/>
      <c r="Y144" s="13"/>
      <c r="Z144" s="1"/>
      <c r="AA144" s="1"/>
      <c r="AB144" s="1"/>
      <c r="AC144" s="2"/>
      <c r="AD144" s="13"/>
      <c r="AE144" s="1"/>
      <c r="AF144" s="387"/>
    </row>
    <row r="145" spans="2:32" ht="15" customHeight="1" x14ac:dyDescent="0.2">
      <c r="B145" s="13" t="s">
        <v>94</v>
      </c>
      <c r="C145" s="384" t="s">
        <v>328</v>
      </c>
      <c r="D145" s="386">
        <v>131</v>
      </c>
      <c r="E145" s="387" t="s">
        <v>42</v>
      </c>
      <c r="F145" s="56">
        <v>45402</v>
      </c>
      <c r="G145" s="386">
        <v>3</v>
      </c>
      <c r="H145" s="386"/>
      <c r="I145" s="386"/>
      <c r="J145" s="386"/>
      <c r="K145" s="386"/>
      <c r="L145" s="386"/>
      <c r="M145" s="386"/>
      <c r="N145" s="386">
        <v>3</v>
      </c>
      <c r="O145" s="386"/>
      <c r="P145" s="386"/>
      <c r="Q145" s="386"/>
      <c r="R145" s="390"/>
      <c r="S145" s="322" t="s">
        <v>1120</v>
      </c>
      <c r="T145" s="56"/>
      <c r="U145" s="386"/>
      <c r="V145" s="386"/>
      <c r="W145" s="1"/>
      <c r="X145" s="2"/>
      <c r="Y145" s="13"/>
      <c r="Z145" s="1"/>
      <c r="AA145" s="1"/>
      <c r="AB145" s="1"/>
      <c r="AC145" s="2"/>
      <c r="AD145" s="13"/>
      <c r="AE145" s="1"/>
      <c r="AF145" s="387"/>
    </row>
    <row r="146" spans="2:32" ht="15.75" customHeight="1" x14ac:dyDescent="0.2">
      <c r="B146" s="13" t="s">
        <v>94</v>
      </c>
      <c r="C146" s="384" t="s">
        <v>328</v>
      </c>
      <c r="D146" s="386">
        <v>132</v>
      </c>
      <c r="E146" s="387" t="s">
        <v>245</v>
      </c>
      <c r="F146" s="56">
        <v>45402</v>
      </c>
      <c r="G146" s="386">
        <v>3</v>
      </c>
      <c r="H146" s="386"/>
      <c r="I146" s="386">
        <v>2</v>
      </c>
      <c r="J146" s="386"/>
      <c r="K146" s="386">
        <v>2</v>
      </c>
      <c r="L146" s="386" t="s">
        <v>45</v>
      </c>
      <c r="M146" s="386"/>
      <c r="N146" s="386">
        <v>3</v>
      </c>
      <c r="O146" s="386">
        <v>2</v>
      </c>
      <c r="P146" s="386"/>
      <c r="Q146" s="386"/>
      <c r="R146" s="390"/>
      <c r="S146" s="322" t="s">
        <v>1589</v>
      </c>
      <c r="T146" s="56">
        <v>45402</v>
      </c>
      <c r="U146" s="386" t="s">
        <v>45</v>
      </c>
      <c r="V146" s="386">
        <v>4</v>
      </c>
      <c r="W146" s="1"/>
      <c r="X146" s="2"/>
      <c r="Y146" s="13"/>
      <c r="Z146" s="1"/>
      <c r="AA146" s="1"/>
      <c r="AB146" s="1"/>
      <c r="AC146" s="2"/>
      <c r="AD146" s="13"/>
      <c r="AE146" s="1"/>
      <c r="AF146" s="387"/>
    </row>
    <row r="147" spans="2:32" ht="15" customHeight="1" x14ac:dyDescent="0.2">
      <c r="B147" s="13" t="s">
        <v>94</v>
      </c>
      <c r="C147" s="384" t="s">
        <v>328</v>
      </c>
      <c r="D147" s="386">
        <v>133</v>
      </c>
      <c r="E147" s="387" t="s">
        <v>42</v>
      </c>
      <c r="F147" s="56">
        <v>45402</v>
      </c>
      <c r="G147" s="386">
        <v>3</v>
      </c>
      <c r="H147" s="386"/>
      <c r="I147" s="386"/>
      <c r="J147" s="386"/>
      <c r="K147" s="386"/>
      <c r="L147" s="386"/>
      <c r="M147" s="386"/>
      <c r="N147" s="386"/>
      <c r="O147" s="386"/>
      <c r="P147" s="386"/>
      <c r="Q147" s="386"/>
      <c r="R147" s="390"/>
      <c r="S147" s="322" t="s">
        <v>1590</v>
      </c>
      <c r="T147" s="56"/>
      <c r="U147" s="386"/>
      <c r="V147" s="386"/>
      <c r="W147" s="1"/>
      <c r="X147" s="2"/>
      <c r="Y147" s="13"/>
      <c r="Z147" s="1"/>
      <c r="AA147" s="1"/>
      <c r="AB147" s="1"/>
      <c r="AC147" s="2"/>
      <c r="AD147" s="13"/>
      <c r="AE147" s="1"/>
      <c r="AF147" s="387"/>
    </row>
    <row r="148" spans="2:32" ht="15" customHeight="1" x14ac:dyDescent="0.2">
      <c r="B148" s="13" t="s">
        <v>94</v>
      </c>
      <c r="C148" s="384" t="s">
        <v>328</v>
      </c>
      <c r="D148" s="386">
        <v>134</v>
      </c>
      <c r="E148" s="387" t="s">
        <v>42</v>
      </c>
      <c r="F148" s="56">
        <v>45402</v>
      </c>
      <c r="G148" s="386">
        <v>3</v>
      </c>
      <c r="H148" s="386"/>
      <c r="I148" s="386"/>
      <c r="J148" s="386"/>
      <c r="K148" s="386">
        <v>3</v>
      </c>
      <c r="L148" s="386" t="s">
        <v>45</v>
      </c>
      <c r="M148" s="386"/>
      <c r="N148" s="386">
        <v>3</v>
      </c>
      <c r="O148" s="386">
        <v>3</v>
      </c>
      <c r="P148" s="386"/>
      <c r="Q148" s="386"/>
      <c r="R148" s="390"/>
      <c r="S148" s="322" t="s">
        <v>1591</v>
      </c>
      <c r="T148" s="56">
        <v>45402</v>
      </c>
      <c r="U148" s="386" t="s">
        <v>45</v>
      </c>
      <c r="V148" s="386">
        <v>6</v>
      </c>
      <c r="W148" s="1"/>
      <c r="X148" s="2"/>
      <c r="Y148" s="13"/>
      <c r="Z148" s="1"/>
      <c r="AA148" s="1"/>
      <c r="AB148" s="1"/>
      <c r="AC148" s="2"/>
      <c r="AD148" s="13"/>
      <c r="AE148" s="1"/>
      <c r="AF148" s="387"/>
    </row>
    <row r="149" spans="2:32" ht="15.75" customHeight="1" x14ac:dyDescent="0.2">
      <c r="B149" s="13" t="s">
        <v>94</v>
      </c>
      <c r="C149" s="384" t="s">
        <v>328</v>
      </c>
      <c r="D149" s="386">
        <v>135</v>
      </c>
      <c r="E149" s="387" t="s">
        <v>244</v>
      </c>
      <c r="F149" s="56">
        <v>45406</v>
      </c>
      <c r="G149" s="386">
        <v>3</v>
      </c>
      <c r="H149" s="386">
        <v>9</v>
      </c>
      <c r="I149" s="114"/>
      <c r="J149" s="386"/>
      <c r="K149" s="386">
        <v>2</v>
      </c>
      <c r="L149" s="386" t="s">
        <v>45</v>
      </c>
      <c r="M149" s="386"/>
      <c r="N149" s="386">
        <v>2</v>
      </c>
      <c r="O149" s="386">
        <v>8</v>
      </c>
      <c r="P149" s="114"/>
      <c r="Q149" s="386"/>
      <c r="R149" s="390"/>
      <c r="S149" s="322" t="s">
        <v>1592</v>
      </c>
      <c r="T149" s="56">
        <v>45406</v>
      </c>
      <c r="U149" s="386" t="s">
        <v>45</v>
      </c>
      <c r="V149" s="386">
        <v>8</v>
      </c>
      <c r="W149" s="1"/>
      <c r="X149" s="2"/>
      <c r="Y149" s="13"/>
      <c r="Z149" s="1"/>
      <c r="AA149" s="1"/>
      <c r="AB149" s="1"/>
      <c r="AC149" s="2"/>
      <c r="AD149" s="13"/>
      <c r="AE149" s="1"/>
      <c r="AF149" s="387"/>
    </row>
    <row r="150" spans="2:32" ht="15" customHeight="1" x14ac:dyDescent="0.2">
      <c r="B150" s="13" t="s">
        <v>94</v>
      </c>
      <c r="C150" s="384" t="s">
        <v>328</v>
      </c>
      <c r="D150" s="386">
        <v>136</v>
      </c>
      <c r="E150" s="387" t="s">
        <v>44</v>
      </c>
      <c r="F150" s="56">
        <v>45406</v>
      </c>
      <c r="G150" s="386"/>
      <c r="H150" s="386">
        <v>6</v>
      </c>
      <c r="I150" s="114"/>
      <c r="J150" s="386"/>
      <c r="K150" s="386">
        <v>3</v>
      </c>
      <c r="L150" s="386" t="s">
        <v>302</v>
      </c>
      <c r="M150" s="386" t="s">
        <v>301</v>
      </c>
      <c r="N150" s="386">
        <v>3</v>
      </c>
      <c r="O150" s="386">
        <v>8</v>
      </c>
      <c r="P150" s="114"/>
      <c r="Q150" s="386"/>
      <c r="R150" s="390"/>
      <c r="S150" s="322" t="s">
        <v>1593</v>
      </c>
      <c r="T150" s="56">
        <v>45406</v>
      </c>
      <c r="U150" s="386" t="s">
        <v>45</v>
      </c>
      <c r="V150" s="386">
        <v>15</v>
      </c>
      <c r="W150" s="1"/>
      <c r="X150" s="2"/>
      <c r="Y150" s="13"/>
      <c r="Z150" s="1"/>
      <c r="AA150" s="1"/>
      <c r="AB150" s="1"/>
      <c r="AC150" s="2"/>
      <c r="AD150" s="13"/>
      <c r="AE150" s="1"/>
      <c r="AF150" s="387"/>
    </row>
    <row r="151" spans="2:32" ht="15.75" customHeight="1" x14ac:dyDescent="0.2">
      <c r="B151" s="13" t="s">
        <v>94</v>
      </c>
      <c r="C151" s="384" t="s">
        <v>328</v>
      </c>
      <c r="D151" s="386">
        <v>137</v>
      </c>
      <c r="E151" s="387" t="s">
        <v>42</v>
      </c>
      <c r="F151" s="56">
        <v>45406</v>
      </c>
      <c r="G151" s="386">
        <v>3</v>
      </c>
      <c r="H151" s="386"/>
      <c r="I151" s="386"/>
      <c r="J151" s="386"/>
      <c r="K151" s="386"/>
      <c r="L151" s="386"/>
      <c r="M151" s="386"/>
      <c r="N151" s="386"/>
      <c r="O151" s="386"/>
      <c r="P151" s="114"/>
      <c r="Q151" s="386"/>
      <c r="R151" s="390"/>
      <c r="S151" s="320" t="s">
        <v>1698</v>
      </c>
      <c r="T151" s="56"/>
      <c r="U151" s="386"/>
      <c r="V151" s="386"/>
      <c r="W151" s="1"/>
      <c r="X151" s="2"/>
      <c r="Y151" s="13"/>
      <c r="Z151" s="1"/>
      <c r="AA151" s="1"/>
      <c r="AB151" s="1"/>
      <c r="AC151" s="2"/>
      <c r="AD151" s="36">
        <v>45519</v>
      </c>
      <c r="AE151" s="1" t="s">
        <v>242</v>
      </c>
      <c r="AF151" s="387"/>
    </row>
    <row r="152" spans="2:32" ht="15.75" customHeight="1" x14ac:dyDescent="0.2">
      <c r="B152" s="13" t="s">
        <v>94</v>
      </c>
      <c r="C152" s="384" t="s">
        <v>328</v>
      </c>
      <c r="D152" s="386">
        <v>138</v>
      </c>
      <c r="E152" s="387" t="s">
        <v>42</v>
      </c>
      <c r="F152" s="56">
        <v>45406</v>
      </c>
      <c r="G152" s="386">
        <v>3</v>
      </c>
      <c r="H152" s="386"/>
      <c r="I152" s="386"/>
      <c r="J152" s="386"/>
      <c r="K152" s="386"/>
      <c r="L152" s="386"/>
      <c r="M152" s="386"/>
      <c r="N152" s="386"/>
      <c r="O152" s="386"/>
      <c r="P152" s="114"/>
      <c r="Q152" s="386"/>
      <c r="R152" s="390"/>
      <c r="S152" s="320" t="s">
        <v>1699</v>
      </c>
      <c r="T152" s="56"/>
      <c r="U152" s="386"/>
      <c r="V152" s="386"/>
      <c r="W152" s="1"/>
      <c r="X152" s="2"/>
      <c r="Y152" s="13"/>
      <c r="Z152" s="1"/>
      <c r="AA152" s="1"/>
      <c r="AB152" s="1"/>
      <c r="AC152" s="2"/>
      <c r="AD152" s="36">
        <v>45519</v>
      </c>
      <c r="AE152" s="1" t="s">
        <v>242</v>
      </c>
      <c r="AF152" s="387"/>
    </row>
    <row r="153" spans="2:32" ht="15.75" customHeight="1" x14ac:dyDescent="0.2">
      <c r="B153" s="13" t="s">
        <v>94</v>
      </c>
      <c r="C153" s="384" t="s">
        <v>328</v>
      </c>
      <c r="D153" s="386">
        <v>139</v>
      </c>
      <c r="E153" s="387" t="s">
        <v>44</v>
      </c>
      <c r="F153" s="56">
        <v>45406</v>
      </c>
      <c r="G153" s="386">
        <v>1</v>
      </c>
      <c r="H153" s="386"/>
      <c r="I153" s="386">
        <v>6</v>
      </c>
      <c r="J153" s="386"/>
      <c r="K153" s="386"/>
      <c r="L153" s="386"/>
      <c r="M153" s="386"/>
      <c r="N153" s="386"/>
      <c r="O153" s="386">
        <v>12</v>
      </c>
      <c r="P153" s="386" t="s">
        <v>372</v>
      </c>
      <c r="Q153" s="386"/>
      <c r="R153" s="390" t="s">
        <v>45</v>
      </c>
      <c r="S153" s="322" t="s">
        <v>1594</v>
      </c>
      <c r="T153" s="56">
        <v>45406</v>
      </c>
      <c r="U153" s="386" t="s">
        <v>45</v>
      </c>
      <c r="V153" s="386">
        <v>18</v>
      </c>
      <c r="W153" s="1"/>
      <c r="X153" s="2"/>
      <c r="Y153" s="13"/>
      <c r="Z153" s="1"/>
      <c r="AA153" s="1"/>
      <c r="AB153" s="1"/>
      <c r="AC153" s="2"/>
      <c r="AD153" s="13"/>
      <c r="AE153" s="1"/>
      <c r="AF153" s="387"/>
    </row>
    <row r="154" spans="2:32" ht="15.75" customHeight="1" x14ac:dyDescent="0.2">
      <c r="B154" s="13" t="s">
        <v>94</v>
      </c>
      <c r="C154" s="384" t="s">
        <v>328</v>
      </c>
      <c r="D154" s="386">
        <v>140</v>
      </c>
      <c r="E154" s="387" t="s">
        <v>246</v>
      </c>
      <c r="F154" s="56">
        <v>45406</v>
      </c>
      <c r="G154" s="386">
        <v>5</v>
      </c>
      <c r="H154" s="386">
        <v>3</v>
      </c>
      <c r="I154" s="386"/>
      <c r="J154" s="386"/>
      <c r="K154" s="386"/>
      <c r="L154" s="386"/>
      <c r="M154" s="386"/>
      <c r="N154" s="386"/>
      <c r="O154" s="386">
        <v>4</v>
      </c>
      <c r="P154" s="386"/>
      <c r="Q154" s="386"/>
      <c r="R154" s="390"/>
      <c r="S154" s="322" t="s">
        <v>1595</v>
      </c>
      <c r="T154" s="56">
        <v>45406</v>
      </c>
      <c r="U154" s="386" t="s">
        <v>45</v>
      </c>
      <c r="V154" s="386">
        <v>4</v>
      </c>
      <c r="W154" s="1"/>
      <c r="X154" s="2"/>
      <c r="Y154" s="13"/>
      <c r="Z154" s="1"/>
      <c r="AA154" s="1"/>
      <c r="AB154" s="1"/>
      <c r="AC154" s="2"/>
      <c r="AD154" s="13"/>
      <c r="AE154" s="1"/>
      <c r="AF154" s="387"/>
    </row>
    <row r="155" spans="2:32" ht="15" customHeight="1" x14ac:dyDescent="0.2">
      <c r="B155" s="13" t="s">
        <v>94</v>
      </c>
      <c r="C155" s="384" t="s">
        <v>328</v>
      </c>
      <c r="D155" s="386">
        <v>141</v>
      </c>
      <c r="E155" s="387" t="s">
        <v>44</v>
      </c>
      <c r="F155" s="56">
        <v>45406</v>
      </c>
      <c r="G155" s="386">
        <v>1</v>
      </c>
      <c r="H155" s="386"/>
      <c r="I155" s="386">
        <v>6</v>
      </c>
      <c r="J155" s="386"/>
      <c r="K155" s="386"/>
      <c r="L155" s="386"/>
      <c r="M155" s="386"/>
      <c r="N155" s="386">
        <v>3</v>
      </c>
      <c r="O155" s="386">
        <v>3</v>
      </c>
      <c r="P155" s="386" t="s">
        <v>373</v>
      </c>
      <c r="Q155" s="386" t="s">
        <v>45</v>
      </c>
      <c r="R155" s="390"/>
      <c r="S155" s="322" t="s">
        <v>1596</v>
      </c>
      <c r="T155" s="56">
        <v>45406</v>
      </c>
      <c r="U155" s="386" t="s">
        <v>45</v>
      </c>
      <c r="V155" s="386">
        <v>6</v>
      </c>
      <c r="W155" s="1"/>
      <c r="X155" s="2"/>
      <c r="Y155" s="13"/>
      <c r="Z155" s="1"/>
      <c r="AA155" s="1"/>
      <c r="AB155" s="1"/>
      <c r="AC155" s="2"/>
      <c r="AD155" s="13"/>
      <c r="AE155" s="1"/>
      <c r="AF155" s="387"/>
    </row>
    <row r="156" spans="2:32" ht="15" customHeight="1" x14ac:dyDescent="0.2">
      <c r="B156" s="13" t="s">
        <v>94</v>
      </c>
      <c r="C156" s="384" t="s">
        <v>328</v>
      </c>
      <c r="D156" s="386">
        <v>142</v>
      </c>
      <c r="E156" s="387" t="s">
        <v>246</v>
      </c>
      <c r="F156" s="56">
        <v>45406</v>
      </c>
      <c r="G156" s="386">
        <v>3</v>
      </c>
      <c r="H156" s="386">
        <v>3</v>
      </c>
      <c r="I156" s="386"/>
      <c r="J156" s="386"/>
      <c r="K156" s="386"/>
      <c r="L156" s="386"/>
      <c r="M156" s="386"/>
      <c r="N156" s="386">
        <v>3</v>
      </c>
      <c r="O156" s="386">
        <v>3</v>
      </c>
      <c r="P156" s="386"/>
      <c r="Q156" s="386"/>
      <c r="R156" s="390"/>
      <c r="S156" s="322" t="s">
        <v>1597</v>
      </c>
      <c r="T156" s="56">
        <v>45406</v>
      </c>
      <c r="U156" s="386" t="s">
        <v>45</v>
      </c>
      <c r="V156" s="386">
        <v>3</v>
      </c>
      <c r="W156" s="1"/>
      <c r="X156" s="2"/>
      <c r="Y156" s="13"/>
      <c r="Z156" s="1"/>
      <c r="AA156" s="1"/>
      <c r="AB156" s="1"/>
      <c r="AC156" s="2"/>
      <c r="AD156" s="13"/>
      <c r="AE156" s="1"/>
      <c r="AF156" s="387"/>
    </row>
    <row r="157" spans="2:32" ht="15" customHeight="1" x14ac:dyDescent="0.2">
      <c r="B157" s="13" t="s">
        <v>94</v>
      </c>
      <c r="C157" s="384" t="s">
        <v>328</v>
      </c>
      <c r="D157" s="386">
        <v>143</v>
      </c>
      <c r="E157" s="387" t="s">
        <v>49</v>
      </c>
      <c r="F157" s="56">
        <v>45406</v>
      </c>
      <c r="G157" s="386">
        <v>12</v>
      </c>
      <c r="H157" s="386">
        <v>3</v>
      </c>
      <c r="I157" s="386"/>
      <c r="J157" s="386"/>
      <c r="K157" s="386">
        <v>3</v>
      </c>
      <c r="L157" s="386" t="s">
        <v>45</v>
      </c>
      <c r="M157" s="386"/>
      <c r="N157" s="386">
        <v>3</v>
      </c>
      <c r="O157" s="386">
        <v>9</v>
      </c>
      <c r="P157" s="386"/>
      <c r="Q157" s="386"/>
      <c r="R157" s="390"/>
      <c r="S157" s="322" t="s">
        <v>1598</v>
      </c>
      <c r="T157" s="56">
        <v>45406</v>
      </c>
      <c r="U157" s="386" t="s">
        <v>45</v>
      </c>
      <c r="V157" s="386">
        <v>12</v>
      </c>
      <c r="W157" s="1"/>
      <c r="X157" s="2"/>
      <c r="Y157" s="13"/>
      <c r="Z157" s="1"/>
      <c r="AA157" s="1"/>
      <c r="AB157" s="1"/>
      <c r="AC157" s="2"/>
      <c r="AD157" s="13"/>
      <c r="AE157" s="1"/>
      <c r="AF157" s="387"/>
    </row>
    <row r="158" spans="2:32" ht="15" customHeight="1" x14ac:dyDescent="0.2">
      <c r="B158" s="13" t="s">
        <v>94</v>
      </c>
      <c r="C158" s="384" t="s">
        <v>328</v>
      </c>
      <c r="D158" s="386">
        <v>144</v>
      </c>
      <c r="E158" s="387" t="s">
        <v>44</v>
      </c>
      <c r="F158" s="56">
        <v>45406</v>
      </c>
      <c r="G158" s="386">
        <v>14</v>
      </c>
      <c r="H158" s="386">
        <v>6</v>
      </c>
      <c r="I158" s="386"/>
      <c r="J158" s="386"/>
      <c r="K158" s="386">
        <v>6</v>
      </c>
      <c r="L158" s="386" t="s">
        <v>45</v>
      </c>
      <c r="M158" s="386"/>
      <c r="N158" s="386">
        <v>3</v>
      </c>
      <c r="O158" s="386">
        <v>16</v>
      </c>
      <c r="P158" s="386"/>
      <c r="Q158" s="386"/>
      <c r="R158" s="390"/>
      <c r="S158" s="322" t="s">
        <v>1599</v>
      </c>
      <c r="T158" s="56">
        <v>45406</v>
      </c>
      <c r="U158" s="386" t="s">
        <v>45</v>
      </c>
      <c r="V158" s="386">
        <v>22</v>
      </c>
      <c r="W158" s="1"/>
      <c r="X158" s="2"/>
      <c r="Y158" s="13"/>
      <c r="Z158" s="1"/>
      <c r="AA158" s="1"/>
      <c r="AB158" s="1"/>
      <c r="AC158" s="2"/>
      <c r="AD158" s="13"/>
      <c r="AE158" s="1"/>
      <c r="AF158" s="387"/>
    </row>
    <row r="159" spans="2:32" ht="15" customHeight="1" x14ac:dyDescent="0.2">
      <c r="B159" s="13" t="s">
        <v>94</v>
      </c>
      <c r="C159" s="384" t="s">
        <v>328</v>
      </c>
      <c r="D159" s="386">
        <v>145</v>
      </c>
      <c r="E159" s="387" t="s">
        <v>49</v>
      </c>
      <c r="F159" s="56">
        <v>45406</v>
      </c>
      <c r="G159" s="386"/>
      <c r="H159" s="386">
        <v>3</v>
      </c>
      <c r="I159" s="386"/>
      <c r="J159" s="386"/>
      <c r="K159" s="386">
        <v>3</v>
      </c>
      <c r="L159" s="386" t="s">
        <v>45</v>
      </c>
      <c r="M159" s="386"/>
      <c r="N159" s="386">
        <v>3</v>
      </c>
      <c r="O159" s="386"/>
      <c r="P159" s="386"/>
      <c r="Q159" s="386"/>
      <c r="R159" s="390"/>
      <c r="S159" s="322" t="s">
        <v>1600</v>
      </c>
      <c r="T159" s="56">
        <v>45406</v>
      </c>
      <c r="U159" s="386" t="s">
        <v>45</v>
      </c>
      <c r="V159" s="386">
        <v>3</v>
      </c>
      <c r="W159" s="1"/>
      <c r="X159" s="2"/>
      <c r="Y159" s="13"/>
      <c r="Z159" s="1"/>
      <c r="AA159" s="1"/>
      <c r="AB159" s="1"/>
      <c r="AC159" s="2"/>
      <c r="AD159" s="13"/>
      <c r="AE159" s="1"/>
      <c r="AF159" s="387"/>
    </row>
    <row r="160" spans="2:32" ht="15.75" customHeight="1" x14ac:dyDescent="0.2">
      <c r="B160" s="13" t="s">
        <v>94</v>
      </c>
      <c r="C160" s="384" t="s">
        <v>328</v>
      </c>
      <c r="D160" s="386">
        <v>146</v>
      </c>
      <c r="E160" s="387" t="s">
        <v>44</v>
      </c>
      <c r="F160" s="56">
        <v>45406</v>
      </c>
      <c r="G160" s="386"/>
      <c r="H160" s="386"/>
      <c r="I160" s="386">
        <v>6</v>
      </c>
      <c r="J160" s="386"/>
      <c r="K160" s="386"/>
      <c r="L160" s="386"/>
      <c r="M160" s="386" t="s">
        <v>45</v>
      </c>
      <c r="N160" s="386">
        <v>3</v>
      </c>
      <c r="O160" s="386">
        <v>6</v>
      </c>
      <c r="P160" s="386">
        <v>3</v>
      </c>
      <c r="Q160" s="386"/>
      <c r="R160" s="390"/>
      <c r="S160" s="322" t="s">
        <v>1601</v>
      </c>
      <c r="T160" s="56">
        <v>45406</v>
      </c>
      <c r="U160" s="386" t="s">
        <v>45</v>
      </c>
      <c r="V160" s="386">
        <v>15</v>
      </c>
      <c r="W160" s="1"/>
      <c r="X160" s="2"/>
      <c r="Y160" s="13"/>
      <c r="Z160" s="1"/>
      <c r="AA160" s="1"/>
      <c r="AB160" s="1"/>
      <c r="AC160" s="2"/>
      <c r="AD160" s="13"/>
      <c r="AE160" s="1"/>
      <c r="AF160" s="387"/>
    </row>
    <row r="161" spans="2:32" x14ac:dyDescent="0.2">
      <c r="B161" s="13" t="s">
        <v>94</v>
      </c>
      <c r="C161" s="384" t="s">
        <v>328</v>
      </c>
      <c r="D161" s="386">
        <v>147</v>
      </c>
      <c r="E161" s="387" t="s">
        <v>50</v>
      </c>
      <c r="F161" s="56">
        <v>45407</v>
      </c>
      <c r="G161" s="386">
        <v>2</v>
      </c>
      <c r="H161" s="386"/>
      <c r="I161" s="386">
        <v>6</v>
      </c>
      <c r="J161" s="386"/>
      <c r="K161" s="386">
        <v>3</v>
      </c>
      <c r="L161" s="386" t="s">
        <v>45</v>
      </c>
      <c r="M161" s="386"/>
      <c r="N161" s="386"/>
      <c r="O161" s="386">
        <v>6</v>
      </c>
      <c r="P161" s="386"/>
      <c r="Q161" s="386"/>
      <c r="R161" s="390"/>
      <c r="S161" s="320" t="s">
        <v>1700</v>
      </c>
      <c r="T161" s="56">
        <v>45407</v>
      </c>
      <c r="U161" s="386" t="s">
        <v>45</v>
      </c>
      <c r="V161" s="386">
        <v>9</v>
      </c>
      <c r="W161" s="1"/>
      <c r="X161" s="2"/>
      <c r="Y161" s="13"/>
      <c r="Z161" s="1"/>
      <c r="AA161" s="1"/>
      <c r="AB161" s="1"/>
      <c r="AC161" s="2"/>
      <c r="AD161" s="13"/>
      <c r="AE161" s="1"/>
      <c r="AF161" s="387"/>
    </row>
    <row r="162" spans="2:32" x14ac:dyDescent="0.2">
      <c r="B162" s="13" t="s">
        <v>94</v>
      </c>
      <c r="C162" s="384" t="s">
        <v>328</v>
      </c>
      <c r="D162" s="386">
        <v>148</v>
      </c>
      <c r="E162" s="387" t="s">
        <v>1532</v>
      </c>
      <c r="F162" s="56">
        <v>45407</v>
      </c>
      <c r="G162" s="386"/>
      <c r="H162" s="386">
        <v>4</v>
      </c>
      <c r="I162" s="386">
        <v>1</v>
      </c>
      <c r="J162" s="386"/>
      <c r="K162" s="386">
        <v>3</v>
      </c>
      <c r="L162" s="386" t="s">
        <v>45</v>
      </c>
      <c r="M162" s="386"/>
      <c r="N162" s="386"/>
      <c r="O162" s="386">
        <v>2</v>
      </c>
      <c r="P162" s="386"/>
      <c r="Q162" s="386"/>
      <c r="R162" s="390"/>
      <c r="S162" s="320" t="s">
        <v>1701</v>
      </c>
      <c r="T162" s="56">
        <v>45407</v>
      </c>
      <c r="U162" s="386" t="s">
        <v>45</v>
      </c>
      <c r="V162" s="386">
        <v>4</v>
      </c>
      <c r="W162" s="1"/>
      <c r="X162" s="2"/>
      <c r="Y162" s="13"/>
      <c r="Z162" s="1"/>
      <c r="AA162" s="1"/>
      <c r="AB162" s="1"/>
      <c r="AC162" s="2"/>
      <c r="AD162" s="13"/>
      <c r="AE162" s="1"/>
      <c r="AF162" s="387"/>
    </row>
    <row r="163" spans="2:32" ht="15" customHeight="1" x14ac:dyDescent="0.2">
      <c r="B163" s="13" t="s">
        <v>94</v>
      </c>
      <c r="C163" s="384" t="s">
        <v>328</v>
      </c>
      <c r="D163" s="386">
        <v>149</v>
      </c>
      <c r="E163" s="387" t="s">
        <v>82</v>
      </c>
      <c r="F163" s="56">
        <v>45407</v>
      </c>
      <c r="G163" s="386"/>
      <c r="H163" s="386">
        <v>3</v>
      </c>
      <c r="I163" s="386"/>
      <c r="J163" s="386"/>
      <c r="K163" s="386"/>
      <c r="L163" s="386"/>
      <c r="M163" s="386"/>
      <c r="N163" s="386"/>
      <c r="O163" s="386"/>
      <c r="P163" s="386"/>
      <c r="Q163" s="386"/>
      <c r="R163" s="390"/>
      <c r="S163" s="321" t="s">
        <v>1116</v>
      </c>
      <c r="T163" s="56"/>
      <c r="U163" s="386"/>
      <c r="V163" s="386"/>
      <c r="W163" s="1"/>
      <c r="X163" s="2"/>
      <c r="Y163" s="13"/>
      <c r="Z163" s="1"/>
      <c r="AA163" s="1"/>
      <c r="AB163" s="1"/>
      <c r="AC163" s="2"/>
      <c r="AD163" s="13"/>
      <c r="AE163" s="1"/>
      <c r="AF163" s="387"/>
    </row>
    <row r="164" spans="2:32" ht="15" customHeight="1" x14ac:dyDescent="0.2">
      <c r="B164" s="13" t="s">
        <v>94</v>
      </c>
      <c r="C164" s="384" t="s">
        <v>328</v>
      </c>
      <c r="D164" s="386">
        <v>150</v>
      </c>
      <c r="E164" s="387" t="s">
        <v>82</v>
      </c>
      <c r="F164" s="56">
        <v>45407</v>
      </c>
      <c r="G164" s="386"/>
      <c r="H164" s="386">
        <v>3</v>
      </c>
      <c r="I164" s="386"/>
      <c r="J164" s="386"/>
      <c r="K164" s="386"/>
      <c r="L164" s="386"/>
      <c r="M164" s="386"/>
      <c r="N164" s="386"/>
      <c r="O164" s="386"/>
      <c r="P164" s="386"/>
      <c r="Q164" s="386"/>
      <c r="R164" s="390"/>
      <c r="S164" s="322" t="s">
        <v>1118</v>
      </c>
      <c r="T164" s="56"/>
      <c r="U164" s="386"/>
      <c r="V164" s="386"/>
      <c r="W164" s="1"/>
      <c r="X164" s="2"/>
      <c r="Y164" s="13"/>
      <c r="Z164" s="1"/>
      <c r="AA164" s="1"/>
      <c r="AB164" s="1"/>
      <c r="AC164" s="2"/>
      <c r="AD164" s="13"/>
      <c r="AE164" s="1"/>
      <c r="AF164" s="387"/>
    </row>
    <row r="165" spans="2:32" ht="15.75" customHeight="1" x14ac:dyDescent="0.2">
      <c r="B165" s="13" t="s">
        <v>94</v>
      </c>
      <c r="C165" s="384" t="s">
        <v>328</v>
      </c>
      <c r="D165" s="386">
        <v>151</v>
      </c>
      <c r="E165" s="387" t="s">
        <v>1532</v>
      </c>
      <c r="F165" s="56">
        <v>45407</v>
      </c>
      <c r="G165" s="386">
        <v>1</v>
      </c>
      <c r="H165" s="386">
        <v>6</v>
      </c>
      <c r="I165" s="386"/>
      <c r="J165" s="386"/>
      <c r="K165" s="386">
        <v>3</v>
      </c>
      <c r="L165" s="386"/>
      <c r="M165" s="386" t="s">
        <v>301</v>
      </c>
      <c r="N165" s="386"/>
      <c r="O165" s="386">
        <v>5</v>
      </c>
      <c r="P165" s="386"/>
      <c r="Q165" s="386"/>
      <c r="R165" s="390"/>
      <c r="S165" s="321" t="s">
        <v>1602</v>
      </c>
      <c r="T165" s="56">
        <v>45407</v>
      </c>
      <c r="U165" s="386" t="s">
        <v>45</v>
      </c>
      <c r="V165" s="386">
        <v>12</v>
      </c>
      <c r="W165" s="1"/>
      <c r="X165" s="2"/>
      <c r="Y165" s="13"/>
      <c r="Z165" s="1"/>
      <c r="AA165" s="1"/>
      <c r="AB165" s="1"/>
      <c r="AC165" s="2"/>
      <c r="AD165" s="13"/>
      <c r="AE165" s="1"/>
      <c r="AF165" s="387"/>
    </row>
    <row r="166" spans="2:32" ht="15.75" customHeight="1" x14ac:dyDescent="0.2">
      <c r="B166" s="13" t="s">
        <v>94</v>
      </c>
      <c r="C166" s="384" t="s">
        <v>328</v>
      </c>
      <c r="D166" s="386">
        <v>152</v>
      </c>
      <c r="E166" s="387" t="s">
        <v>82</v>
      </c>
      <c r="F166" s="56">
        <v>45407</v>
      </c>
      <c r="G166" s="386"/>
      <c r="H166" s="386">
        <v>3</v>
      </c>
      <c r="I166" s="386"/>
      <c r="J166" s="386"/>
      <c r="K166" s="386"/>
      <c r="L166" s="386"/>
      <c r="M166" s="386"/>
      <c r="N166" s="386">
        <v>3</v>
      </c>
      <c r="O166" s="386"/>
      <c r="P166" s="386"/>
      <c r="Q166" s="386"/>
      <c r="R166" s="390"/>
      <c r="S166" s="322" t="s">
        <v>1121</v>
      </c>
      <c r="T166" s="56"/>
      <c r="U166" s="386"/>
      <c r="V166" s="386"/>
      <c r="W166" s="1"/>
      <c r="X166" s="2"/>
      <c r="Y166" s="13"/>
      <c r="Z166" s="1"/>
      <c r="AA166" s="1"/>
      <c r="AB166" s="1"/>
      <c r="AC166" s="2"/>
      <c r="AD166" s="13"/>
      <c r="AE166" s="1"/>
      <c r="AF166" s="387"/>
    </row>
    <row r="167" spans="2:32" ht="15.75" customHeight="1" x14ac:dyDescent="0.2">
      <c r="B167" s="13" t="s">
        <v>94</v>
      </c>
      <c r="C167" s="384" t="s">
        <v>328</v>
      </c>
      <c r="D167" s="386">
        <v>153</v>
      </c>
      <c r="E167" s="387" t="s">
        <v>82</v>
      </c>
      <c r="F167" s="56">
        <v>45407</v>
      </c>
      <c r="G167" s="386"/>
      <c r="H167" s="386">
        <v>3</v>
      </c>
      <c r="I167" s="386"/>
      <c r="J167" s="386"/>
      <c r="K167" s="386"/>
      <c r="L167" s="386"/>
      <c r="M167" s="386"/>
      <c r="N167" s="386"/>
      <c r="O167" s="386"/>
      <c r="P167" s="386"/>
      <c r="Q167" s="386"/>
      <c r="R167" s="390"/>
      <c r="S167" s="321" t="s">
        <v>1116</v>
      </c>
      <c r="T167" s="56"/>
      <c r="U167" s="386"/>
      <c r="V167" s="386"/>
      <c r="W167" s="1"/>
      <c r="X167" s="2"/>
      <c r="Y167" s="13"/>
      <c r="Z167" s="1"/>
      <c r="AA167" s="1"/>
      <c r="AB167" s="1"/>
      <c r="AC167" s="2"/>
      <c r="AD167" s="13"/>
      <c r="AE167" s="1"/>
      <c r="AF167" s="387"/>
    </row>
    <row r="168" spans="2:32" ht="15.75" customHeight="1" x14ac:dyDescent="0.2">
      <c r="B168" s="13" t="s">
        <v>94</v>
      </c>
      <c r="C168" s="384" t="s">
        <v>328</v>
      </c>
      <c r="D168" s="386">
        <v>154</v>
      </c>
      <c r="E168" s="387" t="s">
        <v>44</v>
      </c>
      <c r="F168" s="56">
        <v>45407</v>
      </c>
      <c r="G168" s="386"/>
      <c r="H168" s="386"/>
      <c r="I168" s="386">
        <v>6</v>
      </c>
      <c r="J168" s="386"/>
      <c r="K168" s="386"/>
      <c r="L168" s="386"/>
      <c r="M168" s="386"/>
      <c r="N168" s="386"/>
      <c r="O168" s="386">
        <v>15</v>
      </c>
      <c r="P168" s="386" t="s">
        <v>373</v>
      </c>
      <c r="Q168" s="386"/>
      <c r="R168" s="390" t="s">
        <v>45</v>
      </c>
      <c r="S168" s="322" t="s">
        <v>1603</v>
      </c>
      <c r="T168" s="56">
        <v>45407</v>
      </c>
      <c r="U168" s="386" t="s">
        <v>45</v>
      </c>
      <c r="V168" s="386">
        <v>24</v>
      </c>
      <c r="W168" s="1"/>
      <c r="X168" s="2"/>
      <c r="Y168" s="13"/>
      <c r="Z168" s="1"/>
      <c r="AA168" s="1"/>
      <c r="AB168" s="1"/>
      <c r="AC168" s="2"/>
      <c r="AD168" s="13"/>
      <c r="AE168" s="1"/>
      <c r="AF168" s="387"/>
    </row>
    <row r="169" spans="2:32" ht="15" customHeight="1" x14ac:dyDescent="0.2">
      <c r="B169" s="13" t="s">
        <v>94</v>
      </c>
      <c r="C169" s="384" t="s">
        <v>328</v>
      </c>
      <c r="D169" s="386">
        <v>155</v>
      </c>
      <c r="E169" s="387" t="s">
        <v>82</v>
      </c>
      <c r="F169" s="56">
        <v>45407</v>
      </c>
      <c r="G169" s="386"/>
      <c r="H169" s="386">
        <v>3</v>
      </c>
      <c r="I169" s="386"/>
      <c r="J169" s="386"/>
      <c r="K169" s="386"/>
      <c r="L169" s="386"/>
      <c r="M169" s="386"/>
      <c r="N169" s="386"/>
      <c r="O169" s="386"/>
      <c r="P169" s="386"/>
      <c r="Q169" s="386"/>
      <c r="R169" s="390"/>
      <c r="S169" s="321" t="s">
        <v>1116</v>
      </c>
      <c r="T169" s="56"/>
      <c r="U169" s="386"/>
      <c r="V169" s="386"/>
      <c r="W169" s="1"/>
      <c r="X169" s="2"/>
      <c r="Y169" s="13"/>
      <c r="Z169" s="1"/>
      <c r="AA169" s="1"/>
      <c r="AB169" s="1"/>
      <c r="AC169" s="2"/>
      <c r="AD169" s="13"/>
      <c r="AE169" s="1"/>
      <c r="AF169" s="387"/>
    </row>
    <row r="170" spans="2:32" ht="15.75" customHeight="1" x14ac:dyDescent="0.2">
      <c r="B170" s="13" t="s">
        <v>94</v>
      </c>
      <c r="C170" s="384" t="s">
        <v>328</v>
      </c>
      <c r="D170" s="386">
        <v>156</v>
      </c>
      <c r="E170" s="387" t="s">
        <v>50</v>
      </c>
      <c r="F170" s="56">
        <v>45407</v>
      </c>
      <c r="G170" s="386"/>
      <c r="H170" s="386"/>
      <c r="I170" s="386">
        <v>6</v>
      </c>
      <c r="J170" s="386"/>
      <c r="K170" s="386"/>
      <c r="L170" s="386"/>
      <c r="M170" s="386"/>
      <c r="N170" s="386"/>
      <c r="O170" s="386">
        <v>6</v>
      </c>
      <c r="P170" s="386"/>
      <c r="Q170" s="386"/>
      <c r="R170" s="390"/>
      <c r="S170" s="322" t="s">
        <v>1118</v>
      </c>
      <c r="T170" s="56">
        <v>45407</v>
      </c>
      <c r="U170" s="386" t="s">
        <v>45</v>
      </c>
      <c r="V170" s="386">
        <v>6</v>
      </c>
      <c r="W170" s="1"/>
      <c r="X170" s="2"/>
      <c r="Y170" s="13"/>
      <c r="Z170" s="1"/>
      <c r="AA170" s="1"/>
      <c r="AB170" s="1"/>
      <c r="AC170" s="2"/>
      <c r="AD170" s="13"/>
      <c r="AE170" s="1"/>
      <c r="AF170" s="387"/>
    </row>
    <row r="171" spans="2:32" ht="15.75" customHeight="1" x14ac:dyDescent="0.2">
      <c r="B171" s="13" t="s">
        <v>94</v>
      </c>
      <c r="C171" s="384" t="s">
        <v>328</v>
      </c>
      <c r="D171" s="386">
        <v>157</v>
      </c>
      <c r="E171" s="387" t="s">
        <v>1532</v>
      </c>
      <c r="F171" s="56">
        <v>45407</v>
      </c>
      <c r="G171" s="386"/>
      <c r="H171" s="386">
        <v>3</v>
      </c>
      <c r="I171" s="386">
        <v>6</v>
      </c>
      <c r="J171" s="386"/>
      <c r="K171" s="386"/>
      <c r="L171" s="386"/>
      <c r="M171" s="386"/>
      <c r="N171" s="386"/>
      <c r="O171" s="386">
        <v>7</v>
      </c>
      <c r="P171" s="386"/>
      <c r="Q171" s="386"/>
      <c r="R171" s="390"/>
      <c r="S171" s="321" t="s">
        <v>1604</v>
      </c>
      <c r="T171" s="56">
        <v>45407</v>
      </c>
      <c r="U171" s="386" t="s">
        <v>45</v>
      </c>
      <c r="V171" s="386">
        <v>7</v>
      </c>
      <c r="W171" s="1"/>
      <c r="X171" s="2"/>
      <c r="Y171" s="13"/>
      <c r="Z171" s="1"/>
      <c r="AA171" s="1"/>
      <c r="AB171" s="1"/>
      <c r="AC171" s="2"/>
      <c r="AD171" s="13"/>
      <c r="AE171" s="1"/>
      <c r="AF171" s="387"/>
    </row>
    <row r="172" spans="2:32" ht="15.75" customHeight="1" x14ac:dyDescent="0.2">
      <c r="B172" s="13" t="s">
        <v>94</v>
      </c>
      <c r="C172" s="384" t="s">
        <v>328</v>
      </c>
      <c r="D172" s="386">
        <v>158</v>
      </c>
      <c r="E172" s="387" t="s">
        <v>82</v>
      </c>
      <c r="F172" s="56">
        <v>45407</v>
      </c>
      <c r="G172" s="386"/>
      <c r="H172" s="386">
        <v>3</v>
      </c>
      <c r="I172" s="386"/>
      <c r="J172" s="386"/>
      <c r="K172" s="386"/>
      <c r="L172" s="386"/>
      <c r="M172" s="386"/>
      <c r="N172" s="386"/>
      <c r="O172" s="386"/>
      <c r="P172" s="386"/>
      <c r="Q172" s="386"/>
      <c r="R172" s="390"/>
      <c r="S172" s="321" t="s">
        <v>1116</v>
      </c>
      <c r="T172" s="56"/>
      <c r="U172" s="386"/>
      <c r="V172" s="386"/>
      <c r="W172" s="1"/>
      <c r="X172" s="2"/>
      <c r="Y172" s="13"/>
      <c r="Z172" s="1"/>
      <c r="AA172" s="1"/>
      <c r="AB172" s="1"/>
      <c r="AC172" s="2"/>
      <c r="AD172" s="13"/>
      <c r="AE172" s="1"/>
      <c r="AF172" s="387"/>
    </row>
    <row r="173" spans="2:32" ht="15" customHeight="1" x14ac:dyDescent="0.2">
      <c r="B173" s="13" t="s">
        <v>94</v>
      </c>
      <c r="C173" s="384" t="s">
        <v>328</v>
      </c>
      <c r="D173" s="386">
        <v>159</v>
      </c>
      <c r="E173" s="387" t="s">
        <v>82</v>
      </c>
      <c r="F173" s="56">
        <v>45407</v>
      </c>
      <c r="G173" s="386"/>
      <c r="H173" s="386">
        <v>3</v>
      </c>
      <c r="I173" s="386"/>
      <c r="J173" s="386"/>
      <c r="K173" s="386"/>
      <c r="L173" s="386"/>
      <c r="M173" s="386"/>
      <c r="N173" s="386"/>
      <c r="O173" s="386"/>
      <c r="P173" s="386"/>
      <c r="Q173" s="386"/>
      <c r="R173" s="390"/>
      <c r="S173" s="321" t="s">
        <v>1116</v>
      </c>
      <c r="T173" s="56"/>
      <c r="U173" s="386"/>
      <c r="V173" s="386"/>
      <c r="W173" s="1"/>
      <c r="X173" s="2"/>
      <c r="Y173" s="13"/>
      <c r="Z173" s="1"/>
      <c r="AA173" s="1"/>
      <c r="AB173" s="1"/>
      <c r="AC173" s="2"/>
      <c r="AD173" s="13"/>
      <c r="AE173" s="1"/>
      <c r="AF173" s="387"/>
    </row>
    <row r="174" spans="2:32" ht="15" customHeight="1" x14ac:dyDescent="0.2">
      <c r="B174" s="13" t="s">
        <v>94</v>
      </c>
      <c r="C174" s="384" t="s">
        <v>328</v>
      </c>
      <c r="D174" s="386">
        <v>160</v>
      </c>
      <c r="E174" s="387" t="s">
        <v>82</v>
      </c>
      <c r="F174" s="56">
        <v>45407</v>
      </c>
      <c r="G174" s="386"/>
      <c r="H174" s="386">
        <v>3</v>
      </c>
      <c r="I174" s="386"/>
      <c r="J174" s="386"/>
      <c r="K174" s="386"/>
      <c r="L174" s="386"/>
      <c r="M174" s="386"/>
      <c r="N174" s="386"/>
      <c r="O174" s="386"/>
      <c r="P174" s="386"/>
      <c r="Q174" s="386"/>
      <c r="R174" s="390"/>
      <c r="S174" s="321" t="s">
        <v>1116</v>
      </c>
      <c r="T174" s="56"/>
      <c r="U174" s="386"/>
      <c r="V174" s="386"/>
      <c r="W174" s="1"/>
      <c r="X174" s="2"/>
      <c r="Y174" s="13"/>
      <c r="Z174" s="1"/>
      <c r="AA174" s="1"/>
      <c r="AB174" s="1"/>
      <c r="AC174" s="2"/>
      <c r="AD174" s="13"/>
      <c r="AE174" s="1"/>
      <c r="AF174" s="387"/>
    </row>
    <row r="175" spans="2:32" ht="15.75" customHeight="1" x14ac:dyDescent="0.2">
      <c r="B175" s="13" t="s">
        <v>94</v>
      </c>
      <c r="C175" s="384" t="s">
        <v>328</v>
      </c>
      <c r="D175" s="386">
        <v>161</v>
      </c>
      <c r="E175" s="387" t="s">
        <v>1532</v>
      </c>
      <c r="F175" s="56">
        <v>45407</v>
      </c>
      <c r="G175" s="386"/>
      <c r="H175" s="386">
        <v>5</v>
      </c>
      <c r="I175" s="386"/>
      <c r="J175" s="386"/>
      <c r="K175" s="386">
        <v>2</v>
      </c>
      <c r="L175" s="386"/>
      <c r="M175" s="386" t="s">
        <v>45</v>
      </c>
      <c r="N175" s="386"/>
      <c r="O175" s="386">
        <v>2</v>
      </c>
      <c r="P175" s="386"/>
      <c r="Q175" s="386"/>
      <c r="R175" s="390"/>
      <c r="S175" s="321" t="s">
        <v>1605</v>
      </c>
      <c r="T175" s="56">
        <v>45407</v>
      </c>
      <c r="U175" s="386" t="s">
        <v>45</v>
      </c>
      <c r="V175" s="386">
        <v>8</v>
      </c>
      <c r="W175" s="1"/>
      <c r="X175" s="2"/>
      <c r="Y175" s="13"/>
      <c r="Z175" s="1"/>
      <c r="AA175" s="1"/>
      <c r="AB175" s="1"/>
      <c r="AC175" s="2"/>
      <c r="AD175" s="13"/>
      <c r="AE175" s="1"/>
      <c r="AF175" s="387"/>
    </row>
    <row r="176" spans="2:32" ht="15.75" customHeight="1" x14ac:dyDescent="0.2">
      <c r="B176" s="13" t="s">
        <v>94</v>
      </c>
      <c r="C176" s="384" t="s">
        <v>328</v>
      </c>
      <c r="D176" s="386">
        <v>162</v>
      </c>
      <c r="E176" s="387" t="s">
        <v>82</v>
      </c>
      <c r="F176" s="56">
        <v>45407</v>
      </c>
      <c r="G176" s="386"/>
      <c r="H176" s="386">
        <v>3</v>
      </c>
      <c r="I176" s="386"/>
      <c r="J176" s="386"/>
      <c r="K176" s="386"/>
      <c r="L176" s="386"/>
      <c r="M176" s="386"/>
      <c r="N176" s="386"/>
      <c r="O176" s="386"/>
      <c r="P176" s="386"/>
      <c r="Q176" s="386"/>
      <c r="R176" s="390"/>
      <c r="S176" s="321" t="s">
        <v>1116</v>
      </c>
      <c r="T176" s="56"/>
      <c r="U176" s="386"/>
      <c r="V176" s="386"/>
      <c r="W176" s="1"/>
      <c r="X176" s="2"/>
      <c r="Y176" s="13"/>
      <c r="Z176" s="1"/>
      <c r="AA176" s="1"/>
      <c r="AB176" s="1"/>
      <c r="AC176" s="2"/>
      <c r="AD176" s="13"/>
      <c r="AE176" s="1"/>
      <c r="AF176" s="387"/>
    </row>
    <row r="177" spans="2:32" ht="15.75" customHeight="1" x14ac:dyDescent="0.2">
      <c r="B177" s="13" t="s">
        <v>94</v>
      </c>
      <c r="C177" s="384" t="s">
        <v>328</v>
      </c>
      <c r="D177" s="386">
        <v>163</v>
      </c>
      <c r="E177" s="387" t="s">
        <v>82</v>
      </c>
      <c r="F177" s="56">
        <v>45407</v>
      </c>
      <c r="G177" s="386"/>
      <c r="H177" s="386">
        <v>3</v>
      </c>
      <c r="I177" s="386"/>
      <c r="J177" s="386"/>
      <c r="K177" s="386"/>
      <c r="L177" s="386"/>
      <c r="M177" s="386"/>
      <c r="N177" s="386">
        <v>3</v>
      </c>
      <c r="O177" s="386"/>
      <c r="P177" s="386"/>
      <c r="Q177" s="386"/>
      <c r="R177" s="390"/>
      <c r="S177" s="322" t="s">
        <v>1606</v>
      </c>
      <c r="T177" s="56"/>
      <c r="U177" s="386"/>
      <c r="V177" s="386"/>
      <c r="W177" s="1"/>
      <c r="X177" s="2"/>
      <c r="Y177" s="13"/>
      <c r="Z177" s="1"/>
      <c r="AA177" s="1"/>
      <c r="AB177" s="1"/>
      <c r="AC177" s="2"/>
      <c r="AD177" s="13"/>
      <c r="AE177" s="1"/>
      <c r="AF177" s="387"/>
    </row>
    <row r="178" spans="2:32" ht="15" customHeight="1" x14ac:dyDescent="0.2">
      <c r="B178" s="13" t="s">
        <v>94</v>
      </c>
      <c r="C178" s="384" t="s">
        <v>328</v>
      </c>
      <c r="D178" s="386">
        <v>164</v>
      </c>
      <c r="E178" s="387" t="s">
        <v>82</v>
      </c>
      <c r="F178" s="56">
        <v>45407</v>
      </c>
      <c r="G178" s="386"/>
      <c r="H178" s="386">
        <v>3</v>
      </c>
      <c r="I178" s="386"/>
      <c r="J178" s="386"/>
      <c r="K178" s="386"/>
      <c r="L178" s="386"/>
      <c r="M178" s="386"/>
      <c r="N178" s="386"/>
      <c r="O178" s="386"/>
      <c r="P178" s="386"/>
      <c r="Q178" s="386"/>
      <c r="R178" s="390"/>
      <c r="S178" s="321" t="s">
        <v>1607</v>
      </c>
      <c r="T178" s="56"/>
      <c r="U178" s="386"/>
      <c r="V178" s="386"/>
      <c r="W178" s="1"/>
      <c r="X178" s="2"/>
      <c r="Y178" s="13"/>
      <c r="Z178" s="1"/>
      <c r="AA178" s="1"/>
      <c r="AB178" s="1"/>
      <c r="AC178" s="2"/>
      <c r="AD178" s="13"/>
      <c r="AE178" s="1"/>
      <c r="AF178" s="387"/>
    </row>
    <row r="179" spans="2:32" ht="15.75" customHeight="1" x14ac:dyDescent="0.2">
      <c r="B179" s="13" t="s">
        <v>94</v>
      </c>
      <c r="C179" s="384" t="s">
        <v>328</v>
      </c>
      <c r="D179" s="386">
        <v>165</v>
      </c>
      <c r="E179" s="387" t="s">
        <v>44</v>
      </c>
      <c r="F179" s="56">
        <v>45407</v>
      </c>
      <c r="G179" s="386"/>
      <c r="H179" s="386"/>
      <c r="I179" s="386">
        <v>6</v>
      </c>
      <c r="J179" s="386"/>
      <c r="K179" s="386"/>
      <c r="L179" s="386"/>
      <c r="M179" s="386"/>
      <c r="N179" s="386"/>
      <c r="O179" s="386">
        <v>3</v>
      </c>
      <c r="P179" s="386"/>
      <c r="Q179" s="386"/>
      <c r="R179" s="390"/>
      <c r="S179" s="321" t="s">
        <v>1116</v>
      </c>
      <c r="T179" s="56">
        <v>45407</v>
      </c>
      <c r="U179" s="386" t="s">
        <v>45</v>
      </c>
      <c r="V179" s="386">
        <v>3</v>
      </c>
      <c r="W179" s="1"/>
      <c r="X179" s="2"/>
      <c r="Y179" s="13"/>
      <c r="Z179" s="1"/>
      <c r="AA179" s="1"/>
      <c r="AB179" s="1"/>
      <c r="AC179" s="2"/>
      <c r="AD179" s="13"/>
      <c r="AE179" s="1"/>
      <c r="AF179" s="387"/>
    </row>
    <row r="180" spans="2:32" ht="15" customHeight="1" x14ac:dyDescent="0.2">
      <c r="B180" s="13" t="s">
        <v>94</v>
      </c>
      <c r="C180" s="384" t="s">
        <v>328</v>
      </c>
      <c r="D180" s="386">
        <v>166</v>
      </c>
      <c r="E180" s="387" t="s">
        <v>82</v>
      </c>
      <c r="F180" s="56">
        <v>45407</v>
      </c>
      <c r="G180" s="386"/>
      <c r="H180" s="386">
        <v>3</v>
      </c>
      <c r="I180" s="386"/>
      <c r="J180" s="386"/>
      <c r="K180" s="386"/>
      <c r="L180" s="386"/>
      <c r="M180" s="386"/>
      <c r="N180" s="386">
        <v>3</v>
      </c>
      <c r="O180" s="386"/>
      <c r="P180" s="386"/>
      <c r="Q180" s="386"/>
      <c r="R180" s="390"/>
      <c r="S180" s="322" t="s">
        <v>1608</v>
      </c>
      <c r="T180" s="56"/>
      <c r="U180" s="386"/>
      <c r="V180" s="386"/>
      <c r="W180" s="1"/>
      <c r="X180" s="2"/>
      <c r="Y180" s="13"/>
      <c r="Z180" s="1"/>
      <c r="AA180" s="1"/>
      <c r="AB180" s="1"/>
      <c r="AC180" s="2"/>
      <c r="AD180" s="13"/>
      <c r="AE180" s="1"/>
      <c r="AF180" s="387"/>
    </row>
    <row r="181" spans="2:32" ht="15.75" customHeight="1" x14ac:dyDescent="0.2">
      <c r="B181" s="13" t="s">
        <v>94</v>
      </c>
      <c r="C181" s="384" t="s">
        <v>328</v>
      </c>
      <c r="D181" s="386">
        <v>167</v>
      </c>
      <c r="E181" s="387" t="s">
        <v>82</v>
      </c>
      <c r="F181" s="56">
        <v>45407</v>
      </c>
      <c r="G181" s="386"/>
      <c r="H181" s="386">
        <v>3</v>
      </c>
      <c r="I181" s="386"/>
      <c r="J181" s="386"/>
      <c r="K181" s="386"/>
      <c r="L181" s="386"/>
      <c r="M181" s="386"/>
      <c r="N181" s="386"/>
      <c r="O181" s="386"/>
      <c r="P181" s="386"/>
      <c r="Q181" s="386"/>
      <c r="R181" s="390"/>
      <c r="S181" s="322" t="s">
        <v>1118</v>
      </c>
      <c r="T181" s="56"/>
      <c r="U181" s="386"/>
      <c r="V181" s="386"/>
      <c r="W181" s="1"/>
      <c r="X181" s="2"/>
      <c r="Y181" s="13"/>
      <c r="Z181" s="1"/>
      <c r="AA181" s="1"/>
      <c r="AB181" s="1"/>
      <c r="AC181" s="2"/>
      <c r="AD181" s="13"/>
      <c r="AE181" s="1"/>
      <c r="AF181" s="387"/>
    </row>
    <row r="182" spans="2:32" ht="15" customHeight="1" x14ac:dyDescent="0.2">
      <c r="B182" s="13" t="s">
        <v>94</v>
      </c>
      <c r="C182" s="384" t="s">
        <v>328</v>
      </c>
      <c r="D182" s="386">
        <v>168</v>
      </c>
      <c r="E182" s="387" t="s">
        <v>82</v>
      </c>
      <c r="F182" s="56">
        <v>45407</v>
      </c>
      <c r="G182" s="386"/>
      <c r="H182" s="386">
        <v>3</v>
      </c>
      <c r="I182" s="386"/>
      <c r="J182" s="386"/>
      <c r="K182" s="386"/>
      <c r="L182" s="386"/>
      <c r="M182" s="386"/>
      <c r="N182" s="386">
        <v>3</v>
      </c>
      <c r="O182" s="386"/>
      <c r="P182" s="386"/>
      <c r="Q182" s="386"/>
      <c r="R182" s="390"/>
      <c r="S182" s="322" t="s">
        <v>1609</v>
      </c>
      <c r="T182" s="56"/>
      <c r="U182" s="386"/>
      <c r="V182" s="386"/>
      <c r="W182" s="1"/>
      <c r="X182" s="2"/>
      <c r="Y182" s="13"/>
      <c r="Z182" s="1"/>
      <c r="AA182" s="1"/>
      <c r="AB182" s="1"/>
      <c r="AC182" s="2"/>
      <c r="AD182" s="13"/>
      <c r="AE182" s="1"/>
      <c r="AF182" s="387"/>
    </row>
    <row r="183" spans="2:32" ht="15.75" customHeight="1" x14ac:dyDescent="0.2">
      <c r="B183" s="13" t="s">
        <v>94</v>
      </c>
      <c r="C183" s="384" t="s">
        <v>328</v>
      </c>
      <c r="D183" s="386">
        <v>169</v>
      </c>
      <c r="E183" s="387" t="s">
        <v>82</v>
      </c>
      <c r="F183" s="56">
        <v>45407</v>
      </c>
      <c r="G183" s="386"/>
      <c r="H183" s="386">
        <v>3</v>
      </c>
      <c r="I183" s="386"/>
      <c r="J183" s="386"/>
      <c r="K183" s="386"/>
      <c r="L183" s="386"/>
      <c r="M183" s="386"/>
      <c r="N183" s="386"/>
      <c r="O183" s="386"/>
      <c r="P183" s="386"/>
      <c r="Q183" s="386"/>
      <c r="R183" s="390"/>
      <c r="S183" s="322" t="s">
        <v>1118</v>
      </c>
      <c r="T183" s="56"/>
      <c r="U183" s="386"/>
      <c r="V183" s="386"/>
      <c r="W183" s="1"/>
      <c r="X183" s="2"/>
      <c r="Y183" s="13"/>
      <c r="Z183" s="1"/>
      <c r="AA183" s="1"/>
      <c r="AB183" s="1"/>
      <c r="AC183" s="2"/>
      <c r="AD183" s="13"/>
      <c r="AE183" s="1"/>
      <c r="AF183" s="387"/>
    </row>
    <row r="184" spans="2:32" ht="15" customHeight="1" x14ac:dyDescent="0.2">
      <c r="B184" s="13" t="s">
        <v>94</v>
      </c>
      <c r="C184" s="384" t="s">
        <v>328</v>
      </c>
      <c r="D184" s="386">
        <v>170</v>
      </c>
      <c r="E184" s="387" t="s">
        <v>82</v>
      </c>
      <c r="F184" s="56">
        <v>45407</v>
      </c>
      <c r="G184" s="386"/>
      <c r="H184" s="386">
        <v>3</v>
      </c>
      <c r="I184" s="386"/>
      <c r="J184" s="386"/>
      <c r="K184" s="386"/>
      <c r="L184" s="386"/>
      <c r="M184" s="386"/>
      <c r="N184" s="386">
        <v>3</v>
      </c>
      <c r="O184" s="386"/>
      <c r="P184" s="386"/>
      <c r="Q184" s="386"/>
      <c r="R184" s="390"/>
      <c r="S184" s="322" t="s">
        <v>1118</v>
      </c>
      <c r="T184" s="56"/>
      <c r="U184" s="386"/>
      <c r="V184" s="386"/>
      <c r="W184" s="1"/>
      <c r="X184" s="2"/>
      <c r="Y184" s="13"/>
      <c r="Z184" s="1"/>
      <c r="AA184" s="1"/>
      <c r="AB184" s="1"/>
      <c r="AC184" s="2"/>
      <c r="AD184" s="13"/>
      <c r="AE184" s="1"/>
      <c r="AF184" s="387"/>
    </row>
    <row r="185" spans="2:32" ht="15" customHeight="1" x14ac:dyDescent="0.2">
      <c r="B185" s="13" t="s">
        <v>94</v>
      </c>
      <c r="C185" s="384" t="s">
        <v>328</v>
      </c>
      <c r="D185" s="386">
        <v>171</v>
      </c>
      <c r="E185" s="387" t="s">
        <v>82</v>
      </c>
      <c r="F185" s="56">
        <v>45407</v>
      </c>
      <c r="G185" s="386"/>
      <c r="H185" s="386">
        <v>3</v>
      </c>
      <c r="I185" s="386"/>
      <c r="J185" s="386"/>
      <c r="K185" s="386"/>
      <c r="L185" s="386"/>
      <c r="M185" s="386"/>
      <c r="N185" s="386"/>
      <c r="O185" s="386"/>
      <c r="P185" s="386"/>
      <c r="Q185" s="386"/>
      <c r="R185" s="390"/>
      <c r="S185" s="322" t="s">
        <v>1505</v>
      </c>
      <c r="T185" s="56"/>
      <c r="U185" s="386"/>
      <c r="V185" s="386"/>
      <c r="W185" s="1"/>
      <c r="X185" s="2"/>
      <c r="Y185" s="13"/>
      <c r="Z185" s="1"/>
      <c r="AA185" s="1"/>
      <c r="AB185" s="1"/>
      <c r="AC185" s="2"/>
      <c r="AD185" s="13"/>
      <c r="AE185" s="1"/>
      <c r="AF185" s="387"/>
    </row>
    <row r="186" spans="2:32" ht="15" customHeight="1" x14ac:dyDescent="0.2">
      <c r="B186" s="13" t="s">
        <v>94</v>
      </c>
      <c r="C186" s="384" t="s">
        <v>328</v>
      </c>
      <c r="D186" s="386">
        <v>172</v>
      </c>
      <c r="E186" s="387" t="s">
        <v>82</v>
      </c>
      <c r="F186" s="56">
        <v>45407</v>
      </c>
      <c r="G186" s="386"/>
      <c r="H186" s="386">
        <v>3</v>
      </c>
      <c r="I186" s="386"/>
      <c r="J186" s="386"/>
      <c r="K186" s="386"/>
      <c r="L186" s="386"/>
      <c r="M186" s="386"/>
      <c r="N186" s="386">
        <v>3</v>
      </c>
      <c r="O186" s="386"/>
      <c r="P186" s="386"/>
      <c r="Q186" s="386"/>
      <c r="R186" s="390"/>
      <c r="S186" s="322" t="s">
        <v>1610</v>
      </c>
      <c r="T186" s="56"/>
      <c r="U186" s="386"/>
      <c r="V186" s="386"/>
      <c r="W186" s="1"/>
      <c r="X186" s="2"/>
      <c r="Y186" s="13"/>
      <c r="Z186" s="1"/>
      <c r="AA186" s="1"/>
      <c r="AB186" s="1"/>
      <c r="AC186" s="2"/>
      <c r="AD186" s="13"/>
      <c r="AE186" s="1"/>
      <c r="AF186" s="387"/>
    </row>
    <row r="187" spans="2:32" ht="15" customHeight="1" x14ac:dyDescent="0.2">
      <c r="B187" s="13" t="s">
        <v>94</v>
      </c>
      <c r="C187" s="384" t="s">
        <v>328</v>
      </c>
      <c r="D187" s="386">
        <v>173</v>
      </c>
      <c r="E187" s="387" t="s">
        <v>82</v>
      </c>
      <c r="F187" s="56">
        <v>45407</v>
      </c>
      <c r="G187" s="386"/>
      <c r="H187" s="386">
        <v>3</v>
      </c>
      <c r="I187" s="386"/>
      <c r="J187" s="386"/>
      <c r="K187" s="386"/>
      <c r="L187" s="386"/>
      <c r="M187" s="386"/>
      <c r="N187" s="386"/>
      <c r="O187" s="386"/>
      <c r="P187" s="386"/>
      <c r="Q187" s="386"/>
      <c r="R187" s="390"/>
      <c r="S187" s="322" t="s">
        <v>1505</v>
      </c>
      <c r="T187" s="56"/>
      <c r="U187" s="386"/>
      <c r="V187" s="386"/>
      <c r="W187" s="1"/>
      <c r="X187" s="2"/>
      <c r="Y187" s="13"/>
      <c r="Z187" s="1"/>
      <c r="AA187" s="1"/>
      <c r="AB187" s="1"/>
      <c r="AC187" s="2"/>
      <c r="AD187" s="13"/>
      <c r="AE187" s="1"/>
      <c r="AF187" s="387"/>
    </row>
    <row r="188" spans="2:32" ht="15" customHeight="1" x14ac:dyDescent="0.2">
      <c r="B188" s="13" t="s">
        <v>94</v>
      </c>
      <c r="C188" s="384" t="s">
        <v>328</v>
      </c>
      <c r="D188" s="386">
        <v>174</v>
      </c>
      <c r="E188" s="387" t="s">
        <v>1532</v>
      </c>
      <c r="F188" s="56">
        <v>45407</v>
      </c>
      <c r="G188" s="386"/>
      <c r="H188" s="386">
        <v>3</v>
      </c>
      <c r="I188" s="386">
        <v>3</v>
      </c>
      <c r="J188" s="386"/>
      <c r="K188" s="386">
        <v>3</v>
      </c>
      <c r="L188" s="386" t="s">
        <v>45</v>
      </c>
      <c r="M188" s="386"/>
      <c r="N188" s="386"/>
      <c r="O188" s="386">
        <v>6</v>
      </c>
      <c r="P188" s="386"/>
      <c r="Q188" s="386"/>
      <c r="R188" s="390"/>
      <c r="S188" s="322" t="s">
        <v>1611</v>
      </c>
      <c r="T188" s="56">
        <v>45407</v>
      </c>
      <c r="U188" s="386" t="s">
        <v>45</v>
      </c>
      <c r="V188" s="386">
        <v>9</v>
      </c>
      <c r="W188" s="1"/>
      <c r="X188" s="2"/>
      <c r="Y188" s="13"/>
      <c r="Z188" s="1"/>
      <c r="AA188" s="1"/>
      <c r="AB188" s="1"/>
      <c r="AC188" s="2"/>
      <c r="AD188" s="13"/>
      <c r="AE188" s="1"/>
      <c r="AF188" s="387"/>
    </row>
    <row r="189" spans="2:32" ht="15.75" customHeight="1" x14ac:dyDescent="0.2">
      <c r="B189" s="13" t="s">
        <v>94</v>
      </c>
      <c r="C189" s="384" t="s">
        <v>328</v>
      </c>
      <c r="D189" s="386">
        <v>175</v>
      </c>
      <c r="E189" s="387" t="s">
        <v>44</v>
      </c>
      <c r="F189" s="56">
        <v>45407</v>
      </c>
      <c r="G189" s="386"/>
      <c r="H189" s="386">
        <v>6</v>
      </c>
      <c r="I189" s="386"/>
      <c r="J189" s="386"/>
      <c r="K189" s="386"/>
      <c r="L189" s="386"/>
      <c r="M189" s="386"/>
      <c r="N189" s="386">
        <v>3</v>
      </c>
      <c r="O189" s="386">
        <v>7</v>
      </c>
      <c r="P189" s="386">
        <v>3</v>
      </c>
      <c r="Q189" s="386" t="s">
        <v>45</v>
      </c>
      <c r="R189" s="390"/>
      <c r="S189" s="322" t="s">
        <v>1612</v>
      </c>
      <c r="T189" s="56">
        <v>45407</v>
      </c>
      <c r="U189" s="386" t="s">
        <v>45</v>
      </c>
      <c r="V189" s="386">
        <v>10</v>
      </c>
      <c r="W189" s="1"/>
      <c r="X189" s="2"/>
      <c r="Y189" s="13"/>
      <c r="Z189" s="1"/>
      <c r="AA189" s="1"/>
      <c r="AB189" s="1"/>
      <c r="AC189" s="2"/>
      <c r="AD189" s="13"/>
      <c r="AE189" s="1"/>
      <c r="AF189" s="387"/>
    </row>
    <row r="190" spans="2:32" ht="15" customHeight="1" x14ac:dyDescent="0.2">
      <c r="B190" s="13" t="s">
        <v>94</v>
      </c>
      <c r="C190" s="384" t="s">
        <v>328</v>
      </c>
      <c r="D190" s="386">
        <v>176</v>
      </c>
      <c r="E190" s="387" t="s">
        <v>44</v>
      </c>
      <c r="F190" s="56">
        <v>45407</v>
      </c>
      <c r="G190" s="386">
        <v>9</v>
      </c>
      <c r="H190" s="386"/>
      <c r="I190" s="386">
        <v>6</v>
      </c>
      <c r="J190" s="386"/>
      <c r="K190" s="386"/>
      <c r="L190" s="386"/>
      <c r="M190" s="386"/>
      <c r="N190" s="386">
        <v>2</v>
      </c>
      <c r="O190" s="386">
        <v>6</v>
      </c>
      <c r="P190" s="386" t="s">
        <v>372</v>
      </c>
      <c r="Q190" s="386"/>
      <c r="R190" s="390"/>
      <c r="S190" s="322" t="s">
        <v>1613</v>
      </c>
      <c r="T190" s="56">
        <v>45407</v>
      </c>
      <c r="U190" s="386" t="s">
        <v>45</v>
      </c>
      <c r="V190" s="386">
        <v>6</v>
      </c>
      <c r="W190" s="1"/>
      <c r="X190" s="2"/>
      <c r="Y190" s="13"/>
      <c r="Z190" s="1"/>
      <c r="AA190" s="1"/>
      <c r="AB190" s="1"/>
      <c r="AC190" s="2"/>
      <c r="AD190" s="13"/>
      <c r="AE190" s="1"/>
      <c r="AF190" s="387"/>
    </row>
    <row r="191" spans="2:32" ht="15" customHeight="1" x14ac:dyDescent="0.2">
      <c r="B191" s="13" t="s">
        <v>94</v>
      </c>
      <c r="C191" s="384" t="s">
        <v>328</v>
      </c>
      <c r="D191" s="386">
        <v>177</v>
      </c>
      <c r="E191" s="387" t="s">
        <v>44</v>
      </c>
      <c r="F191" s="56">
        <v>45407</v>
      </c>
      <c r="G191" s="386">
        <v>1</v>
      </c>
      <c r="H191" s="386"/>
      <c r="I191" s="386">
        <v>6</v>
      </c>
      <c r="J191" s="386"/>
      <c r="K191" s="386"/>
      <c r="L191" s="386"/>
      <c r="M191" s="386"/>
      <c r="N191" s="386"/>
      <c r="O191" s="386">
        <v>8</v>
      </c>
      <c r="P191" s="386">
        <v>3</v>
      </c>
      <c r="Q191" s="386"/>
      <c r="R191" s="390" t="s">
        <v>45</v>
      </c>
      <c r="S191" s="322" t="s">
        <v>1614</v>
      </c>
      <c r="T191" s="56">
        <v>45407</v>
      </c>
      <c r="U191" s="386" t="s">
        <v>45</v>
      </c>
      <c r="V191" s="386">
        <v>17</v>
      </c>
      <c r="W191" s="1"/>
      <c r="X191" s="2"/>
      <c r="Y191" s="13"/>
      <c r="Z191" s="1"/>
      <c r="AA191" s="1"/>
      <c r="AB191" s="1"/>
      <c r="AC191" s="2"/>
      <c r="AD191" s="13"/>
      <c r="AE191" s="1"/>
      <c r="AF191" s="387"/>
    </row>
    <row r="192" spans="2:32" ht="15.75" customHeight="1" x14ac:dyDescent="0.2">
      <c r="B192" s="13" t="s">
        <v>94</v>
      </c>
      <c r="C192" s="384" t="s">
        <v>328</v>
      </c>
      <c r="D192" s="386">
        <v>178</v>
      </c>
      <c r="E192" s="387" t="s">
        <v>1532</v>
      </c>
      <c r="F192" s="56">
        <v>45407</v>
      </c>
      <c r="G192" s="386"/>
      <c r="H192" s="386">
        <v>5</v>
      </c>
      <c r="I192" s="386"/>
      <c r="J192" s="386"/>
      <c r="K192" s="386">
        <v>2</v>
      </c>
      <c r="L192" s="386" t="s">
        <v>45</v>
      </c>
      <c r="M192" s="386"/>
      <c r="N192" s="386"/>
      <c r="O192" s="386">
        <v>3</v>
      </c>
      <c r="P192" s="386"/>
      <c r="Q192" s="386"/>
      <c r="R192" s="390"/>
      <c r="S192" s="322" t="s">
        <v>1615</v>
      </c>
      <c r="T192" s="56">
        <v>45407</v>
      </c>
      <c r="U192" s="386" t="s">
        <v>45</v>
      </c>
      <c r="V192" s="386">
        <v>5</v>
      </c>
      <c r="W192" s="1"/>
      <c r="X192" s="2"/>
      <c r="Y192" s="13"/>
      <c r="Z192" s="1"/>
      <c r="AA192" s="1"/>
      <c r="AB192" s="1"/>
      <c r="AC192" s="2"/>
      <c r="AD192" s="13"/>
      <c r="AE192" s="1"/>
      <c r="AF192" s="387"/>
    </row>
    <row r="193" spans="2:32" ht="15" customHeight="1" x14ac:dyDescent="0.2">
      <c r="B193" s="13" t="s">
        <v>94</v>
      </c>
      <c r="C193" s="384" t="s">
        <v>328</v>
      </c>
      <c r="D193" s="386">
        <v>179</v>
      </c>
      <c r="E193" s="387" t="s">
        <v>82</v>
      </c>
      <c r="F193" s="56">
        <v>45407</v>
      </c>
      <c r="G193" s="386"/>
      <c r="H193" s="386">
        <v>3</v>
      </c>
      <c r="I193" s="386"/>
      <c r="J193" s="386"/>
      <c r="K193" s="386"/>
      <c r="L193" s="386"/>
      <c r="M193" s="386"/>
      <c r="N193" s="386"/>
      <c r="O193" s="386"/>
      <c r="P193" s="386"/>
      <c r="Q193" s="386"/>
      <c r="R193" s="390"/>
      <c r="S193" s="322" t="s">
        <v>1616</v>
      </c>
      <c r="T193" s="56"/>
      <c r="U193" s="386"/>
      <c r="V193" s="386"/>
      <c r="W193" s="1"/>
      <c r="X193" s="2"/>
      <c r="Y193" s="13"/>
      <c r="Z193" s="1"/>
      <c r="AA193" s="1"/>
      <c r="AB193" s="1"/>
      <c r="AC193" s="2"/>
      <c r="AD193" s="13"/>
      <c r="AE193" s="1"/>
      <c r="AF193" s="387"/>
    </row>
    <row r="194" spans="2:32" ht="15" customHeight="1" x14ac:dyDescent="0.2">
      <c r="B194" s="13" t="s">
        <v>94</v>
      </c>
      <c r="C194" s="384" t="s">
        <v>328</v>
      </c>
      <c r="D194" s="386">
        <v>180</v>
      </c>
      <c r="E194" s="387" t="s">
        <v>82</v>
      </c>
      <c r="F194" s="56">
        <v>45407</v>
      </c>
      <c r="G194" s="386"/>
      <c r="H194" s="386">
        <v>3</v>
      </c>
      <c r="I194" s="386"/>
      <c r="J194" s="386"/>
      <c r="K194" s="386"/>
      <c r="L194" s="386"/>
      <c r="M194" s="386"/>
      <c r="N194" s="386"/>
      <c r="O194" s="386"/>
      <c r="P194" s="386"/>
      <c r="Q194" s="386"/>
      <c r="R194" s="390"/>
      <c r="S194" s="322" t="s">
        <v>1616</v>
      </c>
      <c r="T194" s="56"/>
      <c r="U194" s="386"/>
      <c r="V194" s="386"/>
      <c r="W194" s="1"/>
      <c r="X194" s="2"/>
      <c r="Y194" s="13"/>
      <c r="Z194" s="1"/>
      <c r="AA194" s="1"/>
      <c r="AB194" s="1"/>
      <c r="AC194" s="2"/>
      <c r="AD194" s="13"/>
      <c r="AE194" s="1"/>
      <c r="AF194" s="387"/>
    </row>
    <row r="195" spans="2:32" ht="15" customHeight="1" x14ac:dyDescent="0.2">
      <c r="B195" s="13" t="s">
        <v>94</v>
      </c>
      <c r="C195" s="384" t="s">
        <v>328</v>
      </c>
      <c r="D195" s="386">
        <v>181</v>
      </c>
      <c r="E195" s="387" t="s">
        <v>82</v>
      </c>
      <c r="F195" s="56">
        <v>45407</v>
      </c>
      <c r="G195" s="386"/>
      <c r="H195" s="386">
        <v>3</v>
      </c>
      <c r="I195" s="386"/>
      <c r="J195" s="386"/>
      <c r="K195" s="386"/>
      <c r="L195" s="386"/>
      <c r="M195" s="386"/>
      <c r="N195" s="386"/>
      <c r="O195" s="386"/>
      <c r="P195" s="386"/>
      <c r="Q195" s="386"/>
      <c r="R195" s="390"/>
      <c r="S195" s="322" t="s">
        <v>1118</v>
      </c>
      <c r="T195" s="56"/>
      <c r="U195" s="386"/>
      <c r="V195" s="386"/>
      <c r="W195" s="1"/>
      <c r="X195" s="2"/>
      <c r="Y195" s="13"/>
      <c r="Z195" s="1"/>
      <c r="AA195" s="1"/>
      <c r="AB195" s="1"/>
      <c r="AC195" s="2"/>
      <c r="AD195" s="13"/>
      <c r="AE195" s="1"/>
      <c r="AF195" s="387"/>
    </row>
    <row r="196" spans="2:32" ht="15.75" customHeight="1" x14ac:dyDescent="0.2">
      <c r="B196" s="110" t="s">
        <v>94</v>
      </c>
      <c r="C196" s="111" t="s">
        <v>328</v>
      </c>
      <c r="D196" s="95">
        <v>182</v>
      </c>
      <c r="E196" s="311" t="s">
        <v>50</v>
      </c>
      <c r="F196" s="56">
        <v>45407</v>
      </c>
      <c r="G196" s="386">
        <v>4</v>
      </c>
      <c r="H196" s="386">
        <v>6</v>
      </c>
      <c r="I196" s="386"/>
      <c r="J196" s="95"/>
      <c r="K196" s="386"/>
      <c r="L196" s="95"/>
      <c r="M196" s="95"/>
      <c r="N196" s="386">
        <v>3</v>
      </c>
      <c r="O196" s="95">
        <v>3</v>
      </c>
      <c r="P196" s="386"/>
      <c r="Q196" s="95"/>
      <c r="R196" s="132"/>
      <c r="S196" s="322" t="s">
        <v>1617</v>
      </c>
      <c r="T196" s="56">
        <v>45407</v>
      </c>
      <c r="U196" s="95" t="s">
        <v>45</v>
      </c>
      <c r="V196" s="95">
        <v>3</v>
      </c>
      <c r="W196" s="96"/>
      <c r="X196" s="112"/>
      <c r="Y196" s="110"/>
      <c r="Z196" s="96"/>
      <c r="AA196" s="96"/>
      <c r="AB196" s="96"/>
      <c r="AC196" s="112"/>
      <c r="AD196" s="110"/>
      <c r="AE196" s="96"/>
      <c r="AF196" s="311"/>
    </row>
    <row r="197" spans="2:32" ht="15.75" customHeight="1" x14ac:dyDescent="0.2">
      <c r="B197" s="110" t="s">
        <v>94</v>
      </c>
      <c r="C197" s="111" t="s">
        <v>328</v>
      </c>
      <c r="D197" s="386">
        <v>183</v>
      </c>
      <c r="E197" s="387" t="s">
        <v>82</v>
      </c>
      <c r="F197" s="56">
        <v>45407</v>
      </c>
      <c r="G197" s="386"/>
      <c r="H197" s="386">
        <v>3</v>
      </c>
      <c r="I197" s="386"/>
      <c r="J197" s="386"/>
      <c r="K197" s="386"/>
      <c r="L197" s="386"/>
      <c r="M197" s="386"/>
      <c r="N197" s="386"/>
      <c r="O197" s="386"/>
      <c r="P197" s="386"/>
      <c r="Q197" s="386"/>
      <c r="R197" s="390"/>
      <c r="S197" s="322" t="s">
        <v>1118</v>
      </c>
      <c r="T197" s="56"/>
      <c r="U197" s="386"/>
      <c r="V197" s="386"/>
      <c r="W197" s="1"/>
      <c r="X197" s="2"/>
      <c r="Y197" s="13"/>
      <c r="Z197" s="1"/>
      <c r="AA197" s="1"/>
      <c r="AB197" s="1"/>
      <c r="AC197" s="2"/>
      <c r="AD197" s="13"/>
      <c r="AE197" s="1"/>
      <c r="AF197" s="387"/>
    </row>
    <row r="198" spans="2:32" ht="15.75" customHeight="1" x14ac:dyDescent="0.2">
      <c r="B198" s="110" t="s">
        <v>94</v>
      </c>
      <c r="C198" s="111" t="s">
        <v>328</v>
      </c>
      <c r="D198" s="386">
        <v>184</v>
      </c>
      <c r="E198" s="387" t="s">
        <v>60</v>
      </c>
      <c r="F198" s="56">
        <v>45407</v>
      </c>
      <c r="G198" s="386">
        <v>3</v>
      </c>
      <c r="H198" s="386">
        <v>6</v>
      </c>
      <c r="I198" s="386"/>
      <c r="J198" s="386"/>
      <c r="K198" s="386"/>
      <c r="L198" s="386"/>
      <c r="M198" s="386"/>
      <c r="N198" s="386">
        <v>3</v>
      </c>
      <c r="O198" s="386">
        <v>12</v>
      </c>
      <c r="P198" s="386"/>
      <c r="Q198" s="386"/>
      <c r="R198" s="390"/>
      <c r="S198" s="322" t="s">
        <v>1618</v>
      </c>
      <c r="T198" s="56">
        <v>45407</v>
      </c>
      <c r="U198" s="386" t="s">
        <v>45</v>
      </c>
      <c r="V198" s="386">
        <v>12</v>
      </c>
      <c r="W198" s="1"/>
      <c r="X198" s="2"/>
      <c r="Y198" s="13"/>
      <c r="Z198" s="1"/>
      <c r="AA198" s="1"/>
      <c r="AB198" s="1"/>
      <c r="AC198" s="2"/>
      <c r="AD198" s="13"/>
      <c r="AE198" s="1"/>
      <c r="AF198" s="311"/>
    </row>
    <row r="199" spans="2:32" ht="15.75" customHeight="1" x14ac:dyDescent="0.2">
      <c r="B199" s="110" t="s">
        <v>94</v>
      </c>
      <c r="C199" s="111" t="s">
        <v>328</v>
      </c>
      <c r="D199" s="95">
        <v>185</v>
      </c>
      <c r="E199" s="387" t="s">
        <v>245</v>
      </c>
      <c r="F199" s="56">
        <v>45407</v>
      </c>
      <c r="G199" s="386">
        <v>3</v>
      </c>
      <c r="H199" s="386">
        <v>3</v>
      </c>
      <c r="I199" s="386"/>
      <c r="J199" s="386"/>
      <c r="K199" s="386">
        <v>3</v>
      </c>
      <c r="L199" s="386" t="s">
        <v>45</v>
      </c>
      <c r="M199" s="386"/>
      <c r="N199" s="386"/>
      <c r="O199" s="386">
        <v>3</v>
      </c>
      <c r="P199" s="386"/>
      <c r="Q199" s="386"/>
      <c r="R199" s="390"/>
      <c r="S199" s="322" t="s">
        <v>1619</v>
      </c>
      <c r="T199" s="56">
        <v>45407</v>
      </c>
      <c r="U199" s="386" t="s">
        <v>45</v>
      </c>
      <c r="V199" s="386">
        <v>6</v>
      </c>
      <c r="W199" s="1"/>
      <c r="X199" s="2"/>
      <c r="Y199" s="13"/>
      <c r="Z199" s="1"/>
      <c r="AA199" s="1"/>
      <c r="AB199" s="1"/>
      <c r="AC199" s="2"/>
      <c r="AD199" s="13"/>
      <c r="AE199" s="1"/>
      <c r="AF199" s="311"/>
    </row>
    <row r="200" spans="2:32" ht="15.75" customHeight="1" x14ac:dyDescent="0.2">
      <c r="B200" s="110" t="s">
        <v>94</v>
      </c>
      <c r="C200" s="111" t="s">
        <v>328</v>
      </c>
      <c r="D200" s="386">
        <v>186</v>
      </c>
      <c r="E200" s="387" t="s">
        <v>245</v>
      </c>
      <c r="F200" s="56">
        <v>45407</v>
      </c>
      <c r="G200" s="386">
        <v>4</v>
      </c>
      <c r="H200" s="386">
        <v>3</v>
      </c>
      <c r="I200" s="386"/>
      <c r="J200" s="386"/>
      <c r="K200" s="386"/>
      <c r="L200" s="386"/>
      <c r="M200" s="386"/>
      <c r="N200" s="386">
        <v>3</v>
      </c>
      <c r="O200" s="386">
        <v>6</v>
      </c>
      <c r="P200" s="386">
        <v>3</v>
      </c>
      <c r="Q200" s="386"/>
      <c r="R200" s="390" t="s">
        <v>45</v>
      </c>
      <c r="S200" s="322" t="s">
        <v>1620</v>
      </c>
      <c r="T200" s="56">
        <v>45407</v>
      </c>
      <c r="U200" s="386" t="s">
        <v>45</v>
      </c>
      <c r="V200" s="386">
        <v>15</v>
      </c>
      <c r="W200" s="1"/>
      <c r="X200" s="2"/>
      <c r="Y200" s="13"/>
      <c r="Z200" s="1"/>
      <c r="AA200" s="1"/>
      <c r="AB200" s="1"/>
      <c r="AC200" s="2"/>
      <c r="AD200" s="13"/>
      <c r="AE200" s="1"/>
      <c r="AF200" s="311"/>
    </row>
    <row r="201" spans="2:32" ht="15.75" customHeight="1" x14ac:dyDescent="0.2">
      <c r="B201" s="110" t="s">
        <v>94</v>
      </c>
      <c r="C201" s="111" t="s">
        <v>328</v>
      </c>
      <c r="D201" s="386">
        <v>187</v>
      </c>
      <c r="E201" s="387" t="s">
        <v>42</v>
      </c>
      <c r="F201" s="56">
        <v>45407</v>
      </c>
      <c r="G201" s="386">
        <v>3</v>
      </c>
      <c r="H201" s="386"/>
      <c r="I201" s="386"/>
      <c r="J201" s="386"/>
      <c r="K201" s="386"/>
      <c r="L201" s="386"/>
      <c r="M201" s="386"/>
      <c r="N201" s="386"/>
      <c r="O201" s="386"/>
      <c r="P201" s="386"/>
      <c r="Q201" s="386"/>
      <c r="R201" s="390"/>
      <c r="S201" s="322" t="s">
        <v>1558</v>
      </c>
      <c r="T201" s="56"/>
      <c r="U201" s="386"/>
      <c r="V201" s="386"/>
      <c r="W201" s="1"/>
      <c r="X201" s="2"/>
      <c r="Y201" s="13"/>
      <c r="Z201" s="1"/>
      <c r="AA201" s="1"/>
      <c r="AB201" s="1"/>
      <c r="AC201" s="2"/>
      <c r="AD201" s="13"/>
      <c r="AE201" s="1"/>
      <c r="AF201" s="387"/>
    </row>
    <row r="202" spans="2:32" ht="15.75" customHeight="1" x14ac:dyDescent="0.2">
      <c r="B202" s="110" t="s">
        <v>94</v>
      </c>
      <c r="C202" s="111" t="s">
        <v>328</v>
      </c>
      <c r="D202" s="95">
        <v>188</v>
      </c>
      <c r="E202" s="387" t="s">
        <v>244</v>
      </c>
      <c r="F202" s="56">
        <v>45407</v>
      </c>
      <c r="G202" s="386">
        <v>2</v>
      </c>
      <c r="H202" s="386"/>
      <c r="I202" s="386">
        <v>9</v>
      </c>
      <c r="J202" s="386"/>
      <c r="K202" s="386"/>
      <c r="L202" s="386"/>
      <c r="M202" s="386"/>
      <c r="N202" s="386">
        <v>3</v>
      </c>
      <c r="O202" s="386">
        <v>6</v>
      </c>
      <c r="P202" s="386"/>
      <c r="Q202" s="386"/>
      <c r="R202" s="390"/>
      <c r="S202" s="322" t="s">
        <v>1621</v>
      </c>
      <c r="T202" s="56">
        <v>45407</v>
      </c>
      <c r="U202" s="386" t="s">
        <v>45</v>
      </c>
      <c r="V202" s="386">
        <v>6</v>
      </c>
      <c r="W202" s="1"/>
      <c r="X202" s="2"/>
      <c r="Y202" s="13"/>
      <c r="Z202" s="1"/>
      <c r="AA202" s="1"/>
      <c r="AB202" s="1"/>
      <c r="AC202" s="2"/>
      <c r="AD202" s="13"/>
      <c r="AE202" s="1"/>
      <c r="AF202" s="311"/>
    </row>
    <row r="203" spans="2:32" ht="15.75" customHeight="1" x14ac:dyDescent="0.2">
      <c r="B203" s="110" t="s">
        <v>94</v>
      </c>
      <c r="C203" s="111" t="s">
        <v>328</v>
      </c>
      <c r="D203" s="386">
        <v>189</v>
      </c>
      <c r="E203" s="387" t="s">
        <v>42</v>
      </c>
      <c r="F203" s="56">
        <v>45407</v>
      </c>
      <c r="G203" s="386">
        <v>3</v>
      </c>
      <c r="H203" s="386"/>
      <c r="I203" s="386"/>
      <c r="J203" s="386"/>
      <c r="K203" s="386">
        <v>3</v>
      </c>
      <c r="L203" s="386" t="s">
        <v>45</v>
      </c>
      <c r="M203" s="386"/>
      <c r="N203" s="386"/>
      <c r="O203" s="386">
        <v>3</v>
      </c>
      <c r="P203" s="386"/>
      <c r="Q203" s="386"/>
      <c r="R203" s="390"/>
      <c r="S203" s="320" t="s">
        <v>1702</v>
      </c>
      <c r="T203" s="56">
        <v>45407</v>
      </c>
      <c r="U203" s="386" t="s">
        <v>45</v>
      </c>
      <c r="V203" s="386">
        <v>6</v>
      </c>
      <c r="W203" s="1"/>
      <c r="X203" s="2"/>
      <c r="Y203" s="13"/>
      <c r="Z203" s="1"/>
      <c r="AA203" s="1"/>
      <c r="AB203" s="1"/>
      <c r="AC203" s="2"/>
      <c r="AD203" s="13"/>
      <c r="AE203" s="1"/>
      <c r="AF203" s="311"/>
    </row>
    <row r="204" spans="2:32" ht="15.75" customHeight="1" x14ac:dyDescent="0.2">
      <c r="B204" s="110" t="s">
        <v>94</v>
      </c>
      <c r="C204" s="111" t="s">
        <v>328</v>
      </c>
      <c r="D204" s="386">
        <v>190</v>
      </c>
      <c r="E204" s="387" t="s">
        <v>49</v>
      </c>
      <c r="F204" s="56">
        <v>45407</v>
      </c>
      <c r="G204" s="386"/>
      <c r="H204" s="386"/>
      <c r="I204" s="386">
        <v>3</v>
      </c>
      <c r="J204" s="386"/>
      <c r="K204" s="386">
        <v>3</v>
      </c>
      <c r="L204" s="386"/>
      <c r="M204" s="386"/>
      <c r="N204" s="386"/>
      <c r="O204" s="386">
        <v>3</v>
      </c>
      <c r="P204" s="386"/>
      <c r="Q204" s="386"/>
      <c r="R204" s="390"/>
      <c r="S204" s="320" t="s">
        <v>1703</v>
      </c>
      <c r="T204" s="56">
        <v>45407</v>
      </c>
      <c r="U204" s="386" t="s">
        <v>45</v>
      </c>
      <c r="V204" s="386">
        <v>3</v>
      </c>
      <c r="W204" s="1"/>
      <c r="X204" s="2"/>
      <c r="Y204" s="13"/>
      <c r="Z204" s="1"/>
      <c r="AA204" s="1"/>
      <c r="AB204" s="1"/>
      <c r="AC204" s="2"/>
      <c r="AD204" s="13"/>
      <c r="AE204" s="1"/>
      <c r="AF204" s="311"/>
    </row>
    <row r="205" spans="2:32" ht="15.75" customHeight="1" x14ac:dyDescent="0.2">
      <c r="B205" s="110" t="s">
        <v>94</v>
      </c>
      <c r="C205" s="111" t="s">
        <v>328</v>
      </c>
      <c r="D205" s="95">
        <v>191</v>
      </c>
      <c r="E205" s="387" t="s">
        <v>50</v>
      </c>
      <c r="F205" s="56">
        <v>45408</v>
      </c>
      <c r="G205" s="386">
        <v>2</v>
      </c>
      <c r="H205" s="386"/>
      <c r="I205" s="386">
        <v>6</v>
      </c>
      <c r="J205" s="386"/>
      <c r="K205" s="386"/>
      <c r="L205" s="386"/>
      <c r="M205" s="386"/>
      <c r="N205" s="386"/>
      <c r="O205" s="386">
        <v>3</v>
      </c>
      <c r="P205" s="386"/>
      <c r="Q205" s="386"/>
      <c r="R205" s="390"/>
      <c r="S205" s="320" t="s">
        <v>1704</v>
      </c>
      <c r="T205" s="56">
        <v>45408</v>
      </c>
      <c r="U205" s="386" t="s">
        <v>45</v>
      </c>
      <c r="V205" s="386">
        <v>3</v>
      </c>
      <c r="W205" s="1"/>
      <c r="X205" s="2"/>
      <c r="Y205" s="13"/>
      <c r="Z205" s="1"/>
      <c r="AA205" s="1"/>
      <c r="AB205" s="1"/>
      <c r="AC205" s="2"/>
      <c r="AD205" s="13"/>
      <c r="AE205" s="1"/>
      <c r="AF205" s="311"/>
    </row>
    <row r="206" spans="2:32" ht="15.75" customHeight="1" x14ac:dyDescent="0.2">
      <c r="B206" s="110" t="s">
        <v>94</v>
      </c>
      <c r="C206" s="111" t="s">
        <v>328</v>
      </c>
      <c r="D206" s="386">
        <v>192</v>
      </c>
      <c r="E206" s="387" t="s">
        <v>42</v>
      </c>
      <c r="F206" s="56">
        <v>45408</v>
      </c>
      <c r="G206" s="386">
        <v>6</v>
      </c>
      <c r="H206" s="386"/>
      <c r="I206" s="386"/>
      <c r="J206" s="386"/>
      <c r="K206" s="386"/>
      <c r="L206" s="386"/>
      <c r="M206" s="386"/>
      <c r="N206" s="386">
        <v>3</v>
      </c>
      <c r="O206" s="386"/>
      <c r="P206" s="386"/>
      <c r="Q206" s="386"/>
      <c r="R206" s="390"/>
      <c r="S206" s="322" t="s">
        <v>1622</v>
      </c>
      <c r="T206" s="56"/>
      <c r="U206" s="386"/>
      <c r="V206" s="386"/>
      <c r="W206" s="1"/>
      <c r="X206" s="2"/>
      <c r="Y206" s="13"/>
      <c r="Z206" s="1"/>
      <c r="AA206" s="1"/>
      <c r="AB206" s="1"/>
      <c r="AC206" s="2"/>
      <c r="AD206" s="13"/>
      <c r="AE206" s="1"/>
      <c r="AF206" s="387"/>
    </row>
    <row r="207" spans="2:32" ht="15.75" customHeight="1" x14ac:dyDescent="0.2">
      <c r="B207" s="110" t="s">
        <v>94</v>
      </c>
      <c r="C207" s="111" t="s">
        <v>328</v>
      </c>
      <c r="D207" s="386">
        <v>193</v>
      </c>
      <c r="E207" s="387" t="s">
        <v>50</v>
      </c>
      <c r="F207" s="56">
        <v>45408</v>
      </c>
      <c r="G207" s="386">
        <v>1</v>
      </c>
      <c r="H207" s="386"/>
      <c r="I207" s="386">
        <v>6</v>
      </c>
      <c r="J207" s="386"/>
      <c r="K207" s="386"/>
      <c r="L207" s="386"/>
      <c r="M207" s="386"/>
      <c r="N207" s="386"/>
      <c r="O207" s="386">
        <v>3</v>
      </c>
      <c r="P207" s="386"/>
      <c r="Q207" s="386"/>
      <c r="R207" s="390"/>
      <c r="S207" s="320" t="s">
        <v>1705</v>
      </c>
      <c r="T207" s="56">
        <v>45408</v>
      </c>
      <c r="U207" s="386" t="s">
        <v>45</v>
      </c>
      <c r="V207" s="386">
        <v>3</v>
      </c>
      <c r="W207" s="1"/>
      <c r="X207" s="2"/>
      <c r="Y207" s="13"/>
      <c r="Z207" s="1"/>
      <c r="AA207" s="1"/>
      <c r="AB207" s="1"/>
      <c r="AC207" s="2"/>
      <c r="AD207" s="13"/>
      <c r="AE207" s="1"/>
      <c r="AF207" s="311"/>
    </row>
    <row r="208" spans="2:32" ht="15.75" customHeight="1" x14ac:dyDescent="0.2">
      <c r="B208" s="110" t="s">
        <v>94</v>
      </c>
      <c r="C208" s="111" t="s">
        <v>328</v>
      </c>
      <c r="D208" s="95">
        <v>194</v>
      </c>
      <c r="E208" s="387" t="s">
        <v>50</v>
      </c>
      <c r="F208" s="56">
        <v>45408</v>
      </c>
      <c r="G208" s="386">
        <v>3</v>
      </c>
      <c r="H208" s="386"/>
      <c r="I208" s="386">
        <v>6</v>
      </c>
      <c r="J208" s="386"/>
      <c r="K208" s="386"/>
      <c r="L208" s="386"/>
      <c r="M208" s="386"/>
      <c r="N208" s="386">
        <v>3</v>
      </c>
      <c r="O208" s="386">
        <v>3</v>
      </c>
      <c r="P208" s="386"/>
      <c r="Q208" s="386"/>
      <c r="R208" s="390"/>
      <c r="S208" s="320" t="s">
        <v>1706</v>
      </c>
      <c r="T208" s="56">
        <v>45408</v>
      </c>
      <c r="U208" s="386" t="s">
        <v>45</v>
      </c>
      <c r="V208" s="386">
        <v>3</v>
      </c>
      <c r="W208" s="1"/>
      <c r="X208" s="2"/>
      <c r="Y208" s="13"/>
      <c r="Z208" s="1"/>
      <c r="AA208" s="1"/>
      <c r="AB208" s="1"/>
      <c r="AC208" s="2"/>
      <c r="AD208" s="13"/>
      <c r="AE208" s="1"/>
      <c r="AF208" s="311"/>
    </row>
    <row r="209" spans="2:32" ht="15.75" customHeight="1" x14ac:dyDescent="0.2">
      <c r="B209" s="110" t="s">
        <v>94</v>
      </c>
      <c r="C209" s="111" t="s">
        <v>328</v>
      </c>
      <c r="D209" s="386">
        <v>195</v>
      </c>
      <c r="E209" s="387" t="s">
        <v>49</v>
      </c>
      <c r="F209" s="56">
        <v>45408</v>
      </c>
      <c r="G209" s="386"/>
      <c r="H209" s="386"/>
      <c r="I209" s="386">
        <v>3</v>
      </c>
      <c r="J209" s="386"/>
      <c r="K209" s="386">
        <v>3</v>
      </c>
      <c r="L209" s="386"/>
      <c r="M209" s="386"/>
      <c r="N209" s="386">
        <v>3</v>
      </c>
      <c r="O209" s="386"/>
      <c r="P209" s="386"/>
      <c r="Q209" s="386"/>
      <c r="R209" s="390"/>
      <c r="S209" s="322" t="s">
        <v>1623</v>
      </c>
      <c r="T209" s="56">
        <v>45408</v>
      </c>
      <c r="U209" s="386" t="s">
        <v>45</v>
      </c>
      <c r="V209" s="386">
        <v>3</v>
      </c>
      <c r="W209" s="1"/>
      <c r="X209" s="2"/>
      <c r="Y209" s="13"/>
      <c r="Z209" s="1"/>
      <c r="AA209" s="1"/>
      <c r="AB209" s="1"/>
      <c r="AC209" s="2"/>
      <c r="AD209" s="13"/>
      <c r="AE209" s="1"/>
      <c r="AF209" s="311"/>
    </row>
    <row r="210" spans="2:32" ht="15.75" customHeight="1" x14ac:dyDescent="0.2">
      <c r="B210" s="110" t="s">
        <v>94</v>
      </c>
      <c r="C210" s="111" t="s">
        <v>328</v>
      </c>
      <c r="D210" s="386">
        <v>196</v>
      </c>
      <c r="E210" s="387" t="s">
        <v>42</v>
      </c>
      <c r="F210" s="56">
        <v>45408</v>
      </c>
      <c r="G210" s="386">
        <v>3</v>
      </c>
      <c r="H210" s="386"/>
      <c r="I210" s="386"/>
      <c r="J210" s="386"/>
      <c r="K210" s="386"/>
      <c r="L210" s="386"/>
      <c r="M210" s="386"/>
      <c r="N210" s="386"/>
      <c r="O210" s="386"/>
      <c r="P210" s="386"/>
      <c r="Q210" s="386"/>
      <c r="R210" s="390"/>
      <c r="S210" s="320" t="s">
        <v>1707</v>
      </c>
      <c r="T210" s="56"/>
      <c r="U210" s="386"/>
      <c r="V210" s="386"/>
      <c r="W210" s="1"/>
      <c r="X210" s="2"/>
      <c r="Y210" s="13"/>
      <c r="Z210" s="1"/>
      <c r="AA210" s="1"/>
      <c r="AB210" s="1"/>
      <c r="AC210" s="2"/>
      <c r="AD210" s="13"/>
      <c r="AE210" s="1"/>
      <c r="AF210" s="387"/>
    </row>
    <row r="211" spans="2:32" ht="15.75" customHeight="1" x14ac:dyDescent="0.2">
      <c r="B211" s="110" t="s">
        <v>94</v>
      </c>
      <c r="C211" s="111" t="s">
        <v>328</v>
      </c>
      <c r="D211" s="95">
        <v>197</v>
      </c>
      <c r="E211" s="387" t="s">
        <v>82</v>
      </c>
      <c r="F211" s="56">
        <v>45408</v>
      </c>
      <c r="G211" s="386"/>
      <c r="H211" s="386">
        <v>3</v>
      </c>
      <c r="I211" s="386"/>
      <c r="J211" s="386"/>
      <c r="K211" s="386"/>
      <c r="L211" s="386"/>
      <c r="M211" s="386"/>
      <c r="N211" s="386">
        <v>3</v>
      </c>
      <c r="O211" s="386"/>
      <c r="P211" s="386"/>
      <c r="Q211" s="386"/>
      <c r="R211" s="390"/>
      <c r="S211" s="322" t="s">
        <v>1121</v>
      </c>
      <c r="T211" s="56"/>
      <c r="U211" s="386"/>
      <c r="V211" s="386"/>
      <c r="W211" s="1"/>
      <c r="X211" s="2"/>
      <c r="Y211" s="13"/>
      <c r="Z211" s="1"/>
      <c r="AA211" s="1"/>
      <c r="AB211" s="1"/>
      <c r="AC211" s="2"/>
      <c r="AD211" s="13"/>
      <c r="AE211" s="1"/>
      <c r="AF211" s="387"/>
    </row>
    <row r="212" spans="2:32" ht="15.75" customHeight="1" x14ac:dyDescent="0.2">
      <c r="B212" s="110" t="s">
        <v>94</v>
      </c>
      <c r="C212" s="111" t="s">
        <v>328</v>
      </c>
      <c r="D212" s="386">
        <v>198</v>
      </c>
      <c r="E212" s="387" t="s">
        <v>245</v>
      </c>
      <c r="F212" s="56">
        <v>45408</v>
      </c>
      <c r="G212" s="386">
        <v>6</v>
      </c>
      <c r="H212" s="386"/>
      <c r="I212" s="386"/>
      <c r="J212" s="386"/>
      <c r="K212" s="386"/>
      <c r="L212" s="386"/>
      <c r="M212" s="386"/>
      <c r="N212" s="386">
        <v>3</v>
      </c>
      <c r="O212" s="386">
        <v>4</v>
      </c>
      <c r="P212" s="386"/>
      <c r="Q212" s="386"/>
      <c r="R212" s="390"/>
      <c r="S212" s="320" t="s">
        <v>1708</v>
      </c>
      <c r="T212" s="56">
        <v>45408</v>
      </c>
      <c r="U212" s="386" t="s">
        <v>45</v>
      </c>
      <c r="V212" s="386">
        <v>4</v>
      </c>
      <c r="W212" s="1"/>
      <c r="X212" s="2"/>
      <c r="Y212" s="13"/>
      <c r="Z212" s="1"/>
      <c r="AA212" s="1"/>
      <c r="AB212" s="1"/>
      <c r="AC212" s="2"/>
      <c r="AD212" s="13"/>
      <c r="AE212" s="1"/>
      <c r="AF212" s="311"/>
    </row>
    <row r="213" spans="2:32" ht="15.75" customHeight="1" x14ac:dyDescent="0.2">
      <c r="B213" s="110" t="s">
        <v>94</v>
      </c>
      <c r="C213" s="111" t="s">
        <v>328</v>
      </c>
      <c r="D213" s="386">
        <v>199</v>
      </c>
      <c r="E213" s="387" t="s">
        <v>50</v>
      </c>
      <c r="F213" s="56">
        <v>45408</v>
      </c>
      <c r="G213" s="386">
        <v>1</v>
      </c>
      <c r="H213" s="386">
        <v>6</v>
      </c>
      <c r="I213" s="386"/>
      <c r="J213" s="386"/>
      <c r="K213" s="114"/>
      <c r="L213" s="386"/>
      <c r="M213" s="386"/>
      <c r="N213" s="386"/>
      <c r="O213" s="386"/>
      <c r="P213" s="386"/>
      <c r="Q213" s="386"/>
      <c r="R213" s="390"/>
      <c r="S213" s="322" t="s">
        <v>1624</v>
      </c>
      <c r="T213" s="56"/>
      <c r="U213" s="386"/>
      <c r="V213" s="386"/>
      <c r="W213" s="1"/>
      <c r="X213" s="2"/>
      <c r="Y213" s="13"/>
      <c r="Z213" s="1"/>
      <c r="AA213" s="1"/>
      <c r="AB213" s="1"/>
      <c r="AC213" s="2"/>
      <c r="AD213" s="13"/>
      <c r="AE213" s="1"/>
      <c r="AF213" s="387"/>
    </row>
    <row r="214" spans="2:32" ht="15.75" customHeight="1" x14ac:dyDescent="0.2">
      <c r="B214" s="110" t="s">
        <v>94</v>
      </c>
      <c r="C214" s="111" t="s">
        <v>328</v>
      </c>
      <c r="D214" s="95">
        <v>200</v>
      </c>
      <c r="E214" s="387" t="s">
        <v>49</v>
      </c>
      <c r="F214" s="56">
        <v>45408</v>
      </c>
      <c r="G214" s="386">
        <v>12</v>
      </c>
      <c r="H214" s="386">
        <v>3</v>
      </c>
      <c r="I214" s="386"/>
      <c r="J214" s="386"/>
      <c r="K214" s="386">
        <v>3</v>
      </c>
      <c r="L214" s="386"/>
      <c r="M214" s="386"/>
      <c r="N214" s="386">
        <v>3</v>
      </c>
      <c r="O214" s="386"/>
      <c r="P214" s="386"/>
      <c r="Q214" s="386"/>
      <c r="R214" s="386"/>
      <c r="S214" s="322" t="s">
        <v>1625</v>
      </c>
      <c r="T214" s="56"/>
      <c r="U214" s="386"/>
      <c r="V214" s="386"/>
      <c r="W214" s="1"/>
      <c r="X214" s="2"/>
      <c r="Y214" s="13"/>
      <c r="Z214" s="1"/>
      <c r="AA214" s="1"/>
      <c r="AB214" s="1"/>
      <c r="AC214" s="2"/>
      <c r="AD214" s="13"/>
      <c r="AE214" s="1"/>
      <c r="AF214" s="387"/>
    </row>
    <row r="215" spans="2:32" ht="15.75" customHeight="1" x14ac:dyDescent="0.2">
      <c r="B215" s="110" t="s">
        <v>94</v>
      </c>
      <c r="C215" s="111" t="s">
        <v>328</v>
      </c>
      <c r="D215" s="386">
        <v>201</v>
      </c>
      <c r="E215" s="387" t="s">
        <v>44</v>
      </c>
      <c r="F215" s="56">
        <v>45408</v>
      </c>
      <c r="G215" s="386">
        <v>1</v>
      </c>
      <c r="H215" s="386"/>
      <c r="I215" s="386">
        <v>6</v>
      </c>
      <c r="J215" s="386"/>
      <c r="K215" s="386"/>
      <c r="L215" s="386"/>
      <c r="M215" s="386"/>
      <c r="N215" s="386"/>
      <c r="O215" s="386"/>
      <c r="P215" s="386"/>
      <c r="Q215" s="386"/>
      <c r="R215" s="386"/>
      <c r="S215" s="322" t="s">
        <v>1118</v>
      </c>
      <c r="T215" s="56"/>
      <c r="U215" s="386"/>
      <c r="V215" s="386"/>
      <c r="W215" s="1"/>
      <c r="X215" s="2"/>
      <c r="Y215" s="13"/>
      <c r="Z215" s="1"/>
      <c r="AA215" s="1"/>
      <c r="AB215" s="1"/>
      <c r="AC215" s="2"/>
      <c r="AD215" s="13"/>
      <c r="AE215" s="1"/>
      <c r="AF215" s="387"/>
    </row>
    <row r="216" spans="2:32" ht="15.75" customHeight="1" x14ac:dyDescent="0.2">
      <c r="B216" s="110" t="s">
        <v>94</v>
      </c>
      <c r="C216" s="111" t="s">
        <v>328</v>
      </c>
      <c r="D216" s="386">
        <v>202</v>
      </c>
      <c r="E216" s="387" t="s">
        <v>49</v>
      </c>
      <c r="F216" s="56">
        <v>45408</v>
      </c>
      <c r="G216" s="386"/>
      <c r="H216" s="386"/>
      <c r="I216" s="386">
        <v>3</v>
      </c>
      <c r="J216" s="386"/>
      <c r="K216" s="386">
        <v>3</v>
      </c>
      <c r="L216" s="386"/>
      <c r="M216" s="386"/>
      <c r="N216" s="386">
        <v>3</v>
      </c>
      <c r="O216" s="386"/>
      <c r="P216" s="386"/>
      <c r="Q216" s="386"/>
      <c r="R216" s="386"/>
      <c r="S216" s="322" t="s">
        <v>1626</v>
      </c>
      <c r="T216" s="56"/>
      <c r="U216" s="386"/>
      <c r="V216" s="386"/>
      <c r="W216" s="1"/>
      <c r="X216" s="2"/>
      <c r="Y216" s="13"/>
      <c r="Z216" s="1"/>
      <c r="AA216" s="1"/>
      <c r="AB216" s="1"/>
      <c r="AC216" s="2"/>
      <c r="AD216" s="13"/>
      <c r="AE216" s="1"/>
      <c r="AF216" s="387"/>
    </row>
    <row r="217" spans="2:32" ht="15.75" customHeight="1" x14ac:dyDescent="0.2">
      <c r="B217" s="110" t="s">
        <v>94</v>
      </c>
      <c r="C217" s="111" t="s">
        <v>328</v>
      </c>
      <c r="D217" s="95">
        <v>203</v>
      </c>
      <c r="E217" s="387" t="s">
        <v>82</v>
      </c>
      <c r="F217" s="56">
        <v>45408</v>
      </c>
      <c r="G217" s="386"/>
      <c r="H217" s="386">
        <v>3</v>
      </c>
      <c r="I217" s="386"/>
      <c r="J217" s="386"/>
      <c r="K217" s="386"/>
      <c r="L217" s="386"/>
      <c r="M217" s="386"/>
      <c r="N217" s="386"/>
      <c r="O217" s="386"/>
      <c r="P217" s="386"/>
      <c r="Q217" s="386"/>
      <c r="R217" s="386"/>
      <c r="S217" s="322" t="s">
        <v>1121</v>
      </c>
      <c r="T217" s="56"/>
      <c r="U217" s="386"/>
      <c r="V217" s="386"/>
      <c r="W217" s="1"/>
      <c r="X217" s="2"/>
      <c r="Y217" s="13"/>
      <c r="Z217" s="1"/>
      <c r="AA217" s="1"/>
      <c r="AB217" s="1"/>
      <c r="AC217" s="2"/>
      <c r="AD217" s="13"/>
      <c r="AE217" s="1"/>
      <c r="AF217" s="387"/>
    </row>
    <row r="218" spans="2:32" ht="15.75" customHeight="1" x14ac:dyDescent="0.2">
      <c r="B218" s="110" t="s">
        <v>94</v>
      </c>
      <c r="C218" s="111" t="s">
        <v>328</v>
      </c>
      <c r="D218" s="386">
        <v>204</v>
      </c>
      <c r="E218" s="387" t="s">
        <v>82</v>
      </c>
      <c r="F218" s="56">
        <v>45408</v>
      </c>
      <c r="G218" s="386"/>
      <c r="H218" s="386">
        <v>3</v>
      </c>
      <c r="I218" s="386"/>
      <c r="J218" s="386"/>
      <c r="K218" s="386"/>
      <c r="L218" s="386"/>
      <c r="M218" s="386"/>
      <c r="N218" s="386">
        <v>3</v>
      </c>
      <c r="O218" s="386"/>
      <c r="P218" s="386"/>
      <c r="Q218" s="386"/>
      <c r="R218" s="386"/>
      <c r="S218" s="322" t="s">
        <v>1118</v>
      </c>
      <c r="T218" s="56"/>
      <c r="U218" s="386"/>
      <c r="V218" s="386"/>
      <c r="W218" s="1"/>
      <c r="X218" s="2"/>
      <c r="Y218" s="13"/>
      <c r="Z218" s="1"/>
      <c r="AA218" s="1"/>
      <c r="AB218" s="1"/>
      <c r="AC218" s="2"/>
      <c r="AD218" s="13"/>
      <c r="AE218" s="1"/>
      <c r="AF218" s="387"/>
    </row>
    <row r="219" spans="2:32" ht="15.75" customHeight="1" x14ac:dyDescent="0.2">
      <c r="B219" s="110" t="s">
        <v>94</v>
      </c>
      <c r="C219" s="111" t="s">
        <v>328</v>
      </c>
      <c r="D219" s="386">
        <v>205</v>
      </c>
      <c r="E219" s="387" t="s">
        <v>245</v>
      </c>
      <c r="F219" s="56">
        <v>45408</v>
      </c>
      <c r="G219" s="386">
        <v>3</v>
      </c>
      <c r="H219" s="386">
        <v>3</v>
      </c>
      <c r="I219" s="386"/>
      <c r="J219" s="386"/>
      <c r="K219" s="386">
        <v>3</v>
      </c>
      <c r="L219" s="386"/>
      <c r="M219" s="386"/>
      <c r="N219" s="386"/>
      <c r="O219" s="386"/>
      <c r="P219" s="386"/>
      <c r="Q219" s="386"/>
      <c r="R219" s="386"/>
      <c r="S219" s="322" t="s">
        <v>1627</v>
      </c>
      <c r="T219" s="56"/>
      <c r="U219" s="386"/>
      <c r="V219" s="386"/>
      <c r="W219" s="1"/>
      <c r="X219" s="2"/>
      <c r="Y219" s="13"/>
      <c r="Z219" s="1"/>
      <c r="AA219" s="1"/>
      <c r="AB219" s="1"/>
      <c r="AC219" s="2"/>
      <c r="AD219" s="13"/>
      <c r="AE219" s="1"/>
      <c r="AF219" s="387"/>
    </row>
    <row r="220" spans="2:32" ht="15.75" customHeight="1" x14ac:dyDescent="0.2">
      <c r="B220" s="110" t="s">
        <v>94</v>
      </c>
      <c r="C220" s="111" t="s">
        <v>328</v>
      </c>
      <c r="D220" s="95">
        <v>206</v>
      </c>
      <c r="E220" s="387" t="s">
        <v>44</v>
      </c>
      <c r="F220" s="56">
        <v>45408</v>
      </c>
      <c r="G220" s="386"/>
      <c r="H220" s="386">
        <v>6</v>
      </c>
      <c r="I220" s="386"/>
      <c r="J220" s="386"/>
      <c r="K220" s="386"/>
      <c r="L220" s="386"/>
      <c r="M220" s="386"/>
      <c r="N220" s="386"/>
      <c r="O220" s="386"/>
      <c r="P220" s="386">
        <v>3</v>
      </c>
      <c r="Q220" s="386"/>
      <c r="R220" s="386"/>
      <c r="S220" s="320" t="s">
        <v>1709</v>
      </c>
      <c r="T220" s="56"/>
      <c r="U220" s="386"/>
      <c r="V220" s="386"/>
      <c r="W220" s="1"/>
      <c r="X220" s="2"/>
      <c r="Y220" s="13"/>
      <c r="Z220" s="1"/>
      <c r="AA220" s="1"/>
      <c r="AB220" s="1"/>
      <c r="AC220" s="2"/>
      <c r="AD220" s="13"/>
      <c r="AE220" s="1"/>
      <c r="AF220" s="387"/>
    </row>
    <row r="221" spans="2:32" ht="15.75" customHeight="1" x14ac:dyDescent="0.2">
      <c r="B221" s="110" t="s">
        <v>94</v>
      </c>
      <c r="C221" s="111" t="s">
        <v>328</v>
      </c>
      <c r="D221" s="386">
        <v>207</v>
      </c>
      <c r="E221" s="387" t="s">
        <v>245</v>
      </c>
      <c r="F221" s="56">
        <v>45408</v>
      </c>
      <c r="G221" s="386">
        <v>5</v>
      </c>
      <c r="H221" s="386">
        <v>6</v>
      </c>
      <c r="I221" s="386"/>
      <c r="J221" s="386"/>
      <c r="K221" s="386"/>
      <c r="L221" s="386"/>
      <c r="M221" s="386"/>
      <c r="N221" s="386"/>
      <c r="O221" s="386"/>
      <c r="P221" s="386">
        <v>3</v>
      </c>
      <c r="Q221" s="386"/>
      <c r="R221" s="386"/>
      <c r="S221" s="322" t="s">
        <v>1628</v>
      </c>
      <c r="T221" s="56"/>
      <c r="U221" s="386"/>
      <c r="V221" s="386"/>
      <c r="W221" s="1"/>
      <c r="X221" s="2"/>
      <c r="Y221" s="13"/>
      <c r="Z221" s="1"/>
      <c r="AA221" s="1"/>
      <c r="AB221" s="1"/>
      <c r="AC221" s="2"/>
      <c r="AD221" s="13"/>
      <c r="AE221" s="1"/>
      <c r="AF221" s="387"/>
    </row>
    <row r="222" spans="2:32" ht="15.75" customHeight="1" x14ac:dyDescent="0.2">
      <c r="B222" s="110" t="s">
        <v>94</v>
      </c>
      <c r="C222" s="111" t="s">
        <v>328</v>
      </c>
      <c r="D222" s="386">
        <v>208</v>
      </c>
      <c r="E222" s="387" t="s">
        <v>60</v>
      </c>
      <c r="F222" s="56">
        <v>45408</v>
      </c>
      <c r="G222" s="386"/>
      <c r="H222" s="386">
        <v>6</v>
      </c>
      <c r="I222" s="386"/>
      <c r="J222" s="386"/>
      <c r="K222" s="386"/>
      <c r="L222" s="386"/>
      <c r="M222" s="386"/>
      <c r="N222" s="386"/>
      <c r="O222" s="386"/>
      <c r="P222" s="386">
        <v>3</v>
      </c>
      <c r="Q222" s="386"/>
      <c r="R222" s="386"/>
      <c r="S222" s="322" t="s">
        <v>1629</v>
      </c>
      <c r="T222" s="56"/>
      <c r="U222" s="386"/>
      <c r="V222" s="386"/>
      <c r="W222" s="1"/>
      <c r="X222" s="2"/>
      <c r="Y222" s="13"/>
      <c r="Z222" s="1"/>
      <c r="AA222" s="1"/>
      <c r="AB222" s="1"/>
      <c r="AC222" s="2"/>
      <c r="AD222" s="13"/>
      <c r="AE222" s="1"/>
      <c r="AF222" s="387"/>
    </row>
    <row r="223" spans="2:32" ht="15.75" customHeight="1" x14ac:dyDescent="0.2">
      <c r="B223" s="110" t="s">
        <v>94</v>
      </c>
      <c r="C223" s="111" t="s">
        <v>328</v>
      </c>
      <c r="D223" s="95">
        <v>209</v>
      </c>
      <c r="E223" s="387" t="s">
        <v>42</v>
      </c>
      <c r="F223" s="56">
        <v>45408</v>
      </c>
      <c r="G223" s="386">
        <v>21</v>
      </c>
      <c r="H223" s="386"/>
      <c r="I223" s="386"/>
      <c r="J223" s="386"/>
      <c r="K223" s="386">
        <v>3</v>
      </c>
      <c r="L223" s="386"/>
      <c r="M223" s="386"/>
      <c r="N223" s="386">
        <v>3</v>
      </c>
      <c r="O223" s="386"/>
      <c r="P223" s="386"/>
      <c r="Q223" s="386"/>
      <c r="R223" s="386"/>
      <c r="S223" s="322" t="s">
        <v>1630</v>
      </c>
      <c r="T223" s="56"/>
      <c r="U223" s="386"/>
      <c r="V223" s="386"/>
      <c r="W223" s="1"/>
      <c r="X223" s="2"/>
      <c r="Y223" s="13"/>
      <c r="Z223" s="1"/>
      <c r="AA223" s="1"/>
      <c r="AB223" s="1"/>
      <c r="AC223" s="2"/>
      <c r="AD223" s="13"/>
      <c r="AE223" s="1"/>
      <c r="AF223" s="387"/>
    </row>
    <row r="224" spans="2:32" ht="15" customHeight="1" x14ac:dyDescent="0.2">
      <c r="B224" s="110" t="s">
        <v>94</v>
      </c>
      <c r="C224" s="111" t="s">
        <v>328</v>
      </c>
      <c r="D224" s="386">
        <v>210</v>
      </c>
      <c r="E224" s="387" t="s">
        <v>50</v>
      </c>
      <c r="F224" s="56">
        <v>45408</v>
      </c>
      <c r="G224" s="386">
        <v>1</v>
      </c>
      <c r="H224" s="386">
        <v>6</v>
      </c>
      <c r="I224" s="386"/>
      <c r="J224" s="386"/>
      <c r="K224" s="386"/>
      <c r="L224" s="386"/>
      <c r="M224" s="386"/>
      <c r="N224" s="386"/>
      <c r="O224" s="386"/>
      <c r="P224" s="386"/>
      <c r="Q224" s="386"/>
      <c r="R224" s="386"/>
      <c r="S224" s="322" t="s">
        <v>1631</v>
      </c>
      <c r="T224" s="56"/>
      <c r="U224" s="386"/>
      <c r="V224" s="386"/>
      <c r="W224" s="1"/>
      <c r="X224" s="2"/>
      <c r="Y224" s="13"/>
      <c r="Z224" s="1"/>
      <c r="AA224" s="1"/>
      <c r="AB224" s="1"/>
      <c r="AC224" s="2"/>
      <c r="AD224" s="13"/>
      <c r="AE224" s="1"/>
      <c r="AF224" s="2"/>
    </row>
    <row r="225" spans="2:32" x14ac:dyDescent="0.2">
      <c r="B225" s="110" t="s">
        <v>94</v>
      </c>
      <c r="C225" s="111" t="s">
        <v>328</v>
      </c>
      <c r="D225" s="386">
        <v>211</v>
      </c>
      <c r="E225" s="387" t="s">
        <v>246</v>
      </c>
      <c r="F225" s="56">
        <v>45408</v>
      </c>
      <c r="G225" s="386">
        <v>5</v>
      </c>
      <c r="H225" s="386">
        <v>3</v>
      </c>
      <c r="I225" s="386"/>
      <c r="J225" s="386"/>
      <c r="K225" s="386">
        <v>3</v>
      </c>
      <c r="L225" s="386"/>
      <c r="M225" s="386"/>
      <c r="N225" s="386"/>
      <c r="O225" s="386"/>
      <c r="P225" s="386"/>
      <c r="Q225" s="386"/>
      <c r="R225" s="386"/>
      <c r="S225" s="320" t="s">
        <v>1710</v>
      </c>
      <c r="T225" s="56"/>
      <c r="U225" s="386"/>
      <c r="V225" s="386"/>
      <c r="W225" s="1"/>
      <c r="X225" s="2"/>
      <c r="Y225" s="13"/>
      <c r="Z225" s="1"/>
      <c r="AA225" s="1"/>
      <c r="AB225" s="1"/>
      <c r="AC225" s="2"/>
      <c r="AD225" s="13"/>
      <c r="AE225" s="1"/>
      <c r="AF225" s="2"/>
    </row>
    <row r="226" spans="2:32" x14ac:dyDescent="0.2">
      <c r="B226" s="110" t="s">
        <v>94</v>
      </c>
      <c r="C226" s="111" t="s">
        <v>328</v>
      </c>
      <c r="D226" s="95">
        <v>212</v>
      </c>
      <c r="E226" s="387" t="s">
        <v>89</v>
      </c>
      <c r="F226" s="56">
        <v>45408</v>
      </c>
      <c r="G226" s="386">
        <v>9</v>
      </c>
      <c r="H226" s="386">
        <v>3</v>
      </c>
      <c r="I226" s="386"/>
      <c r="J226" s="386"/>
      <c r="K226" s="386">
        <v>3</v>
      </c>
      <c r="L226" s="386"/>
      <c r="M226" s="386"/>
      <c r="N226" s="386">
        <v>3</v>
      </c>
      <c r="O226" s="386"/>
      <c r="P226" s="386"/>
      <c r="Q226" s="386"/>
      <c r="R226" s="386"/>
      <c r="S226" s="320" t="s">
        <v>1711</v>
      </c>
      <c r="T226" s="56"/>
      <c r="U226" s="386"/>
      <c r="V226" s="386"/>
      <c r="W226" s="1"/>
      <c r="X226" s="2"/>
      <c r="Y226" s="13"/>
      <c r="Z226" s="1"/>
      <c r="AA226" s="1"/>
      <c r="AB226" s="1"/>
      <c r="AC226" s="2"/>
      <c r="AD226" s="13"/>
      <c r="AE226" s="1"/>
      <c r="AF226" s="2"/>
    </row>
    <row r="227" spans="2:32" ht="15" customHeight="1" x14ac:dyDescent="0.2">
      <c r="B227" s="110" t="s">
        <v>94</v>
      </c>
      <c r="C227" s="111" t="s">
        <v>328</v>
      </c>
      <c r="D227" s="386">
        <v>213</v>
      </c>
      <c r="E227" s="387" t="s">
        <v>44</v>
      </c>
      <c r="F227" s="56">
        <v>45408</v>
      </c>
      <c r="G227" s="386">
        <v>4</v>
      </c>
      <c r="H227" s="386">
        <v>6</v>
      </c>
      <c r="I227" s="386"/>
      <c r="J227" s="386"/>
      <c r="K227" s="386"/>
      <c r="L227" s="386"/>
      <c r="M227" s="386"/>
      <c r="N227" s="386"/>
      <c r="O227" s="386"/>
      <c r="P227" s="386"/>
      <c r="Q227" s="386"/>
      <c r="R227" s="386"/>
      <c r="S227" s="322" t="s">
        <v>1484</v>
      </c>
      <c r="T227" s="56"/>
      <c r="U227" s="386"/>
      <c r="V227" s="386"/>
      <c r="W227" s="1"/>
      <c r="X227" s="2"/>
      <c r="Y227" s="13"/>
      <c r="Z227" s="1"/>
      <c r="AA227" s="1"/>
      <c r="AB227" s="1"/>
      <c r="AC227" s="2"/>
      <c r="AD227" s="13"/>
      <c r="AE227" s="1"/>
      <c r="AF227" s="2"/>
    </row>
    <row r="228" spans="2:32" ht="15" customHeight="1" x14ac:dyDescent="0.2">
      <c r="B228" s="110" t="s">
        <v>94</v>
      </c>
      <c r="C228" s="111" t="s">
        <v>328</v>
      </c>
      <c r="D228" s="386">
        <v>214</v>
      </c>
      <c r="E228" s="387" t="s">
        <v>44</v>
      </c>
      <c r="F228" s="56">
        <v>45408</v>
      </c>
      <c r="G228" s="386"/>
      <c r="H228" s="386"/>
      <c r="I228" s="386">
        <v>6</v>
      </c>
      <c r="J228" s="386"/>
      <c r="K228" s="386"/>
      <c r="L228" s="386"/>
      <c r="M228" s="386"/>
      <c r="N228" s="386"/>
      <c r="O228" s="386"/>
      <c r="P228" s="386">
        <v>9</v>
      </c>
      <c r="Q228" s="386"/>
      <c r="R228" s="386"/>
      <c r="S228" s="322" t="s">
        <v>1632</v>
      </c>
      <c r="T228" s="56"/>
      <c r="U228" s="386"/>
      <c r="V228" s="386"/>
      <c r="W228" s="1"/>
      <c r="X228" s="2"/>
      <c r="Y228" s="13"/>
      <c r="Z228" s="1"/>
      <c r="AA228" s="1"/>
      <c r="AB228" s="1"/>
      <c r="AC228" s="2"/>
      <c r="AD228" s="13"/>
      <c r="AE228" s="1"/>
      <c r="AF228" s="2"/>
    </row>
    <row r="229" spans="2:32" ht="15" customHeight="1" x14ac:dyDescent="0.2">
      <c r="B229" s="110" t="s">
        <v>94</v>
      </c>
      <c r="C229" s="111" t="s">
        <v>328</v>
      </c>
      <c r="D229" s="95">
        <v>215</v>
      </c>
      <c r="E229" s="387" t="s">
        <v>42</v>
      </c>
      <c r="F229" s="56">
        <v>45408</v>
      </c>
      <c r="G229" s="386">
        <v>3</v>
      </c>
      <c r="H229" s="386"/>
      <c r="I229" s="386"/>
      <c r="J229" s="386"/>
      <c r="K229" s="386">
        <v>3</v>
      </c>
      <c r="L229" s="386"/>
      <c r="M229" s="386"/>
      <c r="N229" s="386">
        <v>3</v>
      </c>
      <c r="O229" s="386"/>
      <c r="P229" s="386"/>
      <c r="Q229" s="386"/>
      <c r="R229" s="386"/>
      <c r="S229" s="322" t="s">
        <v>1633</v>
      </c>
      <c r="T229" s="56"/>
      <c r="U229" s="386"/>
      <c r="V229" s="386"/>
      <c r="W229" s="1"/>
      <c r="X229" s="2"/>
      <c r="Y229" s="13"/>
      <c r="Z229" s="1"/>
      <c r="AA229" s="1"/>
      <c r="AB229" s="1"/>
      <c r="AC229" s="2"/>
      <c r="AD229" s="13"/>
      <c r="AE229" s="1"/>
      <c r="AF229" s="2"/>
    </row>
    <row r="230" spans="2:32" ht="15" customHeight="1" x14ac:dyDescent="0.2">
      <c r="B230" s="110" t="s">
        <v>94</v>
      </c>
      <c r="C230" s="111" t="s">
        <v>328</v>
      </c>
      <c r="D230" s="386">
        <v>216</v>
      </c>
      <c r="E230" s="387" t="s">
        <v>49</v>
      </c>
      <c r="F230" s="56">
        <v>45408</v>
      </c>
      <c r="G230" s="386"/>
      <c r="H230" s="386">
        <v>3</v>
      </c>
      <c r="I230" s="386"/>
      <c r="J230" s="386"/>
      <c r="K230" s="386"/>
      <c r="L230" s="386"/>
      <c r="M230" s="386"/>
      <c r="N230" s="386"/>
      <c r="O230" s="386"/>
      <c r="P230" s="386"/>
      <c r="Q230" s="386"/>
      <c r="R230" s="386"/>
      <c r="S230" s="322" t="s">
        <v>1118</v>
      </c>
      <c r="T230" s="56"/>
      <c r="U230" s="386"/>
      <c r="V230" s="386"/>
      <c r="W230" s="1"/>
      <c r="X230" s="2"/>
      <c r="Y230" s="13"/>
      <c r="Z230" s="1"/>
      <c r="AA230" s="1"/>
      <c r="AB230" s="1"/>
      <c r="AC230" s="2"/>
      <c r="AD230" s="13"/>
      <c r="AE230" s="1"/>
      <c r="AF230" s="2"/>
    </row>
    <row r="231" spans="2:32" x14ac:dyDescent="0.2">
      <c r="B231" s="110" t="s">
        <v>94</v>
      </c>
      <c r="C231" s="111" t="s">
        <v>328</v>
      </c>
      <c r="D231" s="386">
        <v>217</v>
      </c>
      <c r="E231" s="387" t="s">
        <v>55</v>
      </c>
      <c r="F231" s="56">
        <v>45408</v>
      </c>
      <c r="G231" s="386"/>
      <c r="H231" s="386">
        <v>6</v>
      </c>
      <c r="I231" s="386"/>
      <c r="J231" s="386"/>
      <c r="K231" s="386"/>
      <c r="L231" s="386"/>
      <c r="M231" s="386"/>
      <c r="N231" s="386"/>
      <c r="O231" s="386"/>
      <c r="P231" s="386"/>
      <c r="Q231" s="386"/>
      <c r="R231" s="386"/>
      <c r="S231" s="320" t="s">
        <v>1712</v>
      </c>
      <c r="T231" s="56"/>
      <c r="U231" s="386"/>
      <c r="V231" s="386"/>
      <c r="W231" s="1"/>
      <c r="X231" s="2"/>
      <c r="Y231" s="13"/>
      <c r="Z231" s="1"/>
      <c r="AA231" s="1"/>
      <c r="AB231" s="1"/>
      <c r="AC231" s="2"/>
      <c r="AD231" s="13"/>
      <c r="AE231" s="1"/>
      <c r="AF231" s="2"/>
    </row>
    <row r="232" spans="2:32" ht="15" customHeight="1" x14ac:dyDescent="0.2">
      <c r="B232" s="110" t="s">
        <v>94</v>
      </c>
      <c r="C232" s="111" t="s">
        <v>328</v>
      </c>
      <c r="D232" s="95">
        <v>218</v>
      </c>
      <c r="E232" s="387" t="s">
        <v>52</v>
      </c>
      <c r="F232" s="56">
        <v>45408</v>
      </c>
      <c r="G232" s="386"/>
      <c r="H232" s="386">
        <v>3</v>
      </c>
      <c r="I232" s="386"/>
      <c r="J232" s="386"/>
      <c r="K232" s="386">
        <v>5</v>
      </c>
      <c r="L232" s="386"/>
      <c r="M232" s="386"/>
      <c r="N232" s="386">
        <v>3</v>
      </c>
      <c r="O232" s="386"/>
      <c r="P232" s="386"/>
      <c r="Q232" s="386"/>
      <c r="R232" s="386"/>
      <c r="S232" s="322" t="s">
        <v>1634</v>
      </c>
      <c r="T232" s="56"/>
      <c r="U232" s="386"/>
      <c r="V232" s="386"/>
      <c r="W232" s="1"/>
      <c r="X232" s="2"/>
      <c r="Y232" s="13"/>
      <c r="Z232" s="1"/>
      <c r="AA232" s="1"/>
      <c r="AB232" s="1"/>
      <c r="AC232" s="2"/>
      <c r="AD232" s="13"/>
      <c r="AE232" s="1"/>
      <c r="AF232" s="2"/>
    </row>
    <row r="233" spans="2:32" x14ac:dyDescent="0.2">
      <c r="B233" s="110" t="s">
        <v>94</v>
      </c>
      <c r="C233" s="111" t="s">
        <v>328</v>
      </c>
      <c r="D233" s="386">
        <v>219</v>
      </c>
      <c r="E233" s="387" t="s">
        <v>245</v>
      </c>
      <c r="F233" s="56">
        <v>45408</v>
      </c>
      <c r="G233" s="386">
        <v>6</v>
      </c>
      <c r="H233" s="386">
        <v>3</v>
      </c>
      <c r="I233" s="386"/>
      <c r="J233" s="386"/>
      <c r="K233" s="386"/>
      <c r="L233" s="386"/>
      <c r="M233" s="386"/>
      <c r="N233" s="386"/>
      <c r="O233" s="386"/>
      <c r="P233" s="386"/>
      <c r="Q233" s="386"/>
      <c r="R233" s="386"/>
      <c r="S233" s="320" t="s">
        <v>1713</v>
      </c>
      <c r="T233" s="56"/>
      <c r="U233" s="386"/>
      <c r="V233" s="386"/>
      <c r="W233" s="1"/>
      <c r="X233" s="2"/>
      <c r="Y233" s="13"/>
      <c r="Z233" s="1"/>
      <c r="AA233" s="1"/>
      <c r="AB233" s="1"/>
      <c r="AC233" s="2"/>
      <c r="AD233" s="13"/>
      <c r="AE233" s="1"/>
      <c r="AF233" s="2"/>
    </row>
    <row r="234" spans="2:32" ht="15" customHeight="1" x14ac:dyDescent="0.2">
      <c r="B234" s="110" t="s">
        <v>94</v>
      </c>
      <c r="C234" s="111" t="s">
        <v>328</v>
      </c>
      <c r="D234" s="386">
        <v>220</v>
      </c>
      <c r="E234" s="387" t="s">
        <v>49</v>
      </c>
      <c r="F234" s="56">
        <v>45408</v>
      </c>
      <c r="G234" s="386"/>
      <c r="H234" s="386">
        <v>3</v>
      </c>
      <c r="I234" s="386"/>
      <c r="J234" s="386"/>
      <c r="K234" s="386">
        <v>3</v>
      </c>
      <c r="L234" s="386"/>
      <c r="M234" s="386"/>
      <c r="N234" s="386">
        <v>3</v>
      </c>
      <c r="O234" s="386"/>
      <c r="P234" s="386"/>
      <c r="Q234" s="386"/>
      <c r="R234" s="386"/>
      <c r="S234" s="322" t="s">
        <v>1635</v>
      </c>
      <c r="T234" s="56"/>
      <c r="U234" s="386"/>
      <c r="V234" s="386"/>
      <c r="W234" s="1"/>
      <c r="X234" s="2"/>
      <c r="Y234" s="13"/>
      <c r="Z234" s="1"/>
      <c r="AA234" s="1"/>
      <c r="AB234" s="1"/>
      <c r="AC234" s="2"/>
      <c r="AD234" s="13"/>
      <c r="AE234" s="1"/>
      <c r="AF234" s="2"/>
    </row>
    <row r="235" spans="2:32" ht="15" customHeight="1" x14ac:dyDescent="0.2">
      <c r="B235" s="110" t="s">
        <v>94</v>
      </c>
      <c r="C235" s="111" t="s">
        <v>328</v>
      </c>
      <c r="D235" s="95">
        <v>221</v>
      </c>
      <c r="E235" s="387" t="s">
        <v>246</v>
      </c>
      <c r="F235" s="56">
        <v>45408</v>
      </c>
      <c r="G235" s="386">
        <v>3</v>
      </c>
      <c r="H235" s="386">
        <v>3</v>
      </c>
      <c r="I235" s="386"/>
      <c r="J235" s="386"/>
      <c r="K235" s="386"/>
      <c r="L235" s="386"/>
      <c r="M235" s="386"/>
      <c r="N235" s="386"/>
      <c r="O235" s="386"/>
      <c r="P235" s="386">
        <v>3</v>
      </c>
      <c r="Q235" s="386"/>
      <c r="R235" s="386"/>
      <c r="S235" s="322" t="s">
        <v>1636</v>
      </c>
      <c r="T235" s="56"/>
      <c r="U235" s="386"/>
      <c r="V235" s="386"/>
      <c r="W235" s="1"/>
      <c r="X235" s="2"/>
      <c r="Y235" s="13"/>
      <c r="Z235" s="1"/>
      <c r="AA235" s="1"/>
      <c r="AB235" s="1"/>
      <c r="AC235" s="2"/>
      <c r="AD235" s="13"/>
      <c r="AE235" s="1"/>
      <c r="AF235" s="2"/>
    </row>
    <row r="236" spans="2:32" x14ac:dyDescent="0.2">
      <c r="B236" s="110" t="s">
        <v>94</v>
      </c>
      <c r="C236" s="111" t="s">
        <v>328</v>
      </c>
      <c r="D236" s="386">
        <v>222</v>
      </c>
      <c r="E236" s="387" t="s">
        <v>44</v>
      </c>
      <c r="F236" s="56">
        <v>45408</v>
      </c>
      <c r="G236" s="386"/>
      <c r="H236" s="386">
        <v>6</v>
      </c>
      <c r="I236" s="386"/>
      <c r="J236" s="386"/>
      <c r="K236" s="386"/>
      <c r="L236" s="386"/>
      <c r="M236" s="386"/>
      <c r="N236" s="386"/>
      <c r="O236" s="386"/>
      <c r="P236" s="386" t="s">
        <v>374</v>
      </c>
      <c r="Q236" s="386"/>
      <c r="R236" s="386"/>
      <c r="S236" s="320" t="s">
        <v>1714</v>
      </c>
      <c r="T236" s="56"/>
      <c r="U236" s="386"/>
      <c r="V236" s="386"/>
      <c r="W236" s="1"/>
      <c r="X236" s="2"/>
      <c r="Y236" s="13"/>
      <c r="Z236" s="1"/>
      <c r="AA236" s="1"/>
      <c r="AB236" s="1"/>
      <c r="AC236" s="2"/>
      <c r="AD236" s="13"/>
      <c r="AE236" s="1"/>
      <c r="AF236" s="2"/>
    </row>
    <row r="237" spans="2:32" ht="15" customHeight="1" x14ac:dyDescent="0.2">
      <c r="B237" s="110" t="s">
        <v>94</v>
      </c>
      <c r="C237" s="111" t="s">
        <v>328</v>
      </c>
      <c r="D237" s="386">
        <v>223</v>
      </c>
      <c r="E237" s="387" t="s">
        <v>42</v>
      </c>
      <c r="F237" s="56">
        <v>45408</v>
      </c>
      <c r="G237" s="386">
        <v>3</v>
      </c>
      <c r="H237" s="386"/>
      <c r="I237" s="386"/>
      <c r="J237" s="386"/>
      <c r="K237" s="386"/>
      <c r="L237" s="386"/>
      <c r="M237" s="386"/>
      <c r="N237" s="386"/>
      <c r="O237" s="386"/>
      <c r="P237" s="386"/>
      <c r="Q237" s="386"/>
      <c r="R237" s="386"/>
      <c r="S237" s="322" t="s">
        <v>1120</v>
      </c>
      <c r="T237" s="56"/>
      <c r="U237" s="386"/>
      <c r="V237" s="386"/>
      <c r="W237" s="1"/>
      <c r="X237" s="2"/>
      <c r="Y237" s="13"/>
      <c r="Z237" s="1"/>
      <c r="AA237" s="1"/>
      <c r="AB237" s="1"/>
      <c r="AC237" s="2"/>
      <c r="AD237" s="13"/>
      <c r="AE237" s="1"/>
      <c r="AF237" s="2"/>
    </row>
    <row r="238" spans="2:32" ht="15" customHeight="1" x14ac:dyDescent="0.2">
      <c r="B238" s="110" t="s">
        <v>94</v>
      </c>
      <c r="C238" s="111" t="s">
        <v>328</v>
      </c>
      <c r="D238" s="95">
        <v>224</v>
      </c>
      <c r="E238" s="387" t="s">
        <v>246</v>
      </c>
      <c r="F238" s="56">
        <v>45408</v>
      </c>
      <c r="G238" s="386">
        <v>4</v>
      </c>
      <c r="H238" s="386">
        <v>3</v>
      </c>
      <c r="I238" s="386"/>
      <c r="J238" s="386"/>
      <c r="K238" s="386"/>
      <c r="L238" s="386"/>
      <c r="M238" s="386"/>
      <c r="N238" s="386">
        <v>3</v>
      </c>
      <c r="O238" s="386"/>
      <c r="P238" s="386"/>
      <c r="Q238" s="386"/>
      <c r="R238" s="386"/>
      <c r="S238" s="322" t="s">
        <v>1637</v>
      </c>
      <c r="T238" s="56"/>
      <c r="U238" s="386"/>
      <c r="V238" s="386"/>
      <c r="W238" s="1"/>
      <c r="X238" s="2"/>
      <c r="Y238" s="13"/>
      <c r="Z238" s="1"/>
      <c r="AA238" s="1"/>
      <c r="AB238" s="1"/>
      <c r="AC238" s="2"/>
      <c r="AD238" s="13"/>
      <c r="AE238" s="1"/>
      <c r="AF238" s="2"/>
    </row>
    <row r="239" spans="2:32" ht="15" customHeight="1" x14ac:dyDescent="0.2">
      <c r="B239" s="110" t="s">
        <v>94</v>
      </c>
      <c r="C239" s="111" t="s">
        <v>328</v>
      </c>
      <c r="D239" s="386">
        <v>225</v>
      </c>
      <c r="E239" s="387" t="s">
        <v>44</v>
      </c>
      <c r="F239" s="56">
        <v>45408</v>
      </c>
      <c r="G239" s="386"/>
      <c r="H239" s="386">
        <v>6</v>
      </c>
      <c r="I239" s="386"/>
      <c r="J239" s="386"/>
      <c r="K239" s="386"/>
      <c r="L239" s="386"/>
      <c r="M239" s="386"/>
      <c r="N239" s="386">
        <v>3</v>
      </c>
      <c r="O239" s="386"/>
      <c r="P239" s="386">
        <v>3</v>
      </c>
      <c r="Q239" s="386"/>
      <c r="R239" s="386"/>
      <c r="S239" s="322" t="s">
        <v>1638</v>
      </c>
      <c r="T239" s="56"/>
      <c r="U239" s="386"/>
      <c r="V239" s="386"/>
      <c r="W239" s="1"/>
      <c r="X239" s="2"/>
      <c r="Y239" s="13"/>
      <c r="Z239" s="1"/>
      <c r="AA239" s="1"/>
      <c r="AB239" s="1"/>
      <c r="AC239" s="2"/>
      <c r="AD239" s="13"/>
      <c r="AE239" s="1"/>
      <c r="AF239" s="2"/>
    </row>
    <row r="240" spans="2:32" ht="15" customHeight="1" x14ac:dyDescent="0.2">
      <c r="B240" s="110" t="s">
        <v>94</v>
      </c>
      <c r="C240" s="111" t="s">
        <v>328</v>
      </c>
      <c r="D240" s="386">
        <v>226</v>
      </c>
      <c r="E240" s="387" t="s">
        <v>44</v>
      </c>
      <c r="F240" s="56">
        <v>45408</v>
      </c>
      <c r="G240" s="386">
        <v>13</v>
      </c>
      <c r="H240" s="386">
        <v>6</v>
      </c>
      <c r="I240" s="386"/>
      <c r="J240" s="386"/>
      <c r="K240" s="386">
        <v>3</v>
      </c>
      <c r="L240" s="386"/>
      <c r="M240" s="386"/>
      <c r="N240" s="386">
        <v>3</v>
      </c>
      <c r="O240" s="386"/>
      <c r="P240" s="386"/>
      <c r="Q240" s="386"/>
      <c r="R240" s="386"/>
      <c r="S240" s="322" t="s">
        <v>1625</v>
      </c>
      <c r="T240" s="56"/>
      <c r="U240" s="386"/>
      <c r="V240" s="386"/>
      <c r="W240" s="1"/>
      <c r="X240" s="2"/>
      <c r="Y240" s="13"/>
      <c r="Z240" s="1"/>
      <c r="AA240" s="1"/>
      <c r="AB240" s="1"/>
      <c r="AC240" s="2"/>
      <c r="AD240" s="13"/>
      <c r="AE240" s="1"/>
      <c r="AF240" s="2"/>
    </row>
    <row r="241" spans="2:32" ht="15" customHeight="1" x14ac:dyDescent="0.2">
      <c r="B241" s="110" t="s">
        <v>94</v>
      </c>
      <c r="C241" s="111" t="s">
        <v>328</v>
      </c>
      <c r="D241" s="95">
        <v>227</v>
      </c>
      <c r="E241" s="387" t="s">
        <v>50</v>
      </c>
      <c r="F241" s="56">
        <v>45408</v>
      </c>
      <c r="G241" s="386">
        <v>1</v>
      </c>
      <c r="H241" s="386">
        <v>6</v>
      </c>
      <c r="I241" s="386"/>
      <c r="J241" s="386"/>
      <c r="K241" s="386"/>
      <c r="L241" s="386"/>
      <c r="M241" s="386"/>
      <c r="N241" s="386"/>
      <c r="O241" s="386"/>
      <c r="P241" s="386"/>
      <c r="Q241" s="386"/>
      <c r="R241" s="386"/>
      <c r="S241" s="322" t="s">
        <v>1484</v>
      </c>
      <c r="T241" s="56"/>
      <c r="U241" s="386"/>
      <c r="V241" s="386"/>
      <c r="W241" s="1"/>
      <c r="X241" s="2"/>
      <c r="Y241" s="13"/>
      <c r="Z241" s="1"/>
      <c r="AA241" s="1"/>
      <c r="AB241" s="1"/>
      <c r="AC241" s="2"/>
      <c r="AD241" s="13"/>
      <c r="AE241" s="1"/>
      <c r="AF241" s="2"/>
    </row>
    <row r="242" spans="2:32" ht="15" customHeight="1" x14ac:dyDescent="0.2">
      <c r="B242" s="110" t="s">
        <v>94</v>
      </c>
      <c r="C242" s="111" t="s">
        <v>328</v>
      </c>
      <c r="D242" s="386">
        <v>228</v>
      </c>
      <c r="E242" s="387" t="s">
        <v>42</v>
      </c>
      <c r="F242" s="56">
        <v>45408</v>
      </c>
      <c r="G242" s="386">
        <v>3</v>
      </c>
      <c r="H242" s="386"/>
      <c r="I242" s="386"/>
      <c r="J242" s="386"/>
      <c r="K242" s="386">
        <v>2</v>
      </c>
      <c r="L242" s="386"/>
      <c r="M242" s="386"/>
      <c r="N242" s="386">
        <v>2</v>
      </c>
      <c r="O242" s="386"/>
      <c r="P242" s="386"/>
      <c r="Q242" s="386"/>
      <c r="R242" s="386"/>
      <c r="S242" s="322" t="s">
        <v>1639</v>
      </c>
      <c r="T242" s="56"/>
      <c r="U242" s="386"/>
      <c r="V242" s="386"/>
      <c r="W242" s="1"/>
      <c r="X242" s="2"/>
      <c r="Y242" s="13"/>
      <c r="Z242" s="1"/>
      <c r="AA242" s="1"/>
      <c r="AB242" s="1"/>
      <c r="AC242" s="2"/>
      <c r="AD242" s="13"/>
      <c r="AE242" s="1"/>
      <c r="AF242" s="2"/>
    </row>
    <row r="243" spans="2:32" ht="15" customHeight="1" x14ac:dyDescent="0.2">
      <c r="B243" s="110" t="s">
        <v>94</v>
      </c>
      <c r="C243" s="111" t="s">
        <v>328</v>
      </c>
      <c r="D243" s="386">
        <v>229</v>
      </c>
      <c r="E243" s="387" t="s">
        <v>245</v>
      </c>
      <c r="F243" s="56">
        <v>45408</v>
      </c>
      <c r="G243" s="386">
        <v>3</v>
      </c>
      <c r="H243" s="386">
        <v>3</v>
      </c>
      <c r="I243" s="386"/>
      <c r="J243" s="386"/>
      <c r="K243" s="386"/>
      <c r="L243" s="386"/>
      <c r="M243" s="386"/>
      <c r="N243" s="386">
        <v>3</v>
      </c>
      <c r="O243" s="386"/>
      <c r="P243" s="386"/>
      <c r="Q243" s="386"/>
      <c r="R243" s="386"/>
      <c r="S243" s="321" t="s">
        <v>1116</v>
      </c>
      <c r="T243" s="56"/>
      <c r="U243" s="386"/>
      <c r="V243" s="386"/>
      <c r="W243" s="1"/>
      <c r="X243" s="2"/>
      <c r="Y243" s="13"/>
      <c r="Z243" s="1"/>
      <c r="AA243" s="1"/>
      <c r="AB243" s="1"/>
      <c r="AC243" s="2"/>
      <c r="AD243" s="13"/>
      <c r="AE243" s="1"/>
      <c r="AF243" s="2"/>
    </row>
    <row r="244" spans="2:32" x14ac:dyDescent="0.2">
      <c r="B244" s="110" t="s">
        <v>94</v>
      </c>
      <c r="C244" s="111" t="s">
        <v>328</v>
      </c>
      <c r="D244" s="95">
        <v>230</v>
      </c>
      <c r="E244" s="387" t="s">
        <v>44</v>
      </c>
      <c r="F244" s="56">
        <v>45408</v>
      </c>
      <c r="G244" s="386">
        <v>13</v>
      </c>
      <c r="H244" s="386">
        <v>3</v>
      </c>
      <c r="I244" s="386">
        <v>3</v>
      </c>
      <c r="J244" s="386"/>
      <c r="K244" s="386">
        <v>3</v>
      </c>
      <c r="L244" s="386"/>
      <c r="M244" s="386"/>
      <c r="N244" s="386">
        <v>3</v>
      </c>
      <c r="O244" s="386"/>
      <c r="P244" s="386"/>
      <c r="Q244" s="386"/>
      <c r="R244" s="386"/>
      <c r="S244" s="320" t="s">
        <v>1715</v>
      </c>
      <c r="T244" s="56"/>
      <c r="U244" s="386"/>
      <c r="V244" s="386"/>
      <c r="W244" s="1"/>
      <c r="X244" s="2"/>
      <c r="Y244" s="13"/>
      <c r="Z244" s="1"/>
      <c r="AA244" s="1"/>
      <c r="AB244" s="1"/>
      <c r="AC244" s="2"/>
      <c r="AD244" s="13"/>
      <c r="AE244" s="1"/>
      <c r="AF244" s="2"/>
    </row>
    <row r="245" spans="2:32" ht="15" customHeight="1" x14ac:dyDescent="0.2">
      <c r="B245" s="110" t="s">
        <v>94</v>
      </c>
      <c r="C245" s="111" t="s">
        <v>328</v>
      </c>
      <c r="D245" s="386">
        <v>231</v>
      </c>
      <c r="E245" s="387" t="s">
        <v>244</v>
      </c>
      <c r="F245" s="56">
        <v>45408</v>
      </c>
      <c r="G245" s="386">
        <v>1</v>
      </c>
      <c r="H245" s="386">
        <v>3</v>
      </c>
      <c r="I245" s="386">
        <v>6</v>
      </c>
      <c r="J245" s="386"/>
      <c r="K245" s="386"/>
      <c r="L245" s="386"/>
      <c r="M245" s="386"/>
      <c r="N245" s="386"/>
      <c r="O245" s="386"/>
      <c r="P245" s="386">
        <v>3</v>
      </c>
      <c r="Q245" s="386"/>
      <c r="R245" s="386"/>
      <c r="S245" s="322" t="s">
        <v>1640</v>
      </c>
      <c r="T245" s="56"/>
      <c r="U245" s="386"/>
      <c r="V245" s="386"/>
      <c r="W245" s="1"/>
      <c r="X245" s="2"/>
      <c r="Y245" s="13"/>
      <c r="Z245" s="1"/>
      <c r="AA245" s="1"/>
      <c r="AB245" s="1"/>
      <c r="AC245" s="2"/>
      <c r="AD245" s="13"/>
      <c r="AE245" s="1"/>
      <c r="AF245" s="2"/>
    </row>
    <row r="246" spans="2:32" ht="15" customHeight="1" x14ac:dyDescent="0.2">
      <c r="B246" s="110" t="s">
        <v>94</v>
      </c>
      <c r="C246" s="111" t="s">
        <v>328</v>
      </c>
      <c r="D246" s="386">
        <v>232</v>
      </c>
      <c r="E246" s="387" t="s">
        <v>49</v>
      </c>
      <c r="F246" s="56">
        <v>45408</v>
      </c>
      <c r="G246" s="386">
        <v>9</v>
      </c>
      <c r="H246" s="386">
        <v>3</v>
      </c>
      <c r="I246" s="386"/>
      <c r="J246" s="386"/>
      <c r="K246" s="386">
        <v>3</v>
      </c>
      <c r="L246" s="386"/>
      <c r="M246" s="386"/>
      <c r="N246" s="386">
        <v>3</v>
      </c>
      <c r="O246" s="386"/>
      <c r="P246" s="386"/>
      <c r="Q246" s="386"/>
      <c r="R246" s="386"/>
      <c r="S246" s="322" t="s">
        <v>1641</v>
      </c>
      <c r="T246" s="56"/>
      <c r="U246" s="386"/>
      <c r="V246" s="386"/>
      <c r="W246" s="1"/>
      <c r="X246" s="2"/>
      <c r="Y246" s="13"/>
      <c r="Z246" s="1"/>
      <c r="AA246" s="1"/>
      <c r="AB246" s="1"/>
      <c r="AC246" s="2"/>
      <c r="AD246" s="13"/>
      <c r="AE246" s="1"/>
      <c r="AF246" s="2"/>
    </row>
    <row r="247" spans="2:32" ht="15" customHeight="1" x14ac:dyDescent="0.2">
      <c r="B247" s="110" t="s">
        <v>94</v>
      </c>
      <c r="C247" s="111" t="s">
        <v>328</v>
      </c>
      <c r="D247" s="95">
        <v>233</v>
      </c>
      <c r="E247" s="387" t="s">
        <v>42</v>
      </c>
      <c r="F247" s="56">
        <v>45408</v>
      </c>
      <c r="G247" s="386">
        <v>3</v>
      </c>
      <c r="H247" s="386"/>
      <c r="I247" s="386"/>
      <c r="J247" s="386"/>
      <c r="K247" s="386"/>
      <c r="L247" s="386"/>
      <c r="M247" s="386"/>
      <c r="N247" s="386">
        <v>3</v>
      </c>
      <c r="O247" s="386"/>
      <c r="P247" s="386"/>
      <c r="Q247" s="386"/>
      <c r="R247" s="386"/>
      <c r="S247" s="322" t="s">
        <v>1642</v>
      </c>
      <c r="T247" s="56"/>
      <c r="U247" s="386"/>
      <c r="V247" s="386"/>
      <c r="W247" s="1"/>
      <c r="X247" s="2"/>
      <c r="Y247" s="13"/>
      <c r="Z247" s="1"/>
      <c r="AA247" s="1"/>
      <c r="AB247" s="1"/>
      <c r="AC247" s="2"/>
      <c r="AD247" s="13"/>
      <c r="AE247" s="1"/>
      <c r="AF247" s="2"/>
    </row>
    <row r="248" spans="2:32" ht="15" customHeight="1" x14ac:dyDescent="0.2">
      <c r="B248" s="110" t="s">
        <v>94</v>
      </c>
      <c r="C248" s="111" t="s">
        <v>328</v>
      </c>
      <c r="D248" s="386">
        <v>234</v>
      </c>
      <c r="E248" s="387" t="s">
        <v>44</v>
      </c>
      <c r="F248" s="56">
        <v>45408</v>
      </c>
      <c r="G248" s="386">
        <v>1</v>
      </c>
      <c r="H248" s="386"/>
      <c r="I248" s="386">
        <v>6</v>
      </c>
      <c r="J248" s="386"/>
      <c r="K248" s="386"/>
      <c r="L248" s="386"/>
      <c r="M248" s="386"/>
      <c r="N248" s="386"/>
      <c r="O248" s="386"/>
      <c r="P248" s="386"/>
      <c r="Q248" s="386"/>
      <c r="R248" s="386"/>
      <c r="S248" s="322" t="s">
        <v>1118</v>
      </c>
      <c r="T248" s="56"/>
      <c r="U248" s="386"/>
      <c r="V248" s="386"/>
      <c r="W248" s="1"/>
      <c r="X248" s="2"/>
      <c r="Y248" s="13"/>
      <c r="Z248" s="1"/>
      <c r="AA248" s="1"/>
      <c r="AB248" s="1"/>
      <c r="AC248" s="2"/>
      <c r="AD248" s="13"/>
      <c r="AE248" s="1"/>
      <c r="AF248" s="2"/>
    </row>
    <row r="249" spans="2:32" ht="15" customHeight="1" x14ac:dyDescent="0.2">
      <c r="B249" s="110" t="s">
        <v>94</v>
      </c>
      <c r="C249" s="111" t="s">
        <v>328</v>
      </c>
      <c r="D249" s="386">
        <v>235</v>
      </c>
      <c r="E249" s="387" t="s">
        <v>55</v>
      </c>
      <c r="F249" s="56">
        <v>45408</v>
      </c>
      <c r="G249" s="386">
        <v>2</v>
      </c>
      <c r="H249" s="386"/>
      <c r="I249" s="386">
        <v>6</v>
      </c>
      <c r="J249" s="386"/>
      <c r="K249" s="386"/>
      <c r="L249" s="386"/>
      <c r="M249" s="386"/>
      <c r="N249" s="386">
        <v>3</v>
      </c>
      <c r="O249" s="386"/>
      <c r="P249" s="386"/>
      <c r="Q249" s="386"/>
      <c r="R249" s="386"/>
      <c r="S249" s="322" t="s">
        <v>1643</v>
      </c>
      <c r="T249" s="56"/>
      <c r="U249" s="386"/>
      <c r="V249" s="386"/>
      <c r="W249" s="1"/>
      <c r="X249" s="2"/>
      <c r="Y249" s="13"/>
      <c r="Z249" s="1"/>
      <c r="AA249" s="1"/>
      <c r="AB249" s="1"/>
      <c r="AC249" s="2"/>
      <c r="AD249" s="13"/>
      <c r="AE249" s="1"/>
      <c r="AF249" s="2"/>
    </row>
    <row r="250" spans="2:32" ht="15" customHeight="1" x14ac:dyDescent="0.2">
      <c r="B250" s="110" t="s">
        <v>94</v>
      </c>
      <c r="C250" s="111" t="s">
        <v>328</v>
      </c>
      <c r="D250" s="95">
        <v>236</v>
      </c>
      <c r="E250" s="387" t="s">
        <v>42</v>
      </c>
      <c r="F250" s="56">
        <v>45408</v>
      </c>
      <c r="G250" s="386">
        <v>3</v>
      </c>
      <c r="H250" s="386"/>
      <c r="I250" s="386"/>
      <c r="J250" s="386"/>
      <c r="K250" s="386"/>
      <c r="L250" s="386"/>
      <c r="M250" s="386"/>
      <c r="N250" s="386"/>
      <c r="O250" s="386"/>
      <c r="P250" s="386"/>
      <c r="Q250" s="386"/>
      <c r="R250" s="386"/>
      <c r="S250" s="322" t="s">
        <v>1644</v>
      </c>
      <c r="T250" s="56"/>
      <c r="U250" s="386"/>
      <c r="V250" s="386"/>
      <c r="W250" s="1"/>
      <c r="X250" s="2"/>
      <c r="Y250" s="13"/>
      <c r="Z250" s="1"/>
      <c r="AA250" s="1"/>
      <c r="AB250" s="1"/>
      <c r="AC250" s="2"/>
      <c r="AD250" s="13"/>
      <c r="AE250" s="1"/>
      <c r="AF250" s="2"/>
    </row>
    <row r="251" spans="2:32" ht="15" customHeight="1" x14ac:dyDescent="0.2">
      <c r="B251" s="110" t="s">
        <v>94</v>
      </c>
      <c r="C251" s="111" t="s">
        <v>328</v>
      </c>
      <c r="D251" s="386">
        <v>237</v>
      </c>
      <c r="E251" s="387" t="s">
        <v>245</v>
      </c>
      <c r="F251" s="56">
        <v>45408</v>
      </c>
      <c r="G251" s="386">
        <v>4</v>
      </c>
      <c r="H251" s="386"/>
      <c r="I251" s="386">
        <v>3</v>
      </c>
      <c r="J251" s="386"/>
      <c r="K251" s="386"/>
      <c r="L251" s="386"/>
      <c r="M251" s="386"/>
      <c r="N251" s="386">
        <v>3</v>
      </c>
      <c r="O251" s="386"/>
      <c r="P251" s="386"/>
      <c r="Q251" s="386"/>
      <c r="R251" s="386"/>
      <c r="S251" s="322" t="s">
        <v>1645</v>
      </c>
      <c r="T251" s="56"/>
      <c r="U251" s="386"/>
      <c r="V251" s="386"/>
      <c r="W251" s="1"/>
      <c r="X251" s="2"/>
      <c r="Y251" s="13"/>
      <c r="Z251" s="1"/>
      <c r="AA251" s="1"/>
      <c r="AB251" s="1"/>
      <c r="AC251" s="2"/>
      <c r="AD251" s="13"/>
      <c r="AE251" s="1"/>
      <c r="AF251" s="2"/>
    </row>
    <row r="252" spans="2:32" ht="15" customHeight="1" x14ac:dyDescent="0.2">
      <c r="B252" s="110" t="s">
        <v>94</v>
      </c>
      <c r="C252" s="111" t="s">
        <v>328</v>
      </c>
      <c r="D252" s="386">
        <v>238</v>
      </c>
      <c r="E252" s="387" t="s">
        <v>42</v>
      </c>
      <c r="F252" s="56">
        <v>45408</v>
      </c>
      <c r="G252" s="386">
        <v>3</v>
      </c>
      <c r="H252" s="386"/>
      <c r="I252" s="386"/>
      <c r="J252" s="386"/>
      <c r="K252" s="386"/>
      <c r="L252" s="386"/>
      <c r="M252" s="386"/>
      <c r="N252" s="386"/>
      <c r="O252" s="386"/>
      <c r="P252" s="386"/>
      <c r="Q252" s="386"/>
      <c r="R252" s="386"/>
      <c r="S252" s="322" t="s">
        <v>1646</v>
      </c>
      <c r="T252" s="56"/>
      <c r="U252" s="386"/>
      <c r="V252" s="386"/>
      <c r="W252" s="1"/>
      <c r="X252" s="2"/>
      <c r="Y252" s="13"/>
      <c r="Z252" s="1"/>
      <c r="AA252" s="1"/>
      <c r="AB252" s="1"/>
      <c r="AC252" s="2"/>
      <c r="AD252" s="13"/>
      <c r="AE252" s="1"/>
      <c r="AF252" s="2"/>
    </row>
    <row r="253" spans="2:32" ht="15" customHeight="1" x14ac:dyDescent="0.2">
      <c r="B253" s="110" t="s">
        <v>94</v>
      </c>
      <c r="C253" s="111" t="s">
        <v>328</v>
      </c>
      <c r="D253" s="95">
        <v>239</v>
      </c>
      <c r="E253" s="387" t="s">
        <v>52</v>
      </c>
      <c r="F253" s="56">
        <v>45408</v>
      </c>
      <c r="G253" s="386"/>
      <c r="H253" s="386"/>
      <c r="I253" s="386">
        <v>3</v>
      </c>
      <c r="J253" s="386"/>
      <c r="K253" s="386">
        <v>3</v>
      </c>
      <c r="L253" s="386"/>
      <c r="M253" s="386"/>
      <c r="N253" s="386">
        <v>3</v>
      </c>
      <c r="O253" s="386"/>
      <c r="P253" s="386"/>
      <c r="Q253" s="386"/>
      <c r="R253" s="386"/>
      <c r="S253" s="322" t="s">
        <v>1484</v>
      </c>
      <c r="T253" s="56"/>
      <c r="U253" s="386"/>
      <c r="V253" s="386"/>
      <c r="W253" s="1"/>
      <c r="X253" s="2"/>
      <c r="Y253" s="13"/>
      <c r="Z253" s="1"/>
      <c r="AA253" s="1"/>
      <c r="AB253" s="1"/>
      <c r="AC253" s="2"/>
      <c r="AD253" s="13"/>
      <c r="AE253" s="1"/>
      <c r="AF253" s="2"/>
    </row>
    <row r="254" spans="2:32" ht="15" customHeight="1" x14ac:dyDescent="0.2">
      <c r="B254" s="110" t="s">
        <v>94</v>
      </c>
      <c r="C254" s="111" t="s">
        <v>328</v>
      </c>
      <c r="D254" s="386">
        <v>240</v>
      </c>
      <c r="E254" s="387" t="s">
        <v>42</v>
      </c>
      <c r="F254" s="56">
        <v>45408</v>
      </c>
      <c r="G254" s="386">
        <v>3</v>
      </c>
      <c r="H254" s="386"/>
      <c r="I254" s="386"/>
      <c r="J254" s="386"/>
      <c r="K254" s="386"/>
      <c r="L254" s="386"/>
      <c r="M254" s="386"/>
      <c r="N254" s="386"/>
      <c r="O254" s="386"/>
      <c r="P254" s="386"/>
      <c r="Q254" s="386"/>
      <c r="R254" s="386"/>
      <c r="S254" s="322" t="s">
        <v>1647</v>
      </c>
      <c r="T254" s="56"/>
      <c r="U254" s="386"/>
      <c r="V254" s="386"/>
      <c r="W254" s="1"/>
      <c r="X254" s="2"/>
      <c r="Y254" s="13"/>
      <c r="Z254" s="1"/>
      <c r="AA254" s="1"/>
      <c r="AB254" s="1"/>
      <c r="AC254" s="2"/>
      <c r="AD254" s="13"/>
      <c r="AE254" s="1"/>
      <c r="AF254" s="2"/>
    </row>
    <row r="255" spans="2:32" ht="15" customHeight="1" x14ac:dyDescent="0.2">
      <c r="B255" s="13" t="s">
        <v>94</v>
      </c>
      <c r="C255" s="384" t="s">
        <v>328</v>
      </c>
      <c r="D255" s="386">
        <v>241</v>
      </c>
      <c r="E255" s="387" t="s">
        <v>42</v>
      </c>
      <c r="F255" s="56">
        <v>45408</v>
      </c>
      <c r="G255" s="386">
        <v>3</v>
      </c>
      <c r="H255" s="386"/>
      <c r="I255" s="386"/>
      <c r="J255" s="386"/>
      <c r="K255" s="386"/>
      <c r="L255" s="386"/>
      <c r="M255" s="386"/>
      <c r="N255" s="386">
        <v>3</v>
      </c>
      <c r="O255" s="386"/>
      <c r="P255" s="386"/>
      <c r="Q255" s="386"/>
      <c r="R255" s="386"/>
      <c r="S255" s="322" t="s">
        <v>1121</v>
      </c>
      <c r="T255" s="56"/>
      <c r="U255" s="386"/>
      <c r="V255" s="386"/>
      <c r="W255" s="1"/>
      <c r="X255" s="2"/>
      <c r="Y255" s="13"/>
      <c r="Z255" s="1"/>
      <c r="AA255" s="1"/>
      <c r="AB255" s="1"/>
      <c r="AC255" s="2"/>
      <c r="AD255" s="13"/>
      <c r="AE255" s="1"/>
      <c r="AF255" s="2"/>
    </row>
    <row r="256" spans="2:32" ht="15" customHeight="1" x14ac:dyDescent="0.2">
      <c r="B256" s="13" t="s">
        <v>94</v>
      </c>
      <c r="C256" s="384" t="s">
        <v>328</v>
      </c>
      <c r="D256" s="386">
        <v>242</v>
      </c>
      <c r="E256" s="387" t="s">
        <v>44</v>
      </c>
      <c r="F256" s="56">
        <v>45408</v>
      </c>
      <c r="G256" s="386"/>
      <c r="H256" s="386"/>
      <c r="I256" s="386">
        <v>6</v>
      </c>
      <c r="J256" s="386"/>
      <c r="K256" s="386"/>
      <c r="L256" s="386"/>
      <c r="M256" s="386"/>
      <c r="N256" s="386"/>
      <c r="O256" s="386"/>
      <c r="P256" s="386">
        <v>3</v>
      </c>
      <c r="Q256" s="386"/>
      <c r="R256" s="386"/>
      <c r="S256" s="322" t="s">
        <v>1648</v>
      </c>
      <c r="T256" s="56"/>
      <c r="U256" s="386"/>
      <c r="V256" s="386"/>
      <c r="W256" s="1"/>
      <c r="X256" s="2"/>
      <c r="Y256" s="13"/>
      <c r="Z256" s="1"/>
      <c r="AA256" s="1"/>
      <c r="AB256" s="1"/>
      <c r="AC256" s="2"/>
      <c r="AD256" s="13"/>
      <c r="AE256" s="1"/>
      <c r="AF256" s="2"/>
    </row>
    <row r="257" spans="2:32" ht="15" customHeight="1" x14ac:dyDescent="0.2">
      <c r="B257" s="13" t="s">
        <v>94</v>
      </c>
      <c r="C257" s="384" t="s">
        <v>328</v>
      </c>
      <c r="D257" s="386">
        <v>243</v>
      </c>
      <c r="E257" s="387" t="s">
        <v>42</v>
      </c>
      <c r="F257" s="56"/>
      <c r="G257" s="386">
        <v>3</v>
      </c>
      <c r="H257" s="386"/>
      <c r="I257" s="386"/>
      <c r="J257" s="386"/>
      <c r="K257" s="386"/>
      <c r="L257" s="386"/>
      <c r="M257" s="386"/>
      <c r="N257" s="386"/>
      <c r="O257" s="386"/>
      <c r="P257" s="386"/>
      <c r="Q257" s="386"/>
      <c r="R257" s="386"/>
      <c r="S257" s="322" t="s">
        <v>1809</v>
      </c>
      <c r="T257" s="56"/>
      <c r="U257" s="386"/>
      <c r="V257" s="386"/>
      <c r="W257" s="1"/>
      <c r="X257" s="2"/>
      <c r="Y257" s="13"/>
      <c r="Z257" s="1"/>
      <c r="AA257" s="1"/>
      <c r="AB257" s="1"/>
      <c r="AC257" s="2"/>
      <c r="AD257" s="13"/>
      <c r="AE257" s="1"/>
      <c r="AF257" s="2"/>
    </row>
    <row r="258" spans="2:32" ht="15" customHeight="1" x14ac:dyDescent="0.2">
      <c r="B258" s="13" t="s">
        <v>94</v>
      </c>
      <c r="C258" s="384" t="s">
        <v>328</v>
      </c>
      <c r="D258" s="386">
        <v>244</v>
      </c>
      <c r="E258" s="387" t="s">
        <v>42</v>
      </c>
      <c r="F258" s="56"/>
      <c r="G258" s="386">
        <v>3</v>
      </c>
      <c r="H258" s="386"/>
      <c r="I258" s="386"/>
      <c r="J258" s="386"/>
      <c r="K258" s="386"/>
      <c r="L258" s="386"/>
      <c r="M258" s="386"/>
      <c r="N258" s="386"/>
      <c r="O258" s="386"/>
      <c r="P258" s="386"/>
      <c r="Q258" s="386"/>
      <c r="R258" s="386"/>
      <c r="S258" s="322" t="s">
        <v>1140</v>
      </c>
      <c r="T258" s="56"/>
      <c r="U258" s="386"/>
      <c r="V258" s="386"/>
      <c r="W258" s="1"/>
      <c r="X258" s="2"/>
      <c r="Y258" s="13"/>
      <c r="Z258" s="1"/>
      <c r="AA258" s="1"/>
      <c r="AB258" s="1"/>
      <c r="AC258" s="2"/>
      <c r="AD258" s="13"/>
      <c r="AE258" s="1"/>
      <c r="AF258" s="2"/>
    </row>
    <row r="259" spans="2:32" ht="15" customHeight="1" x14ac:dyDescent="0.2">
      <c r="B259" s="13" t="s">
        <v>94</v>
      </c>
      <c r="C259" s="384" t="s">
        <v>328</v>
      </c>
      <c r="D259" s="386">
        <v>245</v>
      </c>
      <c r="E259" s="387" t="s">
        <v>42</v>
      </c>
      <c r="F259" s="56"/>
      <c r="G259" s="386">
        <v>3</v>
      </c>
      <c r="H259" s="386"/>
      <c r="I259" s="386"/>
      <c r="J259" s="386"/>
      <c r="K259" s="386">
        <v>3</v>
      </c>
      <c r="L259" s="386"/>
      <c r="M259" s="386"/>
      <c r="N259" s="386">
        <v>3</v>
      </c>
      <c r="O259" s="386"/>
      <c r="P259" s="386"/>
      <c r="Q259" s="386"/>
      <c r="R259" s="386"/>
      <c r="S259" s="322" t="s">
        <v>1810</v>
      </c>
      <c r="T259" s="56"/>
      <c r="U259" s="386"/>
      <c r="V259" s="386"/>
      <c r="W259" s="1"/>
      <c r="X259" s="2"/>
      <c r="Y259" s="13"/>
      <c r="Z259" s="1"/>
      <c r="AA259" s="1"/>
      <c r="AB259" s="1"/>
      <c r="AC259" s="2"/>
      <c r="AD259" s="13"/>
      <c r="AE259" s="1"/>
      <c r="AF259" s="2"/>
    </row>
    <row r="260" spans="2:32" ht="15" customHeight="1" x14ac:dyDescent="0.2">
      <c r="B260" s="13" t="s">
        <v>94</v>
      </c>
      <c r="C260" s="384" t="s">
        <v>328</v>
      </c>
      <c r="D260" s="386">
        <v>246</v>
      </c>
      <c r="E260" s="387" t="s">
        <v>44</v>
      </c>
      <c r="F260" s="56"/>
      <c r="G260" s="386"/>
      <c r="H260" s="386">
        <v>6</v>
      </c>
      <c r="I260" s="386"/>
      <c r="J260" s="386"/>
      <c r="K260" s="386">
        <v>3</v>
      </c>
      <c r="L260" s="386"/>
      <c r="M260" s="386"/>
      <c r="N260" s="386">
        <v>3</v>
      </c>
      <c r="O260" s="386"/>
      <c r="P260" s="386"/>
      <c r="Q260" s="386"/>
      <c r="R260" s="386"/>
      <c r="S260" s="322" t="s">
        <v>1811</v>
      </c>
      <c r="T260" s="56"/>
      <c r="U260" s="386"/>
      <c r="V260" s="386"/>
      <c r="W260" s="1"/>
      <c r="X260" s="2"/>
      <c r="Y260" s="13"/>
      <c r="Z260" s="1"/>
      <c r="AA260" s="1"/>
      <c r="AB260" s="1"/>
      <c r="AC260" s="2"/>
      <c r="AD260" s="13"/>
      <c r="AE260" s="1"/>
      <c r="AF260" s="2"/>
    </row>
    <row r="261" spans="2:32" ht="15" customHeight="1" x14ac:dyDescent="0.2">
      <c r="B261" s="13" t="s">
        <v>94</v>
      </c>
      <c r="C261" s="384" t="s">
        <v>328</v>
      </c>
      <c r="D261" s="386">
        <v>247</v>
      </c>
      <c r="E261" s="387" t="s">
        <v>50</v>
      </c>
      <c r="F261" s="56"/>
      <c r="G261" s="386"/>
      <c r="H261" s="386">
        <v>6</v>
      </c>
      <c r="I261" s="386"/>
      <c r="J261" s="386"/>
      <c r="K261" s="386"/>
      <c r="L261" s="386"/>
      <c r="M261" s="386"/>
      <c r="N261" s="386"/>
      <c r="O261" s="386"/>
      <c r="P261" s="386">
        <v>3</v>
      </c>
      <c r="Q261" s="386"/>
      <c r="R261" s="386"/>
      <c r="S261" s="321" t="s">
        <v>1139</v>
      </c>
      <c r="T261" s="56"/>
      <c r="U261" s="386"/>
      <c r="V261" s="386"/>
      <c r="W261" s="1"/>
      <c r="X261" s="2"/>
      <c r="Y261" s="13"/>
      <c r="Z261" s="1"/>
      <c r="AA261" s="1"/>
      <c r="AB261" s="1"/>
      <c r="AC261" s="2"/>
      <c r="AD261" s="13"/>
      <c r="AE261" s="1"/>
      <c r="AF261" s="2"/>
    </row>
    <row r="262" spans="2:32" ht="15" customHeight="1" x14ac:dyDescent="0.2">
      <c r="B262" s="13" t="s">
        <v>94</v>
      </c>
      <c r="C262" s="384" t="s">
        <v>328</v>
      </c>
      <c r="D262" s="386">
        <v>248</v>
      </c>
      <c r="E262" s="387" t="s">
        <v>1109</v>
      </c>
      <c r="F262" s="56"/>
      <c r="G262" s="386">
        <v>4</v>
      </c>
      <c r="H262" s="386">
        <v>3</v>
      </c>
      <c r="I262" s="386"/>
      <c r="J262" s="386"/>
      <c r="K262" s="386"/>
      <c r="L262" s="386"/>
      <c r="M262" s="386"/>
      <c r="N262" s="386"/>
      <c r="O262" s="386"/>
      <c r="P262" s="386">
        <v>3</v>
      </c>
      <c r="Q262" s="386"/>
      <c r="R262" s="386"/>
      <c r="S262" s="322" t="s">
        <v>1118</v>
      </c>
      <c r="T262" s="56"/>
      <c r="U262" s="386"/>
      <c r="V262" s="386"/>
      <c r="W262" s="1"/>
      <c r="X262" s="2"/>
      <c r="Y262" s="13"/>
      <c r="Z262" s="1"/>
      <c r="AA262" s="1"/>
      <c r="AB262" s="1"/>
      <c r="AC262" s="2"/>
      <c r="AD262" s="13"/>
      <c r="AE262" s="1"/>
      <c r="AF262" s="2"/>
    </row>
    <row r="263" spans="2:32" ht="15" customHeight="1" x14ac:dyDescent="0.2">
      <c r="B263" s="13" t="s">
        <v>94</v>
      </c>
      <c r="C263" s="384" t="s">
        <v>328</v>
      </c>
      <c r="D263" s="386">
        <v>249</v>
      </c>
      <c r="E263" s="387" t="s">
        <v>42</v>
      </c>
      <c r="F263" s="56"/>
      <c r="G263" s="386">
        <v>3</v>
      </c>
      <c r="H263" s="386"/>
      <c r="I263" s="386"/>
      <c r="J263" s="386"/>
      <c r="K263" s="386"/>
      <c r="L263" s="386"/>
      <c r="M263" s="386"/>
      <c r="N263" s="386">
        <v>3</v>
      </c>
      <c r="O263" s="386"/>
      <c r="P263" s="386"/>
      <c r="Q263" s="386"/>
      <c r="R263" s="386"/>
      <c r="S263" s="322" t="s">
        <v>1118</v>
      </c>
      <c r="T263" s="56"/>
      <c r="U263" s="386"/>
      <c r="V263" s="386"/>
      <c r="W263" s="1"/>
      <c r="X263" s="2"/>
      <c r="Y263" s="13"/>
      <c r="Z263" s="1"/>
      <c r="AA263" s="1"/>
      <c r="AB263" s="1"/>
      <c r="AC263" s="2"/>
      <c r="AD263" s="13"/>
      <c r="AE263" s="1"/>
      <c r="AF263" s="2"/>
    </row>
    <row r="264" spans="2:32" ht="15" customHeight="1" x14ac:dyDescent="0.2">
      <c r="B264" s="13" t="s">
        <v>94</v>
      </c>
      <c r="C264" s="384" t="s">
        <v>328</v>
      </c>
      <c r="D264" s="386">
        <v>250</v>
      </c>
      <c r="E264" s="387" t="s">
        <v>50</v>
      </c>
      <c r="F264" s="56"/>
      <c r="G264" s="386">
        <v>2</v>
      </c>
      <c r="H264" s="386">
        <v>6</v>
      </c>
      <c r="I264" s="386"/>
      <c r="J264" s="386"/>
      <c r="K264" s="386"/>
      <c r="L264" s="386"/>
      <c r="M264" s="386"/>
      <c r="N264" s="386"/>
      <c r="O264" s="386"/>
      <c r="P264" s="386"/>
      <c r="Q264" s="386"/>
      <c r="R264" s="386"/>
      <c r="S264" s="322" t="s">
        <v>1118</v>
      </c>
      <c r="T264" s="56"/>
      <c r="U264" s="386"/>
      <c r="V264" s="386"/>
      <c r="W264" s="1"/>
      <c r="X264" s="2"/>
      <c r="Y264" s="13"/>
      <c r="Z264" s="1"/>
      <c r="AA264" s="1"/>
      <c r="AB264" s="1"/>
      <c r="AC264" s="2"/>
      <c r="AD264" s="13"/>
      <c r="AE264" s="1"/>
      <c r="AF264" s="2"/>
    </row>
    <row r="265" spans="2:32" ht="15" customHeight="1" x14ac:dyDescent="0.2">
      <c r="B265" s="13" t="s">
        <v>94</v>
      </c>
      <c r="C265" s="384" t="s">
        <v>328</v>
      </c>
      <c r="D265" s="386">
        <v>251</v>
      </c>
      <c r="E265" s="387" t="s">
        <v>1113</v>
      </c>
      <c r="F265" s="56"/>
      <c r="G265" s="386">
        <v>4</v>
      </c>
      <c r="H265" s="386">
        <v>3</v>
      </c>
      <c r="I265" s="386"/>
      <c r="J265" s="386"/>
      <c r="K265" s="386"/>
      <c r="L265" s="386"/>
      <c r="M265" s="386"/>
      <c r="N265" s="386">
        <v>6</v>
      </c>
      <c r="O265" s="386"/>
      <c r="P265" s="386"/>
      <c r="Q265" s="386"/>
      <c r="R265" s="386"/>
      <c r="S265" s="321" t="s">
        <v>1116</v>
      </c>
      <c r="T265" s="56"/>
      <c r="U265" s="386"/>
      <c r="V265" s="386"/>
      <c r="W265" s="1"/>
      <c r="X265" s="2"/>
      <c r="Y265" s="13"/>
      <c r="Z265" s="1"/>
      <c r="AA265" s="1"/>
      <c r="AB265" s="1"/>
      <c r="AC265" s="2"/>
      <c r="AD265" s="13"/>
      <c r="AE265" s="1"/>
      <c r="AF265" s="2"/>
    </row>
    <row r="266" spans="2:32" ht="15" customHeight="1" x14ac:dyDescent="0.2">
      <c r="B266" s="13" t="s">
        <v>94</v>
      </c>
      <c r="C266" s="384" t="s">
        <v>328</v>
      </c>
      <c r="D266" s="386">
        <v>252</v>
      </c>
      <c r="E266" s="387" t="s">
        <v>49</v>
      </c>
      <c r="F266" s="56"/>
      <c r="G266" s="386"/>
      <c r="H266" s="386">
        <v>3</v>
      </c>
      <c r="I266" s="386"/>
      <c r="J266" s="386"/>
      <c r="K266" s="386">
        <v>3</v>
      </c>
      <c r="L266" s="386"/>
      <c r="M266" s="386"/>
      <c r="N266" s="386">
        <v>3</v>
      </c>
      <c r="O266" s="386"/>
      <c r="P266" s="386"/>
      <c r="Q266" s="386"/>
      <c r="R266" s="386"/>
      <c r="S266" s="322" t="s">
        <v>1812</v>
      </c>
      <c r="T266" s="56"/>
      <c r="U266" s="386"/>
      <c r="V266" s="386"/>
      <c r="W266" s="1"/>
      <c r="X266" s="2"/>
      <c r="Y266" s="13"/>
      <c r="Z266" s="1"/>
      <c r="AA266" s="1"/>
      <c r="AB266" s="1"/>
      <c r="AC266" s="2"/>
      <c r="AD266" s="13"/>
      <c r="AE266" s="1"/>
      <c r="AF266" s="2"/>
    </row>
    <row r="267" spans="2:32" ht="15" customHeight="1" x14ac:dyDescent="0.2">
      <c r="B267" s="13" t="s">
        <v>94</v>
      </c>
      <c r="C267" s="384" t="s">
        <v>328</v>
      </c>
      <c r="D267" s="386">
        <v>253</v>
      </c>
      <c r="E267" s="387" t="s">
        <v>44</v>
      </c>
      <c r="F267" s="56"/>
      <c r="G267" s="386"/>
      <c r="H267" s="386">
        <v>6</v>
      </c>
      <c r="I267" s="386"/>
      <c r="J267" s="386"/>
      <c r="K267" s="386"/>
      <c r="L267" s="386"/>
      <c r="M267" s="386"/>
      <c r="N267" s="386"/>
      <c r="O267" s="386"/>
      <c r="P267" s="386">
        <v>3</v>
      </c>
      <c r="Q267" s="386"/>
      <c r="R267" s="386"/>
      <c r="S267" s="322" t="s">
        <v>1813</v>
      </c>
      <c r="T267" s="56"/>
      <c r="U267" s="386"/>
      <c r="V267" s="386"/>
      <c r="W267" s="1"/>
      <c r="X267" s="2"/>
      <c r="Y267" s="13"/>
      <c r="Z267" s="1"/>
      <c r="AA267" s="1"/>
      <c r="AB267" s="1"/>
      <c r="AC267" s="2"/>
      <c r="AD267" s="13"/>
      <c r="AE267" s="1"/>
      <c r="AF267" s="2"/>
    </row>
    <row r="268" spans="2:32" ht="15" customHeight="1" x14ac:dyDescent="0.2">
      <c r="B268" s="13" t="s">
        <v>94</v>
      </c>
      <c r="C268" s="384" t="s">
        <v>328</v>
      </c>
      <c r="D268" s="386">
        <v>254</v>
      </c>
      <c r="E268" s="387" t="s">
        <v>1113</v>
      </c>
      <c r="F268" s="56"/>
      <c r="G268" s="386">
        <v>4</v>
      </c>
      <c r="H268" s="386">
        <v>3</v>
      </c>
      <c r="I268" s="386"/>
      <c r="J268" s="386"/>
      <c r="K268" s="386"/>
      <c r="L268" s="386"/>
      <c r="M268" s="386"/>
      <c r="N268" s="386">
        <v>6</v>
      </c>
      <c r="O268" s="386"/>
      <c r="P268" s="386"/>
      <c r="Q268" s="386"/>
      <c r="R268" s="386"/>
      <c r="S268" s="321" t="s">
        <v>1116</v>
      </c>
      <c r="T268" s="56"/>
      <c r="U268" s="386"/>
      <c r="V268" s="386"/>
      <c r="W268" s="1"/>
      <c r="X268" s="2"/>
      <c r="Y268" s="13"/>
      <c r="Z268" s="1"/>
      <c r="AA268" s="1"/>
      <c r="AB268" s="1"/>
      <c r="AC268" s="2"/>
      <c r="AD268" s="13"/>
      <c r="AE268" s="1"/>
      <c r="AF268" s="2"/>
    </row>
    <row r="269" spans="2:32" ht="15" customHeight="1" x14ac:dyDescent="0.2">
      <c r="B269" s="13" t="s">
        <v>94</v>
      </c>
      <c r="C269" s="384" t="s">
        <v>328</v>
      </c>
      <c r="D269" s="386">
        <v>255</v>
      </c>
      <c r="E269" s="387" t="s">
        <v>1113</v>
      </c>
      <c r="F269" s="56"/>
      <c r="G269" s="386">
        <v>3</v>
      </c>
      <c r="H269" s="386">
        <v>3</v>
      </c>
      <c r="I269" s="386"/>
      <c r="J269" s="386"/>
      <c r="K269" s="386"/>
      <c r="L269" s="386"/>
      <c r="M269" s="386"/>
      <c r="N269" s="386"/>
      <c r="O269" s="386"/>
      <c r="P269" s="386"/>
      <c r="Q269" s="386"/>
      <c r="R269" s="386"/>
      <c r="S269" s="322" t="s">
        <v>1814</v>
      </c>
      <c r="T269" s="56"/>
      <c r="U269" s="386"/>
      <c r="V269" s="386"/>
      <c r="W269" s="1"/>
      <c r="X269" s="2"/>
      <c r="Y269" s="13"/>
      <c r="Z269" s="1"/>
      <c r="AA269" s="1"/>
      <c r="AB269" s="1"/>
      <c r="AC269" s="2"/>
      <c r="AD269" s="13"/>
      <c r="AE269" s="1"/>
      <c r="AF269" s="2"/>
    </row>
    <row r="270" spans="2:32" ht="15" customHeight="1" x14ac:dyDescent="0.2">
      <c r="B270" s="13" t="s">
        <v>94</v>
      </c>
      <c r="C270" s="384" t="s">
        <v>328</v>
      </c>
      <c r="D270" s="386">
        <v>256</v>
      </c>
      <c r="E270" s="387" t="s">
        <v>49</v>
      </c>
      <c r="F270" s="56"/>
      <c r="G270" s="386">
        <v>12</v>
      </c>
      <c r="H270" s="386">
        <v>3</v>
      </c>
      <c r="I270" s="386"/>
      <c r="J270" s="386"/>
      <c r="K270" s="386">
        <v>3</v>
      </c>
      <c r="L270" s="386"/>
      <c r="M270" s="386"/>
      <c r="N270" s="386">
        <v>3</v>
      </c>
      <c r="O270" s="386"/>
      <c r="P270" s="386"/>
      <c r="Q270" s="386"/>
      <c r="R270" s="386"/>
      <c r="S270" s="322" t="s">
        <v>1815</v>
      </c>
      <c r="T270" s="56"/>
      <c r="U270" s="386"/>
      <c r="V270" s="386"/>
      <c r="W270" s="1"/>
      <c r="X270" s="2"/>
      <c r="Y270" s="13"/>
      <c r="Z270" s="1"/>
      <c r="AA270" s="1"/>
      <c r="AB270" s="1"/>
      <c r="AC270" s="2"/>
      <c r="AD270" s="13"/>
      <c r="AE270" s="1"/>
      <c r="AF270" s="2"/>
    </row>
    <row r="271" spans="2:32" ht="15" customHeight="1" x14ac:dyDescent="0.2">
      <c r="B271" s="13" t="s">
        <v>94</v>
      </c>
      <c r="C271" s="384" t="s">
        <v>328</v>
      </c>
      <c r="D271" s="386">
        <v>257</v>
      </c>
      <c r="E271" s="387" t="s">
        <v>50</v>
      </c>
      <c r="F271" s="56"/>
      <c r="G271" s="386">
        <v>1</v>
      </c>
      <c r="H271" s="386">
        <v>6</v>
      </c>
      <c r="I271" s="386"/>
      <c r="J271" s="386"/>
      <c r="K271" s="386"/>
      <c r="L271" s="386"/>
      <c r="M271" s="386"/>
      <c r="N271" s="386">
        <v>3</v>
      </c>
      <c r="O271" s="386"/>
      <c r="P271" s="386"/>
      <c r="Q271" s="386"/>
      <c r="R271" s="386"/>
      <c r="S271" s="321" t="s">
        <v>1116</v>
      </c>
      <c r="T271" s="56"/>
      <c r="U271" s="386"/>
      <c r="V271" s="386"/>
      <c r="W271" s="1"/>
      <c r="X271" s="2"/>
      <c r="Y271" s="13"/>
      <c r="Z271" s="1"/>
      <c r="AA271" s="1"/>
      <c r="AB271" s="1"/>
      <c r="AC271" s="2"/>
      <c r="AD271" s="13"/>
      <c r="AE271" s="1"/>
      <c r="AF271" s="2"/>
    </row>
    <row r="272" spans="2:32" ht="15" customHeight="1" x14ac:dyDescent="0.2">
      <c r="B272" s="13" t="s">
        <v>94</v>
      </c>
      <c r="C272" s="384" t="s">
        <v>328</v>
      </c>
      <c r="D272" s="386">
        <v>258</v>
      </c>
      <c r="E272" s="387" t="s">
        <v>42</v>
      </c>
      <c r="F272" s="56"/>
      <c r="G272" s="386">
        <v>3</v>
      </c>
      <c r="H272" s="386"/>
      <c r="I272" s="386"/>
      <c r="J272" s="386"/>
      <c r="K272" s="386"/>
      <c r="L272" s="386"/>
      <c r="M272" s="386"/>
      <c r="N272" s="386"/>
      <c r="O272" s="386"/>
      <c r="P272" s="386"/>
      <c r="Q272" s="386"/>
      <c r="R272" s="386"/>
      <c r="S272" s="322" t="s">
        <v>1814</v>
      </c>
      <c r="T272" s="56"/>
      <c r="U272" s="386"/>
      <c r="V272" s="386"/>
      <c r="W272" s="1"/>
      <c r="X272" s="2"/>
      <c r="Y272" s="13"/>
      <c r="Z272" s="1"/>
      <c r="AA272" s="1"/>
      <c r="AB272" s="1"/>
      <c r="AC272" s="2"/>
      <c r="AD272" s="13"/>
      <c r="AE272" s="1"/>
      <c r="AF272" s="2"/>
    </row>
    <row r="273" spans="2:32" ht="15" customHeight="1" x14ac:dyDescent="0.2">
      <c r="B273" s="13" t="s">
        <v>94</v>
      </c>
      <c r="C273" s="384" t="s">
        <v>328</v>
      </c>
      <c r="D273" s="386">
        <v>259</v>
      </c>
      <c r="E273" s="387" t="s">
        <v>49</v>
      </c>
      <c r="F273" s="56"/>
      <c r="G273" s="386"/>
      <c r="H273" s="386">
        <v>3</v>
      </c>
      <c r="I273" s="386"/>
      <c r="J273" s="386"/>
      <c r="K273" s="386">
        <v>3</v>
      </c>
      <c r="L273" s="386"/>
      <c r="M273" s="386"/>
      <c r="N273" s="386">
        <v>3</v>
      </c>
      <c r="O273" s="386"/>
      <c r="P273" s="386"/>
      <c r="Q273" s="386"/>
      <c r="R273" s="386"/>
      <c r="S273" s="322" t="s">
        <v>1816</v>
      </c>
      <c r="T273" s="56"/>
      <c r="U273" s="386"/>
      <c r="V273" s="386"/>
      <c r="W273" s="1"/>
      <c r="X273" s="2"/>
      <c r="Y273" s="13"/>
      <c r="Z273" s="1"/>
      <c r="AA273" s="1"/>
      <c r="AB273" s="1"/>
      <c r="AC273" s="2"/>
      <c r="AD273" s="13"/>
      <c r="AE273" s="1"/>
      <c r="AF273" s="2"/>
    </row>
    <row r="274" spans="2:32" ht="15" customHeight="1" x14ac:dyDescent="0.2">
      <c r="B274" s="13" t="s">
        <v>94</v>
      </c>
      <c r="C274" s="384" t="s">
        <v>328</v>
      </c>
      <c r="D274" s="386">
        <v>260</v>
      </c>
      <c r="E274" s="387" t="s">
        <v>42</v>
      </c>
      <c r="F274" s="56"/>
      <c r="G274" s="386">
        <v>3</v>
      </c>
      <c r="H274" s="386"/>
      <c r="I274" s="386"/>
      <c r="J274" s="386"/>
      <c r="K274" s="386"/>
      <c r="L274" s="386"/>
      <c r="M274" s="386"/>
      <c r="N274" s="386"/>
      <c r="O274" s="386"/>
      <c r="P274" s="386"/>
      <c r="Q274" s="386"/>
      <c r="R274" s="386"/>
      <c r="S274" s="322" t="s">
        <v>1118</v>
      </c>
      <c r="T274" s="56"/>
      <c r="U274" s="386"/>
      <c r="V274" s="386"/>
      <c r="W274" s="1"/>
      <c r="X274" s="2"/>
      <c r="Y274" s="13"/>
      <c r="Z274" s="1"/>
      <c r="AA274" s="1"/>
      <c r="AB274" s="1"/>
      <c r="AC274" s="2"/>
      <c r="AD274" s="13"/>
      <c r="AE274" s="1"/>
      <c r="AF274" s="2"/>
    </row>
    <row r="275" spans="2:32" ht="15" customHeight="1" x14ac:dyDescent="0.2">
      <c r="B275" s="13" t="s">
        <v>94</v>
      </c>
      <c r="C275" s="384" t="s">
        <v>328</v>
      </c>
      <c r="D275" s="386">
        <v>261</v>
      </c>
      <c r="E275" s="387" t="s">
        <v>42</v>
      </c>
      <c r="F275" s="56"/>
      <c r="G275" s="386">
        <v>3</v>
      </c>
      <c r="H275" s="386"/>
      <c r="I275" s="386"/>
      <c r="J275" s="386"/>
      <c r="K275" s="386"/>
      <c r="L275" s="386"/>
      <c r="M275" s="386"/>
      <c r="N275" s="386">
        <v>3</v>
      </c>
      <c r="O275" s="386"/>
      <c r="P275" s="386"/>
      <c r="Q275" s="386"/>
      <c r="R275" s="386"/>
      <c r="S275" s="322" t="s">
        <v>1817</v>
      </c>
      <c r="T275" s="56"/>
      <c r="U275" s="386"/>
      <c r="V275" s="386"/>
      <c r="W275" s="1"/>
      <c r="X275" s="2"/>
      <c r="Y275" s="13"/>
      <c r="Z275" s="1"/>
      <c r="AA275" s="1"/>
      <c r="AB275" s="1"/>
      <c r="AC275" s="2"/>
      <c r="AD275" s="13"/>
      <c r="AE275" s="1"/>
      <c r="AF275" s="2"/>
    </row>
    <row r="276" spans="2:32" ht="15" customHeight="1" x14ac:dyDescent="0.2">
      <c r="B276" s="13" t="s">
        <v>94</v>
      </c>
      <c r="C276" s="384" t="s">
        <v>328</v>
      </c>
      <c r="D276" s="386">
        <v>262</v>
      </c>
      <c r="E276" s="387" t="s">
        <v>42</v>
      </c>
      <c r="F276" s="56"/>
      <c r="G276" s="386">
        <v>3</v>
      </c>
      <c r="H276" s="386"/>
      <c r="I276" s="386"/>
      <c r="J276" s="386"/>
      <c r="K276" s="386">
        <v>3</v>
      </c>
      <c r="L276" s="386"/>
      <c r="M276" s="386"/>
      <c r="N276" s="386">
        <v>3</v>
      </c>
      <c r="O276" s="386"/>
      <c r="P276" s="386"/>
      <c r="Q276" s="386"/>
      <c r="R276" s="386"/>
      <c r="S276" s="322" t="s">
        <v>1818</v>
      </c>
      <c r="T276" s="56"/>
      <c r="U276" s="386"/>
      <c r="V276" s="386"/>
      <c r="W276" s="1"/>
      <c r="X276" s="2"/>
      <c r="Y276" s="13"/>
      <c r="Z276" s="1"/>
      <c r="AA276" s="1"/>
      <c r="AB276" s="1"/>
      <c r="AC276" s="2"/>
      <c r="AD276" s="13"/>
      <c r="AE276" s="1"/>
      <c r="AF276" s="2"/>
    </row>
    <row r="277" spans="2:32" ht="15" customHeight="1" x14ac:dyDescent="0.2">
      <c r="B277" s="13" t="s">
        <v>94</v>
      </c>
      <c r="C277" s="384" t="s">
        <v>328</v>
      </c>
      <c r="D277" s="386">
        <v>263</v>
      </c>
      <c r="E277" s="387" t="s">
        <v>1113</v>
      </c>
      <c r="F277" s="56"/>
      <c r="G277" s="386">
        <v>4</v>
      </c>
      <c r="H277" s="386">
        <v>6</v>
      </c>
      <c r="I277" s="386"/>
      <c r="J277" s="386"/>
      <c r="K277" s="386"/>
      <c r="L277" s="386"/>
      <c r="M277" s="386"/>
      <c r="N277" s="386">
        <v>3</v>
      </c>
      <c r="O277" s="386"/>
      <c r="P277" s="386">
        <v>3</v>
      </c>
      <c r="Q277" s="386"/>
      <c r="R277" s="386"/>
      <c r="S277" s="322" t="s">
        <v>1819</v>
      </c>
      <c r="T277" s="56"/>
      <c r="U277" s="386"/>
      <c r="V277" s="386"/>
      <c r="W277" s="1"/>
      <c r="X277" s="2"/>
      <c r="Y277" s="13"/>
      <c r="Z277" s="1"/>
      <c r="AA277" s="1"/>
      <c r="AB277" s="1"/>
      <c r="AC277" s="2"/>
      <c r="AD277" s="13"/>
      <c r="AE277" s="1"/>
      <c r="AF277" s="2"/>
    </row>
    <row r="278" spans="2:32" ht="15" customHeight="1" x14ac:dyDescent="0.2">
      <c r="B278" s="13" t="s">
        <v>94</v>
      </c>
      <c r="C278" s="384" t="s">
        <v>328</v>
      </c>
      <c r="D278" s="386">
        <v>264</v>
      </c>
      <c r="E278" s="387" t="s">
        <v>42</v>
      </c>
      <c r="F278" s="56"/>
      <c r="G278" s="386">
        <v>3</v>
      </c>
      <c r="H278" s="386"/>
      <c r="I278" s="386"/>
      <c r="J278" s="386"/>
      <c r="K278" s="386"/>
      <c r="L278" s="386"/>
      <c r="M278" s="386"/>
      <c r="N278" s="386"/>
      <c r="O278" s="386"/>
      <c r="P278" s="386"/>
      <c r="Q278" s="386"/>
      <c r="R278" s="386"/>
      <c r="S278" s="322" t="s">
        <v>1820</v>
      </c>
      <c r="T278" s="56"/>
      <c r="U278" s="386"/>
      <c r="V278" s="386"/>
      <c r="W278" s="1"/>
      <c r="X278" s="2"/>
      <c r="Y278" s="13"/>
      <c r="Z278" s="1"/>
      <c r="AA278" s="1"/>
      <c r="AB278" s="1"/>
      <c r="AC278" s="2"/>
      <c r="AD278" s="13"/>
      <c r="AE278" s="1"/>
      <c r="AF278" s="2"/>
    </row>
    <row r="279" spans="2:32" x14ac:dyDescent="0.2">
      <c r="B279" s="13" t="s">
        <v>94</v>
      </c>
      <c r="C279" s="384" t="s">
        <v>328</v>
      </c>
      <c r="D279" s="386">
        <v>265</v>
      </c>
      <c r="E279" s="387" t="s">
        <v>49</v>
      </c>
      <c r="F279" s="56"/>
      <c r="G279" s="386"/>
      <c r="H279" s="386"/>
      <c r="I279" s="386">
        <v>3</v>
      </c>
      <c r="J279" s="386"/>
      <c r="K279" s="386"/>
      <c r="L279" s="386"/>
      <c r="M279" s="386"/>
      <c r="N279" s="386">
        <v>3</v>
      </c>
      <c r="O279" s="386"/>
      <c r="P279" s="386"/>
      <c r="Q279" s="386"/>
      <c r="R279" s="386"/>
      <c r="S279" s="320" t="s">
        <v>1834</v>
      </c>
      <c r="T279" s="56"/>
      <c r="U279" s="386"/>
      <c r="V279" s="386"/>
      <c r="W279" s="1"/>
      <c r="X279" s="2"/>
      <c r="Y279" s="13"/>
      <c r="Z279" s="1"/>
      <c r="AA279" s="1"/>
      <c r="AB279" s="1"/>
      <c r="AC279" s="2"/>
      <c r="AD279" s="13"/>
      <c r="AE279" s="1"/>
      <c r="AF279" s="2"/>
    </row>
    <row r="280" spans="2:32" x14ac:dyDescent="0.2">
      <c r="B280" s="13" t="s">
        <v>94</v>
      </c>
      <c r="C280" s="384" t="s">
        <v>328</v>
      </c>
      <c r="D280" s="386">
        <v>266</v>
      </c>
      <c r="E280" s="387" t="s">
        <v>1113</v>
      </c>
      <c r="F280" s="56"/>
      <c r="G280" s="386">
        <v>3</v>
      </c>
      <c r="H280" s="386">
        <v>6</v>
      </c>
      <c r="I280" s="386"/>
      <c r="J280" s="386"/>
      <c r="K280" s="386"/>
      <c r="L280" s="386"/>
      <c r="M280" s="386"/>
      <c r="N280" s="386"/>
      <c r="O280" s="386"/>
      <c r="P280" s="386">
        <v>3</v>
      </c>
      <c r="Q280" s="386"/>
      <c r="R280" s="386"/>
      <c r="S280" s="320" t="s">
        <v>1835</v>
      </c>
      <c r="T280" s="56"/>
      <c r="U280" s="386"/>
      <c r="V280" s="386"/>
      <c r="W280" s="1"/>
      <c r="X280" s="2"/>
      <c r="Y280" s="13"/>
      <c r="Z280" s="1"/>
      <c r="AA280" s="1"/>
      <c r="AB280" s="1"/>
      <c r="AC280" s="2"/>
      <c r="AD280" s="13"/>
      <c r="AE280" s="1"/>
      <c r="AF280" s="2"/>
    </row>
    <row r="281" spans="2:32" ht="15" customHeight="1" x14ac:dyDescent="0.2">
      <c r="B281" s="13" t="s">
        <v>94</v>
      </c>
      <c r="C281" s="384" t="s">
        <v>328</v>
      </c>
      <c r="D281" s="386">
        <v>267</v>
      </c>
      <c r="E281" s="387" t="s">
        <v>44</v>
      </c>
      <c r="F281" s="56"/>
      <c r="G281" s="386"/>
      <c r="H281" s="386">
        <v>2</v>
      </c>
      <c r="I281" s="386">
        <v>4</v>
      </c>
      <c r="J281" s="386"/>
      <c r="K281" s="386"/>
      <c r="L281" s="386"/>
      <c r="M281" s="386"/>
      <c r="N281" s="386"/>
      <c r="O281" s="386"/>
      <c r="P281" s="386">
        <v>3</v>
      </c>
      <c r="Q281" s="386"/>
      <c r="R281" s="386"/>
      <c r="S281" s="322" t="s">
        <v>1821</v>
      </c>
      <c r="T281" s="56"/>
      <c r="U281" s="386"/>
      <c r="V281" s="386"/>
      <c r="W281" s="1"/>
      <c r="X281" s="2"/>
      <c r="Y281" s="13"/>
      <c r="Z281" s="1"/>
      <c r="AA281" s="1"/>
      <c r="AB281" s="1"/>
      <c r="AC281" s="2"/>
      <c r="AD281" s="13"/>
      <c r="AE281" s="1"/>
      <c r="AF281" s="2"/>
    </row>
    <row r="282" spans="2:32" x14ac:dyDescent="0.2">
      <c r="B282" s="13" t="s">
        <v>94</v>
      </c>
      <c r="C282" s="384" t="s">
        <v>328</v>
      </c>
      <c r="D282" s="386">
        <v>268</v>
      </c>
      <c r="E282" s="387" t="s">
        <v>42</v>
      </c>
      <c r="F282" s="56"/>
      <c r="G282" s="386">
        <v>3</v>
      </c>
      <c r="H282" s="386"/>
      <c r="I282" s="386"/>
      <c r="J282" s="386"/>
      <c r="K282" s="386"/>
      <c r="L282" s="386"/>
      <c r="M282" s="386"/>
      <c r="N282" s="386"/>
      <c r="O282" s="386"/>
      <c r="P282" s="386"/>
      <c r="Q282" s="386"/>
      <c r="R282" s="386"/>
      <c r="S282" s="320" t="s">
        <v>1836</v>
      </c>
      <c r="T282" s="56"/>
      <c r="U282" s="386"/>
      <c r="V282" s="386"/>
      <c r="W282" s="1"/>
      <c r="X282" s="2"/>
      <c r="Y282" s="13"/>
      <c r="Z282" s="1"/>
      <c r="AA282" s="1"/>
      <c r="AB282" s="1"/>
      <c r="AC282" s="2"/>
      <c r="AD282" s="13"/>
      <c r="AE282" s="1"/>
      <c r="AF282" s="2"/>
    </row>
    <row r="283" spans="2:32" ht="15" customHeight="1" x14ac:dyDescent="0.2">
      <c r="B283" s="13" t="s">
        <v>94</v>
      </c>
      <c r="C283" s="384" t="s">
        <v>328</v>
      </c>
      <c r="D283" s="386">
        <v>269</v>
      </c>
      <c r="E283" s="387" t="s">
        <v>42</v>
      </c>
      <c r="F283" s="56"/>
      <c r="G283" s="386">
        <v>3</v>
      </c>
      <c r="H283" s="386"/>
      <c r="I283" s="386"/>
      <c r="J283" s="386"/>
      <c r="K283" s="386"/>
      <c r="L283" s="386"/>
      <c r="M283" s="386"/>
      <c r="N283" s="386"/>
      <c r="O283" s="386"/>
      <c r="P283" s="386"/>
      <c r="Q283" s="386"/>
      <c r="R283" s="386"/>
      <c r="S283" s="322" t="s">
        <v>1814</v>
      </c>
      <c r="T283" s="56"/>
      <c r="U283" s="386"/>
      <c r="V283" s="386"/>
      <c r="W283" s="1"/>
      <c r="X283" s="2"/>
      <c r="Y283" s="13"/>
      <c r="Z283" s="1"/>
      <c r="AA283" s="1"/>
      <c r="AB283" s="1"/>
      <c r="AC283" s="2"/>
      <c r="AD283" s="13"/>
      <c r="AE283" s="1"/>
      <c r="AF283" s="2"/>
    </row>
    <row r="284" spans="2:32" ht="15" customHeight="1" x14ac:dyDescent="0.2">
      <c r="B284" s="13" t="s">
        <v>94</v>
      </c>
      <c r="C284" s="384" t="s">
        <v>328</v>
      </c>
      <c r="D284" s="386">
        <v>270</v>
      </c>
      <c r="E284" s="387" t="s">
        <v>42</v>
      </c>
      <c r="F284" s="56"/>
      <c r="G284" s="386">
        <v>3</v>
      </c>
      <c r="H284" s="386"/>
      <c r="I284" s="386"/>
      <c r="J284" s="386"/>
      <c r="K284" s="386"/>
      <c r="L284" s="386"/>
      <c r="M284" s="386"/>
      <c r="N284" s="386"/>
      <c r="O284" s="386"/>
      <c r="P284" s="386"/>
      <c r="Q284" s="386"/>
      <c r="R284" s="386"/>
      <c r="S284" s="322" t="s">
        <v>1814</v>
      </c>
      <c r="T284" s="56"/>
      <c r="U284" s="386"/>
      <c r="V284" s="386"/>
      <c r="W284" s="1"/>
      <c r="X284" s="2"/>
      <c r="Y284" s="13"/>
      <c r="Z284" s="1"/>
      <c r="AA284" s="1"/>
      <c r="AB284" s="1"/>
      <c r="AC284" s="2"/>
      <c r="AD284" s="13"/>
      <c r="AE284" s="1"/>
      <c r="AF284" s="2"/>
    </row>
    <row r="285" spans="2:32" ht="15" customHeight="1" x14ac:dyDescent="0.2">
      <c r="B285" s="13" t="s">
        <v>94</v>
      </c>
      <c r="C285" s="384" t="s">
        <v>328</v>
      </c>
      <c r="D285" s="386">
        <v>271</v>
      </c>
      <c r="E285" s="387" t="s">
        <v>42</v>
      </c>
      <c r="F285" s="56"/>
      <c r="G285" s="386">
        <v>3</v>
      </c>
      <c r="H285" s="386"/>
      <c r="I285" s="386"/>
      <c r="J285" s="386"/>
      <c r="K285" s="386"/>
      <c r="L285" s="386"/>
      <c r="M285" s="386"/>
      <c r="N285" s="386"/>
      <c r="O285" s="386"/>
      <c r="P285" s="386"/>
      <c r="Q285" s="386"/>
      <c r="R285" s="386"/>
      <c r="S285" s="322" t="s">
        <v>1814</v>
      </c>
      <c r="T285" s="56"/>
      <c r="U285" s="386"/>
      <c r="V285" s="386"/>
      <c r="W285" s="1"/>
      <c r="X285" s="2"/>
      <c r="Y285" s="13"/>
      <c r="Z285" s="1"/>
      <c r="AA285" s="1"/>
      <c r="AB285" s="1"/>
      <c r="AC285" s="2"/>
      <c r="AD285" s="13"/>
      <c r="AE285" s="1"/>
      <c r="AF285" s="2"/>
    </row>
    <row r="286" spans="2:32" ht="15" customHeight="1" x14ac:dyDescent="0.2">
      <c r="B286" s="13" t="s">
        <v>94</v>
      </c>
      <c r="C286" s="384" t="s">
        <v>328</v>
      </c>
      <c r="D286" s="386">
        <v>272</v>
      </c>
      <c r="E286" s="387" t="s">
        <v>1113</v>
      </c>
      <c r="F286" s="56"/>
      <c r="G286" s="386">
        <v>4</v>
      </c>
      <c r="H286" s="386"/>
      <c r="I286" s="386">
        <v>3</v>
      </c>
      <c r="J286" s="386"/>
      <c r="K286" s="386"/>
      <c r="L286" s="386"/>
      <c r="M286" s="386"/>
      <c r="N286" s="386"/>
      <c r="O286" s="386"/>
      <c r="P286" s="386"/>
      <c r="Q286" s="386"/>
      <c r="R286" s="386"/>
      <c r="S286" s="322" t="s">
        <v>1814</v>
      </c>
      <c r="T286" s="56"/>
      <c r="U286" s="386"/>
      <c r="V286" s="386"/>
      <c r="W286" s="1"/>
      <c r="X286" s="2"/>
      <c r="Y286" s="13"/>
      <c r="Z286" s="1"/>
      <c r="AA286" s="1"/>
      <c r="AB286" s="1"/>
      <c r="AC286" s="2"/>
      <c r="AD286" s="13"/>
      <c r="AE286" s="1"/>
      <c r="AF286" s="2"/>
    </row>
    <row r="287" spans="2:32" ht="15" customHeight="1" x14ac:dyDescent="0.2">
      <c r="B287" s="13" t="s">
        <v>94</v>
      </c>
      <c r="C287" s="384" t="s">
        <v>328</v>
      </c>
      <c r="D287" s="386">
        <v>273</v>
      </c>
      <c r="E287" s="387" t="s">
        <v>44</v>
      </c>
      <c r="F287" s="56"/>
      <c r="G287" s="386"/>
      <c r="H287" s="386"/>
      <c r="I287" s="386">
        <v>6</v>
      </c>
      <c r="J287" s="386"/>
      <c r="K287" s="386"/>
      <c r="L287" s="386"/>
      <c r="M287" s="386"/>
      <c r="N287" s="386">
        <v>6</v>
      </c>
      <c r="O287" s="386"/>
      <c r="P287" s="386">
        <v>3</v>
      </c>
      <c r="Q287" s="386"/>
      <c r="R287" s="386"/>
      <c r="S287" s="322" t="s">
        <v>1822</v>
      </c>
      <c r="T287" s="56"/>
      <c r="U287" s="386"/>
      <c r="V287" s="386"/>
      <c r="W287" s="1"/>
      <c r="X287" s="2"/>
      <c r="Y287" s="13"/>
      <c r="Z287" s="1"/>
      <c r="AA287" s="1"/>
      <c r="AB287" s="1"/>
      <c r="AC287" s="2"/>
      <c r="AD287" s="13"/>
      <c r="AE287" s="1"/>
      <c r="AF287" s="2"/>
    </row>
    <row r="288" spans="2:32" ht="15" customHeight="1" x14ac:dyDescent="0.2">
      <c r="B288" s="13" t="s">
        <v>94</v>
      </c>
      <c r="C288" s="384" t="s">
        <v>328</v>
      </c>
      <c r="D288" s="386">
        <v>274</v>
      </c>
      <c r="E288" s="387" t="s">
        <v>1109</v>
      </c>
      <c r="F288" s="56"/>
      <c r="G288" s="386">
        <v>4</v>
      </c>
      <c r="H288" s="386">
        <v>3</v>
      </c>
      <c r="I288" s="386">
        <v>2</v>
      </c>
      <c r="J288" s="386"/>
      <c r="K288" s="386">
        <v>2</v>
      </c>
      <c r="L288" s="386"/>
      <c r="M288" s="386"/>
      <c r="N288" s="386"/>
      <c r="O288" s="386"/>
      <c r="P288" s="386">
        <v>3</v>
      </c>
      <c r="Q288" s="386"/>
      <c r="R288" s="386"/>
      <c r="S288" s="322" t="s">
        <v>1823</v>
      </c>
      <c r="T288" s="56"/>
      <c r="U288" s="386"/>
      <c r="V288" s="386"/>
      <c r="W288" s="1"/>
      <c r="X288" s="2"/>
      <c r="Y288" s="13"/>
      <c r="Z288" s="1"/>
      <c r="AA288" s="1"/>
      <c r="AB288" s="1"/>
      <c r="AC288" s="2"/>
      <c r="AD288" s="13"/>
      <c r="AE288" s="1"/>
      <c r="AF288" s="2"/>
    </row>
    <row r="289" spans="2:32" ht="15" customHeight="1" x14ac:dyDescent="0.2">
      <c r="B289" s="13" t="s">
        <v>94</v>
      </c>
      <c r="C289" s="384" t="s">
        <v>328</v>
      </c>
      <c r="D289" s="386">
        <v>275</v>
      </c>
      <c r="E289" s="387" t="s">
        <v>49</v>
      </c>
      <c r="F289" s="56"/>
      <c r="G289" s="386"/>
      <c r="H289" s="386"/>
      <c r="I289" s="386">
        <v>3</v>
      </c>
      <c r="J289" s="386"/>
      <c r="K289" s="386">
        <v>3</v>
      </c>
      <c r="L289" s="386"/>
      <c r="M289" s="386"/>
      <c r="N289" s="386">
        <v>3</v>
      </c>
      <c r="O289" s="386"/>
      <c r="P289" s="386"/>
      <c r="Q289" s="386"/>
      <c r="R289" s="386"/>
      <c r="S289" s="322" t="s">
        <v>1824</v>
      </c>
      <c r="T289" s="56"/>
      <c r="U289" s="386"/>
      <c r="V289" s="386"/>
      <c r="W289" s="1"/>
      <c r="X289" s="2"/>
      <c r="Y289" s="13"/>
      <c r="Z289" s="1"/>
      <c r="AA289" s="1"/>
      <c r="AB289" s="1"/>
      <c r="AC289" s="2"/>
      <c r="AD289" s="13"/>
      <c r="AE289" s="1"/>
      <c r="AF289" s="2"/>
    </row>
    <row r="290" spans="2:32" ht="15" customHeight="1" x14ac:dyDescent="0.2">
      <c r="B290" s="13" t="s">
        <v>94</v>
      </c>
      <c r="C290" s="384" t="s">
        <v>328</v>
      </c>
      <c r="D290" s="386">
        <v>276</v>
      </c>
      <c r="E290" s="387" t="s">
        <v>1113</v>
      </c>
      <c r="F290" s="56"/>
      <c r="G290" s="386">
        <v>3</v>
      </c>
      <c r="H290" s="386"/>
      <c r="I290" s="386">
        <v>3</v>
      </c>
      <c r="J290" s="386"/>
      <c r="K290" s="386"/>
      <c r="L290" s="386"/>
      <c r="M290" s="386"/>
      <c r="N290" s="386"/>
      <c r="O290" s="386"/>
      <c r="P290" s="386">
        <v>3</v>
      </c>
      <c r="Q290" s="386"/>
      <c r="R290" s="386"/>
      <c r="S290" s="321" t="s">
        <v>1125</v>
      </c>
      <c r="T290" s="56"/>
      <c r="U290" s="386"/>
      <c r="V290" s="386"/>
      <c r="W290" s="1"/>
      <c r="X290" s="2"/>
      <c r="Y290" s="13"/>
      <c r="Z290" s="1"/>
      <c r="AA290" s="1"/>
      <c r="AB290" s="1"/>
      <c r="AC290" s="2"/>
      <c r="AD290" s="13"/>
      <c r="AE290" s="1"/>
      <c r="AF290" s="2"/>
    </row>
    <row r="291" spans="2:32" ht="15" customHeight="1" x14ac:dyDescent="0.2">
      <c r="B291" s="13" t="s">
        <v>94</v>
      </c>
      <c r="C291" s="384" t="s">
        <v>328</v>
      </c>
      <c r="D291" s="386">
        <v>277</v>
      </c>
      <c r="E291" s="387" t="s">
        <v>49</v>
      </c>
      <c r="F291" s="56"/>
      <c r="G291" s="386"/>
      <c r="H291" s="386"/>
      <c r="I291" s="386">
        <v>3</v>
      </c>
      <c r="J291" s="386"/>
      <c r="K291" s="386"/>
      <c r="L291" s="386"/>
      <c r="M291" s="386"/>
      <c r="N291" s="386"/>
      <c r="O291" s="386"/>
      <c r="P291" s="386"/>
      <c r="Q291" s="386"/>
      <c r="R291" s="386"/>
      <c r="S291" s="321" t="s">
        <v>1116</v>
      </c>
      <c r="T291" s="56"/>
      <c r="U291" s="386"/>
      <c r="V291" s="386"/>
      <c r="W291" s="1"/>
      <c r="X291" s="2"/>
      <c r="Y291" s="13"/>
      <c r="Z291" s="1"/>
      <c r="AA291" s="1"/>
      <c r="AB291" s="1"/>
      <c r="AC291" s="2"/>
      <c r="AD291" s="13"/>
      <c r="AE291" s="1"/>
      <c r="AF291" s="2"/>
    </row>
    <row r="292" spans="2:32" ht="15" customHeight="1" x14ac:dyDescent="0.2">
      <c r="B292" s="13" t="s">
        <v>94</v>
      </c>
      <c r="C292" s="384" t="s">
        <v>328</v>
      </c>
      <c r="D292" s="386">
        <v>278</v>
      </c>
      <c r="E292" s="387" t="s">
        <v>49</v>
      </c>
      <c r="F292" s="56"/>
      <c r="G292" s="386">
        <v>3</v>
      </c>
      <c r="H292" s="386"/>
      <c r="I292" s="386">
        <v>6</v>
      </c>
      <c r="J292" s="386"/>
      <c r="K292" s="386"/>
      <c r="L292" s="386"/>
      <c r="M292" s="386"/>
      <c r="N292" s="386">
        <v>3</v>
      </c>
      <c r="O292" s="386"/>
      <c r="P292" s="386">
        <v>3</v>
      </c>
      <c r="Q292" s="386"/>
      <c r="R292" s="386"/>
      <c r="S292" s="322" t="s">
        <v>1825</v>
      </c>
      <c r="T292" s="56"/>
      <c r="U292" s="386"/>
      <c r="V292" s="386"/>
      <c r="W292" s="1"/>
      <c r="X292" s="2"/>
      <c r="Y292" s="13"/>
      <c r="Z292" s="1"/>
      <c r="AA292" s="1"/>
      <c r="AB292" s="1"/>
      <c r="AC292" s="2"/>
      <c r="AD292" s="13"/>
      <c r="AE292" s="1"/>
      <c r="AF292" s="2"/>
    </row>
    <row r="293" spans="2:32" ht="15" customHeight="1" x14ac:dyDescent="0.2">
      <c r="B293" s="13" t="s">
        <v>94</v>
      </c>
      <c r="C293" s="384" t="s">
        <v>328</v>
      </c>
      <c r="D293" s="386">
        <v>279</v>
      </c>
      <c r="E293" s="387" t="s">
        <v>62</v>
      </c>
      <c r="F293" s="56"/>
      <c r="G293" s="386">
        <v>1</v>
      </c>
      <c r="H293" s="386">
        <v>3</v>
      </c>
      <c r="I293" s="386">
        <v>3</v>
      </c>
      <c r="J293" s="386"/>
      <c r="K293" s="386">
        <v>3</v>
      </c>
      <c r="L293" s="386"/>
      <c r="M293" s="386"/>
      <c r="N293" s="386"/>
      <c r="O293" s="386"/>
      <c r="P293" s="386"/>
      <c r="Q293" s="386"/>
      <c r="R293" s="386"/>
      <c r="S293" s="322" t="s">
        <v>1826</v>
      </c>
      <c r="T293" s="56"/>
      <c r="U293" s="386"/>
      <c r="V293" s="386"/>
      <c r="W293" s="1"/>
      <c r="X293" s="2"/>
      <c r="Y293" s="13"/>
      <c r="Z293" s="1"/>
      <c r="AA293" s="1"/>
      <c r="AB293" s="1"/>
      <c r="AC293" s="2"/>
      <c r="AD293" s="13"/>
      <c r="AE293" s="1"/>
      <c r="AF293" s="2"/>
    </row>
    <row r="294" spans="2:32" ht="15" customHeight="1" x14ac:dyDescent="0.2">
      <c r="B294" s="13" t="s">
        <v>94</v>
      </c>
      <c r="C294" s="384" t="s">
        <v>328</v>
      </c>
      <c r="D294" s="386">
        <v>280</v>
      </c>
      <c r="E294" s="387" t="s">
        <v>44</v>
      </c>
      <c r="F294" s="56"/>
      <c r="G294" s="386"/>
      <c r="H294" s="386">
        <v>6</v>
      </c>
      <c r="I294" s="386"/>
      <c r="J294" s="386"/>
      <c r="K294" s="386">
        <v>3</v>
      </c>
      <c r="L294" s="386"/>
      <c r="M294" s="386"/>
      <c r="N294" s="386">
        <v>2</v>
      </c>
      <c r="O294" s="386"/>
      <c r="P294" s="386"/>
      <c r="Q294" s="386"/>
      <c r="R294" s="386"/>
      <c r="S294" s="322" t="s">
        <v>1827</v>
      </c>
      <c r="T294" s="56"/>
      <c r="U294" s="386"/>
      <c r="V294" s="386"/>
      <c r="W294" s="1"/>
      <c r="X294" s="2"/>
      <c r="Y294" s="13"/>
      <c r="Z294" s="1"/>
      <c r="AA294" s="1"/>
      <c r="AB294" s="1"/>
      <c r="AC294" s="2"/>
      <c r="AD294" s="13"/>
      <c r="AE294" s="1"/>
      <c r="AF294" s="2"/>
    </row>
    <row r="295" spans="2:32" ht="15" customHeight="1" x14ac:dyDescent="0.2">
      <c r="B295" s="13" t="s">
        <v>94</v>
      </c>
      <c r="C295" s="384" t="s">
        <v>328</v>
      </c>
      <c r="D295" s="386">
        <v>281</v>
      </c>
      <c r="E295" s="387" t="s">
        <v>42</v>
      </c>
      <c r="F295" s="56"/>
      <c r="G295" s="386">
        <v>3</v>
      </c>
      <c r="H295" s="386"/>
      <c r="I295" s="386"/>
      <c r="J295" s="386"/>
      <c r="K295" s="386"/>
      <c r="L295" s="386"/>
      <c r="M295" s="386"/>
      <c r="N295" s="386">
        <v>3</v>
      </c>
      <c r="O295" s="386"/>
      <c r="P295" s="386"/>
      <c r="Q295" s="386"/>
      <c r="R295" s="386"/>
      <c r="S295" s="322" t="s">
        <v>1809</v>
      </c>
      <c r="T295" s="56"/>
      <c r="U295" s="386"/>
      <c r="V295" s="386"/>
      <c r="W295" s="1"/>
      <c r="X295" s="2"/>
      <c r="Y295" s="13"/>
      <c r="Z295" s="1"/>
      <c r="AA295" s="1"/>
      <c r="AB295" s="1"/>
      <c r="AC295" s="2"/>
      <c r="AD295" s="13"/>
      <c r="AE295" s="1"/>
      <c r="AF295" s="2"/>
    </row>
    <row r="296" spans="2:32" ht="15" customHeight="1" x14ac:dyDescent="0.2">
      <c r="B296" s="13" t="s">
        <v>94</v>
      </c>
      <c r="C296" s="384" t="s">
        <v>328</v>
      </c>
      <c r="D296" s="386">
        <v>282</v>
      </c>
      <c r="E296" s="387" t="s">
        <v>50</v>
      </c>
      <c r="F296" s="56"/>
      <c r="G296" s="386">
        <v>2</v>
      </c>
      <c r="H296" s="386"/>
      <c r="I296" s="386">
        <v>6</v>
      </c>
      <c r="J296" s="386"/>
      <c r="K296" s="386"/>
      <c r="L296" s="386"/>
      <c r="M296" s="386"/>
      <c r="N296" s="386"/>
      <c r="O296" s="386"/>
      <c r="P296" s="386"/>
      <c r="Q296" s="386"/>
      <c r="R296" s="386"/>
      <c r="S296" s="322" t="s">
        <v>1136</v>
      </c>
      <c r="T296" s="56"/>
      <c r="U296" s="386"/>
      <c r="V296" s="386"/>
      <c r="W296" s="1"/>
      <c r="X296" s="2"/>
      <c r="Y296" s="13"/>
      <c r="Z296" s="1"/>
      <c r="AA296" s="1"/>
      <c r="AB296" s="1"/>
      <c r="AC296" s="2"/>
      <c r="AD296" s="13"/>
      <c r="AE296" s="1"/>
      <c r="AF296" s="2"/>
    </row>
    <row r="297" spans="2:32" ht="15" customHeight="1" x14ac:dyDescent="0.2">
      <c r="B297" s="13" t="s">
        <v>94</v>
      </c>
      <c r="C297" s="384" t="s">
        <v>328</v>
      </c>
      <c r="D297" s="386">
        <v>283</v>
      </c>
      <c r="E297" s="387" t="s">
        <v>62</v>
      </c>
      <c r="F297" s="56"/>
      <c r="G297" s="386">
        <v>3</v>
      </c>
      <c r="H297" s="386">
        <v>3</v>
      </c>
      <c r="I297" s="386">
        <v>3</v>
      </c>
      <c r="J297" s="386"/>
      <c r="K297" s="386">
        <v>3</v>
      </c>
      <c r="L297" s="386"/>
      <c r="M297" s="386"/>
      <c r="N297" s="386">
        <v>3</v>
      </c>
      <c r="O297" s="386"/>
      <c r="P297" s="386"/>
      <c r="Q297" s="386"/>
      <c r="R297" s="386"/>
      <c r="S297" s="322" t="s">
        <v>1826</v>
      </c>
      <c r="T297" s="56"/>
      <c r="U297" s="386"/>
      <c r="V297" s="386"/>
      <c r="W297" s="1"/>
      <c r="X297" s="2"/>
      <c r="Y297" s="13"/>
      <c r="Z297" s="1"/>
      <c r="AA297" s="1"/>
      <c r="AB297" s="1"/>
      <c r="AC297" s="2"/>
      <c r="AD297" s="13"/>
      <c r="AE297" s="1"/>
      <c r="AF297" s="2"/>
    </row>
    <row r="298" spans="2:32" ht="15" customHeight="1" x14ac:dyDescent="0.2">
      <c r="B298" s="13" t="s">
        <v>94</v>
      </c>
      <c r="C298" s="384" t="s">
        <v>328</v>
      </c>
      <c r="D298" s="386">
        <v>284</v>
      </c>
      <c r="E298" s="387" t="s">
        <v>50</v>
      </c>
      <c r="F298" s="56"/>
      <c r="G298" s="386"/>
      <c r="H298" s="386">
        <v>6</v>
      </c>
      <c r="I298" s="386"/>
      <c r="J298" s="386"/>
      <c r="K298" s="386"/>
      <c r="L298" s="386"/>
      <c r="M298" s="386"/>
      <c r="N298" s="386"/>
      <c r="O298" s="386"/>
      <c r="P298" s="386">
        <v>3</v>
      </c>
      <c r="Q298" s="386"/>
      <c r="R298" s="386"/>
      <c r="S298" s="322" t="s">
        <v>1828</v>
      </c>
      <c r="T298" s="56"/>
      <c r="U298" s="386"/>
      <c r="V298" s="386"/>
      <c r="W298" s="1"/>
      <c r="X298" s="2"/>
      <c r="Y298" s="13"/>
      <c r="Z298" s="1"/>
      <c r="AA298" s="1"/>
      <c r="AB298" s="1"/>
      <c r="AC298" s="2"/>
      <c r="AD298" s="13"/>
      <c r="AE298" s="1"/>
      <c r="AF298" s="2"/>
    </row>
    <row r="299" spans="2:32" ht="15" customHeight="1" x14ac:dyDescent="0.2">
      <c r="B299" s="13" t="s">
        <v>94</v>
      </c>
      <c r="C299" s="384" t="s">
        <v>328</v>
      </c>
      <c r="D299" s="386">
        <v>285</v>
      </c>
      <c r="E299" s="387" t="s">
        <v>50</v>
      </c>
      <c r="F299" s="56"/>
      <c r="G299" s="386">
        <v>1</v>
      </c>
      <c r="H299" s="386">
        <v>6</v>
      </c>
      <c r="I299" s="386"/>
      <c r="J299" s="386"/>
      <c r="K299" s="386"/>
      <c r="L299" s="386"/>
      <c r="M299" s="386"/>
      <c r="N299" s="386"/>
      <c r="O299" s="386"/>
      <c r="P299" s="386"/>
      <c r="Q299" s="386"/>
      <c r="R299" s="386"/>
      <c r="S299" s="322" t="s">
        <v>1215</v>
      </c>
      <c r="T299" s="56"/>
      <c r="U299" s="386"/>
      <c r="V299" s="386"/>
      <c r="W299" s="1"/>
      <c r="X299" s="2"/>
      <c r="Y299" s="13"/>
      <c r="Z299" s="1"/>
      <c r="AA299" s="1"/>
      <c r="AB299" s="1"/>
      <c r="AC299" s="2"/>
      <c r="AD299" s="13"/>
      <c r="AE299" s="1"/>
      <c r="AF299" s="2"/>
    </row>
    <row r="300" spans="2:32" ht="15" customHeight="1" x14ac:dyDescent="0.2">
      <c r="B300" s="13" t="s">
        <v>94</v>
      </c>
      <c r="C300" s="384" t="s">
        <v>328</v>
      </c>
      <c r="D300" s="386">
        <v>286</v>
      </c>
      <c r="E300" s="387" t="s">
        <v>55</v>
      </c>
      <c r="F300" s="56"/>
      <c r="G300" s="386">
        <v>2</v>
      </c>
      <c r="H300" s="386">
        <v>6</v>
      </c>
      <c r="I300" s="386"/>
      <c r="J300" s="386"/>
      <c r="K300" s="386"/>
      <c r="L300" s="386"/>
      <c r="M300" s="386"/>
      <c r="N300" s="386"/>
      <c r="O300" s="386"/>
      <c r="P300" s="386"/>
      <c r="Q300" s="386"/>
      <c r="R300" s="386"/>
      <c r="S300" s="321" t="s">
        <v>1116</v>
      </c>
      <c r="T300" s="56"/>
      <c r="U300" s="386"/>
      <c r="V300" s="386"/>
      <c r="W300" s="1"/>
      <c r="X300" s="2"/>
      <c r="Y300" s="13"/>
      <c r="Z300" s="1"/>
      <c r="AA300" s="1"/>
      <c r="AB300" s="1"/>
      <c r="AC300" s="2"/>
      <c r="AD300" s="13"/>
      <c r="AE300" s="1"/>
      <c r="AF300" s="2"/>
    </row>
    <row r="301" spans="2:32" ht="15" customHeight="1" x14ac:dyDescent="0.2">
      <c r="B301" s="13" t="s">
        <v>94</v>
      </c>
      <c r="C301" s="384" t="s">
        <v>328</v>
      </c>
      <c r="D301" s="386">
        <v>287</v>
      </c>
      <c r="E301" s="387" t="s">
        <v>44</v>
      </c>
      <c r="F301" s="56"/>
      <c r="G301" s="386">
        <v>1</v>
      </c>
      <c r="H301" s="386">
        <v>6</v>
      </c>
      <c r="I301" s="386"/>
      <c r="J301" s="386"/>
      <c r="K301" s="386"/>
      <c r="L301" s="386"/>
      <c r="M301" s="386"/>
      <c r="N301" s="386"/>
      <c r="O301" s="386"/>
      <c r="P301" s="386"/>
      <c r="Q301" s="386"/>
      <c r="R301" s="386"/>
      <c r="S301" s="322" t="s">
        <v>1215</v>
      </c>
      <c r="T301" s="56"/>
      <c r="U301" s="386"/>
      <c r="V301" s="386"/>
      <c r="W301" s="1"/>
      <c r="X301" s="2"/>
      <c r="Y301" s="13"/>
      <c r="Z301" s="1"/>
      <c r="AA301" s="1"/>
      <c r="AB301" s="1"/>
      <c r="AC301" s="2"/>
      <c r="AD301" s="13"/>
      <c r="AE301" s="1"/>
      <c r="AF301" s="2"/>
    </row>
    <row r="302" spans="2:32" ht="15" customHeight="1" x14ac:dyDescent="0.2">
      <c r="B302" s="13" t="s">
        <v>94</v>
      </c>
      <c r="C302" s="384" t="s">
        <v>328</v>
      </c>
      <c r="D302" s="386">
        <v>288</v>
      </c>
      <c r="E302" s="387" t="s">
        <v>42</v>
      </c>
      <c r="F302" s="56"/>
      <c r="G302" s="386">
        <v>3</v>
      </c>
      <c r="H302" s="386"/>
      <c r="I302" s="386"/>
      <c r="J302" s="386"/>
      <c r="K302" s="386"/>
      <c r="L302" s="386"/>
      <c r="M302" s="386"/>
      <c r="N302" s="386"/>
      <c r="O302" s="386"/>
      <c r="P302" s="386"/>
      <c r="Q302" s="386"/>
      <c r="R302" s="386"/>
      <c r="S302" s="321" t="s">
        <v>1116</v>
      </c>
      <c r="T302" s="56"/>
      <c r="U302" s="386"/>
      <c r="V302" s="386"/>
      <c r="W302" s="1"/>
      <c r="X302" s="2"/>
      <c r="Y302" s="13"/>
      <c r="Z302" s="1"/>
      <c r="AA302" s="1"/>
      <c r="AB302" s="1"/>
      <c r="AC302" s="2"/>
      <c r="AD302" s="13"/>
      <c r="AE302" s="1"/>
      <c r="AF302" s="2"/>
    </row>
    <row r="303" spans="2:32" ht="15" customHeight="1" x14ac:dyDescent="0.2">
      <c r="B303" s="13" t="s">
        <v>94</v>
      </c>
      <c r="C303" s="384" t="s">
        <v>328</v>
      </c>
      <c r="D303" s="386">
        <v>289</v>
      </c>
      <c r="E303" s="387" t="s">
        <v>1109</v>
      </c>
      <c r="F303" s="56"/>
      <c r="G303" s="386">
        <v>3</v>
      </c>
      <c r="H303" s="386">
        <v>3</v>
      </c>
      <c r="I303" s="386"/>
      <c r="J303" s="386"/>
      <c r="K303" s="386">
        <v>3</v>
      </c>
      <c r="L303" s="386"/>
      <c r="M303" s="386"/>
      <c r="N303" s="386"/>
      <c r="O303" s="386"/>
      <c r="P303" s="386"/>
      <c r="Q303" s="386"/>
      <c r="R303" s="386"/>
      <c r="S303" s="321" t="s">
        <v>1829</v>
      </c>
      <c r="T303" s="56"/>
      <c r="U303" s="386"/>
      <c r="V303" s="386"/>
      <c r="W303" s="1"/>
      <c r="X303" s="2"/>
      <c r="Y303" s="13"/>
      <c r="Z303" s="1"/>
      <c r="AA303" s="1"/>
      <c r="AB303" s="1"/>
      <c r="AC303" s="2"/>
      <c r="AD303" s="13"/>
      <c r="AE303" s="1"/>
      <c r="AF303" s="2"/>
    </row>
    <row r="304" spans="2:32" ht="15" customHeight="1" x14ac:dyDescent="0.2">
      <c r="B304" s="13" t="s">
        <v>94</v>
      </c>
      <c r="C304" s="384" t="s">
        <v>328</v>
      </c>
      <c r="D304" s="386">
        <v>290</v>
      </c>
      <c r="E304" s="387" t="s">
        <v>44</v>
      </c>
      <c r="F304" s="56"/>
      <c r="G304" s="386">
        <v>1</v>
      </c>
      <c r="H304" s="386">
        <v>6</v>
      </c>
      <c r="I304" s="386"/>
      <c r="J304" s="386"/>
      <c r="K304" s="386"/>
      <c r="L304" s="386"/>
      <c r="M304" s="386"/>
      <c r="N304" s="386"/>
      <c r="O304" s="386"/>
      <c r="P304" s="386"/>
      <c r="Q304" s="386"/>
      <c r="R304" s="386"/>
      <c r="S304" s="322" t="s">
        <v>1215</v>
      </c>
      <c r="T304" s="56"/>
      <c r="U304" s="386"/>
      <c r="V304" s="386"/>
      <c r="W304" s="1"/>
      <c r="X304" s="2"/>
      <c r="Y304" s="13"/>
      <c r="Z304" s="1"/>
      <c r="AA304" s="1"/>
      <c r="AB304" s="1"/>
      <c r="AC304" s="2"/>
      <c r="AD304" s="13"/>
      <c r="AE304" s="1"/>
      <c r="AF304" s="2"/>
    </row>
    <row r="305" spans="2:32" ht="15" customHeight="1" x14ac:dyDescent="0.2">
      <c r="B305" s="13" t="s">
        <v>94</v>
      </c>
      <c r="C305" s="384" t="s">
        <v>328</v>
      </c>
      <c r="D305" s="386">
        <v>291</v>
      </c>
      <c r="E305" s="387" t="s">
        <v>50</v>
      </c>
      <c r="F305" s="56"/>
      <c r="G305" s="386">
        <v>1</v>
      </c>
      <c r="H305" s="386">
        <v>6</v>
      </c>
      <c r="I305" s="386"/>
      <c r="J305" s="386"/>
      <c r="K305" s="386"/>
      <c r="L305" s="386"/>
      <c r="M305" s="386"/>
      <c r="N305" s="386"/>
      <c r="O305" s="386"/>
      <c r="P305" s="386"/>
      <c r="Q305" s="386"/>
      <c r="R305" s="386"/>
      <c r="S305" s="321" t="s">
        <v>1116</v>
      </c>
      <c r="T305" s="56"/>
      <c r="U305" s="386"/>
      <c r="V305" s="386"/>
      <c r="W305" s="1"/>
      <c r="X305" s="2"/>
      <c r="Y305" s="13"/>
      <c r="Z305" s="1"/>
      <c r="AA305" s="1"/>
      <c r="AB305" s="1"/>
      <c r="AC305" s="2"/>
      <c r="AD305" s="13"/>
      <c r="AE305" s="1"/>
      <c r="AF305" s="2"/>
    </row>
    <row r="306" spans="2:32" ht="15" customHeight="1" x14ac:dyDescent="0.2">
      <c r="B306" s="13" t="s">
        <v>94</v>
      </c>
      <c r="C306" s="384" t="s">
        <v>328</v>
      </c>
      <c r="D306" s="386">
        <v>292</v>
      </c>
      <c r="E306" s="387" t="s">
        <v>42</v>
      </c>
      <c r="F306" s="56"/>
      <c r="G306" s="386">
        <v>3</v>
      </c>
      <c r="H306" s="386"/>
      <c r="I306" s="386"/>
      <c r="J306" s="386"/>
      <c r="K306" s="386"/>
      <c r="L306" s="386"/>
      <c r="M306" s="386"/>
      <c r="N306" s="386"/>
      <c r="O306" s="386"/>
      <c r="P306" s="386"/>
      <c r="Q306" s="386"/>
      <c r="R306" s="386"/>
      <c r="S306" s="321" t="s">
        <v>1116</v>
      </c>
      <c r="T306" s="56"/>
      <c r="U306" s="386"/>
      <c r="V306" s="386"/>
      <c r="W306" s="1"/>
      <c r="X306" s="2"/>
      <c r="Y306" s="13"/>
      <c r="Z306" s="1"/>
      <c r="AA306" s="1"/>
      <c r="AB306" s="1"/>
      <c r="AC306" s="2"/>
      <c r="AD306" s="13"/>
      <c r="AE306" s="1"/>
      <c r="AF306" s="2"/>
    </row>
    <row r="307" spans="2:32" ht="15" customHeight="1" x14ac:dyDescent="0.2">
      <c r="B307" s="13" t="s">
        <v>94</v>
      </c>
      <c r="C307" s="384" t="s">
        <v>328</v>
      </c>
      <c r="D307" s="386">
        <v>293</v>
      </c>
      <c r="E307" s="387" t="s">
        <v>1109</v>
      </c>
      <c r="F307" s="56"/>
      <c r="G307" s="386">
        <v>3</v>
      </c>
      <c r="H307" s="386">
        <v>2</v>
      </c>
      <c r="I307" s="386"/>
      <c r="J307" s="386"/>
      <c r="K307" s="386">
        <v>2</v>
      </c>
      <c r="L307" s="386"/>
      <c r="M307" s="386"/>
      <c r="N307" s="386"/>
      <c r="O307" s="386"/>
      <c r="P307" s="386"/>
      <c r="Q307" s="386"/>
      <c r="R307" s="386"/>
      <c r="S307" s="322" t="s">
        <v>1830</v>
      </c>
      <c r="T307" s="56"/>
      <c r="U307" s="386"/>
      <c r="V307" s="386"/>
      <c r="W307" s="1"/>
      <c r="X307" s="2"/>
      <c r="Y307" s="13"/>
      <c r="Z307" s="1"/>
      <c r="AA307" s="1"/>
      <c r="AB307" s="1"/>
      <c r="AC307" s="2"/>
      <c r="AD307" s="13"/>
      <c r="AE307" s="1"/>
      <c r="AF307" s="2"/>
    </row>
    <row r="308" spans="2:32" ht="15" customHeight="1" x14ac:dyDescent="0.2">
      <c r="B308" s="13" t="s">
        <v>94</v>
      </c>
      <c r="C308" s="384" t="s">
        <v>328</v>
      </c>
      <c r="D308" s="386">
        <v>294</v>
      </c>
      <c r="E308" s="387" t="s">
        <v>42</v>
      </c>
      <c r="F308" s="56"/>
      <c r="G308" s="386">
        <v>3</v>
      </c>
      <c r="H308" s="386"/>
      <c r="I308" s="386"/>
      <c r="J308" s="386"/>
      <c r="K308" s="386"/>
      <c r="L308" s="386"/>
      <c r="M308" s="386"/>
      <c r="N308" s="386"/>
      <c r="O308" s="386"/>
      <c r="P308" s="386"/>
      <c r="Q308" s="386"/>
      <c r="R308" s="386"/>
      <c r="S308" s="321" t="s">
        <v>1116</v>
      </c>
      <c r="T308" s="56"/>
      <c r="U308" s="386"/>
      <c r="V308" s="386"/>
      <c r="W308" s="1"/>
      <c r="X308" s="2"/>
      <c r="Y308" s="13"/>
      <c r="Z308" s="1"/>
      <c r="AA308" s="1"/>
      <c r="AB308" s="1"/>
      <c r="AC308" s="2"/>
      <c r="AD308" s="13"/>
      <c r="AE308" s="1"/>
      <c r="AF308" s="2"/>
    </row>
    <row r="309" spans="2:32" ht="15" customHeight="1" x14ac:dyDescent="0.2">
      <c r="B309" s="13" t="s">
        <v>94</v>
      </c>
      <c r="C309" s="384" t="s">
        <v>328</v>
      </c>
      <c r="D309" s="386">
        <v>295</v>
      </c>
      <c r="E309" s="387" t="s">
        <v>50</v>
      </c>
      <c r="F309" s="56"/>
      <c r="G309" s="386">
        <v>1</v>
      </c>
      <c r="H309" s="386">
        <v>6</v>
      </c>
      <c r="I309" s="386"/>
      <c r="J309" s="386"/>
      <c r="K309" s="386"/>
      <c r="L309" s="386"/>
      <c r="M309" s="386"/>
      <c r="N309" s="386"/>
      <c r="O309" s="386"/>
      <c r="P309" s="386"/>
      <c r="Q309" s="386"/>
      <c r="R309" s="386"/>
      <c r="S309" s="321" t="s">
        <v>1116</v>
      </c>
      <c r="T309" s="56"/>
      <c r="U309" s="386"/>
      <c r="V309" s="386"/>
      <c r="W309" s="1"/>
      <c r="X309" s="2"/>
      <c r="Y309" s="13"/>
      <c r="Z309" s="1"/>
      <c r="AA309" s="1"/>
      <c r="AB309" s="1"/>
      <c r="AC309" s="2"/>
      <c r="AD309" s="13"/>
      <c r="AE309" s="1"/>
      <c r="AF309" s="2"/>
    </row>
    <row r="310" spans="2:32" ht="15" customHeight="1" x14ac:dyDescent="0.2">
      <c r="B310" s="13" t="s">
        <v>94</v>
      </c>
      <c r="C310" s="384" t="s">
        <v>328</v>
      </c>
      <c r="D310" s="386">
        <v>296</v>
      </c>
      <c r="E310" s="387" t="s">
        <v>1113</v>
      </c>
      <c r="F310" s="56"/>
      <c r="G310" s="386">
        <v>3</v>
      </c>
      <c r="H310" s="386">
        <v>2</v>
      </c>
      <c r="I310" s="386"/>
      <c r="J310" s="386"/>
      <c r="K310" s="386">
        <v>3</v>
      </c>
      <c r="L310" s="386"/>
      <c r="M310" s="386"/>
      <c r="N310" s="386"/>
      <c r="O310" s="386"/>
      <c r="P310" s="386"/>
      <c r="Q310" s="386"/>
      <c r="R310" s="386"/>
      <c r="S310" s="321" t="s">
        <v>1831</v>
      </c>
      <c r="T310" s="56"/>
      <c r="U310" s="386"/>
      <c r="V310" s="386"/>
      <c r="W310" s="1"/>
      <c r="X310" s="2"/>
      <c r="Y310" s="13"/>
      <c r="Z310" s="1"/>
      <c r="AA310" s="1"/>
      <c r="AB310" s="1"/>
      <c r="AC310" s="2"/>
      <c r="AD310" s="13"/>
      <c r="AE310" s="1"/>
      <c r="AF310" s="2"/>
    </row>
    <row r="311" spans="2:32" ht="15" customHeight="1" x14ac:dyDescent="0.2">
      <c r="B311" s="13" t="s">
        <v>94</v>
      </c>
      <c r="C311" s="384" t="s">
        <v>328</v>
      </c>
      <c r="D311" s="386">
        <v>297</v>
      </c>
      <c r="E311" s="387" t="s">
        <v>44</v>
      </c>
      <c r="F311" s="56"/>
      <c r="G311" s="386">
        <v>1</v>
      </c>
      <c r="H311" s="386">
        <v>6</v>
      </c>
      <c r="I311" s="386"/>
      <c r="J311" s="386"/>
      <c r="K311" s="386"/>
      <c r="L311" s="386"/>
      <c r="M311" s="386"/>
      <c r="N311" s="386"/>
      <c r="O311" s="386"/>
      <c r="P311" s="386"/>
      <c r="Q311" s="386"/>
      <c r="R311" s="386"/>
      <c r="S311" s="321" t="s">
        <v>1116</v>
      </c>
      <c r="T311" s="56"/>
      <c r="U311" s="386"/>
      <c r="V311" s="386"/>
      <c r="W311" s="1"/>
      <c r="X311" s="2"/>
      <c r="Y311" s="13"/>
      <c r="Z311" s="1"/>
      <c r="AA311" s="1"/>
      <c r="AB311" s="1"/>
      <c r="AC311" s="2"/>
      <c r="AD311" s="13"/>
      <c r="AE311" s="1"/>
      <c r="AF311" s="2"/>
    </row>
    <row r="312" spans="2:32" ht="15" customHeight="1" x14ac:dyDescent="0.2">
      <c r="B312" s="13" t="s">
        <v>94</v>
      </c>
      <c r="C312" s="384" t="s">
        <v>328</v>
      </c>
      <c r="D312" s="386">
        <v>298</v>
      </c>
      <c r="E312" s="387" t="s">
        <v>50</v>
      </c>
      <c r="F312" s="56"/>
      <c r="G312" s="386">
        <v>1</v>
      </c>
      <c r="H312" s="386">
        <v>6</v>
      </c>
      <c r="I312" s="386"/>
      <c r="J312" s="386"/>
      <c r="K312" s="386"/>
      <c r="L312" s="386"/>
      <c r="M312" s="386"/>
      <c r="N312" s="386"/>
      <c r="O312" s="386"/>
      <c r="P312" s="386"/>
      <c r="Q312" s="386"/>
      <c r="R312" s="386"/>
      <c r="S312" s="321" t="s">
        <v>1116</v>
      </c>
      <c r="T312" s="56"/>
      <c r="U312" s="386"/>
      <c r="V312" s="386"/>
      <c r="W312" s="1"/>
      <c r="X312" s="2"/>
      <c r="Y312" s="13"/>
      <c r="Z312" s="1"/>
      <c r="AA312" s="1"/>
      <c r="AB312" s="1"/>
      <c r="AC312" s="2"/>
      <c r="AD312" s="13"/>
      <c r="AE312" s="1"/>
      <c r="AF312" s="2"/>
    </row>
    <row r="313" spans="2:32" ht="15" customHeight="1" x14ac:dyDescent="0.2">
      <c r="B313" s="13" t="s">
        <v>94</v>
      </c>
      <c r="C313" s="384" t="s">
        <v>328</v>
      </c>
      <c r="D313" s="386">
        <v>299</v>
      </c>
      <c r="E313" s="387" t="s">
        <v>50</v>
      </c>
      <c r="F313" s="56"/>
      <c r="G313" s="386">
        <v>1</v>
      </c>
      <c r="H313" s="386">
        <v>6</v>
      </c>
      <c r="I313" s="386"/>
      <c r="J313" s="386"/>
      <c r="K313" s="386"/>
      <c r="L313" s="386"/>
      <c r="M313" s="386"/>
      <c r="N313" s="386"/>
      <c r="O313" s="386"/>
      <c r="P313" s="386"/>
      <c r="Q313" s="386"/>
      <c r="R313" s="386"/>
      <c r="S313" s="321" t="s">
        <v>1116</v>
      </c>
      <c r="T313" s="56"/>
      <c r="U313" s="386"/>
      <c r="V313" s="386"/>
      <c r="W313" s="1"/>
      <c r="X313" s="2"/>
      <c r="Y313" s="13"/>
      <c r="Z313" s="1"/>
      <c r="AA313" s="1"/>
      <c r="AB313" s="1"/>
      <c r="AC313" s="2"/>
      <c r="AD313" s="13"/>
      <c r="AE313" s="1"/>
      <c r="AF313" s="2"/>
    </row>
    <row r="314" spans="2:32" ht="15" customHeight="1" x14ac:dyDescent="0.2">
      <c r="B314" s="13" t="s">
        <v>94</v>
      </c>
      <c r="C314" s="384" t="s">
        <v>328</v>
      </c>
      <c r="D314" s="386">
        <v>300</v>
      </c>
      <c r="E314" s="387" t="s">
        <v>42</v>
      </c>
      <c r="F314" s="56"/>
      <c r="G314" s="386">
        <v>3</v>
      </c>
      <c r="H314" s="386"/>
      <c r="I314" s="386"/>
      <c r="J314" s="386"/>
      <c r="K314" s="386"/>
      <c r="L314" s="386"/>
      <c r="M314" s="386"/>
      <c r="N314" s="386"/>
      <c r="O314" s="386"/>
      <c r="P314" s="386"/>
      <c r="Q314" s="386"/>
      <c r="R314" s="386"/>
      <c r="S314" s="321" t="s">
        <v>1116</v>
      </c>
      <c r="T314" s="56"/>
      <c r="U314" s="386"/>
      <c r="V314" s="386"/>
      <c r="W314" s="1"/>
      <c r="X314" s="2"/>
      <c r="Y314" s="13"/>
      <c r="Z314" s="1"/>
      <c r="AA314" s="1"/>
      <c r="AB314" s="1"/>
      <c r="AC314" s="2"/>
      <c r="AD314" s="13"/>
      <c r="AE314" s="1"/>
      <c r="AF314" s="2"/>
    </row>
    <row r="315" spans="2:32" x14ac:dyDescent="0.2">
      <c r="B315" s="13" t="s">
        <v>94</v>
      </c>
      <c r="C315" s="384" t="s">
        <v>328</v>
      </c>
      <c r="D315" s="386">
        <v>301</v>
      </c>
      <c r="E315" s="387" t="s">
        <v>44</v>
      </c>
      <c r="F315" s="56"/>
      <c r="G315" s="386">
        <v>1</v>
      </c>
      <c r="H315" s="386">
        <v>6</v>
      </c>
      <c r="I315" s="386"/>
      <c r="J315" s="386"/>
      <c r="K315" s="386"/>
      <c r="L315" s="386"/>
      <c r="M315" s="386"/>
      <c r="N315" s="386"/>
      <c r="O315" s="386"/>
      <c r="P315" s="386"/>
      <c r="Q315" s="386"/>
      <c r="R315" s="386"/>
      <c r="S315" s="320" t="s">
        <v>1837</v>
      </c>
      <c r="T315" s="56"/>
      <c r="U315" s="386"/>
      <c r="V315" s="386"/>
      <c r="W315" s="1"/>
      <c r="X315" s="2"/>
      <c r="Y315" s="13"/>
      <c r="Z315" s="1"/>
      <c r="AA315" s="1"/>
      <c r="AB315" s="1"/>
      <c r="AC315" s="2"/>
      <c r="AD315" s="13"/>
      <c r="AE315" s="1"/>
      <c r="AF315" s="2"/>
    </row>
    <row r="316" spans="2:32" ht="15" customHeight="1" x14ac:dyDescent="0.2">
      <c r="B316" s="13" t="s">
        <v>94</v>
      </c>
      <c r="C316" s="384" t="s">
        <v>328</v>
      </c>
      <c r="D316" s="386">
        <v>302</v>
      </c>
      <c r="E316" s="387" t="s">
        <v>50</v>
      </c>
      <c r="F316" s="56"/>
      <c r="G316" s="386">
        <v>2</v>
      </c>
      <c r="H316" s="386">
        <v>6</v>
      </c>
      <c r="I316" s="386"/>
      <c r="J316" s="386"/>
      <c r="K316" s="386"/>
      <c r="L316" s="386"/>
      <c r="M316" s="386"/>
      <c r="N316" s="386"/>
      <c r="O316" s="386"/>
      <c r="P316" s="386"/>
      <c r="Q316" s="386"/>
      <c r="R316" s="386"/>
      <c r="S316" s="321" t="s">
        <v>1116</v>
      </c>
      <c r="T316" s="56"/>
      <c r="U316" s="386"/>
      <c r="V316" s="386"/>
      <c r="W316" s="1"/>
      <c r="X316" s="2"/>
      <c r="Y316" s="13"/>
      <c r="Z316" s="1"/>
      <c r="AA316" s="1"/>
      <c r="AB316" s="1"/>
      <c r="AC316" s="2"/>
      <c r="AD316" s="13"/>
      <c r="AE316" s="1"/>
      <c r="AF316" s="2"/>
    </row>
    <row r="317" spans="2:32" x14ac:dyDescent="0.2">
      <c r="B317" s="13" t="s">
        <v>94</v>
      </c>
      <c r="C317" s="384" t="s">
        <v>328</v>
      </c>
      <c r="D317" s="386">
        <v>303</v>
      </c>
      <c r="E317" s="387" t="s">
        <v>42</v>
      </c>
      <c r="F317" s="56"/>
      <c r="G317" s="386">
        <v>3</v>
      </c>
      <c r="H317" s="386"/>
      <c r="I317" s="386"/>
      <c r="J317" s="386"/>
      <c r="K317" s="386"/>
      <c r="L317" s="386"/>
      <c r="M317" s="386"/>
      <c r="N317" s="386"/>
      <c r="O317" s="386"/>
      <c r="P317" s="386"/>
      <c r="Q317" s="386"/>
      <c r="R317" s="386"/>
      <c r="S317" s="320" t="s">
        <v>1838</v>
      </c>
      <c r="T317" s="56"/>
      <c r="U317" s="386"/>
      <c r="V317" s="386"/>
      <c r="W317" s="1"/>
      <c r="X317" s="2"/>
      <c r="Y317" s="13"/>
      <c r="Z317" s="1"/>
      <c r="AA317" s="1"/>
      <c r="AB317" s="1"/>
      <c r="AC317" s="2"/>
      <c r="AD317" s="13"/>
      <c r="AE317" s="1"/>
      <c r="AF317" s="2"/>
    </row>
    <row r="318" spans="2:32" ht="15" customHeight="1" x14ac:dyDescent="0.2">
      <c r="B318" s="13" t="s">
        <v>94</v>
      </c>
      <c r="C318" s="384" t="s">
        <v>328</v>
      </c>
      <c r="D318" s="386">
        <v>304</v>
      </c>
      <c r="E318" s="387" t="s">
        <v>1109</v>
      </c>
      <c r="F318" s="56"/>
      <c r="G318" s="386">
        <v>3</v>
      </c>
      <c r="H318" s="386">
        <v>4</v>
      </c>
      <c r="I318" s="386"/>
      <c r="J318" s="386"/>
      <c r="K318" s="386">
        <v>2</v>
      </c>
      <c r="L318" s="386"/>
      <c r="M318" s="386"/>
      <c r="N318" s="386"/>
      <c r="O318" s="386"/>
      <c r="P318" s="386"/>
      <c r="Q318" s="386"/>
      <c r="R318" s="386"/>
      <c r="S318" s="321" t="s">
        <v>1832</v>
      </c>
      <c r="T318" s="56"/>
      <c r="U318" s="386"/>
      <c r="V318" s="386"/>
      <c r="W318" s="1"/>
      <c r="X318" s="2"/>
      <c r="Y318" s="13"/>
      <c r="Z318" s="1"/>
      <c r="AA318" s="1"/>
      <c r="AB318" s="1"/>
      <c r="AC318" s="2"/>
      <c r="AD318" s="13"/>
      <c r="AE318" s="1"/>
      <c r="AF318" s="2"/>
    </row>
    <row r="319" spans="2:32" ht="15" customHeight="1" x14ac:dyDescent="0.2">
      <c r="B319" s="13" t="s">
        <v>94</v>
      </c>
      <c r="C319" s="384" t="s">
        <v>328</v>
      </c>
      <c r="D319" s="386">
        <v>305</v>
      </c>
      <c r="E319" s="387" t="s">
        <v>42</v>
      </c>
      <c r="F319" s="56"/>
      <c r="G319" s="386">
        <v>3</v>
      </c>
      <c r="H319" s="386"/>
      <c r="I319" s="386"/>
      <c r="J319" s="386"/>
      <c r="K319" s="386"/>
      <c r="L319" s="386"/>
      <c r="M319" s="386"/>
      <c r="N319" s="386"/>
      <c r="O319" s="386"/>
      <c r="P319" s="386"/>
      <c r="Q319" s="386"/>
      <c r="R319" s="386"/>
      <c r="S319" s="321" t="s">
        <v>1116</v>
      </c>
      <c r="T319" s="56"/>
      <c r="U319" s="386"/>
      <c r="V319" s="386"/>
      <c r="W319" s="1"/>
      <c r="X319" s="2"/>
      <c r="Y319" s="13"/>
      <c r="Z319" s="1"/>
      <c r="AA319" s="1"/>
      <c r="AB319" s="1"/>
      <c r="AC319" s="2"/>
      <c r="AD319" s="13"/>
      <c r="AE319" s="1"/>
      <c r="AF319" s="2"/>
    </row>
    <row r="320" spans="2:32" x14ac:dyDescent="0.2">
      <c r="B320" s="13" t="s">
        <v>94</v>
      </c>
      <c r="C320" s="384" t="s">
        <v>328</v>
      </c>
      <c r="D320" s="386">
        <v>306</v>
      </c>
      <c r="E320" s="387" t="s">
        <v>44</v>
      </c>
      <c r="F320" s="56"/>
      <c r="G320" s="386">
        <v>1</v>
      </c>
      <c r="H320" s="386">
        <v>6</v>
      </c>
      <c r="I320" s="386"/>
      <c r="J320" s="386"/>
      <c r="K320" s="386"/>
      <c r="L320" s="386"/>
      <c r="M320" s="386"/>
      <c r="N320" s="386"/>
      <c r="O320" s="386"/>
      <c r="P320" s="386"/>
      <c r="Q320" s="386"/>
      <c r="R320" s="386"/>
      <c r="S320" s="320" t="s">
        <v>1839</v>
      </c>
      <c r="T320" s="56"/>
      <c r="U320" s="386"/>
      <c r="V320" s="386"/>
      <c r="W320" s="1"/>
      <c r="X320" s="2"/>
      <c r="Y320" s="13"/>
      <c r="Z320" s="1"/>
      <c r="AA320" s="1"/>
      <c r="AB320" s="1"/>
      <c r="AC320" s="2"/>
      <c r="AD320" s="13"/>
      <c r="AE320" s="1"/>
      <c r="AF320" s="2"/>
    </row>
    <row r="321" spans="2:32" ht="15" customHeight="1" x14ac:dyDescent="0.2">
      <c r="B321" s="13" t="s">
        <v>94</v>
      </c>
      <c r="C321" s="384" t="s">
        <v>328</v>
      </c>
      <c r="D321" s="386">
        <v>307</v>
      </c>
      <c r="E321" s="387" t="s">
        <v>42</v>
      </c>
      <c r="F321" s="56"/>
      <c r="G321" s="386">
        <v>3</v>
      </c>
      <c r="H321" s="386"/>
      <c r="I321" s="386"/>
      <c r="J321" s="386"/>
      <c r="K321" s="386"/>
      <c r="L321" s="386"/>
      <c r="M321" s="386"/>
      <c r="N321" s="386"/>
      <c r="O321" s="386"/>
      <c r="P321" s="386"/>
      <c r="Q321" s="386"/>
      <c r="R321" s="386"/>
      <c r="S321" s="321" t="s">
        <v>1116</v>
      </c>
      <c r="T321" s="56"/>
      <c r="U321" s="386"/>
      <c r="V321" s="386"/>
      <c r="W321" s="1"/>
      <c r="X321" s="2"/>
      <c r="Y321" s="13"/>
      <c r="Z321" s="1"/>
      <c r="AA321" s="1"/>
      <c r="AB321" s="1"/>
      <c r="AC321" s="2"/>
      <c r="AD321" s="13"/>
      <c r="AE321" s="1"/>
      <c r="AF321" s="2"/>
    </row>
    <row r="322" spans="2:32" ht="15" customHeight="1" x14ac:dyDescent="0.2">
      <c r="B322" s="13" t="s">
        <v>94</v>
      </c>
      <c r="C322" s="384" t="s">
        <v>328</v>
      </c>
      <c r="D322" s="386">
        <v>308</v>
      </c>
      <c r="E322" s="387" t="s">
        <v>55</v>
      </c>
      <c r="F322" s="56"/>
      <c r="G322" s="386">
        <v>1</v>
      </c>
      <c r="H322" s="386">
        <v>6</v>
      </c>
      <c r="I322" s="386"/>
      <c r="J322" s="386"/>
      <c r="K322" s="386"/>
      <c r="L322" s="386"/>
      <c r="M322" s="386"/>
      <c r="N322" s="386"/>
      <c r="O322" s="386"/>
      <c r="P322" s="386"/>
      <c r="Q322" s="386"/>
      <c r="R322" s="386"/>
      <c r="S322" s="321" t="s">
        <v>1116</v>
      </c>
      <c r="T322" s="56"/>
      <c r="U322" s="386"/>
      <c r="V322" s="386"/>
      <c r="W322" s="1"/>
      <c r="X322" s="2"/>
      <c r="Y322" s="13"/>
      <c r="Z322" s="1"/>
      <c r="AA322" s="1"/>
      <c r="AB322" s="1"/>
      <c r="AC322" s="2"/>
      <c r="AD322" s="13"/>
      <c r="AE322" s="1"/>
      <c r="AF322" s="2"/>
    </row>
    <row r="323" spans="2:32" ht="15" customHeight="1" x14ac:dyDescent="0.2">
      <c r="B323" s="13" t="s">
        <v>94</v>
      </c>
      <c r="C323" s="384" t="s">
        <v>328</v>
      </c>
      <c r="D323" s="386">
        <v>309</v>
      </c>
      <c r="E323" s="387" t="s">
        <v>55</v>
      </c>
      <c r="F323" s="56"/>
      <c r="G323" s="386">
        <v>1</v>
      </c>
      <c r="H323" s="386">
        <v>6</v>
      </c>
      <c r="I323" s="386"/>
      <c r="J323" s="386"/>
      <c r="K323" s="386"/>
      <c r="L323" s="386"/>
      <c r="M323" s="386"/>
      <c r="N323" s="386"/>
      <c r="O323" s="386"/>
      <c r="P323" s="386"/>
      <c r="Q323" s="386"/>
      <c r="R323" s="386"/>
      <c r="S323" s="321" t="s">
        <v>1116</v>
      </c>
      <c r="T323" s="56"/>
      <c r="U323" s="386"/>
      <c r="V323" s="386"/>
      <c r="W323" s="1"/>
      <c r="X323" s="2"/>
      <c r="Y323" s="13"/>
      <c r="Z323" s="1"/>
      <c r="AA323" s="1"/>
      <c r="AB323" s="1"/>
      <c r="AC323" s="2"/>
      <c r="AD323" s="13"/>
      <c r="AE323" s="1"/>
      <c r="AF323" s="2"/>
    </row>
    <row r="324" spans="2:32" ht="15" customHeight="1" x14ac:dyDescent="0.2">
      <c r="B324" s="13" t="s">
        <v>94</v>
      </c>
      <c r="C324" s="384" t="s">
        <v>328</v>
      </c>
      <c r="D324" s="386">
        <v>310</v>
      </c>
      <c r="E324" s="387" t="s">
        <v>57</v>
      </c>
      <c r="F324" s="56"/>
      <c r="G324" s="386">
        <v>3</v>
      </c>
      <c r="H324" s="386"/>
      <c r="I324" s="386"/>
      <c r="J324" s="386"/>
      <c r="K324" s="386">
        <v>3</v>
      </c>
      <c r="L324" s="386"/>
      <c r="M324" s="386"/>
      <c r="N324" s="386">
        <v>3</v>
      </c>
      <c r="O324" s="386"/>
      <c r="P324" s="386"/>
      <c r="Q324" s="386"/>
      <c r="R324" s="386"/>
      <c r="S324" s="321" t="s">
        <v>1833</v>
      </c>
      <c r="T324" s="56"/>
      <c r="U324" s="386"/>
      <c r="V324" s="386"/>
      <c r="W324" s="1"/>
      <c r="X324" s="2"/>
      <c r="Y324" s="13"/>
      <c r="Z324" s="1"/>
      <c r="AA324" s="1"/>
      <c r="AB324" s="1"/>
      <c r="AC324" s="2"/>
      <c r="AD324" s="13"/>
      <c r="AE324" s="1"/>
      <c r="AF324" s="2"/>
    </row>
    <row r="325" spans="2:32" ht="15" customHeight="1" x14ac:dyDescent="0.2">
      <c r="B325" s="13" t="s">
        <v>94</v>
      </c>
      <c r="C325" s="384" t="s">
        <v>328</v>
      </c>
      <c r="D325" s="386">
        <v>311</v>
      </c>
      <c r="E325" s="387" t="s">
        <v>42</v>
      </c>
      <c r="F325" s="56"/>
      <c r="G325" s="386">
        <v>3</v>
      </c>
      <c r="H325" s="386"/>
      <c r="I325" s="386"/>
      <c r="J325" s="386"/>
      <c r="K325" s="386"/>
      <c r="L325" s="386"/>
      <c r="M325" s="386"/>
      <c r="N325" s="386">
        <v>3</v>
      </c>
      <c r="O325" s="386"/>
      <c r="P325" s="386"/>
      <c r="Q325" s="386"/>
      <c r="R325" s="386"/>
      <c r="S325" s="321" t="s">
        <v>1116</v>
      </c>
      <c r="T325" s="56"/>
      <c r="U325" s="386"/>
      <c r="V325" s="386"/>
      <c r="W325" s="1"/>
      <c r="X325" s="2"/>
      <c r="Y325" s="13"/>
      <c r="Z325" s="1"/>
      <c r="AA325" s="1"/>
      <c r="AB325" s="1"/>
      <c r="AC325" s="2"/>
      <c r="AD325" s="13"/>
      <c r="AE325" s="1"/>
      <c r="AF325" s="2"/>
    </row>
    <row r="326" spans="2:32" x14ac:dyDescent="0.2">
      <c r="B326" s="13" t="s">
        <v>94</v>
      </c>
      <c r="C326" s="384" t="s">
        <v>328</v>
      </c>
      <c r="D326" s="386">
        <v>312</v>
      </c>
      <c r="E326" s="387" t="s">
        <v>62</v>
      </c>
      <c r="F326" s="56"/>
      <c r="G326" s="386"/>
      <c r="H326" s="386">
        <v>6</v>
      </c>
      <c r="I326" s="386"/>
      <c r="J326" s="386"/>
      <c r="K326" s="386">
        <v>3</v>
      </c>
      <c r="L326" s="386"/>
      <c r="M326" s="386"/>
      <c r="N326" s="386">
        <v>3</v>
      </c>
      <c r="O326" s="386"/>
      <c r="P326" s="386">
        <v>3</v>
      </c>
      <c r="Q326" s="386"/>
      <c r="R326" s="386"/>
      <c r="S326" s="320" t="s">
        <v>1840</v>
      </c>
      <c r="T326" s="56"/>
      <c r="U326" s="386"/>
      <c r="V326" s="386"/>
      <c r="W326" s="1"/>
      <c r="X326" s="2"/>
      <c r="Y326" s="13"/>
      <c r="Z326" s="1"/>
      <c r="AA326" s="1"/>
      <c r="AB326" s="1"/>
      <c r="AC326" s="2"/>
      <c r="AD326" s="13"/>
      <c r="AE326" s="1"/>
      <c r="AF326" s="2"/>
    </row>
    <row r="327" spans="2:32" ht="15.75" thickBot="1" x14ac:dyDescent="0.25">
      <c r="B327" s="14" t="s">
        <v>94</v>
      </c>
      <c r="C327" s="7" t="s">
        <v>328</v>
      </c>
      <c r="D327" s="15">
        <v>313</v>
      </c>
      <c r="E327" s="265" t="s">
        <v>49</v>
      </c>
      <c r="F327" s="62"/>
      <c r="G327" s="15"/>
      <c r="H327" s="15">
        <v>3</v>
      </c>
      <c r="I327" s="15"/>
      <c r="J327" s="15"/>
      <c r="K327" s="15"/>
      <c r="L327" s="15"/>
      <c r="M327" s="15"/>
      <c r="N327" s="15"/>
      <c r="O327" s="15"/>
      <c r="P327" s="15"/>
      <c r="Q327" s="15"/>
      <c r="R327" s="15"/>
      <c r="S327" s="394" t="s">
        <v>1841</v>
      </c>
      <c r="T327" s="62"/>
      <c r="U327" s="15"/>
      <c r="V327" s="15"/>
      <c r="W327" s="3"/>
      <c r="X327" s="4"/>
      <c r="Y327" s="14"/>
      <c r="Z327" s="3"/>
      <c r="AA327" s="3"/>
      <c r="AB327" s="3"/>
      <c r="AC327" s="4"/>
      <c r="AD327" s="14"/>
      <c r="AE327" s="3"/>
      <c r="AF327" s="4"/>
    </row>
    <row r="329" spans="2:32" ht="15.75" thickBot="1" x14ac:dyDescent="0.25"/>
    <row r="330" spans="2:32" ht="20.25" x14ac:dyDescent="0.2">
      <c r="E330" s="602" t="s">
        <v>296</v>
      </c>
      <c r="F330" s="603"/>
      <c r="G330" s="603"/>
      <c r="H330" s="603"/>
      <c r="I330" s="603"/>
      <c r="J330" s="603"/>
      <c r="K330" s="603"/>
      <c r="L330" s="603"/>
      <c r="M330" s="603"/>
      <c r="N330" s="603"/>
      <c r="O330" s="603"/>
      <c r="P330" s="604"/>
      <c r="Q330" s="602" t="s">
        <v>81</v>
      </c>
      <c r="R330" s="603"/>
      <c r="S330" s="603"/>
      <c r="T330" s="603"/>
      <c r="U330" s="603"/>
      <c r="V330" s="603"/>
      <c r="W330" s="603"/>
      <c r="X330" s="603"/>
      <c r="Y330" s="603"/>
      <c r="Z330" s="603"/>
      <c r="AA330" s="603"/>
      <c r="AB330" s="604"/>
    </row>
    <row r="331" spans="2:32" ht="20.25" x14ac:dyDescent="0.2">
      <c r="E331" s="74" t="s">
        <v>5</v>
      </c>
      <c r="F331" s="75"/>
      <c r="G331" s="605"/>
      <c r="H331" s="606"/>
      <c r="I331" s="606"/>
      <c r="J331" s="606"/>
      <c r="K331" s="606"/>
      <c r="L331" s="606"/>
      <c r="M331" s="606"/>
      <c r="N331" s="606"/>
      <c r="O331" s="606"/>
      <c r="P331" s="607"/>
      <c r="Q331" s="608" t="s">
        <v>5</v>
      </c>
      <c r="R331" s="609"/>
      <c r="S331" s="609"/>
      <c r="T331" s="609"/>
      <c r="U331" s="609"/>
      <c r="V331" s="76"/>
      <c r="W331" s="77"/>
      <c r="X331" s="77"/>
      <c r="Y331" s="77"/>
      <c r="Z331" s="77"/>
      <c r="AA331" s="77"/>
      <c r="AB331" s="78"/>
    </row>
    <row r="332" spans="2:32" ht="18" x14ac:dyDescent="0.2">
      <c r="E332" s="610" t="s">
        <v>92</v>
      </c>
      <c r="F332" s="611"/>
      <c r="G332" s="611"/>
      <c r="H332" s="611"/>
      <c r="I332" s="611"/>
      <c r="J332" s="79"/>
      <c r="K332" s="79"/>
      <c r="L332" s="79"/>
      <c r="M332" s="79"/>
      <c r="N332" s="79"/>
      <c r="O332" s="79"/>
      <c r="P332" s="80"/>
      <c r="Q332" s="610" t="s">
        <v>298</v>
      </c>
      <c r="R332" s="611"/>
      <c r="S332" s="611"/>
      <c r="T332" s="611"/>
      <c r="U332" s="611"/>
      <c r="V332" s="79"/>
      <c r="W332" s="79"/>
      <c r="X332" s="79"/>
      <c r="Y332" s="79"/>
      <c r="Z332" s="79"/>
      <c r="AA332" s="79"/>
      <c r="AB332" s="80"/>
    </row>
    <row r="333" spans="2:32" ht="20.25" x14ac:dyDescent="0.2">
      <c r="E333" s="612" t="s">
        <v>299</v>
      </c>
      <c r="F333" s="613"/>
      <c r="G333" s="613"/>
      <c r="H333" s="614"/>
      <c r="I333" s="615"/>
      <c r="J333" s="615"/>
      <c r="K333" s="615"/>
      <c r="L333" s="615"/>
      <c r="M333" s="615"/>
      <c r="N333" s="615"/>
      <c r="O333" s="615"/>
      <c r="P333" s="616"/>
      <c r="Q333" s="612" t="s">
        <v>297</v>
      </c>
      <c r="R333" s="613"/>
      <c r="S333" s="613"/>
      <c r="T333" s="614"/>
      <c r="U333" s="615"/>
      <c r="V333" s="615"/>
      <c r="W333" s="615"/>
      <c r="X333" s="615"/>
      <c r="Y333" s="615"/>
      <c r="Z333" s="615"/>
      <c r="AA333" s="615"/>
      <c r="AB333" s="616"/>
    </row>
    <row r="334" spans="2:32" ht="18.75" thickBot="1" x14ac:dyDescent="0.25">
      <c r="E334" s="595" t="s">
        <v>6</v>
      </c>
      <c r="F334" s="596"/>
      <c r="G334" s="596"/>
      <c r="H334" s="597"/>
      <c r="I334" s="598"/>
      <c r="J334" s="598"/>
      <c r="K334" s="598"/>
      <c r="L334" s="598"/>
      <c r="M334" s="598"/>
      <c r="N334" s="598"/>
      <c r="O334" s="598"/>
      <c r="P334" s="599"/>
      <c r="Q334" s="595" t="s">
        <v>6</v>
      </c>
      <c r="R334" s="596"/>
      <c r="S334" s="596"/>
      <c r="T334" s="597"/>
      <c r="U334" s="600"/>
      <c r="V334" s="600"/>
      <c r="W334" s="600"/>
      <c r="X334" s="600"/>
      <c r="Y334" s="600"/>
      <c r="Z334" s="600"/>
      <c r="AA334" s="600"/>
      <c r="AB334" s="601"/>
    </row>
  </sheetData>
  <sheetProtection insertColumns="0" insertRows="0" deleteColumns="0" deleteRows="0" pivotTables="0"/>
  <mergeCells count="36">
    <mergeCell ref="B10:E13"/>
    <mergeCell ref="F10:AC11"/>
    <mergeCell ref="AD10:AF11"/>
    <mergeCell ref="F12:S12"/>
    <mergeCell ref="T12:X13"/>
    <mergeCell ref="Y12:AC13"/>
    <mergeCell ref="AD12:AF13"/>
    <mergeCell ref="F13:S13"/>
    <mergeCell ref="B9:D9"/>
    <mergeCell ref="E9:P9"/>
    <mergeCell ref="T9:X9"/>
    <mergeCell ref="Y9:AA9"/>
    <mergeCell ref="AB9:AF9"/>
    <mergeCell ref="B8:D8"/>
    <mergeCell ref="E8:X8"/>
    <mergeCell ref="Y8:AA8"/>
    <mergeCell ref="AB8:AF8"/>
    <mergeCell ref="B3:D6"/>
    <mergeCell ref="E3:AE4"/>
    <mergeCell ref="E5:AE6"/>
    <mergeCell ref="AF5:AF6"/>
    <mergeCell ref="B7:AF7"/>
    <mergeCell ref="E333:H333"/>
    <mergeCell ref="I333:P333"/>
    <mergeCell ref="Q333:T333"/>
    <mergeCell ref="U333:AB333"/>
    <mergeCell ref="E334:H334"/>
    <mergeCell ref="I334:P334"/>
    <mergeCell ref="Q334:T334"/>
    <mergeCell ref="U334:AB334"/>
    <mergeCell ref="E330:P330"/>
    <mergeCell ref="Q330:AB330"/>
    <mergeCell ref="G331:P331"/>
    <mergeCell ref="Q331:U331"/>
    <mergeCell ref="E332:I332"/>
    <mergeCell ref="Q332:U332"/>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0">
    <tabColor theme="4"/>
  </sheetPr>
  <dimension ref="B2:AF392"/>
  <sheetViews>
    <sheetView topLeftCell="A268" zoomScale="58" zoomScaleNormal="58" workbookViewId="0">
      <selection activeCell="E44" sqref="E44"/>
    </sheetView>
  </sheetViews>
  <sheetFormatPr defaultColWidth="10.76171875" defaultRowHeight="15" x14ac:dyDescent="0.2"/>
  <cols>
    <col min="1" max="1" width="2.28515625" bestFit="1" customWidth="1"/>
    <col min="2" max="2" width="15.73828125" customWidth="1"/>
    <col min="3" max="3" width="12.64453125" customWidth="1"/>
    <col min="4" max="4" width="10.76171875" style="6" customWidth="1"/>
    <col min="5" max="5" width="25.69140625" customWidth="1"/>
    <col min="6" max="6" width="10.76171875" customWidth="1"/>
    <col min="7" max="18" width="10.76171875" style="6" customWidth="1"/>
    <col min="19" max="19" width="20.71484375" style="157" customWidth="1"/>
    <col min="20" max="20" width="12.64453125" style="54" customWidth="1"/>
    <col min="21" max="22" width="12.64453125" style="6" customWidth="1"/>
    <col min="23" max="23" width="30.66796875" style="157" customWidth="1"/>
    <col min="24" max="24" width="15.73828125" customWidth="1"/>
    <col min="25" max="25" width="12.64453125" style="52" customWidth="1"/>
    <col min="26" max="27" width="12.64453125" style="6" customWidth="1"/>
    <col min="28" max="28" width="30.66796875" style="157" customWidth="1"/>
    <col min="29" max="29" width="15.73828125" customWidth="1"/>
    <col min="30" max="31" width="12.64453125" customWidth="1"/>
    <col min="32" max="32" width="29.0546875" bestFit="1"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659"/>
      <c r="U3" s="572"/>
      <c r="V3" s="572"/>
      <c r="W3" s="572"/>
      <c r="X3" s="572"/>
      <c r="Y3" s="572"/>
      <c r="Z3" s="572"/>
      <c r="AA3" s="572"/>
      <c r="AB3" s="572"/>
      <c r="AC3" s="572"/>
      <c r="AD3" s="572"/>
      <c r="AE3" s="572"/>
      <c r="AF3" s="289" t="s">
        <v>19</v>
      </c>
    </row>
    <row r="4" spans="2:32" ht="15" customHeight="1" x14ac:dyDescent="0.2">
      <c r="B4" s="621"/>
      <c r="C4" s="622"/>
      <c r="D4" s="622"/>
      <c r="E4" s="573"/>
      <c r="F4" s="574"/>
      <c r="G4" s="574"/>
      <c r="H4" s="574"/>
      <c r="I4" s="574"/>
      <c r="J4" s="574"/>
      <c r="K4" s="574"/>
      <c r="L4" s="574"/>
      <c r="M4" s="574"/>
      <c r="N4" s="574"/>
      <c r="O4" s="574"/>
      <c r="P4" s="574"/>
      <c r="Q4" s="574"/>
      <c r="R4" s="574"/>
      <c r="S4" s="574"/>
      <c r="T4" s="660"/>
      <c r="U4" s="574"/>
      <c r="V4" s="574"/>
      <c r="W4" s="574"/>
      <c r="X4" s="574"/>
      <c r="Y4" s="574"/>
      <c r="Z4" s="574"/>
      <c r="AA4" s="574"/>
      <c r="AB4" s="574"/>
      <c r="AC4" s="574"/>
      <c r="AD4" s="574"/>
      <c r="AE4" s="574"/>
      <c r="AF4" s="290"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661"/>
      <c r="U5" s="576"/>
      <c r="V5" s="576"/>
      <c r="W5" s="576"/>
      <c r="X5" s="576"/>
      <c r="Y5" s="576"/>
      <c r="Z5" s="576"/>
      <c r="AA5" s="576"/>
      <c r="AB5" s="576"/>
      <c r="AC5" s="576"/>
      <c r="AD5" s="576"/>
      <c r="AE5" s="576"/>
      <c r="AF5" s="577" t="s">
        <v>80</v>
      </c>
    </row>
    <row r="6" spans="2:32" ht="15" customHeight="1" x14ac:dyDescent="0.2">
      <c r="B6" s="621"/>
      <c r="C6" s="622"/>
      <c r="D6" s="622"/>
      <c r="E6" s="573"/>
      <c r="F6" s="574"/>
      <c r="G6" s="574"/>
      <c r="H6" s="574"/>
      <c r="I6" s="574"/>
      <c r="J6" s="574"/>
      <c r="K6" s="574"/>
      <c r="L6" s="574"/>
      <c r="M6" s="574"/>
      <c r="N6" s="574"/>
      <c r="O6" s="574"/>
      <c r="P6" s="574"/>
      <c r="Q6" s="574"/>
      <c r="R6" s="574"/>
      <c r="S6" s="574"/>
      <c r="T6" s="660"/>
      <c r="U6" s="574"/>
      <c r="V6" s="574"/>
      <c r="W6" s="574"/>
      <c r="X6" s="574"/>
      <c r="Y6" s="574"/>
      <c r="Z6" s="574"/>
      <c r="AA6" s="574"/>
      <c r="AB6" s="574"/>
      <c r="AC6" s="574"/>
      <c r="AD6" s="574"/>
      <c r="AE6" s="574"/>
      <c r="AF6" s="629"/>
    </row>
    <row r="7" spans="2:32" x14ac:dyDescent="0.2">
      <c r="B7" s="621"/>
      <c r="C7" s="622"/>
      <c r="D7" s="622"/>
      <c r="E7" s="622"/>
      <c r="F7" s="622"/>
      <c r="G7" s="622"/>
      <c r="H7" s="622"/>
      <c r="I7" s="622"/>
      <c r="J7" s="622"/>
      <c r="K7" s="622"/>
      <c r="L7" s="622"/>
      <c r="M7" s="622"/>
      <c r="N7" s="622"/>
      <c r="O7" s="622"/>
      <c r="P7" s="622"/>
      <c r="Q7" s="622"/>
      <c r="R7" s="622"/>
      <c r="S7" s="622"/>
      <c r="T7" s="663"/>
      <c r="U7" s="622"/>
      <c r="V7" s="622"/>
      <c r="W7" s="622"/>
      <c r="X7" s="622"/>
      <c r="Y7" s="622"/>
      <c r="Z7" s="622"/>
      <c r="AA7" s="622"/>
      <c r="AB7" s="622"/>
      <c r="AC7" s="630"/>
      <c r="AD7" s="630"/>
      <c r="AE7" s="630"/>
      <c r="AF7" s="631"/>
    </row>
    <row r="8" spans="2:32" x14ac:dyDescent="0.2">
      <c r="B8" s="579" t="s">
        <v>15</v>
      </c>
      <c r="C8" s="580"/>
      <c r="D8" s="581"/>
      <c r="E8" s="632" t="s">
        <v>38</v>
      </c>
      <c r="F8" s="633"/>
      <c r="G8" s="633"/>
      <c r="H8" s="633"/>
      <c r="I8" s="633"/>
      <c r="J8" s="633"/>
      <c r="K8" s="633"/>
      <c r="L8" s="633"/>
      <c r="M8" s="633"/>
      <c r="N8" s="633"/>
      <c r="O8" s="633"/>
      <c r="P8" s="633"/>
      <c r="Q8" s="633"/>
      <c r="R8" s="633"/>
      <c r="S8" s="633"/>
      <c r="T8" s="664"/>
      <c r="U8" s="633"/>
      <c r="V8" s="633"/>
      <c r="W8" s="633"/>
      <c r="X8" s="633"/>
      <c r="Y8" s="634" t="s">
        <v>12</v>
      </c>
      <c r="Z8" s="634"/>
      <c r="AA8" s="634"/>
      <c r="AB8" s="582">
        <v>4600135303</v>
      </c>
      <c r="AC8" s="583"/>
      <c r="AD8" s="583"/>
      <c r="AE8" s="583"/>
      <c r="AF8" s="590"/>
    </row>
    <row r="9" spans="2:32" x14ac:dyDescent="0.2">
      <c r="B9" s="579" t="s">
        <v>14</v>
      </c>
      <c r="C9" s="580"/>
      <c r="D9" s="581"/>
      <c r="E9" s="582" t="s">
        <v>39</v>
      </c>
      <c r="F9" s="639"/>
      <c r="G9" s="639"/>
      <c r="H9" s="639"/>
      <c r="I9" s="639"/>
      <c r="J9" s="639"/>
      <c r="K9" s="639"/>
      <c r="L9" s="639"/>
      <c r="M9" s="639"/>
      <c r="N9" s="639"/>
      <c r="O9" s="639"/>
      <c r="P9" s="639"/>
      <c r="Q9" s="268"/>
      <c r="R9" s="268"/>
      <c r="S9" s="270"/>
      <c r="T9" s="662"/>
      <c r="U9" s="586"/>
      <c r="V9" s="586"/>
      <c r="W9" s="586"/>
      <c r="X9" s="587"/>
      <c r="Y9" s="588" t="s">
        <v>13</v>
      </c>
      <c r="Z9" s="584"/>
      <c r="AA9" s="589"/>
      <c r="AB9" s="582" t="s">
        <v>40</v>
      </c>
      <c r="AC9" s="583"/>
      <c r="AD9" s="583"/>
      <c r="AE9" s="583"/>
      <c r="AF9" s="590"/>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665"/>
      <c r="U10" s="543"/>
      <c r="V10" s="543"/>
      <c r="W10" s="543"/>
      <c r="X10" s="543"/>
      <c r="Y10" s="543"/>
      <c r="Z10" s="543"/>
      <c r="AA10" s="543"/>
      <c r="AB10" s="543"/>
      <c r="AC10" s="543"/>
      <c r="AD10" s="635" t="s">
        <v>2</v>
      </c>
      <c r="AE10" s="635"/>
      <c r="AF10" s="636"/>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666"/>
      <c r="U11" s="546"/>
      <c r="V11" s="546"/>
      <c r="W11" s="546"/>
      <c r="X11" s="546"/>
      <c r="Y11" s="546"/>
      <c r="Z11" s="546"/>
      <c r="AA11" s="546"/>
      <c r="AB11" s="546"/>
      <c r="AC11" s="546"/>
      <c r="AD11" s="637"/>
      <c r="AE11" s="637"/>
      <c r="AF11" s="638"/>
    </row>
    <row r="12" spans="2:32" x14ac:dyDescent="0.2">
      <c r="B12" s="537"/>
      <c r="C12" s="538"/>
      <c r="D12" s="538"/>
      <c r="E12" s="538"/>
      <c r="F12" s="550" t="s">
        <v>3</v>
      </c>
      <c r="G12" s="551"/>
      <c r="H12" s="551"/>
      <c r="I12" s="551"/>
      <c r="J12" s="551"/>
      <c r="K12" s="551"/>
      <c r="L12" s="551"/>
      <c r="M12" s="551"/>
      <c r="N12" s="551"/>
      <c r="O12" s="551"/>
      <c r="P12" s="551"/>
      <c r="Q12" s="551"/>
      <c r="R12" s="551"/>
      <c r="S12" s="552"/>
      <c r="T12" s="667" t="s">
        <v>17</v>
      </c>
      <c r="U12" s="554"/>
      <c r="V12" s="554"/>
      <c r="W12" s="554"/>
      <c r="X12" s="555"/>
      <c r="Y12" s="553" t="s">
        <v>4</v>
      </c>
      <c r="Z12" s="554"/>
      <c r="AA12" s="554"/>
      <c r="AB12" s="554"/>
      <c r="AC12" s="555"/>
      <c r="AD12" s="553" t="s">
        <v>16</v>
      </c>
      <c r="AE12" s="554"/>
      <c r="AF12" s="555"/>
    </row>
    <row r="13" spans="2:32" ht="15.75" thickBot="1" x14ac:dyDescent="0.25">
      <c r="B13" s="537"/>
      <c r="C13" s="538"/>
      <c r="D13" s="538"/>
      <c r="E13" s="538"/>
      <c r="F13" s="626" t="s">
        <v>9</v>
      </c>
      <c r="G13" s="627"/>
      <c r="H13" s="627"/>
      <c r="I13" s="627"/>
      <c r="J13" s="627"/>
      <c r="K13" s="627"/>
      <c r="L13" s="627"/>
      <c r="M13" s="627"/>
      <c r="N13" s="627"/>
      <c r="O13" s="627"/>
      <c r="P13" s="627"/>
      <c r="Q13" s="627"/>
      <c r="R13" s="627"/>
      <c r="S13" s="628"/>
      <c r="T13" s="668"/>
      <c r="U13" s="624"/>
      <c r="V13" s="624"/>
      <c r="W13" s="624"/>
      <c r="X13" s="625"/>
      <c r="Y13" s="623"/>
      <c r="Z13" s="624"/>
      <c r="AA13" s="624"/>
      <c r="AB13" s="624"/>
      <c r="AC13" s="625"/>
      <c r="AD13" s="623"/>
      <c r="AE13" s="624"/>
      <c r="AF13" s="625"/>
    </row>
    <row r="14" spans="2:32" ht="43.5" thickBot="1" x14ac:dyDescent="0.25">
      <c r="B14" s="151" t="s">
        <v>7</v>
      </c>
      <c r="C14" s="149" t="s">
        <v>8</v>
      </c>
      <c r="D14" s="149" t="s">
        <v>23</v>
      </c>
      <c r="E14" s="150" t="s">
        <v>22</v>
      </c>
      <c r="F14" s="327" t="s">
        <v>390</v>
      </c>
      <c r="G14" s="330" t="s">
        <v>28</v>
      </c>
      <c r="H14" s="330" t="s">
        <v>29</v>
      </c>
      <c r="I14" s="330" t="s">
        <v>37</v>
      </c>
      <c r="J14" s="330" t="s">
        <v>30</v>
      </c>
      <c r="K14" s="330" t="s">
        <v>31</v>
      </c>
      <c r="L14" s="328" t="s">
        <v>33</v>
      </c>
      <c r="M14" s="328" t="s">
        <v>34</v>
      </c>
      <c r="N14" s="330" t="s">
        <v>48</v>
      </c>
      <c r="O14" s="328" t="s">
        <v>36</v>
      </c>
      <c r="P14" s="330" t="s">
        <v>32</v>
      </c>
      <c r="Q14" s="328" t="s">
        <v>382</v>
      </c>
      <c r="R14" s="328" t="s">
        <v>383</v>
      </c>
      <c r="S14" s="337" t="s">
        <v>384</v>
      </c>
      <c r="T14" s="332" t="s">
        <v>391</v>
      </c>
      <c r="U14" s="328" t="s">
        <v>387</v>
      </c>
      <c r="V14" s="328" t="s">
        <v>35</v>
      </c>
      <c r="W14" s="338" t="s">
        <v>385</v>
      </c>
      <c r="X14" s="333" t="s">
        <v>388</v>
      </c>
      <c r="Y14" s="332" t="s">
        <v>392</v>
      </c>
      <c r="Z14" s="328" t="s">
        <v>393</v>
      </c>
      <c r="AA14" s="328" t="s">
        <v>27</v>
      </c>
      <c r="AB14" s="338" t="s">
        <v>386</v>
      </c>
      <c r="AC14" s="333" t="s">
        <v>389</v>
      </c>
      <c r="AD14" s="335" t="s">
        <v>11</v>
      </c>
      <c r="AE14" s="333" t="s">
        <v>394</v>
      </c>
      <c r="AF14" s="335" t="s">
        <v>26</v>
      </c>
    </row>
    <row r="15" spans="2:32" ht="19.5" customHeight="1" x14ac:dyDescent="0.2">
      <c r="B15" s="39" t="s">
        <v>94</v>
      </c>
      <c r="C15" s="274" t="s">
        <v>318</v>
      </c>
      <c r="D15" s="274">
        <v>1</v>
      </c>
      <c r="E15" s="312" t="s">
        <v>111</v>
      </c>
      <c r="F15" s="44"/>
      <c r="G15" s="50"/>
      <c r="H15" s="50">
        <v>3</v>
      </c>
      <c r="I15" s="50"/>
      <c r="J15" s="50"/>
      <c r="K15" s="50"/>
      <c r="L15" s="50"/>
      <c r="M15" s="50"/>
      <c r="N15" s="50"/>
      <c r="O15" s="50"/>
      <c r="P15" s="50">
        <v>3</v>
      </c>
      <c r="Q15" s="50"/>
      <c r="R15" s="50"/>
      <c r="S15" s="336"/>
      <c r="T15" s="44"/>
      <c r="U15" s="50" t="s">
        <v>45</v>
      </c>
      <c r="V15" s="50">
        <v>12</v>
      </c>
      <c r="W15" s="162" t="s">
        <v>556</v>
      </c>
      <c r="X15" s="324"/>
      <c r="Y15" s="44"/>
      <c r="Z15" s="50" t="s">
        <v>45</v>
      </c>
      <c r="AA15" s="50">
        <v>9</v>
      </c>
      <c r="AB15" s="162" t="s">
        <v>575</v>
      </c>
      <c r="AC15" s="325"/>
      <c r="AD15" s="55" t="s">
        <v>3295</v>
      </c>
      <c r="AE15" s="50" t="s">
        <v>378</v>
      </c>
      <c r="AF15" s="326"/>
    </row>
    <row r="16" spans="2:32" x14ac:dyDescent="0.2">
      <c r="B16" s="39" t="s">
        <v>94</v>
      </c>
      <c r="C16" s="274" t="s">
        <v>318</v>
      </c>
      <c r="D16" s="276">
        <v>2</v>
      </c>
      <c r="E16" s="30" t="s">
        <v>308</v>
      </c>
      <c r="F16" s="13"/>
      <c r="G16" s="276">
        <v>2</v>
      </c>
      <c r="H16" s="276">
        <v>6</v>
      </c>
      <c r="I16" s="276"/>
      <c r="J16" s="276"/>
      <c r="K16" s="276"/>
      <c r="L16" s="276"/>
      <c r="M16" s="276"/>
      <c r="N16" s="276"/>
      <c r="O16" s="276">
        <v>3</v>
      </c>
      <c r="P16" s="276"/>
      <c r="Q16" s="276"/>
      <c r="R16" s="276"/>
      <c r="S16" s="314"/>
      <c r="T16" s="98"/>
      <c r="U16" s="274" t="s">
        <v>45</v>
      </c>
      <c r="V16" s="276">
        <v>3</v>
      </c>
      <c r="W16" s="273"/>
      <c r="X16" s="2"/>
      <c r="Y16" s="36"/>
      <c r="Z16" s="276" t="s">
        <v>45</v>
      </c>
      <c r="AA16" s="276">
        <v>8</v>
      </c>
      <c r="AB16" s="117"/>
      <c r="AC16" s="2"/>
      <c r="AD16" s="13"/>
      <c r="AE16" s="1"/>
      <c r="AF16" s="277"/>
    </row>
    <row r="17" spans="2:32" x14ac:dyDescent="0.2">
      <c r="B17" s="39" t="s">
        <v>94</v>
      </c>
      <c r="C17" s="274" t="s">
        <v>318</v>
      </c>
      <c r="D17" s="276">
        <v>3</v>
      </c>
      <c r="E17" s="30" t="s">
        <v>309</v>
      </c>
      <c r="F17" s="13"/>
      <c r="G17" s="276">
        <v>3</v>
      </c>
      <c r="H17" s="276">
        <v>6</v>
      </c>
      <c r="I17" s="276"/>
      <c r="J17" s="276"/>
      <c r="K17" s="276"/>
      <c r="L17" s="276"/>
      <c r="M17" s="276"/>
      <c r="N17" s="276"/>
      <c r="O17" s="276">
        <v>3</v>
      </c>
      <c r="P17" s="276"/>
      <c r="Q17" s="276"/>
      <c r="R17" s="276"/>
      <c r="S17" s="314"/>
      <c r="T17" s="275"/>
      <c r="U17" s="274" t="s">
        <v>45</v>
      </c>
      <c r="V17" s="276">
        <v>3</v>
      </c>
      <c r="W17" s="273"/>
      <c r="X17" s="2"/>
      <c r="Y17" s="36"/>
      <c r="Z17" s="276" t="s">
        <v>45</v>
      </c>
      <c r="AA17" s="276">
        <v>9</v>
      </c>
      <c r="AB17" s="117"/>
      <c r="AC17" s="2"/>
      <c r="AD17" s="36">
        <v>45367</v>
      </c>
      <c r="AE17" s="1" t="s">
        <v>378</v>
      </c>
      <c r="AF17" s="277"/>
    </row>
    <row r="18" spans="2:32" x14ac:dyDescent="0.2">
      <c r="B18" s="39" t="s">
        <v>94</v>
      </c>
      <c r="C18" s="274" t="s">
        <v>318</v>
      </c>
      <c r="D18" s="274">
        <v>4</v>
      </c>
      <c r="E18" s="30" t="s">
        <v>310</v>
      </c>
      <c r="F18" s="13"/>
      <c r="G18" s="276">
        <v>1</v>
      </c>
      <c r="H18" s="276">
        <v>6</v>
      </c>
      <c r="I18" s="276"/>
      <c r="J18" s="276">
        <v>3</v>
      </c>
      <c r="K18" s="276"/>
      <c r="L18" s="276"/>
      <c r="M18" s="276"/>
      <c r="N18" s="276"/>
      <c r="O18" s="276">
        <v>6</v>
      </c>
      <c r="P18" s="276">
        <v>3</v>
      </c>
      <c r="Q18" s="276"/>
      <c r="R18" s="276"/>
      <c r="S18" s="314"/>
      <c r="T18" s="275"/>
      <c r="U18" s="274" t="s">
        <v>45</v>
      </c>
      <c r="V18" s="276">
        <v>15</v>
      </c>
      <c r="W18" s="273"/>
      <c r="X18" s="2"/>
      <c r="Y18" s="36"/>
      <c r="Z18" s="276" t="s">
        <v>45</v>
      </c>
      <c r="AA18" s="276">
        <v>7</v>
      </c>
      <c r="AB18" s="117"/>
      <c r="AC18" s="2"/>
      <c r="AD18" s="36">
        <v>45398</v>
      </c>
      <c r="AE18" s="1" t="s">
        <v>378</v>
      </c>
      <c r="AF18" s="277"/>
    </row>
    <row r="19" spans="2:32" x14ac:dyDescent="0.2">
      <c r="B19" s="39" t="s">
        <v>94</v>
      </c>
      <c r="C19" s="274" t="s">
        <v>318</v>
      </c>
      <c r="D19" s="276">
        <v>5</v>
      </c>
      <c r="E19" s="30" t="s">
        <v>311</v>
      </c>
      <c r="F19" s="13"/>
      <c r="G19" s="276"/>
      <c r="H19" s="276">
        <v>3</v>
      </c>
      <c r="I19" s="276"/>
      <c r="J19" s="276"/>
      <c r="K19" s="276"/>
      <c r="L19" s="276"/>
      <c r="M19" s="276"/>
      <c r="N19" s="276"/>
      <c r="O19" s="276"/>
      <c r="P19" s="276"/>
      <c r="Q19" s="276"/>
      <c r="R19" s="276"/>
      <c r="S19" s="314"/>
      <c r="T19" s="56"/>
      <c r="U19" s="276"/>
      <c r="V19" s="276"/>
      <c r="W19" s="273"/>
      <c r="X19" s="2"/>
      <c r="Y19" s="36"/>
      <c r="Z19" s="276" t="s">
        <v>45</v>
      </c>
      <c r="AA19" s="276">
        <v>3</v>
      </c>
      <c r="AB19" s="117"/>
      <c r="AC19" s="2"/>
      <c r="AD19" s="56">
        <v>45299</v>
      </c>
      <c r="AE19" s="1" t="s">
        <v>378</v>
      </c>
      <c r="AF19" s="277"/>
    </row>
    <row r="20" spans="2:32" x14ac:dyDescent="0.2">
      <c r="B20" s="39" t="s">
        <v>94</v>
      </c>
      <c r="C20" s="274" t="s">
        <v>318</v>
      </c>
      <c r="D20" s="276">
        <v>6</v>
      </c>
      <c r="E20" s="30" t="s">
        <v>311</v>
      </c>
      <c r="F20" s="13"/>
      <c r="G20" s="276"/>
      <c r="H20" s="276">
        <v>3</v>
      </c>
      <c r="I20" s="276"/>
      <c r="J20" s="276"/>
      <c r="K20" s="276"/>
      <c r="L20" s="276"/>
      <c r="M20" s="276"/>
      <c r="N20" s="276"/>
      <c r="O20" s="276"/>
      <c r="P20" s="276"/>
      <c r="Q20" s="276"/>
      <c r="R20" s="276"/>
      <c r="S20" s="315" t="s">
        <v>560</v>
      </c>
      <c r="T20" s="275"/>
      <c r="U20" s="276"/>
      <c r="V20" s="276"/>
      <c r="W20" s="273"/>
      <c r="X20" s="2"/>
      <c r="Y20" s="36"/>
      <c r="Z20" s="276" t="s">
        <v>45</v>
      </c>
      <c r="AA20" s="276">
        <v>3</v>
      </c>
      <c r="AB20" s="117"/>
      <c r="AC20" s="2"/>
      <c r="AD20" s="56">
        <v>45299</v>
      </c>
      <c r="AE20" s="276" t="s">
        <v>378</v>
      </c>
      <c r="AF20" s="277"/>
    </row>
    <row r="21" spans="2:32" x14ac:dyDescent="0.2">
      <c r="B21" s="39" t="s">
        <v>94</v>
      </c>
      <c r="C21" s="274" t="s">
        <v>318</v>
      </c>
      <c r="D21" s="274">
        <v>7</v>
      </c>
      <c r="E21" s="30" t="s">
        <v>311</v>
      </c>
      <c r="F21" s="13"/>
      <c r="G21" s="276"/>
      <c r="H21" s="276">
        <v>3</v>
      </c>
      <c r="I21" s="276"/>
      <c r="J21" s="276"/>
      <c r="K21" s="276"/>
      <c r="L21" s="276"/>
      <c r="M21" s="276"/>
      <c r="N21" s="276"/>
      <c r="O21" s="276"/>
      <c r="P21" s="276"/>
      <c r="Q21" s="276"/>
      <c r="R21" s="276"/>
      <c r="S21" s="314"/>
      <c r="T21" s="275"/>
      <c r="U21" s="276"/>
      <c r="V21" s="276"/>
      <c r="W21" s="273"/>
      <c r="X21" s="2"/>
      <c r="Y21" s="36"/>
      <c r="Z21" s="276" t="s">
        <v>45</v>
      </c>
      <c r="AA21" s="276">
        <v>3</v>
      </c>
      <c r="AB21" s="117"/>
      <c r="AC21" s="2"/>
      <c r="AD21" s="56">
        <v>45299</v>
      </c>
      <c r="AE21" s="276" t="s">
        <v>378</v>
      </c>
      <c r="AF21" s="277"/>
    </row>
    <row r="22" spans="2:32" x14ac:dyDescent="0.2">
      <c r="B22" s="39" t="s">
        <v>94</v>
      </c>
      <c r="C22" s="274" t="s">
        <v>318</v>
      </c>
      <c r="D22" s="276">
        <v>8</v>
      </c>
      <c r="E22" s="30" t="s">
        <v>44</v>
      </c>
      <c r="F22" s="13"/>
      <c r="G22" s="276">
        <v>1</v>
      </c>
      <c r="H22" s="276">
        <v>6</v>
      </c>
      <c r="I22" s="276"/>
      <c r="J22" s="276"/>
      <c r="K22" s="276"/>
      <c r="L22" s="276"/>
      <c r="M22" s="276"/>
      <c r="N22" s="276"/>
      <c r="O22" s="276">
        <v>3</v>
      </c>
      <c r="P22" s="276"/>
      <c r="Q22" s="276"/>
      <c r="R22" s="276"/>
      <c r="S22" s="314"/>
      <c r="T22" s="275"/>
      <c r="U22" s="274" t="s">
        <v>45</v>
      </c>
      <c r="V22" s="276">
        <v>3</v>
      </c>
      <c r="W22" s="273"/>
      <c r="X22" s="2"/>
      <c r="Y22" s="36"/>
      <c r="Z22" s="276" t="s">
        <v>45</v>
      </c>
      <c r="AA22" s="276">
        <v>7</v>
      </c>
      <c r="AB22" s="117"/>
      <c r="AC22" s="2"/>
      <c r="AD22" s="36">
        <v>45367</v>
      </c>
      <c r="AE22" s="1" t="s">
        <v>378</v>
      </c>
      <c r="AF22" s="277"/>
    </row>
    <row r="23" spans="2:32" x14ac:dyDescent="0.2">
      <c r="B23" s="39" t="s">
        <v>94</v>
      </c>
      <c r="C23" s="274" t="s">
        <v>318</v>
      </c>
      <c r="D23" s="276">
        <v>9</v>
      </c>
      <c r="E23" s="30" t="s">
        <v>311</v>
      </c>
      <c r="F23" s="13"/>
      <c r="G23" s="276"/>
      <c r="H23" s="276">
        <v>3</v>
      </c>
      <c r="I23" s="276"/>
      <c r="J23" s="276"/>
      <c r="K23" s="276"/>
      <c r="L23" s="276"/>
      <c r="M23" s="276"/>
      <c r="N23" s="276"/>
      <c r="O23" s="276"/>
      <c r="P23" s="276"/>
      <c r="Q23" s="276"/>
      <c r="R23" s="276"/>
      <c r="S23" s="314"/>
      <c r="T23" s="275"/>
      <c r="U23" s="276"/>
      <c r="V23" s="276"/>
      <c r="W23" s="273"/>
      <c r="X23" s="2"/>
      <c r="Y23" s="36"/>
      <c r="Z23" s="276" t="s">
        <v>45</v>
      </c>
      <c r="AA23" s="276">
        <v>3</v>
      </c>
      <c r="AB23" s="117"/>
      <c r="AC23" s="2"/>
      <c r="AD23" s="13"/>
      <c r="AE23" s="1" t="s">
        <v>378</v>
      </c>
      <c r="AF23" s="277"/>
    </row>
    <row r="24" spans="2:32" x14ac:dyDescent="0.2">
      <c r="B24" s="39" t="s">
        <v>94</v>
      </c>
      <c r="C24" s="274" t="s">
        <v>318</v>
      </c>
      <c r="D24" s="274">
        <v>10</v>
      </c>
      <c r="E24" s="30" t="s">
        <v>311</v>
      </c>
      <c r="F24" s="13"/>
      <c r="G24" s="276"/>
      <c r="H24" s="276">
        <v>3</v>
      </c>
      <c r="I24" s="276"/>
      <c r="J24" s="276"/>
      <c r="K24" s="276"/>
      <c r="L24" s="276"/>
      <c r="M24" s="276"/>
      <c r="N24" s="276"/>
      <c r="O24" s="276"/>
      <c r="P24" s="276"/>
      <c r="Q24" s="276"/>
      <c r="R24" s="276"/>
      <c r="S24" s="314"/>
      <c r="T24" s="56"/>
      <c r="U24" s="276"/>
      <c r="V24" s="276"/>
      <c r="W24" s="273"/>
      <c r="X24" s="2"/>
      <c r="Y24" s="36"/>
      <c r="Z24" s="276" t="s">
        <v>45</v>
      </c>
      <c r="AA24" s="276">
        <v>3</v>
      </c>
      <c r="AB24" s="117"/>
      <c r="AC24" s="2"/>
      <c r="AD24" s="13"/>
      <c r="AE24" s="1" t="s">
        <v>378</v>
      </c>
      <c r="AF24" s="277"/>
    </row>
    <row r="25" spans="2:32" x14ac:dyDescent="0.2">
      <c r="B25" s="39" t="s">
        <v>94</v>
      </c>
      <c r="C25" s="274" t="s">
        <v>318</v>
      </c>
      <c r="D25" s="276">
        <v>11</v>
      </c>
      <c r="E25" s="30" t="s">
        <v>311</v>
      </c>
      <c r="F25" s="13"/>
      <c r="G25" s="276"/>
      <c r="H25" s="276">
        <v>3</v>
      </c>
      <c r="I25" s="276"/>
      <c r="J25" s="276"/>
      <c r="K25" s="276"/>
      <c r="L25" s="276"/>
      <c r="M25" s="276"/>
      <c r="N25" s="276"/>
      <c r="O25" s="276"/>
      <c r="P25" s="276"/>
      <c r="Q25" s="276"/>
      <c r="R25" s="276"/>
      <c r="S25" s="314"/>
      <c r="T25" s="275"/>
      <c r="U25" s="276"/>
      <c r="V25" s="276"/>
      <c r="W25" s="273"/>
      <c r="X25" s="2"/>
      <c r="Y25" s="36"/>
      <c r="Z25" s="276" t="s">
        <v>45</v>
      </c>
      <c r="AA25" s="276">
        <v>3</v>
      </c>
      <c r="AB25" s="117"/>
      <c r="AC25" s="2"/>
      <c r="AD25" s="13"/>
      <c r="AE25" s="1" t="s">
        <v>378</v>
      </c>
      <c r="AF25" s="277"/>
    </row>
    <row r="26" spans="2:32" x14ac:dyDescent="0.2">
      <c r="B26" s="39" t="s">
        <v>94</v>
      </c>
      <c r="C26" s="274" t="s">
        <v>318</v>
      </c>
      <c r="D26" s="276">
        <v>12</v>
      </c>
      <c r="E26" s="30" t="s">
        <v>311</v>
      </c>
      <c r="F26" s="13"/>
      <c r="G26" s="276"/>
      <c r="H26" s="276">
        <v>3</v>
      </c>
      <c r="I26" s="276"/>
      <c r="J26" s="276"/>
      <c r="K26" s="276"/>
      <c r="L26" s="276"/>
      <c r="M26" s="276"/>
      <c r="N26" s="276"/>
      <c r="O26" s="276"/>
      <c r="P26" s="276"/>
      <c r="Q26" s="276"/>
      <c r="R26" s="276"/>
      <c r="S26" s="314"/>
      <c r="T26" s="275"/>
      <c r="U26" s="276"/>
      <c r="V26" s="276"/>
      <c r="W26" s="273"/>
      <c r="X26" s="2"/>
      <c r="Y26" s="36"/>
      <c r="Z26" s="276" t="s">
        <v>45</v>
      </c>
      <c r="AA26" s="276">
        <v>3</v>
      </c>
      <c r="AB26" s="117"/>
      <c r="AC26" s="2"/>
      <c r="AD26" s="13"/>
      <c r="AE26" s="1" t="s">
        <v>378</v>
      </c>
      <c r="AF26" s="277"/>
    </row>
    <row r="27" spans="2:32" x14ac:dyDescent="0.2">
      <c r="B27" s="39" t="s">
        <v>94</v>
      </c>
      <c r="C27" s="274" t="s">
        <v>318</v>
      </c>
      <c r="D27" s="274">
        <v>13</v>
      </c>
      <c r="E27" s="30" t="s">
        <v>44</v>
      </c>
      <c r="F27" s="13"/>
      <c r="G27" s="276">
        <v>1</v>
      </c>
      <c r="H27" s="276">
        <v>6</v>
      </c>
      <c r="I27" s="276"/>
      <c r="J27" s="276"/>
      <c r="K27" s="276"/>
      <c r="L27" s="276"/>
      <c r="M27" s="276"/>
      <c r="N27" s="276"/>
      <c r="O27" s="276">
        <v>3</v>
      </c>
      <c r="P27" s="276"/>
      <c r="Q27" s="276"/>
      <c r="R27" s="276"/>
      <c r="S27" s="315" t="s">
        <v>1797</v>
      </c>
      <c r="T27" s="275"/>
      <c r="U27" s="274" t="s">
        <v>45</v>
      </c>
      <c r="V27" s="276">
        <v>3</v>
      </c>
      <c r="W27" s="273"/>
      <c r="X27" s="2"/>
      <c r="Y27" s="36"/>
      <c r="Z27" s="276" t="s">
        <v>45</v>
      </c>
      <c r="AA27" s="276">
        <v>7</v>
      </c>
      <c r="AB27" s="117"/>
      <c r="AC27" s="2"/>
      <c r="AD27" s="13"/>
      <c r="AE27" s="1" t="s">
        <v>378</v>
      </c>
      <c r="AF27" s="277"/>
    </row>
    <row r="28" spans="2:32" x14ac:dyDescent="0.2">
      <c r="B28" s="39" t="s">
        <v>94</v>
      </c>
      <c r="C28" s="274" t="s">
        <v>318</v>
      </c>
      <c r="D28" s="276">
        <v>14</v>
      </c>
      <c r="E28" s="30" t="s">
        <v>311</v>
      </c>
      <c r="F28" s="13"/>
      <c r="G28" s="276"/>
      <c r="H28" s="276">
        <v>3</v>
      </c>
      <c r="I28" s="276"/>
      <c r="J28" s="276"/>
      <c r="K28" s="276"/>
      <c r="L28" s="276"/>
      <c r="M28" s="276"/>
      <c r="N28" s="276"/>
      <c r="O28" s="276"/>
      <c r="P28" s="276"/>
      <c r="Q28" s="276"/>
      <c r="R28" s="276"/>
      <c r="S28" s="314"/>
      <c r="T28" s="98"/>
      <c r="U28" s="274"/>
      <c r="V28" s="276"/>
      <c r="W28" s="273"/>
      <c r="X28" s="2"/>
      <c r="Y28" s="36"/>
      <c r="Z28" s="276" t="s">
        <v>45</v>
      </c>
      <c r="AA28" s="276">
        <v>3</v>
      </c>
      <c r="AB28" s="117"/>
      <c r="AC28" s="2"/>
      <c r="AD28" s="13"/>
      <c r="AE28" s="1" t="s">
        <v>378</v>
      </c>
      <c r="AF28" s="277"/>
    </row>
    <row r="29" spans="2:32" x14ac:dyDescent="0.2">
      <c r="B29" s="39" t="s">
        <v>94</v>
      </c>
      <c r="C29" s="274" t="s">
        <v>318</v>
      </c>
      <c r="D29" s="276">
        <v>15</v>
      </c>
      <c r="E29" s="30" t="s">
        <v>311</v>
      </c>
      <c r="F29" s="13"/>
      <c r="G29" s="276"/>
      <c r="H29" s="276">
        <v>3</v>
      </c>
      <c r="I29" s="276"/>
      <c r="J29" s="276"/>
      <c r="K29" s="276"/>
      <c r="L29" s="276"/>
      <c r="M29" s="276"/>
      <c r="N29" s="276"/>
      <c r="O29" s="276"/>
      <c r="P29" s="276"/>
      <c r="Q29" s="276"/>
      <c r="R29" s="276"/>
      <c r="S29" s="314"/>
      <c r="T29" s="98"/>
      <c r="U29" s="274"/>
      <c r="V29" s="276"/>
      <c r="W29" s="273"/>
      <c r="X29" s="2"/>
      <c r="Y29" s="36"/>
      <c r="Z29" s="276" t="s">
        <v>45</v>
      </c>
      <c r="AA29" s="276">
        <v>3</v>
      </c>
      <c r="AB29" s="117"/>
      <c r="AC29" s="2"/>
      <c r="AD29" s="13"/>
      <c r="AE29" s="1" t="s">
        <v>378</v>
      </c>
      <c r="AF29" s="277"/>
    </row>
    <row r="30" spans="2:32" x14ac:dyDescent="0.2">
      <c r="B30" s="39" t="s">
        <v>94</v>
      </c>
      <c r="C30" s="274" t="s">
        <v>318</v>
      </c>
      <c r="D30" s="274">
        <v>16</v>
      </c>
      <c r="E30" s="30" t="s">
        <v>311</v>
      </c>
      <c r="F30" s="13"/>
      <c r="G30" s="276"/>
      <c r="H30" s="276">
        <v>3</v>
      </c>
      <c r="I30" s="276"/>
      <c r="J30" s="276"/>
      <c r="K30" s="276"/>
      <c r="L30" s="276"/>
      <c r="M30" s="276"/>
      <c r="N30" s="276"/>
      <c r="O30" s="276"/>
      <c r="P30" s="276"/>
      <c r="Q30" s="276"/>
      <c r="R30" s="276"/>
      <c r="S30" s="314"/>
      <c r="T30" s="56"/>
      <c r="U30" s="276"/>
      <c r="V30" s="276"/>
      <c r="W30" s="273"/>
      <c r="X30" s="2"/>
      <c r="Y30" s="36"/>
      <c r="Z30" s="276" t="s">
        <v>45</v>
      </c>
      <c r="AA30" s="276">
        <v>3</v>
      </c>
      <c r="AB30" s="117"/>
      <c r="AC30" s="2"/>
      <c r="AD30" s="13"/>
      <c r="AE30" s="1" t="s">
        <v>378</v>
      </c>
      <c r="AF30" s="277"/>
    </row>
    <row r="31" spans="2:32" x14ac:dyDescent="0.2">
      <c r="B31" s="39" t="s">
        <v>94</v>
      </c>
      <c r="C31" s="274" t="s">
        <v>318</v>
      </c>
      <c r="D31" s="276">
        <v>17</v>
      </c>
      <c r="E31" s="30" t="s">
        <v>312</v>
      </c>
      <c r="F31" s="13"/>
      <c r="G31" s="276"/>
      <c r="H31" s="276">
        <v>6</v>
      </c>
      <c r="I31" s="276"/>
      <c r="J31" s="276"/>
      <c r="K31" s="276"/>
      <c r="L31" s="276"/>
      <c r="M31" s="276"/>
      <c r="N31" s="276"/>
      <c r="O31" s="276">
        <v>3</v>
      </c>
      <c r="P31" s="276"/>
      <c r="Q31" s="276"/>
      <c r="R31" s="276"/>
      <c r="S31" s="314"/>
      <c r="T31" s="275"/>
      <c r="U31" s="274" t="s">
        <v>45</v>
      </c>
      <c r="V31" s="276">
        <v>3</v>
      </c>
      <c r="W31" s="159" t="s">
        <v>557</v>
      </c>
      <c r="X31" s="2"/>
      <c r="Y31" s="36"/>
      <c r="Z31" s="276" t="s">
        <v>45</v>
      </c>
      <c r="AA31" s="276">
        <v>7</v>
      </c>
      <c r="AB31" s="117"/>
      <c r="AC31" s="2"/>
      <c r="AD31" s="13"/>
      <c r="AE31" s="1" t="s">
        <v>378</v>
      </c>
      <c r="AF31" s="277"/>
    </row>
    <row r="32" spans="2:32" x14ac:dyDescent="0.2">
      <c r="B32" s="39" t="s">
        <v>94</v>
      </c>
      <c r="C32" s="274" t="s">
        <v>318</v>
      </c>
      <c r="D32" s="276">
        <v>18</v>
      </c>
      <c r="E32" s="30" t="s">
        <v>311</v>
      </c>
      <c r="F32" s="13"/>
      <c r="G32" s="276"/>
      <c r="H32" s="276">
        <v>3</v>
      </c>
      <c r="I32" s="276"/>
      <c r="J32" s="276"/>
      <c r="K32" s="276"/>
      <c r="L32" s="276"/>
      <c r="M32" s="276"/>
      <c r="N32" s="276"/>
      <c r="O32" s="276"/>
      <c r="P32" s="276"/>
      <c r="Q32" s="276"/>
      <c r="R32" s="276"/>
      <c r="S32" s="314"/>
      <c r="T32" s="275"/>
      <c r="U32" s="276"/>
      <c r="V32" s="276"/>
      <c r="W32" s="273"/>
      <c r="X32" s="2"/>
      <c r="Y32" s="36"/>
      <c r="Z32" s="276" t="s">
        <v>45</v>
      </c>
      <c r="AA32" s="276">
        <v>3</v>
      </c>
      <c r="AB32" s="117"/>
      <c r="AC32" s="2"/>
      <c r="AD32" s="13"/>
      <c r="AE32" s="1" t="s">
        <v>378</v>
      </c>
      <c r="AF32" s="277"/>
    </row>
    <row r="33" spans="2:32" x14ac:dyDescent="0.2">
      <c r="B33" s="39" t="s">
        <v>94</v>
      </c>
      <c r="C33" s="274" t="s">
        <v>318</v>
      </c>
      <c r="D33" s="274">
        <v>19</v>
      </c>
      <c r="E33" s="30" t="s">
        <v>311</v>
      </c>
      <c r="F33" s="13"/>
      <c r="G33" s="276"/>
      <c r="H33" s="276">
        <v>3</v>
      </c>
      <c r="I33" s="276"/>
      <c r="J33" s="276"/>
      <c r="K33" s="276"/>
      <c r="L33" s="276"/>
      <c r="M33" s="276"/>
      <c r="N33" s="276"/>
      <c r="O33" s="276"/>
      <c r="P33" s="276"/>
      <c r="Q33" s="276"/>
      <c r="R33" s="276"/>
      <c r="S33" s="314"/>
      <c r="T33" s="98"/>
      <c r="U33" s="274"/>
      <c r="V33" s="276"/>
      <c r="W33" s="273"/>
      <c r="X33" s="2"/>
      <c r="Y33" s="36"/>
      <c r="Z33" s="276" t="s">
        <v>45</v>
      </c>
      <c r="AA33" s="276">
        <v>3</v>
      </c>
      <c r="AB33" s="117"/>
      <c r="AC33" s="2"/>
      <c r="AD33" s="13"/>
      <c r="AE33" s="1"/>
      <c r="AF33" s="277"/>
    </row>
    <row r="34" spans="2:32" x14ac:dyDescent="0.2">
      <c r="B34" s="39" t="s">
        <v>94</v>
      </c>
      <c r="C34" s="274" t="s">
        <v>318</v>
      </c>
      <c r="D34" s="276">
        <v>20</v>
      </c>
      <c r="E34" s="30" t="s">
        <v>60</v>
      </c>
      <c r="F34" s="13"/>
      <c r="G34" s="276">
        <v>1</v>
      </c>
      <c r="H34" s="276">
        <v>6</v>
      </c>
      <c r="I34" s="276"/>
      <c r="J34" s="276"/>
      <c r="K34" s="276"/>
      <c r="L34" s="276"/>
      <c r="M34" s="276"/>
      <c r="N34" s="276"/>
      <c r="O34" s="276">
        <v>3</v>
      </c>
      <c r="P34" s="276"/>
      <c r="Q34" s="276"/>
      <c r="R34" s="276"/>
      <c r="S34" s="314"/>
      <c r="T34" s="275"/>
      <c r="U34" s="274" t="s">
        <v>45</v>
      </c>
      <c r="V34" s="276">
        <v>3</v>
      </c>
      <c r="W34" s="273"/>
      <c r="X34" s="2"/>
      <c r="Y34" s="36"/>
      <c r="Z34" s="276" t="s">
        <v>45</v>
      </c>
      <c r="AA34" s="276">
        <v>7</v>
      </c>
      <c r="AB34" s="117"/>
      <c r="AC34" s="2"/>
      <c r="AD34" s="13"/>
      <c r="AE34" s="1"/>
      <c r="AF34" s="277"/>
    </row>
    <row r="35" spans="2:32" x14ac:dyDescent="0.2">
      <c r="B35" s="39" t="s">
        <v>94</v>
      </c>
      <c r="C35" s="274" t="s">
        <v>318</v>
      </c>
      <c r="D35" s="276">
        <v>21</v>
      </c>
      <c r="E35" s="30" t="s">
        <v>311</v>
      </c>
      <c r="F35" s="13"/>
      <c r="G35" s="276"/>
      <c r="H35" s="276">
        <v>3</v>
      </c>
      <c r="I35" s="276"/>
      <c r="J35" s="276"/>
      <c r="K35" s="276"/>
      <c r="L35" s="276"/>
      <c r="M35" s="276"/>
      <c r="N35" s="276"/>
      <c r="O35" s="276"/>
      <c r="P35" s="276"/>
      <c r="Q35" s="276"/>
      <c r="R35" s="276"/>
      <c r="S35" s="314"/>
      <c r="T35" s="98"/>
      <c r="U35" s="274"/>
      <c r="V35" s="276"/>
      <c r="W35" s="273"/>
      <c r="X35" s="2"/>
      <c r="Y35" s="36"/>
      <c r="Z35" s="276" t="s">
        <v>45</v>
      </c>
      <c r="AA35" s="276">
        <v>3</v>
      </c>
      <c r="AB35" s="117"/>
      <c r="AC35" s="2"/>
      <c r="AD35" s="13"/>
      <c r="AE35" s="1"/>
      <c r="AF35" s="277"/>
    </row>
    <row r="36" spans="2:32" x14ac:dyDescent="0.2">
      <c r="B36" s="39" t="s">
        <v>94</v>
      </c>
      <c r="C36" s="274" t="s">
        <v>318</v>
      </c>
      <c r="D36" s="274">
        <v>22</v>
      </c>
      <c r="E36" s="30" t="s">
        <v>311</v>
      </c>
      <c r="F36" s="13"/>
      <c r="G36" s="276"/>
      <c r="H36" s="276">
        <v>3</v>
      </c>
      <c r="I36" s="276"/>
      <c r="J36" s="276"/>
      <c r="K36" s="276"/>
      <c r="L36" s="276"/>
      <c r="M36" s="276"/>
      <c r="N36" s="276"/>
      <c r="O36" s="276"/>
      <c r="P36" s="276"/>
      <c r="Q36" s="276"/>
      <c r="R36" s="276"/>
      <c r="S36" s="315" t="s">
        <v>561</v>
      </c>
      <c r="T36" s="98"/>
      <c r="U36" s="274"/>
      <c r="V36" s="276"/>
      <c r="W36" s="273"/>
      <c r="X36" s="2"/>
      <c r="Y36" s="36"/>
      <c r="Z36" s="276" t="s">
        <v>45</v>
      </c>
      <c r="AA36" s="276">
        <v>3</v>
      </c>
      <c r="AB36" s="164" t="s">
        <v>1135</v>
      </c>
      <c r="AC36" s="2"/>
      <c r="AD36" s="56">
        <v>45303</v>
      </c>
      <c r="AE36" s="276" t="s">
        <v>378</v>
      </c>
      <c r="AF36" s="277"/>
    </row>
    <row r="37" spans="2:32" x14ac:dyDescent="0.2">
      <c r="B37" s="39" t="s">
        <v>94</v>
      </c>
      <c r="C37" s="274" t="s">
        <v>318</v>
      </c>
      <c r="D37" s="276">
        <v>23</v>
      </c>
      <c r="E37" s="30" t="s">
        <v>311</v>
      </c>
      <c r="F37" s="13"/>
      <c r="G37" s="276"/>
      <c r="H37" s="276">
        <v>3</v>
      </c>
      <c r="I37" s="276"/>
      <c r="J37" s="276"/>
      <c r="K37" s="276"/>
      <c r="L37" s="276"/>
      <c r="M37" s="276"/>
      <c r="N37" s="276"/>
      <c r="O37" s="276"/>
      <c r="P37" s="276"/>
      <c r="Q37" s="276"/>
      <c r="R37" s="276"/>
      <c r="S37" s="314"/>
      <c r="T37" s="98"/>
      <c r="U37" s="274"/>
      <c r="V37" s="276"/>
      <c r="W37" s="273"/>
      <c r="X37" s="2"/>
      <c r="Y37" s="36"/>
      <c r="Z37" s="276" t="s">
        <v>45</v>
      </c>
      <c r="AA37" s="276">
        <v>3</v>
      </c>
      <c r="AB37" s="117"/>
      <c r="AC37" s="2"/>
      <c r="AD37" s="13"/>
      <c r="AE37" s="1"/>
      <c r="AF37" s="277"/>
    </row>
    <row r="38" spans="2:32" x14ac:dyDescent="0.2">
      <c r="B38" s="39" t="s">
        <v>94</v>
      </c>
      <c r="C38" s="274" t="s">
        <v>318</v>
      </c>
      <c r="D38" s="276">
        <v>24</v>
      </c>
      <c r="E38" s="30" t="s">
        <v>311</v>
      </c>
      <c r="F38" s="13"/>
      <c r="G38" s="276"/>
      <c r="H38" s="276">
        <v>3</v>
      </c>
      <c r="I38" s="276"/>
      <c r="J38" s="276"/>
      <c r="K38" s="276"/>
      <c r="L38" s="276"/>
      <c r="M38" s="276"/>
      <c r="N38" s="276"/>
      <c r="O38" s="276"/>
      <c r="P38" s="276"/>
      <c r="Q38" s="276"/>
      <c r="R38" s="276"/>
      <c r="S38" s="314"/>
      <c r="T38" s="56"/>
      <c r="U38" s="276"/>
      <c r="V38" s="276"/>
      <c r="W38" s="273"/>
      <c r="X38" s="2"/>
      <c r="Y38" s="36"/>
      <c r="Z38" s="276" t="s">
        <v>45</v>
      </c>
      <c r="AA38" s="276">
        <v>3</v>
      </c>
      <c r="AB38" s="117"/>
      <c r="AC38" s="2"/>
      <c r="AD38" s="13"/>
      <c r="AE38" s="1"/>
      <c r="AF38" s="277"/>
    </row>
    <row r="39" spans="2:32" x14ac:dyDescent="0.2">
      <c r="B39" s="39" t="s">
        <v>94</v>
      </c>
      <c r="C39" s="274" t="s">
        <v>318</v>
      </c>
      <c r="D39" s="274">
        <v>25</v>
      </c>
      <c r="E39" s="30" t="s">
        <v>60</v>
      </c>
      <c r="F39" s="13"/>
      <c r="G39" s="276">
        <v>1</v>
      </c>
      <c r="H39" s="276">
        <v>6</v>
      </c>
      <c r="I39" s="276"/>
      <c r="J39" s="276"/>
      <c r="K39" s="276"/>
      <c r="L39" s="276"/>
      <c r="M39" s="276"/>
      <c r="N39" s="276"/>
      <c r="O39" s="276">
        <v>3</v>
      </c>
      <c r="P39" s="276"/>
      <c r="Q39" s="276"/>
      <c r="R39" s="276"/>
      <c r="S39" s="314"/>
      <c r="T39" s="98"/>
      <c r="U39" s="274" t="s">
        <v>45</v>
      </c>
      <c r="V39" s="276">
        <v>3</v>
      </c>
      <c r="W39" s="273"/>
      <c r="X39" s="2"/>
      <c r="Y39" s="36"/>
      <c r="Z39" s="276" t="s">
        <v>45</v>
      </c>
      <c r="AA39" s="276">
        <v>7</v>
      </c>
      <c r="AB39" s="164" t="s">
        <v>1777</v>
      </c>
      <c r="AC39" s="2"/>
      <c r="AD39" s="13"/>
      <c r="AE39" s="1"/>
      <c r="AF39" s="277"/>
    </row>
    <row r="40" spans="2:32" x14ac:dyDescent="0.2">
      <c r="B40" s="39" t="s">
        <v>94</v>
      </c>
      <c r="C40" s="274" t="s">
        <v>318</v>
      </c>
      <c r="D40" s="276">
        <v>26</v>
      </c>
      <c r="E40" s="30" t="s">
        <v>311</v>
      </c>
      <c r="F40" s="13"/>
      <c r="G40" s="276"/>
      <c r="H40" s="276">
        <v>3</v>
      </c>
      <c r="I40" s="276"/>
      <c r="J40" s="276"/>
      <c r="K40" s="276"/>
      <c r="L40" s="276"/>
      <c r="M40" s="276"/>
      <c r="N40" s="276"/>
      <c r="O40" s="276"/>
      <c r="P40" s="276"/>
      <c r="Q40" s="276"/>
      <c r="R40" s="276"/>
      <c r="S40" s="314"/>
      <c r="T40" s="56"/>
      <c r="U40" s="276"/>
      <c r="V40" s="276"/>
      <c r="W40" s="273"/>
      <c r="X40" s="2"/>
      <c r="Y40" s="36"/>
      <c r="Z40" s="276" t="s">
        <v>45</v>
      </c>
      <c r="AA40" s="276">
        <v>3</v>
      </c>
      <c r="AB40" s="117"/>
      <c r="AC40" s="2"/>
      <c r="AD40" s="13"/>
      <c r="AE40" s="1"/>
      <c r="AF40" s="277"/>
    </row>
    <row r="41" spans="2:32" x14ac:dyDescent="0.2">
      <c r="B41" s="39" t="s">
        <v>94</v>
      </c>
      <c r="C41" s="274" t="s">
        <v>318</v>
      </c>
      <c r="D41" s="276">
        <v>27</v>
      </c>
      <c r="E41" s="30" t="s">
        <v>311</v>
      </c>
      <c r="F41" s="13"/>
      <c r="G41" s="276"/>
      <c r="H41" s="276">
        <v>3</v>
      </c>
      <c r="I41" s="276"/>
      <c r="J41" s="276"/>
      <c r="K41" s="276"/>
      <c r="L41" s="276"/>
      <c r="M41" s="276"/>
      <c r="N41" s="276"/>
      <c r="O41" s="276"/>
      <c r="P41" s="276"/>
      <c r="Q41" s="276"/>
      <c r="R41" s="276"/>
      <c r="S41" s="314"/>
      <c r="T41" s="98"/>
      <c r="U41" s="274"/>
      <c r="V41" s="276"/>
      <c r="W41" s="273"/>
      <c r="X41" s="2"/>
      <c r="Y41" s="36"/>
      <c r="Z41" s="276" t="s">
        <v>45</v>
      </c>
      <c r="AA41" s="276">
        <v>3</v>
      </c>
      <c r="AB41" s="117"/>
      <c r="AC41" s="2"/>
      <c r="AD41" s="13"/>
      <c r="AE41" s="1"/>
      <c r="AF41" s="277"/>
    </row>
    <row r="42" spans="2:32" x14ac:dyDescent="0.2">
      <c r="B42" s="39" t="s">
        <v>94</v>
      </c>
      <c r="C42" s="274" t="s">
        <v>318</v>
      </c>
      <c r="D42" s="274">
        <v>28</v>
      </c>
      <c r="E42" s="30" t="s">
        <v>311</v>
      </c>
      <c r="F42" s="13"/>
      <c r="G42" s="276"/>
      <c r="H42" s="276">
        <v>3</v>
      </c>
      <c r="I42" s="276"/>
      <c r="J42" s="276"/>
      <c r="K42" s="276"/>
      <c r="L42" s="276"/>
      <c r="M42" s="276"/>
      <c r="N42" s="276"/>
      <c r="O42" s="276"/>
      <c r="P42" s="276"/>
      <c r="Q42" s="276"/>
      <c r="R42" s="276"/>
      <c r="S42" s="315" t="s">
        <v>560</v>
      </c>
      <c r="T42" s="275"/>
      <c r="U42" s="276"/>
      <c r="V42" s="276"/>
      <c r="W42" s="273"/>
      <c r="X42" s="2"/>
      <c r="Y42" s="36"/>
      <c r="Z42" s="276" t="s">
        <v>45</v>
      </c>
      <c r="AA42" s="276">
        <v>3</v>
      </c>
      <c r="AB42" s="164" t="s">
        <v>576</v>
      </c>
      <c r="AC42" s="2"/>
      <c r="AD42" s="56">
        <v>45304</v>
      </c>
      <c r="AE42" s="276" t="s">
        <v>378</v>
      </c>
      <c r="AF42" s="277"/>
    </row>
    <row r="43" spans="2:32" x14ac:dyDescent="0.2">
      <c r="B43" s="39" t="s">
        <v>94</v>
      </c>
      <c r="C43" s="274" t="s">
        <v>318</v>
      </c>
      <c r="D43" s="276">
        <v>29</v>
      </c>
      <c r="E43" s="30" t="s">
        <v>60</v>
      </c>
      <c r="F43" s="13"/>
      <c r="G43" s="276"/>
      <c r="H43" s="276">
        <v>6</v>
      </c>
      <c r="I43" s="276"/>
      <c r="J43" s="276"/>
      <c r="K43" s="276"/>
      <c r="L43" s="276"/>
      <c r="M43" s="276"/>
      <c r="N43" s="276"/>
      <c r="O43" s="276"/>
      <c r="P43" s="276">
        <v>3</v>
      </c>
      <c r="Q43" s="276"/>
      <c r="R43" s="276"/>
      <c r="S43" s="314"/>
      <c r="T43" s="56"/>
      <c r="U43" s="274" t="s">
        <v>45</v>
      </c>
      <c r="V43" s="276">
        <v>9</v>
      </c>
      <c r="W43" s="273"/>
      <c r="X43" s="2"/>
      <c r="Y43" s="36"/>
      <c r="Z43" s="276" t="s">
        <v>45</v>
      </c>
      <c r="AA43" s="276">
        <v>6</v>
      </c>
      <c r="AB43" s="117"/>
      <c r="AC43" s="2"/>
      <c r="AD43" s="13"/>
      <c r="AE43" s="1"/>
      <c r="AF43" s="277"/>
    </row>
    <row r="44" spans="2:32" x14ac:dyDescent="0.2">
      <c r="B44" s="39" t="s">
        <v>94</v>
      </c>
      <c r="C44" s="274" t="s">
        <v>318</v>
      </c>
      <c r="D44" s="276">
        <v>30</v>
      </c>
      <c r="E44" s="30" t="s">
        <v>310</v>
      </c>
      <c r="F44" s="13"/>
      <c r="G44" s="276">
        <v>3</v>
      </c>
      <c r="H44" s="276">
        <v>9</v>
      </c>
      <c r="I44" s="276"/>
      <c r="J44" s="276"/>
      <c r="K44" s="276"/>
      <c r="L44" s="276"/>
      <c r="M44" s="276"/>
      <c r="N44" s="276"/>
      <c r="O44" s="276">
        <v>6</v>
      </c>
      <c r="P44" s="276"/>
      <c r="Q44" s="276"/>
      <c r="R44" s="276"/>
      <c r="S44" s="314"/>
      <c r="T44" s="56"/>
      <c r="U44" s="274" t="s">
        <v>45</v>
      </c>
      <c r="V44" s="276">
        <v>6</v>
      </c>
      <c r="W44" s="273"/>
      <c r="X44" s="2"/>
      <c r="Y44" s="36"/>
      <c r="Z44" s="276" t="s">
        <v>45</v>
      </c>
      <c r="AA44" s="276">
        <v>9</v>
      </c>
      <c r="AB44" s="117"/>
      <c r="AC44" s="2"/>
      <c r="AD44" s="13"/>
      <c r="AE44" s="1"/>
      <c r="AF44" s="277"/>
    </row>
    <row r="45" spans="2:32" x14ac:dyDescent="0.2">
      <c r="B45" s="39" t="s">
        <v>94</v>
      </c>
      <c r="C45" s="274" t="s">
        <v>318</v>
      </c>
      <c r="D45" s="274">
        <v>31</v>
      </c>
      <c r="E45" s="30" t="s">
        <v>42</v>
      </c>
      <c r="F45" s="13"/>
      <c r="G45" s="276">
        <v>3</v>
      </c>
      <c r="H45" s="276"/>
      <c r="I45" s="276"/>
      <c r="J45" s="276"/>
      <c r="K45" s="276"/>
      <c r="L45" s="276"/>
      <c r="M45" s="276"/>
      <c r="N45" s="276">
        <v>3</v>
      </c>
      <c r="O45" s="276">
        <v>3</v>
      </c>
      <c r="P45" s="276"/>
      <c r="Q45" s="276"/>
      <c r="R45" s="276"/>
      <c r="S45" s="315" t="s">
        <v>562</v>
      </c>
      <c r="T45" s="56"/>
      <c r="U45" s="274" t="s">
        <v>45</v>
      </c>
      <c r="V45" s="276">
        <v>6</v>
      </c>
      <c r="W45" s="273"/>
      <c r="X45" s="2"/>
      <c r="Y45" s="36"/>
      <c r="Z45" s="276" t="s">
        <v>45</v>
      </c>
      <c r="AA45" s="276">
        <v>6</v>
      </c>
      <c r="AB45" s="117"/>
      <c r="AC45" s="2"/>
      <c r="AD45" s="275"/>
      <c r="AE45" s="276"/>
      <c r="AF45" s="277"/>
    </row>
    <row r="46" spans="2:32" x14ac:dyDescent="0.2">
      <c r="B46" s="39" t="s">
        <v>94</v>
      </c>
      <c r="C46" s="274" t="s">
        <v>318</v>
      </c>
      <c r="D46" s="276">
        <v>32</v>
      </c>
      <c r="E46" s="30" t="s">
        <v>310</v>
      </c>
      <c r="F46" s="13"/>
      <c r="G46" s="276">
        <v>1</v>
      </c>
      <c r="H46" s="276">
        <v>6</v>
      </c>
      <c r="I46" s="276">
        <v>3</v>
      </c>
      <c r="J46" s="276"/>
      <c r="K46" s="276"/>
      <c r="L46" s="276"/>
      <c r="M46" s="276"/>
      <c r="N46" s="276"/>
      <c r="O46" s="276">
        <v>6</v>
      </c>
      <c r="P46" s="276"/>
      <c r="Q46" s="276"/>
      <c r="R46" s="276"/>
      <c r="S46" s="314"/>
      <c r="T46" s="56"/>
      <c r="U46" s="274" t="s">
        <v>45</v>
      </c>
      <c r="V46" s="276">
        <v>6</v>
      </c>
      <c r="W46" s="273"/>
      <c r="X46" s="2"/>
      <c r="Y46" s="36"/>
      <c r="Z46" s="276" t="s">
        <v>45</v>
      </c>
      <c r="AA46" s="276">
        <v>7</v>
      </c>
      <c r="AB46" s="117"/>
      <c r="AC46" s="2"/>
      <c r="AD46" s="13"/>
      <c r="AE46" s="1"/>
      <c r="AF46" s="277"/>
    </row>
    <row r="47" spans="2:32" x14ac:dyDescent="0.2">
      <c r="B47" s="39" t="s">
        <v>94</v>
      </c>
      <c r="C47" s="274" t="s">
        <v>318</v>
      </c>
      <c r="D47" s="276">
        <v>33</v>
      </c>
      <c r="E47" s="30" t="s">
        <v>111</v>
      </c>
      <c r="F47" s="13"/>
      <c r="G47" s="276"/>
      <c r="H47" s="276">
        <v>3</v>
      </c>
      <c r="I47" s="276"/>
      <c r="J47" s="276"/>
      <c r="K47" s="276">
        <v>6</v>
      </c>
      <c r="L47" s="276"/>
      <c r="M47" s="276"/>
      <c r="N47" s="276">
        <v>3</v>
      </c>
      <c r="O47" s="276">
        <v>3</v>
      </c>
      <c r="P47" s="276"/>
      <c r="Q47" s="276"/>
      <c r="R47" s="276"/>
      <c r="S47" s="314"/>
      <c r="T47" s="56"/>
      <c r="U47" s="274" t="s">
        <v>45</v>
      </c>
      <c r="V47" s="276">
        <v>18</v>
      </c>
      <c r="W47" s="273"/>
      <c r="X47" s="2"/>
      <c r="Y47" s="36"/>
      <c r="Z47" s="276" t="s">
        <v>45</v>
      </c>
      <c r="AA47" s="276">
        <v>9</v>
      </c>
      <c r="AB47" s="117"/>
      <c r="AC47" s="2"/>
      <c r="AD47" s="13"/>
      <c r="AE47" s="1"/>
      <c r="AF47" s="277"/>
    </row>
    <row r="48" spans="2:32" x14ac:dyDescent="0.2">
      <c r="B48" s="39" t="s">
        <v>94</v>
      </c>
      <c r="C48" s="274" t="s">
        <v>318</v>
      </c>
      <c r="D48" s="274">
        <v>34</v>
      </c>
      <c r="E48" s="30" t="s">
        <v>308</v>
      </c>
      <c r="F48" s="13"/>
      <c r="G48" s="276">
        <v>1</v>
      </c>
      <c r="H48" s="276"/>
      <c r="I48" s="276">
        <v>6</v>
      </c>
      <c r="J48" s="276"/>
      <c r="K48" s="276"/>
      <c r="L48" s="276"/>
      <c r="M48" s="276"/>
      <c r="N48" s="276"/>
      <c r="O48" s="276">
        <v>3</v>
      </c>
      <c r="P48" s="276"/>
      <c r="Q48" s="276"/>
      <c r="R48" s="276"/>
      <c r="S48" s="314"/>
      <c r="T48" s="98"/>
      <c r="U48" s="274" t="s">
        <v>45</v>
      </c>
      <c r="V48" s="276">
        <v>3</v>
      </c>
      <c r="W48" s="273"/>
      <c r="X48" s="2"/>
      <c r="Y48" s="36"/>
      <c r="Z48" s="276" t="s">
        <v>45</v>
      </c>
      <c r="AA48" s="276">
        <v>7</v>
      </c>
      <c r="AB48" s="117"/>
      <c r="AC48" s="2"/>
      <c r="AD48" s="13"/>
      <c r="AE48" s="1"/>
      <c r="AF48" s="277"/>
    </row>
    <row r="49" spans="2:32" x14ac:dyDescent="0.2">
      <c r="B49" s="39" t="s">
        <v>94</v>
      </c>
      <c r="C49" s="274" t="s">
        <v>318</v>
      </c>
      <c r="D49" s="276">
        <v>35</v>
      </c>
      <c r="E49" s="30" t="s">
        <v>42</v>
      </c>
      <c r="F49" s="13"/>
      <c r="G49" s="276">
        <v>3</v>
      </c>
      <c r="H49" s="276"/>
      <c r="I49" s="276"/>
      <c r="J49" s="276"/>
      <c r="K49" s="276"/>
      <c r="L49" s="276"/>
      <c r="M49" s="276"/>
      <c r="N49" s="276"/>
      <c r="O49" s="276"/>
      <c r="P49" s="276"/>
      <c r="Q49" s="276"/>
      <c r="R49" s="276"/>
      <c r="S49" s="314"/>
      <c r="T49" s="56"/>
      <c r="U49" s="276"/>
      <c r="V49" s="276"/>
      <c r="W49" s="273"/>
      <c r="X49" s="2"/>
      <c r="Y49" s="36"/>
      <c r="Z49" s="276" t="s">
        <v>45</v>
      </c>
      <c r="AA49" s="276">
        <v>3</v>
      </c>
      <c r="AB49" s="117"/>
      <c r="AC49" s="2"/>
      <c r="AD49" s="13"/>
      <c r="AE49" s="1"/>
      <c r="AF49" s="277"/>
    </row>
    <row r="50" spans="2:32" x14ac:dyDescent="0.2">
      <c r="B50" s="39" t="s">
        <v>94</v>
      </c>
      <c r="C50" s="274" t="s">
        <v>318</v>
      </c>
      <c r="D50" s="276">
        <v>36</v>
      </c>
      <c r="E50" s="30" t="s">
        <v>42</v>
      </c>
      <c r="F50" s="13"/>
      <c r="G50" s="276">
        <v>3</v>
      </c>
      <c r="H50" s="276"/>
      <c r="I50" s="276"/>
      <c r="J50" s="276"/>
      <c r="K50" s="276">
        <v>3</v>
      </c>
      <c r="L50" s="276"/>
      <c r="M50" s="276"/>
      <c r="N50" s="276">
        <v>3</v>
      </c>
      <c r="O50" s="276">
        <v>6</v>
      </c>
      <c r="P50" s="276"/>
      <c r="Q50" s="276"/>
      <c r="R50" s="276"/>
      <c r="S50" s="314"/>
      <c r="T50" s="98"/>
      <c r="U50" s="274" t="s">
        <v>45</v>
      </c>
      <c r="V50" s="276">
        <v>16</v>
      </c>
      <c r="W50" s="273"/>
      <c r="X50" s="2"/>
      <c r="Y50" s="36"/>
      <c r="Z50" s="276" t="s">
        <v>45</v>
      </c>
      <c r="AA50" s="276">
        <v>9</v>
      </c>
      <c r="AB50" s="164" t="s">
        <v>577</v>
      </c>
      <c r="AC50" s="2"/>
      <c r="AD50" s="13"/>
      <c r="AE50" s="1"/>
      <c r="AF50" s="277"/>
    </row>
    <row r="51" spans="2:32" x14ac:dyDescent="0.2">
      <c r="B51" s="39" t="s">
        <v>94</v>
      </c>
      <c r="C51" s="274" t="s">
        <v>318</v>
      </c>
      <c r="D51" s="274">
        <v>37</v>
      </c>
      <c r="E51" s="30" t="s">
        <v>111</v>
      </c>
      <c r="F51" s="13"/>
      <c r="G51" s="276"/>
      <c r="H51" s="276"/>
      <c r="I51" s="276">
        <v>3</v>
      </c>
      <c r="J51" s="276"/>
      <c r="K51" s="276">
        <v>3</v>
      </c>
      <c r="L51" s="276"/>
      <c r="M51" s="276"/>
      <c r="N51" s="276">
        <v>3</v>
      </c>
      <c r="O51" s="276">
        <v>5</v>
      </c>
      <c r="P51" s="276"/>
      <c r="Q51" s="276"/>
      <c r="R51" s="276"/>
      <c r="S51" s="314"/>
      <c r="T51" s="56"/>
      <c r="U51" s="274" t="s">
        <v>45</v>
      </c>
      <c r="V51" s="276">
        <v>17</v>
      </c>
      <c r="W51" s="156" t="s">
        <v>558</v>
      </c>
      <c r="X51" s="2"/>
      <c r="Y51" s="36"/>
      <c r="Z51" s="276" t="s">
        <v>45</v>
      </c>
      <c r="AA51" s="276">
        <v>8</v>
      </c>
      <c r="AB51" s="164" t="s">
        <v>578</v>
      </c>
      <c r="AC51" s="2"/>
      <c r="AD51" s="275"/>
      <c r="AE51" s="276" t="s">
        <v>378</v>
      </c>
      <c r="AF51" s="277"/>
    </row>
    <row r="52" spans="2:32" x14ac:dyDescent="0.2">
      <c r="B52" s="39" t="s">
        <v>94</v>
      </c>
      <c r="C52" s="274" t="s">
        <v>318</v>
      </c>
      <c r="D52" s="276">
        <v>38</v>
      </c>
      <c r="E52" s="30" t="s">
        <v>42</v>
      </c>
      <c r="F52" s="13"/>
      <c r="G52" s="276">
        <v>3</v>
      </c>
      <c r="H52" s="276"/>
      <c r="I52" s="276"/>
      <c r="J52" s="276"/>
      <c r="K52" s="276"/>
      <c r="L52" s="276"/>
      <c r="M52" s="276"/>
      <c r="N52" s="276">
        <v>3</v>
      </c>
      <c r="O52" s="276">
        <v>3</v>
      </c>
      <c r="P52" s="276"/>
      <c r="Q52" s="276"/>
      <c r="R52" s="276"/>
      <c r="S52" s="314"/>
      <c r="T52" s="56"/>
      <c r="U52" s="274" t="s">
        <v>45</v>
      </c>
      <c r="V52" s="276">
        <v>6</v>
      </c>
      <c r="W52" s="273"/>
      <c r="X52" s="2"/>
      <c r="Y52" s="36"/>
      <c r="Z52" s="276" t="s">
        <v>45</v>
      </c>
      <c r="AA52" s="276">
        <v>6</v>
      </c>
      <c r="AB52" s="164" t="s">
        <v>578</v>
      </c>
      <c r="AC52" s="2"/>
      <c r="AD52" s="13"/>
      <c r="AE52" s="1" t="s">
        <v>378</v>
      </c>
      <c r="AF52" s="277"/>
    </row>
    <row r="53" spans="2:32" x14ac:dyDescent="0.2">
      <c r="B53" s="39" t="s">
        <v>94</v>
      </c>
      <c r="C53" s="274" t="s">
        <v>318</v>
      </c>
      <c r="D53" s="276">
        <v>39</v>
      </c>
      <c r="E53" s="30" t="s">
        <v>60</v>
      </c>
      <c r="F53" s="13"/>
      <c r="G53" s="276"/>
      <c r="H53" s="276">
        <v>6</v>
      </c>
      <c r="I53" s="276"/>
      <c r="J53" s="276"/>
      <c r="K53" s="276"/>
      <c r="L53" s="276"/>
      <c r="M53" s="276"/>
      <c r="N53" s="276"/>
      <c r="O53" s="276">
        <v>1</v>
      </c>
      <c r="P53" s="276">
        <v>3</v>
      </c>
      <c r="Q53" s="276"/>
      <c r="R53" s="276"/>
      <c r="S53" s="314"/>
      <c r="T53" s="98"/>
      <c r="U53" s="274" t="s">
        <v>45</v>
      </c>
      <c r="V53" s="276">
        <v>10</v>
      </c>
      <c r="W53" s="159" t="s">
        <v>563</v>
      </c>
      <c r="X53" s="2"/>
      <c r="Y53" s="36"/>
      <c r="Z53" s="276" t="s">
        <v>45</v>
      </c>
      <c r="AA53" s="276">
        <v>12</v>
      </c>
      <c r="AB53" s="164" t="s">
        <v>575</v>
      </c>
      <c r="AC53" s="2"/>
      <c r="AD53" s="56"/>
      <c r="AE53" s="276"/>
      <c r="AF53" s="277"/>
    </row>
    <row r="54" spans="2:32" x14ac:dyDescent="0.2">
      <c r="B54" s="39" t="s">
        <v>94</v>
      </c>
      <c r="C54" s="274" t="s">
        <v>318</v>
      </c>
      <c r="D54" s="274">
        <v>40</v>
      </c>
      <c r="E54" s="30" t="s">
        <v>310</v>
      </c>
      <c r="F54" s="13"/>
      <c r="G54" s="276">
        <v>3</v>
      </c>
      <c r="H54" s="276"/>
      <c r="I54" s="276">
        <v>9</v>
      </c>
      <c r="J54" s="276"/>
      <c r="K54" s="276"/>
      <c r="L54" s="276"/>
      <c r="M54" s="276"/>
      <c r="N54" s="276"/>
      <c r="O54" s="276">
        <v>8</v>
      </c>
      <c r="P54" s="276"/>
      <c r="Q54" s="276"/>
      <c r="R54" s="276"/>
      <c r="S54" s="314"/>
      <c r="T54" s="98"/>
      <c r="U54" s="274" t="s">
        <v>45</v>
      </c>
      <c r="V54" s="276">
        <v>11</v>
      </c>
      <c r="W54" s="159" t="s">
        <v>545</v>
      </c>
      <c r="X54" s="2"/>
      <c r="Y54" s="36"/>
      <c r="Z54" s="276" t="s">
        <v>45</v>
      </c>
      <c r="AA54" s="276">
        <v>15</v>
      </c>
      <c r="AB54" s="117"/>
      <c r="AC54" s="2"/>
      <c r="AD54" s="275"/>
      <c r="AE54" s="276"/>
      <c r="AF54" s="277"/>
    </row>
    <row r="55" spans="2:32" x14ac:dyDescent="0.2">
      <c r="B55" s="39" t="s">
        <v>94</v>
      </c>
      <c r="C55" s="274" t="s">
        <v>318</v>
      </c>
      <c r="D55" s="276">
        <v>41</v>
      </c>
      <c r="E55" s="30" t="s">
        <v>1717</v>
      </c>
      <c r="F55" s="13"/>
      <c r="G55" s="276">
        <v>3</v>
      </c>
      <c r="H55" s="276">
        <v>3</v>
      </c>
      <c r="I55" s="276"/>
      <c r="J55" s="276"/>
      <c r="K55" s="276"/>
      <c r="L55" s="276"/>
      <c r="M55" s="276"/>
      <c r="N55" s="276"/>
      <c r="O55" s="276">
        <v>3</v>
      </c>
      <c r="P55" s="276"/>
      <c r="Q55" s="276"/>
      <c r="R55" s="276"/>
      <c r="S55" s="314"/>
      <c r="T55" s="56"/>
      <c r="U55" s="274" t="s">
        <v>45</v>
      </c>
      <c r="V55" s="276">
        <v>3</v>
      </c>
      <c r="W55" s="273"/>
      <c r="X55" s="2"/>
      <c r="Y55" s="36"/>
      <c r="Z55" s="276" t="s">
        <v>45</v>
      </c>
      <c r="AA55" s="276">
        <v>6</v>
      </c>
      <c r="AB55" s="117"/>
      <c r="AC55" s="2"/>
      <c r="AD55" s="13"/>
      <c r="AE55" s="1"/>
      <c r="AF55" s="277"/>
    </row>
    <row r="56" spans="2:32" x14ac:dyDescent="0.2">
      <c r="B56" s="39" t="s">
        <v>94</v>
      </c>
      <c r="C56" s="274" t="s">
        <v>318</v>
      </c>
      <c r="D56" s="276">
        <v>42</v>
      </c>
      <c r="E56" s="30" t="s">
        <v>60</v>
      </c>
      <c r="F56" s="13"/>
      <c r="G56" s="276">
        <v>1</v>
      </c>
      <c r="H56" s="276"/>
      <c r="I56" s="276">
        <v>6</v>
      </c>
      <c r="J56" s="276"/>
      <c r="K56" s="276"/>
      <c r="L56" s="276"/>
      <c r="M56" s="276"/>
      <c r="N56" s="276">
        <v>3</v>
      </c>
      <c r="O56" s="276">
        <v>6</v>
      </c>
      <c r="P56" s="276"/>
      <c r="Q56" s="276"/>
      <c r="R56" s="276"/>
      <c r="S56" s="314"/>
      <c r="T56" s="56"/>
      <c r="U56" s="274" t="s">
        <v>45</v>
      </c>
      <c r="V56" s="276">
        <v>9</v>
      </c>
      <c r="W56" s="159" t="s">
        <v>545</v>
      </c>
      <c r="X56" s="2"/>
      <c r="Y56" s="36"/>
      <c r="Z56" s="276" t="s">
        <v>45</v>
      </c>
      <c r="AA56" s="276">
        <v>10</v>
      </c>
      <c r="AB56" s="117"/>
      <c r="AC56" s="2"/>
      <c r="AD56" s="13"/>
      <c r="AE56" s="1"/>
      <c r="AF56" s="277"/>
    </row>
    <row r="57" spans="2:32" x14ac:dyDescent="0.2">
      <c r="B57" s="39" t="s">
        <v>94</v>
      </c>
      <c r="C57" s="274" t="s">
        <v>318</v>
      </c>
      <c r="D57" s="274">
        <v>43</v>
      </c>
      <c r="E57" s="30" t="s">
        <v>42</v>
      </c>
      <c r="F57" s="13"/>
      <c r="G57" s="276">
        <v>3</v>
      </c>
      <c r="H57" s="276"/>
      <c r="I57" s="276"/>
      <c r="J57" s="276"/>
      <c r="K57" s="276"/>
      <c r="L57" s="276"/>
      <c r="M57" s="276"/>
      <c r="N57" s="276"/>
      <c r="O57" s="276"/>
      <c r="P57" s="276"/>
      <c r="Q57" s="276"/>
      <c r="R57" s="276"/>
      <c r="S57" s="314"/>
      <c r="T57" s="275"/>
      <c r="U57" s="276"/>
      <c r="V57" s="276"/>
      <c r="W57" s="273"/>
      <c r="X57" s="2"/>
      <c r="Y57" s="36"/>
      <c r="Z57" s="276" t="s">
        <v>45</v>
      </c>
      <c r="AA57" s="276">
        <v>3</v>
      </c>
      <c r="AB57" s="117"/>
      <c r="AC57" s="2"/>
      <c r="AD57" s="13"/>
      <c r="AE57" s="1"/>
      <c r="AF57" s="277"/>
    </row>
    <row r="58" spans="2:32" x14ac:dyDescent="0.2">
      <c r="B58" s="39" t="s">
        <v>94</v>
      </c>
      <c r="C58" s="274" t="s">
        <v>318</v>
      </c>
      <c r="D58" s="276">
        <v>44</v>
      </c>
      <c r="E58" s="30" t="s">
        <v>42</v>
      </c>
      <c r="F58" s="13"/>
      <c r="G58" s="276">
        <v>3</v>
      </c>
      <c r="H58" s="276"/>
      <c r="I58" s="276"/>
      <c r="J58" s="276"/>
      <c r="K58" s="276"/>
      <c r="L58" s="276"/>
      <c r="M58" s="276"/>
      <c r="N58" s="276"/>
      <c r="O58" s="276"/>
      <c r="P58" s="276"/>
      <c r="Q58" s="276"/>
      <c r="R58" s="276"/>
      <c r="S58" s="314"/>
      <c r="T58" s="275"/>
      <c r="U58" s="276"/>
      <c r="V58" s="276"/>
      <c r="W58" s="273"/>
      <c r="X58" s="2"/>
      <c r="Y58" s="36"/>
      <c r="Z58" s="276" t="s">
        <v>45</v>
      </c>
      <c r="AA58" s="276">
        <v>3</v>
      </c>
      <c r="AB58" s="117"/>
      <c r="AC58" s="2"/>
      <c r="AD58" s="13"/>
      <c r="AE58" s="1"/>
      <c r="AF58" s="277"/>
    </row>
    <row r="59" spans="2:32" x14ac:dyDescent="0.2">
      <c r="B59" s="39" t="s">
        <v>94</v>
      </c>
      <c r="C59" s="274" t="s">
        <v>318</v>
      </c>
      <c r="D59" s="276">
        <v>45</v>
      </c>
      <c r="E59" s="30" t="s">
        <v>312</v>
      </c>
      <c r="F59" s="13"/>
      <c r="G59" s="276"/>
      <c r="H59" s="276">
        <v>6</v>
      </c>
      <c r="I59" s="276"/>
      <c r="J59" s="276"/>
      <c r="K59" s="276"/>
      <c r="L59" s="276"/>
      <c r="M59" s="276"/>
      <c r="N59" s="276"/>
      <c r="O59" s="276">
        <v>3</v>
      </c>
      <c r="P59" s="276"/>
      <c r="Q59" s="276"/>
      <c r="R59" s="276"/>
      <c r="S59" s="314"/>
      <c r="T59" s="98"/>
      <c r="U59" s="274" t="s">
        <v>45</v>
      </c>
      <c r="V59" s="276">
        <v>3</v>
      </c>
      <c r="W59" s="273"/>
      <c r="X59" s="2"/>
      <c r="Y59" s="36"/>
      <c r="Z59" s="276" t="s">
        <v>45</v>
      </c>
      <c r="AA59" s="276">
        <v>6</v>
      </c>
      <c r="AB59" s="117"/>
      <c r="AC59" s="2"/>
      <c r="AD59" s="13"/>
      <c r="AE59" s="1"/>
      <c r="AF59" s="277"/>
    </row>
    <row r="60" spans="2:32" x14ac:dyDescent="0.2">
      <c r="B60" s="39" t="s">
        <v>94</v>
      </c>
      <c r="C60" s="274" t="s">
        <v>318</v>
      </c>
      <c r="D60" s="274">
        <v>46</v>
      </c>
      <c r="E60" s="30" t="s">
        <v>60</v>
      </c>
      <c r="F60" s="13"/>
      <c r="G60" s="276"/>
      <c r="H60" s="276">
        <v>6</v>
      </c>
      <c r="I60" s="276"/>
      <c r="J60" s="276"/>
      <c r="K60" s="276">
        <v>3</v>
      </c>
      <c r="L60" s="276"/>
      <c r="M60" s="276"/>
      <c r="N60" s="276">
        <v>3</v>
      </c>
      <c r="O60" s="276">
        <v>9</v>
      </c>
      <c r="P60" s="276"/>
      <c r="Q60" s="276"/>
      <c r="R60" s="276"/>
      <c r="S60" s="314"/>
      <c r="T60" s="275"/>
      <c r="U60" s="274" t="s">
        <v>45</v>
      </c>
      <c r="V60" s="276">
        <v>15</v>
      </c>
      <c r="W60" s="273"/>
      <c r="X60" s="2"/>
      <c r="Y60" s="36"/>
      <c r="Z60" s="276" t="s">
        <v>45</v>
      </c>
      <c r="AA60" s="276">
        <v>12</v>
      </c>
      <c r="AB60" s="117"/>
      <c r="AC60" s="2"/>
      <c r="AD60" s="13"/>
      <c r="AE60" s="1"/>
      <c r="AF60" s="277"/>
    </row>
    <row r="61" spans="2:32" x14ac:dyDescent="0.2">
      <c r="B61" s="39" t="s">
        <v>94</v>
      </c>
      <c r="C61" s="274" t="s">
        <v>318</v>
      </c>
      <c r="D61" s="276">
        <v>47</v>
      </c>
      <c r="E61" s="30" t="s">
        <v>42</v>
      </c>
      <c r="F61" s="13"/>
      <c r="G61" s="276">
        <v>3</v>
      </c>
      <c r="H61" s="276"/>
      <c r="I61" s="276"/>
      <c r="J61" s="276"/>
      <c r="K61" s="276">
        <v>3</v>
      </c>
      <c r="L61" s="276"/>
      <c r="M61" s="276"/>
      <c r="N61" s="276"/>
      <c r="O61" s="276">
        <v>3</v>
      </c>
      <c r="P61" s="276"/>
      <c r="Q61" s="276"/>
      <c r="R61" s="276"/>
      <c r="S61" s="314"/>
      <c r="T61" s="98"/>
      <c r="U61" s="274" t="s">
        <v>45</v>
      </c>
      <c r="V61" s="276">
        <v>12</v>
      </c>
      <c r="W61" s="159" t="s">
        <v>555</v>
      </c>
      <c r="X61" s="2"/>
      <c r="Y61" s="36"/>
      <c r="Z61" s="276" t="s">
        <v>45</v>
      </c>
      <c r="AA61" s="276">
        <v>6</v>
      </c>
      <c r="AB61" s="117"/>
      <c r="AC61" s="2"/>
      <c r="AD61" s="13"/>
      <c r="AE61" s="1"/>
      <c r="AF61" s="277"/>
    </row>
    <row r="62" spans="2:32" x14ac:dyDescent="0.2">
      <c r="B62" s="39" t="s">
        <v>94</v>
      </c>
      <c r="C62" s="274" t="s">
        <v>318</v>
      </c>
      <c r="D62" s="276">
        <v>48</v>
      </c>
      <c r="E62" s="30" t="s">
        <v>42</v>
      </c>
      <c r="F62" s="13"/>
      <c r="G62" s="276">
        <v>3</v>
      </c>
      <c r="H62" s="276"/>
      <c r="I62" s="276"/>
      <c r="J62" s="276"/>
      <c r="K62" s="276">
        <v>3</v>
      </c>
      <c r="L62" s="276"/>
      <c r="M62" s="276"/>
      <c r="N62" s="276"/>
      <c r="O62" s="276">
        <v>3</v>
      </c>
      <c r="P62" s="276"/>
      <c r="Q62" s="276"/>
      <c r="R62" s="276"/>
      <c r="S62" s="314"/>
      <c r="T62" s="98"/>
      <c r="U62" s="274" t="s">
        <v>45</v>
      </c>
      <c r="V62" s="276">
        <v>6</v>
      </c>
      <c r="W62" s="273"/>
      <c r="X62" s="2"/>
      <c r="Y62" s="36"/>
      <c r="Z62" s="276" t="s">
        <v>45</v>
      </c>
      <c r="AA62" s="276">
        <v>6</v>
      </c>
      <c r="AB62" s="117"/>
      <c r="AC62" s="2"/>
      <c r="AD62" s="13"/>
      <c r="AE62" s="1"/>
      <c r="AF62" s="277"/>
    </row>
    <row r="63" spans="2:32" x14ac:dyDescent="0.2">
      <c r="B63" s="39" t="s">
        <v>94</v>
      </c>
      <c r="C63" s="274" t="s">
        <v>318</v>
      </c>
      <c r="D63" s="274">
        <v>49</v>
      </c>
      <c r="E63" s="30" t="s">
        <v>111</v>
      </c>
      <c r="F63" s="13"/>
      <c r="G63" s="276"/>
      <c r="H63" s="276">
        <v>3</v>
      </c>
      <c r="I63" s="276"/>
      <c r="J63" s="276"/>
      <c r="K63" s="276">
        <v>3</v>
      </c>
      <c r="L63" s="276"/>
      <c r="M63" s="276"/>
      <c r="N63" s="276"/>
      <c r="O63" s="276"/>
      <c r="P63" s="276"/>
      <c r="Q63" s="276"/>
      <c r="R63" s="276"/>
      <c r="S63" s="314"/>
      <c r="T63" s="98"/>
      <c r="U63" s="274" t="s">
        <v>45</v>
      </c>
      <c r="V63" s="276">
        <v>3</v>
      </c>
      <c r="W63" s="273"/>
      <c r="X63" s="2"/>
      <c r="Y63" s="36"/>
      <c r="Z63" s="276" t="s">
        <v>45</v>
      </c>
      <c r="AA63" s="276">
        <v>6</v>
      </c>
      <c r="AB63" s="117"/>
      <c r="AC63" s="2"/>
      <c r="AD63" s="13"/>
      <c r="AE63" s="1"/>
      <c r="AF63" s="277"/>
    </row>
    <row r="64" spans="2:32" x14ac:dyDescent="0.2">
      <c r="B64" s="39" t="s">
        <v>94</v>
      </c>
      <c r="C64" s="274" t="s">
        <v>318</v>
      </c>
      <c r="D64" s="276">
        <v>50</v>
      </c>
      <c r="E64" s="30" t="s">
        <v>42</v>
      </c>
      <c r="F64" s="13"/>
      <c r="G64" s="276">
        <v>3</v>
      </c>
      <c r="H64" s="276"/>
      <c r="I64" s="276"/>
      <c r="J64" s="276"/>
      <c r="K64" s="276"/>
      <c r="L64" s="276"/>
      <c r="M64" s="276"/>
      <c r="N64" s="276"/>
      <c r="O64" s="276"/>
      <c r="P64" s="276"/>
      <c r="Q64" s="276"/>
      <c r="R64" s="276"/>
      <c r="S64" s="314"/>
      <c r="T64" s="98"/>
      <c r="U64" s="274"/>
      <c r="V64" s="276"/>
      <c r="W64" s="273"/>
      <c r="X64" s="2"/>
      <c r="Y64" s="36"/>
      <c r="Z64" s="276" t="s">
        <v>45</v>
      </c>
      <c r="AA64" s="276">
        <v>3</v>
      </c>
      <c r="AB64" s="117"/>
      <c r="AC64" s="2"/>
      <c r="AD64" s="13"/>
      <c r="AE64" s="1"/>
      <c r="AF64" s="277"/>
    </row>
    <row r="65" spans="2:32" x14ac:dyDescent="0.2">
      <c r="B65" s="39" t="s">
        <v>94</v>
      </c>
      <c r="C65" s="274" t="s">
        <v>318</v>
      </c>
      <c r="D65" s="276">
        <v>51</v>
      </c>
      <c r="E65" s="30" t="s">
        <v>42</v>
      </c>
      <c r="F65" s="13"/>
      <c r="G65" s="276">
        <v>3</v>
      </c>
      <c r="H65" s="276"/>
      <c r="I65" s="276"/>
      <c r="J65" s="276"/>
      <c r="K65" s="276"/>
      <c r="L65" s="276"/>
      <c r="M65" s="276"/>
      <c r="N65" s="276">
        <v>3</v>
      </c>
      <c r="O65" s="276">
        <v>3</v>
      </c>
      <c r="P65" s="276"/>
      <c r="Q65" s="276"/>
      <c r="R65" s="276"/>
      <c r="S65" s="314"/>
      <c r="T65" s="98"/>
      <c r="U65" s="274" t="s">
        <v>45</v>
      </c>
      <c r="V65" s="276">
        <v>6</v>
      </c>
      <c r="W65" s="159" t="s">
        <v>545</v>
      </c>
      <c r="X65" s="2"/>
      <c r="Y65" s="36"/>
      <c r="Z65" s="276" t="s">
        <v>45</v>
      </c>
      <c r="AA65" s="276">
        <v>6</v>
      </c>
      <c r="AB65" s="164" t="s">
        <v>579</v>
      </c>
      <c r="AC65" s="2"/>
      <c r="AD65" s="13"/>
      <c r="AE65" s="1"/>
      <c r="AF65" s="277"/>
    </row>
    <row r="66" spans="2:32" x14ac:dyDescent="0.2">
      <c r="B66" s="39" t="s">
        <v>94</v>
      </c>
      <c r="C66" s="274" t="s">
        <v>318</v>
      </c>
      <c r="D66" s="274">
        <v>52</v>
      </c>
      <c r="E66" s="30" t="s">
        <v>42</v>
      </c>
      <c r="F66" s="13"/>
      <c r="G66" s="276">
        <v>3</v>
      </c>
      <c r="H66" s="276"/>
      <c r="I66" s="276"/>
      <c r="J66" s="276"/>
      <c r="K66" s="276"/>
      <c r="L66" s="276"/>
      <c r="M66" s="276"/>
      <c r="N66" s="276"/>
      <c r="O66" s="276"/>
      <c r="P66" s="276"/>
      <c r="Q66" s="276"/>
      <c r="R66" s="276"/>
      <c r="S66" s="314"/>
      <c r="T66" s="98"/>
      <c r="U66" s="274"/>
      <c r="V66" s="276"/>
      <c r="W66" s="273"/>
      <c r="X66" s="2"/>
      <c r="Y66" s="36"/>
      <c r="Z66" s="276" t="s">
        <v>45</v>
      </c>
      <c r="AA66" s="276">
        <v>3</v>
      </c>
      <c r="AB66" s="117"/>
      <c r="AC66" s="2"/>
      <c r="AD66" s="13"/>
      <c r="AE66" s="1"/>
      <c r="AF66" s="277"/>
    </row>
    <row r="67" spans="2:32" x14ac:dyDescent="0.2">
      <c r="B67" s="39" t="s">
        <v>94</v>
      </c>
      <c r="C67" s="274" t="s">
        <v>318</v>
      </c>
      <c r="D67" s="276">
        <v>53</v>
      </c>
      <c r="E67" s="30" t="s">
        <v>42</v>
      </c>
      <c r="F67" s="13"/>
      <c r="G67" s="276">
        <v>3</v>
      </c>
      <c r="H67" s="276"/>
      <c r="I67" s="276"/>
      <c r="J67" s="276"/>
      <c r="K67" s="276"/>
      <c r="L67" s="276"/>
      <c r="M67" s="276"/>
      <c r="N67" s="276">
        <v>3</v>
      </c>
      <c r="O67" s="276">
        <v>3</v>
      </c>
      <c r="P67" s="276"/>
      <c r="Q67" s="276"/>
      <c r="R67" s="276"/>
      <c r="S67" s="314"/>
      <c r="T67" s="98"/>
      <c r="U67" s="274" t="s">
        <v>45</v>
      </c>
      <c r="V67" s="276">
        <v>6</v>
      </c>
      <c r="W67" s="273"/>
      <c r="X67" s="2"/>
      <c r="Y67" s="36"/>
      <c r="Z67" s="276" t="s">
        <v>45</v>
      </c>
      <c r="AA67" s="276">
        <v>6</v>
      </c>
      <c r="AB67" s="117"/>
      <c r="AC67" s="2"/>
      <c r="AD67" s="13"/>
      <c r="AE67" s="1"/>
      <c r="AF67" s="277"/>
    </row>
    <row r="68" spans="2:32" x14ac:dyDescent="0.2">
      <c r="B68" s="39" t="s">
        <v>94</v>
      </c>
      <c r="C68" s="274" t="s">
        <v>318</v>
      </c>
      <c r="D68" s="276">
        <v>54</v>
      </c>
      <c r="E68" s="30" t="s">
        <v>1718</v>
      </c>
      <c r="F68" s="13"/>
      <c r="G68" s="276"/>
      <c r="H68" s="276"/>
      <c r="I68" s="276">
        <v>6</v>
      </c>
      <c r="J68" s="276"/>
      <c r="K68" s="276"/>
      <c r="L68" s="276"/>
      <c r="M68" s="276"/>
      <c r="N68" s="276"/>
      <c r="O68" s="276"/>
      <c r="P68" s="276">
        <v>3</v>
      </c>
      <c r="Q68" s="276"/>
      <c r="R68" s="276"/>
      <c r="S68" s="314"/>
      <c r="T68" s="275"/>
      <c r="U68" s="274" t="s">
        <v>45</v>
      </c>
      <c r="V68" s="276">
        <v>3</v>
      </c>
      <c r="W68" s="117"/>
      <c r="X68" s="2"/>
      <c r="Y68" s="36"/>
      <c r="Z68" s="276" t="s">
        <v>45</v>
      </c>
      <c r="AA68" s="276">
        <v>3</v>
      </c>
      <c r="AB68" s="117"/>
      <c r="AC68" s="2"/>
      <c r="AD68" s="13"/>
      <c r="AE68" s="1"/>
      <c r="AF68" s="277"/>
    </row>
    <row r="69" spans="2:32" x14ac:dyDescent="0.2">
      <c r="B69" s="39" t="s">
        <v>94</v>
      </c>
      <c r="C69" s="274" t="s">
        <v>318</v>
      </c>
      <c r="D69" s="274">
        <v>55</v>
      </c>
      <c r="E69" s="30" t="s">
        <v>42</v>
      </c>
      <c r="F69" s="13"/>
      <c r="G69" s="276">
        <v>3</v>
      </c>
      <c r="H69" s="276"/>
      <c r="I69" s="276"/>
      <c r="J69" s="276"/>
      <c r="K69" s="276"/>
      <c r="L69" s="276"/>
      <c r="M69" s="276"/>
      <c r="N69" s="276"/>
      <c r="O69" s="276"/>
      <c r="P69" s="276"/>
      <c r="Q69" s="276"/>
      <c r="R69" s="276"/>
      <c r="S69" s="294"/>
      <c r="T69" s="98"/>
      <c r="U69" s="274"/>
      <c r="V69" s="276"/>
      <c r="W69" s="117"/>
      <c r="X69" s="2"/>
      <c r="Y69" s="36"/>
      <c r="Z69" s="276" t="s">
        <v>45</v>
      </c>
      <c r="AA69" s="276">
        <v>3</v>
      </c>
      <c r="AB69" s="117"/>
      <c r="AC69" s="2"/>
      <c r="AD69" s="13"/>
      <c r="AE69" s="1"/>
      <c r="AF69" s="277"/>
    </row>
    <row r="70" spans="2:32" x14ac:dyDescent="0.2">
      <c r="B70" s="39" t="s">
        <v>94</v>
      </c>
      <c r="C70" s="274" t="s">
        <v>318</v>
      </c>
      <c r="D70" s="276">
        <v>56</v>
      </c>
      <c r="E70" s="30" t="s">
        <v>313</v>
      </c>
      <c r="F70" s="13"/>
      <c r="G70" s="276">
        <v>2</v>
      </c>
      <c r="H70" s="276"/>
      <c r="I70" s="276">
        <v>6</v>
      </c>
      <c r="J70" s="276"/>
      <c r="K70" s="276"/>
      <c r="L70" s="276"/>
      <c r="M70" s="276"/>
      <c r="N70" s="276">
        <v>3</v>
      </c>
      <c r="O70" s="276">
        <v>6</v>
      </c>
      <c r="P70" s="276"/>
      <c r="Q70" s="276"/>
      <c r="R70" s="276"/>
      <c r="S70" s="294"/>
      <c r="T70" s="56"/>
      <c r="U70" s="274" t="s">
        <v>45</v>
      </c>
      <c r="V70" s="276">
        <v>9</v>
      </c>
      <c r="W70" s="160" t="s">
        <v>545</v>
      </c>
      <c r="X70" s="2"/>
      <c r="Y70" s="36"/>
      <c r="Z70" s="276" t="s">
        <v>45</v>
      </c>
      <c r="AA70" s="276">
        <v>5</v>
      </c>
      <c r="AB70" s="117"/>
      <c r="AC70" s="2"/>
      <c r="AD70" s="13"/>
      <c r="AE70" s="1"/>
      <c r="AF70" s="277"/>
    </row>
    <row r="71" spans="2:32" x14ac:dyDescent="0.2">
      <c r="B71" s="39" t="s">
        <v>94</v>
      </c>
      <c r="C71" s="274" t="s">
        <v>318</v>
      </c>
      <c r="D71" s="276">
        <v>57</v>
      </c>
      <c r="E71" s="30" t="s">
        <v>42</v>
      </c>
      <c r="F71" s="13"/>
      <c r="G71" s="276">
        <v>3</v>
      </c>
      <c r="H71" s="276"/>
      <c r="I71" s="276"/>
      <c r="J71" s="276"/>
      <c r="K71" s="276"/>
      <c r="L71" s="276"/>
      <c r="M71" s="276"/>
      <c r="N71" s="276"/>
      <c r="O71" s="276"/>
      <c r="P71" s="276"/>
      <c r="Q71" s="276"/>
      <c r="R71" s="276"/>
      <c r="S71" s="294"/>
      <c r="T71" s="56"/>
      <c r="U71" s="276"/>
      <c r="V71" s="276"/>
      <c r="W71" s="117"/>
      <c r="X71" s="2"/>
      <c r="Y71" s="36"/>
      <c r="Z71" s="276" t="s">
        <v>45</v>
      </c>
      <c r="AA71" s="276">
        <v>3</v>
      </c>
      <c r="AB71" s="117"/>
      <c r="AC71" s="2"/>
      <c r="AD71" s="13"/>
      <c r="AE71" s="1"/>
      <c r="AF71" s="277"/>
    </row>
    <row r="72" spans="2:32" x14ac:dyDescent="0.2">
      <c r="B72" s="39" t="s">
        <v>94</v>
      </c>
      <c r="C72" s="274" t="s">
        <v>318</v>
      </c>
      <c r="D72" s="274">
        <v>58</v>
      </c>
      <c r="E72" s="30" t="s">
        <v>42</v>
      </c>
      <c r="F72" s="13"/>
      <c r="G72" s="276">
        <v>3</v>
      </c>
      <c r="H72" s="276"/>
      <c r="I72" s="276"/>
      <c r="J72" s="276"/>
      <c r="K72" s="276"/>
      <c r="L72" s="276"/>
      <c r="M72" s="276"/>
      <c r="N72" s="276">
        <v>3</v>
      </c>
      <c r="O72" s="276">
        <v>3</v>
      </c>
      <c r="P72" s="276"/>
      <c r="Q72" s="276"/>
      <c r="R72" s="276"/>
      <c r="S72" s="294"/>
      <c r="T72" s="56"/>
      <c r="U72" s="274" t="s">
        <v>45</v>
      </c>
      <c r="V72" s="276">
        <v>6</v>
      </c>
      <c r="W72" s="117"/>
      <c r="X72" s="2"/>
      <c r="Y72" s="36"/>
      <c r="Z72" s="276" t="s">
        <v>45</v>
      </c>
      <c r="AA72" s="276">
        <v>6</v>
      </c>
      <c r="AB72" s="117"/>
      <c r="AC72" s="2"/>
      <c r="AD72" s="13"/>
      <c r="AE72" s="1"/>
      <c r="AF72" s="277"/>
    </row>
    <row r="73" spans="2:32" x14ac:dyDescent="0.2">
      <c r="B73" s="39" t="s">
        <v>94</v>
      </c>
      <c r="C73" s="274" t="s">
        <v>318</v>
      </c>
      <c r="D73" s="276">
        <v>59</v>
      </c>
      <c r="E73" s="30" t="s">
        <v>42</v>
      </c>
      <c r="F73" s="13"/>
      <c r="G73" s="276">
        <v>3</v>
      </c>
      <c r="H73" s="276"/>
      <c r="I73" s="276"/>
      <c r="J73" s="276"/>
      <c r="K73" s="276"/>
      <c r="L73" s="276"/>
      <c r="M73" s="276"/>
      <c r="N73" s="276"/>
      <c r="O73" s="276"/>
      <c r="P73" s="276"/>
      <c r="Q73" s="276"/>
      <c r="R73" s="276"/>
      <c r="S73" s="294"/>
      <c r="T73" s="275"/>
      <c r="U73" s="276"/>
      <c r="V73" s="276"/>
      <c r="W73" s="117"/>
      <c r="X73" s="2"/>
      <c r="Y73" s="36"/>
      <c r="Z73" s="276" t="s">
        <v>45</v>
      </c>
      <c r="AA73" s="276">
        <v>3</v>
      </c>
      <c r="AB73" s="117"/>
      <c r="AC73" s="2"/>
      <c r="AD73" s="13"/>
      <c r="AE73" s="1"/>
      <c r="AF73" s="277"/>
    </row>
    <row r="74" spans="2:32" x14ac:dyDescent="0.2">
      <c r="B74" s="39" t="s">
        <v>94</v>
      </c>
      <c r="C74" s="274" t="s">
        <v>318</v>
      </c>
      <c r="D74" s="276">
        <v>60</v>
      </c>
      <c r="E74" s="30" t="s">
        <v>313</v>
      </c>
      <c r="F74" s="13"/>
      <c r="G74" s="276"/>
      <c r="H74" s="276"/>
      <c r="I74" s="276">
        <v>6</v>
      </c>
      <c r="J74" s="276"/>
      <c r="K74" s="276"/>
      <c r="L74" s="276"/>
      <c r="M74" s="276"/>
      <c r="N74" s="276">
        <v>3</v>
      </c>
      <c r="O74" s="276">
        <v>3</v>
      </c>
      <c r="P74" s="276">
        <v>3</v>
      </c>
      <c r="Q74" s="276"/>
      <c r="R74" s="276"/>
      <c r="S74" s="294"/>
      <c r="T74" s="98"/>
      <c r="U74" s="274" t="s">
        <v>45</v>
      </c>
      <c r="V74" s="276">
        <v>15</v>
      </c>
      <c r="W74" s="117"/>
      <c r="X74" s="2"/>
      <c r="Y74" s="36"/>
      <c r="Z74" s="276"/>
      <c r="AA74" s="276"/>
      <c r="AB74" s="117"/>
      <c r="AC74" s="2"/>
      <c r="AD74" s="13"/>
      <c r="AE74" s="1"/>
      <c r="AF74" s="277"/>
    </row>
    <row r="75" spans="2:32" x14ac:dyDescent="0.2">
      <c r="B75" s="39" t="s">
        <v>94</v>
      </c>
      <c r="C75" s="274" t="s">
        <v>318</v>
      </c>
      <c r="D75" s="274">
        <v>61</v>
      </c>
      <c r="E75" s="30" t="s">
        <v>42</v>
      </c>
      <c r="F75" s="13"/>
      <c r="G75" s="276">
        <v>3</v>
      </c>
      <c r="H75" s="276"/>
      <c r="I75" s="276"/>
      <c r="J75" s="276"/>
      <c r="K75" s="276"/>
      <c r="L75" s="276"/>
      <c r="M75" s="276"/>
      <c r="N75" s="276"/>
      <c r="O75" s="276"/>
      <c r="P75" s="276"/>
      <c r="Q75" s="276"/>
      <c r="R75" s="276"/>
      <c r="S75" s="294"/>
      <c r="T75" s="275"/>
      <c r="U75" s="276"/>
      <c r="V75" s="276"/>
      <c r="W75" s="117"/>
      <c r="X75" s="2"/>
      <c r="Y75" s="36"/>
      <c r="Z75" s="276" t="s">
        <v>45</v>
      </c>
      <c r="AA75" s="276">
        <v>3</v>
      </c>
      <c r="AB75" s="117"/>
      <c r="AC75" s="2"/>
      <c r="AD75" s="13"/>
      <c r="AE75" s="1"/>
      <c r="AF75" s="277"/>
    </row>
    <row r="76" spans="2:32" x14ac:dyDescent="0.2">
      <c r="B76" s="39" t="s">
        <v>94</v>
      </c>
      <c r="C76" s="274" t="s">
        <v>318</v>
      </c>
      <c r="D76" s="276">
        <v>62</v>
      </c>
      <c r="E76" s="30" t="s">
        <v>42</v>
      </c>
      <c r="F76" s="13"/>
      <c r="G76" s="276">
        <v>3</v>
      </c>
      <c r="H76" s="276"/>
      <c r="I76" s="276"/>
      <c r="J76" s="276"/>
      <c r="K76" s="276"/>
      <c r="L76" s="276"/>
      <c r="M76" s="276"/>
      <c r="N76" s="276">
        <v>3</v>
      </c>
      <c r="O76" s="276">
        <v>3</v>
      </c>
      <c r="P76" s="276"/>
      <c r="Q76" s="276"/>
      <c r="R76" s="276"/>
      <c r="S76" s="294"/>
      <c r="T76" s="98"/>
      <c r="U76" s="274" t="s">
        <v>45</v>
      </c>
      <c r="V76" s="276">
        <v>6</v>
      </c>
      <c r="W76" s="160" t="s">
        <v>545</v>
      </c>
      <c r="X76" s="2"/>
      <c r="Y76" s="36"/>
      <c r="Z76" s="276" t="s">
        <v>45</v>
      </c>
      <c r="AA76" s="276">
        <v>6</v>
      </c>
      <c r="AB76" s="117"/>
      <c r="AC76" s="2"/>
      <c r="AD76" s="13"/>
      <c r="AE76" s="1"/>
      <c r="AF76" s="277"/>
    </row>
    <row r="77" spans="2:32" x14ac:dyDescent="0.2">
      <c r="B77" s="39" t="s">
        <v>94</v>
      </c>
      <c r="C77" s="274" t="s">
        <v>318</v>
      </c>
      <c r="D77" s="276">
        <v>63</v>
      </c>
      <c r="E77" s="30" t="s">
        <v>42</v>
      </c>
      <c r="F77" s="13"/>
      <c r="G77" s="276">
        <v>3</v>
      </c>
      <c r="H77" s="276"/>
      <c r="I77" s="276"/>
      <c r="J77" s="276"/>
      <c r="K77" s="276"/>
      <c r="L77" s="276"/>
      <c r="M77" s="276"/>
      <c r="N77" s="276"/>
      <c r="O77" s="276"/>
      <c r="P77" s="276"/>
      <c r="Q77" s="276"/>
      <c r="R77" s="276"/>
      <c r="S77" s="294"/>
      <c r="T77" s="98"/>
      <c r="U77" s="274"/>
      <c r="V77" s="276"/>
      <c r="W77" s="117"/>
      <c r="X77" s="2"/>
      <c r="Y77" s="36"/>
      <c r="Z77" s="276" t="s">
        <v>45</v>
      </c>
      <c r="AA77" s="276">
        <v>3</v>
      </c>
      <c r="AB77" s="117"/>
      <c r="AC77" s="2"/>
      <c r="AD77" s="13"/>
      <c r="AE77" s="1"/>
      <c r="AF77" s="277"/>
    </row>
    <row r="78" spans="2:32" x14ac:dyDescent="0.2">
      <c r="B78" s="39" t="s">
        <v>94</v>
      </c>
      <c r="C78" s="274" t="s">
        <v>318</v>
      </c>
      <c r="D78" s="274">
        <v>64</v>
      </c>
      <c r="E78" s="30" t="s">
        <v>314</v>
      </c>
      <c r="F78" s="13"/>
      <c r="G78" s="276">
        <v>2</v>
      </c>
      <c r="H78" s="276"/>
      <c r="I78" s="276">
        <v>6</v>
      </c>
      <c r="J78" s="276"/>
      <c r="K78" s="276"/>
      <c r="L78" s="276"/>
      <c r="M78" s="276"/>
      <c r="N78" s="276">
        <v>3</v>
      </c>
      <c r="O78" s="276">
        <v>6</v>
      </c>
      <c r="P78" s="276"/>
      <c r="Q78" s="276"/>
      <c r="R78" s="276"/>
      <c r="S78" s="294"/>
      <c r="T78" s="275"/>
      <c r="U78" s="274" t="s">
        <v>45</v>
      </c>
      <c r="V78" s="276">
        <v>9</v>
      </c>
      <c r="W78" s="117"/>
      <c r="X78" s="2"/>
      <c r="Y78" s="36"/>
      <c r="Z78" s="276" t="s">
        <v>45</v>
      </c>
      <c r="AA78" s="276">
        <v>5</v>
      </c>
      <c r="AB78" s="117"/>
      <c r="AC78" s="2"/>
      <c r="AD78" s="13"/>
      <c r="AE78" s="1"/>
      <c r="AF78" s="277"/>
    </row>
    <row r="79" spans="2:32" x14ac:dyDescent="0.2">
      <c r="B79" s="39" t="s">
        <v>94</v>
      </c>
      <c r="C79" s="274" t="s">
        <v>318</v>
      </c>
      <c r="D79" s="276">
        <v>65</v>
      </c>
      <c r="E79" s="30" t="s">
        <v>1717</v>
      </c>
      <c r="F79" s="13"/>
      <c r="G79" s="276">
        <v>3</v>
      </c>
      <c r="H79" s="276"/>
      <c r="I79" s="276">
        <v>3</v>
      </c>
      <c r="J79" s="276"/>
      <c r="K79" s="276"/>
      <c r="L79" s="276"/>
      <c r="M79" s="276"/>
      <c r="N79" s="276"/>
      <c r="O79" s="276">
        <v>3</v>
      </c>
      <c r="P79" s="276"/>
      <c r="Q79" s="276"/>
      <c r="R79" s="276"/>
      <c r="S79" s="294"/>
      <c r="T79" s="275"/>
      <c r="U79" s="274" t="s">
        <v>45</v>
      </c>
      <c r="V79" s="276">
        <v>3</v>
      </c>
      <c r="W79" s="160" t="s">
        <v>545</v>
      </c>
      <c r="X79" s="2"/>
      <c r="Y79" s="36"/>
      <c r="Z79" s="276" t="s">
        <v>45</v>
      </c>
      <c r="AA79" s="276">
        <v>3</v>
      </c>
      <c r="AB79" s="117"/>
      <c r="AC79" s="2"/>
      <c r="AD79" s="13"/>
      <c r="AE79" s="1"/>
      <c r="AF79" s="277"/>
    </row>
    <row r="80" spans="2:32" x14ac:dyDescent="0.2">
      <c r="B80" s="39" t="s">
        <v>94</v>
      </c>
      <c r="C80" s="274" t="s">
        <v>318</v>
      </c>
      <c r="D80" s="276">
        <v>66</v>
      </c>
      <c r="E80" s="30" t="s">
        <v>60</v>
      </c>
      <c r="F80" s="13"/>
      <c r="G80" s="276">
        <v>1</v>
      </c>
      <c r="H80" s="276"/>
      <c r="I80" s="276">
        <v>6</v>
      </c>
      <c r="J80" s="276"/>
      <c r="K80" s="276"/>
      <c r="L80" s="276"/>
      <c r="M80" s="276"/>
      <c r="N80" s="276">
        <v>3</v>
      </c>
      <c r="O80" s="276">
        <v>6</v>
      </c>
      <c r="P80" s="276"/>
      <c r="Q80" s="276"/>
      <c r="R80" s="276"/>
      <c r="S80" s="294"/>
      <c r="T80" s="56"/>
      <c r="U80" s="274" t="s">
        <v>45</v>
      </c>
      <c r="V80" s="276">
        <v>9</v>
      </c>
      <c r="W80" s="117"/>
      <c r="X80" s="2"/>
      <c r="Y80" s="36"/>
      <c r="Z80" s="276" t="s">
        <v>45</v>
      </c>
      <c r="AA80" s="276">
        <v>4</v>
      </c>
      <c r="AB80" s="117"/>
      <c r="AC80" s="2"/>
      <c r="AD80" s="13"/>
      <c r="AE80" s="1"/>
      <c r="AF80" s="277"/>
    </row>
    <row r="81" spans="2:32" x14ac:dyDescent="0.2">
      <c r="B81" s="39" t="s">
        <v>94</v>
      </c>
      <c r="C81" s="274" t="s">
        <v>318</v>
      </c>
      <c r="D81" s="274">
        <v>67</v>
      </c>
      <c r="E81" s="30" t="s">
        <v>308</v>
      </c>
      <c r="F81" s="13"/>
      <c r="G81" s="276">
        <v>2</v>
      </c>
      <c r="H81" s="276"/>
      <c r="I81" s="276">
        <v>6</v>
      </c>
      <c r="J81" s="276"/>
      <c r="K81" s="276"/>
      <c r="L81" s="276"/>
      <c r="M81" s="276"/>
      <c r="N81" s="276"/>
      <c r="O81" s="276">
        <v>3</v>
      </c>
      <c r="P81" s="276"/>
      <c r="Q81" s="276"/>
      <c r="R81" s="276"/>
      <c r="S81" s="294"/>
      <c r="T81" s="275"/>
      <c r="U81" s="274" t="s">
        <v>45</v>
      </c>
      <c r="V81" s="276">
        <v>3</v>
      </c>
      <c r="W81" s="117"/>
      <c r="X81" s="2"/>
      <c r="Y81" s="36"/>
      <c r="Z81" s="276" t="s">
        <v>45</v>
      </c>
      <c r="AA81" s="276">
        <v>8</v>
      </c>
      <c r="AB81" s="117"/>
      <c r="AC81" s="2"/>
      <c r="AD81" s="13"/>
      <c r="AE81" s="1"/>
      <c r="AF81" s="277"/>
    </row>
    <row r="82" spans="2:32" x14ac:dyDescent="0.2">
      <c r="B82" s="39" t="s">
        <v>94</v>
      </c>
      <c r="C82" s="274" t="s">
        <v>318</v>
      </c>
      <c r="D82" s="276">
        <v>68</v>
      </c>
      <c r="E82" s="30" t="s">
        <v>1719</v>
      </c>
      <c r="F82" s="13"/>
      <c r="G82" s="276">
        <v>12</v>
      </c>
      <c r="H82" s="276"/>
      <c r="I82" s="276">
        <v>3</v>
      </c>
      <c r="J82" s="276"/>
      <c r="K82" s="276">
        <v>9</v>
      </c>
      <c r="L82" s="276"/>
      <c r="M82" s="276"/>
      <c r="N82" s="276">
        <v>6</v>
      </c>
      <c r="O82" s="276">
        <v>15</v>
      </c>
      <c r="P82" s="276"/>
      <c r="Q82" s="276"/>
      <c r="R82" s="276"/>
      <c r="S82" s="294"/>
      <c r="T82" s="56"/>
      <c r="U82" s="274" t="s">
        <v>45</v>
      </c>
      <c r="V82" s="276">
        <v>36</v>
      </c>
      <c r="W82" s="160" t="s">
        <v>564</v>
      </c>
      <c r="X82" s="2"/>
      <c r="Y82" s="36"/>
      <c r="Z82" s="276" t="s">
        <v>45</v>
      </c>
      <c r="AA82" s="276">
        <v>27</v>
      </c>
      <c r="AB82" s="117"/>
      <c r="AC82" s="2"/>
      <c r="AD82" s="13"/>
      <c r="AE82" s="1"/>
      <c r="AF82" s="277"/>
    </row>
    <row r="83" spans="2:32" x14ac:dyDescent="0.2">
      <c r="B83" s="39" t="s">
        <v>94</v>
      </c>
      <c r="C83" s="274" t="s">
        <v>318</v>
      </c>
      <c r="D83" s="276">
        <v>69</v>
      </c>
      <c r="E83" s="30" t="s">
        <v>313</v>
      </c>
      <c r="F83" s="13"/>
      <c r="G83" s="276">
        <v>1</v>
      </c>
      <c r="H83" s="276">
        <v>6</v>
      </c>
      <c r="I83" s="276"/>
      <c r="J83" s="276"/>
      <c r="K83" s="276"/>
      <c r="L83" s="276"/>
      <c r="M83" s="276"/>
      <c r="N83" s="276">
        <v>3</v>
      </c>
      <c r="O83" s="276">
        <v>6</v>
      </c>
      <c r="P83" s="276"/>
      <c r="Q83" s="276"/>
      <c r="R83" s="276"/>
      <c r="S83" s="294"/>
      <c r="T83" s="98"/>
      <c r="U83" s="274" t="s">
        <v>45</v>
      </c>
      <c r="V83" s="276">
        <v>9</v>
      </c>
      <c r="W83" s="117"/>
      <c r="X83" s="2"/>
      <c r="Y83" s="36"/>
      <c r="Z83" s="276" t="s">
        <v>45</v>
      </c>
      <c r="AA83" s="276">
        <v>9</v>
      </c>
      <c r="AB83" s="117"/>
      <c r="AC83" s="2"/>
      <c r="AD83" s="13"/>
      <c r="AE83" s="1"/>
      <c r="AF83" s="277"/>
    </row>
    <row r="84" spans="2:32" x14ac:dyDescent="0.2">
      <c r="B84" s="39" t="s">
        <v>94</v>
      </c>
      <c r="C84" s="274" t="s">
        <v>318</v>
      </c>
      <c r="D84" s="274">
        <v>70</v>
      </c>
      <c r="E84" s="30" t="s">
        <v>42</v>
      </c>
      <c r="F84" s="13"/>
      <c r="G84" s="276">
        <v>3</v>
      </c>
      <c r="H84" s="276"/>
      <c r="I84" s="276"/>
      <c r="J84" s="276"/>
      <c r="K84" s="276"/>
      <c r="L84" s="276"/>
      <c r="M84" s="276"/>
      <c r="N84" s="276"/>
      <c r="O84" s="276"/>
      <c r="P84" s="276"/>
      <c r="Q84" s="276"/>
      <c r="R84" s="276"/>
      <c r="S84" s="294"/>
      <c r="T84" s="98"/>
      <c r="U84" s="274"/>
      <c r="V84" s="276"/>
      <c r="W84" s="117"/>
      <c r="X84" s="2"/>
      <c r="Y84" s="36"/>
      <c r="Z84" s="276" t="s">
        <v>45</v>
      </c>
      <c r="AA84" s="276">
        <v>3</v>
      </c>
      <c r="AB84" s="117"/>
      <c r="AC84" s="2"/>
      <c r="AD84" s="13"/>
      <c r="AE84" s="1"/>
      <c r="AF84" s="277"/>
    </row>
    <row r="85" spans="2:32" x14ac:dyDescent="0.2">
      <c r="B85" s="39" t="s">
        <v>94</v>
      </c>
      <c r="C85" s="274" t="s">
        <v>318</v>
      </c>
      <c r="D85" s="276">
        <v>71</v>
      </c>
      <c r="E85" s="30" t="s">
        <v>60</v>
      </c>
      <c r="F85" s="13"/>
      <c r="G85" s="276">
        <v>1</v>
      </c>
      <c r="H85" s="276">
        <v>6</v>
      </c>
      <c r="I85" s="276"/>
      <c r="J85" s="276"/>
      <c r="K85" s="276"/>
      <c r="L85" s="276"/>
      <c r="M85" s="276"/>
      <c r="N85" s="276">
        <v>3</v>
      </c>
      <c r="O85" s="276">
        <v>7</v>
      </c>
      <c r="P85" s="276"/>
      <c r="Q85" s="276"/>
      <c r="R85" s="276"/>
      <c r="S85" s="294"/>
      <c r="T85" s="56"/>
      <c r="U85" s="274" t="s">
        <v>45</v>
      </c>
      <c r="V85" s="276">
        <v>10</v>
      </c>
      <c r="W85" s="117"/>
      <c r="X85" s="2"/>
      <c r="Y85" s="36"/>
      <c r="Z85" s="276" t="s">
        <v>45</v>
      </c>
      <c r="AA85" s="276">
        <v>10</v>
      </c>
      <c r="AB85" s="117"/>
      <c r="AC85" s="2"/>
      <c r="AD85" s="13"/>
      <c r="AE85" s="1"/>
      <c r="AF85" s="277"/>
    </row>
    <row r="86" spans="2:32" x14ac:dyDescent="0.2">
      <c r="B86" s="39" t="s">
        <v>94</v>
      </c>
      <c r="C86" s="274" t="s">
        <v>318</v>
      </c>
      <c r="D86" s="276">
        <v>72</v>
      </c>
      <c r="E86" s="30" t="s">
        <v>42</v>
      </c>
      <c r="F86" s="13"/>
      <c r="G86" s="276">
        <v>3</v>
      </c>
      <c r="H86" s="276"/>
      <c r="I86" s="276"/>
      <c r="J86" s="276"/>
      <c r="K86" s="276"/>
      <c r="L86" s="276"/>
      <c r="M86" s="276"/>
      <c r="N86" s="276"/>
      <c r="O86" s="276"/>
      <c r="P86" s="276"/>
      <c r="Q86" s="276"/>
      <c r="R86" s="276"/>
      <c r="S86" s="294"/>
      <c r="T86" s="56"/>
      <c r="U86" s="276"/>
      <c r="V86" s="276"/>
      <c r="W86" s="117"/>
      <c r="X86" s="2"/>
      <c r="Y86" s="36"/>
      <c r="Z86" s="276" t="s">
        <v>45</v>
      </c>
      <c r="AA86" s="276">
        <v>3</v>
      </c>
      <c r="AB86" s="262" t="s">
        <v>580</v>
      </c>
      <c r="AC86" s="2"/>
      <c r="AD86" s="13"/>
      <c r="AE86" s="1" t="s">
        <v>378</v>
      </c>
      <c r="AF86" s="277"/>
    </row>
    <row r="87" spans="2:32" x14ac:dyDescent="0.2">
      <c r="B87" s="39" t="s">
        <v>94</v>
      </c>
      <c r="C87" s="274" t="s">
        <v>318</v>
      </c>
      <c r="D87" s="274">
        <v>73</v>
      </c>
      <c r="E87" s="30" t="s">
        <v>308</v>
      </c>
      <c r="F87" s="13"/>
      <c r="G87" s="276">
        <v>1</v>
      </c>
      <c r="H87" s="276">
        <v>6</v>
      </c>
      <c r="I87" s="276"/>
      <c r="J87" s="276"/>
      <c r="K87" s="276"/>
      <c r="L87" s="276"/>
      <c r="M87" s="276"/>
      <c r="N87" s="276">
        <v>3</v>
      </c>
      <c r="O87" s="276">
        <v>6</v>
      </c>
      <c r="P87" s="276"/>
      <c r="Q87" s="276"/>
      <c r="R87" s="276"/>
      <c r="S87" s="294"/>
      <c r="T87" s="56"/>
      <c r="U87" s="274" t="s">
        <v>45</v>
      </c>
      <c r="V87" s="276">
        <v>9</v>
      </c>
      <c r="W87" s="160" t="s">
        <v>545</v>
      </c>
      <c r="X87" s="2"/>
      <c r="Y87" s="36"/>
      <c r="Z87" s="276" t="s">
        <v>45</v>
      </c>
      <c r="AA87" s="276">
        <v>7</v>
      </c>
      <c r="AB87" s="117"/>
      <c r="AC87" s="2"/>
      <c r="AD87" s="13"/>
      <c r="AE87" s="1"/>
      <c r="AF87" s="277"/>
    </row>
    <row r="88" spans="2:32" x14ac:dyDescent="0.2">
      <c r="B88" s="39" t="s">
        <v>94</v>
      </c>
      <c r="C88" s="274" t="s">
        <v>318</v>
      </c>
      <c r="D88" s="276">
        <v>74</v>
      </c>
      <c r="E88" s="30" t="s">
        <v>313</v>
      </c>
      <c r="F88" s="13"/>
      <c r="G88" s="276">
        <v>1</v>
      </c>
      <c r="H88" s="276">
        <v>6</v>
      </c>
      <c r="I88" s="276"/>
      <c r="J88" s="276"/>
      <c r="K88" s="276"/>
      <c r="L88" s="276"/>
      <c r="M88" s="276"/>
      <c r="N88" s="276"/>
      <c r="O88" s="276">
        <v>3</v>
      </c>
      <c r="P88" s="276"/>
      <c r="Q88" s="276"/>
      <c r="R88" s="276"/>
      <c r="S88" s="295"/>
      <c r="T88" s="56"/>
      <c r="U88" s="274" t="s">
        <v>45</v>
      </c>
      <c r="V88" s="276">
        <v>3</v>
      </c>
      <c r="W88" s="233"/>
      <c r="X88" s="2"/>
      <c r="Y88" s="36"/>
      <c r="Z88" s="276" t="s">
        <v>45</v>
      </c>
      <c r="AA88" s="276">
        <v>7</v>
      </c>
      <c r="AB88" s="262" t="s">
        <v>517</v>
      </c>
      <c r="AC88" s="2"/>
      <c r="AD88" s="36">
        <v>45386</v>
      </c>
      <c r="AE88" s="1" t="s">
        <v>378</v>
      </c>
      <c r="AF88" s="277"/>
    </row>
    <row r="89" spans="2:32" x14ac:dyDescent="0.2">
      <c r="B89" s="39" t="s">
        <v>94</v>
      </c>
      <c r="C89" s="274" t="s">
        <v>318</v>
      </c>
      <c r="D89" s="276">
        <v>75</v>
      </c>
      <c r="E89" s="30" t="s">
        <v>313</v>
      </c>
      <c r="F89" s="13"/>
      <c r="G89" s="276">
        <v>2</v>
      </c>
      <c r="H89" s="276">
        <v>6</v>
      </c>
      <c r="I89" s="276"/>
      <c r="J89" s="276"/>
      <c r="K89" s="276"/>
      <c r="L89" s="276"/>
      <c r="M89" s="276"/>
      <c r="N89" s="276">
        <v>3</v>
      </c>
      <c r="O89" s="276">
        <v>5</v>
      </c>
      <c r="P89" s="276"/>
      <c r="Q89" s="276"/>
      <c r="R89" s="276"/>
      <c r="S89" s="294"/>
      <c r="T89" s="275"/>
      <c r="U89" s="274" t="s">
        <v>45</v>
      </c>
      <c r="V89" s="276">
        <v>7</v>
      </c>
      <c r="W89" s="160" t="s">
        <v>545</v>
      </c>
      <c r="X89" s="2"/>
      <c r="Y89" s="36"/>
      <c r="Z89" s="276" t="s">
        <v>45</v>
      </c>
      <c r="AA89" s="276">
        <v>9</v>
      </c>
      <c r="AB89" s="117"/>
      <c r="AC89" s="2"/>
      <c r="AD89" s="13"/>
      <c r="AE89" s="1"/>
      <c r="AF89" s="277"/>
    </row>
    <row r="90" spans="2:32" x14ac:dyDescent="0.2">
      <c r="B90" s="39" t="s">
        <v>94</v>
      </c>
      <c r="C90" s="274" t="s">
        <v>318</v>
      </c>
      <c r="D90" s="274">
        <v>76</v>
      </c>
      <c r="E90" s="30" t="s">
        <v>42</v>
      </c>
      <c r="F90" s="13"/>
      <c r="G90" s="276">
        <v>3</v>
      </c>
      <c r="H90" s="276"/>
      <c r="I90" s="276"/>
      <c r="J90" s="276"/>
      <c r="K90" s="276"/>
      <c r="L90" s="276"/>
      <c r="M90" s="276"/>
      <c r="N90" s="276"/>
      <c r="O90" s="276"/>
      <c r="P90" s="276"/>
      <c r="Q90" s="276"/>
      <c r="R90" s="276"/>
      <c r="S90" s="294"/>
      <c r="T90" s="275"/>
      <c r="U90" s="276"/>
      <c r="V90" s="276"/>
      <c r="W90" s="117"/>
      <c r="X90" s="2"/>
      <c r="Y90" s="36"/>
      <c r="Z90" s="276" t="s">
        <v>45</v>
      </c>
      <c r="AA90" s="276">
        <v>3</v>
      </c>
      <c r="AB90" s="117"/>
      <c r="AC90" s="2"/>
      <c r="AD90" s="13"/>
      <c r="AE90" s="1"/>
      <c r="AF90" s="277"/>
    </row>
    <row r="91" spans="2:32" x14ac:dyDescent="0.2">
      <c r="B91" s="39" t="s">
        <v>94</v>
      </c>
      <c r="C91" s="274" t="s">
        <v>318</v>
      </c>
      <c r="D91" s="276">
        <v>77</v>
      </c>
      <c r="E91" s="30" t="s">
        <v>42</v>
      </c>
      <c r="F91" s="13"/>
      <c r="G91" s="276">
        <v>3</v>
      </c>
      <c r="H91" s="276"/>
      <c r="I91" s="276"/>
      <c r="J91" s="276"/>
      <c r="K91" s="276"/>
      <c r="L91" s="276"/>
      <c r="M91" s="276"/>
      <c r="N91" s="276">
        <v>3</v>
      </c>
      <c r="O91" s="276">
        <v>3</v>
      </c>
      <c r="P91" s="276"/>
      <c r="Q91" s="276"/>
      <c r="R91" s="276"/>
      <c r="S91" s="294"/>
      <c r="T91" s="98"/>
      <c r="U91" s="274" t="s">
        <v>45</v>
      </c>
      <c r="V91" s="276">
        <v>6</v>
      </c>
      <c r="W91" s="160" t="s">
        <v>545</v>
      </c>
      <c r="X91" s="2"/>
      <c r="Y91" s="36"/>
      <c r="Z91" s="276" t="s">
        <v>45</v>
      </c>
      <c r="AA91" s="276">
        <v>6</v>
      </c>
      <c r="AB91" s="117"/>
      <c r="AC91" s="2"/>
      <c r="AD91" s="13"/>
      <c r="AE91" s="1"/>
      <c r="AF91" s="277"/>
    </row>
    <row r="92" spans="2:32" x14ac:dyDescent="0.2">
      <c r="B92" s="39" t="s">
        <v>94</v>
      </c>
      <c r="C92" s="274" t="s">
        <v>318</v>
      </c>
      <c r="D92" s="276">
        <v>78</v>
      </c>
      <c r="E92" s="30" t="s">
        <v>42</v>
      </c>
      <c r="F92" s="13"/>
      <c r="G92" s="276">
        <v>3</v>
      </c>
      <c r="H92" s="276"/>
      <c r="I92" s="276"/>
      <c r="J92" s="276"/>
      <c r="K92" s="276"/>
      <c r="L92" s="276"/>
      <c r="M92" s="276"/>
      <c r="N92" s="276"/>
      <c r="O92" s="276"/>
      <c r="P92" s="276"/>
      <c r="Q92" s="276"/>
      <c r="R92" s="276"/>
      <c r="S92" s="294"/>
      <c r="T92" s="56"/>
      <c r="U92" s="276"/>
      <c r="V92" s="276"/>
      <c r="W92" s="117"/>
      <c r="X92" s="2"/>
      <c r="Y92" s="36"/>
      <c r="Z92" s="276" t="s">
        <v>45</v>
      </c>
      <c r="AA92" s="276">
        <v>3</v>
      </c>
      <c r="AB92" s="117"/>
      <c r="AC92" s="2"/>
      <c r="AD92" s="13"/>
      <c r="AE92" s="1"/>
      <c r="AF92" s="277"/>
    </row>
    <row r="93" spans="2:32" x14ac:dyDescent="0.2">
      <c r="B93" s="39" t="s">
        <v>94</v>
      </c>
      <c r="C93" s="274" t="s">
        <v>318</v>
      </c>
      <c r="D93" s="274">
        <v>79</v>
      </c>
      <c r="E93" s="30" t="s">
        <v>60</v>
      </c>
      <c r="F93" s="13"/>
      <c r="G93" s="276">
        <v>1</v>
      </c>
      <c r="H93" s="276">
        <v>6</v>
      </c>
      <c r="I93" s="276"/>
      <c r="J93" s="276"/>
      <c r="K93" s="276"/>
      <c r="L93" s="276"/>
      <c r="M93" s="276"/>
      <c r="N93" s="276">
        <v>3</v>
      </c>
      <c r="O93" s="276">
        <v>6</v>
      </c>
      <c r="P93" s="276"/>
      <c r="Q93" s="276"/>
      <c r="R93" s="276"/>
      <c r="S93" s="294"/>
      <c r="T93" s="56"/>
      <c r="U93" s="274" t="s">
        <v>45</v>
      </c>
      <c r="V93" s="276">
        <v>9</v>
      </c>
      <c r="W93" s="160" t="s">
        <v>545</v>
      </c>
      <c r="X93" s="2"/>
      <c r="Y93" s="36"/>
      <c r="Z93" s="276" t="s">
        <v>45</v>
      </c>
      <c r="AA93" s="276">
        <v>10</v>
      </c>
      <c r="AB93" s="117"/>
      <c r="AC93" s="2"/>
      <c r="AD93" s="13"/>
      <c r="AE93" s="1"/>
      <c r="AF93" s="277"/>
    </row>
    <row r="94" spans="2:32" x14ac:dyDescent="0.2">
      <c r="B94" s="39" t="s">
        <v>94</v>
      </c>
      <c r="C94" s="274" t="s">
        <v>318</v>
      </c>
      <c r="D94" s="276">
        <v>80</v>
      </c>
      <c r="E94" s="30" t="s">
        <v>42</v>
      </c>
      <c r="F94" s="13"/>
      <c r="G94" s="276">
        <v>3</v>
      </c>
      <c r="H94" s="276"/>
      <c r="I94" s="276"/>
      <c r="J94" s="276"/>
      <c r="K94" s="276"/>
      <c r="L94" s="276"/>
      <c r="M94" s="276"/>
      <c r="N94" s="276"/>
      <c r="O94" s="276"/>
      <c r="P94" s="276"/>
      <c r="Q94" s="276"/>
      <c r="R94" s="276"/>
      <c r="S94" s="294"/>
      <c r="T94" s="98"/>
      <c r="U94" s="274"/>
      <c r="V94" s="276"/>
      <c r="W94" s="117"/>
      <c r="X94" s="2"/>
      <c r="Y94" s="36"/>
      <c r="Z94" s="276" t="s">
        <v>45</v>
      </c>
      <c r="AA94" s="276">
        <v>3</v>
      </c>
      <c r="AB94" s="117"/>
      <c r="AC94" s="2"/>
      <c r="AD94" s="13"/>
      <c r="AE94" s="1"/>
      <c r="AF94" s="277"/>
    </row>
    <row r="95" spans="2:32" x14ac:dyDescent="0.2">
      <c r="B95" s="39" t="s">
        <v>94</v>
      </c>
      <c r="C95" s="274" t="s">
        <v>318</v>
      </c>
      <c r="D95" s="276">
        <v>81</v>
      </c>
      <c r="E95" s="30" t="s">
        <v>42</v>
      </c>
      <c r="F95" s="13"/>
      <c r="G95" s="276">
        <v>3</v>
      </c>
      <c r="H95" s="276"/>
      <c r="I95" s="276"/>
      <c r="J95" s="276"/>
      <c r="K95" s="276"/>
      <c r="L95" s="276"/>
      <c r="M95" s="276"/>
      <c r="N95" s="276">
        <v>3</v>
      </c>
      <c r="O95" s="276">
        <v>3</v>
      </c>
      <c r="P95" s="276"/>
      <c r="Q95" s="276"/>
      <c r="R95" s="276"/>
      <c r="S95" s="294"/>
      <c r="T95" s="98"/>
      <c r="U95" s="274" t="s">
        <v>45</v>
      </c>
      <c r="V95" s="276">
        <v>6</v>
      </c>
      <c r="W95" s="160" t="s">
        <v>565</v>
      </c>
      <c r="X95" s="2"/>
      <c r="Y95" s="36"/>
      <c r="Z95" s="276" t="s">
        <v>45</v>
      </c>
      <c r="AA95" s="276">
        <v>6</v>
      </c>
      <c r="AB95" s="117"/>
      <c r="AC95" s="2"/>
      <c r="AD95" s="13"/>
      <c r="AE95" s="1"/>
      <c r="AF95" s="277"/>
    </row>
    <row r="96" spans="2:32" x14ac:dyDescent="0.2">
      <c r="B96" s="39" t="s">
        <v>94</v>
      </c>
      <c r="C96" s="274" t="s">
        <v>318</v>
      </c>
      <c r="D96" s="274">
        <v>82</v>
      </c>
      <c r="E96" s="30" t="s">
        <v>60</v>
      </c>
      <c r="F96" s="13"/>
      <c r="G96" s="276">
        <v>1</v>
      </c>
      <c r="H96" s="276">
        <v>6</v>
      </c>
      <c r="I96" s="276"/>
      <c r="J96" s="276"/>
      <c r="K96" s="276"/>
      <c r="L96" s="276"/>
      <c r="M96" s="276"/>
      <c r="N96" s="276"/>
      <c r="O96" s="276">
        <v>3</v>
      </c>
      <c r="P96" s="276"/>
      <c r="Q96" s="276"/>
      <c r="R96" s="276"/>
      <c r="S96" s="294"/>
      <c r="T96" s="98"/>
      <c r="U96" s="274" t="s">
        <v>45</v>
      </c>
      <c r="V96" s="276">
        <v>3</v>
      </c>
      <c r="W96" s="160" t="s">
        <v>545</v>
      </c>
      <c r="X96" s="2"/>
      <c r="Y96" s="36"/>
      <c r="Z96" s="276" t="s">
        <v>45</v>
      </c>
      <c r="AA96" s="276">
        <v>7</v>
      </c>
      <c r="AB96" s="117"/>
      <c r="AC96" s="2"/>
      <c r="AD96" s="13"/>
      <c r="AE96" s="1"/>
      <c r="AF96" s="277"/>
    </row>
    <row r="97" spans="2:32" x14ac:dyDescent="0.2">
      <c r="B97" s="39" t="s">
        <v>94</v>
      </c>
      <c r="C97" s="274" t="s">
        <v>318</v>
      </c>
      <c r="D97" s="276">
        <v>83</v>
      </c>
      <c r="E97" s="30" t="s">
        <v>42</v>
      </c>
      <c r="F97" s="13"/>
      <c r="G97" s="276">
        <v>3</v>
      </c>
      <c r="H97" s="276"/>
      <c r="I97" s="276"/>
      <c r="J97" s="276"/>
      <c r="K97" s="276"/>
      <c r="L97" s="276"/>
      <c r="M97" s="276"/>
      <c r="N97" s="276">
        <v>3</v>
      </c>
      <c r="O97" s="276">
        <v>3</v>
      </c>
      <c r="P97" s="276"/>
      <c r="Q97" s="276"/>
      <c r="R97" s="276"/>
      <c r="S97" s="294"/>
      <c r="T97" s="98"/>
      <c r="U97" s="274" t="s">
        <v>45</v>
      </c>
      <c r="V97" s="276">
        <v>6</v>
      </c>
      <c r="W97" s="160" t="s">
        <v>566</v>
      </c>
      <c r="X97" s="2"/>
      <c r="Y97" s="36"/>
      <c r="Z97" s="276" t="s">
        <v>45</v>
      </c>
      <c r="AA97" s="276">
        <v>6</v>
      </c>
      <c r="AB97" s="117"/>
      <c r="AC97" s="2"/>
      <c r="AD97" s="13"/>
      <c r="AE97" s="1"/>
      <c r="AF97" s="277"/>
    </row>
    <row r="98" spans="2:32" x14ac:dyDescent="0.2">
      <c r="B98" s="39" t="s">
        <v>94</v>
      </c>
      <c r="C98" s="274" t="s">
        <v>318</v>
      </c>
      <c r="D98" s="276">
        <v>84</v>
      </c>
      <c r="E98" s="30" t="s">
        <v>42</v>
      </c>
      <c r="F98" s="13"/>
      <c r="G98" s="276">
        <v>3</v>
      </c>
      <c r="H98" s="276"/>
      <c r="I98" s="276"/>
      <c r="J98" s="276"/>
      <c r="K98" s="276"/>
      <c r="L98" s="276"/>
      <c r="M98" s="276"/>
      <c r="N98" s="276"/>
      <c r="O98" s="276"/>
      <c r="P98" s="276"/>
      <c r="Q98" s="276"/>
      <c r="R98" s="276"/>
      <c r="S98" s="294"/>
      <c r="T98" s="275"/>
      <c r="U98" s="276"/>
      <c r="V98" s="276"/>
      <c r="W98" s="117"/>
      <c r="X98" s="2"/>
      <c r="Y98" s="36"/>
      <c r="Z98" s="276" t="s">
        <v>45</v>
      </c>
      <c r="AA98" s="276">
        <v>3</v>
      </c>
      <c r="AB98" s="117"/>
      <c r="AC98" s="2"/>
      <c r="AD98" s="13"/>
      <c r="AE98" s="1"/>
      <c r="AF98" s="277"/>
    </row>
    <row r="99" spans="2:32" x14ac:dyDescent="0.2">
      <c r="B99" s="39" t="s">
        <v>94</v>
      </c>
      <c r="C99" s="274" t="s">
        <v>318</v>
      </c>
      <c r="D99" s="274">
        <v>85</v>
      </c>
      <c r="E99" s="30" t="s">
        <v>313</v>
      </c>
      <c r="F99" s="13"/>
      <c r="G99" s="276">
        <v>1</v>
      </c>
      <c r="H99" s="276">
        <v>6</v>
      </c>
      <c r="I99" s="276"/>
      <c r="J99" s="276"/>
      <c r="K99" s="276"/>
      <c r="L99" s="276"/>
      <c r="M99" s="276"/>
      <c r="N99" s="276"/>
      <c r="O99" s="276">
        <v>8</v>
      </c>
      <c r="P99" s="276"/>
      <c r="Q99" s="276"/>
      <c r="R99" s="276"/>
      <c r="S99" s="294"/>
      <c r="T99" s="56"/>
      <c r="U99" s="274" t="s">
        <v>45</v>
      </c>
      <c r="V99" s="276">
        <v>17</v>
      </c>
      <c r="W99" s="160" t="s">
        <v>567</v>
      </c>
      <c r="X99" s="2"/>
      <c r="Y99" s="36"/>
      <c r="Z99" s="276" t="s">
        <v>45</v>
      </c>
      <c r="AA99" s="276">
        <v>14</v>
      </c>
      <c r="AB99" s="117"/>
      <c r="AC99" s="2"/>
      <c r="AD99" s="13"/>
      <c r="AE99" s="1"/>
      <c r="AF99" s="277"/>
    </row>
    <row r="100" spans="2:32" x14ac:dyDescent="0.2">
      <c r="B100" s="39" t="s">
        <v>94</v>
      </c>
      <c r="C100" s="274" t="s">
        <v>318</v>
      </c>
      <c r="D100" s="276">
        <v>86</v>
      </c>
      <c r="E100" s="30" t="s">
        <v>313</v>
      </c>
      <c r="F100" s="13"/>
      <c r="G100" s="276">
        <v>1</v>
      </c>
      <c r="H100" s="276">
        <v>6</v>
      </c>
      <c r="I100" s="276"/>
      <c r="J100" s="276"/>
      <c r="K100" s="276"/>
      <c r="L100" s="276"/>
      <c r="M100" s="276"/>
      <c r="N100" s="276"/>
      <c r="O100" s="276">
        <v>3</v>
      </c>
      <c r="P100" s="276"/>
      <c r="Q100" s="276"/>
      <c r="R100" s="276"/>
      <c r="S100" s="294"/>
      <c r="T100" s="98"/>
      <c r="U100" s="274" t="s">
        <v>45</v>
      </c>
      <c r="V100" s="276">
        <v>3</v>
      </c>
      <c r="W100" s="160" t="s">
        <v>545</v>
      </c>
      <c r="X100" s="2"/>
      <c r="Y100" s="36"/>
      <c r="Z100" s="276" t="s">
        <v>45</v>
      </c>
      <c r="AA100" s="276">
        <v>7</v>
      </c>
      <c r="AB100" s="117"/>
      <c r="AC100" s="2"/>
      <c r="AD100" s="13"/>
      <c r="AE100" s="1"/>
      <c r="AF100" s="277"/>
    </row>
    <row r="101" spans="2:32" x14ac:dyDescent="0.2">
      <c r="B101" s="39" t="s">
        <v>94</v>
      </c>
      <c r="C101" s="274" t="s">
        <v>318</v>
      </c>
      <c r="D101" s="276">
        <v>87</v>
      </c>
      <c r="E101" s="30" t="s">
        <v>42</v>
      </c>
      <c r="F101" s="13"/>
      <c r="G101" s="276">
        <v>3</v>
      </c>
      <c r="H101" s="276"/>
      <c r="I101" s="276"/>
      <c r="J101" s="276"/>
      <c r="K101" s="276"/>
      <c r="L101" s="276"/>
      <c r="M101" s="276"/>
      <c r="N101" s="276">
        <v>3</v>
      </c>
      <c r="O101" s="276">
        <v>3</v>
      </c>
      <c r="P101" s="276"/>
      <c r="Q101" s="276"/>
      <c r="R101" s="276"/>
      <c r="S101" s="294"/>
      <c r="T101" s="275"/>
      <c r="U101" s="274" t="s">
        <v>45</v>
      </c>
      <c r="V101" s="276">
        <v>6</v>
      </c>
      <c r="W101" s="160" t="s">
        <v>568</v>
      </c>
      <c r="X101" s="2"/>
      <c r="Y101" s="36"/>
      <c r="Z101" s="276" t="s">
        <v>45</v>
      </c>
      <c r="AA101" s="276">
        <v>6</v>
      </c>
      <c r="AB101" s="117"/>
      <c r="AC101" s="2"/>
      <c r="AD101" s="13"/>
      <c r="AE101" s="1"/>
      <c r="AF101" s="277"/>
    </row>
    <row r="102" spans="2:32" x14ac:dyDescent="0.2">
      <c r="B102" s="39" t="s">
        <v>94</v>
      </c>
      <c r="C102" s="274" t="s">
        <v>318</v>
      </c>
      <c r="D102" s="274">
        <v>88</v>
      </c>
      <c r="E102" s="30" t="s">
        <v>42</v>
      </c>
      <c r="F102" s="13"/>
      <c r="G102" s="276">
        <v>3</v>
      </c>
      <c r="H102" s="276"/>
      <c r="I102" s="276"/>
      <c r="J102" s="276"/>
      <c r="K102" s="276"/>
      <c r="L102" s="276"/>
      <c r="M102" s="276"/>
      <c r="N102" s="276"/>
      <c r="O102" s="276"/>
      <c r="P102" s="276"/>
      <c r="Q102" s="276"/>
      <c r="R102" s="276"/>
      <c r="S102" s="294"/>
      <c r="T102" s="56"/>
      <c r="U102" s="276"/>
      <c r="V102" s="276"/>
      <c r="W102" s="117"/>
      <c r="X102" s="2"/>
      <c r="Y102" s="36"/>
      <c r="Z102" s="276" t="s">
        <v>45</v>
      </c>
      <c r="AA102" s="276">
        <v>3</v>
      </c>
      <c r="AB102" s="117"/>
      <c r="AC102" s="2"/>
      <c r="AD102" s="13"/>
      <c r="AE102" s="1"/>
      <c r="AF102" s="277"/>
    </row>
    <row r="103" spans="2:32" x14ac:dyDescent="0.2">
      <c r="B103" s="39" t="s">
        <v>94</v>
      </c>
      <c r="C103" s="274" t="s">
        <v>318</v>
      </c>
      <c r="D103" s="276">
        <v>89</v>
      </c>
      <c r="E103" s="30" t="s">
        <v>42</v>
      </c>
      <c r="F103" s="13"/>
      <c r="G103" s="276">
        <v>3</v>
      </c>
      <c r="H103" s="276"/>
      <c r="I103" s="276"/>
      <c r="J103" s="276"/>
      <c r="K103" s="276"/>
      <c r="L103" s="276"/>
      <c r="M103" s="276"/>
      <c r="N103" s="276">
        <v>3</v>
      </c>
      <c r="O103" s="276">
        <v>3</v>
      </c>
      <c r="P103" s="276"/>
      <c r="Q103" s="276"/>
      <c r="R103" s="276"/>
      <c r="S103" s="294"/>
      <c r="T103" s="275"/>
      <c r="U103" s="274" t="s">
        <v>45</v>
      </c>
      <c r="V103" s="276">
        <v>6</v>
      </c>
      <c r="W103" s="117"/>
      <c r="X103" s="2"/>
      <c r="Y103" s="36"/>
      <c r="Z103" s="276" t="s">
        <v>45</v>
      </c>
      <c r="AA103" s="276">
        <v>6</v>
      </c>
      <c r="AB103" s="117"/>
      <c r="AC103" s="2"/>
      <c r="AD103" s="13"/>
      <c r="AE103" s="1"/>
      <c r="AF103" s="277"/>
    </row>
    <row r="104" spans="2:32" x14ac:dyDescent="0.2">
      <c r="B104" s="39" t="s">
        <v>94</v>
      </c>
      <c r="C104" s="274" t="s">
        <v>318</v>
      </c>
      <c r="D104" s="276">
        <v>90</v>
      </c>
      <c r="E104" s="30" t="s">
        <v>60</v>
      </c>
      <c r="F104" s="13"/>
      <c r="G104" s="276">
        <v>1</v>
      </c>
      <c r="H104" s="276">
        <v>6</v>
      </c>
      <c r="I104" s="276"/>
      <c r="J104" s="276"/>
      <c r="K104" s="276"/>
      <c r="L104" s="276"/>
      <c r="M104" s="276"/>
      <c r="N104" s="276"/>
      <c r="O104" s="276">
        <v>3</v>
      </c>
      <c r="P104" s="276"/>
      <c r="Q104" s="276"/>
      <c r="R104" s="276"/>
      <c r="S104" s="294"/>
      <c r="T104" s="56"/>
      <c r="U104" s="274" t="s">
        <v>45</v>
      </c>
      <c r="V104" s="276">
        <v>3</v>
      </c>
      <c r="W104" s="117"/>
      <c r="X104" s="2"/>
      <c r="Y104" s="36"/>
      <c r="Z104" s="276" t="s">
        <v>45</v>
      </c>
      <c r="AA104" s="276">
        <v>7</v>
      </c>
      <c r="AB104" s="117"/>
      <c r="AC104" s="2"/>
      <c r="AD104" s="13"/>
      <c r="AE104" s="1"/>
      <c r="AF104" s="277"/>
    </row>
    <row r="105" spans="2:32" x14ac:dyDescent="0.2">
      <c r="B105" s="39" t="s">
        <v>94</v>
      </c>
      <c r="C105" s="274" t="s">
        <v>318</v>
      </c>
      <c r="D105" s="274">
        <v>91</v>
      </c>
      <c r="E105" s="30" t="s">
        <v>1717</v>
      </c>
      <c r="F105" s="13"/>
      <c r="G105" s="276">
        <v>3</v>
      </c>
      <c r="H105" s="276"/>
      <c r="I105" s="276">
        <v>3</v>
      </c>
      <c r="J105" s="276"/>
      <c r="K105" s="276"/>
      <c r="L105" s="276"/>
      <c r="M105" s="276"/>
      <c r="N105" s="276"/>
      <c r="O105" s="276">
        <v>3</v>
      </c>
      <c r="P105" s="276"/>
      <c r="Q105" s="276"/>
      <c r="R105" s="276"/>
      <c r="S105" s="294"/>
      <c r="T105" s="98"/>
      <c r="U105" s="274" t="s">
        <v>45</v>
      </c>
      <c r="V105" s="276">
        <v>3</v>
      </c>
      <c r="W105" s="117"/>
      <c r="X105" s="2"/>
      <c r="Y105" s="36"/>
      <c r="Z105" s="276" t="s">
        <v>45</v>
      </c>
      <c r="AA105" s="276">
        <v>3</v>
      </c>
      <c r="AB105" s="117"/>
      <c r="AC105" s="2"/>
      <c r="AD105" s="13"/>
      <c r="AE105" s="1"/>
      <c r="AF105" s="277"/>
    </row>
    <row r="106" spans="2:32" x14ac:dyDescent="0.2">
      <c r="B106" s="39" t="s">
        <v>94</v>
      </c>
      <c r="C106" s="274" t="s">
        <v>318</v>
      </c>
      <c r="D106" s="276">
        <v>92</v>
      </c>
      <c r="E106" s="30" t="s">
        <v>308</v>
      </c>
      <c r="F106" s="13"/>
      <c r="G106" s="276">
        <v>2</v>
      </c>
      <c r="H106" s="276"/>
      <c r="I106" s="276">
        <v>6</v>
      </c>
      <c r="J106" s="276"/>
      <c r="K106" s="276"/>
      <c r="L106" s="276"/>
      <c r="M106" s="276"/>
      <c r="N106" s="276"/>
      <c r="O106" s="276">
        <v>3</v>
      </c>
      <c r="P106" s="276"/>
      <c r="Q106" s="276"/>
      <c r="R106" s="276"/>
      <c r="S106" s="294"/>
      <c r="T106" s="98"/>
      <c r="U106" s="274" t="s">
        <v>45</v>
      </c>
      <c r="V106" s="276">
        <v>3</v>
      </c>
      <c r="W106" s="117"/>
      <c r="X106" s="2"/>
      <c r="Y106" s="36"/>
      <c r="Z106" s="276" t="s">
        <v>45</v>
      </c>
      <c r="AA106" s="276">
        <v>2</v>
      </c>
      <c r="AB106" s="117"/>
      <c r="AC106" s="2"/>
      <c r="AD106" s="13"/>
      <c r="AE106" s="1"/>
      <c r="AF106" s="277"/>
    </row>
    <row r="107" spans="2:32" x14ac:dyDescent="0.2">
      <c r="B107" s="39" t="s">
        <v>94</v>
      </c>
      <c r="C107" s="274" t="s">
        <v>318</v>
      </c>
      <c r="D107" s="276">
        <v>93</v>
      </c>
      <c r="E107" s="30" t="s">
        <v>1717</v>
      </c>
      <c r="F107" s="13"/>
      <c r="G107" s="276">
        <v>4</v>
      </c>
      <c r="H107" s="276">
        <v>3</v>
      </c>
      <c r="I107" s="276"/>
      <c r="J107" s="276"/>
      <c r="K107" s="276"/>
      <c r="L107" s="276"/>
      <c r="M107" s="276"/>
      <c r="N107" s="276"/>
      <c r="O107" s="276">
        <v>6</v>
      </c>
      <c r="P107" s="276"/>
      <c r="Q107" s="276"/>
      <c r="R107" s="276"/>
      <c r="S107" s="294"/>
      <c r="T107" s="98"/>
      <c r="U107" s="274" t="s">
        <v>45</v>
      </c>
      <c r="V107" s="276">
        <v>9</v>
      </c>
      <c r="W107" s="160" t="s">
        <v>569</v>
      </c>
      <c r="X107" s="2"/>
      <c r="Y107" s="36"/>
      <c r="Z107" s="276" t="s">
        <v>45</v>
      </c>
      <c r="AA107" s="276">
        <v>10</v>
      </c>
      <c r="AB107" s="117"/>
      <c r="AC107" s="2"/>
      <c r="AD107" s="13"/>
      <c r="AE107" s="1"/>
      <c r="AF107" s="277"/>
    </row>
    <row r="108" spans="2:32" x14ac:dyDescent="0.2">
      <c r="B108" s="39" t="s">
        <v>94</v>
      </c>
      <c r="C108" s="274" t="s">
        <v>318</v>
      </c>
      <c r="D108" s="274">
        <v>94</v>
      </c>
      <c r="E108" s="30" t="s">
        <v>42</v>
      </c>
      <c r="F108" s="13"/>
      <c r="G108" s="276">
        <v>3</v>
      </c>
      <c r="H108" s="276"/>
      <c r="I108" s="276"/>
      <c r="J108" s="276"/>
      <c r="K108" s="276">
        <v>3</v>
      </c>
      <c r="L108" s="276"/>
      <c r="M108" s="276"/>
      <c r="N108" s="276"/>
      <c r="O108" s="276">
        <v>3</v>
      </c>
      <c r="P108" s="276"/>
      <c r="Q108" s="276"/>
      <c r="R108" s="276"/>
      <c r="S108" s="294"/>
      <c r="T108" s="98"/>
      <c r="U108" s="274" t="s">
        <v>45</v>
      </c>
      <c r="V108" s="276">
        <v>6</v>
      </c>
      <c r="W108" s="117"/>
      <c r="X108" s="2"/>
      <c r="Y108" s="36"/>
      <c r="Z108" s="276" t="s">
        <v>45</v>
      </c>
      <c r="AA108" s="276">
        <v>6</v>
      </c>
      <c r="AB108" s="117"/>
      <c r="AC108" s="2"/>
      <c r="AD108" s="13"/>
      <c r="AE108" s="1"/>
      <c r="AF108" s="277"/>
    </row>
    <row r="109" spans="2:32" x14ac:dyDescent="0.2">
      <c r="B109" s="39" t="s">
        <v>94</v>
      </c>
      <c r="C109" s="274" t="s">
        <v>318</v>
      </c>
      <c r="D109" s="276">
        <v>95</v>
      </c>
      <c r="E109" s="30" t="s">
        <v>111</v>
      </c>
      <c r="F109" s="13"/>
      <c r="G109" s="276"/>
      <c r="H109" s="276">
        <v>3</v>
      </c>
      <c r="I109" s="276"/>
      <c r="J109" s="276"/>
      <c r="K109" s="276">
        <v>3</v>
      </c>
      <c r="L109" s="276"/>
      <c r="M109" s="276"/>
      <c r="N109" s="276"/>
      <c r="O109" s="276"/>
      <c r="P109" s="276"/>
      <c r="Q109" s="276"/>
      <c r="R109" s="276"/>
      <c r="S109" s="294"/>
      <c r="T109" s="98"/>
      <c r="U109" s="274" t="s">
        <v>45</v>
      </c>
      <c r="V109" s="276">
        <v>3</v>
      </c>
      <c r="W109" s="160" t="s">
        <v>555</v>
      </c>
      <c r="X109" s="2"/>
      <c r="Y109" s="36"/>
      <c r="Z109" s="276" t="s">
        <v>45</v>
      </c>
      <c r="AA109" s="276">
        <v>6</v>
      </c>
      <c r="AB109" s="117"/>
      <c r="AC109" s="2"/>
      <c r="AD109" s="13"/>
      <c r="AE109" s="1"/>
      <c r="AF109" s="277"/>
    </row>
    <row r="110" spans="2:32" x14ac:dyDescent="0.2">
      <c r="B110" s="39" t="s">
        <v>94</v>
      </c>
      <c r="C110" s="274" t="s">
        <v>318</v>
      </c>
      <c r="D110" s="276">
        <v>96</v>
      </c>
      <c r="E110" s="30" t="s">
        <v>111</v>
      </c>
      <c r="F110" s="13"/>
      <c r="G110" s="276"/>
      <c r="H110" s="276"/>
      <c r="I110" s="276">
        <v>3</v>
      </c>
      <c r="J110" s="276"/>
      <c r="K110" s="276"/>
      <c r="L110" s="276"/>
      <c r="M110" s="276"/>
      <c r="N110" s="276"/>
      <c r="O110" s="276"/>
      <c r="P110" s="276"/>
      <c r="Q110" s="276"/>
      <c r="R110" s="276"/>
      <c r="S110" s="294"/>
      <c r="T110" s="98"/>
      <c r="U110" s="274"/>
      <c r="V110" s="276"/>
      <c r="W110" s="117"/>
      <c r="X110" s="2"/>
      <c r="Y110" s="36"/>
      <c r="Z110" s="276"/>
      <c r="AA110" s="276"/>
      <c r="AB110" s="117"/>
      <c r="AC110" s="2"/>
      <c r="AD110" s="13"/>
      <c r="AE110" s="1"/>
      <c r="AF110" s="277"/>
    </row>
    <row r="111" spans="2:32" x14ac:dyDescent="0.2">
      <c r="B111" s="39" t="s">
        <v>94</v>
      </c>
      <c r="C111" s="274" t="s">
        <v>318</v>
      </c>
      <c r="D111" s="274">
        <v>97</v>
      </c>
      <c r="E111" s="30" t="s">
        <v>60</v>
      </c>
      <c r="F111" s="13"/>
      <c r="G111" s="276">
        <v>1</v>
      </c>
      <c r="H111" s="276">
        <v>6</v>
      </c>
      <c r="I111" s="276"/>
      <c r="J111" s="276"/>
      <c r="K111" s="276"/>
      <c r="L111" s="276"/>
      <c r="M111" s="276"/>
      <c r="N111" s="276"/>
      <c r="O111" s="276">
        <v>3</v>
      </c>
      <c r="P111" s="276"/>
      <c r="Q111" s="276"/>
      <c r="R111" s="276"/>
      <c r="S111" s="294"/>
      <c r="T111" s="98"/>
      <c r="U111" s="274" t="s">
        <v>45</v>
      </c>
      <c r="V111" s="276">
        <v>3</v>
      </c>
      <c r="W111" s="160" t="s">
        <v>545</v>
      </c>
      <c r="X111" s="2"/>
      <c r="Y111" s="36"/>
      <c r="Z111" s="276" t="s">
        <v>45</v>
      </c>
      <c r="AA111" s="276">
        <v>7</v>
      </c>
      <c r="AB111" s="117"/>
      <c r="AC111" s="2"/>
      <c r="AD111" s="13"/>
      <c r="AE111" s="1"/>
      <c r="AF111" s="277"/>
    </row>
    <row r="112" spans="2:32" x14ac:dyDescent="0.2">
      <c r="B112" s="39" t="s">
        <v>94</v>
      </c>
      <c r="C112" s="274" t="s">
        <v>318</v>
      </c>
      <c r="D112" s="276">
        <v>98</v>
      </c>
      <c r="E112" s="30" t="s">
        <v>42</v>
      </c>
      <c r="F112" s="13"/>
      <c r="G112" s="276">
        <v>3</v>
      </c>
      <c r="H112" s="276"/>
      <c r="I112" s="276"/>
      <c r="J112" s="276"/>
      <c r="K112" s="276"/>
      <c r="L112" s="276"/>
      <c r="M112" s="276"/>
      <c r="N112" s="276">
        <v>3</v>
      </c>
      <c r="O112" s="276">
        <v>3</v>
      </c>
      <c r="P112" s="276"/>
      <c r="Q112" s="276"/>
      <c r="R112" s="276"/>
      <c r="S112" s="294"/>
      <c r="T112" s="98"/>
      <c r="U112" s="274" t="s">
        <v>45</v>
      </c>
      <c r="V112" s="276">
        <v>6</v>
      </c>
      <c r="W112" s="160" t="s">
        <v>569</v>
      </c>
      <c r="X112" s="2"/>
      <c r="Y112" s="36"/>
      <c r="Z112" s="276" t="s">
        <v>45</v>
      </c>
      <c r="AA112" s="276">
        <v>6</v>
      </c>
      <c r="AB112" s="117"/>
      <c r="AC112" s="2"/>
      <c r="AD112" s="13"/>
      <c r="AE112" s="1"/>
      <c r="AF112" s="277"/>
    </row>
    <row r="113" spans="2:32" x14ac:dyDescent="0.2">
      <c r="B113" s="39" t="s">
        <v>94</v>
      </c>
      <c r="C113" s="274" t="s">
        <v>318</v>
      </c>
      <c r="D113" s="276">
        <v>99</v>
      </c>
      <c r="E113" s="30" t="s">
        <v>42</v>
      </c>
      <c r="F113" s="13"/>
      <c r="G113" s="276">
        <v>3</v>
      </c>
      <c r="H113" s="276"/>
      <c r="I113" s="276"/>
      <c r="J113" s="276"/>
      <c r="K113" s="276"/>
      <c r="L113" s="276"/>
      <c r="M113" s="276"/>
      <c r="N113" s="276"/>
      <c r="O113" s="276"/>
      <c r="P113" s="276"/>
      <c r="Q113" s="276"/>
      <c r="R113" s="276"/>
      <c r="S113" s="294"/>
      <c r="T113" s="98"/>
      <c r="U113" s="274"/>
      <c r="V113" s="276"/>
      <c r="W113" s="117"/>
      <c r="X113" s="2"/>
      <c r="Y113" s="36"/>
      <c r="Z113" s="276" t="s">
        <v>45</v>
      </c>
      <c r="AA113" s="276">
        <v>3</v>
      </c>
      <c r="AB113" s="117"/>
      <c r="AC113" s="2"/>
      <c r="AD113" s="13"/>
      <c r="AE113" s="1"/>
      <c r="AF113" s="277"/>
    </row>
    <row r="114" spans="2:32" x14ac:dyDescent="0.2">
      <c r="B114" s="39" t="s">
        <v>94</v>
      </c>
      <c r="C114" s="274" t="s">
        <v>318</v>
      </c>
      <c r="D114" s="274">
        <v>100</v>
      </c>
      <c r="E114" s="30" t="s">
        <v>42</v>
      </c>
      <c r="F114" s="13"/>
      <c r="G114" s="276">
        <v>3</v>
      </c>
      <c r="H114" s="276"/>
      <c r="I114" s="276"/>
      <c r="J114" s="276"/>
      <c r="K114" s="276"/>
      <c r="L114" s="276"/>
      <c r="M114" s="276"/>
      <c r="N114" s="276">
        <v>3</v>
      </c>
      <c r="O114" s="276">
        <v>3</v>
      </c>
      <c r="P114" s="276"/>
      <c r="Q114" s="276"/>
      <c r="R114" s="276"/>
      <c r="S114" s="294"/>
      <c r="T114" s="98"/>
      <c r="U114" s="274" t="s">
        <v>45</v>
      </c>
      <c r="V114" s="276">
        <v>6</v>
      </c>
      <c r="W114" s="160" t="s">
        <v>569</v>
      </c>
      <c r="X114" s="2"/>
      <c r="Y114" s="36"/>
      <c r="Z114" s="276" t="s">
        <v>45</v>
      </c>
      <c r="AA114" s="276">
        <v>6</v>
      </c>
      <c r="AB114" s="117"/>
      <c r="AC114" s="2"/>
      <c r="AD114" s="13"/>
      <c r="AE114" s="1"/>
      <c r="AF114" s="277"/>
    </row>
    <row r="115" spans="2:32" x14ac:dyDescent="0.2">
      <c r="B115" s="39" t="s">
        <v>94</v>
      </c>
      <c r="C115" s="274" t="s">
        <v>318</v>
      </c>
      <c r="D115" s="276">
        <v>101</v>
      </c>
      <c r="E115" s="30" t="s">
        <v>42</v>
      </c>
      <c r="F115" s="13"/>
      <c r="G115" s="276">
        <v>3</v>
      </c>
      <c r="H115" s="276"/>
      <c r="I115" s="276"/>
      <c r="J115" s="276"/>
      <c r="K115" s="276"/>
      <c r="L115" s="276"/>
      <c r="M115" s="276"/>
      <c r="N115" s="276"/>
      <c r="O115" s="276"/>
      <c r="P115" s="276"/>
      <c r="Q115" s="276"/>
      <c r="R115" s="276"/>
      <c r="S115" s="294"/>
      <c r="T115" s="275"/>
      <c r="U115" s="276"/>
      <c r="V115" s="276"/>
      <c r="W115" s="117"/>
      <c r="X115" s="2"/>
      <c r="Y115" s="36"/>
      <c r="Z115" s="276"/>
      <c r="AA115" s="276"/>
      <c r="AB115" s="117"/>
      <c r="AC115" s="2"/>
      <c r="AD115" s="13"/>
      <c r="AE115" s="1"/>
      <c r="AF115" s="277"/>
    </row>
    <row r="116" spans="2:32" x14ac:dyDescent="0.2">
      <c r="B116" s="39" t="s">
        <v>94</v>
      </c>
      <c r="C116" s="274" t="s">
        <v>318</v>
      </c>
      <c r="D116" s="276">
        <v>102</v>
      </c>
      <c r="E116" s="30" t="s">
        <v>1717</v>
      </c>
      <c r="F116" s="13"/>
      <c r="G116" s="276">
        <v>4</v>
      </c>
      <c r="H116" s="276">
        <v>3</v>
      </c>
      <c r="I116" s="276"/>
      <c r="J116" s="276"/>
      <c r="K116" s="276"/>
      <c r="L116" s="276"/>
      <c r="M116" s="276"/>
      <c r="N116" s="276">
        <v>3</v>
      </c>
      <c r="O116" s="276">
        <v>6</v>
      </c>
      <c r="P116" s="276">
        <v>3</v>
      </c>
      <c r="Q116" s="276"/>
      <c r="R116" s="276"/>
      <c r="S116" s="294"/>
      <c r="T116" s="275"/>
      <c r="U116" s="274" t="s">
        <v>45</v>
      </c>
      <c r="V116" s="276">
        <v>18</v>
      </c>
      <c r="W116" s="160" t="s">
        <v>570</v>
      </c>
      <c r="X116" s="2"/>
      <c r="Y116" s="36"/>
      <c r="Z116" s="276"/>
      <c r="AA116" s="276"/>
      <c r="AB116" s="117"/>
      <c r="AC116" s="2"/>
      <c r="AD116" s="13"/>
      <c r="AE116" s="1"/>
      <c r="AF116" s="277"/>
    </row>
    <row r="117" spans="2:32" x14ac:dyDescent="0.2">
      <c r="B117" s="39" t="s">
        <v>94</v>
      </c>
      <c r="C117" s="274" t="s">
        <v>318</v>
      </c>
      <c r="D117" s="274">
        <v>103</v>
      </c>
      <c r="E117" s="30" t="s">
        <v>42</v>
      </c>
      <c r="F117" s="13"/>
      <c r="G117" s="276">
        <v>3</v>
      </c>
      <c r="H117" s="276"/>
      <c r="I117" s="276"/>
      <c r="J117" s="276"/>
      <c r="K117" s="276"/>
      <c r="L117" s="276"/>
      <c r="M117" s="276"/>
      <c r="N117" s="276"/>
      <c r="O117" s="276"/>
      <c r="P117" s="276"/>
      <c r="Q117" s="276"/>
      <c r="R117" s="276"/>
      <c r="S117" s="315" t="s">
        <v>1798</v>
      </c>
      <c r="T117" s="98"/>
      <c r="U117" s="274"/>
      <c r="V117" s="276"/>
      <c r="W117" s="117"/>
      <c r="X117" s="2"/>
      <c r="Y117" s="36"/>
      <c r="Z117" s="276"/>
      <c r="AA117" s="276"/>
      <c r="AB117" s="117"/>
      <c r="AC117" s="2"/>
      <c r="AD117" s="36">
        <v>45332</v>
      </c>
      <c r="AE117" s="1" t="s">
        <v>378</v>
      </c>
      <c r="AF117" s="277"/>
    </row>
    <row r="118" spans="2:32" x14ac:dyDescent="0.2">
      <c r="B118" s="39" t="s">
        <v>94</v>
      </c>
      <c r="C118" s="274" t="s">
        <v>318</v>
      </c>
      <c r="D118" s="276">
        <v>104</v>
      </c>
      <c r="E118" s="30" t="s">
        <v>42</v>
      </c>
      <c r="F118" s="13"/>
      <c r="G118" s="276">
        <v>3</v>
      </c>
      <c r="H118" s="276"/>
      <c r="I118" s="276"/>
      <c r="J118" s="276"/>
      <c r="K118" s="276"/>
      <c r="L118" s="276"/>
      <c r="M118" s="276"/>
      <c r="N118" s="276">
        <v>3</v>
      </c>
      <c r="O118" s="276">
        <v>3</v>
      </c>
      <c r="P118" s="276"/>
      <c r="Q118" s="276"/>
      <c r="R118" s="276"/>
      <c r="S118" s="294"/>
      <c r="T118" s="98"/>
      <c r="U118" s="274" t="s">
        <v>45</v>
      </c>
      <c r="V118" s="276">
        <v>6</v>
      </c>
      <c r="W118" s="117"/>
      <c r="X118" s="2"/>
      <c r="Y118" s="36"/>
      <c r="Z118" s="276"/>
      <c r="AA118" s="276"/>
      <c r="AB118" s="117"/>
      <c r="AC118" s="2"/>
      <c r="AD118" s="13"/>
      <c r="AE118" s="1"/>
      <c r="AF118" s="277"/>
    </row>
    <row r="119" spans="2:32" x14ac:dyDescent="0.2">
      <c r="B119" s="39" t="s">
        <v>94</v>
      </c>
      <c r="C119" s="274" t="s">
        <v>318</v>
      </c>
      <c r="D119" s="276">
        <v>105</v>
      </c>
      <c r="E119" s="30" t="s">
        <v>42</v>
      </c>
      <c r="F119" s="13"/>
      <c r="G119" s="276">
        <v>3</v>
      </c>
      <c r="H119" s="276"/>
      <c r="I119" s="276"/>
      <c r="J119" s="276"/>
      <c r="K119" s="276"/>
      <c r="L119" s="276"/>
      <c r="M119" s="276"/>
      <c r="N119" s="276"/>
      <c r="O119" s="276"/>
      <c r="P119" s="276"/>
      <c r="Q119" s="276"/>
      <c r="R119" s="276"/>
      <c r="S119" s="294"/>
      <c r="T119" s="98"/>
      <c r="U119" s="274"/>
      <c r="V119" s="276"/>
      <c r="W119" s="117"/>
      <c r="X119" s="2"/>
      <c r="Y119" s="36"/>
      <c r="Z119" s="276"/>
      <c r="AA119" s="276"/>
      <c r="AB119" s="117"/>
      <c r="AC119" s="2"/>
      <c r="AD119" s="13"/>
      <c r="AE119" s="1"/>
      <c r="AF119" s="277"/>
    </row>
    <row r="120" spans="2:32" x14ac:dyDescent="0.2">
      <c r="B120" s="39" t="s">
        <v>94</v>
      </c>
      <c r="C120" s="274" t="s">
        <v>318</v>
      </c>
      <c r="D120" s="274">
        <v>106</v>
      </c>
      <c r="E120" s="30" t="s">
        <v>42</v>
      </c>
      <c r="F120" s="13"/>
      <c r="G120" s="276">
        <v>3</v>
      </c>
      <c r="H120" s="276"/>
      <c r="I120" s="276"/>
      <c r="J120" s="276"/>
      <c r="K120" s="276"/>
      <c r="L120" s="276"/>
      <c r="M120" s="276"/>
      <c r="N120" s="276">
        <v>3</v>
      </c>
      <c r="O120" s="276">
        <v>3</v>
      </c>
      <c r="P120" s="276"/>
      <c r="Q120" s="276"/>
      <c r="R120" s="276"/>
      <c r="S120" s="294"/>
      <c r="T120" s="98"/>
      <c r="U120" s="274" t="s">
        <v>45</v>
      </c>
      <c r="V120" s="276">
        <v>6</v>
      </c>
      <c r="W120" s="117"/>
      <c r="X120" s="2"/>
      <c r="Y120" s="36"/>
      <c r="Z120" s="276"/>
      <c r="AA120" s="276"/>
      <c r="AB120" s="117"/>
      <c r="AC120" s="2"/>
      <c r="AD120" s="13"/>
      <c r="AE120" s="1"/>
      <c r="AF120" s="277"/>
    </row>
    <row r="121" spans="2:32" x14ac:dyDescent="0.2">
      <c r="B121" s="39" t="s">
        <v>94</v>
      </c>
      <c r="C121" s="274" t="s">
        <v>318</v>
      </c>
      <c r="D121" s="276">
        <v>107</v>
      </c>
      <c r="E121" s="30" t="s">
        <v>308</v>
      </c>
      <c r="F121" s="13"/>
      <c r="G121" s="276">
        <v>1</v>
      </c>
      <c r="H121" s="276">
        <v>6</v>
      </c>
      <c r="I121" s="276"/>
      <c r="J121" s="276"/>
      <c r="K121" s="276"/>
      <c r="L121" s="276"/>
      <c r="M121" s="276"/>
      <c r="N121" s="276"/>
      <c r="O121" s="276">
        <v>3</v>
      </c>
      <c r="P121" s="276"/>
      <c r="Q121" s="276"/>
      <c r="R121" s="276"/>
      <c r="S121" s="294"/>
      <c r="T121" s="275"/>
      <c r="U121" s="274" t="s">
        <v>45</v>
      </c>
      <c r="V121" s="276">
        <v>3</v>
      </c>
      <c r="W121" s="160" t="s">
        <v>545</v>
      </c>
      <c r="X121" s="2"/>
      <c r="Y121" s="36"/>
      <c r="Z121" s="276"/>
      <c r="AA121" s="276"/>
      <c r="AB121" s="117"/>
      <c r="AC121" s="2"/>
      <c r="AD121" s="13"/>
      <c r="AE121" s="1"/>
      <c r="AF121" s="277"/>
    </row>
    <row r="122" spans="2:32" x14ac:dyDescent="0.2">
      <c r="B122" s="39" t="s">
        <v>94</v>
      </c>
      <c r="C122" s="274" t="s">
        <v>318</v>
      </c>
      <c r="D122" s="276">
        <v>108</v>
      </c>
      <c r="E122" s="30" t="s">
        <v>49</v>
      </c>
      <c r="F122" s="13"/>
      <c r="G122" s="276"/>
      <c r="H122" s="276">
        <v>3</v>
      </c>
      <c r="I122" s="276"/>
      <c r="J122" s="276"/>
      <c r="K122" s="276">
        <v>3</v>
      </c>
      <c r="L122" s="276"/>
      <c r="M122" s="276"/>
      <c r="N122" s="276">
        <v>3</v>
      </c>
      <c r="O122" s="276">
        <v>6</v>
      </c>
      <c r="P122" s="276"/>
      <c r="Q122" s="276"/>
      <c r="R122" s="276"/>
      <c r="S122" s="294"/>
      <c r="T122" s="56"/>
      <c r="U122" s="274" t="s">
        <v>45</v>
      </c>
      <c r="V122" s="276">
        <v>6</v>
      </c>
      <c r="W122" s="160" t="s">
        <v>569</v>
      </c>
      <c r="X122" s="2"/>
      <c r="Y122" s="36"/>
      <c r="Z122" s="276"/>
      <c r="AA122" s="276"/>
      <c r="AB122" s="117"/>
      <c r="AC122" s="2"/>
      <c r="AD122" s="13"/>
      <c r="AE122" s="1"/>
      <c r="AF122" s="277"/>
    </row>
    <row r="123" spans="2:32" x14ac:dyDescent="0.2">
      <c r="B123" s="39" t="s">
        <v>94</v>
      </c>
      <c r="C123" s="274" t="s">
        <v>318</v>
      </c>
      <c r="D123" s="274">
        <v>109</v>
      </c>
      <c r="E123" s="30" t="s">
        <v>111</v>
      </c>
      <c r="F123" s="13"/>
      <c r="G123" s="276"/>
      <c r="H123" s="276">
        <v>3</v>
      </c>
      <c r="I123" s="276"/>
      <c r="J123" s="276"/>
      <c r="K123" s="276"/>
      <c r="L123" s="276"/>
      <c r="M123" s="276"/>
      <c r="N123" s="276"/>
      <c r="O123" s="276"/>
      <c r="P123" s="276"/>
      <c r="Q123" s="276"/>
      <c r="R123" s="276"/>
      <c r="S123" s="294"/>
      <c r="T123" s="98"/>
      <c r="U123" s="274" t="s">
        <v>45</v>
      </c>
      <c r="V123" s="276">
        <v>9</v>
      </c>
      <c r="W123" s="117"/>
      <c r="X123" s="2"/>
      <c r="Y123" s="36"/>
      <c r="Z123" s="276"/>
      <c r="AA123" s="276"/>
      <c r="AB123" s="117"/>
      <c r="AC123" s="2"/>
      <c r="AD123" s="13"/>
      <c r="AE123" s="1"/>
      <c r="AF123" s="277"/>
    </row>
    <row r="124" spans="2:32" x14ac:dyDescent="0.2">
      <c r="B124" s="39" t="s">
        <v>94</v>
      </c>
      <c r="C124" s="274" t="s">
        <v>318</v>
      </c>
      <c r="D124" s="276">
        <v>110</v>
      </c>
      <c r="E124" s="30" t="s">
        <v>49</v>
      </c>
      <c r="F124" s="13"/>
      <c r="G124" s="276"/>
      <c r="H124" s="276">
        <v>3</v>
      </c>
      <c r="I124" s="276"/>
      <c r="J124" s="276"/>
      <c r="K124" s="276">
        <v>3</v>
      </c>
      <c r="L124" s="276"/>
      <c r="M124" s="276"/>
      <c r="N124" s="276"/>
      <c r="O124" s="276">
        <v>6</v>
      </c>
      <c r="P124" s="276"/>
      <c r="Q124" s="276"/>
      <c r="R124" s="276"/>
      <c r="S124" s="294"/>
      <c r="T124" s="275"/>
      <c r="U124" s="274" t="s">
        <v>45</v>
      </c>
      <c r="V124" s="276">
        <v>6</v>
      </c>
      <c r="W124" s="117"/>
      <c r="X124" s="2"/>
      <c r="Y124" s="36"/>
      <c r="Z124" s="276"/>
      <c r="AA124" s="276"/>
      <c r="AB124" s="117"/>
      <c r="AC124" s="2"/>
      <c r="AD124" s="13"/>
      <c r="AE124" s="1"/>
      <c r="AF124" s="277"/>
    </row>
    <row r="125" spans="2:32" x14ac:dyDescent="0.2">
      <c r="B125" s="39" t="s">
        <v>94</v>
      </c>
      <c r="C125" s="274" t="s">
        <v>318</v>
      </c>
      <c r="D125" s="276">
        <v>111</v>
      </c>
      <c r="E125" s="30" t="s">
        <v>111</v>
      </c>
      <c r="F125" s="13"/>
      <c r="G125" s="276"/>
      <c r="H125" s="276">
        <v>3</v>
      </c>
      <c r="I125" s="276"/>
      <c r="J125" s="276"/>
      <c r="K125" s="276"/>
      <c r="L125" s="276"/>
      <c r="M125" s="276"/>
      <c r="N125" s="276"/>
      <c r="O125" s="276"/>
      <c r="P125" s="276"/>
      <c r="Q125" s="276"/>
      <c r="R125" s="276"/>
      <c r="S125" s="294"/>
      <c r="T125" s="275"/>
      <c r="U125" s="276"/>
      <c r="V125" s="276"/>
      <c r="W125" s="117"/>
      <c r="X125" s="2"/>
      <c r="Y125" s="36"/>
      <c r="Z125" s="276"/>
      <c r="AA125" s="276"/>
      <c r="AB125" s="117"/>
      <c r="AC125" s="2"/>
      <c r="AD125" s="13"/>
      <c r="AE125" s="1"/>
      <c r="AF125" s="277"/>
    </row>
    <row r="126" spans="2:32" x14ac:dyDescent="0.2">
      <c r="B126" s="39" t="s">
        <v>94</v>
      </c>
      <c r="C126" s="274" t="s">
        <v>318</v>
      </c>
      <c r="D126" s="274">
        <v>112</v>
      </c>
      <c r="E126" s="30" t="s">
        <v>42</v>
      </c>
      <c r="F126" s="13"/>
      <c r="G126" s="276">
        <v>3</v>
      </c>
      <c r="H126" s="276"/>
      <c r="I126" s="276"/>
      <c r="J126" s="276"/>
      <c r="K126" s="276">
        <v>3</v>
      </c>
      <c r="L126" s="276"/>
      <c r="M126" s="276"/>
      <c r="N126" s="276">
        <v>3</v>
      </c>
      <c r="O126" s="276"/>
      <c r="P126" s="276"/>
      <c r="Q126" s="276"/>
      <c r="R126" s="276"/>
      <c r="S126" s="294"/>
      <c r="T126" s="98"/>
      <c r="U126" s="274" t="s">
        <v>45</v>
      </c>
      <c r="V126" s="276">
        <v>3</v>
      </c>
      <c r="W126" s="117"/>
      <c r="X126" s="2"/>
      <c r="Y126" s="36"/>
      <c r="Z126" s="276"/>
      <c r="AA126" s="276"/>
      <c r="AB126" s="117"/>
      <c r="AC126" s="2"/>
      <c r="AD126" s="13"/>
      <c r="AE126" s="1"/>
      <c r="AF126" s="277"/>
    </row>
    <row r="127" spans="2:32" x14ac:dyDescent="0.2">
      <c r="B127" s="39" t="s">
        <v>94</v>
      </c>
      <c r="C127" s="274" t="s">
        <v>318</v>
      </c>
      <c r="D127" s="276">
        <v>113</v>
      </c>
      <c r="E127" s="30" t="s">
        <v>42</v>
      </c>
      <c r="F127" s="13"/>
      <c r="G127" s="276">
        <v>3</v>
      </c>
      <c r="H127" s="276"/>
      <c r="I127" s="276"/>
      <c r="J127" s="276"/>
      <c r="K127" s="276">
        <v>3</v>
      </c>
      <c r="L127" s="276"/>
      <c r="M127" s="276"/>
      <c r="N127" s="276">
        <v>3</v>
      </c>
      <c r="O127" s="276"/>
      <c r="P127" s="276"/>
      <c r="Q127" s="276"/>
      <c r="R127" s="276"/>
      <c r="S127" s="294"/>
      <c r="T127" s="98"/>
      <c r="U127" s="274"/>
      <c r="V127" s="276"/>
      <c r="W127" s="117"/>
      <c r="X127" s="2"/>
      <c r="Y127" s="36"/>
      <c r="Z127" s="276"/>
      <c r="AA127" s="276"/>
      <c r="AB127" s="117"/>
      <c r="AC127" s="2"/>
      <c r="AD127" s="13"/>
      <c r="AE127" s="1"/>
      <c r="AF127" s="277"/>
    </row>
    <row r="128" spans="2:32" x14ac:dyDescent="0.2">
      <c r="B128" s="39" t="s">
        <v>94</v>
      </c>
      <c r="C128" s="274" t="s">
        <v>318</v>
      </c>
      <c r="D128" s="276">
        <v>114</v>
      </c>
      <c r="E128" s="30" t="s">
        <v>44</v>
      </c>
      <c r="F128" s="13"/>
      <c r="G128" s="276"/>
      <c r="H128" s="276">
        <v>3</v>
      </c>
      <c r="I128" s="276">
        <v>3</v>
      </c>
      <c r="J128" s="276"/>
      <c r="K128" s="276">
        <v>3</v>
      </c>
      <c r="L128" s="276"/>
      <c r="M128" s="276"/>
      <c r="N128" s="276">
        <v>3</v>
      </c>
      <c r="O128" s="276">
        <v>6</v>
      </c>
      <c r="P128" s="276"/>
      <c r="Q128" s="276"/>
      <c r="R128" s="276"/>
      <c r="S128" s="294"/>
      <c r="T128" s="98"/>
      <c r="U128" s="274" t="s">
        <v>45</v>
      </c>
      <c r="V128" s="276">
        <v>12</v>
      </c>
      <c r="W128" s="117"/>
      <c r="X128" s="2"/>
      <c r="Y128" s="36"/>
      <c r="Z128" s="276"/>
      <c r="AA128" s="276"/>
      <c r="AB128" s="117"/>
      <c r="AC128" s="2"/>
      <c r="AD128" s="13"/>
      <c r="AE128" s="1"/>
      <c r="AF128" s="277"/>
    </row>
    <row r="129" spans="2:32" x14ac:dyDescent="0.2">
      <c r="B129" s="39" t="s">
        <v>94</v>
      </c>
      <c r="C129" s="274" t="s">
        <v>318</v>
      </c>
      <c r="D129" s="274">
        <v>115</v>
      </c>
      <c r="E129" s="30" t="s">
        <v>42</v>
      </c>
      <c r="F129" s="13"/>
      <c r="G129" s="276">
        <v>3</v>
      </c>
      <c r="H129" s="276"/>
      <c r="I129" s="276"/>
      <c r="J129" s="276"/>
      <c r="K129" s="276">
        <v>3</v>
      </c>
      <c r="L129" s="276"/>
      <c r="M129" s="276"/>
      <c r="N129" s="276">
        <v>3</v>
      </c>
      <c r="O129" s="276">
        <v>6</v>
      </c>
      <c r="P129" s="276"/>
      <c r="Q129" s="276"/>
      <c r="R129" s="276"/>
      <c r="S129" s="294"/>
      <c r="T129" s="98"/>
      <c r="U129" s="274" t="s">
        <v>45</v>
      </c>
      <c r="V129" s="276">
        <v>12</v>
      </c>
      <c r="W129" s="160" t="s">
        <v>571</v>
      </c>
      <c r="X129" s="2"/>
      <c r="Y129" s="36"/>
      <c r="Z129" s="276"/>
      <c r="AA129" s="276"/>
      <c r="AB129" s="117"/>
      <c r="AC129" s="2"/>
      <c r="AD129" s="13"/>
      <c r="AE129" s="1"/>
      <c r="AF129" s="277"/>
    </row>
    <row r="130" spans="2:32" x14ac:dyDescent="0.2">
      <c r="B130" s="39" t="s">
        <v>94</v>
      </c>
      <c r="C130" s="274" t="s">
        <v>318</v>
      </c>
      <c r="D130" s="276">
        <v>116</v>
      </c>
      <c r="E130" s="30" t="s">
        <v>49</v>
      </c>
      <c r="F130" s="13"/>
      <c r="G130" s="276"/>
      <c r="H130" s="276"/>
      <c r="I130" s="12">
        <v>3</v>
      </c>
      <c r="J130" s="12"/>
      <c r="K130" s="12">
        <v>3</v>
      </c>
      <c r="L130" s="12"/>
      <c r="M130" s="12"/>
      <c r="N130" s="12"/>
      <c r="O130" s="12">
        <v>9</v>
      </c>
      <c r="P130" s="12"/>
      <c r="Q130" s="12"/>
      <c r="R130" s="12"/>
      <c r="S130" s="294"/>
      <c r="T130" s="13"/>
      <c r="U130" s="274" t="s">
        <v>45</v>
      </c>
      <c r="V130" s="276">
        <v>18</v>
      </c>
      <c r="W130" s="160" t="s">
        <v>564</v>
      </c>
      <c r="X130" s="2"/>
      <c r="Y130" s="36"/>
      <c r="Z130" s="276"/>
      <c r="AA130" s="276"/>
      <c r="AB130" s="117"/>
      <c r="AC130" s="2"/>
      <c r="AD130" s="13"/>
      <c r="AE130" s="1"/>
      <c r="AF130" s="277"/>
    </row>
    <row r="131" spans="2:32" x14ac:dyDescent="0.2">
      <c r="B131" s="39" t="s">
        <v>94</v>
      </c>
      <c r="C131" s="274" t="s">
        <v>318</v>
      </c>
      <c r="D131" s="276">
        <v>117</v>
      </c>
      <c r="E131" s="30" t="s">
        <v>44</v>
      </c>
      <c r="F131" s="13"/>
      <c r="G131" s="276">
        <v>1</v>
      </c>
      <c r="H131" s="276">
        <v>6</v>
      </c>
      <c r="I131" s="12"/>
      <c r="J131" s="12"/>
      <c r="K131" s="12"/>
      <c r="L131" s="12"/>
      <c r="M131" s="12"/>
      <c r="N131" s="12"/>
      <c r="O131" s="12">
        <v>3</v>
      </c>
      <c r="P131" s="12"/>
      <c r="Q131" s="12"/>
      <c r="R131" s="12"/>
      <c r="S131" s="294"/>
      <c r="T131" s="13"/>
      <c r="U131" s="274" t="s">
        <v>45</v>
      </c>
      <c r="V131" s="276">
        <v>6</v>
      </c>
      <c r="W131" s="117"/>
      <c r="X131" s="2"/>
      <c r="Y131" s="36"/>
      <c r="Z131" s="276"/>
      <c r="AA131" s="276"/>
      <c r="AB131" s="117"/>
      <c r="AC131" s="2"/>
      <c r="AD131" s="13"/>
      <c r="AE131" s="1"/>
      <c r="AF131" s="277"/>
    </row>
    <row r="132" spans="2:32" x14ac:dyDescent="0.2">
      <c r="B132" s="39" t="s">
        <v>94</v>
      </c>
      <c r="C132" s="274" t="s">
        <v>318</v>
      </c>
      <c r="D132" s="274">
        <v>118</v>
      </c>
      <c r="E132" s="30" t="s">
        <v>42</v>
      </c>
      <c r="F132" s="13"/>
      <c r="G132" s="276">
        <v>3</v>
      </c>
      <c r="H132" s="276"/>
      <c r="I132" s="276"/>
      <c r="J132" s="276"/>
      <c r="K132" s="276"/>
      <c r="L132" s="276"/>
      <c r="M132" s="276"/>
      <c r="N132" s="276">
        <v>3</v>
      </c>
      <c r="O132" s="276">
        <v>3</v>
      </c>
      <c r="P132" s="276"/>
      <c r="Q132" s="276"/>
      <c r="R132" s="276"/>
      <c r="S132" s="294"/>
      <c r="T132" s="56"/>
      <c r="U132" s="274" t="s">
        <v>45</v>
      </c>
      <c r="V132" s="276">
        <v>6</v>
      </c>
      <c r="W132" s="117"/>
      <c r="X132" s="2"/>
      <c r="Y132" s="36"/>
      <c r="Z132" s="276"/>
      <c r="AA132" s="276"/>
      <c r="AB132" s="117"/>
      <c r="AC132" s="2"/>
      <c r="AD132" s="13"/>
      <c r="AE132" s="1"/>
      <c r="AF132" s="277"/>
    </row>
    <row r="133" spans="2:32" x14ac:dyDescent="0.2">
      <c r="B133" s="39" t="s">
        <v>94</v>
      </c>
      <c r="C133" s="274" t="s">
        <v>318</v>
      </c>
      <c r="D133" s="276">
        <v>119</v>
      </c>
      <c r="E133" s="30" t="s">
        <v>42</v>
      </c>
      <c r="F133" s="13"/>
      <c r="G133" s="276">
        <v>3</v>
      </c>
      <c r="H133" s="276"/>
      <c r="I133" s="276"/>
      <c r="J133" s="276"/>
      <c r="K133" s="276"/>
      <c r="L133" s="276"/>
      <c r="M133" s="276"/>
      <c r="N133" s="276"/>
      <c r="O133" s="276">
        <v>3</v>
      </c>
      <c r="P133" s="276"/>
      <c r="Q133" s="276"/>
      <c r="R133" s="276"/>
      <c r="S133" s="294"/>
      <c r="T133" s="275"/>
      <c r="U133" s="274" t="s">
        <v>45</v>
      </c>
      <c r="V133" s="276">
        <v>3</v>
      </c>
      <c r="W133" s="117"/>
      <c r="X133" s="2"/>
      <c r="Y133" s="36"/>
      <c r="Z133" s="276"/>
      <c r="AA133" s="276"/>
      <c r="AB133" s="117"/>
      <c r="AC133" s="2"/>
      <c r="AD133" s="13"/>
      <c r="AE133" s="1"/>
      <c r="AF133" s="277"/>
    </row>
    <row r="134" spans="2:32" x14ac:dyDescent="0.2">
      <c r="B134" s="39" t="s">
        <v>94</v>
      </c>
      <c r="C134" s="274" t="s">
        <v>318</v>
      </c>
      <c r="D134" s="276">
        <v>120</v>
      </c>
      <c r="E134" s="30" t="s">
        <v>42</v>
      </c>
      <c r="F134" s="13"/>
      <c r="G134" s="276">
        <v>3</v>
      </c>
      <c r="H134" s="276"/>
      <c r="I134" s="276"/>
      <c r="J134" s="276"/>
      <c r="K134" s="276"/>
      <c r="L134" s="276"/>
      <c r="M134" s="276"/>
      <c r="N134" s="276">
        <v>3</v>
      </c>
      <c r="O134" s="276">
        <v>3</v>
      </c>
      <c r="P134" s="276"/>
      <c r="Q134" s="276"/>
      <c r="R134" s="276"/>
      <c r="S134" s="294"/>
      <c r="T134" s="275"/>
      <c r="U134" s="274" t="s">
        <v>45</v>
      </c>
      <c r="V134" s="276">
        <v>6</v>
      </c>
      <c r="W134" s="117"/>
      <c r="X134" s="2"/>
      <c r="Y134" s="36"/>
      <c r="Z134" s="276"/>
      <c r="AA134" s="276"/>
      <c r="AB134" s="117"/>
      <c r="AC134" s="2"/>
      <c r="AD134" s="13"/>
      <c r="AE134" s="1"/>
      <c r="AF134" s="277"/>
    </row>
    <row r="135" spans="2:32" x14ac:dyDescent="0.2">
      <c r="B135" s="39" t="s">
        <v>94</v>
      </c>
      <c r="C135" s="274" t="s">
        <v>318</v>
      </c>
      <c r="D135" s="274">
        <v>121</v>
      </c>
      <c r="E135" s="30" t="s">
        <v>42</v>
      </c>
      <c r="F135" s="13"/>
      <c r="G135" s="276">
        <v>3</v>
      </c>
      <c r="H135" s="276"/>
      <c r="I135" s="276"/>
      <c r="J135" s="276"/>
      <c r="K135" s="276"/>
      <c r="L135" s="276"/>
      <c r="M135" s="276"/>
      <c r="N135" s="276"/>
      <c r="O135" s="276"/>
      <c r="P135" s="276"/>
      <c r="Q135" s="276"/>
      <c r="R135" s="276"/>
      <c r="S135" s="294"/>
      <c r="T135" s="275"/>
      <c r="U135" s="276"/>
      <c r="V135" s="276"/>
      <c r="W135" s="117"/>
      <c r="X135" s="2"/>
      <c r="Y135" s="36"/>
      <c r="Z135" s="276"/>
      <c r="AA135" s="276"/>
      <c r="AB135" s="117"/>
      <c r="AC135" s="2"/>
      <c r="AD135" s="13"/>
      <c r="AE135" s="1"/>
      <c r="AF135" s="277"/>
    </row>
    <row r="136" spans="2:32" x14ac:dyDescent="0.2">
      <c r="B136" s="39" t="s">
        <v>94</v>
      </c>
      <c r="C136" s="274" t="s">
        <v>318</v>
      </c>
      <c r="D136" s="276">
        <v>122</v>
      </c>
      <c r="E136" s="30" t="s">
        <v>44</v>
      </c>
      <c r="F136" s="13"/>
      <c r="G136" s="276"/>
      <c r="H136" s="276">
        <v>6</v>
      </c>
      <c r="I136" s="276"/>
      <c r="J136" s="276"/>
      <c r="K136" s="276"/>
      <c r="L136" s="276"/>
      <c r="M136" s="276"/>
      <c r="N136" s="276">
        <v>3</v>
      </c>
      <c r="O136" s="276">
        <v>3</v>
      </c>
      <c r="P136" s="276">
        <v>3</v>
      </c>
      <c r="Q136" s="276"/>
      <c r="R136" s="276"/>
      <c r="S136" s="294"/>
      <c r="T136" s="275"/>
      <c r="U136" s="274" t="s">
        <v>45</v>
      </c>
      <c r="V136" s="276">
        <v>6</v>
      </c>
      <c r="W136" s="160" t="s">
        <v>572</v>
      </c>
      <c r="X136" s="2"/>
      <c r="Y136" s="36"/>
      <c r="Z136" s="276"/>
      <c r="AA136" s="276"/>
      <c r="AB136" s="117"/>
      <c r="AC136" s="2"/>
      <c r="AD136" s="13"/>
      <c r="AE136" s="1"/>
      <c r="AF136" s="277"/>
    </row>
    <row r="137" spans="2:32" x14ac:dyDescent="0.2">
      <c r="B137" s="39" t="s">
        <v>94</v>
      </c>
      <c r="C137" s="274" t="s">
        <v>318</v>
      </c>
      <c r="D137" s="276">
        <v>123</v>
      </c>
      <c r="E137" s="30" t="s">
        <v>42</v>
      </c>
      <c r="F137" s="13"/>
      <c r="G137" s="276">
        <v>3</v>
      </c>
      <c r="H137" s="276"/>
      <c r="I137" s="276"/>
      <c r="J137" s="276"/>
      <c r="K137" s="276"/>
      <c r="L137" s="276"/>
      <c r="M137" s="276"/>
      <c r="N137" s="276"/>
      <c r="O137" s="276"/>
      <c r="P137" s="276"/>
      <c r="Q137" s="276"/>
      <c r="R137" s="276"/>
      <c r="S137" s="294"/>
      <c r="T137" s="56"/>
      <c r="U137" s="276"/>
      <c r="V137" s="276"/>
      <c r="W137" s="117"/>
      <c r="X137" s="2"/>
      <c r="Y137" s="36"/>
      <c r="Z137" s="276"/>
      <c r="AA137" s="276"/>
      <c r="AB137" s="117"/>
      <c r="AC137" s="2"/>
      <c r="AD137" s="13"/>
      <c r="AE137" s="1"/>
      <c r="AF137" s="277"/>
    </row>
    <row r="138" spans="2:32" x14ac:dyDescent="0.2">
      <c r="B138" s="39" t="s">
        <v>94</v>
      </c>
      <c r="C138" s="274" t="s">
        <v>318</v>
      </c>
      <c r="D138" s="274">
        <v>124</v>
      </c>
      <c r="E138" s="30" t="s">
        <v>42</v>
      </c>
      <c r="F138" s="13"/>
      <c r="G138" s="276">
        <v>3</v>
      </c>
      <c r="H138" s="276"/>
      <c r="I138" s="276"/>
      <c r="J138" s="276"/>
      <c r="K138" s="276"/>
      <c r="L138" s="276"/>
      <c r="M138" s="276"/>
      <c r="N138" s="276">
        <v>3</v>
      </c>
      <c r="O138" s="276">
        <v>3</v>
      </c>
      <c r="P138" s="276">
        <v>3</v>
      </c>
      <c r="Q138" s="276"/>
      <c r="R138" s="276"/>
      <c r="S138" s="294"/>
      <c r="T138" s="275"/>
      <c r="U138" s="274" t="s">
        <v>45</v>
      </c>
      <c r="V138" s="276">
        <v>15</v>
      </c>
      <c r="W138" s="117"/>
      <c r="X138" s="2"/>
      <c r="Y138" s="36"/>
      <c r="Z138" s="276"/>
      <c r="AA138" s="276"/>
      <c r="AB138" s="117"/>
      <c r="AC138" s="2"/>
      <c r="AD138" s="13"/>
      <c r="AE138" s="1"/>
      <c r="AF138" s="277"/>
    </row>
    <row r="139" spans="2:32" x14ac:dyDescent="0.2">
      <c r="B139" s="39" t="s">
        <v>94</v>
      </c>
      <c r="C139" s="274" t="s">
        <v>318</v>
      </c>
      <c r="D139" s="276">
        <v>125</v>
      </c>
      <c r="E139" s="30" t="s">
        <v>42</v>
      </c>
      <c r="F139" s="13"/>
      <c r="G139" s="276">
        <v>3</v>
      </c>
      <c r="H139" s="276"/>
      <c r="I139" s="276"/>
      <c r="J139" s="276"/>
      <c r="K139" s="276"/>
      <c r="L139" s="276"/>
      <c r="M139" s="276"/>
      <c r="N139" s="276"/>
      <c r="O139" s="276"/>
      <c r="P139" s="276"/>
      <c r="Q139" s="276"/>
      <c r="R139" s="276"/>
      <c r="S139" s="294"/>
      <c r="T139" s="275"/>
      <c r="U139" s="276"/>
      <c r="V139" s="276"/>
      <c r="W139" s="117"/>
      <c r="X139" s="2"/>
      <c r="Y139" s="36"/>
      <c r="Z139" s="276"/>
      <c r="AA139" s="276"/>
      <c r="AB139" s="117"/>
      <c r="AC139" s="2"/>
      <c r="AD139" s="13"/>
      <c r="AE139" s="1"/>
      <c r="AF139" s="277"/>
    </row>
    <row r="140" spans="2:32" x14ac:dyDescent="0.2">
      <c r="B140" s="39" t="s">
        <v>94</v>
      </c>
      <c r="C140" s="274" t="s">
        <v>318</v>
      </c>
      <c r="D140" s="276">
        <v>126</v>
      </c>
      <c r="E140" s="30" t="s">
        <v>42</v>
      </c>
      <c r="F140" s="13"/>
      <c r="G140" s="276">
        <v>3</v>
      </c>
      <c r="H140" s="276"/>
      <c r="I140" s="276"/>
      <c r="J140" s="276"/>
      <c r="K140" s="276"/>
      <c r="L140" s="276"/>
      <c r="M140" s="276"/>
      <c r="N140" s="276">
        <v>3</v>
      </c>
      <c r="O140" s="276">
        <v>3</v>
      </c>
      <c r="P140" s="276"/>
      <c r="Q140" s="276"/>
      <c r="R140" s="276"/>
      <c r="S140" s="294"/>
      <c r="T140" s="275"/>
      <c r="U140" s="274" t="s">
        <v>45</v>
      </c>
      <c r="V140" s="276">
        <v>6</v>
      </c>
      <c r="W140" s="117"/>
      <c r="X140" s="2"/>
      <c r="Y140" s="36"/>
      <c r="Z140" s="276"/>
      <c r="AA140" s="276"/>
      <c r="AB140" s="117"/>
      <c r="AC140" s="2"/>
      <c r="AD140" s="13"/>
      <c r="AE140" s="1"/>
      <c r="AF140" s="277"/>
    </row>
    <row r="141" spans="2:32" x14ac:dyDescent="0.2">
      <c r="B141" s="39" t="s">
        <v>94</v>
      </c>
      <c r="C141" s="274" t="s">
        <v>318</v>
      </c>
      <c r="D141" s="274">
        <v>127</v>
      </c>
      <c r="E141" s="30" t="s">
        <v>44</v>
      </c>
      <c r="F141" s="13"/>
      <c r="G141" s="276">
        <v>1</v>
      </c>
      <c r="H141" s="276">
        <v>6</v>
      </c>
      <c r="I141" s="276"/>
      <c r="J141" s="276"/>
      <c r="K141" s="276"/>
      <c r="L141" s="276"/>
      <c r="M141" s="276"/>
      <c r="N141" s="276"/>
      <c r="O141" s="276"/>
      <c r="P141" s="276"/>
      <c r="Q141" s="276"/>
      <c r="R141" s="276"/>
      <c r="S141" s="294"/>
      <c r="T141" s="275"/>
      <c r="U141" s="276"/>
      <c r="V141" s="276"/>
      <c r="W141" s="117"/>
      <c r="X141" s="2"/>
      <c r="Y141" s="36"/>
      <c r="Z141" s="276"/>
      <c r="AA141" s="276"/>
      <c r="AB141" s="117"/>
      <c r="AC141" s="2"/>
      <c r="AD141" s="13"/>
      <c r="AE141" s="1"/>
      <c r="AF141" s="277"/>
    </row>
    <row r="142" spans="2:32" x14ac:dyDescent="0.2">
      <c r="B142" s="39" t="s">
        <v>94</v>
      </c>
      <c r="C142" s="274" t="s">
        <v>318</v>
      </c>
      <c r="D142" s="276">
        <v>128</v>
      </c>
      <c r="E142" s="30" t="s">
        <v>42</v>
      </c>
      <c r="F142" s="13"/>
      <c r="G142" s="276">
        <v>3</v>
      </c>
      <c r="H142" s="276"/>
      <c r="I142" s="276"/>
      <c r="J142" s="276"/>
      <c r="K142" s="276"/>
      <c r="L142" s="276"/>
      <c r="M142" s="276"/>
      <c r="N142" s="276">
        <v>3</v>
      </c>
      <c r="O142" s="276">
        <v>3</v>
      </c>
      <c r="P142" s="276"/>
      <c r="Q142" s="276"/>
      <c r="R142" s="276"/>
      <c r="S142" s="294"/>
      <c r="T142" s="56"/>
      <c r="U142" s="274" t="s">
        <v>45</v>
      </c>
      <c r="V142" s="276">
        <v>6</v>
      </c>
      <c r="W142" s="117"/>
      <c r="X142" s="2"/>
      <c r="Y142" s="36"/>
      <c r="Z142" s="276"/>
      <c r="AA142" s="276"/>
      <c r="AB142" s="117"/>
      <c r="AC142" s="2"/>
      <c r="AD142" s="13"/>
      <c r="AE142" s="1"/>
      <c r="AF142" s="277"/>
    </row>
    <row r="143" spans="2:32" x14ac:dyDescent="0.2">
      <c r="B143" s="39" t="s">
        <v>94</v>
      </c>
      <c r="C143" s="274" t="s">
        <v>318</v>
      </c>
      <c r="D143" s="276">
        <v>129</v>
      </c>
      <c r="E143" s="30" t="s">
        <v>42</v>
      </c>
      <c r="F143" s="13"/>
      <c r="G143" s="276">
        <v>3</v>
      </c>
      <c r="H143" s="276"/>
      <c r="I143" s="276"/>
      <c r="J143" s="276"/>
      <c r="K143" s="276"/>
      <c r="L143" s="276"/>
      <c r="M143" s="276"/>
      <c r="N143" s="276"/>
      <c r="O143" s="276">
        <v>3</v>
      </c>
      <c r="P143" s="276"/>
      <c r="Q143" s="276"/>
      <c r="R143" s="276"/>
      <c r="S143" s="294"/>
      <c r="T143" s="275"/>
      <c r="U143" s="274" t="s">
        <v>45</v>
      </c>
      <c r="V143" s="276">
        <v>3</v>
      </c>
      <c r="W143" s="117"/>
      <c r="X143" s="2"/>
      <c r="Y143" s="36"/>
      <c r="Z143" s="276"/>
      <c r="AA143" s="276"/>
      <c r="AB143" s="117"/>
      <c r="AC143" s="2"/>
      <c r="AD143" s="13"/>
      <c r="AE143" s="1"/>
      <c r="AF143" s="277"/>
    </row>
    <row r="144" spans="2:32" x14ac:dyDescent="0.2">
      <c r="B144" s="39" t="s">
        <v>94</v>
      </c>
      <c r="C144" s="274" t="s">
        <v>318</v>
      </c>
      <c r="D144" s="274">
        <v>130</v>
      </c>
      <c r="E144" s="30" t="s">
        <v>42</v>
      </c>
      <c r="F144" s="13"/>
      <c r="G144" s="276">
        <v>3</v>
      </c>
      <c r="H144" s="276"/>
      <c r="I144" s="276"/>
      <c r="J144" s="276"/>
      <c r="K144" s="276"/>
      <c r="L144" s="276"/>
      <c r="M144" s="276"/>
      <c r="N144" s="276">
        <v>3</v>
      </c>
      <c r="O144" s="276">
        <v>3</v>
      </c>
      <c r="P144" s="276"/>
      <c r="Q144" s="276"/>
      <c r="R144" s="276"/>
      <c r="S144" s="294"/>
      <c r="T144" s="56"/>
      <c r="U144" s="274" t="s">
        <v>45</v>
      </c>
      <c r="V144" s="276">
        <v>6</v>
      </c>
      <c r="W144" s="160" t="s">
        <v>569</v>
      </c>
      <c r="X144" s="2"/>
      <c r="Y144" s="36"/>
      <c r="Z144" s="276"/>
      <c r="AA144" s="276"/>
      <c r="AB144" s="117"/>
      <c r="AC144" s="2"/>
      <c r="AD144" s="13"/>
      <c r="AE144" s="1"/>
      <c r="AF144" s="277"/>
    </row>
    <row r="145" spans="2:32" x14ac:dyDescent="0.2">
      <c r="B145" s="39" t="s">
        <v>94</v>
      </c>
      <c r="C145" s="274" t="s">
        <v>318</v>
      </c>
      <c r="D145" s="276">
        <v>131</v>
      </c>
      <c r="E145" s="30" t="s">
        <v>42</v>
      </c>
      <c r="F145" s="13"/>
      <c r="G145" s="276">
        <v>3</v>
      </c>
      <c r="H145" s="276"/>
      <c r="I145" s="276"/>
      <c r="J145" s="276"/>
      <c r="K145" s="276"/>
      <c r="L145" s="276"/>
      <c r="M145" s="276"/>
      <c r="N145" s="276"/>
      <c r="O145" s="276"/>
      <c r="P145" s="276"/>
      <c r="Q145" s="276"/>
      <c r="R145" s="276"/>
      <c r="S145" s="294"/>
      <c r="T145" s="56"/>
      <c r="U145" s="276"/>
      <c r="V145" s="276"/>
      <c r="W145" s="117"/>
      <c r="X145" s="2"/>
      <c r="Y145" s="36"/>
      <c r="Z145" s="276"/>
      <c r="AA145" s="276"/>
      <c r="AB145" s="117"/>
      <c r="AC145" s="2"/>
      <c r="AD145" s="13"/>
      <c r="AE145" s="1"/>
      <c r="AF145" s="277"/>
    </row>
    <row r="146" spans="2:32" x14ac:dyDescent="0.2">
      <c r="B146" s="39" t="s">
        <v>94</v>
      </c>
      <c r="C146" s="274" t="s">
        <v>318</v>
      </c>
      <c r="D146" s="276">
        <v>132</v>
      </c>
      <c r="E146" s="30" t="s">
        <v>44</v>
      </c>
      <c r="F146" s="13" t="s">
        <v>1720</v>
      </c>
      <c r="G146" s="276">
        <v>1</v>
      </c>
      <c r="H146" s="276">
        <v>6</v>
      </c>
      <c r="I146" s="276"/>
      <c r="J146" s="276"/>
      <c r="K146" s="276"/>
      <c r="L146" s="276"/>
      <c r="M146" s="276"/>
      <c r="N146" s="276">
        <v>3</v>
      </c>
      <c r="O146" s="276">
        <v>3</v>
      </c>
      <c r="P146" s="276"/>
      <c r="Q146" s="276"/>
      <c r="R146" s="276"/>
      <c r="S146" s="294"/>
      <c r="T146" s="275"/>
      <c r="U146" s="274" t="s">
        <v>45</v>
      </c>
      <c r="V146" s="276">
        <v>6</v>
      </c>
      <c r="W146" s="160" t="s">
        <v>573</v>
      </c>
      <c r="X146" s="2"/>
      <c r="Y146" s="36"/>
      <c r="Z146" s="276"/>
      <c r="AA146" s="276"/>
      <c r="AB146" s="117"/>
      <c r="AC146" s="2"/>
      <c r="AD146" s="13"/>
      <c r="AE146" s="1"/>
      <c r="AF146" s="277"/>
    </row>
    <row r="147" spans="2:32" x14ac:dyDescent="0.2">
      <c r="B147" s="39" t="s">
        <v>94</v>
      </c>
      <c r="C147" s="274" t="s">
        <v>318</v>
      </c>
      <c r="D147" s="274">
        <v>133</v>
      </c>
      <c r="E147" s="30" t="s">
        <v>42</v>
      </c>
      <c r="F147" s="13"/>
      <c r="G147" s="276">
        <v>3</v>
      </c>
      <c r="H147" s="276"/>
      <c r="I147" s="276"/>
      <c r="J147" s="276"/>
      <c r="K147" s="276"/>
      <c r="L147" s="276"/>
      <c r="M147" s="276"/>
      <c r="N147" s="276"/>
      <c r="O147" s="276"/>
      <c r="P147" s="276"/>
      <c r="Q147" s="276"/>
      <c r="R147" s="276"/>
      <c r="S147" s="294"/>
      <c r="T147" s="56"/>
      <c r="U147" s="276"/>
      <c r="V147" s="276"/>
      <c r="W147" s="117"/>
      <c r="X147" s="2"/>
      <c r="Y147" s="36"/>
      <c r="Z147" s="276"/>
      <c r="AA147" s="276"/>
      <c r="AB147" s="117"/>
      <c r="AC147" s="2"/>
      <c r="AD147" s="13"/>
      <c r="AE147" s="1"/>
      <c r="AF147" s="277"/>
    </row>
    <row r="148" spans="2:32" x14ac:dyDescent="0.2">
      <c r="B148" s="39" t="s">
        <v>94</v>
      </c>
      <c r="C148" s="274" t="s">
        <v>318</v>
      </c>
      <c r="D148" s="276">
        <v>134</v>
      </c>
      <c r="E148" s="30" t="s">
        <v>42</v>
      </c>
      <c r="F148" s="13"/>
      <c r="G148" s="276">
        <v>3</v>
      </c>
      <c r="H148" s="276"/>
      <c r="I148" s="276"/>
      <c r="J148" s="276"/>
      <c r="K148" s="276"/>
      <c r="L148" s="276"/>
      <c r="M148" s="276"/>
      <c r="N148" s="276">
        <v>3</v>
      </c>
      <c r="O148" s="276">
        <v>6</v>
      </c>
      <c r="P148" s="276"/>
      <c r="Q148" s="276"/>
      <c r="R148" s="276"/>
      <c r="S148" s="294"/>
      <c r="T148" s="275"/>
      <c r="U148" s="274" t="s">
        <v>45</v>
      </c>
      <c r="V148" s="276">
        <v>9</v>
      </c>
      <c r="W148" s="117"/>
      <c r="X148" s="2"/>
      <c r="Y148" s="36"/>
      <c r="Z148" s="276"/>
      <c r="AA148" s="276"/>
      <c r="AB148" s="117"/>
      <c r="AC148" s="2"/>
      <c r="AD148" s="13"/>
      <c r="AE148" s="1"/>
      <c r="AF148" s="277"/>
    </row>
    <row r="149" spans="2:32" x14ac:dyDescent="0.2">
      <c r="B149" s="39" t="s">
        <v>94</v>
      </c>
      <c r="C149" s="274" t="s">
        <v>318</v>
      </c>
      <c r="D149" s="276">
        <v>135</v>
      </c>
      <c r="E149" s="30" t="s">
        <v>1717</v>
      </c>
      <c r="F149" s="13"/>
      <c r="G149" s="276">
        <v>3</v>
      </c>
      <c r="H149" s="276"/>
      <c r="I149" s="276">
        <v>3</v>
      </c>
      <c r="J149" s="276"/>
      <c r="K149" s="276"/>
      <c r="L149" s="276"/>
      <c r="M149" s="276"/>
      <c r="N149" s="276"/>
      <c r="O149" s="276">
        <v>3</v>
      </c>
      <c r="P149" s="276"/>
      <c r="Q149" s="276"/>
      <c r="R149" s="276"/>
      <c r="S149" s="294"/>
      <c r="T149" s="275"/>
      <c r="U149" s="276"/>
      <c r="V149" s="276"/>
      <c r="W149" s="117"/>
      <c r="X149" s="2"/>
      <c r="Y149" s="36"/>
      <c r="Z149" s="276"/>
      <c r="AA149" s="276"/>
      <c r="AB149" s="117"/>
      <c r="AC149" s="2"/>
      <c r="AD149" s="13"/>
      <c r="AE149" s="1"/>
      <c r="AF149" s="277"/>
    </row>
    <row r="150" spans="2:32" x14ac:dyDescent="0.2">
      <c r="B150" s="39" t="s">
        <v>94</v>
      </c>
      <c r="C150" s="274" t="s">
        <v>318</v>
      </c>
      <c r="D150" s="274">
        <v>136</v>
      </c>
      <c r="E150" s="30" t="s">
        <v>49</v>
      </c>
      <c r="F150" s="13"/>
      <c r="G150" s="276"/>
      <c r="H150" s="276">
        <v>3</v>
      </c>
      <c r="I150" s="276"/>
      <c r="J150" s="276"/>
      <c r="K150" s="276"/>
      <c r="L150" s="276"/>
      <c r="M150" s="276"/>
      <c r="N150" s="276">
        <v>3</v>
      </c>
      <c r="O150" s="276">
        <v>9</v>
      </c>
      <c r="P150" s="276"/>
      <c r="Q150" s="276"/>
      <c r="R150" s="276"/>
      <c r="S150" s="294"/>
      <c r="T150" s="275"/>
      <c r="U150" s="276"/>
      <c r="V150" s="276"/>
      <c r="W150" s="117"/>
      <c r="X150" s="2"/>
      <c r="Y150" s="36"/>
      <c r="Z150" s="276"/>
      <c r="AA150" s="276"/>
      <c r="AB150" s="117"/>
      <c r="AC150" s="2"/>
      <c r="AD150" s="13"/>
      <c r="AE150" s="1"/>
      <c r="AF150" s="277"/>
    </row>
    <row r="151" spans="2:32" x14ac:dyDescent="0.2">
      <c r="B151" s="39" t="s">
        <v>94</v>
      </c>
      <c r="C151" s="274" t="s">
        <v>318</v>
      </c>
      <c r="D151" s="276">
        <v>137</v>
      </c>
      <c r="E151" s="30" t="s">
        <v>315</v>
      </c>
      <c r="F151" s="13"/>
      <c r="G151" s="276">
        <v>1</v>
      </c>
      <c r="H151" s="276">
        <v>9</v>
      </c>
      <c r="I151" s="276"/>
      <c r="J151" s="276"/>
      <c r="K151" s="276"/>
      <c r="L151" s="276"/>
      <c r="M151" s="276"/>
      <c r="N151" s="276">
        <v>3</v>
      </c>
      <c r="O151" s="276">
        <v>4</v>
      </c>
      <c r="P151" s="276"/>
      <c r="Q151" s="276"/>
      <c r="R151" s="276"/>
      <c r="S151" s="294"/>
      <c r="T151" s="275"/>
      <c r="U151" s="276"/>
      <c r="V151" s="276"/>
      <c r="W151" s="160" t="s">
        <v>569</v>
      </c>
      <c r="X151" s="2"/>
      <c r="Y151" s="36"/>
      <c r="Z151" s="276"/>
      <c r="AA151" s="276"/>
      <c r="AB151" s="117"/>
      <c r="AC151" s="2"/>
      <c r="AD151" s="13"/>
      <c r="AE151" s="1"/>
      <c r="AF151" s="277"/>
    </row>
    <row r="152" spans="2:32" x14ac:dyDescent="0.2">
      <c r="B152" s="39" t="s">
        <v>94</v>
      </c>
      <c r="C152" s="274" t="s">
        <v>318</v>
      </c>
      <c r="D152" s="276">
        <v>138</v>
      </c>
      <c r="E152" s="30" t="s">
        <v>315</v>
      </c>
      <c r="F152" s="13"/>
      <c r="G152" s="276">
        <v>3</v>
      </c>
      <c r="H152" s="276"/>
      <c r="I152" s="276">
        <v>9</v>
      </c>
      <c r="J152" s="276"/>
      <c r="K152" s="276"/>
      <c r="L152" s="276"/>
      <c r="M152" s="276"/>
      <c r="N152" s="276"/>
      <c r="O152" s="276">
        <v>4</v>
      </c>
      <c r="P152" s="276"/>
      <c r="Q152" s="276"/>
      <c r="R152" s="276"/>
      <c r="S152" s="294"/>
      <c r="T152" s="56"/>
      <c r="U152" s="274" t="s">
        <v>45</v>
      </c>
      <c r="V152" s="276">
        <v>9</v>
      </c>
      <c r="W152" s="117"/>
      <c r="X152" s="2"/>
      <c r="Y152" s="36"/>
      <c r="Z152" s="276"/>
      <c r="AA152" s="276"/>
      <c r="AB152" s="117"/>
      <c r="AC152" s="2"/>
      <c r="AD152" s="13"/>
      <c r="AE152" s="1"/>
      <c r="AF152" s="277"/>
    </row>
    <row r="153" spans="2:32" x14ac:dyDescent="0.2">
      <c r="B153" s="39" t="s">
        <v>94</v>
      </c>
      <c r="C153" s="274" t="s">
        <v>318</v>
      </c>
      <c r="D153" s="274">
        <v>139</v>
      </c>
      <c r="E153" s="30" t="s">
        <v>49</v>
      </c>
      <c r="F153" s="13"/>
      <c r="G153" s="276"/>
      <c r="H153" s="276">
        <v>3</v>
      </c>
      <c r="I153" s="276"/>
      <c r="J153" s="276"/>
      <c r="K153" s="276">
        <v>3</v>
      </c>
      <c r="L153" s="276"/>
      <c r="M153" s="276"/>
      <c r="N153" s="276">
        <v>3</v>
      </c>
      <c r="O153" s="276">
        <v>3</v>
      </c>
      <c r="P153" s="276"/>
      <c r="Q153" s="276"/>
      <c r="R153" s="276"/>
      <c r="S153" s="294"/>
      <c r="T153" s="275"/>
      <c r="U153" s="274" t="s">
        <v>45</v>
      </c>
      <c r="V153" s="276">
        <v>3</v>
      </c>
      <c r="W153" s="117"/>
      <c r="X153" s="2"/>
      <c r="Y153" s="36"/>
      <c r="Z153" s="276"/>
      <c r="AA153" s="276"/>
      <c r="AB153" s="117"/>
      <c r="AC153" s="2"/>
      <c r="AD153" s="13"/>
      <c r="AE153" s="1"/>
      <c r="AF153" s="277"/>
    </row>
    <row r="154" spans="2:32" x14ac:dyDescent="0.2">
      <c r="B154" s="39" t="s">
        <v>94</v>
      </c>
      <c r="C154" s="274" t="s">
        <v>318</v>
      </c>
      <c r="D154" s="276">
        <v>140</v>
      </c>
      <c r="E154" s="30" t="s">
        <v>315</v>
      </c>
      <c r="F154" s="13"/>
      <c r="G154" s="276">
        <v>2</v>
      </c>
      <c r="H154" s="276">
        <v>6</v>
      </c>
      <c r="I154" s="276"/>
      <c r="J154" s="276"/>
      <c r="K154" s="276"/>
      <c r="L154" s="276"/>
      <c r="M154" s="276"/>
      <c r="N154" s="276"/>
      <c r="O154" s="276">
        <v>6</v>
      </c>
      <c r="P154" s="276"/>
      <c r="Q154" s="276"/>
      <c r="R154" s="276"/>
      <c r="S154" s="294"/>
      <c r="T154" s="275"/>
      <c r="U154" s="274" t="s">
        <v>45</v>
      </c>
      <c r="V154" s="276">
        <v>18</v>
      </c>
      <c r="W154" s="117"/>
      <c r="X154" s="2"/>
      <c r="Y154" s="36"/>
      <c r="Z154" s="276"/>
      <c r="AA154" s="276"/>
      <c r="AB154" s="117"/>
      <c r="AC154" s="2"/>
      <c r="AD154" s="13"/>
      <c r="AE154" s="1"/>
      <c r="AF154" s="277"/>
    </row>
    <row r="155" spans="2:32" x14ac:dyDescent="0.2">
      <c r="B155" s="39" t="s">
        <v>94</v>
      </c>
      <c r="C155" s="274" t="s">
        <v>318</v>
      </c>
      <c r="D155" s="276">
        <v>141</v>
      </c>
      <c r="E155" s="30" t="s">
        <v>49</v>
      </c>
      <c r="F155" s="13"/>
      <c r="G155" s="276"/>
      <c r="H155" s="276">
        <v>3</v>
      </c>
      <c r="I155" s="276"/>
      <c r="J155" s="276"/>
      <c r="K155" s="276">
        <v>6</v>
      </c>
      <c r="L155" s="276"/>
      <c r="M155" s="276"/>
      <c r="N155" s="276">
        <v>3</v>
      </c>
      <c r="O155" s="276">
        <v>3</v>
      </c>
      <c r="P155" s="276">
        <v>3</v>
      </c>
      <c r="Q155" s="276"/>
      <c r="R155" s="276"/>
      <c r="S155" s="294"/>
      <c r="T155" s="275"/>
      <c r="U155" s="274" t="s">
        <v>45</v>
      </c>
      <c r="V155" s="276">
        <v>15</v>
      </c>
      <c r="W155" s="160" t="s">
        <v>574</v>
      </c>
      <c r="X155" s="2"/>
      <c r="Y155" s="36"/>
      <c r="Z155" s="276"/>
      <c r="AA155" s="276"/>
      <c r="AB155" s="117"/>
      <c r="AC155" s="2"/>
      <c r="AD155" s="13"/>
      <c r="AE155" s="1"/>
      <c r="AF155" s="277"/>
    </row>
    <row r="156" spans="2:32" x14ac:dyDescent="0.2">
      <c r="B156" s="39" t="s">
        <v>94</v>
      </c>
      <c r="C156" s="274" t="s">
        <v>318</v>
      </c>
      <c r="D156" s="274">
        <v>142</v>
      </c>
      <c r="E156" s="30" t="s">
        <v>44</v>
      </c>
      <c r="F156" s="13"/>
      <c r="G156" s="276"/>
      <c r="H156" s="276">
        <v>6</v>
      </c>
      <c r="I156" s="276"/>
      <c r="J156" s="276"/>
      <c r="K156" s="276"/>
      <c r="L156" s="276"/>
      <c r="M156" s="276"/>
      <c r="N156" s="276">
        <v>3</v>
      </c>
      <c r="O156" s="276"/>
      <c r="P156" s="276">
        <v>3</v>
      </c>
      <c r="Q156" s="276"/>
      <c r="R156" s="276"/>
      <c r="S156" s="294"/>
      <c r="T156" s="275"/>
      <c r="U156" s="276"/>
      <c r="V156" s="276"/>
      <c r="W156" s="164" t="s">
        <v>559</v>
      </c>
      <c r="X156" s="2"/>
      <c r="Y156" s="36"/>
      <c r="Z156" s="276"/>
      <c r="AA156" s="276"/>
      <c r="AB156" s="117"/>
      <c r="AC156" s="2"/>
      <c r="AD156" s="275"/>
      <c r="AE156" s="276"/>
      <c r="AF156" s="277"/>
    </row>
    <row r="157" spans="2:32" x14ac:dyDescent="0.2">
      <c r="B157" s="39" t="s">
        <v>94</v>
      </c>
      <c r="C157" s="274" t="s">
        <v>318</v>
      </c>
      <c r="D157" s="276">
        <v>143</v>
      </c>
      <c r="E157" s="30" t="s">
        <v>42</v>
      </c>
      <c r="F157" s="13"/>
      <c r="G157" s="276">
        <v>3</v>
      </c>
      <c r="H157" s="276"/>
      <c r="I157" s="276"/>
      <c r="J157" s="276"/>
      <c r="K157" s="276"/>
      <c r="L157" s="276"/>
      <c r="M157" s="276"/>
      <c r="N157" s="276"/>
      <c r="O157" s="276"/>
      <c r="P157" s="276"/>
      <c r="Q157" s="276"/>
      <c r="R157" s="276"/>
      <c r="S157" s="294"/>
      <c r="T157" s="275"/>
      <c r="U157" s="276"/>
      <c r="V157" s="276"/>
      <c r="W157" s="117"/>
      <c r="X157" s="2"/>
      <c r="Y157" s="36"/>
      <c r="Z157" s="276"/>
      <c r="AA157" s="276"/>
      <c r="AB157" s="117"/>
      <c r="AC157" s="2"/>
      <c r="AD157" s="13"/>
      <c r="AE157" s="1"/>
      <c r="AF157" s="277"/>
    </row>
    <row r="158" spans="2:32" x14ac:dyDescent="0.2">
      <c r="B158" s="39" t="s">
        <v>94</v>
      </c>
      <c r="C158" s="274" t="s">
        <v>318</v>
      </c>
      <c r="D158" s="276">
        <v>144</v>
      </c>
      <c r="E158" s="30" t="s">
        <v>42</v>
      </c>
      <c r="F158" s="13"/>
      <c r="G158" s="276">
        <v>3</v>
      </c>
      <c r="H158" s="276"/>
      <c r="I158" s="276"/>
      <c r="J158" s="276"/>
      <c r="K158" s="276"/>
      <c r="L158" s="276"/>
      <c r="M158" s="276"/>
      <c r="N158" s="276"/>
      <c r="O158" s="276">
        <v>2</v>
      </c>
      <c r="P158" s="276"/>
      <c r="Q158" s="276"/>
      <c r="R158" s="276"/>
      <c r="S158" s="294"/>
      <c r="T158" s="56"/>
      <c r="U158" s="274" t="s">
        <v>45</v>
      </c>
      <c r="V158" s="276">
        <v>4</v>
      </c>
      <c r="W158" s="117"/>
      <c r="X158" s="2"/>
      <c r="Y158" s="36"/>
      <c r="Z158" s="276"/>
      <c r="AA158" s="276"/>
      <c r="AB158" s="117"/>
      <c r="AC158" s="2"/>
      <c r="AD158" s="13"/>
      <c r="AE158" s="1"/>
      <c r="AF158" s="277"/>
    </row>
    <row r="159" spans="2:32" x14ac:dyDescent="0.2">
      <c r="B159" s="39" t="s">
        <v>94</v>
      </c>
      <c r="C159" s="274" t="s">
        <v>318</v>
      </c>
      <c r="D159" s="274">
        <v>145</v>
      </c>
      <c r="E159" s="30" t="s">
        <v>44</v>
      </c>
      <c r="F159" s="13"/>
      <c r="G159" s="276">
        <v>3</v>
      </c>
      <c r="H159" s="276"/>
      <c r="I159" s="276"/>
      <c r="J159" s="276"/>
      <c r="K159" s="276"/>
      <c r="L159" s="276"/>
      <c r="M159" s="276"/>
      <c r="N159" s="276"/>
      <c r="O159" s="276">
        <v>3</v>
      </c>
      <c r="P159" s="276"/>
      <c r="Q159" s="276"/>
      <c r="R159" s="276"/>
      <c r="S159" s="294"/>
      <c r="T159" s="56"/>
      <c r="U159" s="274" t="s">
        <v>45</v>
      </c>
      <c r="V159" s="276">
        <v>3</v>
      </c>
      <c r="W159" s="117"/>
      <c r="X159" s="2"/>
      <c r="Y159" s="36"/>
      <c r="Z159" s="276"/>
      <c r="AA159" s="276"/>
      <c r="AB159" s="117"/>
      <c r="AC159" s="2"/>
      <c r="AD159" s="13"/>
      <c r="AE159" s="1"/>
      <c r="AF159" s="277"/>
    </row>
    <row r="160" spans="2:32" x14ac:dyDescent="0.2">
      <c r="B160" s="39" t="s">
        <v>94</v>
      </c>
      <c r="C160" s="274" t="s">
        <v>318</v>
      </c>
      <c r="D160" s="276">
        <v>146</v>
      </c>
      <c r="E160" s="30" t="s">
        <v>44</v>
      </c>
      <c r="F160" s="13"/>
      <c r="G160" s="276">
        <v>1</v>
      </c>
      <c r="H160" s="276"/>
      <c r="I160" s="276">
        <v>6</v>
      </c>
      <c r="J160" s="276"/>
      <c r="K160" s="276"/>
      <c r="L160" s="276"/>
      <c r="M160" s="276"/>
      <c r="N160" s="276"/>
      <c r="O160" s="276"/>
      <c r="P160" s="276"/>
      <c r="Q160" s="276"/>
      <c r="R160" s="276"/>
      <c r="S160" s="294"/>
      <c r="T160" s="275"/>
      <c r="U160" s="276"/>
      <c r="V160" s="276"/>
      <c r="W160" s="160" t="s">
        <v>574</v>
      </c>
      <c r="X160" s="2"/>
      <c r="Y160" s="36"/>
      <c r="Z160" s="276"/>
      <c r="AA160" s="276"/>
      <c r="AB160" s="117"/>
      <c r="AC160" s="2"/>
      <c r="AD160" s="13"/>
      <c r="AE160" s="1"/>
      <c r="AF160" s="277"/>
    </row>
    <row r="161" spans="2:32" x14ac:dyDescent="0.2">
      <c r="B161" s="39" t="s">
        <v>94</v>
      </c>
      <c r="C161" s="274" t="s">
        <v>318</v>
      </c>
      <c r="D161" s="276">
        <v>147</v>
      </c>
      <c r="E161" s="30" t="s">
        <v>42</v>
      </c>
      <c r="F161" s="13"/>
      <c r="G161" s="276">
        <v>3</v>
      </c>
      <c r="H161" s="276"/>
      <c r="I161" s="276"/>
      <c r="J161" s="276"/>
      <c r="K161" s="276"/>
      <c r="L161" s="276"/>
      <c r="M161" s="276"/>
      <c r="N161" s="276"/>
      <c r="O161" s="276"/>
      <c r="P161" s="276"/>
      <c r="Q161" s="276"/>
      <c r="R161" s="276"/>
      <c r="S161" s="294"/>
      <c r="T161" s="275"/>
      <c r="U161" s="276"/>
      <c r="V161" s="276"/>
      <c r="W161" s="117"/>
      <c r="X161" s="2"/>
      <c r="Y161" s="36"/>
      <c r="Z161" s="276"/>
      <c r="AA161" s="276"/>
      <c r="AB161" s="117"/>
      <c r="AC161" s="2"/>
      <c r="AD161" s="13"/>
      <c r="AE161" s="1"/>
      <c r="AF161" s="277"/>
    </row>
    <row r="162" spans="2:32" x14ac:dyDescent="0.2">
      <c r="B162" s="39" t="s">
        <v>94</v>
      </c>
      <c r="C162" s="274" t="s">
        <v>318</v>
      </c>
      <c r="D162" s="274">
        <v>148</v>
      </c>
      <c r="E162" s="30" t="s">
        <v>42</v>
      </c>
      <c r="F162" s="13"/>
      <c r="G162" s="276">
        <v>3</v>
      </c>
      <c r="H162" s="276"/>
      <c r="I162" s="276"/>
      <c r="J162" s="276"/>
      <c r="K162" s="276"/>
      <c r="L162" s="276"/>
      <c r="M162" s="276"/>
      <c r="N162" s="276"/>
      <c r="O162" s="276">
        <v>3</v>
      </c>
      <c r="P162" s="276"/>
      <c r="Q162" s="276"/>
      <c r="R162" s="276"/>
      <c r="S162" s="294"/>
      <c r="T162" s="275"/>
      <c r="U162" s="274" t="s">
        <v>45</v>
      </c>
      <c r="V162" s="276">
        <v>12</v>
      </c>
      <c r="W162" s="117"/>
      <c r="X162" s="2"/>
      <c r="Y162" s="36"/>
      <c r="Z162" s="276"/>
      <c r="AA162" s="276"/>
      <c r="AB162" s="117"/>
      <c r="AC162" s="2"/>
      <c r="AD162" s="13"/>
      <c r="AE162" s="1"/>
      <c r="AF162" s="277"/>
    </row>
    <row r="163" spans="2:32" x14ac:dyDescent="0.2">
      <c r="B163" s="39" t="s">
        <v>94</v>
      </c>
      <c r="C163" s="274" t="s">
        <v>318</v>
      </c>
      <c r="D163" s="276">
        <v>149</v>
      </c>
      <c r="E163" s="30" t="s">
        <v>1721</v>
      </c>
      <c r="F163" s="13"/>
      <c r="G163" s="276">
        <v>4</v>
      </c>
      <c r="H163" s="276"/>
      <c r="I163" s="276">
        <v>3</v>
      </c>
      <c r="J163" s="276"/>
      <c r="K163" s="276"/>
      <c r="L163" s="276"/>
      <c r="M163" s="276"/>
      <c r="N163" s="276"/>
      <c r="O163" s="276">
        <v>6</v>
      </c>
      <c r="P163" s="276">
        <v>3</v>
      </c>
      <c r="Q163" s="276"/>
      <c r="R163" s="276"/>
      <c r="S163" s="294"/>
      <c r="T163" s="275"/>
      <c r="U163" s="274" t="s">
        <v>45</v>
      </c>
      <c r="V163" s="276">
        <v>9</v>
      </c>
      <c r="W163" s="117"/>
      <c r="X163" s="2"/>
      <c r="Y163" s="36"/>
      <c r="Z163" s="276"/>
      <c r="AA163" s="276"/>
      <c r="AB163" s="117"/>
      <c r="AC163" s="2"/>
      <c r="AD163" s="13"/>
      <c r="AE163" s="1"/>
      <c r="AF163" s="277"/>
    </row>
    <row r="164" spans="2:32" x14ac:dyDescent="0.2">
      <c r="B164" s="39" t="s">
        <v>94</v>
      </c>
      <c r="C164" s="274" t="s">
        <v>318</v>
      </c>
      <c r="D164" s="276">
        <v>150</v>
      </c>
      <c r="E164" s="30" t="s">
        <v>44</v>
      </c>
      <c r="F164" s="13"/>
      <c r="G164" s="276">
        <v>1</v>
      </c>
      <c r="H164" s="276"/>
      <c r="I164" s="276">
        <v>6</v>
      </c>
      <c r="J164" s="276"/>
      <c r="K164" s="276"/>
      <c r="L164" s="276"/>
      <c r="M164" s="276"/>
      <c r="N164" s="276">
        <v>3</v>
      </c>
      <c r="O164" s="276"/>
      <c r="P164" s="276"/>
      <c r="Q164" s="276"/>
      <c r="R164" s="276"/>
      <c r="S164" s="294"/>
      <c r="T164" s="275"/>
      <c r="U164" s="276"/>
      <c r="V164" s="276"/>
      <c r="W164" s="160" t="s">
        <v>535</v>
      </c>
      <c r="X164" s="2"/>
      <c r="Y164" s="36"/>
      <c r="Z164" s="276"/>
      <c r="AA164" s="276"/>
      <c r="AB164" s="117"/>
      <c r="AC164" s="2"/>
      <c r="AD164" s="13"/>
      <c r="AE164" s="1"/>
      <c r="AF164" s="277"/>
    </row>
    <row r="165" spans="2:32" x14ac:dyDescent="0.2">
      <c r="B165" s="39" t="s">
        <v>94</v>
      </c>
      <c r="C165" s="274" t="s">
        <v>318</v>
      </c>
      <c r="D165" s="274">
        <v>151</v>
      </c>
      <c r="E165" s="30" t="s">
        <v>313</v>
      </c>
      <c r="F165" s="13"/>
      <c r="G165" s="276">
        <v>2</v>
      </c>
      <c r="H165" s="276"/>
      <c r="I165" s="276">
        <v>6</v>
      </c>
      <c r="J165" s="276"/>
      <c r="K165" s="276"/>
      <c r="L165" s="276"/>
      <c r="M165" s="276"/>
      <c r="N165" s="276"/>
      <c r="O165" s="276"/>
      <c r="P165" s="276"/>
      <c r="Q165" s="276"/>
      <c r="R165" s="276"/>
      <c r="S165" s="294"/>
      <c r="T165" s="56"/>
      <c r="U165" s="276"/>
      <c r="V165" s="276"/>
      <c r="W165" s="117"/>
      <c r="X165" s="2"/>
      <c r="Y165" s="36"/>
      <c r="Z165" s="276"/>
      <c r="AA165" s="276"/>
      <c r="AB165" s="117"/>
      <c r="AC165" s="2"/>
      <c r="AD165" s="13"/>
      <c r="AE165" s="1"/>
      <c r="AF165" s="2"/>
    </row>
    <row r="166" spans="2:32" x14ac:dyDescent="0.2">
      <c r="B166" s="39" t="s">
        <v>94</v>
      </c>
      <c r="C166" s="274" t="s">
        <v>318</v>
      </c>
      <c r="D166" s="276">
        <v>152</v>
      </c>
      <c r="E166" s="30" t="s">
        <v>42</v>
      </c>
      <c r="F166" s="13"/>
      <c r="G166" s="276">
        <v>3</v>
      </c>
      <c r="H166" s="276"/>
      <c r="I166" s="276"/>
      <c r="J166" s="276"/>
      <c r="K166" s="276"/>
      <c r="L166" s="276"/>
      <c r="M166" s="276"/>
      <c r="N166" s="276">
        <v>3</v>
      </c>
      <c r="O166" s="276"/>
      <c r="P166" s="276"/>
      <c r="Q166" s="276"/>
      <c r="R166" s="276"/>
      <c r="S166" s="294"/>
      <c r="T166" s="56"/>
      <c r="U166" s="276"/>
      <c r="V166" s="276"/>
      <c r="W166" s="117"/>
      <c r="X166" s="2"/>
      <c r="Y166" s="36"/>
      <c r="Z166" s="276"/>
      <c r="AA166" s="276"/>
      <c r="AB166" s="117"/>
      <c r="AC166" s="2"/>
      <c r="AD166" s="13"/>
      <c r="AE166" s="1"/>
      <c r="AF166" s="2"/>
    </row>
    <row r="167" spans="2:32" x14ac:dyDescent="0.2">
      <c r="B167" s="39" t="s">
        <v>94</v>
      </c>
      <c r="C167" s="274" t="s">
        <v>318</v>
      </c>
      <c r="D167" s="276">
        <v>153</v>
      </c>
      <c r="E167" s="30" t="s">
        <v>313</v>
      </c>
      <c r="F167" s="13"/>
      <c r="G167" s="276">
        <v>2</v>
      </c>
      <c r="H167" s="276"/>
      <c r="I167" s="276">
        <v>6</v>
      </c>
      <c r="J167" s="276"/>
      <c r="K167" s="276"/>
      <c r="L167" s="276"/>
      <c r="M167" s="276"/>
      <c r="N167" s="276"/>
      <c r="O167" s="276"/>
      <c r="P167" s="276"/>
      <c r="Q167" s="276"/>
      <c r="R167" s="276"/>
      <c r="S167" s="294"/>
      <c r="T167" s="56"/>
      <c r="U167" s="276"/>
      <c r="V167" s="276"/>
      <c r="W167" s="117"/>
      <c r="X167" s="2"/>
      <c r="Y167" s="36"/>
      <c r="Z167" s="276"/>
      <c r="AA167" s="276"/>
      <c r="AB167" s="117"/>
      <c r="AC167" s="2"/>
      <c r="AD167" s="13"/>
      <c r="AE167" s="1"/>
      <c r="AF167" s="2"/>
    </row>
    <row r="168" spans="2:32" x14ac:dyDescent="0.2">
      <c r="B168" s="39" t="s">
        <v>94</v>
      </c>
      <c r="C168" s="274" t="s">
        <v>318</v>
      </c>
      <c r="D168" s="274">
        <v>154</v>
      </c>
      <c r="E168" s="30" t="s">
        <v>44</v>
      </c>
      <c r="F168" s="13"/>
      <c r="G168" s="276">
        <v>1</v>
      </c>
      <c r="H168" s="276">
        <v>6</v>
      </c>
      <c r="I168" s="276"/>
      <c r="J168" s="276"/>
      <c r="K168" s="276">
        <v>3</v>
      </c>
      <c r="L168" s="276"/>
      <c r="M168" s="276"/>
      <c r="N168" s="276">
        <v>3</v>
      </c>
      <c r="O168" s="276"/>
      <c r="P168" s="276"/>
      <c r="Q168" s="276"/>
      <c r="R168" s="276"/>
      <c r="S168" s="294"/>
      <c r="T168" s="56"/>
      <c r="U168" s="276"/>
      <c r="V168" s="276"/>
      <c r="W168" s="117"/>
      <c r="X168" s="2"/>
      <c r="Y168" s="36"/>
      <c r="Z168" s="276"/>
      <c r="AA168" s="276"/>
      <c r="AB168" s="117"/>
      <c r="AC168" s="2"/>
      <c r="AD168" s="13"/>
      <c r="AE168" s="1"/>
      <c r="AF168" s="2"/>
    </row>
    <row r="169" spans="2:32" x14ac:dyDescent="0.2">
      <c r="B169" s="39" t="s">
        <v>94</v>
      </c>
      <c r="C169" s="274" t="s">
        <v>318</v>
      </c>
      <c r="D169" s="276">
        <v>155</v>
      </c>
      <c r="E169" s="30" t="s">
        <v>44</v>
      </c>
      <c r="F169" s="13"/>
      <c r="G169" s="276">
        <v>1</v>
      </c>
      <c r="H169" s="276">
        <v>6</v>
      </c>
      <c r="I169" s="276"/>
      <c r="J169" s="276"/>
      <c r="K169" s="276">
        <v>3</v>
      </c>
      <c r="L169" s="276"/>
      <c r="M169" s="276"/>
      <c r="N169" s="276"/>
      <c r="O169" s="276"/>
      <c r="P169" s="276"/>
      <c r="Q169" s="276"/>
      <c r="R169" s="276"/>
      <c r="S169" s="294"/>
      <c r="T169" s="56"/>
      <c r="U169" s="276"/>
      <c r="V169" s="276"/>
      <c r="W169" s="117"/>
      <c r="X169" s="2"/>
      <c r="Y169" s="36"/>
      <c r="Z169" s="276"/>
      <c r="AA169" s="276"/>
      <c r="AB169" s="117"/>
      <c r="AC169" s="2"/>
      <c r="AD169" s="13"/>
      <c r="AE169" s="1"/>
      <c r="AF169" s="2"/>
    </row>
    <row r="170" spans="2:32" x14ac:dyDescent="0.2">
      <c r="B170" s="39" t="s">
        <v>94</v>
      </c>
      <c r="C170" s="274" t="s">
        <v>318</v>
      </c>
      <c r="D170" s="276">
        <v>156</v>
      </c>
      <c r="E170" s="30" t="s">
        <v>49</v>
      </c>
      <c r="F170" s="13"/>
      <c r="G170" s="276"/>
      <c r="H170" s="276">
        <v>3</v>
      </c>
      <c r="I170" s="276"/>
      <c r="J170" s="276"/>
      <c r="K170" s="276">
        <v>3</v>
      </c>
      <c r="L170" s="276"/>
      <c r="M170" s="276"/>
      <c r="N170" s="276"/>
      <c r="O170" s="276"/>
      <c r="P170" s="276"/>
      <c r="Q170" s="276"/>
      <c r="R170" s="276"/>
      <c r="S170" s="314"/>
      <c r="T170" s="56"/>
      <c r="U170" s="276"/>
      <c r="V170" s="276"/>
      <c r="W170" s="117"/>
      <c r="X170" s="2"/>
      <c r="Y170" s="36"/>
      <c r="Z170" s="276"/>
      <c r="AA170" s="276"/>
      <c r="AB170" s="117"/>
      <c r="AC170" s="2"/>
      <c r="AD170" s="13"/>
      <c r="AE170" s="1"/>
      <c r="AF170" s="2"/>
    </row>
    <row r="171" spans="2:32" x14ac:dyDescent="0.2">
      <c r="B171" s="39" t="s">
        <v>94</v>
      </c>
      <c r="C171" s="274" t="s">
        <v>318</v>
      </c>
      <c r="D171" s="274">
        <v>157</v>
      </c>
      <c r="E171" s="30" t="s">
        <v>47</v>
      </c>
      <c r="F171" s="13"/>
      <c r="G171" s="276">
        <v>3</v>
      </c>
      <c r="H171" s="276"/>
      <c r="I171" s="276"/>
      <c r="J171" s="276"/>
      <c r="K171" s="276"/>
      <c r="L171" s="276"/>
      <c r="M171" s="276"/>
      <c r="N171" s="276"/>
      <c r="O171" s="276"/>
      <c r="P171" s="276"/>
      <c r="Q171" s="276"/>
      <c r="R171" s="276"/>
      <c r="S171" s="314"/>
      <c r="T171" s="56"/>
      <c r="U171" s="276"/>
      <c r="V171" s="276"/>
      <c r="W171" s="117"/>
      <c r="X171" s="2"/>
      <c r="Y171" s="36"/>
      <c r="Z171" s="276"/>
      <c r="AA171" s="276"/>
      <c r="AB171" s="117"/>
      <c r="AC171" s="2"/>
      <c r="AD171" s="13"/>
      <c r="AE171" s="1"/>
      <c r="AF171" s="2"/>
    </row>
    <row r="172" spans="2:32" x14ac:dyDescent="0.2">
      <c r="B172" s="39" t="s">
        <v>94</v>
      </c>
      <c r="C172" s="274" t="s">
        <v>318</v>
      </c>
      <c r="D172" s="276">
        <v>158</v>
      </c>
      <c r="E172" s="30" t="s">
        <v>44</v>
      </c>
      <c r="F172" s="13"/>
      <c r="G172" s="276">
        <v>1</v>
      </c>
      <c r="H172" s="276"/>
      <c r="I172" s="276">
        <v>6</v>
      </c>
      <c r="J172" s="276"/>
      <c r="K172" s="276"/>
      <c r="L172" s="276"/>
      <c r="M172" s="276"/>
      <c r="N172" s="276"/>
      <c r="O172" s="276"/>
      <c r="P172" s="276"/>
      <c r="Q172" s="276"/>
      <c r="R172" s="276"/>
      <c r="S172" s="314"/>
      <c r="T172" s="56"/>
      <c r="U172" s="276"/>
      <c r="V172" s="276"/>
      <c r="W172" s="117"/>
      <c r="X172" s="2"/>
      <c r="Y172" s="36"/>
      <c r="Z172" s="276"/>
      <c r="AA172" s="276"/>
      <c r="AB172" s="117"/>
      <c r="AC172" s="2"/>
      <c r="AD172" s="13"/>
      <c r="AE172" s="1"/>
      <c r="AF172" s="2"/>
    </row>
    <row r="173" spans="2:32" x14ac:dyDescent="0.2">
      <c r="B173" s="39" t="s">
        <v>94</v>
      </c>
      <c r="C173" s="274" t="s">
        <v>318</v>
      </c>
      <c r="D173" s="276">
        <v>159</v>
      </c>
      <c r="E173" s="30" t="s">
        <v>42</v>
      </c>
      <c r="F173" s="13"/>
      <c r="G173" s="276">
        <v>3</v>
      </c>
      <c r="H173" s="276"/>
      <c r="I173" s="276"/>
      <c r="J173" s="276"/>
      <c r="K173" s="276"/>
      <c r="L173" s="276"/>
      <c r="M173" s="276"/>
      <c r="N173" s="276"/>
      <c r="O173" s="276"/>
      <c r="P173" s="276"/>
      <c r="Q173" s="276"/>
      <c r="R173" s="276"/>
      <c r="S173" s="314"/>
      <c r="T173" s="56"/>
      <c r="U173" s="276"/>
      <c r="V173" s="276"/>
      <c r="W173" s="117"/>
      <c r="X173" s="2"/>
      <c r="Y173" s="36"/>
      <c r="Z173" s="276"/>
      <c r="AA173" s="276"/>
      <c r="AB173" s="117"/>
      <c r="AC173" s="2"/>
      <c r="AD173" s="13"/>
      <c r="AE173" s="1"/>
      <c r="AF173" s="2"/>
    </row>
    <row r="174" spans="2:32" x14ac:dyDescent="0.2">
      <c r="B174" s="39" t="s">
        <v>94</v>
      </c>
      <c r="C174" s="274" t="s">
        <v>318</v>
      </c>
      <c r="D174" s="274">
        <v>160</v>
      </c>
      <c r="E174" s="30" t="s">
        <v>42</v>
      </c>
      <c r="F174" s="13"/>
      <c r="G174" s="276">
        <v>3</v>
      </c>
      <c r="H174" s="276"/>
      <c r="I174" s="276"/>
      <c r="J174" s="276"/>
      <c r="K174" s="276"/>
      <c r="L174" s="276"/>
      <c r="M174" s="276"/>
      <c r="N174" s="276"/>
      <c r="O174" s="276"/>
      <c r="P174" s="276"/>
      <c r="Q174" s="276"/>
      <c r="R174" s="276"/>
      <c r="S174" s="314"/>
      <c r="T174" s="56"/>
      <c r="U174" s="276"/>
      <c r="V174" s="276"/>
      <c r="W174" s="117"/>
      <c r="X174" s="2"/>
      <c r="Y174" s="36"/>
      <c r="Z174" s="276"/>
      <c r="AA174" s="276"/>
      <c r="AB174" s="117"/>
      <c r="AC174" s="2"/>
      <c r="AD174" s="13"/>
      <c r="AE174" s="1"/>
      <c r="AF174" s="2"/>
    </row>
    <row r="175" spans="2:32" x14ac:dyDescent="0.2">
      <c r="B175" s="39" t="s">
        <v>94</v>
      </c>
      <c r="C175" s="274" t="s">
        <v>318</v>
      </c>
      <c r="D175" s="276">
        <v>161</v>
      </c>
      <c r="E175" s="30" t="s">
        <v>42</v>
      </c>
      <c r="F175" s="13"/>
      <c r="G175" s="276">
        <v>3</v>
      </c>
      <c r="H175" s="276"/>
      <c r="I175" s="276"/>
      <c r="J175" s="276"/>
      <c r="K175" s="276"/>
      <c r="L175" s="276"/>
      <c r="M175" s="276"/>
      <c r="N175" s="276"/>
      <c r="O175" s="276"/>
      <c r="P175" s="276"/>
      <c r="Q175" s="276"/>
      <c r="R175" s="276"/>
      <c r="S175" s="314"/>
      <c r="T175" s="56"/>
      <c r="U175" s="276"/>
      <c r="V175" s="276"/>
      <c r="W175" s="117"/>
      <c r="X175" s="2"/>
      <c r="Y175" s="36"/>
      <c r="Z175" s="276"/>
      <c r="AA175" s="276"/>
      <c r="AB175" s="117"/>
      <c r="AC175" s="2"/>
      <c r="AD175" s="13"/>
      <c r="AE175" s="1"/>
      <c r="AF175" s="2"/>
    </row>
    <row r="176" spans="2:32" x14ac:dyDescent="0.2">
      <c r="B176" s="39" t="s">
        <v>94</v>
      </c>
      <c r="C176" s="274" t="s">
        <v>318</v>
      </c>
      <c r="D176" s="276">
        <v>162</v>
      </c>
      <c r="E176" s="30" t="s">
        <v>44</v>
      </c>
      <c r="F176" s="13"/>
      <c r="G176" s="276">
        <v>1</v>
      </c>
      <c r="H176" s="276">
        <v>6</v>
      </c>
      <c r="I176" s="276"/>
      <c r="J176" s="276"/>
      <c r="K176" s="276"/>
      <c r="L176" s="276"/>
      <c r="M176" s="276"/>
      <c r="N176" s="276"/>
      <c r="O176" s="276"/>
      <c r="P176" s="276"/>
      <c r="Q176" s="276"/>
      <c r="R176" s="276"/>
      <c r="S176" s="314"/>
      <c r="T176" s="56"/>
      <c r="U176" s="276"/>
      <c r="V176" s="276"/>
      <c r="W176" s="117"/>
      <c r="X176" s="2"/>
      <c r="Y176" s="36"/>
      <c r="Z176" s="276"/>
      <c r="AA176" s="276"/>
      <c r="AB176" s="117"/>
      <c r="AC176" s="2"/>
      <c r="AD176" s="13"/>
      <c r="AE176" s="1"/>
      <c r="AF176" s="2"/>
    </row>
    <row r="177" spans="2:32" x14ac:dyDescent="0.2">
      <c r="B177" s="39" t="s">
        <v>94</v>
      </c>
      <c r="C177" s="274" t="s">
        <v>318</v>
      </c>
      <c r="D177" s="274">
        <v>163</v>
      </c>
      <c r="E177" s="30" t="s">
        <v>42</v>
      </c>
      <c r="F177" s="13"/>
      <c r="G177" s="276">
        <v>3</v>
      </c>
      <c r="H177" s="276"/>
      <c r="I177" s="276"/>
      <c r="J177" s="276"/>
      <c r="K177" s="276"/>
      <c r="L177" s="276"/>
      <c r="M177" s="276"/>
      <c r="N177" s="276"/>
      <c r="O177" s="276"/>
      <c r="P177" s="276"/>
      <c r="Q177" s="276"/>
      <c r="R177" s="276"/>
      <c r="S177" s="314"/>
      <c r="T177" s="56"/>
      <c r="U177" s="276"/>
      <c r="V177" s="276"/>
      <c r="W177" s="117"/>
      <c r="X177" s="2"/>
      <c r="Y177" s="36"/>
      <c r="Z177" s="276"/>
      <c r="AA177" s="276"/>
      <c r="AB177" s="117"/>
      <c r="AC177" s="2"/>
      <c r="AD177" s="13"/>
      <c r="AE177" s="1"/>
      <c r="AF177" s="2"/>
    </row>
    <row r="178" spans="2:32" x14ac:dyDescent="0.2">
      <c r="B178" s="39" t="s">
        <v>94</v>
      </c>
      <c r="C178" s="274" t="s">
        <v>318</v>
      </c>
      <c r="D178" s="276">
        <v>164</v>
      </c>
      <c r="E178" s="30" t="s">
        <v>313</v>
      </c>
      <c r="F178" s="13"/>
      <c r="G178" s="276">
        <v>1</v>
      </c>
      <c r="H178" s="276">
        <v>6</v>
      </c>
      <c r="I178" s="276"/>
      <c r="J178" s="276"/>
      <c r="K178" s="276"/>
      <c r="L178" s="276"/>
      <c r="M178" s="276"/>
      <c r="N178" s="276">
        <v>3</v>
      </c>
      <c r="O178" s="276"/>
      <c r="P178" s="276">
        <v>3</v>
      </c>
      <c r="Q178" s="276"/>
      <c r="R178" s="276"/>
      <c r="S178" s="314"/>
      <c r="T178" s="56"/>
      <c r="U178" s="276"/>
      <c r="V178" s="276"/>
      <c r="W178" s="117"/>
      <c r="X178" s="2"/>
      <c r="Y178" s="36"/>
      <c r="Z178" s="276"/>
      <c r="AA178" s="276"/>
      <c r="AB178" s="117"/>
      <c r="AC178" s="2"/>
      <c r="AD178" s="13"/>
      <c r="AE178" s="1"/>
      <c r="AF178" s="2"/>
    </row>
    <row r="179" spans="2:32" x14ac:dyDescent="0.2">
      <c r="B179" s="39" t="s">
        <v>94</v>
      </c>
      <c r="C179" s="274" t="s">
        <v>318</v>
      </c>
      <c r="D179" s="276">
        <v>165</v>
      </c>
      <c r="E179" s="30" t="s">
        <v>1722</v>
      </c>
      <c r="F179" s="13"/>
      <c r="G179" s="276"/>
      <c r="H179" s="276">
        <v>9</v>
      </c>
      <c r="I179" s="276"/>
      <c r="J179" s="276"/>
      <c r="K179" s="276"/>
      <c r="L179" s="276"/>
      <c r="M179" s="276"/>
      <c r="N179" s="276">
        <v>3</v>
      </c>
      <c r="O179" s="276"/>
      <c r="P179" s="276">
        <v>3</v>
      </c>
      <c r="Q179" s="276"/>
      <c r="R179" s="276"/>
      <c r="S179" s="314"/>
      <c r="T179" s="56"/>
      <c r="U179" s="276"/>
      <c r="V179" s="276"/>
      <c r="W179" s="117"/>
      <c r="X179" s="2"/>
      <c r="Y179" s="36"/>
      <c r="Z179" s="276"/>
      <c r="AA179" s="276"/>
      <c r="AB179" s="117"/>
      <c r="AC179" s="2"/>
      <c r="AD179" s="13"/>
      <c r="AE179" s="1"/>
      <c r="AF179" s="2"/>
    </row>
    <row r="180" spans="2:32" x14ac:dyDescent="0.2">
      <c r="B180" s="39" t="s">
        <v>94</v>
      </c>
      <c r="C180" s="274" t="s">
        <v>318</v>
      </c>
      <c r="D180" s="274">
        <v>166</v>
      </c>
      <c r="E180" s="30" t="s">
        <v>42</v>
      </c>
      <c r="F180" s="13"/>
      <c r="G180" s="276">
        <v>3</v>
      </c>
      <c r="H180" s="276"/>
      <c r="I180" s="276"/>
      <c r="J180" s="276"/>
      <c r="K180" s="276"/>
      <c r="L180" s="276"/>
      <c r="M180" s="276"/>
      <c r="N180" s="276"/>
      <c r="O180" s="276"/>
      <c r="P180" s="276"/>
      <c r="Q180" s="276"/>
      <c r="R180" s="276"/>
      <c r="S180" s="314"/>
      <c r="T180" s="56"/>
      <c r="U180" s="276"/>
      <c r="V180" s="276"/>
      <c r="W180" s="117"/>
      <c r="X180" s="2"/>
      <c r="Y180" s="36"/>
      <c r="Z180" s="276"/>
      <c r="AA180" s="276"/>
      <c r="AB180" s="117"/>
      <c r="AC180" s="2"/>
      <c r="AD180" s="13"/>
      <c r="AE180" s="1"/>
      <c r="AF180" s="2"/>
    </row>
    <row r="181" spans="2:32" x14ac:dyDescent="0.2">
      <c r="B181" s="39" t="s">
        <v>94</v>
      </c>
      <c r="C181" s="274" t="s">
        <v>318</v>
      </c>
      <c r="D181" s="276">
        <v>167</v>
      </c>
      <c r="E181" s="30" t="s">
        <v>44</v>
      </c>
      <c r="F181" s="13"/>
      <c r="G181" s="276">
        <v>1</v>
      </c>
      <c r="H181" s="276">
        <v>6</v>
      </c>
      <c r="I181" s="276"/>
      <c r="J181" s="276"/>
      <c r="K181" s="276"/>
      <c r="L181" s="276"/>
      <c r="M181" s="276"/>
      <c r="N181" s="276"/>
      <c r="O181" s="276"/>
      <c r="P181" s="276"/>
      <c r="Q181" s="276"/>
      <c r="R181" s="276"/>
      <c r="S181" s="314"/>
      <c r="T181" s="56"/>
      <c r="U181" s="276"/>
      <c r="V181" s="276"/>
      <c r="W181" s="117"/>
      <c r="X181" s="2"/>
      <c r="Y181" s="36"/>
      <c r="Z181" s="276"/>
      <c r="AA181" s="276"/>
      <c r="AB181" s="117"/>
      <c r="AC181" s="2"/>
      <c r="AD181" s="13"/>
      <c r="AE181" s="1"/>
      <c r="AF181" s="2"/>
    </row>
    <row r="182" spans="2:32" x14ac:dyDescent="0.2">
      <c r="B182" s="39" t="s">
        <v>94</v>
      </c>
      <c r="C182" s="274" t="s">
        <v>318</v>
      </c>
      <c r="D182" s="276">
        <v>168</v>
      </c>
      <c r="E182" s="30" t="s">
        <v>44</v>
      </c>
      <c r="F182" s="13"/>
      <c r="G182" s="276">
        <v>3</v>
      </c>
      <c r="H182" s="276">
        <v>6</v>
      </c>
      <c r="I182" s="276"/>
      <c r="J182" s="276"/>
      <c r="K182" s="276">
        <v>3</v>
      </c>
      <c r="L182" s="276"/>
      <c r="M182" s="276"/>
      <c r="N182" s="276"/>
      <c r="O182" s="276"/>
      <c r="P182" s="276"/>
      <c r="Q182" s="276"/>
      <c r="R182" s="276"/>
      <c r="S182" s="314"/>
      <c r="T182" s="56"/>
      <c r="U182" s="276"/>
      <c r="V182" s="276"/>
      <c r="W182" s="117"/>
      <c r="X182" s="2"/>
      <c r="Y182" s="36"/>
      <c r="Z182" s="276"/>
      <c r="AA182" s="276"/>
      <c r="AB182" s="117"/>
      <c r="AC182" s="2"/>
      <c r="AD182" s="13"/>
      <c r="AE182" s="1"/>
      <c r="AF182" s="2"/>
    </row>
    <row r="183" spans="2:32" x14ac:dyDescent="0.2">
      <c r="B183" s="39" t="s">
        <v>94</v>
      </c>
      <c r="C183" s="274" t="s">
        <v>318</v>
      </c>
      <c r="D183" s="274">
        <v>169</v>
      </c>
      <c r="E183" s="30" t="s">
        <v>44</v>
      </c>
      <c r="F183" s="13"/>
      <c r="G183" s="276">
        <v>1</v>
      </c>
      <c r="H183" s="276">
        <v>6</v>
      </c>
      <c r="I183" s="276"/>
      <c r="J183" s="276"/>
      <c r="K183" s="276">
        <v>3</v>
      </c>
      <c r="L183" s="276"/>
      <c r="M183" s="276"/>
      <c r="N183" s="276">
        <v>3</v>
      </c>
      <c r="O183" s="276"/>
      <c r="P183" s="276"/>
      <c r="Q183" s="276"/>
      <c r="R183" s="276"/>
      <c r="S183" s="314"/>
      <c r="T183" s="56"/>
      <c r="U183" s="276"/>
      <c r="V183" s="276"/>
      <c r="W183" s="117"/>
      <c r="X183" s="2"/>
      <c r="Y183" s="36"/>
      <c r="Z183" s="276"/>
      <c r="AA183" s="276"/>
      <c r="AB183" s="117"/>
      <c r="AC183" s="2"/>
      <c r="AD183" s="13"/>
      <c r="AE183" s="1"/>
      <c r="AF183" s="2"/>
    </row>
    <row r="184" spans="2:32" x14ac:dyDescent="0.2">
      <c r="B184" s="39" t="s">
        <v>94</v>
      </c>
      <c r="C184" s="274" t="s">
        <v>318</v>
      </c>
      <c r="D184" s="276">
        <v>170</v>
      </c>
      <c r="E184" s="30" t="s">
        <v>42</v>
      </c>
      <c r="F184" s="13"/>
      <c r="G184" s="276">
        <v>3</v>
      </c>
      <c r="H184" s="276"/>
      <c r="I184" s="276"/>
      <c r="J184" s="276"/>
      <c r="K184" s="276">
        <v>3</v>
      </c>
      <c r="L184" s="276"/>
      <c r="M184" s="276"/>
      <c r="N184" s="276"/>
      <c r="O184" s="276"/>
      <c r="P184" s="276"/>
      <c r="Q184" s="276"/>
      <c r="R184" s="276"/>
      <c r="S184" s="314"/>
      <c r="T184" s="56"/>
      <c r="U184" s="276"/>
      <c r="V184" s="276"/>
      <c r="W184" s="117"/>
      <c r="X184" s="2"/>
      <c r="Y184" s="36"/>
      <c r="Z184" s="276"/>
      <c r="AA184" s="276"/>
      <c r="AB184" s="117"/>
      <c r="AC184" s="2"/>
      <c r="AD184" s="13"/>
      <c r="AE184" s="1"/>
      <c r="AF184" s="2"/>
    </row>
    <row r="185" spans="2:32" x14ac:dyDescent="0.2">
      <c r="B185" s="39" t="s">
        <v>94</v>
      </c>
      <c r="C185" s="274" t="s">
        <v>318</v>
      </c>
      <c r="D185" s="276">
        <v>171</v>
      </c>
      <c r="E185" s="30" t="s">
        <v>44</v>
      </c>
      <c r="F185" s="13"/>
      <c r="G185" s="276">
        <v>1</v>
      </c>
      <c r="H185" s="276">
        <v>3</v>
      </c>
      <c r="I185" s="276">
        <v>3</v>
      </c>
      <c r="J185" s="276"/>
      <c r="K185" s="276">
        <v>3</v>
      </c>
      <c r="L185" s="276"/>
      <c r="M185" s="276"/>
      <c r="N185" s="276">
        <v>3</v>
      </c>
      <c r="O185" s="276"/>
      <c r="P185" s="276"/>
      <c r="Q185" s="276"/>
      <c r="R185" s="276"/>
      <c r="S185" s="314"/>
      <c r="T185" s="56"/>
      <c r="U185" s="276"/>
      <c r="V185" s="276"/>
      <c r="W185" s="117"/>
      <c r="X185" s="2"/>
      <c r="Y185" s="36"/>
      <c r="Z185" s="276"/>
      <c r="AA185" s="276"/>
      <c r="AB185" s="117"/>
      <c r="AC185" s="2"/>
      <c r="AD185" s="13"/>
      <c r="AE185" s="1"/>
      <c r="AF185" s="2"/>
    </row>
    <row r="186" spans="2:32" x14ac:dyDescent="0.2">
      <c r="B186" s="39" t="s">
        <v>94</v>
      </c>
      <c r="C186" s="274" t="s">
        <v>318</v>
      </c>
      <c r="D186" s="274">
        <v>172</v>
      </c>
      <c r="E186" s="30" t="s">
        <v>49</v>
      </c>
      <c r="F186" s="13"/>
      <c r="G186" s="276"/>
      <c r="H186" s="276"/>
      <c r="I186" s="276">
        <v>3</v>
      </c>
      <c r="J186" s="276"/>
      <c r="K186" s="276">
        <v>3</v>
      </c>
      <c r="L186" s="276"/>
      <c r="M186" s="276"/>
      <c r="N186" s="276"/>
      <c r="O186" s="276"/>
      <c r="P186" s="276">
        <v>3</v>
      </c>
      <c r="Q186" s="276"/>
      <c r="R186" s="276"/>
      <c r="S186" s="314"/>
      <c r="T186" s="56"/>
      <c r="U186" s="276"/>
      <c r="V186" s="276"/>
      <c r="W186" s="117"/>
      <c r="X186" s="2"/>
      <c r="Y186" s="36"/>
      <c r="Z186" s="276"/>
      <c r="AA186" s="276"/>
      <c r="AB186" s="117"/>
      <c r="AC186" s="2"/>
      <c r="AD186" s="13"/>
      <c r="AE186" s="1"/>
      <c r="AF186" s="2"/>
    </row>
    <row r="187" spans="2:32" x14ac:dyDescent="0.2">
      <c r="B187" s="39" t="s">
        <v>94</v>
      </c>
      <c r="C187" s="274" t="s">
        <v>318</v>
      </c>
      <c r="D187" s="276">
        <v>173</v>
      </c>
      <c r="E187" s="30" t="s">
        <v>44</v>
      </c>
      <c r="F187" s="13"/>
      <c r="G187" s="276"/>
      <c r="H187" s="276">
        <v>6</v>
      </c>
      <c r="I187" s="276"/>
      <c r="J187" s="276"/>
      <c r="K187" s="276"/>
      <c r="L187" s="276"/>
      <c r="M187" s="276"/>
      <c r="N187" s="276"/>
      <c r="O187" s="276"/>
      <c r="P187" s="276">
        <v>3</v>
      </c>
      <c r="Q187" s="276"/>
      <c r="R187" s="276"/>
      <c r="S187" s="314"/>
      <c r="T187" s="56"/>
      <c r="U187" s="276"/>
      <c r="V187" s="276"/>
      <c r="W187" s="117"/>
      <c r="X187" s="2"/>
      <c r="Y187" s="36"/>
      <c r="Z187" s="276"/>
      <c r="AA187" s="276"/>
      <c r="AB187" s="117"/>
      <c r="AC187" s="2"/>
      <c r="AD187" s="13"/>
      <c r="AE187" s="1"/>
      <c r="AF187" s="2"/>
    </row>
    <row r="188" spans="2:32" x14ac:dyDescent="0.2">
      <c r="B188" s="39" t="s">
        <v>94</v>
      </c>
      <c r="C188" s="274" t="s">
        <v>318</v>
      </c>
      <c r="D188" s="276">
        <v>174</v>
      </c>
      <c r="E188" s="30" t="s">
        <v>42</v>
      </c>
      <c r="F188" s="13"/>
      <c r="G188" s="276">
        <v>3</v>
      </c>
      <c r="H188" s="276"/>
      <c r="I188" s="276"/>
      <c r="J188" s="276"/>
      <c r="K188" s="276"/>
      <c r="L188" s="276"/>
      <c r="M188" s="276"/>
      <c r="N188" s="276"/>
      <c r="O188" s="276"/>
      <c r="P188" s="276"/>
      <c r="Q188" s="276"/>
      <c r="R188" s="276"/>
      <c r="S188" s="314"/>
      <c r="T188" s="56"/>
      <c r="U188" s="276"/>
      <c r="V188" s="276"/>
      <c r="W188" s="117"/>
      <c r="X188" s="2"/>
      <c r="Y188" s="36"/>
      <c r="Z188" s="276"/>
      <c r="AA188" s="276"/>
      <c r="AB188" s="117"/>
      <c r="AC188" s="2"/>
      <c r="AD188" s="13"/>
      <c r="AE188" s="1"/>
      <c r="AF188" s="2"/>
    </row>
    <row r="189" spans="2:32" x14ac:dyDescent="0.2">
      <c r="B189" s="39" t="s">
        <v>94</v>
      </c>
      <c r="C189" s="274" t="s">
        <v>318</v>
      </c>
      <c r="D189" s="274">
        <v>175</v>
      </c>
      <c r="E189" s="30" t="s">
        <v>42</v>
      </c>
      <c r="F189" s="13"/>
      <c r="G189" s="276">
        <v>3</v>
      </c>
      <c r="H189" s="276"/>
      <c r="I189" s="276"/>
      <c r="J189" s="276"/>
      <c r="K189" s="276"/>
      <c r="L189" s="276"/>
      <c r="M189" s="276"/>
      <c r="N189" s="276"/>
      <c r="O189" s="276"/>
      <c r="P189" s="276"/>
      <c r="Q189" s="276"/>
      <c r="R189" s="276"/>
      <c r="S189" s="314"/>
      <c r="T189" s="56"/>
      <c r="U189" s="276"/>
      <c r="V189" s="276"/>
      <c r="W189" s="117"/>
      <c r="X189" s="2"/>
      <c r="Y189" s="36"/>
      <c r="Z189" s="276"/>
      <c r="AA189" s="276"/>
      <c r="AB189" s="117"/>
      <c r="AC189" s="2"/>
      <c r="AD189" s="13"/>
      <c r="AE189" s="1"/>
      <c r="AF189" s="2"/>
    </row>
    <row r="190" spans="2:32" x14ac:dyDescent="0.2">
      <c r="B190" s="39" t="s">
        <v>94</v>
      </c>
      <c r="C190" s="274" t="s">
        <v>318</v>
      </c>
      <c r="D190" s="276">
        <v>176</v>
      </c>
      <c r="E190" s="30" t="s">
        <v>42</v>
      </c>
      <c r="F190" s="13"/>
      <c r="G190" s="276">
        <v>3</v>
      </c>
      <c r="H190" s="276"/>
      <c r="I190" s="276"/>
      <c r="J190" s="276"/>
      <c r="K190" s="276"/>
      <c r="L190" s="276"/>
      <c r="M190" s="276"/>
      <c r="N190" s="276"/>
      <c r="O190" s="276"/>
      <c r="P190" s="276"/>
      <c r="Q190" s="276"/>
      <c r="R190" s="276"/>
      <c r="S190" s="314"/>
      <c r="T190" s="56"/>
      <c r="U190" s="276"/>
      <c r="V190" s="276"/>
      <c r="W190" s="117"/>
      <c r="X190" s="2"/>
      <c r="Y190" s="36"/>
      <c r="Z190" s="276"/>
      <c r="AA190" s="276"/>
      <c r="AB190" s="117"/>
      <c r="AC190" s="2"/>
      <c r="AD190" s="13"/>
      <c r="AE190" s="1"/>
      <c r="AF190" s="2"/>
    </row>
    <row r="191" spans="2:32" x14ac:dyDescent="0.2">
      <c r="B191" s="39" t="s">
        <v>94</v>
      </c>
      <c r="C191" s="274" t="s">
        <v>318</v>
      </c>
      <c r="D191" s="276">
        <v>177</v>
      </c>
      <c r="E191" s="30" t="s">
        <v>42</v>
      </c>
      <c r="F191" s="13"/>
      <c r="G191" s="276">
        <v>3</v>
      </c>
      <c r="H191" s="276"/>
      <c r="I191" s="276"/>
      <c r="J191" s="276"/>
      <c r="K191" s="276"/>
      <c r="L191" s="276"/>
      <c r="M191" s="276"/>
      <c r="N191" s="276"/>
      <c r="O191" s="276"/>
      <c r="P191" s="276"/>
      <c r="Q191" s="276"/>
      <c r="R191" s="276"/>
      <c r="S191" s="314"/>
      <c r="T191" s="56"/>
      <c r="U191" s="276"/>
      <c r="V191" s="276"/>
      <c r="W191" s="117"/>
      <c r="X191" s="2"/>
      <c r="Y191" s="36"/>
      <c r="Z191" s="276"/>
      <c r="AA191" s="276"/>
      <c r="AB191" s="117"/>
      <c r="AC191" s="2"/>
      <c r="AD191" s="13"/>
      <c r="AE191" s="1"/>
      <c r="AF191" s="2"/>
    </row>
    <row r="192" spans="2:32" x14ac:dyDescent="0.2">
      <c r="B192" s="39" t="s">
        <v>94</v>
      </c>
      <c r="C192" s="274" t="s">
        <v>318</v>
      </c>
      <c r="D192" s="274">
        <v>178</v>
      </c>
      <c r="E192" s="30" t="s">
        <v>44</v>
      </c>
      <c r="F192" s="13"/>
      <c r="G192" s="276">
        <v>1</v>
      </c>
      <c r="H192" s="276">
        <v>6</v>
      </c>
      <c r="I192" s="276"/>
      <c r="J192" s="276"/>
      <c r="K192" s="276"/>
      <c r="L192" s="276"/>
      <c r="M192" s="276"/>
      <c r="N192" s="276"/>
      <c r="O192" s="276"/>
      <c r="P192" s="276"/>
      <c r="Q192" s="276"/>
      <c r="R192" s="276"/>
      <c r="S192" s="314"/>
      <c r="T192" s="56"/>
      <c r="U192" s="276"/>
      <c r="V192" s="276"/>
      <c r="W192" s="117"/>
      <c r="X192" s="2"/>
      <c r="Y192" s="36"/>
      <c r="Z192" s="276"/>
      <c r="AA192" s="276"/>
      <c r="AB192" s="117"/>
      <c r="AC192" s="2"/>
      <c r="AD192" s="13"/>
      <c r="AE192" s="1"/>
      <c r="AF192" s="2"/>
    </row>
    <row r="193" spans="2:32" x14ac:dyDescent="0.2">
      <c r="B193" s="39" t="s">
        <v>94</v>
      </c>
      <c r="C193" s="274" t="s">
        <v>318</v>
      </c>
      <c r="D193" s="276">
        <v>179</v>
      </c>
      <c r="E193" s="30" t="s">
        <v>42</v>
      </c>
      <c r="F193" s="13"/>
      <c r="G193" s="276">
        <v>3</v>
      </c>
      <c r="H193" s="276"/>
      <c r="I193" s="276"/>
      <c r="J193" s="276"/>
      <c r="K193" s="276"/>
      <c r="L193" s="276"/>
      <c r="M193" s="276"/>
      <c r="N193" s="276"/>
      <c r="O193" s="276"/>
      <c r="P193" s="276"/>
      <c r="Q193" s="276"/>
      <c r="R193" s="276"/>
      <c r="S193" s="314"/>
      <c r="T193" s="56"/>
      <c r="U193" s="276"/>
      <c r="V193" s="276"/>
      <c r="W193" s="117"/>
      <c r="X193" s="2"/>
      <c r="Y193" s="36"/>
      <c r="Z193" s="276"/>
      <c r="AA193" s="276"/>
      <c r="AB193" s="117"/>
      <c r="AC193" s="2"/>
      <c r="AD193" s="13"/>
      <c r="AE193" s="1"/>
      <c r="AF193" s="2"/>
    </row>
    <row r="194" spans="2:32" x14ac:dyDescent="0.2">
      <c r="B194" s="39" t="s">
        <v>94</v>
      </c>
      <c r="C194" s="274" t="s">
        <v>318</v>
      </c>
      <c r="D194" s="276">
        <v>180</v>
      </c>
      <c r="E194" s="30" t="s">
        <v>42</v>
      </c>
      <c r="F194" s="13"/>
      <c r="G194" s="276">
        <v>3</v>
      </c>
      <c r="H194" s="276"/>
      <c r="I194" s="276"/>
      <c r="J194" s="276"/>
      <c r="K194" s="276"/>
      <c r="L194" s="276"/>
      <c r="M194" s="276"/>
      <c r="N194" s="276"/>
      <c r="O194" s="276"/>
      <c r="P194" s="276"/>
      <c r="Q194" s="276"/>
      <c r="R194" s="276"/>
      <c r="S194" s="314"/>
      <c r="T194" s="56"/>
      <c r="U194" s="276"/>
      <c r="V194" s="276"/>
      <c r="W194" s="117"/>
      <c r="X194" s="2"/>
      <c r="Y194" s="36"/>
      <c r="Z194" s="276"/>
      <c r="AA194" s="276"/>
      <c r="AB194" s="117"/>
      <c r="AC194" s="2"/>
      <c r="AD194" s="13"/>
      <c r="AE194" s="1"/>
      <c r="AF194" s="2"/>
    </row>
    <row r="195" spans="2:32" x14ac:dyDescent="0.2">
      <c r="B195" s="39" t="s">
        <v>94</v>
      </c>
      <c r="C195" s="274" t="s">
        <v>318</v>
      </c>
      <c r="D195" s="274">
        <v>181</v>
      </c>
      <c r="E195" s="30" t="s">
        <v>42</v>
      </c>
      <c r="F195" s="13"/>
      <c r="G195" s="276">
        <v>3</v>
      </c>
      <c r="H195" s="276"/>
      <c r="I195" s="276"/>
      <c r="J195" s="276"/>
      <c r="K195" s="276"/>
      <c r="L195" s="276"/>
      <c r="M195" s="276"/>
      <c r="N195" s="276"/>
      <c r="O195" s="276"/>
      <c r="P195" s="276"/>
      <c r="Q195" s="276"/>
      <c r="R195" s="276"/>
      <c r="S195" s="314"/>
      <c r="T195" s="56"/>
      <c r="U195" s="276"/>
      <c r="V195" s="276"/>
      <c r="W195" s="117"/>
      <c r="X195" s="2"/>
      <c r="Y195" s="36"/>
      <c r="Z195" s="276"/>
      <c r="AA195" s="276"/>
      <c r="AB195" s="117"/>
      <c r="AC195" s="2"/>
      <c r="AD195" s="13"/>
      <c r="AE195" s="1"/>
      <c r="AF195" s="2"/>
    </row>
    <row r="196" spans="2:32" x14ac:dyDescent="0.2">
      <c r="B196" s="39" t="s">
        <v>94</v>
      </c>
      <c r="C196" s="274" t="s">
        <v>318</v>
      </c>
      <c r="D196" s="276">
        <v>182</v>
      </c>
      <c r="E196" s="30" t="s">
        <v>42</v>
      </c>
      <c r="F196" s="13"/>
      <c r="G196" s="276">
        <v>3</v>
      </c>
      <c r="H196" s="276"/>
      <c r="I196" s="276"/>
      <c r="J196" s="276"/>
      <c r="K196" s="276"/>
      <c r="L196" s="276"/>
      <c r="M196" s="276"/>
      <c r="N196" s="276"/>
      <c r="O196" s="276"/>
      <c r="P196" s="276"/>
      <c r="Q196" s="276"/>
      <c r="R196" s="276"/>
      <c r="S196" s="314"/>
      <c r="T196" s="56"/>
      <c r="U196" s="276"/>
      <c r="V196" s="276"/>
      <c r="W196" s="117"/>
      <c r="X196" s="2"/>
      <c r="Y196" s="36"/>
      <c r="Z196" s="276"/>
      <c r="AA196" s="276"/>
      <c r="AB196" s="117"/>
      <c r="AC196" s="2"/>
      <c r="AD196" s="13"/>
      <c r="AE196" s="1"/>
      <c r="AF196" s="2"/>
    </row>
    <row r="197" spans="2:32" x14ac:dyDescent="0.2">
      <c r="B197" s="39" t="s">
        <v>94</v>
      </c>
      <c r="C197" s="274" t="s">
        <v>318</v>
      </c>
      <c r="D197" s="276">
        <v>183</v>
      </c>
      <c r="E197" s="30" t="s">
        <v>1721</v>
      </c>
      <c r="F197" s="13"/>
      <c r="G197" s="276">
        <v>4</v>
      </c>
      <c r="H197" s="276"/>
      <c r="I197" s="276">
        <v>3</v>
      </c>
      <c r="J197" s="276"/>
      <c r="K197" s="276"/>
      <c r="L197" s="276"/>
      <c r="M197" s="276"/>
      <c r="N197" s="276"/>
      <c r="O197" s="276"/>
      <c r="P197" s="276"/>
      <c r="Q197" s="276"/>
      <c r="R197" s="276"/>
      <c r="S197" s="314"/>
      <c r="T197" s="56"/>
      <c r="U197" s="276"/>
      <c r="V197" s="276"/>
      <c r="W197" s="117"/>
      <c r="X197" s="2"/>
      <c r="Y197" s="36"/>
      <c r="Z197" s="276"/>
      <c r="AA197" s="276"/>
      <c r="AB197" s="117"/>
      <c r="AC197" s="2"/>
      <c r="AD197" s="13"/>
      <c r="AE197" s="1"/>
      <c r="AF197" s="2"/>
    </row>
    <row r="198" spans="2:32" x14ac:dyDescent="0.2">
      <c r="B198" s="39" t="s">
        <v>94</v>
      </c>
      <c r="C198" s="274" t="s">
        <v>318</v>
      </c>
      <c r="D198" s="274">
        <v>184</v>
      </c>
      <c r="E198" s="30" t="s">
        <v>42</v>
      </c>
      <c r="F198" s="13"/>
      <c r="G198" s="276">
        <v>3</v>
      </c>
      <c r="H198" s="276"/>
      <c r="I198" s="276"/>
      <c r="J198" s="276"/>
      <c r="K198" s="276"/>
      <c r="L198" s="276"/>
      <c r="M198" s="276"/>
      <c r="N198" s="276"/>
      <c r="O198" s="276"/>
      <c r="P198" s="276"/>
      <c r="Q198" s="276"/>
      <c r="R198" s="276"/>
      <c r="S198" s="314"/>
      <c r="T198" s="56"/>
      <c r="U198" s="276"/>
      <c r="V198" s="276"/>
      <c r="W198" s="117"/>
      <c r="X198" s="2"/>
      <c r="Y198" s="36"/>
      <c r="Z198" s="276"/>
      <c r="AA198" s="276"/>
      <c r="AB198" s="117"/>
      <c r="AC198" s="2"/>
      <c r="AD198" s="13"/>
      <c r="AE198" s="1"/>
      <c r="AF198" s="2"/>
    </row>
    <row r="199" spans="2:32" x14ac:dyDescent="0.2">
      <c r="B199" s="39" t="s">
        <v>94</v>
      </c>
      <c r="C199" s="274" t="s">
        <v>318</v>
      </c>
      <c r="D199" s="276">
        <v>185</v>
      </c>
      <c r="E199" s="30" t="s">
        <v>313</v>
      </c>
      <c r="F199" s="13"/>
      <c r="G199" s="276">
        <v>1</v>
      </c>
      <c r="H199" s="276">
        <v>6</v>
      </c>
      <c r="I199" s="276"/>
      <c r="J199" s="276"/>
      <c r="K199" s="276"/>
      <c r="L199" s="276"/>
      <c r="M199" s="276"/>
      <c r="N199" s="276"/>
      <c r="O199" s="276"/>
      <c r="P199" s="276"/>
      <c r="Q199" s="276"/>
      <c r="R199" s="276"/>
      <c r="S199" s="314"/>
      <c r="T199" s="56"/>
      <c r="U199" s="276"/>
      <c r="V199" s="276"/>
      <c r="W199" s="117"/>
      <c r="X199" s="2"/>
      <c r="Y199" s="36"/>
      <c r="Z199" s="276"/>
      <c r="AA199" s="276"/>
      <c r="AB199" s="117"/>
      <c r="AC199" s="2"/>
      <c r="AD199" s="13"/>
      <c r="AE199" s="1"/>
      <c r="AF199" s="2"/>
    </row>
    <row r="200" spans="2:32" x14ac:dyDescent="0.2">
      <c r="B200" s="39" t="s">
        <v>94</v>
      </c>
      <c r="C200" s="274" t="s">
        <v>318</v>
      </c>
      <c r="D200" s="276">
        <v>186</v>
      </c>
      <c r="E200" s="30" t="s">
        <v>1723</v>
      </c>
      <c r="F200" s="13"/>
      <c r="G200" s="276">
        <v>1</v>
      </c>
      <c r="H200" s="276"/>
      <c r="I200" s="276">
        <v>6</v>
      </c>
      <c r="J200" s="276"/>
      <c r="K200" s="276">
        <v>3</v>
      </c>
      <c r="L200" s="276"/>
      <c r="M200" s="276"/>
      <c r="N200" s="276">
        <v>3</v>
      </c>
      <c r="O200" s="276"/>
      <c r="P200" s="276"/>
      <c r="Q200" s="276"/>
      <c r="R200" s="276"/>
      <c r="S200" s="314"/>
      <c r="T200" s="56"/>
      <c r="U200" s="276"/>
      <c r="V200" s="276"/>
      <c r="W200" s="117"/>
      <c r="X200" s="2"/>
      <c r="Y200" s="36"/>
      <c r="Z200" s="276"/>
      <c r="AA200" s="276"/>
      <c r="AB200" s="117"/>
      <c r="AC200" s="2"/>
      <c r="AD200" s="13"/>
      <c r="AE200" s="1"/>
      <c r="AF200" s="2"/>
    </row>
    <row r="201" spans="2:32" x14ac:dyDescent="0.2">
      <c r="B201" s="39" t="s">
        <v>94</v>
      </c>
      <c r="C201" s="274" t="s">
        <v>318</v>
      </c>
      <c r="D201" s="274">
        <v>187</v>
      </c>
      <c r="E201" s="30" t="s">
        <v>42</v>
      </c>
      <c r="F201" s="13"/>
      <c r="G201" s="276">
        <v>3</v>
      </c>
      <c r="H201" s="276"/>
      <c r="I201" s="276"/>
      <c r="J201" s="276"/>
      <c r="K201" s="276">
        <v>3</v>
      </c>
      <c r="L201" s="276"/>
      <c r="M201" s="276"/>
      <c r="N201" s="276"/>
      <c r="O201" s="276"/>
      <c r="P201" s="276"/>
      <c r="Q201" s="276"/>
      <c r="R201" s="276"/>
      <c r="S201" s="314"/>
      <c r="T201" s="56"/>
      <c r="U201" s="276"/>
      <c r="V201" s="276"/>
      <c r="W201" s="117"/>
      <c r="X201" s="2"/>
      <c r="Y201" s="36"/>
      <c r="Z201" s="276"/>
      <c r="AA201" s="276"/>
      <c r="AB201" s="117"/>
      <c r="AC201" s="2"/>
      <c r="AD201" s="13"/>
      <c r="AE201" s="1"/>
      <c r="AF201" s="2"/>
    </row>
    <row r="202" spans="2:32" x14ac:dyDescent="0.2">
      <c r="B202" s="39" t="s">
        <v>94</v>
      </c>
      <c r="C202" s="274" t="s">
        <v>318</v>
      </c>
      <c r="D202" s="276">
        <v>188</v>
      </c>
      <c r="E202" s="30" t="s">
        <v>42</v>
      </c>
      <c r="F202" s="13"/>
      <c r="G202" s="276">
        <v>3</v>
      </c>
      <c r="H202" s="276"/>
      <c r="I202" s="276"/>
      <c r="J202" s="276"/>
      <c r="K202" s="276">
        <v>3</v>
      </c>
      <c r="L202" s="276"/>
      <c r="M202" s="276"/>
      <c r="N202" s="276"/>
      <c r="O202" s="276"/>
      <c r="P202" s="276"/>
      <c r="Q202" s="276"/>
      <c r="R202" s="276"/>
      <c r="S202" s="314"/>
      <c r="T202" s="56"/>
      <c r="U202" s="276"/>
      <c r="V202" s="276"/>
      <c r="W202" s="117"/>
      <c r="X202" s="2"/>
      <c r="Y202" s="36"/>
      <c r="Z202" s="276"/>
      <c r="AA202" s="276"/>
      <c r="AB202" s="117"/>
      <c r="AC202" s="2"/>
      <c r="AD202" s="13"/>
      <c r="AE202" s="1"/>
      <c r="AF202" s="2"/>
    </row>
    <row r="203" spans="2:32" x14ac:dyDescent="0.2">
      <c r="B203" s="39" t="s">
        <v>94</v>
      </c>
      <c r="C203" s="274" t="s">
        <v>318</v>
      </c>
      <c r="D203" s="276">
        <v>189</v>
      </c>
      <c r="E203" s="30" t="s">
        <v>42</v>
      </c>
      <c r="F203" s="13"/>
      <c r="G203" s="276">
        <v>3</v>
      </c>
      <c r="H203" s="276"/>
      <c r="I203" s="276"/>
      <c r="J203" s="276"/>
      <c r="K203" s="276">
        <v>3</v>
      </c>
      <c r="L203" s="276"/>
      <c r="M203" s="276"/>
      <c r="N203" s="276"/>
      <c r="O203" s="276"/>
      <c r="P203" s="276"/>
      <c r="Q203" s="276"/>
      <c r="R203" s="276"/>
      <c r="S203" s="314"/>
      <c r="T203" s="56"/>
      <c r="U203" s="276"/>
      <c r="V203" s="276"/>
      <c r="W203" s="117"/>
      <c r="X203" s="2"/>
      <c r="Y203" s="36"/>
      <c r="Z203" s="276"/>
      <c r="AA203" s="276"/>
      <c r="AB203" s="117"/>
      <c r="AC203" s="2"/>
      <c r="AD203" s="13"/>
      <c r="AE203" s="1"/>
      <c r="AF203" s="2"/>
    </row>
    <row r="204" spans="2:32" x14ac:dyDescent="0.2">
      <c r="B204" s="39" t="s">
        <v>94</v>
      </c>
      <c r="C204" s="274" t="s">
        <v>318</v>
      </c>
      <c r="D204" s="274">
        <v>190</v>
      </c>
      <c r="E204" s="30" t="s">
        <v>42</v>
      </c>
      <c r="F204" s="13"/>
      <c r="G204" s="276">
        <v>3</v>
      </c>
      <c r="H204" s="276"/>
      <c r="I204" s="276"/>
      <c r="J204" s="276"/>
      <c r="K204" s="276">
        <v>3</v>
      </c>
      <c r="L204" s="276"/>
      <c r="M204" s="276"/>
      <c r="N204" s="276"/>
      <c r="O204" s="276"/>
      <c r="P204" s="276"/>
      <c r="Q204" s="276"/>
      <c r="R204" s="276"/>
      <c r="S204" s="314"/>
      <c r="T204" s="56"/>
      <c r="U204" s="276"/>
      <c r="V204" s="276"/>
      <c r="W204" s="117"/>
      <c r="X204" s="2"/>
      <c r="Y204" s="36"/>
      <c r="Z204" s="276"/>
      <c r="AA204" s="276"/>
      <c r="AB204" s="117"/>
      <c r="AC204" s="2"/>
      <c r="AD204" s="13"/>
      <c r="AE204" s="1"/>
      <c r="AF204" s="2"/>
    </row>
    <row r="205" spans="2:32" x14ac:dyDescent="0.2">
      <c r="B205" s="39" t="s">
        <v>94</v>
      </c>
      <c r="C205" s="274" t="s">
        <v>318</v>
      </c>
      <c r="D205" s="276">
        <v>191</v>
      </c>
      <c r="E205" s="30" t="s">
        <v>49</v>
      </c>
      <c r="F205" s="13"/>
      <c r="G205" s="276"/>
      <c r="H205" s="276"/>
      <c r="I205" s="276">
        <v>3</v>
      </c>
      <c r="J205" s="276"/>
      <c r="K205" s="276">
        <v>3</v>
      </c>
      <c r="L205" s="276"/>
      <c r="M205" s="276"/>
      <c r="N205" s="276"/>
      <c r="O205" s="276"/>
      <c r="P205" s="276"/>
      <c r="Q205" s="276"/>
      <c r="R205" s="276"/>
      <c r="S205" s="314"/>
      <c r="T205" s="56"/>
      <c r="U205" s="276"/>
      <c r="V205" s="276"/>
      <c r="W205" s="117"/>
      <c r="X205" s="2"/>
      <c r="Y205" s="36"/>
      <c r="Z205" s="276"/>
      <c r="AA205" s="276"/>
      <c r="AB205" s="117"/>
      <c r="AC205" s="2"/>
      <c r="AD205" s="13"/>
      <c r="AE205" s="1"/>
      <c r="AF205" s="2"/>
    </row>
    <row r="206" spans="2:32" x14ac:dyDescent="0.2">
      <c r="B206" s="39" t="s">
        <v>94</v>
      </c>
      <c r="C206" s="274" t="s">
        <v>318</v>
      </c>
      <c r="D206" s="276">
        <v>192</v>
      </c>
      <c r="E206" s="30" t="s">
        <v>313</v>
      </c>
      <c r="F206" s="13"/>
      <c r="G206" s="276">
        <v>1</v>
      </c>
      <c r="H206" s="276">
        <v>6</v>
      </c>
      <c r="I206" s="276"/>
      <c r="J206" s="276"/>
      <c r="K206" s="276"/>
      <c r="L206" s="276"/>
      <c r="M206" s="276"/>
      <c r="N206" s="276"/>
      <c r="O206" s="276"/>
      <c r="P206" s="276"/>
      <c r="Q206" s="276"/>
      <c r="R206" s="276"/>
      <c r="S206" s="314"/>
      <c r="T206" s="56"/>
      <c r="U206" s="276"/>
      <c r="V206" s="276"/>
      <c r="W206" s="117"/>
      <c r="X206" s="2"/>
      <c r="Y206" s="36"/>
      <c r="Z206" s="276"/>
      <c r="AA206" s="276"/>
      <c r="AB206" s="117"/>
      <c r="AC206" s="2"/>
      <c r="AD206" s="13"/>
      <c r="AE206" s="1"/>
      <c r="AF206" s="2"/>
    </row>
    <row r="207" spans="2:32" x14ac:dyDescent="0.2">
      <c r="B207" s="39" t="s">
        <v>94</v>
      </c>
      <c r="C207" s="274" t="s">
        <v>318</v>
      </c>
      <c r="D207" s="274">
        <v>193</v>
      </c>
      <c r="E207" s="30" t="s">
        <v>1721</v>
      </c>
      <c r="F207" s="13"/>
      <c r="G207" s="276">
        <v>6</v>
      </c>
      <c r="H207" s="276"/>
      <c r="I207" s="276"/>
      <c r="J207" s="276"/>
      <c r="K207" s="276">
        <v>2</v>
      </c>
      <c r="L207" s="276"/>
      <c r="M207" s="276"/>
      <c r="N207" s="276"/>
      <c r="O207" s="276"/>
      <c r="P207" s="276"/>
      <c r="Q207" s="276"/>
      <c r="R207" s="276"/>
      <c r="S207" s="314"/>
      <c r="T207" s="56"/>
      <c r="U207" s="276"/>
      <c r="V207" s="276"/>
      <c r="W207" s="117"/>
      <c r="X207" s="2"/>
      <c r="Y207" s="36"/>
      <c r="Z207" s="276"/>
      <c r="AA207" s="276"/>
      <c r="AB207" s="117"/>
      <c r="AC207" s="2"/>
      <c r="AD207" s="13"/>
      <c r="AE207" s="1"/>
      <c r="AF207" s="2"/>
    </row>
    <row r="208" spans="2:32" x14ac:dyDescent="0.2">
      <c r="B208" s="39" t="s">
        <v>94</v>
      </c>
      <c r="C208" s="274" t="s">
        <v>318</v>
      </c>
      <c r="D208" s="276">
        <v>194</v>
      </c>
      <c r="E208" s="30" t="s">
        <v>315</v>
      </c>
      <c r="F208" s="13"/>
      <c r="G208" s="276">
        <v>2</v>
      </c>
      <c r="H208" s="276">
        <v>12</v>
      </c>
      <c r="I208" s="276"/>
      <c r="J208" s="276"/>
      <c r="K208" s="276"/>
      <c r="L208" s="276"/>
      <c r="M208" s="276"/>
      <c r="N208" s="276"/>
      <c r="O208" s="276"/>
      <c r="P208" s="276"/>
      <c r="Q208" s="276"/>
      <c r="R208" s="276"/>
      <c r="S208" s="314"/>
      <c r="T208" s="56"/>
      <c r="U208" s="276"/>
      <c r="V208" s="276"/>
      <c r="W208" s="117"/>
      <c r="X208" s="2"/>
      <c r="Y208" s="36"/>
      <c r="Z208" s="276"/>
      <c r="AA208" s="276"/>
      <c r="AB208" s="117"/>
      <c r="AC208" s="2"/>
      <c r="AD208" s="13"/>
      <c r="AE208" s="1"/>
      <c r="AF208" s="2"/>
    </row>
    <row r="209" spans="2:32" x14ac:dyDescent="0.2">
      <c r="B209" s="39" t="s">
        <v>94</v>
      </c>
      <c r="C209" s="274" t="s">
        <v>318</v>
      </c>
      <c r="D209" s="276">
        <v>195</v>
      </c>
      <c r="E209" s="30" t="s">
        <v>49</v>
      </c>
      <c r="F209" s="13"/>
      <c r="G209" s="276"/>
      <c r="H209" s="276">
        <v>3</v>
      </c>
      <c r="I209" s="276"/>
      <c r="J209" s="276"/>
      <c r="K209" s="276">
        <v>3</v>
      </c>
      <c r="L209" s="276"/>
      <c r="M209" s="276"/>
      <c r="N209" s="276"/>
      <c r="O209" s="276"/>
      <c r="P209" s="276"/>
      <c r="Q209" s="276"/>
      <c r="R209" s="276"/>
      <c r="S209" s="314"/>
      <c r="T209" s="56"/>
      <c r="U209" s="276"/>
      <c r="V209" s="276"/>
      <c r="W209" s="117"/>
      <c r="X209" s="2"/>
      <c r="Y209" s="36"/>
      <c r="Z209" s="276"/>
      <c r="AA209" s="276"/>
      <c r="AB209" s="117"/>
      <c r="AC209" s="2"/>
      <c r="AD209" s="13"/>
      <c r="AE209" s="1"/>
      <c r="AF209" s="2"/>
    </row>
    <row r="210" spans="2:32" x14ac:dyDescent="0.2">
      <c r="B210" s="39" t="s">
        <v>94</v>
      </c>
      <c r="C210" s="274" t="s">
        <v>318</v>
      </c>
      <c r="D210" s="274">
        <v>196</v>
      </c>
      <c r="E210" s="30" t="s">
        <v>49</v>
      </c>
      <c r="F210" s="13"/>
      <c r="G210" s="276"/>
      <c r="H210" s="276">
        <v>3</v>
      </c>
      <c r="I210" s="276"/>
      <c r="J210" s="276"/>
      <c r="K210" s="276">
        <v>3</v>
      </c>
      <c r="L210" s="276"/>
      <c r="M210" s="276"/>
      <c r="N210" s="276">
        <v>3</v>
      </c>
      <c r="O210" s="276"/>
      <c r="P210" s="276"/>
      <c r="Q210" s="276"/>
      <c r="R210" s="276"/>
      <c r="S210" s="314"/>
      <c r="T210" s="56"/>
      <c r="U210" s="276"/>
      <c r="V210" s="276"/>
      <c r="W210" s="117"/>
      <c r="X210" s="2"/>
      <c r="Y210" s="36"/>
      <c r="Z210" s="276"/>
      <c r="AA210" s="276"/>
      <c r="AB210" s="117"/>
      <c r="AC210" s="2"/>
      <c r="AD210" s="13"/>
      <c r="AE210" s="1"/>
      <c r="AF210" s="2"/>
    </row>
    <row r="211" spans="2:32" x14ac:dyDescent="0.2">
      <c r="B211" s="39" t="s">
        <v>94</v>
      </c>
      <c r="C211" s="274" t="s">
        <v>318</v>
      </c>
      <c r="D211" s="276">
        <v>197</v>
      </c>
      <c r="E211" s="30" t="s">
        <v>60</v>
      </c>
      <c r="F211" s="13"/>
      <c r="G211" s="276"/>
      <c r="H211" s="276">
        <v>6</v>
      </c>
      <c r="I211" s="276"/>
      <c r="J211" s="276"/>
      <c r="K211" s="276"/>
      <c r="L211" s="276"/>
      <c r="M211" s="276"/>
      <c r="N211" s="276"/>
      <c r="O211" s="276"/>
      <c r="P211" s="276">
        <v>3</v>
      </c>
      <c r="Q211" s="276"/>
      <c r="R211" s="276"/>
      <c r="S211" s="314"/>
      <c r="T211" s="56"/>
      <c r="U211" s="276"/>
      <c r="V211" s="276"/>
      <c r="W211" s="117"/>
      <c r="X211" s="2"/>
      <c r="Y211" s="36"/>
      <c r="Z211" s="276"/>
      <c r="AA211" s="276"/>
      <c r="AB211" s="117"/>
      <c r="AC211" s="2"/>
      <c r="AD211" s="13"/>
      <c r="AE211" s="1"/>
      <c r="AF211" s="2"/>
    </row>
    <row r="212" spans="2:32" x14ac:dyDescent="0.2">
      <c r="B212" s="39" t="s">
        <v>94</v>
      </c>
      <c r="C212" s="274" t="s">
        <v>318</v>
      </c>
      <c r="D212" s="276">
        <v>198</v>
      </c>
      <c r="E212" s="30" t="s">
        <v>60</v>
      </c>
      <c r="F212" s="13"/>
      <c r="G212" s="276">
        <v>1</v>
      </c>
      <c r="H212" s="276">
        <v>6</v>
      </c>
      <c r="I212" s="276"/>
      <c r="J212" s="276"/>
      <c r="K212" s="276"/>
      <c r="L212" s="276"/>
      <c r="M212" s="276"/>
      <c r="N212" s="276"/>
      <c r="O212" s="276"/>
      <c r="P212" s="276"/>
      <c r="Q212" s="276"/>
      <c r="R212" s="276"/>
      <c r="S212" s="314"/>
      <c r="T212" s="56"/>
      <c r="U212" s="276"/>
      <c r="V212" s="276"/>
      <c r="W212" s="117"/>
      <c r="X212" s="2"/>
      <c r="Y212" s="36"/>
      <c r="Z212" s="276"/>
      <c r="AA212" s="276"/>
      <c r="AB212" s="117"/>
      <c r="AC212" s="2"/>
      <c r="AD212" s="13"/>
      <c r="AE212" s="1"/>
      <c r="AF212" s="2"/>
    </row>
    <row r="213" spans="2:32" x14ac:dyDescent="0.2">
      <c r="B213" s="39" t="s">
        <v>94</v>
      </c>
      <c r="C213" s="274" t="s">
        <v>318</v>
      </c>
      <c r="D213" s="274">
        <v>199</v>
      </c>
      <c r="E213" s="30" t="s">
        <v>42</v>
      </c>
      <c r="F213" s="13"/>
      <c r="G213" s="276">
        <v>3</v>
      </c>
      <c r="H213" s="276"/>
      <c r="I213" s="276"/>
      <c r="J213" s="276"/>
      <c r="K213" s="276"/>
      <c r="L213" s="276"/>
      <c r="M213" s="276"/>
      <c r="N213" s="276"/>
      <c r="O213" s="276"/>
      <c r="P213" s="276"/>
      <c r="Q213" s="276"/>
      <c r="R213" s="276"/>
      <c r="S213" s="314"/>
      <c r="T213" s="56"/>
      <c r="U213" s="276"/>
      <c r="V213" s="276"/>
      <c r="W213" s="117"/>
      <c r="X213" s="2"/>
      <c r="Y213" s="36"/>
      <c r="Z213" s="276"/>
      <c r="AA213" s="276"/>
      <c r="AB213" s="117"/>
      <c r="AC213" s="2"/>
      <c r="AD213" s="13"/>
      <c r="AE213" s="1"/>
      <c r="AF213" s="2"/>
    </row>
    <row r="214" spans="2:32" x14ac:dyDescent="0.2">
      <c r="B214" s="39" t="s">
        <v>94</v>
      </c>
      <c r="C214" s="274" t="s">
        <v>318</v>
      </c>
      <c r="D214" s="276">
        <v>200</v>
      </c>
      <c r="E214" s="30" t="s">
        <v>42</v>
      </c>
      <c r="F214" s="13"/>
      <c r="G214" s="276">
        <v>3</v>
      </c>
      <c r="H214" s="276"/>
      <c r="I214" s="276"/>
      <c r="J214" s="276"/>
      <c r="K214" s="276"/>
      <c r="L214" s="276"/>
      <c r="M214" s="276"/>
      <c r="N214" s="276">
        <v>3</v>
      </c>
      <c r="O214" s="276"/>
      <c r="P214" s="276"/>
      <c r="Q214" s="276"/>
      <c r="R214" s="276"/>
      <c r="S214" s="314"/>
      <c r="T214" s="56"/>
      <c r="U214" s="276"/>
      <c r="V214" s="276"/>
      <c r="W214" s="117"/>
      <c r="X214" s="2"/>
      <c r="Y214" s="36"/>
      <c r="Z214" s="276"/>
      <c r="AA214" s="276"/>
      <c r="AB214" s="117"/>
      <c r="AC214" s="2"/>
      <c r="AD214" s="13"/>
      <c r="AE214" s="1"/>
      <c r="AF214" s="2"/>
    </row>
    <row r="215" spans="2:32" x14ac:dyDescent="0.2">
      <c r="B215" s="39" t="s">
        <v>94</v>
      </c>
      <c r="C215" s="274" t="s">
        <v>318</v>
      </c>
      <c r="D215" s="276">
        <v>201</v>
      </c>
      <c r="E215" s="30" t="s">
        <v>42</v>
      </c>
      <c r="F215" s="13"/>
      <c r="G215" s="276">
        <v>3</v>
      </c>
      <c r="H215" s="276"/>
      <c r="I215" s="276"/>
      <c r="J215" s="276"/>
      <c r="K215" s="276"/>
      <c r="L215" s="276"/>
      <c r="M215" s="276"/>
      <c r="N215" s="276"/>
      <c r="O215" s="276"/>
      <c r="P215" s="276"/>
      <c r="Q215" s="276"/>
      <c r="R215" s="276"/>
      <c r="S215" s="314"/>
      <c r="T215" s="56"/>
      <c r="U215" s="276"/>
      <c r="V215" s="276"/>
      <c r="W215" s="117"/>
      <c r="X215" s="2"/>
      <c r="Y215" s="36"/>
      <c r="Z215" s="276"/>
      <c r="AA215" s="276"/>
      <c r="AB215" s="117"/>
      <c r="AC215" s="2"/>
      <c r="AD215" s="13"/>
      <c r="AE215" s="1"/>
      <c r="AF215" s="2"/>
    </row>
    <row r="216" spans="2:32" x14ac:dyDescent="0.2">
      <c r="B216" s="39" t="s">
        <v>94</v>
      </c>
      <c r="C216" s="274" t="s">
        <v>318</v>
      </c>
      <c r="D216" s="274">
        <v>202</v>
      </c>
      <c r="E216" s="30" t="s">
        <v>42</v>
      </c>
      <c r="F216" s="13"/>
      <c r="G216" s="276">
        <v>3</v>
      </c>
      <c r="H216" s="276"/>
      <c r="I216" s="276"/>
      <c r="J216" s="276"/>
      <c r="K216" s="276"/>
      <c r="L216" s="276"/>
      <c r="M216" s="276"/>
      <c r="N216" s="276">
        <v>3</v>
      </c>
      <c r="O216" s="276"/>
      <c r="P216" s="276"/>
      <c r="Q216" s="276"/>
      <c r="R216" s="276"/>
      <c r="S216" s="314"/>
      <c r="T216" s="56"/>
      <c r="U216" s="276"/>
      <c r="V216" s="276"/>
      <c r="W216" s="117"/>
      <c r="X216" s="2"/>
      <c r="Y216" s="36"/>
      <c r="Z216" s="276"/>
      <c r="AA216" s="276"/>
      <c r="AB216" s="117"/>
      <c r="AC216" s="2"/>
      <c r="AD216" s="13"/>
      <c r="AE216" s="1"/>
      <c r="AF216" s="2"/>
    </row>
    <row r="217" spans="2:32" x14ac:dyDescent="0.2">
      <c r="B217" s="39" t="s">
        <v>94</v>
      </c>
      <c r="C217" s="274" t="s">
        <v>318</v>
      </c>
      <c r="D217" s="276">
        <v>203</v>
      </c>
      <c r="E217" s="30" t="s">
        <v>1723</v>
      </c>
      <c r="F217" s="13"/>
      <c r="G217" s="276">
        <v>2</v>
      </c>
      <c r="H217" s="276">
        <v>6</v>
      </c>
      <c r="I217" s="276"/>
      <c r="J217" s="276"/>
      <c r="K217" s="276"/>
      <c r="L217" s="276"/>
      <c r="M217" s="276"/>
      <c r="N217" s="276"/>
      <c r="O217" s="276"/>
      <c r="P217" s="276"/>
      <c r="Q217" s="276"/>
      <c r="R217" s="276"/>
      <c r="S217" s="314"/>
      <c r="T217" s="56"/>
      <c r="U217" s="276"/>
      <c r="V217" s="276"/>
      <c r="W217" s="117"/>
      <c r="X217" s="2"/>
      <c r="Y217" s="36"/>
      <c r="Z217" s="276"/>
      <c r="AA217" s="276"/>
      <c r="AB217" s="117"/>
      <c r="AC217" s="2"/>
      <c r="AD217" s="13"/>
      <c r="AE217" s="1"/>
      <c r="AF217" s="2"/>
    </row>
    <row r="218" spans="2:32" x14ac:dyDescent="0.2">
      <c r="B218" s="39" t="s">
        <v>94</v>
      </c>
      <c r="C218" s="274" t="s">
        <v>318</v>
      </c>
      <c r="D218" s="276">
        <v>204</v>
      </c>
      <c r="E218" s="30" t="s">
        <v>42</v>
      </c>
      <c r="F218" s="13"/>
      <c r="G218" s="276">
        <v>3</v>
      </c>
      <c r="H218" s="276"/>
      <c r="I218" s="276"/>
      <c r="J218" s="276"/>
      <c r="K218" s="276"/>
      <c r="L218" s="276"/>
      <c r="M218" s="276"/>
      <c r="N218" s="276">
        <v>3</v>
      </c>
      <c r="O218" s="276"/>
      <c r="P218" s="276"/>
      <c r="Q218" s="276"/>
      <c r="R218" s="276"/>
      <c r="S218" s="314"/>
      <c r="T218" s="56"/>
      <c r="U218" s="276"/>
      <c r="V218" s="276"/>
      <c r="W218" s="117"/>
      <c r="X218" s="2"/>
      <c r="Y218" s="36"/>
      <c r="Z218" s="276"/>
      <c r="AA218" s="276"/>
      <c r="AB218" s="117"/>
      <c r="AC218" s="2"/>
      <c r="AD218" s="13"/>
      <c r="AE218" s="1"/>
      <c r="AF218" s="2"/>
    </row>
    <row r="219" spans="2:32" x14ac:dyDescent="0.2">
      <c r="B219" s="39" t="s">
        <v>94</v>
      </c>
      <c r="C219" s="274" t="s">
        <v>318</v>
      </c>
      <c r="D219" s="274">
        <v>205</v>
      </c>
      <c r="E219" s="30" t="s">
        <v>315</v>
      </c>
      <c r="F219" s="13"/>
      <c r="G219" s="276">
        <v>1</v>
      </c>
      <c r="H219" s="276">
        <v>9</v>
      </c>
      <c r="I219" s="276"/>
      <c r="J219" s="276"/>
      <c r="K219" s="276"/>
      <c r="L219" s="276"/>
      <c r="M219" s="276"/>
      <c r="N219" s="276"/>
      <c r="O219" s="276"/>
      <c r="P219" s="276"/>
      <c r="Q219" s="276"/>
      <c r="R219" s="276"/>
      <c r="S219" s="314"/>
      <c r="T219" s="56"/>
      <c r="U219" s="276"/>
      <c r="V219" s="276"/>
      <c r="W219" s="117"/>
      <c r="X219" s="2"/>
      <c r="Y219" s="36"/>
      <c r="Z219" s="276"/>
      <c r="AA219" s="276"/>
      <c r="AB219" s="117"/>
      <c r="AC219" s="2"/>
      <c r="AD219" s="13"/>
      <c r="AE219" s="1"/>
      <c r="AF219" s="2"/>
    </row>
    <row r="220" spans="2:32" x14ac:dyDescent="0.2">
      <c r="B220" s="39" t="s">
        <v>94</v>
      </c>
      <c r="C220" s="274" t="s">
        <v>318</v>
      </c>
      <c r="D220" s="276">
        <v>206</v>
      </c>
      <c r="E220" s="30" t="s">
        <v>44</v>
      </c>
      <c r="F220" s="13"/>
      <c r="G220" s="276">
        <v>3</v>
      </c>
      <c r="H220" s="276">
        <v>6</v>
      </c>
      <c r="I220" s="276"/>
      <c r="J220" s="276"/>
      <c r="K220" s="276"/>
      <c r="L220" s="276"/>
      <c r="M220" s="276"/>
      <c r="N220" s="276">
        <v>3</v>
      </c>
      <c r="O220" s="276"/>
      <c r="P220" s="276"/>
      <c r="Q220" s="276"/>
      <c r="R220" s="276"/>
      <c r="S220" s="314"/>
      <c r="T220" s="56"/>
      <c r="U220" s="276"/>
      <c r="V220" s="276"/>
      <c r="W220" s="117"/>
      <c r="X220" s="2"/>
      <c r="Y220" s="36"/>
      <c r="Z220" s="276"/>
      <c r="AA220" s="276"/>
      <c r="AB220" s="117"/>
      <c r="AC220" s="2"/>
      <c r="AD220" s="13"/>
      <c r="AE220" s="1"/>
      <c r="AF220" s="2"/>
    </row>
    <row r="221" spans="2:32" x14ac:dyDescent="0.2">
      <c r="B221" s="39" t="s">
        <v>94</v>
      </c>
      <c r="C221" s="274" t="s">
        <v>318</v>
      </c>
      <c r="D221" s="276">
        <v>207</v>
      </c>
      <c r="E221" s="30" t="s">
        <v>315</v>
      </c>
      <c r="F221" s="13"/>
      <c r="G221" s="276">
        <v>5</v>
      </c>
      <c r="H221" s="276">
        <v>9</v>
      </c>
      <c r="I221" s="276"/>
      <c r="J221" s="276"/>
      <c r="K221" s="276"/>
      <c r="L221" s="276"/>
      <c r="M221" s="276"/>
      <c r="N221" s="276">
        <v>3</v>
      </c>
      <c r="O221" s="276"/>
      <c r="P221" s="276"/>
      <c r="Q221" s="276"/>
      <c r="R221" s="276"/>
      <c r="S221" s="314"/>
      <c r="T221" s="56"/>
      <c r="U221" s="276"/>
      <c r="V221" s="276"/>
      <c r="W221" s="117"/>
      <c r="X221" s="2"/>
      <c r="Y221" s="36"/>
      <c r="Z221" s="276"/>
      <c r="AA221" s="276"/>
      <c r="AB221" s="117"/>
      <c r="AC221" s="2"/>
      <c r="AD221" s="13"/>
      <c r="AE221" s="1"/>
      <c r="AF221" s="2"/>
    </row>
    <row r="222" spans="2:32" x14ac:dyDescent="0.2">
      <c r="B222" s="39" t="s">
        <v>94</v>
      </c>
      <c r="C222" s="274" t="s">
        <v>318</v>
      </c>
      <c r="D222" s="274">
        <v>208</v>
      </c>
      <c r="E222" s="30" t="s">
        <v>44</v>
      </c>
      <c r="F222" s="13"/>
      <c r="G222" s="276"/>
      <c r="H222" s="276">
        <v>6</v>
      </c>
      <c r="I222" s="276"/>
      <c r="J222" s="276"/>
      <c r="K222" s="276"/>
      <c r="L222" s="276"/>
      <c r="M222" s="276"/>
      <c r="N222" s="276">
        <v>3</v>
      </c>
      <c r="O222" s="276"/>
      <c r="P222" s="276">
        <v>3</v>
      </c>
      <c r="Q222" s="276"/>
      <c r="R222" s="276"/>
      <c r="S222" s="314"/>
      <c r="T222" s="56"/>
      <c r="U222" s="276"/>
      <c r="V222" s="276"/>
      <c r="W222" s="117"/>
      <c r="X222" s="2"/>
      <c r="Y222" s="36"/>
      <c r="Z222" s="276"/>
      <c r="AA222" s="276"/>
      <c r="AB222" s="117"/>
      <c r="AC222" s="2"/>
      <c r="AD222" s="13"/>
      <c r="AE222" s="1"/>
      <c r="AF222" s="2"/>
    </row>
    <row r="223" spans="2:32" x14ac:dyDescent="0.2">
      <c r="B223" s="39" t="s">
        <v>94</v>
      </c>
      <c r="C223" s="274" t="s">
        <v>318</v>
      </c>
      <c r="D223" s="276">
        <v>209</v>
      </c>
      <c r="E223" s="30" t="s">
        <v>316</v>
      </c>
      <c r="F223" s="13"/>
      <c r="G223" s="276">
        <v>4</v>
      </c>
      <c r="H223" s="276"/>
      <c r="I223" s="276">
        <v>3</v>
      </c>
      <c r="J223" s="276"/>
      <c r="K223" s="276"/>
      <c r="L223" s="276"/>
      <c r="M223" s="276"/>
      <c r="N223" s="276"/>
      <c r="O223" s="276"/>
      <c r="P223" s="276"/>
      <c r="Q223" s="276"/>
      <c r="R223" s="276"/>
      <c r="S223" s="314"/>
      <c r="T223" s="56"/>
      <c r="U223" s="276"/>
      <c r="V223" s="276"/>
      <c r="W223" s="117"/>
      <c r="X223" s="2"/>
      <c r="Y223" s="36"/>
      <c r="Z223" s="276"/>
      <c r="AA223" s="276"/>
      <c r="AB223" s="117"/>
      <c r="AC223" s="2"/>
      <c r="AD223" s="13"/>
      <c r="AE223" s="1"/>
      <c r="AF223" s="2"/>
    </row>
    <row r="224" spans="2:32" x14ac:dyDescent="0.2">
      <c r="B224" s="39" t="s">
        <v>94</v>
      </c>
      <c r="C224" s="274" t="s">
        <v>318</v>
      </c>
      <c r="D224" s="276">
        <v>210</v>
      </c>
      <c r="E224" s="30" t="s">
        <v>316</v>
      </c>
      <c r="F224" s="13"/>
      <c r="G224" s="276">
        <v>3</v>
      </c>
      <c r="H224" s="276"/>
      <c r="I224" s="276">
        <v>3</v>
      </c>
      <c r="J224" s="276"/>
      <c r="K224" s="276">
        <v>3</v>
      </c>
      <c r="L224" s="276"/>
      <c r="M224" s="276"/>
      <c r="N224" s="276"/>
      <c r="O224" s="276"/>
      <c r="P224" s="276"/>
      <c r="Q224" s="276"/>
      <c r="R224" s="276"/>
      <c r="S224" s="314"/>
      <c r="T224" s="56"/>
      <c r="U224" s="276"/>
      <c r="V224" s="276"/>
      <c r="W224" s="117"/>
      <c r="X224" s="2"/>
      <c r="Y224" s="36"/>
      <c r="Z224" s="276"/>
      <c r="AA224" s="276"/>
      <c r="AB224" s="117"/>
      <c r="AC224" s="2"/>
      <c r="AD224" s="13"/>
      <c r="AE224" s="1"/>
      <c r="AF224" s="2"/>
    </row>
    <row r="225" spans="2:32" x14ac:dyDescent="0.2">
      <c r="B225" s="39" t="s">
        <v>94</v>
      </c>
      <c r="C225" s="274" t="s">
        <v>318</v>
      </c>
      <c r="D225" s="274">
        <v>211</v>
      </c>
      <c r="E225" s="30" t="s">
        <v>42</v>
      </c>
      <c r="F225" s="13"/>
      <c r="G225" s="276">
        <v>3</v>
      </c>
      <c r="H225" s="276"/>
      <c r="I225" s="276"/>
      <c r="J225" s="276"/>
      <c r="K225" s="276">
        <v>3</v>
      </c>
      <c r="L225" s="276"/>
      <c r="M225" s="276"/>
      <c r="N225" s="276"/>
      <c r="O225" s="276"/>
      <c r="P225" s="276"/>
      <c r="Q225" s="276"/>
      <c r="R225" s="276"/>
      <c r="S225" s="314"/>
      <c r="T225" s="56"/>
      <c r="U225" s="276"/>
      <c r="V225" s="276"/>
      <c r="W225" s="117"/>
      <c r="X225" s="2"/>
      <c r="Y225" s="36"/>
      <c r="Z225" s="276"/>
      <c r="AA225" s="276"/>
      <c r="AB225" s="117"/>
      <c r="AC225" s="2"/>
      <c r="AD225" s="13"/>
      <c r="AE225" s="1"/>
      <c r="AF225" s="2"/>
    </row>
    <row r="226" spans="2:32" x14ac:dyDescent="0.2">
      <c r="B226" s="39" t="s">
        <v>94</v>
      </c>
      <c r="C226" s="274" t="s">
        <v>318</v>
      </c>
      <c r="D226" s="276">
        <v>212</v>
      </c>
      <c r="E226" s="30" t="s">
        <v>49</v>
      </c>
      <c r="F226" s="13"/>
      <c r="G226" s="276"/>
      <c r="H226" s="276"/>
      <c r="I226" s="276">
        <v>3</v>
      </c>
      <c r="J226" s="276"/>
      <c r="K226" s="276">
        <v>3</v>
      </c>
      <c r="L226" s="276"/>
      <c r="M226" s="276"/>
      <c r="N226" s="276"/>
      <c r="O226" s="276"/>
      <c r="P226" s="276"/>
      <c r="Q226" s="276"/>
      <c r="R226" s="276"/>
      <c r="S226" s="314"/>
      <c r="T226" s="56"/>
      <c r="U226" s="276"/>
      <c r="V226" s="276"/>
      <c r="W226" s="117"/>
      <c r="X226" s="2"/>
      <c r="Y226" s="36"/>
      <c r="Z226" s="276"/>
      <c r="AA226" s="276"/>
      <c r="AB226" s="117"/>
      <c r="AC226" s="2"/>
      <c r="AD226" s="13"/>
      <c r="AE226" s="1"/>
      <c r="AF226" s="2"/>
    </row>
    <row r="227" spans="2:32" x14ac:dyDescent="0.2">
      <c r="B227" s="39" t="s">
        <v>94</v>
      </c>
      <c r="C227" s="274" t="s">
        <v>318</v>
      </c>
      <c r="D227" s="276">
        <v>213</v>
      </c>
      <c r="E227" s="30" t="s">
        <v>42</v>
      </c>
      <c r="F227" s="13"/>
      <c r="G227" s="276">
        <v>3</v>
      </c>
      <c r="H227" s="276"/>
      <c r="I227" s="276"/>
      <c r="J227" s="276"/>
      <c r="K227" s="276">
        <v>3</v>
      </c>
      <c r="L227" s="276"/>
      <c r="M227" s="276"/>
      <c r="N227" s="276"/>
      <c r="O227" s="276"/>
      <c r="P227" s="276"/>
      <c r="Q227" s="276"/>
      <c r="R227" s="276"/>
      <c r="S227" s="314"/>
      <c r="T227" s="56"/>
      <c r="U227" s="276"/>
      <c r="V227" s="276"/>
      <c r="W227" s="117"/>
      <c r="X227" s="2"/>
      <c r="Y227" s="36"/>
      <c r="Z227" s="276"/>
      <c r="AA227" s="276"/>
      <c r="AB227" s="117"/>
      <c r="AC227" s="2"/>
      <c r="AD227" s="13"/>
      <c r="AE227" s="1"/>
      <c r="AF227" s="2"/>
    </row>
    <row r="228" spans="2:32" x14ac:dyDescent="0.2">
      <c r="B228" s="39" t="s">
        <v>94</v>
      </c>
      <c r="C228" s="274" t="s">
        <v>318</v>
      </c>
      <c r="D228" s="274">
        <v>214</v>
      </c>
      <c r="E228" s="30" t="s">
        <v>49</v>
      </c>
      <c r="F228" s="13"/>
      <c r="G228" s="276"/>
      <c r="H228" s="276"/>
      <c r="I228" s="276">
        <v>3</v>
      </c>
      <c r="J228" s="276"/>
      <c r="K228" s="276">
        <v>3</v>
      </c>
      <c r="L228" s="276"/>
      <c r="M228" s="276"/>
      <c r="N228" s="276"/>
      <c r="O228" s="276"/>
      <c r="P228" s="276"/>
      <c r="Q228" s="276"/>
      <c r="R228" s="276"/>
      <c r="S228" s="314"/>
      <c r="T228" s="56"/>
      <c r="U228" s="276"/>
      <c r="V228" s="276"/>
      <c r="W228" s="117"/>
      <c r="X228" s="2"/>
      <c r="Y228" s="36"/>
      <c r="Z228" s="276"/>
      <c r="AA228" s="276"/>
      <c r="AB228" s="117"/>
      <c r="AC228" s="2"/>
      <c r="AD228" s="13"/>
      <c r="AE228" s="1"/>
      <c r="AF228" s="2"/>
    </row>
    <row r="229" spans="2:32" x14ac:dyDescent="0.2">
      <c r="B229" s="39" t="s">
        <v>94</v>
      </c>
      <c r="C229" s="274" t="s">
        <v>318</v>
      </c>
      <c r="D229" s="276">
        <v>215</v>
      </c>
      <c r="E229" s="30" t="s">
        <v>42</v>
      </c>
      <c r="F229" s="13"/>
      <c r="G229" s="276">
        <v>3</v>
      </c>
      <c r="H229" s="276"/>
      <c r="I229" s="276"/>
      <c r="J229" s="276"/>
      <c r="K229" s="276"/>
      <c r="L229" s="276"/>
      <c r="M229" s="276"/>
      <c r="N229" s="276">
        <v>3</v>
      </c>
      <c r="O229" s="276"/>
      <c r="P229" s="276"/>
      <c r="Q229" s="276"/>
      <c r="R229" s="276"/>
      <c r="S229" s="314"/>
      <c r="T229" s="56"/>
      <c r="U229" s="276"/>
      <c r="V229" s="276"/>
      <c r="W229" s="117"/>
      <c r="X229" s="2"/>
      <c r="Y229" s="36"/>
      <c r="Z229" s="276"/>
      <c r="AA229" s="276"/>
      <c r="AB229" s="117"/>
      <c r="AC229" s="2"/>
      <c r="AD229" s="13"/>
      <c r="AE229" s="1"/>
      <c r="AF229" s="2"/>
    </row>
    <row r="230" spans="2:32" x14ac:dyDescent="0.2">
      <c r="B230" s="39" t="s">
        <v>94</v>
      </c>
      <c r="C230" s="274" t="s">
        <v>318</v>
      </c>
      <c r="D230" s="276">
        <v>216</v>
      </c>
      <c r="E230" s="30" t="s">
        <v>42</v>
      </c>
      <c r="F230" s="13"/>
      <c r="G230" s="276">
        <v>3</v>
      </c>
      <c r="H230" s="276"/>
      <c r="I230" s="276"/>
      <c r="J230" s="276"/>
      <c r="K230" s="276"/>
      <c r="L230" s="276"/>
      <c r="M230" s="276"/>
      <c r="N230" s="276"/>
      <c r="O230" s="276"/>
      <c r="P230" s="276"/>
      <c r="Q230" s="276"/>
      <c r="R230" s="276"/>
      <c r="S230" s="314"/>
      <c r="T230" s="56"/>
      <c r="U230" s="276"/>
      <c r="V230" s="276"/>
      <c r="W230" s="117"/>
      <c r="X230" s="2"/>
      <c r="Y230" s="36"/>
      <c r="Z230" s="276"/>
      <c r="AA230" s="276"/>
      <c r="AB230" s="117"/>
      <c r="AC230" s="2"/>
      <c r="AD230" s="13"/>
      <c r="AE230" s="1"/>
      <c r="AF230" s="2"/>
    </row>
    <row r="231" spans="2:32" x14ac:dyDescent="0.2">
      <c r="B231" s="39" t="s">
        <v>94</v>
      </c>
      <c r="C231" s="274" t="s">
        <v>318</v>
      </c>
      <c r="D231" s="274">
        <v>217</v>
      </c>
      <c r="E231" s="30" t="s">
        <v>313</v>
      </c>
      <c r="F231" s="13"/>
      <c r="G231" s="276">
        <v>2</v>
      </c>
      <c r="H231" s="276">
        <v>6</v>
      </c>
      <c r="I231" s="276"/>
      <c r="J231" s="276"/>
      <c r="K231" s="276"/>
      <c r="L231" s="276"/>
      <c r="M231" s="276"/>
      <c r="N231" s="276">
        <v>3</v>
      </c>
      <c r="O231" s="276"/>
      <c r="P231" s="276"/>
      <c r="Q231" s="276"/>
      <c r="R231" s="276"/>
      <c r="S231" s="314"/>
      <c r="T231" s="56"/>
      <c r="U231" s="276"/>
      <c r="V231" s="276"/>
      <c r="W231" s="117"/>
      <c r="X231" s="2"/>
      <c r="Y231" s="36"/>
      <c r="Z231" s="276"/>
      <c r="AA231" s="276"/>
      <c r="AB231" s="117"/>
      <c r="AC231" s="2"/>
      <c r="AD231" s="13"/>
      <c r="AE231" s="1"/>
      <c r="AF231" s="2"/>
    </row>
    <row r="232" spans="2:32" x14ac:dyDescent="0.2">
      <c r="B232" s="39" t="s">
        <v>94</v>
      </c>
      <c r="C232" s="274" t="s">
        <v>318</v>
      </c>
      <c r="D232" s="276">
        <v>218</v>
      </c>
      <c r="E232" s="30" t="s">
        <v>42</v>
      </c>
      <c r="F232" s="13"/>
      <c r="G232" s="276">
        <v>3</v>
      </c>
      <c r="H232" s="276"/>
      <c r="I232" s="276"/>
      <c r="J232" s="276"/>
      <c r="K232" s="276"/>
      <c r="L232" s="276"/>
      <c r="M232" s="276"/>
      <c r="N232" s="276"/>
      <c r="O232" s="276"/>
      <c r="P232" s="276"/>
      <c r="Q232" s="276"/>
      <c r="R232" s="276"/>
      <c r="S232" s="314"/>
      <c r="T232" s="56"/>
      <c r="U232" s="276"/>
      <c r="V232" s="276"/>
      <c r="W232" s="117"/>
      <c r="X232" s="2"/>
      <c r="Y232" s="36"/>
      <c r="Z232" s="276"/>
      <c r="AA232" s="276"/>
      <c r="AB232" s="117"/>
      <c r="AC232" s="2"/>
      <c r="AD232" s="13"/>
      <c r="AE232" s="1"/>
      <c r="AF232" s="2"/>
    </row>
    <row r="233" spans="2:32" x14ac:dyDescent="0.2">
      <c r="B233" s="39" t="s">
        <v>94</v>
      </c>
      <c r="C233" s="274" t="s">
        <v>318</v>
      </c>
      <c r="D233" s="276">
        <v>219</v>
      </c>
      <c r="E233" s="30" t="s">
        <v>42</v>
      </c>
      <c r="F233" s="13"/>
      <c r="G233" s="276">
        <v>3</v>
      </c>
      <c r="H233" s="276"/>
      <c r="I233" s="276"/>
      <c r="J233" s="276"/>
      <c r="K233" s="276"/>
      <c r="L233" s="276"/>
      <c r="M233" s="276"/>
      <c r="N233" s="276">
        <v>3</v>
      </c>
      <c r="O233" s="276"/>
      <c r="P233" s="276"/>
      <c r="Q233" s="276"/>
      <c r="R233" s="276"/>
      <c r="S233" s="314"/>
      <c r="T233" s="56"/>
      <c r="U233" s="276"/>
      <c r="V233" s="276"/>
      <c r="W233" s="117"/>
      <c r="X233" s="2"/>
      <c r="Y233" s="36"/>
      <c r="Z233" s="276"/>
      <c r="AA233" s="276"/>
      <c r="AB233" s="117"/>
      <c r="AC233" s="2"/>
      <c r="AD233" s="13"/>
      <c r="AE233" s="1"/>
      <c r="AF233" s="2"/>
    </row>
    <row r="234" spans="2:32" x14ac:dyDescent="0.2">
      <c r="B234" s="39" t="s">
        <v>94</v>
      </c>
      <c r="C234" s="274" t="s">
        <v>318</v>
      </c>
      <c r="D234" s="274">
        <v>220</v>
      </c>
      <c r="E234" s="30" t="s">
        <v>42</v>
      </c>
      <c r="F234" s="13"/>
      <c r="G234" s="276">
        <v>3</v>
      </c>
      <c r="H234" s="276"/>
      <c r="I234" s="276"/>
      <c r="J234" s="276"/>
      <c r="K234" s="276"/>
      <c r="L234" s="276"/>
      <c r="M234" s="276"/>
      <c r="N234" s="276"/>
      <c r="O234" s="276"/>
      <c r="P234" s="276"/>
      <c r="Q234" s="276"/>
      <c r="R234" s="276"/>
      <c r="S234" s="314"/>
      <c r="T234" s="56"/>
      <c r="U234" s="276"/>
      <c r="V234" s="276"/>
      <c r="W234" s="117"/>
      <c r="X234" s="2"/>
      <c r="Y234" s="36"/>
      <c r="Z234" s="276"/>
      <c r="AA234" s="276"/>
      <c r="AB234" s="117"/>
      <c r="AC234" s="2"/>
      <c r="AD234" s="13"/>
      <c r="AE234" s="1"/>
      <c r="AF234" s="2"/>
    </row>
    <row r="235" spans="2:32" x14ac:dyDescent="0.2">
      <c r="B235" s="39" t="s">
        <v>94</v>
      </c>
      <c r="C235" s="274" t="s">
        <v>318</v>
      </c>
      <c r="D235" s="276">
        <v>221</v>
      </c>
      <c r="E235" s="30" t="s">
        <v>44</v>
      </c>
      <c r="F235" s="13"/>
      <c r="G235" s="276">
        <v>1</v>
      </c>
      <c r="H235" s="276">
        <v>6</v>
      </c>
      <c r="I235" s="276"/>
      <c r="J235" s="276"/>
      <c r="K235" s="276"/>
      <c r="L235" s="276"/>
      <c r="M235" s="276"/>
      <c r="N235" s="276">
        <v>3</v>
      </c>
      <c r="O235" s="276"/>
      <c r="P235" s="276"/>
      <c r="Q235" s="276"/>
      <c r="R235" s="276"/>
      <c r="S235" s="314"/>
      <c r="T235" s="56"/>
      <c r="U235" s="276"/>
      <c r="V235" s="276"/>
      <c r="W235" s="117"/>
      <c r="X235" s="2"/>
      <c r="Y235" s="36"/>
      <c r="Z235" s="276"/>
      <c r="AA235" s="276"/>
      <c r="AB235" s="117"/>
      <c r="AC235" s="2"/>
      <c r="AD235" s="13"/>
      <c r="AE235" s="1"/>
      <c r="AF235" s="2"/>
    </row>
    <row r="236" spans="2:32" x14ac:dyDescent="0.2">
      <c r="B236" s="39" t="s">
        <v>94</v>
      </c>
      <c r="C236" s="274" t="s">
        <v>318</v>
      </c>
      <c r="D236" s="276">
        <v>222</v>
      </c>
      <c r="E236" s="30" t="s">
        <v>42</v>
      </c>
      <c r="F236" s="13"/>
      <c r="G236" s="276">
        <v>3</v>
      </c>
      <c r="H236" s="276"/>
      <c r="I236" s="276"/>
      <c r="J236" s="276"/>
      <c r="K236" s="276"/>
      <c r="L236" s="276"/>
      <c r="M236" s="276"/>
      <c r="N236" s="276"/>
      <c r="O236" s="276"/>
      <c r="P236" s="276"/>
      <c r="Q236" s="276"/>
      <c r="R236" s="276"/>
      <c r="S236" s="314"/>
      <c r="T236" s="56"/>
      <c r="U236" s="276"/>
      <c r="V236" s="276"/>
      <c r="W236" s="117"/>
      <c r="X236" s="2"/>
      <c r="Y236" s="36"/>
      <c r="Z236" s="276"/>
      <c r="AA236" s="276"/>
      <c r="AB236" s="117"/>
      <c r="AC236" s="2"/>
      <c r="AD236" s="13"/>
      <c r="AE236" s="1"/>
      <c r="AF236" s="2"/>
    </row>
    <row r="237" spans="2:32" x14ac:dyDescent="0.2">
      <c r="B237" s="39" t="s">
        <v>94</v>
      </c>
      <c r="C237" s="274" t="s">
        <v>318</v>
      </c>
      <c r="D237" s="274">
        <v>223</v>
      </c>
      <c r="E237" s="30" t="s">
        <v>42</v>
      </c>
      <c r="F237" s="13"/>
      <c r="G237" s="276">
        <v>3</v>
      </c>
      <c r="H237" s="276"/>
      <c r="I237" s="276"/>
      <c r="J237" s="276"/>
      <c r="K237" s="276"/>
      <c r="L237" s="276"/>
      <c r="M237" s="276"/>
      <c r="N237" s="276">
        <v>3</v>
      </c>
      <c r="O237" s="276"/>
      <c r="P237" s="276"/>
      <c r="Q237" s="276"/>
      <c r="R237" s="276"/>
      <c r="S237" s="314"/>
      <c r="T237" s="56"/>
      <c r="U237" s="276"/>
      <c r="V237" s="276"/>
      <c r="W237" s="117"/>
      <c r="X237" s="2"/>
      <c r="Y237" s="36"/>
      <c r="Z237" s="276"/>
      <c r="AA237" s="276"/>
      <c r="AB237" s="117"/>
      <c r="AC237" s="2"/>
      <c r="AD237" s="13"/>
      <c r="AE237" s="1"/>
      <c r="AF237" s="2"/>
    </row>
    <row r="238" spans="2:32" x14ac:dyDescent="0.2">
      <c r="B238" s="39" t="s">
        <v>94</v>
      </c>
      <c r="C238" s="274" t="s">
        <v>318</v>
      </c>
      <c r="D238" s="276">
        <v>224</v>
      </c>
      <c r="E238" s="30" t="s">
        <v>42</v>
      </c>
      <c r="F238" s="13"/>
      <c r="G238" s="276">
        <v>3</v>
      </c>
      <c r="H238" s="276"/>
      <c r="I238" s="276"/>
      <c r="J238" s="276"/>
      <c r="K238" s="276"/>
      <c r="L238" s="276"/>
      <c r="M238" s="276"/>
      <c r="N238" s="276"/>
      <c r="O238" s="276"/>
      <c r="P238" s="276"/>
      <c r="Q238" s="276"/>
      <c r="R238" s="276"/>
      <c r="S238" s="314"/>
      <c r="T238" s="56"/>
      <c r="U238" s="276"/>
      <c r="V238" s="276"/>
      <c r="W238" s="117"/>
      <c r="X238" s="2"/>
      <c r="Y238" s="36"/>
      <c r="Z238" s="276"/>
      <c r="AA238" s="276"/>
      <c r="AB238" s="117"/>
      <c r="AC238" s="2"/>
      <c r="AD238" s="13"/>
      <c r="AE238" s="1"/>
      <c r="AF238" s="2"/>
    </row>
    <row r="239" spans="2:32" x14ac:dyDescent="0.2">
      <c r="B239" s="39" t="s">
        <v>94</v>
      </c>
      <c r="C239" s="274" t="s">
        <v>318</v>
      </c>
      <c r="D239" s="276">
        <v>225</v>
      </c>
      <c r="E239" s="30" t="s">
        <v>42</v>
      </c>
      <c r="F239" s="13"/>
      <c r="G239" s="276">
        <v>3</v>
      </c>
      <c r="H239" s="276"/>
      <c r="I239" s="276"/>
      <c r="J239" s="276"/>
      <c r="K239" s="276"/>
      <c r="L239" s="276"/>
      <c r="M239" s="276"/>
      <c r="N239" s="276">
        <v>3</v>
      </c>
      <c r="O239" s="276"/>
      <c r="P239" s="276"/>
      <c r="Q239" s="276"/>
      <c r="R239" s="276"/>
      <c r="S239" s="314"/>
      <c r="T239" s="56"/>
      <c r="U239" s="276"/>
      <c r="V239" s="276"/>
      <c r="W239" s="117"/>
      <c r="X239" s="2"/>
      <c r="Y239" s="36"/>
      <c r="Z239" s="276"/>
      <c r="AA239" s="276"/>
      <c r="AB239" s="117"/>
      <c r="AC239" s="2"/>
      <c r="AD239" s="13"/>
      <c r="AE239" s="1"/>
      <c r="AF239" s="2"/>
    </row>
    <row r="240" spans="2:32" x14ac:dyDescent="0.2">
      <c r="B240" s="39" t="s">
        <v>94</v>
      </c>
      <c r="C240" s="274" t="s">
        <v>318</v>
      </c>
      <c r="D240" s="274">
        <v>226</v>
      </c>
      <c r="E240" s="30" t="s">
        <v>316</v>
      </c>
      <c r="F240" s="13"/>
      <c r="G240" s="276">
        <v>3</v>
      </c>
      <c r="H240" s="276">
        <v>6</v>
      </c>
      <c r="I240" s="276">
        <v>3</v>
      </c>
      <c r="J240" s="276"/>
      <c r="K240" s="276"/>
      <c r="L240" s="276"/>
      <c r="M240" s="276"/>
      <c r="N240" s="276"/>
      <c r="O240" s="276"/>
      <c r="P240" s="276">
        <v>3</v>
      </c>
      <c r="Q240" s="276"/>
      <c r="R240" s="276"/>
      <c r="S240" s="314"/>
      <c r="T240" s="56"/>
      <c r="U240" s="276"/>
      <c r="V240" s="276"/>
      <c r="W240" s="117"/>
      <c r="X240" s="2"/>
      <c r="Y240" s="36"/>
      <c r="Z240" s="276"/>
      <c r="AA240" s="276"/>
      <c r="AB240" s="117"/>
      <c r="AC240" s="2"/>
      <c r="AD240" s="13"/>
      <c r="AE240" s="1"/>
      <c r="AF240" s="2"/>
    </row>
    <row r="241" spans="2:32" x14ac:dyDescent="0.2">
      <c r="B241" s="39" t="s">
        <v>94</v>
      </c>
      <c r="C241" s="274" t="s">
        <v>318</v>
      </c>
      <c r="D241" s="276">
        <v>227</v>
      </c>
      <c r="E241" s="30" t="s">
        <v>44</v>
      </c>
      <c r="F241" s="13"/>
      <c r="G241" s="276"/>
      <c r="H241" s="276">
        <v>3</v>
      </c>
      <c r="I241" s="276">
        <v>3</v>
      </c>
      <c r="J241" s="276"/>
      <c r="K241" s="276"/>
      <c r="L241" s="276"/>
      <c r="M241" s="276"/>
      <c r="N241" s="276"/>
      <c r="O241" s="276"/>
      <c r="P241" s="276">
        <v>3</v>
      </c>
      <c r="Q241" s="276"/>
      <c r="R241" s="276"/>
      <c r="S241" s="314"/>
      <c r="T241" s="56"/>
      <c r="U241" s="276"/>
      <c r="V241" s="276"/>
      <c r="W241" s="117"/>
      <c r="X241" s="2"/>
      <c r="Y241" s="36"/>
      <c r="Z241" s="276"/>
      <c r="AA241" s="276"/>
      <c r="AB241" s="117"/>
      <c r="AC241" s="2"/>
      <c r="AD241" s="13"/>
      <c r="AE241" s="1"/>
      <c r="AF241" s="2"/>
    </row>
    <row r="242" spans="2:32" x14ac:dyDescent="0.2">
      <c r="B242" s="39" t="s">
        <v>94</v>
      </c>
      <c r="C242" s="274" t="s">
        <v>318</v>
      </c>
      <c r="D242" s="276">
        <v>228</v>
      </c>
      <c r="E242" s="30" t="s">
        <v>42</v>
      </c>
      <c r="F242" s="13"/>
      <c r="G242" s="276">
        <v>3</v>
      </c>
      <c r="H242" s="276"/>
      <c r="I242" s="276"/>
      <c r="J242" s="276"/>
      <c r="K242" s="276"/>
      <c r="L242" s="276"/>
      <c r="M242" s="276"/>
      <c r="N242" s="276"/>
      <c r="O242" s="276"/>
      <c r="P242" s="276"/>
      <c r="Q242" s="276"/>
      <c r="R242" s="276"/>
      <c r="S242" s="314"/>
      <c r="T242" s="56"/>
      <c r="U242" s="276"/>
      <c r="V242" s="276"/>
      <c r="W242" s="117"/>
      <c r="X242" s="2"/>
      <c r="Y242" s="36"/>
      <c r="Z242" s="276"/>
      <c r="AA242" s="276"/>
      <c r="AB242" s="117"/>
      <c r="AC242" s="2"/>
      <c r="AD242" s="13"/>
      <c r="AE242" s="1"/>
      <c r="AF242" s="2"/>
    </row>
    <row r="243" spans="2:32" x14ac:dyDescent="0.2">
      <c r="B243" s="39" t="s">
        <v>94</v>
      </c>
      <c r="C243" s="274" t="s">
        <v>318</v>
      </c>
      <c r="D243" s="274">
        <v>229</v>
      </c>
      <c r="E243" s="30" t="s">
        <v>42</v>
      </c>
      <c r="F243" s="13"/>
      <c r="G243" s="276">
        <v>3</v>
      </c>
      <c r="H243" s="276"/>
      <c r="I243" s="276"/>
      <c r="J243" s="276"/>
      <c r="K243" s="276"/>
      <c r="L243" s="276"/>
      <c r="M243" s="276"/>
      <c r="N243" s="276"/>
      <c r="O243" s="276"/>
      <c r="P243" s="276"/>
      <c r="Q243" s="276"/>
      <c r="R243" s="276"/>
      <c r="S243" s="314"/>
      <c r="T243" s="56"/>
      <c r="U243" s="276"/>
      <c r="V243" s="276"/>
      <c r="W243" s="117"/>
      <c r="X243" s="2"/>
      <c r="Y243" s="36"/>
      <c r="Z243" s="276"/>
      <c r="AA243" s="276"/>
      <c r="AB243" s="117"/>
      <c r="AC243" s="2"/>
      <c r="AD243" s="13"/>
      <c r="AE243" s="1"/>
      <c r="AF243" s="2"/>
    </row>
    <row r="244" spans="2:32" x14ac:dyDescent="0.2">
      <c r="B244" s="39" t="s">
        <v>94</v>
      </c>
      <c r="C244" s="274" t="s">
        <v>318</v>
      </c>
      <c r="D244" s="276">
        <v>230</v>
      </c>
      <c r="E244" s="30" t="s">
        <v>42</v>
      </c>
      <c r="F244" s="13"/>
      <c r="G244" s="276">
        <v>3</v>
      </c>
      <c r="H244" s="276"/>
      <c r="I244" s="276"/>
      <c r="J244" s="276"/>
      <c r="K244" s="276"/>
      <c r="L244" s="276"/>
      <c r="M244" s="276"/>
      <c r="N244" s="276"/>
      <c r="O244" s="276"/>
      <c r="P244" s="276"/>
      <c r="Q244" s="276"/>
      <c r="R244" s="276"/>
      <c r="S244" s="314"/>
      <c r="T244" s="56"/>
      <c r="U244" s="276"/>
      <c r="V244" s="276"/>
      <c r="W244" s="117"/>
      <c r="X244" s="2"/>
      <c r="Y244" s="36"/>
      <c r="Z244" s="276"/>
      <c r="AA244" s="276"/>
      <c r="AB244" s="117"/>
      <c r="AC244" s="2"/>
      <c r="AD244" s="13"/>
      <c r="AE244" s="1"/>
      <c r="AF244" s="2"/>
    </row>
    <row r="245" spans="2:32" x14ac:dyDescent="0.2">
      <c r="B245" s="39" t="s">
        <v>94</v>
      </c>
      <c r="C245" s="274" t="s">
        <v>318</v>
      </c>
      <c r="D245" s="276">
        <v>231</v>
      </c>
      <c r="E245" s="30" t="s">
        <v>44</v>
      </c>
      <c r="F245" s="13"/>
      <c r="G245" s="276">
        <v>1</v>
      </c>
      <c r="H245" s="276">
        <v>6</v>
      </c>
      <c r="I245" s="276"/>
      <c r="J245" s="276"/>
      <c r="K245" s="276"/>
      <c r="L245" s="276"/>
      <c r="M245" s="276"/>
      <c r="N245" s="276"/>
      <c r="O245" s="276"/>
      <c r="P245" s="276"/>
      <c r="Q245" s="276"/>
      <c r="R245" s="276"/>
      <c r="S245" s="314"/>
      <c r="T245" s="56"/>
      <c r="U245" s="276"/>
      <c r="V245" s="276"/>
      <c r="W245" s="117"/>
      <c r="X245" s="2"/>
      <c r="Y245" s="36"/>
      <c r="Z245" s="276"/>
      <c r="AA245" s="276"/>
      <c r="AB245" s="117"/>
      <c r="AC245" s="2"/>
      <c r="AD245" s="13"/>
      <c r="AE245" s="1"/>
      <c r="AF245" s="2"/>
    </row>
    <row r="246" spans="2:32" x14ac:dyDescent="0.2">
      <c r="B246" s="39" t="s">
        <v>94</v>
      </c>
      <c r="C246" s="274" t="s">
        <v>318</v>
      </c>
      <c r="D246" s="274">
        <v>232</v>
      </c>
      <c r="E246" s="30" t="s">
        <v>42</v>
      </c>
      <c r="F246" s="13"/>
      <c r="G246" s="276">
        <v>3</v>
      </c>
      <c r="H246" s="276"/>
      <c r="I246" s="276"/>
      <c r="J246" s="276"/>
      <c r="K246" s="276"/>
      <c r="L246" s="276"/>
      <c r="M246" s="276"/>
      <c r="N246" s="276"/>
      <c r="O246" s="276"/>
      <c r="P246" s="276"/>
      <c r="Q246" s="276"/>
      <c r="R246" s="276"/>
      <c r="S246" s="314"/>
      <c r="T246" s="56"/>
      <c r="U246" s="276"/>
      <c r="V246" s="276"/>
      <c r="W246" s="117"/>
      <c r="X246" s="2"/>
      <c r="Y246" s="36"/>
      <c r="Z246" s="276"/>
      <c r="AA246" s="276"/>
      <c r="AB246" s="117"/>
      <c r="AC246" s="2"/>
      <c r="AD246" s="13"/>
      <c r="AE246" s="1"/>
      <c r="AF246" s="2"/>
    </row>
    <row r="247" spans="2:32" x14ac:dyDescent="0.2">
      <c r="B247" s="39" t="s">
        <v>94</v>
      </c>
      <c r="C247" s="274" t="s">
        <v>318</v>
      </c>
      <c r="D247" s="276">
        <v>233</v>
      </c>
      <c r="E247" s="30" t="s">
        <v>315</v>
      </c>
      <c r="F247" s="13"/>
      <c r="G247" s="276">
        <v>3</v>
      </c>
      <c r="H247" s="276"/>
      <c r="I247" s="276"/>
      <c r="J247" s="276"/>
      <c r="K247" s="276"/>
      <c r="L247" s="276"/>
      <c r="M247" s="276"/>
      <c r="N247" s="276"/>
      <c r="O247" s="276"/>
      <c r="P247" s="276"/>
      <c r="Q247" s="276"/>
      <c r="R247" s="276"/>
      <c r="S247" s="314"/>
      <c r="T247" s="56"/>
      <c r="U247" s="276"/>
      <c r="V247" s="276"/>
      <c r="W247" s="117"/>
      <c r="X247" s="2"/>
      <c r="Y247" s="36"/>
      <c r="Z247" s="276"/>
      <c r="AA247" s="276"/>
      <c r="AB247" s="117"/>
      <c r="AC247" s="2"/>
      <c r="AD247" s="13"/>
      <c r="AE247" s="1"/>
      <c r="AF247" s="2"/>
    </row>
    <row r="248" spans="2:32" x14ac:dyDescent="0.2">
      <c r="B248" s="39" t="s">
        <v>94</v>
      </c>
      <c r="C248" s="274" t="s">
        <v>318</v>
      </c>
      <c r="D248" s="276">
        <v>234</v>
      </c>
      <c r="E248" s="30" t="s">
        <v>1723</v>
      </c>
      <c r="F248" s="13"/>
      <c r="G248" s="276">
        <v>2</v>
      </c>
      <c r="H248" s="276">
        <v>3</v>
      </c>
      <c r="I248" s="276">
        <v>3</v>
      </c>
      <c r="J248" s="276"/>
      <c r="K248" s="276"/>
      <c r="L248" s="276"/>
      <c r="M248" s="276"/>
      <c r="N248" s="276"/>
      <c r="O248" s="276"/>
      <c r="P248" s="276"/>
      <c r="Q248" s="276"/>
      <c r="R248" s="276"/>
      <c r="S248" s="314"/>
      <c r="T248" s="56"/>
      <c r="U248" s="276"/>
      <c r="V248" s="276"/>
      <c r="W248" s="117"/>
      <c r="X248" s="2"/>
      <c r="Y248" s="36"/>
      <c r="Z248" s="276"/>
      <c r="AA248" s="276"/>
      <c r="AB248" s="117"/>
      <c r="AC248" s="2"/>
      <c r="AD248" s="13"/>
      <c r="AE248" s="1"/>
      <c r="AF248" s="2"/>
    </row>
    <row r="249" spans="2:32" x14ac:dyDescent="0.2">
      <c r="B249" s="39" t="s">
        <v>94</v>
      </c>
      <c r="C249" s="274" t="s">
        <v>318</v>
      </c>
      <c r="D249" s="274">
        <v>235</v>
      </c>
      <c r="E249" s="30" t="s">
        <v>60</v>
      </c>
      <c r="F249" s="13"/>
      <c r="G249" s="276">
        <v>2</v>
      </c>
      <c r="H249" s="276"/>
      <c r="I249" s="276">
        <v>6</v>
      </c>
      <c r="J249" s="276"/>
      <c r="K249" s="276"/>
      <c r="L249" s="276"/>
      <c r="M249" s="276"/>
      <c r="N249" s="276"/>
      <c r="O249" s="276"/>
      <c r="P249" s="276"/>
      <c r="Q249" s="276"/>
      <c r="R249" s="276"/>
      <c r="S249" s="314"/>
      <c r="T249" s="56"/>
      <c r="U249" s="276"/>
      <c r="V249" s="276"/>
      <c r="W249" s="117"/>
      <c r="X249" s="2"/>
      <c r="Y249" s="36"/>
      <c r="Z249" s="276"/>
      <c r="AA249" s="276"/>
      <c r="AB249" s="117"/>
      <c r="AC249" s="2"/>
      <c r="AD249" s="13"/>
      <c r="AE249" s="1"/>
      <c r="AF249" s="2"/>
    </row>
    <row r="250" spans="2:32" x14ac:dyDescent="0.2">
      <c r="B250" s="39" t="s">
        <v>94</v>
      </c>
      <c r="C250" s="274" t="s">
        <v>318</v>
      </c>
      <c r="D250" s="276">
        <v>236</v>
      </c>
      <c r="E250" s="30" t="s">
        <v>42</v>
      </c>
      <c r="F250" s="13"/>
      <c r="G250" s="276">
        <v>3</v>
      </c>
      <c r="H250" s="276"/>
      <c r="I250" s="276"/>
      <c r="J250" s="276"/>
      <c r="K250" s="276"/>
      <c r="L250" s="276"/>
      <c r="M250" s="276"/>
      <c r="N250" s="276"/>
      <c r="O250" s="276"/>
      <c r="P250" s="276"/>
      <c r="Q250" s="276"/>
      <c r="R250" s="276"/>
      <c r="S250" s="314"/>
      <c r="T250" s="56"/>
      <c r="U250" s="276"/>
      <c r="V250" s="276"/>
      <c r="W250" s="117"/>
      <c r="X250" s="2"/>
      <c r="Y250" s="36"/>
      <c r="Z250" s="276"/>
      <c r="AA250" s="276"/>
      <c r="AB250" s="117"/>
      <c r="AC250" s="2"/>
      <c r="AD250" s="13"/>
      <c r="AE250" s="1"/>
      <c r="AF250" s="2"/>
    </row>
    <row r="251" spans="2:32" x14ac:dyDescent="0.2">
      <c r="B251" s="39" t="s">
        <v>94</v>
      </c>
      <c r="C251" s="274" t="s">
        <v>318</v>
      </c>
      <c r="D251" s="276">
        <v>237</v>
      </c>
      <c r="E251" s="30" t="s">
        <v>42</v>
      </c>
      <c r="F251" s="13"/>
      <c r="G251" s="276">
        <v>3</v>
      </c>
      <c r="H251" s="276"/>
      <c r="I251" s="276"/>
      <c r="J251" s="276"/>
      <c r="K251" s="276"/>
      <c r="L251" s="276"/>
      <c r="M251" s="276"/>
      <c r="N251" s="276"/>
      <c r="O251" s="276"/>
      <c r="P251" s="276"/>
      <c r="Q251" s="276"/>
      <c r="R251" s="276"/>
      <c r="S251" s="314"/>
      <c r="T251" s="56"/>
      <c r="U251" s="276"/>
      <c r="V251" s="276"/>
      <c r="W251" s="117"/>
      <c r="X251" s="2"/>
      <c r="Y251" s="36"/>
      <c r="Z251" s="276"/>
      <c r="AA251" s="276"/>
      <c r="AB251" s="117"/>
      <c r="AC251" s="2"/>
      <c r="AD251" s="13"/>
      <c r="AE251" s="1"/>
      <c r="AF251" s="2"/>
    </row>
    <row r="252" spans="2:32" x14ac:dyDescent="0.2">
      <c r="B252" s="39" t="s">
        <v>94</v>
      </c>
      <c r="C252" s="274" t="s">
        <v>318</v>
      </c>
      <c r="D252" s="274">
        <v>238</v>
      </c>
      <c r="E252" s="30" t="s">
        <v>44</v>
      </c>
      <c r="F252" s="13"/>
      <c r="G252" s="276"/>
      <c r="H252" s="276"/>
      <c r="I252" s="276">
        <v>6</v>
      </c>
      <c r="J252" s="276"/>
      <c r="K252" s="276">
        <v>3</v>
      </c>
      <c r="L252" s="276"/>
      <c r="M252" s="276"/>
      <c r="N252" s="276">
        <v>3</v>
      </c>
      <c r="O252" s="276"/>
      <c r="P252" s="276"/>
      <c r="Q252" s="276"/>
      <c r="R252" s="276"/>
      <c r="S252" s="314"/>
      <c r="T252" s="56"/>
      <c r="U252" s="276"/>
      <c r="V252" s="276"/>
      <c r="W252" s="117"/>
      <c r="X252" s="2"/>
      <c r="Y252" s="36"/>
      <c r="Z252" s="276"/>
      <c r="AA252" s="276"/>
      <c r="AB252" s="117"/>
      <c r="AC252" s="2"/>
      <c r="AD252" s="13"/>
      <c r="AE252" s="1"/>
      <c r="AF252" s="2"/>
    </row>
    <row r="253" spans="2:32" x14ac:dyDescent="0.2">
      <c r="B253" s="39" t="s">
        <v>94</v>
      </c>
      <c r="C253" s="274" t="s">
        <v>318</v>
      </c>
      <c r="D253" s="276">
        <v>239</v>
      </c>
      <c r="E253" s="30" t="s">
        <v>42</v>
      </c>
      <c r="F253" s="13"/>
      <c r="G253" s="276">
        <v>3</v>
      </c>
      <c r="H253" s="276"/>
      <c r="I253" s="276"/>
      <c r="J253" s="276"/>
      <c r="K253" s="276">
        <v>3</v>
      </c>
      <c r="L253" s="276"/>
      <c r="M253" s="276"/>
      <c r="N253" s="276">
        <v>3</v>
      </c>
      <c r="O253" s="276"/>
      <c r="P253" s="276"/>
      <c r="Q253" s="276"/>
      <c r="R253" s="276"/>
      <c r="S253" s="314"/>
      <c r="T253" s="56"/>
      <c r="U253" s="276"/>
      <c r="V253" s="276"/>
      <c r="W253" s="117"/>
      <c r="X253" s="2"/>
      <c r="Y253" s="36"/>
      <c r="Z253" s="276"/>
      <c r="AA253" s="276"/>
      <c r="AB253" s="117"/>
      <c r="AC253" s="2"/>
      <c r="AD253" s="13"/>
      <c r="AE253" s="1"/>
      <c r="AF253" s="2"/>
    </row>
    <row r="254" spans="2:32" x14ac:dyDescent="0.2">
      <c r="B254" s="39" t="s">
        <v>94</v>
      </c>
      <c r="C254" s="274" t="s">
        <v>318</v>
      </c>
      <c r="D254" s="276">
        <v>240</v>
      </c>
      <c r="E254" s="30" t="s">
        <v>49</v>
      </c>
      <c r="F254" s="13"/>
      <c r="G254" s="276">
        <v>3</v>
      </c>
      <c r="H254" s="276"/>
      <c r="I254" s="276"/>
      <c r="J254" s="276"/>
      <c r="K254" s="276"/>
      <c r="L254" s="276"/>
      <c r="M254" s="276"/>
      <c r="N254" s="276">
        <v>3</v>
      </c>
      <c r="O254" s="276"/>
      <c r="P254" s="276"/>
      <c r="Q254" s="276"/>
      <c r="R254" s="276"/>
      <c r="S254" s="314"/>
      <c r="T254" s="56"/>
      <c r="U254" s="276"/>
      <c r="V254" s="276"/>
      <c r="W254" s="117"/>
      <c r="X254" s="2"/>
      <c r="Y254" s="36"/>
      <c r="Z254" s="276"/>
      <c r="AA254" s="276"/>
      <c r="AB254" s="117"/>
      <c r="AC254" s="2"/>
      <c r="AD254" s="13"/>
      <c r="AE254" s="1"/>
      <c r="AF254" s="2"/>
    </row>
    <row r="255" spans="2:32" x14ac:dyDescent="0.2">
      <c r="B255" s="39" t="s">
        <v>94</v>
      </c>
      <c r="C255" s="274" t="s">
        <v>318</v>
      </c>
      <c r="D255" s="274">
        <v>241</v>
      </c>
      <c r="E255" s="30" t="s">
        <v>42</v>
      </c>
      <c r="F255" s="13"/>
      <c r="G255" s="276">
        <v>3</v>
      </c>
      <c r="H255" s="276"/>
      <c r="I255" s="276"/>
      <c r="J255" s="276"/>
      <c r="K255" s="276"/>
      <c r="L255" s="276"/>
      <c r="M255" s="276"/>
      <c r="N255" s="276">
        <v>3</v>
      </c>
      <c r="O255" s="276"/>
      <c r="P255" s="276"/>
      <c r="Q255" s="276"/>
      <c r="R255" s="276"/>
      <c r="S255" s="314"/>
      <c r="T255" s="56"/>
      <c r="U255" s="276"/>
      <c r="V255" s="276"/>
      <c r="W255" s="117"/>
      <c r="X255" s="2"/>
      <c r="Y255" s="36"/>
      <c r="Z255" s="276"/>
      <c r="AA255" s="276"/>
      <c r="AB255" s="117"/>
      <c r="AC255" s="2"/>
      <c r="AD255" s="13"/>
      <c r="AE255" s="1"/>
      <c r="AF255" s="2"/>
    </row>
    <row r="256" spans="2:32" x14ac:dyDescent="0.2">
      <c r="B256" s="39" t="s">
        <v>94</v>
      </c>
      <c r="C256" s="274" t="s">
        <v>318</v>
      </c>
      <c r="D256" s="276">
        <v>242</v>
      </c>
      <c r="E256" s="30" t="s">
        <v>316</v>
      </c>
      <c r="F256" s="13"/>
      <c r="G256" s="276">
        <v>4</v>
      </c>
      <c r="H256" s="276"/>
      <c r="I256" s="276">
        <v>3</v>
      </c>
      <c r="J256" s="276"/>
      <c r="K256" s="276"/>
      <c r="L256" s="276"/>
      <c r="M256" s="276"/>
      <c r="N256" s="276"/>
      <c r="O256" s="276"/>
      <c r="P256" s="276"/>
      <c r="Q256" s="276"/>
      <c r="R256" s="276"/>
      <c r="S256" s="314"/>
      <c r="T256" s="56"/>
      <c r="U256" s="276"/>
      <c r="V256" s="276"/>
      <c r="W256" s="117"/>
      <c r="X256" s="2"/>
      <c r="Y256" s="36"/>
      <c r="Z256" s="276"/>
      <c r="AA256" s="276"/>
      <c r="AB256" s="117"/>
      <c r="AC256" s="2"/>
      <c r="AD256" s="13"/>
      <c r="AE256" s="1"/>
      <c r="AF256" s="2"/>
    </row>
    <row r="257" spans="2:32" x14ac:dyDescent="0.2">
      <c r="B257" s="39" t="s">
        <v>94</v>
      </c>
      <c r="C257" s="274" t="s">
        <v>318</v>
      </c>
      <c r="D257" s="276">
        <v>243</v>
      </c>
      <c r="E257" s="30" t="s">
        <v>44</v>
      </c>
      <c r="F257" s="13"/>
      <c r="G257" s="276">
        <v>1</v>
      </c>
      <c r="H257" s="276"/>
      <c r="I257" s="276">
        <v>6</v>
      </c>
      <c r="J257" s="276"/>
      <c r="K257" s="276"/>
      <c r="L257" s="276"/>
      <c r="M257" s="276"/>
      <c r="N257" s="276"/>
      <c r="O257" s="276"/>
      <c r="P257" s="276"/>
      <c r="Q257" s="276"/>
      <c r="R257" s="276"/>
      <c r="S257" s="314"/>
      <c r="T257" s="56"/>
      <c r="U257" s="276"/>
      <c r="V257" s="276"/>
      <c r="W257" s="117"/>
      <c r="X257" s="2"/>
      <c r="Y257" s="36"/>
      <c r="Z257" s="276"/>
      <c r="AA257" s="276"/>
      <c r="AB257" s="117"/>
      <c r="AC257" s="2"/>
      <c r="AD257" s="13"/>
      <c r="AE257" s="1"/>
      <c r="AF257" s="2"/>
    </row>
    <row r="258" spans="2:32" x14ac:dyDescent="0.2">
      <c r="B258" s="39" t="s">
        <v>94</v>
      </c>
      <c r="C258" s="274" t="s">
        <v>318</v>
      </c>
      <c r="D258" s="274">
        <v>244</v>
      </c>
      <c r="E258" s="30" t="s">
        <v>42</v>
      </c>
      <c r="F258" s="13"/>
      <c r="G258" s="276">
        <v>3</v>
      </c>
      <c r="H258" s="276"/>
      <c r="I258" s="276"/>
      <c r="J258" s="276"/>
      <c r="K258" s="276">
        <v>3</v>
      </c>
      <c r="L258" s="276"/>
      <c r="M258" s="276"/>
      <c r="N258" s="276"/>
      <c r="O258" s="276"/>
      <c r="P258" s="276"/>
      <c r="Q258" s="276"/>
      <c r="R258" s="276"/>
      <c r="S258" s="314"/>
      <c r="T258" s="56"/>
      <c r="U258" s="276"/>
      <c r="V258" s="276"/>
      <c r="W258" s="117"/>
      <c r="X258" s="2"/>
      <c r="Y258" s="36"/>
      <c r="Z258" s="276"/>
      <c r="AA258" s="276"/>
      <c r="AB258" s="117"/>
      <c r="AC258" s="2"/>
      <c r="AD258" s="13"/>
      <c r="AE258" s="1"/>
      <c r="AF258" s="2"/>
    </row>
    <row r="259" spans="2:32" x14ac:dyDescent="0.2">
      <c r="B259" s="39" t="s">
        <v>94</v>
      </c>
      <c r="C259" s="274" t="s">
        <v>318</v>
      </c>
      <c r="D259" s="276">
        <v>245</v>
      </c>
      <c r="E259" s="30" t="s">
        <v>49</v>
      </c>
      <c r="F259" s="13"/>
      <c r="G259" s="276"/>
      <c r="H259" s="276"/>
      <c r="I259" s="276">
        <v>3</v>
      </c>
      <c r="J259" s="276"/>
      <c r="K259" s="276">
        <v>3</v>
      </c>
      <c r="L259" s="276"/>
      <c r="M259" s="276"/>
      <c r="N259" s="276">
        <v>3</v>
      </c>
      <c r="O259" s="276"/>
      <c r="P259" s="276"/>
      <c r="Q259" s="276"/>
      <c r="R259" s="276"/>
      <c r="S259" s="314"/>
      <c r="T259" s="56"/>
      <c r="U259" s="276"/>
      <c r="V259" s="276"/>
      <c r="W259" s="117"/>
      <c r="X259" s="2"/>
      <c r="Y259" s="36"/>
      <c r="Z259" s="276"/>
      <c r="AA259" s="276"/>
      <c r="AB259" s="117"/>
      <c r="AC259" s="2"/>
      <c r="AD259" s="13"/>
      <c r="AE259" s="1"/>
      <c r="AF259" s="2"/>
    </row>
    <row r="260" spans="2:32" x14ac:dyDescent="0.2">
      <c r="B260" s="39" t="s">
        <v>94</v>
      </c>
      <c r="C260" s="274" t="s">
        <v>318</v>
      </c>
      <c r="D260" s="276">
        <v>246</v>
      </c>
      <c r="E260" s="30" t="s">
        <v>42</v>
      </c>
      <c r="F260" s="13"/>
      <c r="G260" s="276">
        <v>3</v>
      </c>
      <c r="H260" s="276"/>
      <c r="I260" s="276"/>
      <c r="J260" s="276"/>
      <c r="K260" s="276"/>
      <c r="L260" s="276"/>
      <c r="M260" s="276"/>
      <c r="N260" s="276">
        <v>3</v>
      </c>
      <c r="O260" s="276"/>
      <c r="P260" s="276"/>
      <c r="Q260" s="276"/>
      <c r="R260" s="276"/>
      <c r="S260" s="314"/>
      <c r="T260" s="56"/>
      <c r="U260" s="276"/>
      <c r="V260" s="276"/>
      <c r="W260" s="117"/>
      <c r="X260" s="2"/>
      <c r="Y260" s="36"/>
      <c r="Z260" s="276"/>
      <c r="AA260" s="276"/>
      <c r="AB260" s="117"/>
      <c r="AC260" s="2"/>
      <c r="AD260" s="13"/>
      <c r="AE260" s="1"/>
      <c r="AF260" s="2"/>
    </row>
    <row r="261" spans="2:32" x14ac:dyDescent="0.2">
      <c r="B261" s="39" t="s">
        <v>94</v>
      </c>
      <c r="C261" s="274" t="s">
        <v>318</v>
      </c>
      <c r="D261" s="274">
        <v>247</v>
      </c>
      <c r="E261" s="30" t="s">
        <v>42</v>
      </c>
      <c r="F261" s="13"/>
      <c r="G261" s="276">
        <v>3</v>
      </c>
      <c r="H261" s="276"/>
      <c r="I261" s="276"/>
      <c r="J261" s="276"/>
      <c r="K261" s="276"/>
      <c r="L261" s="276"/>
      <c r="M261" s="276"/>
      <c r="N261" s="276"/>
      <c r="O261" s="276"/>
      <c r="P261" s="276"/>
      <c r="Q261" s="276"/>
      <c r="R261" s="276"/>
      <c r="S261" s="314"/>
      <c r="T261" s="56"/>
      <c r="U261" s="276"/>
      <c r="V261" s="276"/>
      <c r="W261" s="117"/>
      <c r="X261" s="2"/>
      <c r="Y261" s="36"/>
      <c r="Z261" s="276"/>
      <c r="AA261" s="276"/>
      <c r="AB261" s="117"/>
      <c r="AC261" s="2"/>
      <c r="AD261" s="13"/>
      <c r="AE261" s="1"/>
      <c r="AF261" s="2"/>
    </row>
    <row r="262" spans="2:32" x14ac:dyDescent="0.2">
      <c r="B262" s="39" t="s">
        <v>94</v>
      </c>
      <c r="C262" s="274" t="s">
        <v>318</v>
      </c>
      <c r="D262" s="276">
        <v>248</v>
      </c>
      <c r="E262" s="30" t="s">
        <v>44</v>
      </c>
      <c r="F262" s="13"/>
      <c r="G262" s="276">
        <v>1</v>
      </c>
      <c r="H262" s="276">
        <v>6</v>
      </c>
      <c r="I262" s="276"/>
      <c r="J262" s="276"/>
      <c r="K262" s="276"/>
      <c r="L262" s="276"/>
      <c r="M262" s="276"/>
      <c r="N262" s="276">
        <v>3</v>
      </c>
      <c r="O262" s="276"/>
      <c r="P262" s="276"/>
      <c r="Q262" s="276"/>
      <c r="R262" s="276"/>
      <c r="S262" s="314"/>
      <c r="T262" s="56"/>
      <c r="U262" s="276"/>
      <c r="V262" s="276"/>
      <c r="W262" s="117"/>
      <c r="X262" s="2"/>
      <c r="Y262" s="36"/>
      <c r="Z262" s="276"/>
      <c r="AA262" s="276"/>
      <c r="AB262" s="117"/>
      <c r="AC262" s="2"/>
      <c r="AD262" s="13"/>
      <c r="AE262" s="1"/>
      <c r="AF262" s="2"/>
    </row>
    <row r="263" spans="2:32" x14ac:dyDescent="0.2">
      <c r="B263" s="39" t="s">
        <v>94</v>
      </c>
      <c r="C263" s="274" t="s">
        <v>318</v>
      </c>
      <c r="D263" s="276">
        <v>249</v>
      </c>
      <c r="E263" s="30" t="s">
        <v>42</v>
      </c>
      <c r="F263" s="13"/>
      <c r="G263" s="276">
        <v>3</v>
      </c>
      <c r="H263" s="276"/>
      <c r="I263" s="276"/>
      <c r="J263" s="276"/>
      <c r="K263" s="276"/>
      <c r="L263" s="276"/>
      <c r="M263" s="276"/>
      <c r="N263" s="276"/>
      <c r="O263" s="276"/>
      <c r="P263" s="276"/>
      <c r="Q263" s="276"/>
      <c r="R263" s="276"/>
      <c r="S263" s="314"/>
      <c r="T263" s="56"/>
      <c r="U263" s="276"/>
      <c r="V263" s="276"/>
      <c r="W263" s="117"/>
      <c r="X263" s="2"/>
      <c r="Y263" s="36"/>
      <c r="Z263" s="276"/>
      <c r="AA263" s="276"/>
      <c r="AB263" s="117"/>
      <c r="AC263" s="2"/>
      <c r="AD263" s="13"/>
      <c r="AE263" s="1"/>
      <c r="AF263" s="2"/>
    </row>
    <row r="264" spans="2:32" x14ac:dyDescent="0.2">
      <c r="B264" s="39" t="s">
        <v>94</v>
      </c>
      <c r="C264" s="274" t="s">
        <v>318</v>
      </c>
      <c r="D264" s="274">
        <v>250</v>
      </c>
      <c r="E264" s="30" t="s">
        <v>42</v>
      </c>
      <c r="F264" s="13"/>
      <c r="G264" s="276">
        <v>3</v>
      </c>
      <c r="H264" s="276"/>
      <c r="I264" s="276"/>
      <c r="J264" s="276"/>
      <c r="K264" s="276"/>
      <c r="L264" s="276"/>
      <c r="M264" s="276"/>
      <c r="N264" s="276">
        <v>3</v>
      </c>
      <c r="O264" s="276"/>
      <c r="P264" s="276"/>
      <c r="Q264" s="276"/>
      <c r="R264" s="276"/>
      <c r="S264" s="314"/>
      <c r="T264" s="56"/>
      <c r="U264" s="276"/>
      <c r="V264" s="276"/>
      <c r="W264" s="117"/>
      <c r="X264" s="2"/>
      <c r="Y264" s="36"/>
      <c r="Z264" s="276"/>
      <c r="AA264" s="276"/>
      <c r="AB264" s="117"/>
      <c r="AC264" s="2"/>
      <c r="AD264" s="13"/>
      <c r="AE264" s="1"/>
      <c r="AF264" s="2"/>
    </row>
    <row r="265" spans="2:32" x14ac:dyDescent="0.2">
      <c r="B265" s="39" t="s">
        <v>94</v>
      </c>
      <c r="C265" s="274" t="s">
        <v>318</v>
      </c>
      <c r="D265" s="276">
        <v>251</v>
      </c>
      <c r="E265" s="30" t="s">
        <v>42</v>
      </c>
      <c r="F265" s="13"/>
      <c r="G265" s="276">
        <v>3</v>
      </c>
      <c r="H265" s="276"/>
      <c r="I265" s="276"/>
      <c r="J265" s="276"/>
      <c r="K265" s="276"/>
      <c r="L265" s="276"/>
      <c r="M265" s="276"/>
      <c r="N265" s="276"/>
      <c r="O265" s="276"/>
      <c r="P265" s="276"/>
      <c r="Q265" s="276"/>
      <c r="R265" s="276"/>
      <c r="S265" s="314"/>
      <c r="T265" s="56"/>
      <c r="U265" s="276"/>
      <c r="V265" s="276"/>
      <c r="W265" s="117"/>
      <c r="X265" s="2"/>
      <c r="Y265" s="36"/>
      <c r="Z265" s="276"/>
      <c r="AA265" s="276"/>
      <c r="AB265" s="117"/>
      <c r="AC265" s="2"/>
      <c r="AD265" s="13"/>
      <c r="AE265" s="1"/>
      <c r="AF265" s="2"/>
    </row>
    <row r="266" spans="2:32" x14ac:dyDescent="0.2">
      <c r="B266" s="39" t="s">
        <v>94</v>
      </c>
      <c r="C266" s="274" t="s">
        <v>318</v>
      </c>
      <c r="D266" s="276">
        <v>252</v>
      </c>
      <c r="E266" s="30" t="s">
        <v>42</v>
      </c>
      <c r="F266" s="13"/>
      <c r="G266" s="276">
        <v>3</v>
      </c>
      <c r="H266" s="276"/>
      <c r="I266" s="276"/>
      <c r="J266" s="276"/>
      <c r="K266" s="276"/>
      <c r="L266" s="276"/>
      <c r="M266" s="276"/>
      <c r="N266" s="276">
        <v>3</v>
      </c>
      <c r="O266" s="276"/>
      <c r="P266" s="276"/>
      <c r="Q266" s="276"/>
      <c r="R266" s="276"/>
      <c r="S266" s="314"/>
      <c r="T266" s="56"/>
      <c r="U266" s="276"/>
      <c r="V266" s="276"/>
      <c r="W266" s="117"/>
      <c r="X266" s="2"/>
      <c r="Y266" s="36"/>
      <c r="Z266" s="276"/>
      <c r="AA266" s="276"/>
      <c r="AB266" s="117"/>
      <c r="AC266" s="2"/>
      <c r="AD266" s="13"/>
      <c r="AE266" s="1"/>
      <c r="AF266" s="2"/>
    </row>
    <row r="267" spans="2:32" x14ac:dyDescent="0.2">
      <c r="B267" s="39" t="s">
        <v>94</v>
      </c>
      <c r="C267" s="274" t="s">
        <v>318</v>
      </c>
      <c r="D267" s="274">
        <v>253</v>
      </c>
      <c r="E267" s="30" t="s">
        <v>315</v>
      </c>
      <c r="F267" s="13"/>
      <c r="G267" s="276">
        <v>2</v>
      </c>
      <c r="H267" s="276">
        <v>9</v>
      </c>
      <c r="I267" s="276"/>
      <c r="J267" s="276"/>
      <c r="K267" s="276"/>
      <c r="L267" s="276"/>
      <c r="M267" s="276"/>
      <c r="N267" s="276"/>
      <c r="O267" s="276"/>
      <c r="P267" s="276"/>
      <c r="Q267" s="276"/>
      <c r="R267" s="276"/>
      <c r="S267" s="314"/>
      <c r="T267" s="56"/>
      <c r="U267" s="276"/>
      <c r="V267" s="276"/>
      <c r="W267" s="117"/>
      <c r="X267" s="2"/>
      <c r="Y267" s="36"/>
      <c r="Z267" s="276"/>
      <c r="AA267" s="276"/>
      <c r="AB267" s="117"/>
      <c r="AC267" s="2"/>
      <c r="AD267" s="13"/>
      <c r="AE267" s="1"/>
      <c r="AF267" s="2"/>
    </row>
    <row r="268" spans="2:32" x14ac:dyDescent="0.2">
      <c r="B268" s="39" t="s">
        <v>94</v>
      </c>
      <c r="C268" s="274" t="s">
        <v>318</v>
      </c>
      <c r="D268" s="276">
        <v>254</v>
      </c>
      <c r="E268" s="30" t="s">
        <v>44</v>
      </c>
      <c r="F268" s="13"/>
      <c r="G268" s="276">
        <v>1</v>
      </c>
      <c r="H268" s="276">
        <v>6</v>
      </c>
      <c r="I268" s="276"/>
      <c r="J268" s="276"/>
      <c r="K268" s="276"/>
      <c r="L268" s="276"/>
      <c r="M268" s="276"/>
      <c r="N268" s="276"/>
      <c r="O268" s="276"/>
      <c r="P268" s="276"/>
      <c r="Q268" s="276"/>
      <c r="R268" s="276"/>
      <c r="S268" s="314"/>
      <c r="T268" s="56"/>
      <c r="U268" s="276"/>
      <c r="V268" s="276"/>
      <c r="W268" s="117"/>
      <c r="X268" s="2"/>
      <c r="Y268" s="36"/>
      <c r="Z268" s="276"/>
      <c r="AA268" s="276"/>
      <c r="AB268" s="117"/>
      <c r="AC268" s="2"/>
      <c r="AD268" s="13"/>
      <c r="AE268" s="1"/>
      <c r="AF268" s="2"/>
    </row>
    <row r="269" spans="2:32" x14ac:dyDescent="0.2">
      <c r="B269" s="39" t="s">
        <v>94</v>
      </c>
      <c r="C269" s="274" t="s">
        <v>318</v>
      </c>
      <c r="D269" s="276">
        <v>255</v>
      </c>
      <c r="E269" s="30" t="s">
        <v>44</v>
      </c>
      <c r="F269" s="13"/>
      <c r="G269" s="276">
        <v>2</v>
      </c>
      <c r="H269" s="276">
        <v>6</v>
      </c>
      <c r="I269" s="276"/>
      <c r="J269" s="276"/>
      <c r="K269" s="276"/>
      <c r="L269" s="276"/>
      <c r="M269" s="276"/>
      <c r="N269" s="276"/>
      <c r="O269" s="276"/>
      <c r="P269" s="276"/>
      <c r="Q269" s="276"/>
      <c r="R269" s="276"/>
      <c r="S269" s="314"/>
      <c r="T269" s="56"/>
      <c r="U269" s="276"/>
      <c r="V269" s="276"/>
      <c r="W269" s="117"/>
      <c r="X269" s="2"/>
      <c r="Y269" s="36"/>
      <c r="Z269" s="276"/>
      <c r="AA269" s="276"/>
      <c r="AB269" s="117"/>
      <c r="AC269" s="2"/>
      <c r="AD269" s="13"/>
      <c r="AE269" s="1"/>
      <c r="AF269" s="2"/>
    </row>
    <row r="270" spans="2:32" x14ac:dyDescent="0.2">
      <c r="B270" s="39" t="s">
        <v>94</v>
      </c>
      <c r="C270" s="274" t="s">
        <v>318</v>
      </c>
      <c r="D270" s="274">
        <v>256</v>
      </c>
      <c r="E270" s="30" t="s">
        <v>106</v>
      </c>
      <c r="F270" s="13"/>
      <c r="G270" s="276">
        <v>3</v>
      </c>
      <c r="H270" s="276"/>
      <c r="I270" s="276"/>
      <c r="J270" s="276"/>
      <c r="K270" s="276"/>
      <c r="L270" s="276"/>
      <c r="M270" s="276"/>
      <c r="N270" s="276">
        <v>3</v>
      </c>
      <c r="O270" s="276"/>
      <c r="P270" s="276"/>
      <c r="Q270" s="276"/>
      <c r="R270" s="276"/>
      <c r="S270" s="314"/>
      <c r="T270" s="56"/>
      <c r="U270" s="276"/>
      <c r="V270" s="276"/>
      <c r="W270" s="117"/>
      <c r="X270" s="2"/>
      <c r="Y270" s="36"/>
      <c r="Z270" s="276"/>
      <c r="AA270" s="276"/>
      <c r="AB270" s="117"/>
      <c r="AC270" s="2"/>
      <c r="AD270" s="13"/>
      <c r="AE270" s="1"/>
      <c r="AF270" s="2"/>
    </row>
    <row r="271" spans="2:32" x14ac:dyDescent="0.2">
      <c r="B271" s="39" t="s">
        <v>94</v>
      </c>
      <c r="C271" s="274" t="s">
        <v>318</v>
      </c>
      <c r="D271" s="276">
        <v>257</v>
      </c>
      <c r="E271" s="30" t="s">
        <v>111</v>
      </c>
      <c r="F271" s="13"/>
      <c r="G271" s="276"/>
      <c r="H271" s="276">
        <v>3</v>
      </c>
      <c r="I271" s="276"/>
      <c r="J271" s="276"/>
      <c r="K271" s="276">
        <v>6</v>
      </c>
      <c r="L271" s="276"/>
      <c r="M271" s="276"/>
      <c r="N271" s="276">
        <v>3</v>
      </c>
      <c r="O271" s="276"/>
      <c r="P271" s="276"/>
      <c r="Q271" s="276"/>
      <c r="R271" s="276"/>
      <c r="S271" s="314"/>
      <c r="T271" s="56"/>
      <c r="U271" s="276"/>
      <c r="V271" s="276"/>
      <c r="W271" s="117"/>
      <c r="X271" s="2"/>
      <c r="Y271" s="36"/>
      <c r="Z271" s="276"/>
      <c r="AA271" s="276"/>
      <c r="AB271" s="117"/>
      <c r="AC271" s="2"/>
      <c r="AD271" s="13"/>
      <c r="AE271" s="1"/>
      <c r="AF271" s="2"/>
    </row>
    <row r="272" spans="2:32" x14ac:dyDescent="0.2">
      <c r="B272" s="39" t="s">
        <v>94</v>
      </c>
      <c r="C272" s="274" t="s">
        <v>318</v>
      </c>
      <c r="D272" s="276">
        <v>258</v>
      </c>
      <c r="E272" s="30" t="s">
        <v>111</v>
      </c>
      <c r="F272" s="13"/>
      <c r="G272" s="276"/>
      <c r="H272" s="276">
        <v>3</v>
      </c>
      <c r="I272" s="276"/>
      <c r="J272" s="276"/>
      <c r="K272" s="276">
        <v>3</v>
      </c>
      <c r="L272" s="276"/>
      <c r="M272" s="276"/>
      <c r="N272" s="276">
        <v>3</v>
      </c>
      <c r="O272" s="276"/>
      <c r="P272" s="276"/>
      <c r="Q272" s="276"/>
      <c r="R272" s="276"/>
      <c r="S272" s="314"/>
      <c r="T272" s="56"/>
      <c r="U272" s="276"/>
      <c r="V272" s="276"/>
      <c r="W272" s="117"/>
      <c r="X272" s="2"/>
      <c r="Y272" s="36"/>
      <c r="Z272" s="276"/>
      <c r="AA272" s="276"/>
      <c r="AB272" s="117"/>
      <c r="AC272" s="2"/>
      <c r="AD272" s="13"/>
      <c r="AE272" s="1"/>
      <c r="AF272" s="2"/>
    </row>
    <row r="273" spans="2:32" x14ac:dyDescent="0.2">
      <c r="B273" s="39" t="s">
        <v>94</v>
      </c>
      <c r="C273" s="274" t="s">
        <v>318</v>
      </c>
      <c r="D273" s="274">
        <v>259</v>
      </c>
      <c r="E273" s="30" t="s">
        <v>111</v>
      </c>
      <c r="F273" s="13"/>
      <c r="G273" s="276"/>
      <c r="H273" s="276">
        <v>3</v>
      </c>
      <c r="I273" s="276"/>
      <c r="J273" s="276"/>
      <c r="K273" s="276"/>
      <c r="L273" s="276"/>
      <c r="M273" s="276"/>
      <c r="N273" s="276"/>
      <c r="O273" s="276"/>
      <c r="P273" s="276"/>
      <c r="Q273" s="276"/>
      <c r="R273" s="276"/>
      <c r="S273" s="314"/>
      <c r="T273" s="56"/>
      <c r="U273" s="276"/>
      <c r="V273" s="276"/>
      <c r="W273" s="117"/>
      <c r="X273" s="2"/>
      <c r="Y273" s="36"/>
      <c r="Z273" s="276"/>
      <c r="AA273" s="276"/>
      <c r="AB273" s="117"/>
      <c r="AC273" s="2"/>
      <c r="AD273" s="13"/>
      <c r="AE273" s="1"/>
      <c r="AF273" s="2"/>
    </row>
    <row r="274" spans="2:32" x14ac:dyDescent="0.2">
      <c r="B274" s="39" t="s">
        <v>94</v>
      </c>
      <c r="C274" s="274" t="s">
        <v>318</v>
      </c>
      <c r="D274" s="276">
        <v>260</v>
      </c>
      <c r="E274" s="30" t="s">
        <v>316</v>
      </c>
      <c r="F274" s="13"/>
      <c r="G274" s="276">
        <v>4</v>
      </c>
      <c r="H274" s="276"/>
      <c r="I274" s="276">
        <v>3</v>
      </c>
      <c r="J274" s="276"/>
      <c r="K274" s="276"/>
      <c r="L274" s="276"/>
      <c r="M274" s="276"/>
      <c r="N274" s="276">
        <v>3</v>
      </c>
      <c r="O274" s="276"/>
      <c r="P274" s="276"/>
      <c r="Q274" s="276"/>
      <c r="R274" s="276"/>
      <c r="S274" s="314"/>
      <c r="T274" s="56"/>
      <c r="U274" s="276"/>
      <c r="V274" s="276"/>
      <c r="W274" s="117"/>
      <c r="X274" s="2"/>
      <c r="Y274" s="36"/>
      <c r="Z274" s="276"/>
      <c r="AA274" s="276"/>
      <c r="AB274" s="117"/>
      <c r="AC274" s="2"/>
      <c r="AD274" s="13"/>
      <c r="AE274" s="1"/>
      <c r="AF274" s="2"/>
    </row>
    <row r="275" spans="2:32" x14ac:dyDescent="0.2">
      <c r="B275" s="39" t="s">
        <v>94</v>
      </c>
      <c r="C275" s="274" t="s">
        <v>318</v>
      </c>
      <c r="D275" s="276">
        <v>261</v>
      </c>
      <c r="E275" s="30" t="s">
        <v>49</v>
      </c>
      <c r="F275" s="13"/>
      <c r="G275" s="276"/>
      <c r="H275" s="276"/>
      <c r="I275" s="276">
        <v>3</v>
      </c>
      <c r="J275" s="276"/>
      <c r="K275" s="276">
        <v>3</v>
      </c>
      <c r="L275" s="276"/>
      <c r="M275" s="276"/>
      <c r="N275" s="276">
        <v>3</v>
      </c>
      <c r="O275" s="276"/>
      <c r="P275" s="276"/>
      <c r="Q275" s="276"/>
      <c r="R275" s="276"/>
      <c r="S275" s="314"/>
      <c r="T275" s="56"/>
      <c r="U275" s="276"/>
      <c r="V275" s="276"/>
      <c r="W275" s="117"/>
      <c r="X275" s="2"/>
      <c r="Y275" s="36"/>
      <c r="Z275" s="276"/>
      <c r="AA275" s="276"/>
      <c r="AB275" s="117"/>
      <c r="AC275" s="2"/>
      <c r="AD275" s="13"/>
      <c r="AE275" s="1"/>
      <c r="AF275" s="2"/>
    </row>
    <row r="276" spans="2:32" x14ac:dyDescent="0.2">
      <c r="B276" s="39" t="s">
        <v>94</v>
      </c>
      <c r="C276" s="274" t="s">
        <v>318</v>
      </c>
      <c r="D276" s="274">
        <v>262</v>
      </c>
      <c r="E276" s="30" t="s">
        <v>316</v>
      </c>
      <c r="F276" s="13"/>
      <c r="G276" s="276">
        <v>2</v>
      </c>
      <c r="H276" s="276"/>
      <c r="I276" s="276">
        <v>6</v>
      </c>
      <c r="J276" s="276"/>
      <c r="K276" s="276"/>
      <c r="L276" s="276"/>
      <c r="M276" s="276"/>
      <c r="N276" s="276"/>
      <c r="O276" s="276"/>
      <c r="P276" s="276"/>
      <c r="Q276" s="276"/>
      <c r="R276" s="276"/>
      <c r="S276" s="314"/>
      <c r="T276" s="56"/>
      <c r="U276" s="276"/>
      <c r="V276" s="276"/>
      <c r="W276" s="117"/>
      <c r="X276" s="2"/>
      <c r="Y276" s="36"/>
      <c r="Z276" s="276"/>
      <c r="AA276" s="276"/>
      <c r="AB276" s="117"/>
      <c r="AC276" s="2"/>
      <c r="AD276" s="13"/>
      <c r="AE276" s="1"/>
      <c r="AF276" s="2"/>
    </row>
    <row r="277" spans="2:32" x14ac:dyDescent="0.2">
      <c r="B277" s="39" t="s">
        <v>94</v>
      </c>
      <c r="C277" s="274" t="s">
        <v>318</v>
      </c>
      <c r="D277" s="276">
        <v>263</v>
      </c>
      <c r="E277" s="30" t="s">
        <v>49</v>
      </c>
      <c r="F277" s="13"/>
      <c r="G277" s="276"/>
      <c r="H277" s="276"/>
      <c r="I277" s="276">
        <v>3</v>
      </c>
      <c r="J277" s="276"/>
      <c r="K277" s="276">
        <v>3</v>
      </c>
      <c r="L277" s="276"/>
      <c r="M277" s="276"/>
      <c r="N277" s="276">
        <v>3</v>
      </c>
      <c r="O277" s="276"/>
      <c r="P277" s="276"/>
      <c r="Q277" s="276"/>
      <c r="R277" s="276"/>
      <c r="S277" s="314"/>
      <c r="T277" s="56"/>
      <c r="U277" s="276"/>
      <c r="V277" s="276"/>
      <c r="W277" s="117"/>
      <c r="X277" s="2"/>
      <c r="Y277" s="36"/>
      <c r="Z277" s="276"/>
      <c r="AA277" s="276"/>
      <c r="AB277" s="117"/>
      <c r="AC277" s="2"/>
      <c r="AD277" s="13"/>
      <c r="AE277" s="1"/>
      <c r="AF277" s="2"/>
    </row>
    <row r="278" spans="2:32" x14ac:dyDescent="0.2">
      <c r="B278" s="39" t="s">
        <v>94</v>
      </c>
      <c r="C278" s="274" t="s">
        <v>318</v>
      </c>
      <c r="D278" s="276">
        <v>264</v>
      </c>
      <c r="E278" s="30" t="s">
        <v>1724</v>
      </c>
      <c r="F278" s="13"/>
      <c r="G278" s="276">
        <v>2</v>
      </c>
      <c r="H278" s="276"/>
      <c r="I278" s="276">
        <v>6</v>
      </c>
      <c r="J278" s="276"/>
      <c r="K278" s="276">
        <v>3</v>
      </c>
      <c r="L278" s="276"/>
      <c r="M278" s="276"/>
      <c r="N278" s="276">
        <v>3</v>
      </c>
      <c r="O278" s="276"/>
      <c r="P278" s="276"/>
      <c r="Q278" s="276"/>
      <c r="R278" s="276"/>
      <c r="S278" s="314"/>
      <c r="T278" s="56"/>
      <c r="U278" s="276"/>
      <c r="V278" s="276"/>
      <c r="W278" s="117"/>
      <c r="X278" s="2"/>
      <c r="Y278" s="36"/>
      <c r="Z278" s="276"/>
      <c r="AA278" s="276"/>
      <c r="AB278" s="117"/>
      <c r="AC278" s="2"/>
      <c r="AD278" s="13"/>
      <c r="AE278" s="1"/>
      <c r="AF278" s="2"/>
    </row>
    <row r="279" spans="2:32" x14ac:dyDescent="0.2">
      <c r="B279" s="39" t="s">
        <v>94</v>
      </c>
      <c r="C279" s="274" t="s">
        <v>318</v>
      </c>
      <c r="D279" s="274">
        <v>265</v>
      </c>
      <c r="E279" s="30" t="s">
        <v>49</v>
      </c>
      <c r="F279" s="13"/>
      <c r="G279" s="276"/>
      <c r="H279" s="276"/>
      <c r="I279" s="276">
        <v>3</v>
      </c>
      <c r="J279" s="276"/>
      <c r="K279" s="276">
        <v>3</v>
      </c>
      <c r="L279" s="276"/>
      <c r="M279" s="276"/>
      <c r="N279" s="276">
        <v>3</v>
      </c>
      <c r="O279" s="276"/>
      <c r="P279" s="276"/>
      <c r="Q279" s="276"/>
      <c r="R279" s="276"/>
      <c r="S279" s="314"/>
      <c r="T279" s="56"/>
      <c r="U279" s="276"/>
      <c r="V279" s="276"/>
      <c r="W279" s="117"/>
      <c r="X279" s="2"/>
      <c r="Y279" s="36"/>
      <c r="Z279" s="276"/>
      <c r="AA279" s="276"/>
      <c r="AB279" s="117"/>
      <c r="AC279" s="2"/>
      <c r="AD279" s="13"/>
      <c r="AE279" s="1"/>
      <c r="AF279" s="2"/>
    </row>
    <row r="280" spans="2:32" x14ac:dyDescent="0.2">
      <c r="B280" s="39" t="s">
        <v>94</v>
      </c>
      <c r="C280" s="274" t="s">
        <v>318</v>
      </c>
      <c r="D280" s="276">
        <v>266</v>
      </c>
      <c r="E280" s="30" t="s">
        <v>1724</v>
      </c>
      <c r="F280" s="13"/>
      <c r="G280" s="276">
        <v>1</v>
      </c>
      <c r="H280" s="276">
        <v>3</v>
      </c>
      <c r="I280" s="276">
        <v>3</v>
      </c>
      <c r="J280" s="276"/>
      <c r="K280" s="276"/>
      <c r="L280" s="276"/>
      <c r="M280" s="276"/>
      <c r="N280" s="276"/>
      <c r="O280" s="276"/>
      <c r="P280" s="276"/>
      <c r="Q280" s="276"/>
      <c r="R280" s="276"/>
      <c r="S280" s="314"/>
      <c r="T280" s="56"/>
      <c r="U280" s="276"/>
      <c r="V280" s="276"/>
      <c r="W280" s="117"/>
      <c r="X280" s="2"/>
      <c r="Y280" s="36"/>
      <c r="Z280" s="276"/>
      <c r="AA280" s="276"/>
      <c r="AB280" s="117"/>
      <c r="AC280" s="2"/>
      <c r="AD280" s="13"/>
      <c r="AE280" s="1"/>
      <c r="AF280" s="2"/>
    </row>
    <row r="281" spans="2:32" x14ac:dyDescent="0.2">
      <c r="B281" s="39" t="s">
        <v>94</v>
      </c>
      <c r="C281" s="274" t="s">
        <v>318</v>
      </c>
      <c r="D281" s="276">
        <v>267</v>
      </c>
      <c r="E281" s="30" t="s">
        <v>42</v>
      </c>
      <c r="F281" s="13"/>
      <c r="G281" s="276">
        <v>3</v>
      </c>
      <c r="H281" s="276"/>
      <c r="I281" s="276"/>
      <c r="J281" s="276"/>
      <c r="K281" s="276"/>
      <c r="L281" s="276"/>
      <c r="M281" s="276"/>
      <c r="N281" s="276"/>
      <c r="O281" s="276"/>
      <c r="P281" s="276"/>
      <c r="Q281" s="276"/>
      <c r="R281" s="276"/>
      <c r="S281" s="314"/>
      <c r="T281" s="56"/>
      <c r="U281" s="276"/>
      <c r="V281" s="276"/>
      <c r="W281" s="117"/>
      <c r="X281" s="2"/>
      <c r="Y281" s="36"/>
      <c r="Z281" s="276"/>
      <c r="AA281" s="276"/>
      <c r="AB281" s="117"/>
      <c r="AC281" s="2"/>
      <c r="AD281" s="13"/>
      <c r="AE281" s="1"/>
      <c r="AF281" s="2"/>
    </row>
    <row r="282" spans="2:32" x14ac:dyDescent="0.2">
      <c r="B282" s="39" t="s">
        <v>94</v>
      </c>
      <c r="C282" s="274" t="s">
        <v>318</v>
      </c>
      <c r="D282" s="274">
        <v>268</v>
      </c>
      <c r="E282" s="30" t="s">
        <v>44</v>
      </c>
      <c r="F282" s="13"/>
      <c r="G282" s="276">
        <v>1</v>
      </c>
      <c r="H282" s="276">
        <v>6</v>
      </c>
      <c r="I282" s="276"/>
      <c r="J282" s="276"/>
      <c r="K282" s="276"/>
      <c r="L282" s="276"/>
      <c r="M282" s="276"/>
      <c r="N282" s="276"/>
      <c r="O282" s="276"/>
      <c r="P282" s="276"/>
      <c r="Q282" s="276"/>
      <c r="R282" s="276"/>
      <c r="S282" s="314"/>
      <c r="T282" s="56"/>
      <c r="U282" s="276"/>
      <c r="V282" s="276"/>
      <c r="W282" s="117"/>
      <c r="X282" s="2"/>
      <c r="Y282" s="36"/>
      <c r="Z282" s="276"/>
      <c r="AA282" s="276"/>
      <c r="AB282" s="117"/>
      <c r="AC282" s="2"/>
      <c r="AD282" s="13"/>
      <c r="AE282" s="1"/>
      <c r="AF282" s="2"/>
    </row>
    <row r="283" spans="2:32" x14ac:dyDescent="0.2">
      <c r="B283" s="39" t="s">
        <v>94</v>
      </c>
      <c r="C283" s="274" t="s">
        <v>318</v>
      </c>
      <c r="D283" s="276">
        <v>269</v>
      </c>
      <c r="E283" s="30" t="s">
        <v>42</v>
      </c>
      <c r="F283" s="13"/>
      <c r="G283" s="276">
        <v>3</v>
      </c>
      <c r="H283" s="276"/>
      <c r="I283" s="276"/>
      <c r="J283" s="276"/>
      <c r="K283" s="276"/>
      <c r="L283" s="276"/>
      <c r="M283" s="276"/>
      <c r="N283" s="276"/>
      <c r="O283" s="276"/>
      <c r="P283" s="276"/>
      <c r="Q283" s="276"/>
      <c r="R283" s="276"/>
      <c r="S283" s="314"/>
      <c r="T283" s="56"/>
      <c r="U283" s="276"/>
      <c r="V283" s="276"/>
      <c r="W283" s="117"/>
      <c r="X283" s="2"/>
      <c r="Y283" s="36"/>
      <c r="Z283" s="276"/>
      <c r="AA283" s="276"/>
      <c r="AB283" s="117"/>
      <c r="AC283" s="2"/>
      <c r="AD283" s="13"/>
      <c r="AE283" s="1"/>
      <c r="AF283" s="2"/>
    </row>
    <row r="284" spans="2:32" x14ac:dyDescent="0.2">
      <c r="B284" s="39" t="s">
        <v>94</v>
      </c>
      <c r="C284" s="274" t="s">
        <v>318</v>
      </c>
      <c r="D284" s="276">
        <v>270</v>
      </c>
      <c r="E284" s="30" t="s">
        <v>42</v>
      </c>
      <c r="F284" s="13"/>
      <c r="G284" s="276">
        <v>3</v>
      </c>
      <c r="H284" s="276"/>
      <c r="I284" s="276"/>
      <c r="J284" s="276"/>
      <c r="K284" s="276"/>
      <c r="L284" s="276"/>
      <c r="M284" s="276"/>
      <c r="N284" s="276"/>
      <c r="O284" s="276"/>
      <c r="P284" s="276"/>
      <c r="Q284" s="276"/>
      <c r="R284" s="276"/>
      <c r="S284" s="314"/>
      <c r="T284" s="56"/>
      <c r="U284" s="276"/>
      <c r="V284" s="276"/>
      <c r="W284" s="117"/>
      <c r="X284" s="2"/>
      <c r="Y284" s="36"/>
      <c r="Z284" s="276"/>
      <c r="AA284" s="276"/>
      <c r="AB284" s="117"/>
      <c r="AC284" s="2"/>
      <c r="AD284" s="13"/>
      <c r="AE284" s="1"/>
      <c r="AF284" s="2"/>
    </row>
    <row r="285" spans="2:32" x14ac:dyDescent="0.2">
      <c r="B285" s="39" t="s">
        <v>94</v>
      </c>
      <c r="C285" s="274" t="s">
        <v>318</v>
      </c>
      <c r="D285" s="274">
        <v>271</v>
      </c>
      <c r="E285" s="30" t="s">
        <v>42</v>
      </c>
      <c r="F285" s="13"/>
      <c r="G285" s="276">
        <v>3</v>
      </c>
      <c r="H285" s="276"/>
      <c r="I285" s="276"/>
      <c r="J285" s="276"/>
      <c r="K285" s="276"/>
      <c r="L285" s="276"/>
      <c r="M285" s="276"/>
      <c r="N285" s="276"/>
      <c r="O285" s="276"/>
      <c r="P285" s="276"/>
      <c r="Q285" s="276"/>
      <c r="R285" s="276"/>
      <c r="S285" s="314"/>
      <c r="T285" s="56"/>
      <c r="U285" s="276"/>
      <c r="V285" s="276"/>
      <c r="W285" s="117"/>
      <c r="X285" s="2"/>
      <c r="Y285" s="36"/>
      <c r="Z285" s="276"/>
      <c r="AA285" s="276"/>
      <c r="AB285" s="117"/>
      <c r="AC285" s="2"/>
      <c r="AD285" s="13"/>
      <c r="AE285" s="1"/>
      <c r="AF285" s="2"/>
    </row>
    <row r="286" spans="2:32" x14ac:dyDescent="0.2">
      <c r="B286" s="39" t="s">
        <v>94</v>
      </c>
      <c r="C286" s="274" t="s">
        <v>318</v>
      </c>
      <c r="D286" s="276">
        <v>272</v>
      </c>
      <c r="E286" s="30" t="s">
        <v>42</v>
      </c>
      <c r="F286" s="13"/>
      <c r="G286" s="276">
        <v>3</v>
      </c>
      <c r="H286" s="276"/>
      <c r="I286" s="276"/>
      <c r="J286" s="276"/>
      <c r="K286" s="276"/>
      <c r="L286" s="276"/>
      <c r="M286" s="276"/>
      <c r="N286" s="276"/>
      <c r="O286" s="276"/>
      <c r="P286" s="276"/>
      <c r="Q286" s="276"/>
      <c r="R286" s="276"/>
      <c r="S286" s="314"/>
      <c r="T286" s="56"/>
      <c r="U286" s="276"/>
      <c r="V286" s="276"/>
      <c r="W286" s="117"/>
      <c r="X286" s="2"/>
      <c r="Y286" s="36"/>
      <c r="Z286" s="276"/>
      <c r="AA286" s="276"/>
      <c r="AB286" s="117"/>
      <c r="AC286" s="2"/>
      <c r="AD286" s="13"/>
      <c r="AE286" s="1"/>
      <c r="AF286" s="2"/>
    </row>
    <row r="287" spans="2:32" x14ac:dyDescent="0.2">
      <c r="B287" s="39" t="s">
        <v>94</v>
      </c>
      <c r="C287" s="274" t="s">
        <v>318</v>
      </c>
      <c r="D287" s="276">
        <v>273</v>
      </c>
      <c r="E287" s="30" t="s">
        <v>42</v>
      </c>
      <c r="F287" s="13"/>
      <c r="G287" s="276">
        <v>3</v>
      </c>
      <c r="H287" s="276"/>
      <c r="I287" s="276"/>
      <c r="J287" s="276"/>
      <c r="K287" s="276"/>
      <c r="L287" s="276"/>
      <c r="M287" s="276"/>
      <c r="N287" s="276"/>
      <c r="O287" s="276"/>
      <c r="P287" s="276"/>
      <c r="Q287" s="276"/>
      <c r="R287" s="276"/>
      <c r="S287" s="314"/>
      <c r="T287" s="56"/>
      <c r="U287" s="276"/>
      <c r="V287" s="276"/>
      <c r="W287" s="117"/>
      <c r="X287" s="2"/>
      <c r="Y287" s="36"/>
      <c r="Z287" s="276"/>
      <c r="AA287" s="276"/>
      <c r="AB287" s="117"/>
      <c r="AC287" s="2"/>
      <c r="AD287" s="13"/>
      <c r="AE287" s="1"/>
      <c r="AF287" s="2"/>
    </row>
    <row r="288" spans="2:32" x14ac:dyDescent="0.2">
      <c r="B288" s="39" t="s">
        <v>94</v>
      </c>
      <c r="C288" s="274" t="s">
        <v>318</v>
      </c>
      <c r="D288" s="274">
        <v>274</v>
      </c>
      <c r="E288" s="30" t="s">
        <v>44</v>
      </c>
      <c r="F288" s="13"/>
      <c r="G288" s="276">
        <v>1</v>
      </c>
      <c r="H288" s="276">
        <v>6</v>
      </c>
      <c r="I288" s="276"/>
      <c r="J288" s="276"/>
      <c r="K288" s="276"/>
      <c r="L288" s="276"/>
      <c r="M288" s="276"/>
      <c r="N288" s="276"/>
      <c r="O288" s="276"/>
      <c r="P288" s="276"/>
      <c r="Q288" s="276"/>
      <c r="R288" s="276"/>
      <c r="S288" s="314"/>
      <c r="T288" s="56"/>
      <c r="U288" s="276"/>
      <c r="V288" s="276"/>
      <c r="W288" s="117"/>
      <c r="X288" s="2"/>
      <c r="Y288" s="36"/>
      <c r="Z288" s="276"/>
      <c r="AA288" s="276"/>
      <c r="AB288" s="117"/>
      <c r="AC288" s="2"/>
      <c r="AD288" s="13"/>
      <c r="AE288" s="1"/>
      <c r="AF288" s="2"/>
    </row>
    <row r="289" spans="2:32" x14ac:dyDescent="0.2">
      <c r="B289" s="39" t="s">
        <v>94</v>
      </c>
      <c r="C289" s="274" t="s">
        <v>318</v>
      </c>
      <c r="D289" s="276">
        <v>275</v>
      </c>
      <c r="E289" s="30" t="s">
        <v>1725</v>
      </c>
      <c r="F289" s="13"/>
      <c r="G289" s="276">
        <v>3</v>
      </c>
      <c r="H289" s="276">
        <v>3</v>
      </c>
      <c r="I289" s="276"/>
      <c r="J289" s="276"/>
      <c r="K289" s="276"/>
      <c r="L289" s="276"/>
      <c r="M289" s="276"/>
      <c r="N289" s="276"/>
      <c r="O289" s="276"/>
      <c r="P289" s="276"/>
      <c r="Q289" s="276"/>
      <c r="R289" s="276"/>
      <c r="S289" s="314"/>
      <c r="T289" s="56"/>
      <c r="U289" s="276"/>
      <c r="V289" s="276"/>
      <c r="W289" s="117"/>
      <c r="X289" s="2"/>
      <c r="Y289" s="36"/>
      <c r="Z289" s="276"/>
      <c r="AA289" s="276"/>
      <c r="AB289" s="117"/>
      <c r="AC289" s="2"/>
      <c r="AD289" s="13"/>
      <c r="AE289" s="1"/>
      <c r="AF289" s="2"/>
    </row>
    <row r="290" spans="2:32" x14ac:dyDescent="0.2">
      <c r="B290" s="39" t="s">
        <v>94</v>
      </c>
      <c r="C290" s="274" t="s">
        <v>318</v>
      </c>
      <c r="D290" s="276">
        <v>276</v>
      </c>
      <c r="E290" s="30" t="s">
        <v>315</v>
      </c>
      <c r="F290" s="13"/>
      <c r="G290" s="276">
        <v>1</v>
      </c>
      <c r="H290" s="276">
        <v>9</v>
      </c>
      <c r="I290" s="276"/>
      <c r="J290" s="276"/>
      <c r="K290" s="276"/>
      <c r="L290" s="276"/>
      <c r="M290" s="276"/>
      <c r="N290" s="276"/>
      <c r="O290" s="276"/>
      <c r="P290" s="276"/>
      <c r="Q290" s="276"/>
      <c r="R290" s="276"/>
      <c r="S290" s="314"/>
      <c r="T290" s="56"/>
      <c r="U290" s="276"/>
      <c r="V290" s="276"/>
      <c r="W290" s="117"/>
      <c r="X290" s="2"/>
      <c r="Y290" s="36"/>
      <c r="Z290" s="276"/>
      <c r="AA290" s="276"/>
      <c r="AB290" s="117"/>
      <c r="AC290" s="2"/>
      <c r="AD290" s="13"/>
      <c r="AE290" s="1"/>
      <c r="AF290" s="2"/>
    </row>
    <row r="291" spans="2:32" x14ac:dyDescent="0.2">
      <c r="B291" s="39" t="s">
        <v>94</v>
      </c>
      <c r="C291" s="274" t="s">
        <v>318</v>
      </c>
      <c r="D291" s="274">
        <v>277</v>
      </c>
      <c r="E291" s="30" t="s">
        <v>42</v>
      </c>
      <c r="F291" s="13"/>
      <c r="G291" s="276">
        <v>3</v>
      </c>
      <c r="H291" s="276"/>
      <c r="I291" s="276"/>
      <c r="J291" s="276"/>
      <c r="K291" s="276">
        <v>3</v>
      </c>
      <c r="L291" s="276"/>
      <c r="M291" s="276"/>
      <c r="N291" s="276"/>
      <c r="O291" s="276"/>
      <c r="P291" s="276"/>
      <c r="Q291" s="276"/>
      <c r="R291" s="276"/>
      <c r="S291" s="314"/>
      <c r="T291" s="56"/>
      <c r="U291" s="276"/>
      <c r="V291" s="276"/>
      <c r="W291" s="117"/>
      <c r="X291" s="2"/>
      <c r="Y291" s="36"/>
      <c r="Z291" s="276"/>
      <c r="AA291" s="276"/>
      <c r="AB291" s="117"/>
      <c r="AC291" s="2"/>
      <c r="AD291" s="13"/>
      <c r="AE291" s="1"/>
      <c r="AF291" s="2"/>
    </row>
    <row r="292" spans="2:32" x14ac:dyDescent="0.2">
      <c r="B292" s="39" t="s">
        <v>94</v>
      </c>
      <c r="C292" s="274" t="s">
        <v>318</v>
      </c>
      <c r="D292" s="276">
        <v>278</v>
      </c>
      <c r="E292" s="30" t="s">
        <v>111</v>
      </c>
      <c r="F292" s="13"/>
      <c r="G292" s="276"/>
      <c r="H292" s="276">
        <v>3</v>
      </c>
      <c r="I292" s="276"/>
      <c r="J292" s="276"/>
      <c r="K292" s="276">
        <v>3</v>
      </c>
      <c r="L292" s="276"/>
      <c r="M292" s="276"/>
      <c r="N292" s="276"/>
      <c r="O292" s="276"/>
      <c r="P292" s="276"/>
      <c r="Q292" s="276"/>
      <c r="R292" s="276"/>
      <c r="S292" s="314"/>
      <c r="T292" s="56"/>
      <c r="U292" s="276"/>
      <c r="V292" s="276"/>
      <c r="W292" s="117"/>
      <c r="X292" s="2"/>
      <c r="Y292" s="36"/>
      <c r="Z292" s="276"/>
      <c r="AA292" s="276"/>
      <c r="AB292" s="117"/>
      <c r="AC292" s="2"/>
      <c r="AD292" s="13"/>
      <c r="AE292" s="1"/>
      <c r="AF292" s="2"/>
    </row>
    <row r="293" spans="2:32" x14ac:dyDescent="0.2">
      <c r="B293" s="39" t="s">
        <v>94</v>
      </c>
      <c r="C293" s="274" t="s">
        <v>318</v>
      </c>
      <c r="D293" s="276">
        <v>279</v>
      </c>
      <c r="E293" s="30" t="s">
        <v>49</v>
      </c>
      <c r="F293" s="13"/>
      <c r="G293" s="276"/>
      <c r="H293" s="276">
        <v>3</v>
      </c>
      <c r="I293" s="276"/>
      <c r="J293" s="276"/>
      <c r="K293" s="276">
        <v>3</v>
      </c>
      <c r="L293" s="276"/>
      <c r="M293" s="276"/>
      <c r="N293" s="276"/>
      <c r="O293" s="276"/>
      <c r="P293" s="276"/>
      <c r="Q293" s="276"/>
      <c r="R293" s="276"/>
      <c r="S293" s="314"/>
      <c r="T293" s="56"/>
      <c r="U293" s="276"/>
      <c r="V293" s="276"/>
      <c r="W293" s="117"/>
      <c r="X293" s="2"/>
      <c r="Y293" s="36"/>
      <c r="Z293" s="276"/>
      <c r="AA293" s="276"/>
      <c r="AB293" s="117"/>
      <c r="AC293" s="2"/>
      <c r="AD293" s="13"/>
      <c r="AE293" s="1"/>
      <c r="AF293" s="2"/>
    </row>
    <row r="294" spans="2:32" x14ac:dyDescent="0.2">
      <c r="B294" s="39" t="s">
        <v>94</v>
      </c>
      <c r="C294" s="274" t="s">
        <v>318</v>
      </c>
      <c r="D294" s="274">
        <v>280</v>
      </c>
      <c r="E294" s="30" t="s">
        <v>44</v>
      </c>
      <c r="F294" s="13"/>
      <c r="G294" s="276">
        <v>1</v>
      </c>
      <c r="H294" s="276">
        <v>6</v>
      </c>
      <c r="I294" s="276"/>
      <c r="J294" s="276"/>
      <c r="K294" s="276"/>
      <c r="L294" s="276"/>
      <c r="M294" s="276"/>
      <c r="N294" s="276"/>
      <c r="O294" s="276"/>
      <c r="P294" s="276"/>
      <c r="Q294" s="276"/>
      <c r="R294" s="276"/>
      <c r="S294" s="314"/>
      <c r="T294" s="56"/>
      <c r="U294" s="276"/>
      <c r="V294" s="276"/>
      <c r="W294" s="117"/>
      <c r="X294" s="2"/>
      <c r="Y294" s="36"/>
      <c r="Z294" s="276"/>
      <c r="AA294" s="276"/>
      <c r="AB294" s="117"/>
      <c r="AC294" s="2"/>
      <c r="AD294" s="13"/>
      <c r="AE294" s="1"/>
      <c r="AF294" s="2"/>
    </row>
    <row r="295" spans="2:32" x14ac:dyDescent="0.2">
      <c r="B295" s="39" t="s">
        <v>94</v>
      </c>
      <c r="C295" s="274" t="s">
        <v>318</v>
      </c>
      <c r="D295" s="276">
        <v>281</v>
      </c>
      <c r="E295" s="30" t="s">
        <v>49</v>
      </c>
      <c r="F295" s="13"/>
      <c r="G295" s="276"/>
      <c r="H295" s="276">
        <v>3</v>
      </c>
      <c r="I295" s="276"/>
      <c r="J295" s="276"/>
      <c r="K295" s="276">
        <v>3</v>
      </c>
      <c r="L295" s="276"/>
      <c r="M295" s="276"/>
      <c r="N295" s="276">
        <v>3</v>
      </c>
      <c r="O295" s="276"/>
      <c r="P295" s="276"/>
      <c r="Q295" s="276"/>
      <c r="R295" s="276"/>
      <c r="S295" s="314"/>
      <c r="T295" s="56"/>
      <c r="U295" s="276"/>
      <c r="V295" s="276"/>
      <c r="W295" s="117"/>
      <c r="X295" s="2"/>
      <c r="Y295" s="36"/>
      <c r="Z295" s="276"/>
      <c r="AA295" s="276"/>
      <c r="AB295" s="117"/>
      <c r="AC295" s="2"/>
      <c r="AD295" s="13"/>
      <c r="AE295" s="1"/>
      <c r="AF295" s="2"/>
    </row>
    <row r="296" spans="2:32" x14ac:dyDescent="0.2">
      <c r="B296" s="39" t="s">
        <v>94</v>
      </c>
      <c r="C296" s="274" t="s">
        <v>318</v>
      </c>
      <c r="D296" s="276">
        <v>282</v>
      </c>
      <c r="E296" s="30" t="s">
        <v>60</v>
      </c>
      <c r="F296" s="13"/>
      <c r="G296" s="276"/>
      <c r="H296" s="276">
        <v>6</v>
      </c>
      <c r="I296" s="276"/>
      <c r="J296" s="276"/>
      <c r="K296" s="276"/>
      <c r="L296" s="276"/>
      <c r="M296" s="276"/>
      <c r="N296" s="276"/>
      <c r="O296" s="276"/>
      <c r="P296" s="276">
        <v>3</v>
      </c>
      <c r="Q296" s="276"/>
      <c r="R296" s="276"/>
      <c r="S296" s="314"/>
      <c r="T296" s="56"/>
      <c r="U296" s="276"/>
      <c r="V296" s="276"/>
      <c r="W296" s="117"/>
      <c r="X296" s="2"/>
      <c r="Y296" s="36"/>
      <c r="Z296" s="276"/>
      <c r="AA296" s="276"/>
      <c r="AB296" s="117"/>
      <c r="AC296" s="2"/>
      <c r="AD296" s="13"/>
      <c r="AE296" s="1"/>
      <c r="AF296" s="2"/>
    </row>
    <row r="297" spans="2:32" x14ac:dyDescent="0.2">
      <c r="B297" s="39" t="s">
        <v>94</v>
      </c>
      <c r="C297" s="274" t="s">
        <v>318</v>
      </c>
      <c r="D297" s="274">
        <v>283</v>
      </c>
      <c r="E297" s="30" t="s">
        <v>60</v>
      </c>
      <c r="F297" s="13"/>
      <c r="G297" s="276">
        <v>1</v>
      </c>
      <c r="H297" s="276">
        <v>6</v>
      </c>
      <c r="I297" s="276"/>
      <c r="J297" s="276"/>
      <c r="K297" s="276"/>
      <c r="L297" s="276"/>
      <c r="M297" s="276"/>
      <c r="N297" s="276"/>
      <c r="O297" s="276"/>
      <c r="P297" s="276"/>
      <c r="Q297" s="276"/>
      <c r="R297" s="276"/>
      <c r="S297" s="314"/>
      <c r="T297" s="56"/>
      <c r="U297" s="276"/>
      <c r="V297" s="276"/>
      <c r="W297" s="117"/>
      <c r="X297" s="2"/>
      <c r="Y297" s="36"/>
      <c r="Z297" s="276"/>
      <c r="AA297" s="276"/>
      <c r="AB297" s="117"/>
      <c r="AC297" s="2"/>
      <c r="AD297" s="13"/>
      <c r="AE297" s="1"/>
      <c r="AF297" s="2"/>
    </row>
    <row r="298" spans="2:32" x14ac:dyDescent="0.2">
      <c r="B298" s="39" t="s">
        <v>94</v>
      </c>
      <c r="C298" s="274" t="s">
        <v>318</v>
      </c>
      <c r="D298" s="276">
        <v>284</v>
      </c>
      <c r="E298" s="30" t="s">
        <v>60</v>
      </c>
      <c r="F298" s="13"/>
      <c r="G298" s="276">
        <v>1</v>
      </c>
      <c r="H298" s="276">
        <v>6</v>
      </c>
      <c r="I298" s="276"/>
      <c r="J298" s="276"/>
      <c r="K298" s="276"/>
      <c r="L298" s="276"/>
      <c r="M298" s="276"/>
      <c r="N298" s="276"/>
      <c r="O298" s="276"/>
      <c r="P298" s="276"/>
      <c r="Q298" s="276"/>
      <c r="R298" s="276"/>
      <c r="S298" s="314"/>
      <c r="T298" s="56"/>
      <c r="U298" s="276"/>
      <c r="V298" s="276"/>
      <c r="W298" s="117"/>
      <c r="X298" s="2"/>
      <c r="Y298" s="36"/>
      <c r="Z298" s="276"/>
      <c r="AA298" s="276"/>
      <c r="AB298" s="117"/>
      <c r="AC298" s="2"/>
      <c r="AD298" s="13"/>
      <c r="AE298" s="1"/>
      <c r="AF298" s="2"/>
    </row>
    <row r="299" spans="2:32" x14ac:dyDescent="0.2">
      <c r="B299" s="39" t="s">
        <v>94</v>
      </c>
      <c r="C299" s="274" t="s">
        <v>318</v>
      </c>
      <c r="D299" s="276">
        <v>285</v>
      </c>
      <c r="E299" s="30" t="s">
        <v>42</v>
      </c>
      <c r="F299" s="13"/>
      <c r="G299" s="276">
        <v>3</v>
      </c>
      <c r="H299" s="276"/>
      <c r="I299" s="276"/>
      <c r="J299" s="276"/>
      <c r="K299" s="276"/>
      <c r="L299" s="276"/>
      <c r="M299" s="276"/>
      <c r="N299" s="276"/>
      <c r="O299" s="276"/>
      <c r="P299" s="276"/>
      <c r="Q299" s="276"/>
      <c r="R299" s="276"/>
      <c r="S299" s="314"/>
      <c r="T299" s="56"/>
      <c r="U299" s="276"/>
      <c r="V299" s="276"/>
      <c r="W299" s="117"/>
      <c r="X299" s="2"/>
      <c r="Y299" s="36"/>
      <c r="Z299" s="276"/>
      <c r="AA299" s="276"/>
      <c r="AB299" s="117"/>
      <c r="AC299" s="2"/>
      <c r="AD299" s="13"/>
      <c r="AE299" s="1"/>
      <c r="AF299" s="2"/>
    </row>
    <row r="300" spans="2:32" x14ac:dyDescent="0.2">
      <c r="B300" s="39" t="s">
        <v>94</v>
      </c>
      <c r="C300" s="274" t="s">
        <v>318</v>
      </c>
      <c r="D300" s="274">
        <v>286</v>
      </c>
      <c r="E300" s="30" t="s">
        <v>42</v>
      </c>
      <c r="F300" s="13"/>
      <c r="G300" s="276">
        <v>3</v>
      </c>
      <c r="H300" s="276"/>
      <c r="I300" s="276"/>
      <c r="J300" s="276"/>
      <c r="K300" s="276"/>
      <c r="L300" s="276"/>
      <c r="M300" s="276"/>
      <c r="N300" s="276"/>
      <c r="O300" s="276"/>
      <c r="P300" s="276"/>
      <c r="Q300" s="276"/>
      <c r="R300" s="276"/>
      <c r="S300" s="314"/>
      <c r="T300" s="56"/>
      <c r="U300" s="276"/>
      <c r="V300" s="276"/>
      <c r="W300" s="117"/>
      <c r="X300" s="2"/>
      <c r="Y300" s="36"/>
      <c r="Z300" s="276"/>
      <c r="AA300" s="276"/>
      <c r="AB300" s="117"/>
      <c r="AC300" s="2"/>
      <c r="AD300" s="13"/>
      <c r="AE300" s="1"/>
      <c r="AF300" s="2"/>
    </row>
    <row r="301" spans="2:32" x14ac:dyDescent="0.2">
      <c r="B301" s="39" t="s">
        <v>94</v>
      </c>
      <c r="C301" s="274" t="s">
        <v>318</v>
      </c>
      <c r="D301" s="276">
        <v>287</v>
      </c>
      <c r="E301" s="30" t="s">
        <v>42</v>
      </c>
      <c r="F301" s="13"/>
      <c r="G301" s="276">
        <v>3</v>
      </c>
      <c r="H301" s="276"/>
      <c r="I301" s="276"/>
      <c r="J301" s="276"/>
      <c r="K301" s="276"/>
      <c r="L301" s="276"/>
      <c r="M301" s="276"/>
      <c r="N301" s="276"/>
      <c r="O301" s="276"/>
      <c r="P301" s="276"/>
      <c r="Q301" s="276"/>
      <c r="R301" s="276"/>
      <c r="S301" s="314"/>
      <c r="T301" s="56"/>
      <c r="U301" s="276"/>
      <c r="V301" s="276"/>
      <c r="W301" s="117"/>
      <c r="X301" s="2"/>
      <c r="Y301" s="36"/>
      <c r="Z301" s="276"/>
      <c r="AA301" s="276"/>
      <c r="AB301" s="117"/>
      <c r="AC301" s="2"/>
      <c r="AD301" s="13"/>
      <c r="AE301" s="1"/>
      <c r="AF301" s="2"/>
    </row>
    <row r="302" spans="2:32" x14ac:dyDescent="0.2">
      <c r="B302" s="39" t="s">
        <v>94</v>
      </c>
      <c r="C302" s="274" t="s">
        <v>318</v>
      </c>
      <c r="D302" s="276">
        <v>288</v>
      </c>
      <c r="E302" s="30" t="s">
        <v>42</v>
      </c>
      <c r="F302" s="13"/>
      <c r="G302" s="276">
        <v>3</v>
      </c>
      <c r="H302" s="276"/>
      <c r="I302" s="276"/>
      <c r="J302" s="276"/>
      <c r="K302" s="276"/>
      <c r="L302" s="276"/>
      <c r="M302" s="276"/>
      <c r="N302" s="276"/>
      <c r="O302" s="276"/>
      <c r="P302" s="276"/>
      <c r="Q302" s="276"/>
      <c r="R302" s="276"/>
      <c r="S302" s="314"/>
      <c r="T302" s="56"/>
      <c r="U302" s="276"/>
      <c r="V302" s="276"/>
      <c r="W302" s="117"/>
      <c r="X302" s="2"/>
      <c r="Y302" s="36"/>
      <c r="Z302" s="276"/>
      <c r="AA302" s="276"/>
      <c r="AB302" s="117"/>
      <c r="AC302" s="2"/>
      <c r="AD302" s="13"/>
      <c r="AE302" s="1"/>
      <c r="AF302" s="2"/>
    </row>
    <row r="303" spans="2:32" x14ac:dyDescent="0.2">
      <c r="B303" s="39" t="s">
        <v>94</v>
      </c>
      <c r="C303" s="274" t="s">
        <v>318</v>
      </c>
      <c r="D303" s="274">
        <v>289</v>
      </c>
      <c r="E303" s="30" t="s">
        <v>44</v>
      </c>
      <c r="F303" s="13"/>
      <c r="G303" s="276">
        <v>1</v>
      </c>
      <c r="H303" s="276">
        <v>6</v>
      </c>
      <c r="I303" s="276"/>
      <c r="J303" s="276"/>
      <c r="K303" s="276"/>
      <c r="L303" s="276"/>
      <c r="M303" s="276"/>
      <c r="N303" s="276"/>
      <c r="O303" s="276"/>
      <c r="P303" s="276"/>
      <c r="Q303" s="276"/>
      <c r="R303" s="276"/>
      <c r="S303" s="314"/>
      <c r="T303" s="56"/>
      <c r="U303" s="276"/>
      <c r="V303" s="276"/>
      <c r="W303" s="117"/>
      <c r="X303" s="2"/>
      <c r="Y303" s="36"/>
      <c r="Z303" s="276"/>
      <c r="AA303" s="276"/>
      <c r="AB303" s="117"/>
      <c r="AC303" s="2"/>
      <c r="AD303" s="13"/>
      <c r="AE303" s="1"/>
      <c r="AF303" s="2"/>
    </row>
    <row r="304" spans="2:32" x14ac:dyDescent="0.2">
      <c r="B304" s="39" t="s">
        <v>94</v>
      </c>
      <c r="C304" s="274" t="s">
        <v>318</v>
      </c>
      <c r="D304" s="276">
        <v>290</v>
      </c>
      <c r="E304" s="30" t="s">
        <v>42</v>
      </c>
      <c r="F304" s="13"/>
      <c r="G304" s="276">
        <v>3</v>
      </c>
      <c r="H304" s="276"/>
      <c r="I304" s="276"/>
      <c r="J304" s="276"/>
      <c r="K304" s="276"/>
      <c r="L304" s="276"/>
      <c r="M304" s="276"/>
      <c r="N304" s="276"/>
      <c r="O304" s="276"/>
      <c r="P304" s="276"/>
      <c r="Q304" s="276"/>
      <c r="R304" s="276"/>
      <c r="S304" s="314"/>
      <c r="T304" s="56"/>
      <c r="U304" s="276"/>
      <c r="V304" s="276"/>
      <c r="W304" s="117"/>
      <c r="X304" s="2"/>
      <c r="Y304" s="36"/>
      <c r="Z304" s="276"/>
      <c r="AA304" s="276"/>
      <c r="AB304" s="117"/>
      <c r="AC304" s="2"/>
      <c r="AD304" s="13"/>
      <c r="AE304" s="1"/>
      <c r="AF304" s="2"/>
    </row>
    <row r="305" spans="2:32" x14ac:dyDescent="0.2">
      <c r="B305" s="39" t="s">
        <v>94</v>
      </c>
      <c r="C305" s="274" t="s">
        <v>318</v>
      </c>
      <c r="D305" s="276">
        <v>291</v>
      </c>
      <c r="E305" s="30" t="s">
        <v>42</v>
      </c>
      <c r="F305" s="13"/>
      <c r="G305" s="276">
        <v>6</v>
      </c>
      <c r="H305" s="276"/>
      <c r="I305" s="276"/>
      <c r="J305" s="276"/>
      <c r="K305" s="276"/>
      <c r="L305" s="276"/>
      <c r="M305" s="276"/>
      <c r="N305" s="276"/>
      <c r="O305" s="276"/>
      <c r="P305" s="276"/>
      <c r="Q305" s="276"/>
      <c r="R305" s="276"/>
      <c r="S305" s="314"/>
      <c r="T305" s="56"/>
      <c r="U305" s="276"/>
      <c r="V305" s="276"/>
      <c r="W305" s="117"/>
      <c r="X305" s="2"/>
      <c r="Y305" s="36"/>
      <c r="Z305" s="276"/>
      <c r="AA305" s="276"/>
      <c r="AB305" s="117"/>
      <c r="AC305" s="2"/>
      <c r="AD305" s="13"/>
      <c r="AE305" s="1"/>
      <c r="AF305" s="2"/>
    </row>
    <row r="306" spans="2:32" x14ac:dyDescent="0.2">
      <c r="B306" s="39" t="s">
        <v>94</v>
      </c>
      <c r="C306" s="274" t="s">
        <v>318</v>
      </c>
      <c r="D306" s="274">
        <v>292</v>
      </c>
      <c r="E306" s="30" t="s">
        <v>42</v>
      </c>
      <c r="F306" s="13"/>
      <c r="G306" s="276">
        <v>3</v>
      </c>
      <c r="H306" s="276"/>
      <c r="I306" s="276"/>
      <c r="J306" s="276"/>
      <c r="K306" s="276"/>
      <c r="L306" s="276"/>
      <c r="M306" s="276"/>
      <c r="N306" s="276"/>
      <c r="O306" s="276"/>
      <c r="P306" s="276"/>
      <c r="Q306" s="276"/>
      <c r="R306" s="276"/>
      <c r="S306" s="314"/>
      <c r="T306" s="56"/>
      <c r="U306" s="276"/>
      <c r="V306" s="276"/>
      <c r="W306" s="117"/>
      <c r="X306" s="2"/>
      <c r="Y306" s="36"/>
      <c r="Z306" s="276"/>
      <c r="AA306" s="276"/>
      <c r="AB306" s="117"/>
      <c r="AC306" s="2"/>
      <c r="AD306" s="13"/>
      <c r="AE306" s="1"/>
      <c r="AF306" s="2"/>
    </row>
    <row r="307" spans="2:32" x14ac:dyDescent="0.2">
      <c r="B307" s="39" t="s">
        <v>94</v>
      </c>
      <c r="C307" s="274" t="s">
        <v>318</v>
      </c>
      <c r="D307" s="276">
        <v>293</v>
      </c>
      <c r="E307" s="30" t="s">
        <v>42</v>
      </c>
      <c r="F307" s="13"/>
      <c r="G307" s="276">
        <v>3</v>
      </c>
      <c r="H307" s="276"/>
      <c r="I307" s="276"/>
      <c r="J307" s="276"/>
      <c r="K307" s="276"/>
      <c r="L307" s="276"/>
      <c r="M307" s="276"/>
      <c r="N307" s="276"/>
      <c r="O307" s="276"/>
      <c r="P307" s="276"/>
      <c r="Q307" s="276"/>
      <c r="R307" s="276"/>
      <c r="S307" s="314"/>
      <c r="T307" s="56"/>
      <c r="U307" s="276"/>
      <c r="V307" s="276"/>
      <c r="W307" s="117"/>
      <c r="X307" s="2"/>
      <c r="Y307" s="36"/>
      <c r="Z307" s="276"/>
      <c r="AA307" s="276"/>
      <c r="AB307" s="117"/>
      <c r="AC307" s="2"/>
      <c r="AD307" s="13"/>
      <c r="AE307" s="1"/>
      <c r="AF307" s="2"/>
    </row>
    <row r="308" spans="2:32" x14ac:dyDescent="0.2">
      <c r="B308" s="39" t="s">
        <v>94</v>
      </c>
      <c r="C308" s="274" t="s">
        <v>318</v>
      </c>
      <c r="D308" s="276">
        <v>294</v>
      </c>
      <c r="E308" s="30" t="s">
        <v>42</v>
      </c>
      <c r="F308" s="13"/>
      <c r="G308" s="276">
        <v>3</v>
      </c>
      <c r="H308" s="276"/>
      <c r="I308" s="276"/>
      <c r="J308" s="276"/>
      <c r="K308" s="276"/>
      <c r="L308" s="276"/>
      <c r="M308" s="276"/>
      <c r="N308" s="276">
        <v>3</v>
      </c>
      <c r="O308" s="276"/>
      <c r="P308" s="276"/>
      <c r="Q308" s="276"/>
      <c r="R308" s="276"/>
      <c r="S308" s="314"/>
      <c r="T308" s="56"/>
      <c r="U308" s="276"/>
      <c r="V308" s="276"/>
      <c r="W308" s="117"/>
      <c r="X308" s="2"/>
      <c r="Y308" s="36"/>
      <c r="Z308" s="276"/>
      <c r="AA308" s="276"/>
      <c r="AB308" s="117"/>
      <c r="AC308" s="2"/>
      <c r="AD308" s="13"/>
      <c r="AE308" s="1"/>
      <c r="AF308" s="2"/>
    </row>
    <row r="309" spans="2:32" x14ac:dyDescent="0.2">
      <c r="B309" s="39" t="s">
        <v>94</v>
      </c>
      <c r="C309" s="274" t="s">
        <v>318</v>
      </c>
      <c r="D309" s="274">
        <v>295</v>
      </c>
      <c r="E309" s="30" t="s">
        <v>1723</v>
      </c>
      <c r="F309" s="13"/>
      <c r="G309" s="276">
        <v>2</v>
      </c>
      <c r="H309" s="276">
        <v>6</v>
      </c>
      <c r="I309" s="276"/>
      <c r="J309" s="276"/>
      <c r="K309" s="276"/>
      <c r="L309" s="276"/>
      <c r="M309" s="276"/>
      <c r="N309" s="276"/>
      <c r="O309" s="276"/>
      <c r="P309" s="276"/>
      <c r="Q309" s="276"/>
      <c r="R309" s="276"/>
      <c r="S309" s="314"/>
      <c r="T309" s="56"/>
      <c r="U309" s="276"/>
      <c r="V309" s="276"/>
      <c r="W309" s="117"/>
      <c r="X309" s="2"/>
      <c r="Y309" s="36"/>
      <c r="Z309" s="276"/>
      <c r="AA309" s="276"/>
      <c r="AB309" s="117"/>
      <c r="AC309" s="2"/>
      <c r="AD309" s="13"/>
      <c r="AE309" s="1"/>
      <c r="AF309" s="2"/>
    </row>
    <row r="310" spans="2:32" x14ac:dyDescent="0.2">
      <c r="B310" s="39" t="s">
        <v>94</v>
      </c>
      <c r="C310" s="274" t="s">
        <v>318</v>
      </c>
      <c r="D310" s="276">
        <v>296</v>
      </c>
      <c r="E310" s="30" t="s">
        <v>42</v>
      </c>
      <c r="F310" s="13"/>
      <c r="G310" s="276">
        <v>3</v>
      </c>
      <c r="H310" s="276"/>
      <c r="I310" s="276"/>
      <c r="J310" s="276"/>
      <c r="K310" s="276"/>
      <c r="L310" s="276"/>
      <c r="M310" s="276"/>
      <c r="N310" s="276">
        <v>3</v>
      </c>
      <c r="O310" s="276"/>
      <c r="P310" s="276"/>
      <c r="Q310" s="276"/>
      <c r="R310" s="276"/>
      <c r="S310" s="314"/>
      <c r="T310" s="56"/>
      <c r="U310" s="276"/>
      <c r="V310" s="276"/>
      <c r="W310" s="117"/>
      <c r="X310" s="2"/>
      <c r="Y310" s="36"/>
      <c r="Z310" s="276"/>
      <c r="AA310" s="276"/>
      <c r="AB310" s="117"/>
      <c r="AC310" s="2"/>
      <c r="AD310" s="13"/>
      <c r="AE310" s="1"/>
      <c r="AF310" s="2"/>
    </row>
    <row r="311" spans="2:32" x14ac:dyDescent="0.2">
      <c r="B311" s="39" t="s">
        <v>94</v>
      </c>
      <c r="C311" s="274" t="s">
        <v>318</v>
      </c>
      <c r="D311" s="276">
        <v>297</v>
      </c>
      <c r="E311" s="30" t="s">
        <v>44</v>
      </c>
      <c r="F311" s="13"/>
      <c r="G311" s="276">
        <v>1</v>
      </c>
      <c r="H311" s="276">
        <v>6</v>
      </c>
      <c r="I311" s="276"/>
      <c r="J311" s="276"/>
      <c r="K311" s="276"/>
      <c r="L311" s="276"/>
      <c r="M311" s="276"/>
      <c r="N311" s="276"/>
      <c r="O311" s="276"/>
      <c r="P311" s="276"/>
      <c r="Q311" s="276"/>
      <c r="R311" s="276"/>
      <c r="S311" s="314"/>
      <c r="T311" s="56"/>
      <c r="U311" s="276"/>
      <c r="V311" s="276"/>
      <c r="W311" s="117"/>
      <c r="X311" s="2"/>
      <c r="Y311" s="36"/>
      <c r="Z311" s="276"/>
      <c r="AA311" s="276"/>
      <c r="AB311" s="117"/>
      <c r="AC311" s="2"/>
      <c r="AD311" s="13"/>
      <c r="AE311" s="1"/>
      <c r="AF311" s="2"/>
    </row>
    <row r="312" spans="2:32" x14ac:dyDescent="0.2">
      <c r="B312" s="39" t="s">
        <v>94</v>
      </c>
      <c r="C312" s="274" t="s">
        <v>318</v>
      </c>
      <c r="D312" s="274">
        <v>298</v>
      </c>
      <c r="E312" s="30" t="s">
        <v>111</v>
      </c>
      <c r="F312" s="13"/>
      <c r="G312" s="276"/>
      <c r="H312" s="276">
        <v>3</v>
      </c>
      <c r="I312" s="276"/>
      <c r="J312" s="276"/>
      <c r="K312" s="276">
        <v>3</v>
      </c>
      <c r="L312" s="276"/>
      <c r="M312" s="276"/>
      <c r="N312" s="276">
        <v>3</v>
      </c>
      <c r="O312" s="276"/>
      <c r="P312" s="276"/>
      <c r="Q312" s="276"/>
      <c r="R312" s="276"/>
      <c r="S312" s="314"/>
      <c r="T312" s="56"/>
      <c r="U312" s="276"/>
      <c r="V312" s="276"/>
      <c r="W312" s="117"/>
      <c r="X312" s="2"/>
      <c r="Y312" s="36"/>
      <c r="Z312" s="276"/>
      <c r="AA312" s="276"/>
      <c r="AB312" s="117"/>
      <c r="AC312" s="2"/>
      <c r="AD312" s="13"/>
      <c r="AE312" s="1"/>
      <c r="AF312" s="2"/>
    </row>
    <row r="313" spans="2:32" x14ac:dyDescent="0.2">
      <c r="B313" s="39" t="s">
        <v>94</v>
      </c>
      <c r="C313" s="274" t="s">
        <v>318</v>
      </c>
      <c r="D313" s="276">
        <v>299</v>
      </c>
      <c r="E313" s="30" t="s">
        <v>111</v>
      </c>
      <c r="F313" s="13"/>
      <c r="G313" s="276"/>
      <c r="H313" s="276"/>
      <c r="I313" s="276">
        <v>3</v>
      </c>
      <c r="J313" s="276"/>
      <c r="K313" s="276"/>
      <c r="L313" s="276"/>
      <c r="M313" s="276"/>
      <c r="N313" s="276"/>
      <c r="O313" s="276"/>
      <c r="P313" s="276"/>
      <c r="Q313" s="276"/>
      <c r="R313" s="276"/>
      <c r="S313" s="314"/>
      <c r="T313" s="56"/>
      <c r="U313" s="276"/>
      <c r="V313" s="276"/>
      <c r="W313" s="117"/>
      <c r="X313" s="2"/>
      <c r="Y313" s="36"/>
      <c r="Z313" s="276"/>
      <c r="AA313" s="276"/>
      <c r="AB313" s="117"/>
      <c r="AC313" s="2"/>
      <c r="AD313" s="13"/>
      <c r="AE313" s="1"/>
      <c r="AF313" s="2"/>
    </row>
    <row r="314" spans="2:32" x14ac:dyDescent="0.2">
      <c r="B314" s="39" t="s">
        <v>94</v>
      </c>
      <c r="C314" s="274" t="s">
        <v>318</v>
      </c>
      <c r="D314" s="276">
        <v>300</v>
      </c>
      <c r="E314" s="30" t="s">
        <v>315</v>
      </c>
      <c r="F314" s="13"/>
      <c r="G314" s="276"/>
      <c r="H314" s="276"/>
      <c r="I314" s="276">
        <v>9</v>
      </c>
      <c r="J314" s="276"/>
      <c r="K314" s="276">
        <v>3</v>
      </c>
      <c r="L314" s="276"/>
      <c r="M314" s="276"/>
      <c r="N314" s="276">
        <v>3</v>
      </c>
      <c r="O314" s="276"/>
      <c r="P314" s="276"/>
      <c r="Q314" s="276"/>
      <c r="R314" s="276"/>
      <c r="S314" s="314"/>
      <c r="T314" s="56"/>
      <c r="U314" s="276"/>
      <c r="V314" s="276"/>
      <c r="W314" s="117"/>
      <c r="X314" s="2"/>
      <c r="Y314" s="36"/>
      <c r="Z314" s="276"/>
      <c r="AA314" s="276"/>
      <c r="AB314" s="117"/>
      <c r="AC314" s="2"/>
      <c r="AD314" s="13"/>
      <c r="AE314" s="1"/>
      <c r="AF314" s="2"/>
    </row>
    <row r="315" spans="2:32" x14ac:dyDescent="0.2">
      <c r="B315" s="39" t="s">
        <v>94</v>
      </c>
      <c r="C315" s="274" t="s">
        <v>318</v>
      </c>
      <c r="D315" s="274">
        <v>301</v>
      </c>
      <c r="E315" s="30" t="s">
        <v>49</v>
      </c>
      <c r="F315" s="13"/>
      <c r="G315" s="276"/>
      <c r="H315" s="276"/>
      <c r="I315" s="276">
        <v>3</v>
      </c>
      <c r="J315" s="276"/>
      <c r="K315" s="276">
        <v>3</v>
      </c>
      <c r="L315" s="276"/>
      <c r="M315" s="276"/>
      <c r="N315" s="276"/>
      <c r="O315" s="276"/>
      <c r="P315" s="276"/>
      <c r="Q315" s="276"/>
      <c r="R315" s="276"/>
      <c r="S315" s="314"/>
      <c r="T315" s="56"/>
      <c r="U315" s="276"/>
      <c r="V315" s="276"/>
      <c r="W315" s="117"/>
      <c r="X315" s="2"/>
      <c r="Y315" s="36"/>
      <c r="Z315" s="276"/>
      <c r="AA315" s="276"/>
      <c r="AB315" s="117"/>
      <c r="AC315" s="2"/>
      <c r="AD315" s="13"/>
      <c r="AE315" s="1"/>
      <c r="AF315" s="2"/>
    </row>
    <row r="316" spans="2:32" x14ac:dyDescent="0.2">
      <c r="B316" s="39" t="s">
        <v>94</v>
      </c>
      <c r="C316" s="274" t="s">
        <v>318</v>
      </c>
      <c r="D316" s="276">
        <v>302</v>
      </c>
      <c r="E316" s="30" t="s">
        <v>44</v>
      </c>
      <c r="F316" s="13"/>
      <c r="G316" s="276"/>
      <c r="H316" s="276"/>
      <c r="I316" s="276">
        <v>6</v>
      </c>
      <c r="J316" s="276"/>
      <c r="K316" s="276">
        <v>3</v>
      </c>
      <c r="L316" s="276"/>
      <c r="M316" s="276"/>
      <c r="N316" s="276">
        <v>3</v>
      </c>
      <c r="O316" s="276"/>
      <c r="P316" s="276"/>
      <c r="Q316" s="276"/>
      <c r="R316" s="276"/>
      <c r="S316" s="314"/>
      <c r="T316" s="56"/>
      <c r="U316" s="276"/>
      <c r="V316" s="276"/>
      <c r="W316" s="117"/>
      <c r="X316" s="2"/>
      <c r="Y316" s="36"/>
      <c r="Z316" s="276"/>
      <c r="AA316" s="276"/>
      <c r="AB316" s="117"/>
      <c r="AC316" s="2"/>
      <c r="AD316" s="13"/>
      <c r="AE316" s="1"/>
      <c r="AF316" s="2"/>
    </row>
    <row r="317" spans="2:32" x14ac:dyDescent="0.2">
      <c r="B317" s="39" t="s">
        <v>94</v>
      </c>
      <c r="C317" s="274" t="s">
        <v>318</v>
      </c>
      <c r="D317" s="276">
        <v>303</v>
      </c>
      <c r="E317" s="30" t="s">
        <v>49</v>
      </c>
      <c r="F317" s="13"/>
      <c r="G317" s="276"/>
      <c r="H317" s="276"/>
      <c r="I317" s="276">
        <v>3</v>
      </c>
      <c r="J317" s="276"/>
      <c r="K317" s="276">
        <v>3</v>
      </c>
      <c r="L317" s="276"/>
      <c r="M317" s="276"/>
      <c r="N317" s="276"/>
      <c r="O317" s="276"/>
      <c r="P317" s="276"/>
      <c r="Q317" s="276"/>
      <c r="R317" s="276"/>
      <c r="S317" s="314"/>
      <c r="T317" s="56"/>
      <c r="U317" s="276"/>
      <c r="V317" s="276"/>
      <c r="W317" s="117"/>
      <c r="X317" s="2"/>
      <c r="Y317" s="36"/>
      <c r="Z317" s="276"/>
      <c r="AA317" s="276"/>
      <c r="AB317" s="117"/>
      <c r="AC317" s="2"/>
      <c r="AD317" s="13"/>
      <c r="AE317" s="1"/>
      <c r="AF317" s="2"/>
    </row>
    <row r="318" spans="2:32" x14ac:dyDescent="0.2">
      <c r="B318" s="39" t="s">
        <v>94</v>
      </c>
      <c r="C318" s="274" t="s">
        <v>318</v>
      </c>
      <c r="D318" s="274">
        <v>304</v>
      </c>
      <c r="E318" s="30" t="s">
        <v>42</v>
      </c>
      <c r="F318" s="13"/>
      <c r="G318" s="276">
        <v>3</v>
      </c>
      <c r="H318" s="276"/>
      <c r="I318" s="276"/>
      <c r="J318" s="276"/>
      <c r="K318" s="276"/>
      <c r="L318" s="276"/>
      <c r="M318" s="276"/>
      <c r="N318" s="276">
        <v>3</v>
      </c>
      <c r="O318" s="276"/>
      <c r="P318" s="276"/>
      <c r="Q318" s="276"/>
      <c r="R318" s="276"/>
      <c r="S318" s="314"/>
      <c r="T318" s="56"/>
      <c r="U318" s="276"/>
      <c r="V318" s="276"/>
      <c r="W318" s="117"/>
      <c r="X318" s="2"/>
      <c r="Y318" s="36"/>
      <c r="Z318" s="276"/>
      <c r="AA318" s="276"/>
      <c r="AB318" s="117"/>
      <c r="AC318" s="2"/>
      <c r="AD318" s="13"/>
      <c r="AE318" s="1"/>
      <c r="AF318" s="2"/>
    </row>
    <row r="319" spans="2:32" x14ac:dyDescent="0.2">
      <c r="B319" s="39" t="s">
        <v>94</v>
      </c>
      <c r="C319" s="274" t="s">
        <v>318</v>
      </c>
      <c r="D319" s="276">
        <v>305</v>
      </c>
      <c r="E319" s="30" t="s">
        <v>42</v>
      </c>
      <c r="F319" s="13"/>
      <c r="G319" s="276">
        <v>3</v>
      </c>
      <c r="H319" s="276"/>
      <c r="I319" s="276"/>
      <c r="J319" s="276"/>
      <c r="K319" s="276"/>
      <c r="L319" s="276"/>
      <c r="M319" s="276"/>
      <c r="N319" s="276"/>
      <c r="O319" s="276"/>
      <c r="P319" s="276"/>
      <c r="Q319" s="276"/>
      <c r="R319" s="276"/>
      <c r="S319" s="314"/>
      <c r="T319" s="56"/>
      <c r="U319" s="276"/>
      <c r="V319" s="276"/>
      <c r="W319" s="117"/>
      <c r="X319" s="2"/>
      <c r="Y319" s="36"/>
      <c r="Z319" s="276"/>
      <c r="AA319" s="276"/>
      <c r="AB319" s="117"/>
      <c r="AC319" s="2"/>
      <c r="AD319" s="13"/>
      <c r="AE319" s="1"/>
      <c r="AF319" s="2"/>
    </row>
    <row r="320" spans="2:32" x14ac:dyDescent="0.2">
      <c r="B320" s="39" t="s">
        <v>94</v>
      </c>
      <c r="C320" s="274" t="s">
        <v>318</v>
      </c>
      <c r="D320" s="276">
        <v>306</v>
      </c>
      <c r="E320" s="30" t="s">
        <v>42</v>
      </c>
      <c r="F320" s="13"/>
      <c r="G320" s="276">
        <v>3</v>
      </c>
      <c r="H320" s="276"/>
      <c r="I320" s="276"/>
      <c r="J320" s="276"/>
      <c r="K320" s="276"/>
      <c r="L320" s="276"/>
      <c r="M320" s="276"/>
      <c r="N320" s="276"/>
      <c r="O320" s="276"/>
      <c r="P320" s="276"/>
      <c r="Q320" s="276"/>
      <c r="R320" s="276"/>
      <c r="S320" s="314"/>
      <c r="T320" s="56"/>
      <c r="U320" s="276"/>
      <c r="V320" s="276"/>
      <c r="W320" s="117"/>
      <c r="X320" s="2"/>
      <c r="Y320" s="36"/>
      <c r="Z320" s="276"/>
      <c r="AA320" s="276"/>
      <c r="AB320" s="117"/>
      <c r="AC320" s="2"/>
      <c r="AD320" s="13"/>
      <c r="AE320" s="1"/>
      <c r="AF320" s="2"/>
    </row>
    <row r="321" spans="2:32" x14ac:dyDescent="0.2">
      <c r="B321" s="39" t="s">
        <v>94</v>
      </c>
      <c r="C321" s="274" t="s">
        <v>318</v>
      </c>
      <c r="D321" s="274">
        <v>307</v>
      </c>
      <c r="E321" s="30" t="s">
        <v>42</v>
      </c>
      <c r="F321" s="13"/>
      <c r="G321" s="276">
        <v>3</v>
      </c>
      <c r="H321" s="276"/>
      <c r="I321" s="276"/>
      <c r="J321" s="276"/>
      <c r="K321" s="276"/>
      <c r="L321" s="276"/>
      <c r="M321" s="276"/>
      <c r="N321" s="276"/>
      <c r="O321" s="276"/>
      <c r="P321" s="276"/>
      <c r="Q321" s="276"/>
      <c r="R321" s="276"/>
      <c r="S321" s="314"/>
      <c r="T321" s="56"/>
      <c r="U321" s="276"/>
      <c r="V321" s="276"/>
      <c r="W321" s="117"/>
      <c r="X321" s="2"/>
      <c r="Y321" s="36"/>
      <c r="Z321" s="276"/>
      <c r="AA321" s="276"/>
      <c r="AB321" s="117"/>
      <c r="AC321" s="2"/>
      <c r="AD321" s="13"/>
      <c r="AE321" s="1"/>
      <c r="AF321" s="2"/>
    </row>
    <row r="322" spans="2:32" x14ac:dyDescent="0.2">
      <c r="B322" s="39" t="s">
        <v>94</v>
      </c>
      <c r="C322" s="274" t="s">
        <v>318</v>
      </c>
      <c r="D322" s="276">
        <v>308</v>
      </c>
      <c r="E322" s="30" t="s">
        <v>44</v>
      </c>
      <c r="F322" s="13"/>
      <c r="G322" s="276">
        <v>1</v>
      </c>
      <c r="H322" s="276">
        <v>6</v>
      </c>
      <c r="I322" s="276"/>
      <c r="J322" s="276"/>
      <c r="K322" s="276"/>
      <c r="L322" s="276"/>
      <c r="M322" s="276"/>
      <c r="N322" s="276">
        <v>3</v>
      </c>
      <c r="O322" s="276"/>
      <c r="P322" s="276">
        <v>3</v>
      </c>
      <c r="Q322" s="276"/>
      <c r="R322" s="276"/>
      <c r="S322" s="314"/>
      <c r="T322" s="56"/>
      <c r="U322" s="276"/>
      <c r="V322" s="276"/>
      <c r="W322" s="117"/>
      <c r="X322" s="2"/>
      <c r="Y322" s="36"/>
      <c r="Z322" s="276"/>
      <c r="AA322" s="276"/>
      <c r="AB322" s="117"/>
      <c r="AC322" s="2"/>
      <c r="AD322" s="13"/>
      <c r="AE322" s="1"/>
      <c r="AF322" s="2"/>
    </row>
    <row r="323" spans="2:32" x14ac:dyDescent="0.2">
      <c r="B323" s="39" t="s">
        <v>94</v>
      </c>
      <c r="C323" s="274" t="s">
        <v>318</v>
      </c>
      <c r="D323" s="276">
        <v>309</v>
      </c>
      <c r="E323" s="30" t="s">
        <v>42</v>
      </c>
      <c r="F323" s="13"/>
      <c r="G323" s="276">
        <v>3</v>
      </c>
      <c r="H323" s="276"/>
      <c r="I323" s="276"/>
      <c r="J323" s="276"/>
      <c r="K323" s="276"/>
      <c r="L323" s="276"/>
      <c r="M323" s="276"/>
      <c r="N323" s="276"/>
      <c r="O323" s="276"/>
      <c r="P323" s="276"/>
      <c r="Q323" s="276"/>
      <c r="R323" s="276"/>
      <c r="S323" s="314"/>
      <c r="T323" s="56"/>
      <c r="U323" s="276"/>
      <c r="V323" s="276"/>
      <c r="W323" s="117"/>
      <c r="X323" s="2"/>
      <c r="Y323" s="36"/>
      <c r="Z323" s="276"/>
      <c r="AA323" s="276"/>
      <c r="AB323" s="117"/>
      <c r="AC323" s="2"/>
      <c r="AD323" s="13"/>
      <c r="AE323" s="1"/>
      <c r="AF323" s="2"/>
    </row>
    <row r="324" spans="2:32" x14ac:dyDescent="0.2">
      <c r="B324" s="39" t="s">
        <v>94</v>
      </c>
      <c r="C324" s="274" t="s">
        <v>318</v>
      </c>
      <c r="D324" s="274">
        <v>310</v>
      </c>
      <c r="E324" s="30" t="s">
        <v>42</v>
      </c>
      <c r="F324" s="13"/>
      <c r="G324" s="276">
        <v>3</v>
      </c>
      <c r="H324" s="276"/>
      <c r="I324" s="276"/>
      <c r="J324" s="276"/>
      <c r="K324" s="276"/>
      <c r="L324" s="276"/>
      <c r="M324" s="276"/>
      <c r="N324" s="276">
        <v>3</v>
      </c>
      <c r="O324" s="276"/>
      <c r="P324" s="276"/>
      <c r="Q324" s="276"/>
      <c r="R324" s="276"/>
      <c r="S324" s="314"/>
      <c r="T324" s="56"/>
      <c r="U324" s="276"/>
      <c r="V324" s="276"/>
      <c r="W324" s="117"/>
      <c r="X324" s="2"/>
      <c r="Y324" s="36"/>
      <c r="Z324" s="276"/>
      <c r="AA324" s="276"/>
      <c r="AB324" s="117"/>
      <c r="AC324" s="2"/>
      <c r="AD324" s="13"/>
      <c r="AE324" s="1"/>
      <c r="AF324" s="2"/>
    </row>
    <row r="325" spans="2:32" x14ac:dyDescent="0.2">
      <c r="B325" s="39" t="s">
        <v>94</v>
      </c>
      <c r="C325" s="274" t="s">
        <v>318</v>
      </c>
      <c r="D325" s="276">
        <v>311</v>
      </c>
      <c r="E325" s="30" t="s">
        <v>1721</v>
      </c>
      <c r="F325" s="13"/>
      <c r="G325" s="276">
        <v>4</v>
      </c>
      <c r="H325" s="276">
        <v>3</v>
      </c>
      <c r="I325" s="276"/>
      <c r="J325" s="276"/>
      <c r="K325" s="276"/>
      <c r="L325" s="276"/>
      <c r="M325" s="276"/>
      <c r="N325" s="276"/>
      <c r="O325" s="276"/>
      <c r="P325" s="276"/>
      <c r="Q325" s="276"/>
      <c r="R325" s="276"/>
      <c r="S325" s="314"/>
      <c r="T325" s="56"/>
      <c r="U325" s="276"/>
      <c r="V325" s="276"/>
      <c r="W325" s="117"/>
      <c r="X325" s="2"/>
      <c r="Y325" s="36"/>
      <c r="Z325" s="276"/>
      <c r="AA325" s="276"/>
      <c r="AB325" s="117"/>
      <c r="AC325" s="2"/>
      <c r="AD325" s="13"/>
      <c r="AE325" s="1"/>
      <c r="AF325" s="2"/>
    </row>
    <row r="326" spans="2:32" x14ac:dyDescent="0.2">
      <c r="B326" s="39" t="s">
        <v>94</v>
      </c>
      <c r="C326" s="274" t="s">
        <v>318</v>
      </c>
      <c r="D326" s="276">
        <v>312</v>
      </c>
      <c r="E326" s="30" t="s">
        <v>1723</v>
      </c>
      <c r="F326" s="13"/>
      <c r="G326" s="276">
        <v>2</v>
      </c>
      <c r="H326" s="276">
        <v>6</v>
      </c>
      <c r="I326" s="276"/>
      <c r="J326" s="276"/>
      <c r="K326" s="276"/>
      <c r="L326" s="276"/>
      <c r="M326" s="276"/>
      <c r="N326" s="276"/>
      <c r="O326" s="276"/>
      <c r="P326" s="276"/>
      <c r="Q326" s="276"/>
      <c r="R326" s="276"/>
      <c r="S326" s="314"/>
      <c r="T326" s="56"/>
      <c r="U326" s="276"/>
      <c r="V326" s="276"/>
      <c r="W326" s="117"/>
      <c r="X326" s="2"/>
      <c r="Y326" s="36"/>
      <c r="Z326" s="276"/>
      <c r="AA326" s="276"/>
      <c r="AB326" s="117"/>
      <c r="AC326" s="2"/>
      <c r="AD326" s="13"/>
      <c r="AE326" s="1"/>
      <c r="AF326" s="2"/>
    </row>
    <row r="327" spans="2:32" x14ac:dyDescent="0.2">
      <c r="B327" s="39" t="s">
        <v>94</v>
      </c>
      <c r="C327" s="274" t="s">
        <v>318</v>
      </c>
      <c r="D327" s="274">
        <v>313</v>
      </c>
      <c r="E327" s="30" t="s">
        <v>60</v>
      </c>
      <c r="F327" s="13"/>
      <c r="G327" s="276">
        <v>3</v>
      </c>
      <c r="H327" s="276">
        <v>6</v>
      </c>
      <c r="I327" s="276"/>
      <c r="J327" s="276"/>
      <c r="K327" s="276"/>
      <c r="L327" s="276"/>
      <c r="M327" s="276"/>
      <c r="N327" s="276"/>
      <c r="O327" s="276"/>
      <c r="P327" s="276"/>
      <c r="Q327" s="276"/>
      <c r="R327" s="276"/>
      <c r="S327" s="314"/>
      <c r="T327" s="56"/>
      <c r="U327" s="276"/>
      <c r="V327" s="276"/>
      <c r="W327" s="117"/>
      <c r="X327" s="2"/>
      <c r="Y327" s="36"/>
      <c r="Z327" s="276"/>
      <c r="AA327" s="276"/>
      <c r="AB327" s="117"/>
      <c r="AC327" s="2"/>
      <c r="AD327" s="13"/>
      <c r="AE327" s="1"/>
      <c r="AF327" s="2"/>
    </row>
    <row r="328" spans="2:32" x14ac:dyDescent="0.2">
      <c r="B328" s="39" t="s">
        <v>94</v>
      </c>
      <c r="C328" s="274" t="s">
        <v>318</v>
      </c>
      <c r="D328" s="276">
        <v>314</v>
      </c>
      <c r="E328" s="30" t="s">
        <v>60</v>
      </c>
      <c r="F328" s="13"/>
      <c r="G328" s="276">
        <v>2</v>
      </c>
      <c r="H328" s="276">
        <v>6</v>
      </c>
      <c r="I328" s="276"/>
      <c r="J328" s="276"/>
      <c r="K328" s="276"/>
      <c r="L328" s="276"/>
      <c r="M328" s="276"/>
      <c r="N328" s="276"/>
      <c r="O328" s="276"/>
      <c r="P328" s="276"/>
      <c r="Q328" s="276"/>
      <c r="R328" s="276"/>
      <c r="S328" s="314"/>
      <c r="T328" s="56"/>
      <c r="U328" s="276"/>
      <c r="V328" s="276"/>
      <c r="W328" s="117"/>
      <c r="X328" s="2"/>
      <c r="Y328" s="36"/>
      <c r="Z328" s="276"/>
      <c r="AA328" s="276"/>
      <c r="AB328" s="117"/>
      <c r="AC328" s="2"/>
      <c r="AD328" s="13"/>
      <c r="AE328" s="1"/>
      <c r="AF328" s="2"/>
    </row>
    <row r="329" spans="2:32" x14ac:dyDescent="0.2">
      <c r="B329" s="39" t="s">
        <v>94</v>
      </c>
      <c r="C329" s="274" t="s">
        <v>318</v>
      </c>
      <c r="D329" s="276">
        <v>315</v>
      </c>
      <c r="E329" s="30" t="s">
        <v>42</v>
      </c>
      <c r="F329" s="13"/>
      <c r="G329" s="276">
        <v>3</v>
      </c>
      <c r="H329" s="276"/>
      <c r="I329" s="276"/>
      <c r="J329" s="276"/>
      <c r="K329" s="276">
        <v>3</v>
      </c>
      <c r="L329" s="276"/>
      <c r="M329" s="276"/>
      <c r="N329" s="276"/>
      <c r="O329" s="276"/>
      <c r="P329" s="276"/>
      <c r="Q329" s="276"/>
      <c r="R329" s="276"/>
      <c r="S329" s="314"/>
      <c r="T329" s="56"/>
      <c r="U329" s="276"/>
      <c r="V329" s="276"/>
      <c r="W329" s="117"/>
      <c r="X329" s="2"/>
      <c r="Y329" s="36"/>
      <c r="Z329" s="276"/>
      <c r="AA329" s="276"/>
      <c r="AB329" s="117"/>
      <c r="AC329" s="2"/>
      <c r="AD329" s="13"/>
      <c r="AE329" s="1"/>
      <c r="AF329" s="2"/>
    </row>
    <row r="330" spans="2:32" x14ac:dyDescent="0.2">
      <c r="B330" s="39" t="s">
        <v>94</v>
      </c>
      <c r="C330" s="274" t="s">
        <v>318</v>
      </c>
      <c r="D330" s="274">
        <v>316</v>
      </c>
      <c r="E330" s="30" t="s">
        <v>42</v>
      </c>
      <c r="F330" s="13"/>
      <c r="G330" s="276">
        <v>3</v>
      </c>
      <c r="H330" s="276"/>
      <c r="I330" s="276"/>
      <c r="J330" s="276"/>
      <c r="K330" s="276">
        <v>3</v>
      </c>
      <c r="L330" s="276"/>
      <c r="M330" s="276"/>
      <c r="N330" s="276"/>
      <c r="O330" s="276"/>
      <c r="P330" s="276"/>
      <c r="Q330" s="276"/>
      <c r="R330" s="276"/>
      <c r="S330" s="314"/>
      <c r="T330" s="56"/>
      <c r="U330" s="276"/>
      <c r="V330" s="276"/>
      <c r="W330" s="117"/>
      <c r="X330" s="2"/>
      <c r="Y330" s="36"/>
      <c r="Z330" s="276"/>
      <c r="AA330" s="276"/>
      <c r="AB330" s="117"/>
      <c r="AC330" s="2"/>
      <c r="AD330" s="13"/>
      <c r="AE330" s="1"/>
      <c r="AF330" s="2"/>
    </row>
    <row r="331" spans="2:32" x14ac:dyDescent="0.2">
      <c r="B331" s="39" t="s">
        <v>94</v>
      </c>
      <c r="C331" s="274" t="s">
        <v>318</v>
      </c>
      <c r="D331" s="276">
        <v>317</v>
      </c>
      <c r="E331" s="30" t="s">
        <v>42</v>
      </c>
      <c r="F331" s="13"/>
      <c r="G331" s="276">
        <v>3</v>
      </c>
      <c r="H331" s="276"/>
      <c r="I331" s="276"/>
      <c r="J331" s="276"/>
      <c r="K331" s="276">
        <v>3</v>
      </c>
      <c r="L331" s="276"/>
      <c r="M331" s="276"/>
      <c r="N331" s="276">
        <v>3</v>
      </c>
      <c r="O331" s="276"/>
      <c r="P331" s="276"/>
      <c r="Q331" s="276"/>
      <c r="R331" s="276"/>
      <c r="S331" s="314"/>
      <c r="T331" s="56"/>
      <c r="U331" s="276"/>
      <c r="V331" s="276"/>
      <c r="W331" s="117"/>
      <c r="X331" s="2"/>
      <c r="Y331" s="36"/>
      <c r="Z331" s="276"/>
      <c r="AA331" s="276"/>
      <c r="AB331" s="117"/>
      <c r="AC331" s="2"/>
      <c r="AD331" s="13"/>
      <c r="AE331" s="1"/>
      <c r="AF331" s="2"/>
    </row>
    <row r="332" spans="2:32" x14ac:dyDescent="0.2">
      <c r="B332" s="39" t="s">
        <v>94</v>
      </c>
      <c r="C332" s="274" t="s">
        <v>318</v>
      </c>
      <c r="D332" s="276">
        <v>318</v>
      </c>
      <c r="E332" s="30" t="s">
        <v>42</v>
      </c>
      <c r="F332" s="13"/>
      <c r="G332" s="276">
        <v>3</v>
      </c>
      <c r="H332" s="276"/>
      <c r="I332" s="276"/>
      <c r="J332" s="276"/>
      <c r="K332" s="276">
        <v>3</v>
      </c>
      <c r="L332" s="276"/>
      <c r="M332" s="276"/>
      <c r="N332" s="276">
        <v>3</v>
      </c>
      <c r="O332" s="276"/>
      <c r="P332" s="276"/>
      <c r="Q332" s="276"/>
      <c r="R332" s="276"/>
      <c r="S332" s="314"/>
      <c r="T332" s="56"/>
      <c r="U332" s="276"/>
      <c r="V332" s="276"/>
      <c r="W332" s="117"/>
      <c r="X332" s="2"/>
      <c r="Y332" s="36"/>
      <c r="Z332" s="276"/>
      <c r="AA332" s="276"/>
      <c r="AB332" s="117"/>
      <c r="AC332" s="2"/>
      <c r="AD332" s="13"/>
      <c r="AE332" s="1"/>
      <c r="AF332" s="2"/>
    </row>
    <row r="333" spans="2:32" x14ac:dyDescent="0.2">
      <c r="B333" s="39" t="s">
        <v>94</v>
      </c>
      <c r="C333" s="274" t="s">
        <v>318</v>
      </c>
      <c r="D333" s="274">
        <v>319</v>
      </c>
      <c r="E333" s="30" t="s">
        <v>49</v>
      </c>
      <c r="F333" s="13"/>
      <c r="G333" s="276"/>
      <c r="H333" s="276">
        <v>3</v>
      </c>
      <c r="I333" s="276"/>
      <c r="J333" s="276"/>
      <c r="K333" s="276">
        <v>3</v>
      </c>
      <c r="L333" s="276"/>
      <c r="M333" s="276"/>
      <c r="N333" s="276">
        <v>3</v>
      </c>
      <c r="O333" s="276"/>
      <c r="P333" s="276"/>
      <c r="Q333" s="276"/>
      <c r="R333" s="276"/>
      <c r="S333" s="314"/>
      <c r="T333" s="56"/>
      <c r="U333" s="276"/>
      <c r="V333" s="276"/>
      <c r="W333" s="117"/>
      <c r="X333" s="2"/>
      <c r="Y333" s="36"/>
      <c r="Z333" s="276"/>
      <c r="AA333" s="276"/>
      <c r="AB333" s="117"/>
      <c r="AC333" s="2"/>
      <c r="AD333" s="13"/>
      <c r="AE333" s="1"/>
      <c r="AF333" s="2"/>
    </row>
    <row r="334" spans="2:32" x14ac:dyDescent="0.2">
      <c r="B334" s="39" t="s">
        <v>94</v>
      </c>
      <c r="C334" s="274" t="s">
        <v>318</v>
      </c>
      <c r="D334" s="276">
        <v>320</v>
      </c>
      <c r="E334" s="30" t="s">
        <v>1723</v>
      </c>
      <c r="F334" s="13"/>
      <c r="G334" s="276">
        <v>2</v>
      </c>
      <c r="H334" s="276">
        <v>6</v>
      </c>
      <c r="I334" s="276"/>
      <c r="J334" s="276"/>
      <c r="K334" s="276"/>
      <c r="L334" s="276"/>
      <c r="M334" s="276"/>
      <c r="N334" s="276">
        <v>3</v>
      </c>
      <c r="O334" s="276"/>
      <c r="P334" s="276"/>
      <c r="Q334" s="276"/>
      <c r="R334" s="276"/>
      <c r="S334" s="314"/>
      <c r="T334" s="56"/>
      <c r="U334" s="276"/>
      <c r="V334" s="276"/>
      <c r="W334" s="117"/>
      <c r="X334" s="2"/>
      <c r="Y334" s="36"/>
      <c r="Z334" s="276"/>
      <c r="AA334" s="276"/>
      <c r="AB334" s="117"/>
      <c r="AC334" s="2"/>
      <c r="AD334" s="13"/>
      <c r="AE334" s="1"/>
      <c r="AF334" s="2"/>
    </row>
    <row r="335" spans="2:32" x14ac:dyDescent="0.2">
      <c r="B335" s="39" t="s">
        <v>94</v>
      </c>
      <c r="C335" s="274" t="s">
        <v>318</v>
      </c>
      <c r="D335" s="276">
        <v>321</v>
      </c>
      <c r="E335" s="30" t="s">
        <v>42</v>
      </c>
      <c r="F335" s="13"/>
      <c r="G335" s="276">
        <v>3</v>
      </c>
      <c r="H335" s="276"/>
      <c r="I335" s="276"/>
      <c r="J335" s="276"/>
      <c r="K335" s="276"/>
      <c r="L335" s="276"/>
      <c r="M335" s="276"/>
      <c r="N335" s="276"/>
      <c r="O335" s="276"/>
      <c r="P335" s="276"/>
      <c r="Q335" s="276"/>
      <c r="R335" s="276"/>
      <c r="S335" s="314"/>
      <c r="T335" s="56"/>
      <c r="U335" s="276"/>
      <c r="V335" s="276"/>
      <c r="W335" s="117"/>
      <c r="X335" s="2"/>
      <c r="Y335" s="36"/>
      <c r="Z335" s="276"/>
      <c r="AA335" s="276"/>
      <c r="AB335" s="117"/>
      <c r="AC335" s="2"/>
      <c r="AD335" s="13"/>
      <c r="AE335" s="1"/>
      <c r="AF335" s="2"/>
    </row>
    <row r="336" spans="2:32" x14ac:dyDescent="0.2">
      <c r="B336" s="39" t="s">
        <v>94</v>
      </c>
      <c r="C336" s="274" t="s">
        <v>318</v>
      </c>
      <c r="D336" s="274">
        <v>322</v>
      </c>
      <c r="E336" s="30" t="s">
        <v>42</v>
      </c>
      <c r="F336" s="13"/>
      <c r="G336" s="276">
        <v>3</v>
      </c>
      <c r="H336" s="276"/>
      <c r="I336" s="276"/>
      <c r="J336" s="276"/>
      <c r="K336" s="276"/>
      <c r="L336" s="276"/>
      <c r="M336" s="276"/>
      <c r="N336" s="276">
        <v>3</v>
      </c>
      <c r="O336" s="276"/>
      <c r="P336" s="276"/>
      <c r="Q336" s="276"/>
      <c r="R336" s="276"/>
      <c r="S336" s="314"/>
      <c r="T336" s="56"/>
      <c r="U336" s="276"/>
      <c r="V336" s="276"/>
      <c r="W336" s="117"/>
      <c r="X336" s="2"/>
      <c r="Y336" s="36"/>
      <c r="Z336" s="276"/>
      <c r="AA336" s="276"/>
      <c r="AB336" s="117"/>
      <c r="AC336" s="2"/>
      <c r="AD336" s="13"/>
      <c r="AE336" s="1"/>
      <c r="AF336" s="2"/>
    </row>
    <row r="337" spans="2:32" x14ac:dyDescent="0.2">
      <c r="B337" s="39" t="s">
        <v>94</v>
      </c>
      <c r="C337" s="274" t="s">
        <v>318</v>
      </c>
      <c r="D337" s="276">
        <v>323</v>
      </c>
      <c r="E337" s="30" t="s">
        <v>315</v>
      </c>
      <c r="F337" s="13"/>
      <c r="G337" s="276">
        <v>3</v>
      </c>
      <c r="H337" s="276">
        <v>6</v>
      </c>
      <c r="I337" s="276">
        <v>3</v>
      </c>
      <c r="J337" s="276"/>
      <c r="K337" s="276"/>
      <c r="L337" s="276"/>
      <c r="M337" s="276"/>
      <c r="N337" s="276"/>
      <c r="O337" s="276"/>
      <c r="P337" s="276"/>
      <c r="Q337" s="276"/>
      <c r="R337" s="276"/>
      <c r="S337" s="314"/>
      <c r="T337" s="56"/>
      <c r="U337" s="276"/>
      <c r="V337" s="276"/>
      <c r="W337" s="117"/>
      <c r="X337" s="2"/>
      <c r="Y337" s="36"/>
      <c r="Z337" s="276"/>
      <c r="AA337" s="276"/>
      <c r="AB337" s="117"/>
      <c r="AC337" s="2"/>
      <c r="AD337" s="13"/>
      <c r="AE337" s="1"/>
      <c r="AF337" s="2"/>
    </row>
    <row r="338" spans="2:32" x14ac:dyDescent="0.2">
      <c r="B338" s="39" t="s">
        <v>94</v>
      </c>
      <c r="C338" s="274" t="s">
        <v>318</v>
      </c>
      <c r="D338" s="276">
        <v>324</v>
      </c>
      <c r="E338" s="30" t="s">
        <v>49</v>
      </c>
      <c r="F338" s="13"/>
      <c r="G338" s="276"/>
      <c r="H338" s="276">
        <v>3</v>
      </c>
      <c r="I338" s="276"/>
      <c r="J338" s="276"/>
      <c r="K338" s="276">
        <v>3</v>
      </c>
      <c r="L338" s="276"/>
      <c r="M338" s="276"/>
      <c r="N338" s="276">
        <v>3</v>
      </c>
      <c r="O338" s="276"/>
      <c r="P338" s="276"/>
      <c r="Q338" s="276"/>
      <c r="R338" s="276"/>
      <c r="S338" s="314"/>
      <c r="T338" s="56"/>
      <c r="U338" s="276"/>
      <c r="V338" s="276"/>
      <c r="W338" s="117"/>
      <c r="X338" s="2"/>
      <c r="Y338" s="36"/>
      <c r="Z338" s="276"/>
      <c r="AA338" s="276"/>
      <c r="AB338" s="117"/>
      <c r="AC338" s="2"/>
      <c r="AD338" s="13"/>
      <c r="AE338" s="1"/>
      <c r="AF338" s="2"/>
    </row>
    <row r="339" spans="2:32" x14ac:dyDescent="0.2">
      <c r="B339" s="39" t="s">
        <v>94</v>
      </c>
      <c r="C339" s="274" t="s">
        <v>318</v>
      </c>
      <c r="D339" s="274">
        <v>325</v>
      </c>
      <c r="E339" s="30" t="s">
        <v>315</v>
      </c>
      <c r="F339" s="13"/>
      <c r="G339" s="276">
        <v>2</v>
      </c>
      <c r="H339" s="276"/>
      <c r="I339" s="276">
        <v>9</v>
      </c>
      <c r="J339" s="276"/>
      <c r="K339" s="276"/>
      <c r="L339" s="276"/>
      <c r="M339" s="276"/>
      <c r="N339" s="276"/>
      <c r="O339" s="276"/>
      <c r="P339" s="276"/>
      <c r="Q339" s="276"/>
      <c r="R339" s="276"/>
      <c r="S339" s="314"/>
      <c r="T339" s="56"/>
      <c r="U339" s="276"/>
      <c r="V339" s="276"/>
      <c r="W339" s="117"/>
      <c r="X339" s="2"/>
      <c r="Y339" s="36"/>
      <c r="Z339" s="276"/>
      <c r="AA339" s="276"/>
      <c r="AB339" s="117"/>
      <c r="AC339" s="2"/>
      <c r="AD339" s="13"/>
      <c r="AE339" s="1"/>
      <c r="AF339" s="2"/>
    </row>
    <row r="340" spans="2:32" x14ac:dyDescent="0.2">
      <c r="B340" s="39" t="s">
        <v>94</v>
      </c>
      <c r="C340" s="274" t="s">
        <v>318</v>
      </c>
      <c r="D340" s="276">
        <v>326</v>
      </c>
      <c r="E340" s="30" t="s">
        <v>49</v>
      </c>
      <c r="F340" s="13"/>
      <c r="G340" s="276"/>
      <c r="H340" s="276"/>
      <c r="I340" s="276">
        <v>3</v>
      </c>
      <c r="J340" s="276"/>
      <c r="K340" s="276"/>
      <c r="L340" s="276"/>
      <c r="M340" s="276"/>
      <c r="N340" s="276"/>
      <c r="O340" s="276"/>
      <c r="P340" s="276"/>
      <c r="Q340" s="276"/>
      <c r="R340" s="276"/>
      <c r="S340" s="314"/>
      <c r="T340" s="56"/>
      <c r="U340" s="276"/>
      <c r="V340" s="276"/>
      <c r="W340" s="117"/>
      <c r="X340" s="2"/>
      <c r="Y340" s="36"/>
      <c r="Z340" s="276"/>
      <c r="AA340" s="276"/>
      <c r="AB340" s="117"/>
      <c r="AC340" s="2"/>
      <c r="AD340" s="13"/>
      <c r="AE340" s="1"/>
      <c r="AF340" s="2"/>
    </row>
    <row r="341" spans="2:32" x14ac:dyDescent="0.2">
      <c r="B341" s="39" t="s">
        <v>94</v>
      </c>
      <c r="C341" s="274" t="s">
        <v>318</v>
      </c>
      <c r="D341" s="276">
        <v>327</v>
      </c>
      <c r="E341" s="30" t="s">
        <v>1723</v>
      </c>
      <c r="F341" s="13"/>
      <c r="G341" s="276">
        <v>2</v>
      </c>
      <c r="H341" s="276"/>
      <c r="I341" s="276">
        <v>6</v>
      </c>
      <c r="J341" s="276"/>
      <c r="K341" s="276">
        <v>3</v>
      </c>
      <c r="L341" s="276"/>
      <c r="M341" s="276"/>
      <c r="N341" s="276"/>
      <c r="O341" s="276"/>
      <c r="P341" s="276"/>
      <c r="Q341" s="276"/>
      <c r="R341" s="276"/>
      <c r="S341" s="314"/>
      <c r="T341" s="56"/>
      <c r="U341" s="276"/>
      <c r="V341" s="276"/>
      <c r="W341" s="117"/>
      <c r="X341" s="2"/>
      <c r="Y341" s="36"/>
      <c r="Z341" s="276"/>
      <c r="AA341" s="276"/>
      <c r="AB341" s="117"/>
      <c r="AC341" s="2"/>
      <c r="AD341" s="13"/>
      <c r="AE341" s="1"/>
      <c r="AF341" s="2"/>
    </row>
    <row r="342" spans="2:32" x14ac:dyDescent="0.2">
      <c r="B342" s="39" t="s">
        <v>94</v>
      </c>
      <c r="C342" s="274" t="s">
        <v>318</v>
      </c>
      <c r="D342" s="274">
        <v>328</v>
      </c>
      <c r="E342" s="30" t="s">
        <v>49</v>
      </c>
      <c r="F342" s="13"/>
      <c r="G342" s="276"/>
      <c r="H342" s="276"/>
      <c r="I342" s="276">
        <v>3</v>
      </c>
      <c r="J342" s="276"/>
      <c r="K342" s="276">
        <v>3</v>
      </c>
      <c r="L342" s="276"/>
      <c r="M342" s="276"/>
      <c r="N342" s="276">
        <v>3</v>
      </c>
      <c r="O342" s="276"/>
      <c r="P342" s="276"/>
      <c r="Q342" s="276"/>
      <c r="R342" s="276"/>
      <c r="S342" s="314"/>
      <c r="T342" s="56"/>
      <c r="U342" s="276"/>
      <c r="V342" s="276"/>
      <c r="W342" s="117"/>
      <c r="X342" s="2"/>
      <c r="Y342" s="36"/>
      <c r="Z342" s="276"/>
      <c r="AA342" s="276"/>
      <c r="AB342" s="117"/>
      <c r="AC342" s="2"/>
      <c r="AD342" s="13"/>
      <c r="AE342" s="1"/>
      <c r="AF342" s="2"/>
    </row>
    <row r="343" spans="2:32" x14ac:dyDescent="0.2">
      <c r="B343" s="39" t="s">
        <v>94</v>
      </c>
      <c r="C343" s="274" t="s">
        <v>318</v>
      </c>
      <c r="D343" s="276">
        <v>329</v>
      </c>
      <c r="E343" s="30" t="s">
        <v>44</v>
      </c>
      <c r="F343" s="13"/>
      <c r="G343" s="276">
        <v>1</v>
      </c>
      <c r="H343" s="276"/>
      <c r="I343" s="276"/>
      <c r="J343" s="276">
        <v>6</v>
      </c>
      <c r="K343" s="276"/>
      <c r="L343" s="276"/>
      <c r="M343" s="276"/>
      <c r="N343" s="276"/>
      <c r="O343" s="276"/>
      <c r="P343" s="276"/>
      <c r="Q343" s="276"/>
      <c r="R343" s="276"/>
      <c r="S343" s="314"/>
      <c r="T343" s="56"/>
      <c r="U343" s="276"/>
      <c r="V343" s="276"/>
      <c r="W343" s="117"/>
      <c r="X343" s="2"/>
      <c r="Y343" s="36"/>
      <c r="Z343" s="276"/>
      <c r="AA343" s="276"/>
      <c r="AB343" s="117"/>
      <c r="AC343" s="2"/>
      <c r="AD343" s="13"/>
      <c r="AE343" s="1"/>
      <c r="AF343" s="2"/>
    </row>
    <row r="344" spans="2:32" x14ac:dyDescent="0.2">
      <c r="B344" s="39" t="s">
        <v>94</v>
      </c>
      <c r="C344" s="274" t="s">
        <v>318</v>
      </c>
      <c r="D344" s="276">
        <v>330</v>
      </c>
      <c r="E344" s="30" t="s">
        <v>42</v>
      </c>
      <c r="F344" s="13"/>
      <c r="G344" s="276">
        <v>3</v>
      </c>
      <c r="H344" s="276"/>
      <c r="I344" s="276"/>
      <c r="J344" s="276"/>
      <c r="K344" s="276"/>
      <c r="L344" s="276"/>
      <c r="M344" s="276"/>
      <c r="N344" s="276"/>
      <c r="O344" s="276"/>
      <c r="P344" s="276"/>
      <c r="Q344" s="276"/>
      <c r="R344" s="276"/>
      <c r="S344" s="314"/>
      <c r="T344" s="56"/>
      <c r="U344" s="276"/>
      <c r="V344" s="276"/>
      <c r="W344" s="117"/>
      <c r="X344" s="2"/>
      <c r="Y344" s="36"/>
      <c r="Z344" s="276"/>
      <c r="AA344" s="276"/>
      <c r="AB344" s="117"/>
      <c r="AC344" s="2"/>
      <c r="AD344" s="13"/>
      <c r="AE344" s="1"/>
      <c r="AF344" s="2"/>
    </row>
    <row r="345" spans="2:32" x14ac:dyDescent="0.2">
      <c r="B345" s="39" t="s">
        <v>94</v>
      </c>
      <c r="C345" s="274" t="s">
        <v>318</v>
      </c>
      <c r="D345" s="274">
        <v>331</v>
      </c>
      <c r="E345" s="30" t="s">
        <v>42</v>
      </c>
      <c r="F345" s="13"/>
      <c r="G345" s="276">
        <v>3</v>
      </c>
      <c r="H345" s="276"/>
      <c r="I345" s="276"/>
      <c r="J345" s="276"/>
      <c r="K345" s="276"/>
      <c r="L345" s="276"/>
      <c r="M345" s="276"/>
      <c r="N345" s="276"/>
      <c r="O345" s="276"/>
      <c r="P345" s="276"/>
      <c r="Q345" s="276"/>
      <c r="R345" s="276"/>
      <c r="S345" s="314"/>
      <c r="T345" s="56"/>
      <c r="U345" s="276"/>
      <c r="V345" s="276"/>
      <c r="W345" s="117"/>
      <c r="X345" s="2"/>
      <c r="Y345" s="36"/>
      <c r="Z345" s="276"/>
      <c r="AA345" s="276"/>
      <c r="AB345" s="117"/>
      <c r="AC345" s="2"/>
      <c r="AD345" s="13"/>
      <c r="AE345" s="1"/>
      <c r="AF345" s="2"/>
    </row>
    <row r="346" spans="2:32" x14ac:dyDescent="0.2">
      <c r="B346" s="39" t="s">
        <v>94</v>
      </c>
      <c r="C346" s="274" t="s">
        <v>318</v>
      </c>
      <c r="D346" s="276">
        <v>332</v>
      </c>
      <c r="E346" s="30" t="s">
        <v>60</v>
      </c>
      <c r="F346" s="13"/>
      <c r="G346" s="276">
        <v>3</v>
      </c>
      <c r="H346" s="276"/>
      <c r="I346" s="276"/>
      <c r="J346" s="276">
        <v>6</v>
      </c>
      <c r="K346" s="276"/>
      <c r="L346" s="276"/>
      <c r="M346" s="276"/>
      <c r="N346" s="276"/>
      <c r="O346" s="276"/>
      <c r="P346" s="276"/>
      <c r="Q346" s="276"/>
      <c r="R346" s="276"/>
      <c r="S346" s="314"/>
      <c r="T346" s="56"/>
      <c r="U346" s="276"/>
      <c r="V346" s="276"/>
      <c r="W346" s="117"/>
      <c r="X346" s="2"/>
      <c r="Y346" s="36"/>
      <c r="Z346" s="276"/>
      <c r="AA346" s="276"/>
      <c r="AB346" s="117"/>
      <c r="AC346" s="2"/>
      <c r="AD346" s="13"/>
      <c r="AE346" s="1"/>
      <c r="AF346" s="2"/>
    </row>
    <row r="347" spans="2:32" x14ac:dyDescent="0.2">
      <c r="B347" s="39" t="s">
        <v>94</v>
      </c>
      <c r="C347" s="274" t="s">
        <v>318</v>
      </c>
      <c r="D347" s="276">
        <v>333</v>
      </c>
      <c r="E347" s="30" t="s">
        <v>60</v>
      </c>
      <c r="F347" s="13"/>
      <c r="G347" s="276">
        <v>1</v>
      </c>
      <c r="H347" s="276"/>
      <c r="I347" s="276"/>
      <c r="J347" s="276">
        <v>6</v>
      </c>
      <c r="K347" s="276"/>
      <c r="L347" s="276"/>
      <c r="M347" s="276"/>
      <c r="N347" s="276"/>
      <c r="O347" s="276"/>
      <c r="P347" s="276"/>
      <c r="Q347" s="276"/>
      <c r="R347" s="276"/>
      <c r="S347" s="314"/>
      <c r="T347" s="56"/>
      <c r="U347" s="276"/>
      <c r="V347" s="276"/>
      <c r="W347" s="117"/>
      <c r="X347" s="2"/>
      <c r="Y347" s="36"/>
      <c r="Z347" s="276"/>
      <c r="AA347" s="276"/>
      <c r="AB347" s="117"/>
      <c r="AC347" s="2"/>
      <c r="AD347" s="13"/>
      <c r="AE347" s="1"/>
      <c r="AF347" s="2"/>
    </row>
    <row r="348" spans="2:32" x14ac:dyDescent="0.2">
      <c r="B348" s="39" t="s">
        <v>94</v>
      </c>
      <c r="C348" s="274" t="s">
        <v>318</v>
      </c>
      <c r="D348" s="274">
        <v>334</v>
      </c>
      <c r="E348" s="30" t="s">
        <v>42</v>
      </c>
      <c r="F348" s="13"/>
      <c r="G348" s="276">
        <v>3</v>
      </c>
      <c r="H348" s="276"/>
      <c r="I348" s="276"/>
      <c r="J348" s="276"/>
      <c r="K348" s="276"/>
      <c r="L348" s="276"/>
      <c r="M348" s="276"/>
      <c r="N348" s="276"/>
      <c r="O348" s="276"/>
      <c r="P348" s="276"/>
      <c r="Q348" s="276"/>
      <c r="R348" s="276"/>
      <c r="S348" s="314"/>
      <c r="T348" s="56"/>
      <c r="U348" s="276"/>
      <c r="V348" s="276"/>
      <c r="W348" s="117"/>
      <c r="X348" s="2"/>
      <c r="Y348" s="36"/>
      <c r="Z348" s="276"/>
      <c r="AA348" s="276"/>
      <c r="AB348" s="117"/>
      <c r="AC348" s="2"/>
      <c r="AD348" s="13"/>
      <c r="AE348" s="1"/>
      <c r="AF348" s="2"/>
    </row>
    <row r="349" spans="2:32" x14ac:dyDescent="0.2">
      <c r="B349" s="39" t="s">
        <v>94</v>
      </c>
      <c r="C349" s="274" t="s">
        <v>318</v>
      </c>
      <c r="D349" s="276">
        <v>335</v>
      </c>
      <c r="E349" s="30" t="s">
        <v>42</v>
      </c>
      <c r="F349" s="13"/>
      <c r="G349" s="276">
        <v>3</v>
      </c>
      <c r="H349" s="276"/>
      <c r="I349" s="276"/>
      <c r="J349" s="276"/>
      <c r="K349" s="276"/>
      <c r="L349" s="276"/>
      <c r="M349" s="276"/>
      <c r="N349" s="276"/>
      <c r="O349" s="276"/>
      <c r="P349" s="276"/>
      <c r="Q349" s="276"/>
      <c r="R349" s="276"/>
      <c r="S349" s="314"/>
      <c r="T349" s="56"/>
      <c r="U349" s="276"/>
      <c r="V349" s="276"/>
      <c r="W349" s="117"/>
      <c r="X349" s="2"/>
      <c r="Y349" s="36"/>
      <c r="Z349" s="276"/>
      <c r="AA349" s="276"/>
      <c r="AB349" s="117"/>
      <c r="AC349" s="2"/>
      <c r="AD349" s="13"/>
      <c r="AE349" s="1"/>
      <c r="AF349" s="2"/>
    </row>
    <row r="350" spans="2:32" x14ac:dyDescent="0.2">
      <c r="B350" s="39" t="s">
        <v>94</v>
      </c>
      <c r="C350" s="274" t="s">
        <v>318</v>
      </c>
      <c r="D350" s="276">
        <v>336</v>
      </c>
      <c r="E350" s="30" t="s">
        <v>42</v>
      </c>
      <c r="F350" s="13"/>
      <c r="G350" s="276">
        <v>3</v>
      </c>
      <c r="H350" s="276"/>
      <c r="I350" s="276"/>
      <c r="J350" s="276"/>
      <c r="K350" s="276"/>
      <c r="L350" s="276"/>
      <c r="M350" s="276"/>
      <c r="N350" s="276"/>
      <c r="O350" s="276"/>
      <c r="P350" s="276"/>
      <c r="Q350" s="276"/>
      <c r="R350" s="276"/>
      <c r="S350" s="314"/>
      <c r="T350" s="56"/>
      <c r="U350" s="276"/>
      <c r="V350" s="276"/>
      <c r="W350" s="117"/>
      <c r="X350" s="2"/>
      <c r="Y350" s="36"/>
      <c r="Z350" s="276"/>
      <c r="AA350" s="276"/>
      <c r="AB350" s="117"/>
      <c r="AC350" s="2"/>
      <c r="AD350" s="13"/>
      <c r="AE350" s="1"/>
      <c r="AF350" s="2"/>
    </row>
    <row r="351" spans="2:32" x14ac:dyDescent="0.2">
      <c r="B351" s="39" t="s">
        <v>94</v>
      </c>
      <c r="C351" s="274" t="s">
        <v>318</v>
      </c>
      <c r="D351" s="274">
        <v>337</v>
      </c>
      <c r="E351" s="30" t="s">
        <v>42</v>
      </c>
      <c r="F351" s="13"/>
      <c r="G351" s="276">
        <v>3</v>
      </c>
      <c r="H351" s="276"/>
      <c r="I351" s="276"/>
      <c r="J351" s="276"/>
      <c r="K351" s="276"/>
      <c r="L351" s="276"/>
      <c r="M351" s="276"/>
      <c r="N351" s="276"/>
      <c r="O351" s="276"/>
      <c r="P351" s="276"/>
      <c r="Q351" s="276"/>
      <c r="R351" s="276"/>
      <c r="S351" s="314"/>
      <c r="T351" s="56"/>
      <c r="U351" s="276"/>
      <c r="V351" s="276"/>
      <c r="W351" s="117"/>
      <c r="X351" s="2"/>
      <c r="Y351" s="36"/>
      <c r="Z351" s="276"/>
      <c r="AA351" s="276"/>
      <c r="AB351" s="117"/>
      <c r="AC351" s="2"/>
      <c r="AD351" s="13"/>
      <c r="AE351" s="1"/>
      <c r="AF351" s="2"/>
    </row>
    <row r="352" spans="2:32" x14ac:dyDescent="0.2">
      <c r="B352" s="39" t="s">
        <v>94</v>
      </c>
      <c r="C352" s="274" t="s">
        <v>318</v>
      </c>
      <c r="D352" s="276">
        <v>338</v>
      </c>
      <c r="E352" s="30" t="s">
        <v>44</v>
      </c>
      <c r="F352" s="13"/>
      <c r="G352" s="276">
        <v>1</v>
      </c>
      <c r="H352" s="276"/>
      <c r="I352" s="276"/>
      <c r="J352" s="276">
        <v>6</v>
      </c>
      <c r="K352" s="276"/>
      <c r="L352" s="276"/>
      <c r="M352" s="276"/>
      <c r="N352" s="276"/>
      <c r="O352" s="276"/>
      <c r="P352" s="276"/>
      <c r="Q352" s="276"/>
      <c r="R352" s="276"/>
      <c r="S352" s="314"/>
      <c r="T352" s="56"/>
      <c r="U352" s="276"/>
      <c r="V352" s="276"/>
      <c r="W352" s="117"/>
      <c r="X352" s="2"/>
      <c r="Y352" s="36"/>
      <c r="Z352" s="276"/>
      <c r="AA352" s="276"/>
      <c r="AB352" s="117"/>
      <c r="AC352" s="2"/>
      <c r="AD352" s="13"/>
      <c r="AE352" s="1"/>
      <c r="AF352" s="2"/>
    </row>
    <row r="353" spans="2:32" x14ac:dyDescent="0.2">
      <c r="B353" s="39" t="s">
        <v>94</v>
      </c>
      <c r="C353" s="274" t="s">
        <v>318</v>
      </c>
      <c r="D353" s="276">
        <v>339</v>
      </c>
      <c r="E353" s="30" t="s">
        <v>42</v>
      </c>
      <c r="F353" s="13"/>
      <c r="G353" s="276">
        <v>3</v>
      </c>
      <c r="H353" s="276"/>
      <c r="I353" s="276"/>
      <c r="J353" s="276"/>
      <c r="K353" s="276"/>
      <c r="L353" s="276"/>
      <c r="M353" s="276"/>
      <c r="N353" s="276"/>
      <c r="O353" s="276"/>
      <c r="P353" s="276"/>
      <c r="Q353" s="276"/>
      <c r="R353" s="276"/>
      <c r="S353" s="314"/>
      <c r="T353" s="56"/>
      <c r="U353" s="276"/>
      <c r="V353" s="276"/>
      <c r="W353" s="117"/>
      <c r="X353" s="2"/>
      <c r="Y353" s="36"/>
      <c r="Z353" s="276"/>
      <c r="AA353" s="276"/>
      <c r="AB353" s="117"/>
      <c r="AC353" s="2"/>
      <c r="AD353" s="13"/>
      <c r="AE353" s="1"/>
      <c r="AF353" s="2"/>
    </row>
    <row r="354" spans="2:32" x14ac:dyDescent="0.2">
      <c r="B354" s="39" t="s">
        <v>94</v>
      </c>
      <c r="C354" s="274" t="s">
        <v>318</v>
      </c>
      <c r="D354" s="274">
        <v>340</v>
      </c>
      <c r="E354" s="30" t="s">
        <v>42</v>
      </c>
      <c r="F354" s="13"/>
      <c r="G354" s="276">
        <v>3</v>
      </c>
      <c r="H354" s="276"/>
      <c r="I354" s="276"/>
      <c r="J354" s="276"/>
      <c r="K354" s="276"/>
      <c r="L354" s="276"/>
      <c r="M354" s="276"/>
      <c r="N354" s="276"/>
      <c r="O354" s="276"/>
      <c r="P354" s="276"/>
      <c r="Q354" s="276"/>
      <c r="R354" s="276"/>
      <c r="S354" s="314"/>
      <c r="T354" s="56"/>
      <c r="U354" s="276"/>
      <c r="V354" s="276"/>
      <c r="W354" s="117"/>
      <c r="X354" s="2"/>
      <c r="Y354" s="36"/>
      <c r="Z354" s="276"/>
      <c r="AA354" s="276"/>
      <c r="AB354" s="117"/>
      <c r="AC354" s="2"/>
      <c r="AD354" s="13"/>
      <c r="AE354" s="1"/>
      <c r="AF354" s="2"/>
    </row>
    <row r="355" spans="2:32" x14ac:dyDescent="0.2">
      <c r="B355" s="39" t="s">
        <v>94</v>
      </c>
      <c r="C355" s="274" t="s">
        <v>318</v>
      </c>
      <c r="D355" s="276">
        <v>341</v>
      </c>
      <c r="E355" s="30" t="s">
        <v>42</v>
      </c>
      <c r="F355" s="13"/>
      <c r="G355" s="276">
        <v>3</v>
      </c>
      <c r="H355" s="276"/>
      <c r="I355" s="276"/>
      <c r="J355" s="276"/>
      <c r="K355" s="276"/>
      <c r="L355" s="276"/>
      <c r="M355" s="276"/>
      <c r="N355" s="276"/>
      <c r="O355" s="276"/>
      <c r="P355" s="276"/>
      <c r="Q355" s="276"/>
      <c r="R355" s="276"/>
      <c r="S355" s="314"/>
      <c r="T355" s="56"/>
      <c r="U355" s="276"/>
      <c r="V355" s="276"/>
      <c r="W355" s="117"/>
      <c r="X355" s="2"/>
      <c r="Y355" s="36"/>
      <c r="Z355" s="276"/>
      <c r="AA355" s="276"/>
      <c r="AB355" s="117"/>
      <c r="AC355" s="2"/>
      <c r="AD355" s="13"/>
      <c r="AE355" s="1"/>
      <c r="AF355" s="2"/>
    </row>
    <row r="356" spans="2:32" x14ac:dyDescent="0.2">
      <c r="B356" s="39" t="s">
        <v>94</v>
      </c>
      <c r="C356" s="274" t="s">
        <v>318</v>
      </c>
      <c r="D356" s="276">
        <v>342</v>
      </c>
      <c r="E356" s="30" t="s">
        <v>42</v>
      </c>
      <c r="F356" s="13"/>
      <c r="G356" s="276">
        <v>3</v>
      </c>
      <c r="H356" s="276"/>
      <c r="I356" s="276"/>
      <c r="J356" s="276"/>
      <c r="K356" s="276"/>
      <c r="L356" s="276"/>
      <c r="M356" s="276"/>
      <c r="N356" s="276"/>
      <c r="O356" s="276"/>
      <c r="P356" s="276"/>
      <c r="Q356" s="276"/>
      <c r="R356" s="276"/>
      <c r="S356" s="314"/>
      <c r="T356" s="56"/>
      <c r="U356" s="276"/>
      <c r="V356" s="276"/>
      <c r="W356" s="117"/>
      <c r="X356" s="2"/>
      <c r="Y356" s="36"/>
      <c r="Z356" s="276"/>
      <c r="AA356" s="276"/>
      <c r="AB356" s="117"/>
      <c r="AC356" s="2"/>
      <c r="AD356" s="13"/>
      <c r="AE356" s="1"/>
      <c r="AF356" s="2"/>
    </row>
    <row r="357" spans="2:32" x14ac:dyDescent="0.2">
      <c r="B357" s="39" t="s">
        <v>94</v>
      </c>
      <c r="C357" s="274" t="s">
        <v>318</v>
      </c>
      <c r="D357" s="274">
        <v>343</v>
      </c>
      <c r="E357" s="30" t="s">
        <v>60</v>
      </c>
      <c r="F357" s="13"/>
      <c r="G357" s="276">
        <v>1</v>
      </c>
      <c r="H357" s="276"/>
      <c r="I357" s="276"/>
      <c r="J357" s="276">
        <v>6</v>
      </c>
      <c r="K357" s="276"/>
      <c r="L357" s="276"/>
      <c r="M357" s="276"/>
      <c r="N357" s="276"/>
      <c r="O357" s="276"/>
      <c r="P357" s="276"/>
      <c r="Q357" s="276"/>
      <c r="R357" s="276"/>
      <c r="S357" s="314"/>
      <c r="T357" s="56"/>
      <c r="U357" s="276"/>
      <c r="V357" s="276"/>
      <c r="W357" s="117"/>
      <c r="X357" s="2"/>
      <c r="Y357" s="36"/>
      <c r="Z357" s="276"/>
      <c r="AA357" s="276"/>
      <c r="AB357" s="117"/>
      <c r="AC357" s="2"/>
      <c r="AD357" s="13"/>
      <c r="AE357" s="1"/>
      <c r="AF357" s="2"/>
    </row>
    <row r="358" spans="2:32" x14ac:dyDescent="0.2">
      <c r="B358" s="39" t="s">
        <v>94</v>
      </c>
      <c r="C358" s="274" t="s">
        <v>318</v>
      </c>
      <c r="D358" s="276">
        <v>344</v>
      </c>
      <c r="E358" s="30" t="s">
        <v>42</v>
      </c>
      <c r="F358" s="13"/>
      <c r="G358" s="276">
        <v>3</v>
      </c>
      <c r="H358" s="276"/>
      <c r="I358" s="276"/>
      <c r="J358" s="276"/>
      <c r="K358" s="276"/>
      <c r="L358" s="276"/>
      <c r="M358" s="276"/>
      <c r="N358" s="276"/>
      <c r="O358" s="276"/>
      <c r="P358" s="276"/>
      <c r="Q358" s="276"/>
      <c r="R358" s="276"/>
      <c r="S358" s="314"/>
      <c r="T358" s="56"/>
      <c r="U358" s="276"/>
      <c r="V358" s="276"/>
      <c r="W358" s="117"/>
      <c r="X358" s="2"/>
      <c r="Y358" s="36"/>
      <c r="Z358" s="276"/>
      <c r="AA358" s="276"/>
      <c r="AB358" s="117"/>
      <c r="AC358" s="2"/>
      <c r="AD358" s="13"/>
      <c r="AE358" s="1"/>
      <c r="AF358" s="2"/>
    </row>
    <row r="359" spans="2:32" x14ac:dyDescent="0.2">
      <c r="B359" s="39" t="s">
        <v>94</v>
      </c>
      <c r="C359" s="274" t="s">
        <v>318</v>
      </c>
      <c r="D359" s="276">
        <v>345</v>
      </c>
      <c r="E359" s="30" t="s">
        <v>42</v>
      </c>
      <c r="F359" s="13"/>
      <c r="G359" s="276">
        <v>3</v>
      </c>
      <c r="H359" s="276"/>
      <c r="I359" s="276"/>
      <c r="J359" s="276"/>
      <c r="K359" s="276"/>
      <c r="L359" s="276"/>
      <c r="M359" s="276"/>
      <c r="N359" s="276"/>
      <c r="O359" s="276"/>
      <c r="P359" s="276"/>
      <c r="Q359" s="276"/>
      <c r="R359" s="276"/>
      <c r="S359" s="314"/>
      <c r="T359" s="56"/>
      <c r="U359" s="276"/>
      <c r="V359" s="276"/>
      <c r="W359" s="117"/>
      <c r="X359" s="2"/>
      <c r="Y359" s="36"/>
      <c r="Z359" s="276"/>
      <c r="AA359" s="276"/>
      <c r="AB359" s="117"/>
      <c r="AC359" s="2"/>
      <c r="AD359" s="13"/>
      <c r="AE359" s="1"/>
      <c r="AF359" s="2"/>
    </row>
    <row r="360" spans="2:32" x14ac:dyDescent="0.2">
      <c r="B360" s="39" t="s">
        <v>94</v>
      </c>
      <c r="C360" s="274" t="s">
        <v>318</v>
      </c>
      <c r="D360" s="274">
        <v>346</v>
      </c>
      <c r="E360" s="30" t="s">
        <v>42</v>
      </c>
      <c r="F360" s="13"/>
      <c r="G360" s="276">
        <v>3</v>
      </c>
      <c r="H360" s="276"/>
      <c r="I360" s="276"/>
      <c r="J360" s="276"/>
      <c r="K360" s="276"/>
      <c r="L360" s="276"/>
      <c r="M360" s="276"/>
      <c r="N360" s="276"/>
      <c r="O360" s="276"/>
      <c r="P360" s="276"/>
      <c r="Q360" s="276"/>
      <c r="R360" s="276"/>
      <c r="S360" s="314"/>
      <c r="T360" s="56"/>
      <c r="U360" s="276"/>
      <c r="V360" s="276"/>
      <c r="W360" s="117"/>
      <c r="X360" s="2"/>
      <c r="Y360" s="36"/>
      <c r="Z360" s="276"/>
      <c r="AA360" s="276"/>
      <c r="AB360" s="117"/>
      <c r="AC360" s="2"/>
      <c r="AD360" s="13"/>
      <c r="AE360" s="1"/>
      <c r="AF360" s="2"/>
    </row>
    <row r="361" spans="2:32" x14ac:dyDescent="0.2">
      <c r="B361" s="39" t="s">
        <v>94</v>
      </c>
      <c r="C361" s="274" t="s">
        <v>318</v>
      </c>
      <c r="D361" s="274">
        <v>347</v>
      </c>
      <c r="E361" s="30" t="s">
        <v>42</v>
      </c>
      <c r="F361" s="13"/>
      <c r="G361" s="276">
        <v>3</v>
      </c>
      <c r="H361" s="276"/>
      <c r="I361" s="276"/>
      <c r="J361" s="276">
        <v>6</v>
      </c>
      <c r="K361" s="276"/>
      <c r="L361" s="276"/>
      <c r="M361" s="276"/>
      <c r="N361" s="276"/>
      <c r="O361" s="276"/>
      <c r="P361" s="276"/>
      <c r="Q361" s="276"/>
      <c r="R361" s="276"/>
      <c r="S361" s="314"/>
      <c r="T361" s="56"/>
      <c r="U361" s="276"/>
      <c r="V361" s="276"/>
      <c r="W361" s="117"/>
      <c r="X361" s="2"/>
      <c r="Y361" s="36"/>
      <c r="Z361" s="276"/>
      <c r="AA361" s="276"/>
      <c r="AB361" s="117"/>
      <c r="AC361" s="2"/>
      <c r="AD361" s="13"/>
      <c r="AE361" s="1"/>
      <c r="AF361" s="2"/>
    </row>
    <row r="362" spans="2:32" x14ac:dyDescent="0.2">
      <c r="B362" s="39" t="s">
        <v>94</v>
      </c>
      <c r="C362" s="274" t="s">
        <v>318</v>
      </c>
      <c r="D362" s="276">
        <v>348</v>
      </c>
      <c r="E362" s="30" t="s">
        <v>60</v>
      </c>
      <c r="F362" s="13"/>
      <c r="G362" s="276">
        <v>1</v>
      </c>
      <c r="H362" s="276"/>
      <c r="I362" s="276"/>
      <c r="J362" s="276">
        <v>6</v>
      </c>
      <c r="K362" s="276"/>
      <c r="L362" s="276"/>
      <c r="M362" s="276"/>
      <c r="N362" s="276"/>
      <c r="O362" s="276"/>
      <c r="P362" s="276"/>
      <c r="Q362" s="276"/>
      <c r="R362" s="276"/>
      <c r="S362" s="314"/>
      <c r="T362" s="56"/>
      <c r="U362" s="276"/>
      <c r="V362" s="276"/>
      <c r="W362" s="117"/>
      <c r="X362" s="2"/>
      <c r="Y362" s="36"/>
      <c r="Z362" s="276"/>
      <c r="AA362" s="276"/>
      <c r="AB362" s="117"/>
      <c r="AC362" s="2"/>
      <c r="AD362" s="13"/>
      <c r="AE362" s="1"/>
      <c r="AF362" s="2"/>
    </row>
    <row r="363" spans="2:32" x14ac:dyDescent="0.2">
      <c r="B363" s="39" t="s">
        <v>94</v>
      </c>
      <c r="C363" s="274" t="s">
        <v>318</v>
      </c>
      <c r="D363" s="274">
        <v>349</v>
      </c>
      <c r="E363" s="30" t="s">
        <v>42</v>
      </c>
      <c r="F363" s="13"/>
      <c r="G363" s="276">
        <v>3</v>
      </c>
      <c r="H363" s="276"/>
      <c r="I363" s="276"/>
      <c r="J363" s="276"/>
      <c r="K363" s="276"/>
      <c r="L363" s="276"/>
      <c r="M363" s="276"/>
      <c r="N363" s="276"/>
      <c r="O363" s="276"/>
      <c r="P363" s="276"/>
      <c r="Q363" s="276"/>
      <c r="R363" s="276"/>
      <c r="S363" s="314"/>
      <c r="T363" s="56"/>
      <c r="U363" s="276"/>
      <c r="V363" s="276"/>
      <c r="W363" s="117"/>
      <c r="X363" s="2"/>
      <c r="Y363" s="36"/>
      <c r="Z363" s="276"/>
      <c r="AA363" s="276"/>
      <c r="AB363" s="117"/>
      <c r="AC363" s="2"/>
      <c r="AD363" s="13"/>
      <c r="AE363" s="1"/>
      <c r="AF363" s="2"/>
    </row>
    <row r="364" spans="2:32" x14ac:dyDescent="0.2">
      <c r="B364" s="39" t="s">
        <v>94</v>
      </c>
      <c r="C364" s="274" t="s">
        <v>318</v>
      </c>
      <c r="D364" s="276">
        <v>350</v>
      </c>
      <c r="E364" s="30" t="s">
        <v>42</v>
      </c>
      <c r="F364" s="13"/>
      <c r="G364" s="276">
        <v>3</v>
      </c>
      <c r="H364" s="276"/>
      <c r="I364" s="276"/>
      <c r="J364" s="276"/>
      <c r="K364" s="276"/>
      <c r="L364" s="276"/>
      <c r="M364" s="276"/>
      <c r="N364" s="276"/>
      <c r="O364" s="276"/>
      <c r="P364" s="276"/>
      <c r="Q364" s="276"/>
      <c r="R364" s="276"/>
      <c r="S364" s="314"/>
      <c r="T364" s="56"/>
      <c r="U364" s="276"/>
      <c r="V364" s="276"/>
      <c r="W364" s="117"/>
      <c r="X364" s="2"/>
      <c r="Y364" s="36"/>
      <c r="Z364" s="276"/>
      <c r="AA364" s="276"/>
      <c r="AB364" s="117"/>
      <c r="AC364" s="2"/>
      <c r="AD364" s="13"/>
      <c r="AE364" s="1"/>
      <c r="AF364" s="2"/>
    </row>
    <row r="365" spans="2:32" x14ac:dyDescent="0.2">
      <c r="B365" s="39" t="s">
        <v>94</v>
      </c>
      <c r="C365" s="274" t="s">
        <v>318</v>
      </c>
      <c r="D365" s="276">
        <v>351</v>
      </c>
      <c r="E365" s="30" t="s">
        <v>42</v>
      </c>
      <c r="F365" s="13"/>
      <c r="G365" s="276">
        <v>3</v>
      </c>
      <c r="H365" s="276"/>
      <c r="I365" s="276"/>
      <c r="J365" s="276"/>
      <c r="K365" s="276"/>
      <c r="L365" s="276"/>
      <c r="M365" s="276"/>
      <c r="N365" s="276"/>
      <c r="O365" s="276"/>
      <c r="P365" s="276"/>
      <c r="Q365" s="276"/>
      <c r="R365" s="276"/>
      <c r="S365" s="314"/>
      <c r="T365" s="56"/>
      <c r="U365" s="276"/>
      <c r="V365" s="276"/>
      <c r="W365" s="117"/>
      <c r="X365" s="2"/>
      <c r="Y365" s="36"/>
      <c r="Z365" s="276"/>
      <c r="AA365" s="276"/>
      <c r="AB365" s="117"/>
      <c r="AC365" s="2"/>
      <c r="AD365" s="13"/>
      <c r="AE365" s="1"/>
      <c r="AF365" s="2"/>
    </row>
    <row r="366" spans="2:32" x14ac:dyDescent="0.2">
      <c r="B366" s="39" t="s">
        <v>94</v>
      </c>
      <c r="C366" s="274" t="s">
        <v>318</v>
      </c>
      <c r="D366" s="274">
        <v>352</v>
      </c>
      <c r="E366" s="30" t="s">
        <v>42</v>
      </c>
      <c r="F366" s="13"/>
      <c r="G366" s="276">
        <v>3</v>
      </c>
      <c r="H366" s="276"/>
      <c r="I366" s="276"/>
      <c r="J366" s="276"/>
      <c r="K366" s="276"/>
      <c r="L366" s="276"/>
      <c r="M366" s="276"/>
      <c r="N366" s="276"/>
      <c r="O366" s="276"/>
      <c r="P366" s="276"/>
      <c r="Q366" s="276"/>
      <c r="R366" s="276"/>
      <c r="S366" s="314"/>
      <c r="T366" s="56"/>
      <c r="U366" s="276"/>
      <c r="V366" s="276"/>
      <c r="W366" s="117"/>
      <c r="X366" s="2"/>
      <c r="Y366" s="36"/>
      <c r="Z366" s="276"/>
      <c r="AA366" s="276"/>
      <c r="AB366" s="117"/>
      <c r="AC366" s="2"/>
      <c r="AD366" s="13"/>
      <c r="AE366" s="1"/>
      <c r="AF366" s="2"/>
    </row>
    <row r="367" spans="2:32" x14ac:dyDescent="0.2">
      <c r="B367" s="39" t="s">
        <v>94</v>
      </c>
      <c r="C367" s="274" t="s">
        <v>318</v>
      </c>
      <c r="D367" s="276">
        <v>353</v>
      </c>
      <c r="E367" s="30" t="s">
        <v>60</v>
      </c>
      <c r="F367" s="13"/>
      <c r="G367" s="276">
        <v>1</v>
      </c>
      <c r="H367" s="276"/>
      <c r="I367" s="276"/>
      <c r="J367" s="276">
        <v>6</v>
      </c>
      <c r="K367" s="276"/>
      <c r="L367" s="276"/>
      <c r="M367" s="276"/>
      <c r="N367" s="276"/>
      <c r="O367" s="276"/>
      <c r="P367" s="276"/>
      <c r="Q367" s="276"/>
      <c r="R367" s="276"/>
      <c r="S367" s="314"/>
      <c r="T367" s="56"/>
      <c r="U367" s="276"/>
      <c r="V367" s="276"/>
      <c r="W367" s="117"/>
      <c r="X367" s="2"/>
      <c r="Y367" s="36"/>
      <c r="Z367" s="276"/>
      <c r="AA367" s="276"/>
      <c r="AB367" s="117"/>
      <c r="AC367" s="2"/>
      <c r="AD367" s="13"/>
      <c r="AE367" s="1"/>
      <c r="AF367" s="2"/>
    </row>
    <row r="368" spans="2:32" x14ac:dyDescent="0.2">
      <c r="B368" s="39" t="s">
        <v>94</v>
      </c>
      <c r="C368" s="274" t="s">
        <v>318</v>
      </c>
      <c r="D368" s="276">
        <v>354</v>
      </c>
      <c r="E368" s="30" t="s">
        <v>42</v>
      </c>
      <c r="F368" s="13"/>
      <c r="G368" s="276">
        <v>3</v>
      </c>
      <c r="H368" s="276"/>
      <c r="I368" s="276"/>
      <c r="J368" s="276"/>
      <c r="K368" s="276"/>
      <c r="L368" s="276"/>
      <c r="M368" s="276"/>
      <c r="N368" s="276"/>
      <c r="O368" s="276"/>
      <c r="P368" s="276"/>
      <c r="Q368" s="276"/>
      <c r="R368" s="276"/>
      <c r="S368" s="314"/>
      <c r="T368" s="56"/>
      <c r="U368" s="276"/>
      <c r="V368" s="276"/>
      <c r="W368" s="117"/>
      <c r="X368" s="2"/>
      <c r="Y368" s="36"/>
      <c r="Z368" s="276"/>
      <c r="AA368" s="276"/>
      <c r="AB368" s="117"/>
      <c r="AC368" s="2"/>
      <c r="AD368" s="13"/>
      <c r="AE368" s="1"/>
      <c r="AF368" s="2"/>
    </row>
    <row r="369" spans="2:32" x14ac:dyDescent="0.2">
      <c r="B369" s="39" t="s">
        <v>94</v>
      </c>
      <c r="C369" s="274" t="s">
        <v>318</v>
      </c>
      <c r="D369" s="274">
        <v>355</v>
      </c>
      <c r="E369" s="30" t="s">
        <v>42</v>
      </c>
      <c r="F369" s="13"/>
      <c r="G369" s="276">
        <v>3</v>
      </c>
      <c r="H369" s="276"/>
      <c r="I369" s="276"/>
      <c r="J369" s="276"/>
      <c r="K369" s="276"/>
      <c r="L369" s="276"/>
      <c r="M369" s="276"/>
      <c r="N369" s="276"/>
      <c r="O369" s="276"/>
      <c r="P369" s="276"/>
      <c r="Q369" s="276"/>
      <c r="R369" s="276"/>
      <c r="S369" s="314"/>
      <c r="T369" s="56"/>
      <c r="U369" s="276"/>
      <c r="V369" s="276"/>
      <c r="W369" s="117"/>
      <c r="X369" s="2"/>
      <c r="Y369" s="36"/>
      <c r="Z369" s="276"/>
      <c r="AA369" s="276"/>
      <c r="AB369" s="117"/>
      <c r="AC369" s="2"/>
      <c r="AD369" s="13"/>
      <c r="AE369" s="1"/>
      <c r="AF369" s="2"/>
    </row>
    <row r="370" spans="2:32" x14ac:dyDescent="0.2">
      <c r="B370" s="39" t="s">
        <v>94</v>
      </c>
      <c r="C370" s="274" t="s">
        <v>318</v>
      </c>
      <c r="D370" s="276">
        <v>356</v>
      </c>
      <c r="E370" s="30" t="s">
        <v>42</v>
      </c>
      <c r="F370" s="13"/>
      <c r="G370" s="276">
        <v>3</v>
      </c>
      <c r="H370" s="276"/>
      <c r="I370" s="276"/>
      <c r="J370" s="276"/>
      <c r="K370" s="276"/>
      <c r="L370" s="276"/>
      <c r="M370" s="276"/>
      <c r="N370" s="276"/>
      <c r="O370" s="276"/>
      <c r="P370" s="276"/>
      <c r="Q370" s="276"/>
      <c r="R370" s="276"/>
      <c r="S370" s="314"/>
      <c r="T370" s="56"/>
      <c r="U370" s="276"/>
      <c r="V370" s="276"/>
      <c r="W370" s="117"/>
      <c r="X370" s="2"/>
      <c r="Y370" s="36"/>
      <c r="Z370" s="276"/>
      <c r="AA370" s="276"/>
      <c r="AB370" s="117"/>
      <c r="AC370" s="2"/>
      <c r="AD370" s="13"/>
      <c r="AE370" s="1"/>
      <c r="AF370" s="2"/>
    </row>
    <row r="371" spans="2:32" x14ac:dyDescent="0.2">
      <c r="B371" s="39" t="s">
        <v>94</v>
      </c>
      <c r="C371" s="274" t="s">
        <v>318</v>
      </c>
      <c r="D371" s="276">
        <v>357</v>
      </c>
      <c r="E371" s="30" t="s">
        <v>317</v>
      </c>
      <c r="F371" s="13"/>
      <c r="G371" s="276">
        <v>2</v>
      </c>
      <c r="H371" s="276"/>
      <c r="I371" s="276"/>
      <c r="J371" s="276">
        <v>6</v>
      </c>
      <c r="K371" s="276"/>
      <c r="L371" s="276"/>
      <c r="M371" s="276"/>
      <c r="N371" s="276"/>
      <c r="O371" s="276"/>
      <c r="P371" s="276"/>
      <c r="Q371" s="276"/>
      <c r="R371" s="276"/>
      <c r="S371" s="314"/>
      <c r="T371" s="56"/>
      <c r="U371" s="276"/>
      <c r="V371" s="276"/>
      <c r="W371" s="117"/>
      <c r="X371" s="2"/>
      <c r="Y371" s="36"/>
      <c r="Z371" s="276"/>
      <c r="AA371" s="276"/>
      <c r="AB371" s="117"/>
      <c r="AC371" s="2"/>
      <c r="AD371" s="13"/>
      <c r="AE371" s="1"/>
      <c r="AF371" s="2"/>
    </row>
    <row r="372" spans="2:32" x14ac:dyDescent="0.2">
      <c r="B372" s="39" t="s">
        <v>94</v>
      </c>
      <c r="C372" s="274" t="s">
        <v>318</v>
      </c>
      <c r="D372" s="274">
        <v>358</v>
      </c>
      <c r="E372" s="30" t="s">
        <v>42</v>
      </c>
      <c r="F372" s="13"/>
      <c r="G372" s="276">
        <v>3</v>
      </c>
      <c r="H372" s="276"/>
      <c r="I372" s="276"/>
      <c r="J372" s="276"/>
      <c r="K372" s="276"/>
      <c r="L372" s="276"/>
      <c r="M372" s="276"/>
      <c r="N372" s="276"/>
      <c r="O372" s="276"/>
      <c r="P372" s="276"/>
      <c r="Q372" s="276"/>
      <c r="R372" s="276"/>
      <c r="S372" s="314"/>
      <c r="T372" s="56"/>
      <c r="U372" s="276"/>
      <c r="V372" s="276"/>
      <c r="W372" s="117"/>
      <c r="X372" s="2"/>
      <c r="Y372" s="36"/>
      <c r="Z372" s="276"/>
      <c r="AA372" s="276"/>
      <c r="AB372" s="117"/>
      <c r="AC372" s="2"/>
      <c r="AD372" s="13"/>
      <c r="AE372" s="1"/>
      <c r="AF372" s="2"/>
    </row>
    <row r="373" spans="2:32" x14ac:dyDescent="0.2">
      <c r="B373" s="39" t="s">
        <v>94</v>
      </c>
      <c r="C373" s="274" t="s">
        <v>318</v>
      </c>
      <c r="D373" s="276">
        <v>359</v>
      </c>
      <c r="E373" s="30" t="s">
        <v>42</v>
      </c>
      <c r="F373" s="13"/>
      <c r="G373" s="276">
        <v>3</v>
      </c>
      <c r="H373" s="276"/>
      <c r="I373" s="276"/>
      <c r="J373" s="276"/>
      <c r="K373" s="276"/>
      <c r="L373" s="276"/>
      <c r="M373" s="276"/>
      <c r="N373" s="276"/>
      <c r="O373" s="276"/>
      <c r="P373" s="276"/>
      <c r="Q373" s="276"/>
      <c r="R373" s="276"/>
      <c r="S373" s="314"/>
      <c r="T373" s="56"/>
      <c r="U373" s="276"/>
      <c r="V373" s="276"/>
      <c r="W373" s="117"/>
      <c r="X373" s="2"/>
      <c r="Y373" s="36"/>
      <c r="Z373" s="276"/>
      <c r="AA373" s="276"/>
      <c r="AB373" s="117"/>
      <c r="AC373" s="2"/>
      <c r="AD373" s="13"/>
      <c r="AE373" s="1"/>
      <c r="AF373" s="2"/>
    </row>
    <row r="374" spans="2:32" x14ac:dyDescent="0.2">
      <c r="B374" s="39" t="s">
        <v>94</v>
      </c>
      <c r="C374" s="274" t="s">
        <v>318</v>
      </c>
      <c r="D374" s="276">
        <v>360</v>
      </c>
      <c r="E374" s="30" t="s">
        <v>1726</v>
      </c>
      <c r="F374" s="13"/>
      <c r="G374" s="276">
        <v>1</v>
      </c>
      <c r="H374" s="276"/>
      <c r="I374" s="276"/>
      <c r="J374" s="276">
        <v>6</v>
      </c>
      <c r="K374" s="276"/>
      <c r="L374" s="276"/>
      <c r="M374" s="276"/>
      <c r="N374" s="276"/>
      <c r="O374" s="276"/>
      <c r="P374" s="276"/>
      <c r="Q374" s="276"/>
      <c r="R374" s="276"/>
      <c r="S374" s="314"/>
      <c r="T374" s="56"/>
      <c r="U374" s="276"/>
      <c r="V374" s="276"/>
      <c r="W374" s="117"/>
      <c r="X374" s="2"/>
      <c r="Y374" s="36"/>
      <c r="Z374" s="276"/>
      <c r="AA374" s="276"/>
      <c r="AB374" s="117"/>
      <c r="AC374" s="2"/>
      <c r="AD374" s="13"/>
      <c r="AE374" s="1"/>
      <c r="AF374" s="2"/>
    </row>
    <row r="375" spans="2:32" x14ac:dyDescent="0.2">
      <c r="B375" s="39" t="s">
        <v>94</v>
      </c>
      <c r="C375" s="274" t="s">
        <v>318</v>
      </c>
      <c r="D375" s="274">
        <v>361</v>
      </c>
      <c r="E375" s="30" t="s">
        <v>42</v>
      </c>
      <c r="F375" s="13"/>
      <c r="G375" s="276">
        <v>3</v>
      </c>
      <c r="H375" s="276"/>
      <c r="I375" s="276"/>
      <c r="J375" s="276"/>
      <c r="K375" s="276"/>
      <c r="L375" s="276"/>
      <c r="M375" s="276"/>
      <c r="N375" s="276"/>
      <c r="O375" s="276"/>
      <c r="P375" s="276"/>
      <c r="Q375" s="276"/>
      <c r="R375" s="276"/>
      <c r="S375" s="314"/>
      <c r="T375" s="56"/>
      <c r="U375" s="276"/>
      <c r="V375" s="276"/>
      <c r="W375" s="117"/>
      <c r="X375" s="2"/>
      <c r="Y375" s="36"/>
      <c r="Z375" s="276"/>
      <c r="AA375" s="276"/>
      <c r="AB375" s="117"/>
      <c r="AC375" s="2"/>
      <c r="AD375" s="13"/>
      <c r="AE375" s="1"/>
      <c r="AF375" s="2"/>
    </row>
    <row r="376" spans="2:32" x14ac:dyDescent="0.2">
      <c r="B376" s="39" t="s">
        <v>94</v>
      </c>
      <c r="C376" s="274" t="s">
        <v>318</v>
      </c>
      <c r="D376" s="276">
        <v>362</v>
      </c>
      <c r="E376" s="30" t="s">
        <v>42</v>
      </c>
      <c r="F376" s="13"/>
      <c r="G376" s="276">
        <v>3</v>
      </c>
      <c r="H376" s="276"/>
      <c r="I376" s="276"/>
      <c r="J376" s="276"/>
      <c r="K376" s="276"/>
      <c r="L376" s="276"/>
      <c r="M376" s="276"/>
      <c r="N376" s="276"/>
      <c r="O376" s="276"/>
      <c r="P376" s="276"/>
      <c r="Q376" s="276"/>
      <c r="R376" s="276"/>
      <c r="S376" s="314"/>
      <c r="T376" s="56"/>
      <c r="U376" s="276"/>
      <c r="V376" s="276"/>
      <c r="W376" s="117"/>
      <c r="X376" s="2"/>
      <c r="Y376" s="36"/>
      <c r="Z376" s="276"/>
      <c r="AA376" s="276"/>
      <c r="AB376" s="117"/>
      <c r="AC376" s="2"/>
      <c r="AD376" s="13"/>
      <c r="AE376" s="1"/>
      <c r="AF376" s="2"/>
    </row>
    <row r="377" spans="2:32" x14ac:dyDescent="0.2">
      <c r="B377" s="39" t="s">
        <v>94</v>
      </c>
      <c r="C377" s="274" t="s">
        <v>318</v>
      </c>
      <c r="D377" s="276">
        <v>363</v>
      </c>
      <c r="E377" s="30" t="s">
        <v>42</v>
      </c>
      <c r="F377" s="13"/>
      <c r="G377" s="276">
        <v>3</v>
      </c>
      <c r="H377" s="276"/>
      <c r="I377" s="276"/>
      <c r="J377" s="276"/>
      <c r="K377" s="276"/>
      <c r="L377" s="276"/>
      <c r="M377" s="276"/>
      <c r="N377" s="276"/>
      <c r="O377" s="276"/>
      <c r="P377" s="276"/>
      <c r="Q377" s="276"/>
      <c r="R377" s="276"/>
      <c r="S377" s="314"/>
      <c r="T377" s="56"/>
      <c r="U377" s="276"/>
      <c r="V377" s="276"/>
      <c r="W377" s="117"/>
      <c r="X377" s="2"/>
      <c r="Y377" s="36"/>
      <c r="Z377" s="276"/>
      <c r="AA377" s="276"/>
      <c r="AB377" s="117"/>
      <c r="AC377" s="2"/>
      <c r="AD377" s="13"/>
      <c r="AE377" s="1"/>
      <c r="AF377" s="2"/>
    </row>
    <row r="378" spans="2:32" x14ac:dyDescent="0.2">
      <c r="B378" s="39" t="s">
        <v>94</v>
      </c>
      <c r="C378" s="274" t="s">
        <v>318</v>
      </c>
      <c r="D378" s="274">
        <v>364</v>
      </c>
      <c r="E378" s="30" t="s">
        <v>42</v>
      </c>
      <c r="F378" s="13"/>
      <c r="G378" s="276">
        <v>3</v>
      </c>
      <c r="H378" s="276"/>
      <c r="I378" s="276"/>
      <c r="J378" s="276"/>
      <c r="K378" s="276"/>
      <c r="L378" s="276"/>
      <c r="M378" s="276"/>
      <c r="N378" s="276"/>
      <c r="O378" s="276"/>
      <c r="P378" s="276"/>
      <c r="Q378" s="276"/>
      <c r="R378" s="276"/>
      <c r="S378" s="314"/>
      <c r="T378" s="56"/>
      <c r="U378" s="276"/>
      <c r="V378" s="276"/>
      <c r="W378" s="117"/>
      <c r="X378" s="2"/>
      <c r="Y378" s="36"/>
      <c r="Z378" s="276"/>
      <c r="AA378" s="276"/>
      <c r="AB378" s="117"/>
      <c r="AC378" s="2"/>
      <c r="AD378" s="13"/>
      <c r="AE378" s="1"/>
      <c r="AF378" s="2"/>
    </row>
    <row r="379" spans="2:32" x14ac:dyDescent="0.2">
      <c r="B379" s="39" t="s">
        <v>94</v>
      </c>
      <c r="C379" s="274" t="s">
        <v>318</v>
      </c>
      <c r="D379" s="276">
        <v>365</v>
      </c>
      <c r="E379" s="30" t="s">
        <v>42</v>
      </c>
      <c r="F379" s="13"/>
      <c r="G379" s="276">
        <v>3</v>
      </c>
      <c r="H379" s="276"/>
      <c r="I379" s="276"/>
      <c r="J379" s="276"/>
      <c r="K379" s="276">
        <v>3</v>
      </c>
      <c r="L379" s="276"/>
      <c r="M379" s="276"/>
      <c r="N379" s="276"/>
      <c r="O379" s="276"/>
      <c r="P379" s="276"/>
      <c r="Q379" s="276"/>
      <c r="R379" s="276"/>
      <c r="S379" s="314"/>
      <c r="T379" s="56"/>
      <c r="U379" s="276"/>
      <c r="V379" s="276"/>
      <c r="W379" s="117"/>
      <c r="X379" s="2"/>
      <c r="Y379" s="36"/>
      <c r="Z379" s="276"/>
      <c r="AA379" s="276"/>
      <c r="AB379" s="117"/>
      <c r="AC379" s="2"/>
      <c r="AD379" s="13"/>
      <c r="AE379" s="1"/>
      <c r="AF379" s="2"/>
    </row>
    <row r="380" spans="2:32" x14ac:dyDescent="0.2">
      <c r="B380" s="39" t="s">
        <v>94</v>
      </c>
      <c r="C380" s="274" t="s">
        <v>318</v>
      </c>
      <c r="D380" s="276">
        <v>366</v>
      </c>
      <c r="E380" s="30" t="s">
        <v>42</v>
      </c>
      <c r="F380" s="13"/>
      <c r="G380" s="276">
        <v>3</v>
      </c>
      <c r="H380" s="276"/>
      <c r="I380" s="276"/>
      <c r="J380" s="276"/>
      <c r="K380" s="276">
        <v>3</v>
      </c>
      <c r="L380" s="276"/>
      <c r="M380" s="276"/>
      <c r="N380" s="276"/>
      <c r="O380" s="276"/>
      <c r="P380" s="276"/>
      <c r="Q380" s="276"/>
      <c r="R380" s="276"/>
      <c r="S380" s="314"/>
      <c r="T380" s="56"/>
      <c r="U380" s="276"/>
      <c r="V380" s="276"/>
      <c r="W380" s="117"/>
      <c r="X380" s="2"/>
      <c r="Y380" s="36"/>
      <c r="Z380" s="276"/>
      <c r="AA380" s="276"/>
      <c r="AB380" s="117"/>
      <c r="AC380" s="2"/>
      <c r="AD380" s="13"/>
      <c r="AE380" s="1"/>
      <c r="AF380" s="2"/>
    </row>
    <row r="381" spans="2:32" x14ac:dyDescent="0.2">
      <c r="B381" s="39" t="s">
        <v>94</v>
      </c>
      <c r="C381" s="274" t="s">
        <v>318</v>
      </c>
      <c r="D381" s="274">
        <v>367</v>
      </c>
      <c r="E381" s="30" t="s">
        <v>42</v>
      </c>
      <c r="F381" s="13"/>
      <c r="G381" s="276">
        <v>3</v>
      </c>
      <c r="H381" s="276"/>
      <c r="I381" s="276"/>
      <c r="J381" s="276"/>
      <c r="K381" s="276">
        <v>3</v>
      </c>
      <c r="L381" s="276"/>
      <c r="M381" s="276"/>
      <c r="N381" s="276"/>
      <c r="O381" s="276"/>
      <c r="P381" s="276"/>
      <c r="Q381" s="276"/>
      <c r="R381" s="276"/>
      <c r="S381" s="314"/>
      <c r="T381" s="56"/>
      <c r="U381" s="276"/>
      <c r="V381" s="276"/>
      <c r="W381" s="117"/>
      <c r="X381" s="2"/>
      <c r="Y381" s="36"/>
      <c r="Z381" s="276"/>
      <c r="AA381" s="276"/>
      <c r="AB381" s="117"/>
      <c r="AC381" s="2"/>
      <c r="AD381" s="13"/>
      <c r="AE381" s="1"/>
      <c r="AF381" s="2"/>
    </row>
    <row r="382" spans="2:32" x14ac:dyDescent="0.2">
      <c r="B382" s="39" t="s">
        <v>94</v>
      </c>
      <c r="C382" s="274" t="s">
        <v>318</v>
      </c>
      <c r="D382" s="276">
        <v>368</v>
      </c>
      <c r="E382" s="30" t="s">
        <v>42</v>
      </c>
      <c r="F382" s="13"/>
      <c r="G382" s="276">
        <v>3</v>
      </c>
      <c r="H382" s="276"/>
      <c r="I382" s="276"/>
      <c r="J382" s="276"/>
      <c r="K382" s="276">
        <v>3</v>
      </c>
      <c r="L382" s="276"/>
      <c r="M382" s="276"/>
      <c r="N382" s="276"/>
      <c r="O382" s="276"/>
      <c r="P382" s="276"/>
      <c r="Q382" s="276"/>
      <c r="R382" s="276"/>
      <c r="S382" s="314"/>
      <c r="T382" s="56"/>
      <c r="U382" s="276"/>
      <c r="V382" s="276"/>
      <c r="W382" s="117"/>
      <c r="X382" s="2"/>
      <c r="Y382" s="36"/>
      <c r="Z382" s="276"/>
      <c r="AA382" s="276"/>
      <c r="AB382" s="117"/>
      <c r="AC382" s="2"/>
      <c r="AD382" s="13"/>
      <c r="AE382" s="1"/>
      <c r="AF382" s="2"/>
    </row>
    <row r="383" spans="2:32" x14ac:dyDescent="0.2">
      <c r="B383" s="39" t="s">
        <v>94</v>
      </c>
      <c r="C383" s="274" t="s">
        <v>318</v>
      </c>
      <c r="D383" s="276">
        <v>369</v>
      </c>
      <c r="E383" s="30" t="s">
        <v>42</v>
      </c>
      <c r="F383" s="13"/>
      <c r="G383" s="276">
        <v>3</v>
      </c>
      <c r="H383" s="276"/>
      <c r="I383" s="276"/>
      <c r="J383" s="276"/>
      <c r="K383" s="276">
        <v>3</v>
      </c>
      <c r="L383" s="276"/>
      <c r="M383" s="276"/>
      <c r="N383" s="276"/>
      <c r="O383" s="276"/>
      <c r="P383" s="276"/>
      <c r="Q383" s="276"/>
      <c r="R383" s="276"/>
      <c r="S383" s="314"/>
      <c r="T383" s="56"/>
      <c r="U383" s="276"/>
      <c r="V383" s="276"/>
      <c r="W383" s="117"/>
      <c r="X383" s="2"/>
      <c r="Y383" s="36"/>
      <c r="Z383" s="276"/>
      <c r="AA383" s="276"/>
      <c r="AB383" s="117"/>
      <c r="AC383" s="2"/>
      <c r="AD383" s="13"/>
      <c r="AE383" s="1"/>
      <c r="AF383" s="2"/>
    </row>
    <row r="384" spans="2:32" x14ac:dyDescent="0.2">
      <c r="B384" s="310" t="s">
        <v>94</v>
      </c>
      <c r="C384" s="111" t="s">
        <v>318</v>
      </c>
      <c r="D384" s="111">
        <v>370</v>
      </c>
      <c r="E384" s="97" t="s">
        <v>42</v>
      </c>
      <c r="F384" s="110"/>
      <c r="G384" s="95">
        <v>3</v>
      </c>
      <c r="H384" s="95"/>
      <c r="I384" s="95"/>
      <c r="J384" s="95"/>
      <c r="K384" s="95">
        <v>3</v>
      </c>
      <c r="L384" s="95"/>
      <c r="M384" s="95"/>
      <c r="N384" s="95"/>
      <c r="O384" s="95"/>
      <c r="P384" s="95"/>
      <c r="Q384" s="95"/>
      <c r="R384" s="95"/>
      <c r="S384" s="316"/>
      <c r="T384" s="348"/>
      <c r="U384" s="95"/>
      <c r="V384" s="95"/>
      <c r="W384" s="169"/>
      <c r="X384" s="112"/>
      <c r="Y384" s="146"/>
      <c r="Z384" s="95"/>
      <c r="AA384" s="95"/>
      <c r="AB384" s="169"/>
      <c r="AC384" s="112"/>
      <c r="AD384" s="110"/>
      <c r="AE384" s="96"/>
      <c r="AF384" s="112"/>
    </row>
    <row r="385" spans="2:32" ht="15.75" thickBot="1" x14ac:dyDescent="0.25">
      <c r="B385" s="310" t="s">
        <v>94</v>
      </c>
      <c r="C385" s="111" t="s">
        <v>318</v>
      </c>
      <c r="D385" s="7">
        <v>371</v>
      </c>
      <c r="E385" s="92" t="s">
        <v>49</v>
      </c>
      <c r="F385" s="14"/>
      <c r="G385" s="15"/>
      <c r="H385" s="15"/>
      <c r="I385" s="15"/>
      <c r="J385" s="15">
        <v>3</v>
      </c>
      <c r="K385" s="15">
        <v>3</v>
      </c>
      <c r="L385" s="15"/>
      <c r="M385" s="15"/>
      <c r="N385" s="15"/>
      <c r="O385" s="15"/>
      <c r="P385" s="15"/>
      <c r="Q385" s="15"/>
      <c r="R385" s="15"/>
      <c r="S385" s="317"/>
      <c r="T385" s="62"/>
      <c r="U385" s="15"/>
      <c r="V385" s="15"/>
      <c r="W385" s="165"/>
      <c r="X385" s="4"/>
      <c r="Y385" s="58"/>
      <c r="Z385" s="15"/>
      <c r="AA385" s="15"/>
      <c r="AB385" s="165"/>
      <c r="AC385" s="4"/>
      <c r="AD385" s="14"/>
      <c r="AE385" s="3"/>
      <c r="AF385" s="4"/>
    </row>
    <row r="387" spans="2:32" ht="15.75" thickBot="1" x14ac:dyDescent="0.25"/>
    <row r="388" spans="2:32" ht="20.25" x14ac:dyDescent="0.2">
      <c r="E388" s="602" t="s">
        <v>296</v>
      </c>
      <c r="F388" s="603"/>
      <c r="G388" s="603"/>
      <c r="H388" s="603"/>
      <c r="I388" s="603"/>
      <c r="J388" s="603"/>
      <c r="K388" s="603"/>
      <c r="L388" s="603"/>
      <c r="M388" s="603"/>
      <c r="N388" s="603"/>
      <c r="O388" s="603"/>
      <c r="P388" s="604"/>
      <c r="Q388" s="602" t="s">
        <v>81</v>
      </c>
      <c r="R388" s="603"/>
      <c r="S388" s="603"/>
      <c r="T388" s="603"/>
      <c r="U388" s="603"/>
      <c r="V388" s="603"/>
      <c r="W388" s="603"/>
      <c r="X388" s="603"/>
      <c r="Y388" s="603"/>
      <c r="Z388" s="603"/>
      <c r="AA388" s="603"/>
      <c r="AB388" s="604"/>
    </row>
    <row r="389" spans="2:32" ht="20.25" x14ac:dyDescent="0.2">
      <c r="E389" s="74" t="s">
        <v>5</v>
      </c>
      <c r="F389" s="75"/>
      <c r="G389" s="605"/>
      <c r="H389" s="606"/>
      <c r="I389" s="606"/>
      <c r="J389" s="606"/>
      <c r="K389" s="606"/>
      <c r="L389" s="606"/>
      <c r="M389" s="606"/>
      <c r="N389" s="606"/>
      <c r="O389" s="606"/>
      <c r="P389" s="607"/>
      <c r="Q389" s="608" t="s">
        <v>5</v>
      </c>
      <c r="R389" s="609"/>
      <c r="S389" s="609"/>
      <c r="T389" s="609"/>
      <c r="U389" s="609"/>
      <c r="V389" s="76"/>
      <c r="W389" s="77"/>
      <c r="X389" s="77"/>
      <c r="Y389" s="77"/>
      <c r="Z389" s="77"/>
      <c r="AA389" s="77"/>
      <c r="AB389" s="78"/>
    </row>
    <row r="390" spans="2:32" ht="18" x14ac:dyDescent="0.2">
      <c r="E390" s="610" t="s">
        <v>92</v>
      </c>
      <c r="F390" s="611"/>
      <c r="G390" s="611"/>
      <c r="H390" s="611"/>
      <c r="I390" s="611"/>
      <c r="J390" s="79"/>
      <c r="K390" s="79"/>
      <c r="L390" s="79"/>
      <c r="M390" s="79"/>
      <c r="N390" s="79"/>
      <c r="O390" s="79"/>
      <c r="P390" s="80"/>
      <c r="Q390" s="610" t="s">
        <v>298</v>
      </c>
      <c r="R390" s="611"/>
      <c r="S390" s="611"/>
      <c r="T390" s="611"/>
      <c r="U390" s="611"/>
      <c r="V390" s="79"/>
      <c r="W390" s="79"/>
      <c r="X390" s="79"/>
      <c r="Y390" s="79"/>
      <c r="Z390" s="79"/>
      <c r="AA390" s="79"/>
      <c r="AB390" s="80"/>
    </row>
    <row r="391" spans="2:32" ht="20.25" x14ac:dyDescent="0.2">
      <c r="E391" s="612" t="s">
        <v>299</v>
      </c>
      <c r="F391" s="613"/>
      <c r="G391" s="613"/>
      <c r="H391" s="614"/>
      <c r="I391" s="615"/>
      <c r="J391" s="615"/>
      <c r="K391" s="615"/>
      <c r="L391" s="615"/>
      <c r="M391" s="615"/>
      <c r="N391" s="615"/>
      <c r="O391" s="615"/>
      <c r="P391" s="616"/>
      <c r="Q391" s="612" t="s">
        <v>297</v>
      </c>
      <c r="R391" s="613"/>
      <c r="S391" s="613"/>
      <c r="T391" s="614"/>
      <c r="U391" s="615"/>
      <c r="V391" s="615"/>
      <c r="W391" s="615"/>
      <c r="X391" s="615"/>
      <c r="Y391" s="615"/>
      <c r="Z391" s="615"/>
      <c r="AA391" s="615"/>
      <c r="AB391" s="616"/>
    </row>
    <row r="392" spans="2:32" ht="18.75" thickBot="1" x14ac:dyDescent="0.25">
      <c r="E392" s="595" t="s">
        <v>6</v>
      </c>
      <c r="F392" s="596"/>
      <c r="G392" s="596"/>
      <c r="H392" s="597"/>
      <c r="I392" s="598"/>
      <c r="J392" s="598"/>
      <c r="K392" s="598"/>
      <c r="L392" s="598"/>
      <c r="M392" s="598"/>
      <c r="N392" s="598"/>
      <c r="O392" s="598"/>
      <c r="P392" s="599"/>
      <c r="Q392" s="595" t="s">
        <v>6</v>
      </c>
      <c r="R392" s="596"/>
      <c r="S392" s="596"/>
      <c r="T392" s="597"/>
      <c r="U392" s="600"/>
      <c r="V392" s="600"/>
      <c r="W392" s="600"/>
      <c r="X392" s="600"/>
      <c r="Y392" s="600"/>
      <c r="Z392" s="600"/>
      <c r="AA392" s="600"/>
      <c r="AB392" s="601"/>
    </row>
  </sheetData>
  <sheetProtection insertColumns="0" insertRows="0" deleteColumns="0" deleteRows="0"/>
  <mergeCells count="36">
    <mergeCell ref="B3:D6"/>
    <mergeCell ref="E3:AE4"/>
    <mergeCell ref="E5:AE6"/>
    <mergeCell ref="AF5:AF6"/>
    <mergeCell ref="B7:AF7"/>
    <mergeCell ref="B8:D8"/>
    <mergeCell ref="E8:X8"/>
    <mergeCell ref="Y8:AA8"/>
    <mergeCell ref="AB8:AF8"/>
    <mergeCell ref="B9:D9"/>
    <mergeCell ref="E9:P9"/>
    <mergeCell ref="T9:X9"/>
    <mergeCell ref="Y9:AA9"/>
    <mergeCell ref="AB9:AF9"/>
    <mergeCell ref="B10:E13"/>
    <mergeCell ref="F10:AC11"/>
    <mergeCell ref="AD10:AF11"/>
    <mergeCell ref="F12:S12"/>
    <mergeCell ref="T12:X13"/>
    <mergeCell ref="Y12:AC13"/>
    <mergeCell ref="AD12:AF13"/>
    <mergeCell ref="F13:S13"/>
    <mergeCell ref="E388:P388"/>
    <mergeCell ref="Q388:AB388"/>
    <mergeCell ref="G389:P389"/>
    <mergeCell ref="Q389:U389"/>
    <mergeCell ref="E390:I390"/>
    <mergeCell ref="Q390:U390"/>
    <mergeCell ref="E391:H391"/>
    <mergeCell ref="I391:P391"/>
    <mergeCell ref="Q391:T391"/>
    <mergeCell ref="U391:AB391"/>
    <mergeCell ref="E392:H392"/>
    <mergeCell ref="I392:P392"/>
    <mergeCell ref="Q392:T392"/>
    <mergeCell ref="U392:AB392"/>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sheetPr>
  <dimension ref="B2:AF362"/>
  <sheetViews>
    <sheetView topLeftCell="A138" zoomScale="58" zoomScaleNormal="58" workbookViewId="0">
      <selection activeCell="J334" sqref="J334"/>
    </sheetView>
  </sheetViews>
  <sheetFormatPr defaultColWidth="10.76171875" defaultRowHeight="15" x14ac:dyDescent="0.2"/>
  <cols>
    <col min="1" max="1" width="2.28515625" bestFit="1" customWidth="1"/>
    <col min="2" max="2" width="15.73828125" customWidth="1"/>
    <col min="3" max="3" width="12.64453125" customWidth="1"/>
    <col min="4" max="4" width="10.76171875" style="6" customWidth="1"/>
    <col min="5" max="5" width="25.69140625" customWidth="1"/>
    <col min="6" max="6" width="10.76171875" customWidth="1"/>
    <col min="7" max="18" width="10.76171875" style="6" customWidth="1"/>
    <col min="19" max="19" width="20.71484375" style="157" customWidth="1"/>
    <col min="20" max="20" width="12.64453125" style="54" customWidth="1"/>
    <col min="21" max="22" width="12.64453125" style="6" customWidth="1"/>
    <col min="23" max="23" width="30.66796875" style="157" customWidth="1"/>
    <col min="24" max="24" width="15.73828125" customWidth="1"/>
    <col min="25" max="25" width="12.64453125" style="52" customWidth="1"/>
    <col min="26" max="27" width="12.64453125" style="6" customWidth="1"/>
    <col min="28" max="28" width="30.66796875" style="157" customWidth="1"/>
    <col min="29" max="29" width="15.73828125" customWidth="1"/>
    <col min="30" max="31" width="12.64453125" customWidth="1"/>
    <col min="32" max="32" width="29.0546875" bestFit="1"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659"/>
      <c r="U3" s="572"/>
      <c r="V3" s="572"/>
      <c r="W3" s="572"/>
      <c r="X3" s="572"/>
      <c r="Y3" s="572"/>
      <c r="Z3" s="572"/>
      <c r="AA3" s="572"/>
      <c r="AB3" s="572"/>
      <c r="AC3" s="572"/>
      <c r="AD3" s="572"/>
      <c r="AE3" s="572"/>
      <c r="AF3" s="289" t="s">
        <v>19</v>
      </c>
    </row>
    <row r="4" spans="2:32" ht="15" customHeight="1" x14ac:dyDescent="0.2">
      <c r="B4" s="621"/>
      <c r="C4" s="622"/>
      <c r="D4" s="622"/>
      <c r="E4" s="573"/>
      <c r="F4" s="574"/>
      <c r="G4" s="574"/>
      <c r="H4" s="574"/>
      <c r="I4" s="574"/>
      <c r="J4" s="574"/>
      <c r="K4" s="574"/>
      <c r="L4" s="574"/>
      <c r="M4" s="574"/>
      <c r="N4" s="574"/>
      <c r="O4" s="574"/>
      <c r="P4" s="574"/>
      <c r="Q4" s="574"/>
      <c r="R4" s="574"/>
      <c r="S4" s="574"/>
      <c r="T4" s="660"/>
      <c r="U4" s="574"/>
      <c r="V4" s="574"/>
      <c r="W4" s="574"/>
      <c r="X4" s="574"/>
      <c r="Y4" s="574"/>
      <c r="Z4" s="574"/>
      <c r="AA4" s="574"/>
      <c r="AB4" s="574"/>
      <c r="AC4" s="574"/>
      <c r="AD4" s="574"/>
      <c r="AE4" s="574"/>
      <c r="AF4" s="290"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661"/>
      <c r="U5" s="576"/>
      <c r="V5" s="576"/>
      <c r="W5" s="576"/>
      <c r="X5" s="576"/>
      <c r="Y5" s="576"/>
      <c r="Z5" s="576"/>
      <c r="AA5" s="576"/>
      <c r="AB5" s="576"/>
      <c r="AC5" s="576"/>
      <c r="AD5" s="576"/>
      <c r="AE5" s="576"/>
      <c r="AF5" s="577" t="s">
        <v>80</v>
      </c>
    </row>
    <row r="6" spans="2:32" ht="15" customHeight="1" x14ac:dyDescent="0.2">
      <c r="B6" s="621"/>
      <c r="C6" s="622"/>
      <c r="D6" s="622"/>
      <c r="E6" s="573"/>
      <c r="F6" s="574"/>
      <c r="G6" s="574"/>
      <c r="H6" s="574"/>
      <c r="I6" s="574"/>
      <c r="J6" s="574"/>
      <c r="K6" s="574"/>
      <c r="L6" s="574"/>
      <c r="M6" s="574"/>
      <c r="N6" s="574"/>
      <c r="O6" s="574"/>
      <c r="P6" s="574"/>
      <c r="Q6" s="574"/>
      <c r="R6" s="574"/>
      <c r="S6" s="574"/>
      <c r="T6" s="660"/>
      <c r="U6" s="574"/>
      <c r="V6" s="574"/>
      <c r="W6" s="574"/>
      <c r="X6" s="574"/>
      <c r="Y6" s="574"/>
      <c r="Z6" s="574"/>
      <c r="AA6" s="574"/>
      <c r="AB6" s="574"/>
      <c r="AC6" s="574"/>
      <c r="AD6" s="574"/>
      <c r="AE6" s="574"/>
      <c r="AF6" s="629"/>
    </row>
    <row r="7" spans="2:32" x14ac:dyDescent="0.2">
      <c r="B7" s="621"/>
      <c r="C7" s="622"/>
      <c r="D7" s="622"/>
      <c r="E7" s="622"/>
      <c r="F7" s="622"/>
      <c r="G7" s="622"/>
      <c r="H7" s="622"/>
      <c r="I7" s="622"/>
      <c r="J7" s="622"/>
      <c r="K7" s="622"/>
      <c r="L7" s="622"/>
      <c r="M7" s="622"/>
      <c r="N7" s="622"/>
      <c r="O7" s="622"/>
      <c r="P7" s="622"/>
      <c r="Q7" s="622"/>
      <c r="R7" s="622"/>
      <c r="S7" s="622"/>
      <c r="T7" s="663"/>
      <c r="U7" s="622"/>
      <c r="V7" s="622"/>
      <c r="W7" s="622"/>
      <c r="X7" s="622"/>
      <c r="Y7" s="622"/>
      <c r="Z7" s="622"/>
      <c r="AA7" s="622"/>
      <c r="AB7" s="622"/>
      <c r="AC7" s="630"/>
      <c r="AD7" s="630"/>
      <c r="AE7" s="630"/>
      <c r="AF7" s="631"/>
    </row>
    <row r="8" spans="2:32" x14ac:dyDescent="0.2">
      <c r="B8" s="579" t="s">
        <v>15</v>
      </c>
      <c r="C8" s="580"/>
      <c r="D8" s="581"/>
      <c r="E8" s="632" t="s">
        <v>38</v>
      </c>
      <c r="F8" s="633"/>
      <c r="G8" s="633"/>
      <c r="H8" s="633"/>
      <c r="I8" s="633"/>
      <c r="J8" s="633"/>
      <c r="K8" s="633"/>
      <c r="L8" s="633"/>
      <c r="M8" s="633"/>
      <c r="N8" s="633"/>
      <c r="O8" s="633"/>
      <c r="P8" s="633"/>
      <c r="Q8" s="633"/>
      <c r="R8" s="633"/>
      <c r="S8" s="633"/>
      <c r="T8" s="664"/>
      <c r="U8" s="633"/>
      <c r="V8" s="633"/>
      <c r="W8" s="633"/>
      <c r="X8" s="633"/>
      <c r="Y8" s="634" t="s">
        <v>12</v>
      </c>
      <c r="Z8" s="634"/>
      <c r="AA8" s="634"/>
      <c r="AB8" s="582">
        <v>4600135303</v>
      </c>
      <c r="AC8" s="583"/>
      <c r="AD8" s="583"/>
      <c r="AE8" s="583"/>
      <c r="AF8" s="590"/>
    </row>
    <row r="9" spans="2:32" x14ac:dyDescent="0.2">
      <c r="B9" s="579" t="s">
        <v>14</v>
      </c>
      <c r="C9" s="580"/>
      <c r="D9" s="581"/>
      <c r="E9" s="582" t="s">
        <v>39</v>
      </c>
      <c r="F9" s="639"/>
      <c r="G9" s="639"/>
      <c r="H9" s="639"/>
      <c r="I9" s="639"/>
      <c r="J9" s="639"/>
      <c r="K9" s="639"/>
      <c r="L9" s="639"/>
      <c r="M9" s="639"/>
      <c r="N9" s="639"/>
      <c r="O9" s="639"/>
      <c r="P9" s="639"/>
      <c r="Q9" s="268"/>
      <c r="R9" s="268"/>
      <c r="S9" s="270"/>
      <c r="T9" s="662"/>
      <c r="U9" s="586"/>
      <c r="V9" s="586"/>
      <c r="W9" s="586"/>
      <c r="X9" s="587"/>
      <c r="Y9" s="588" t="s">
        <v>13</v>
      </c>
      <c r="Z9" s="584"/>
      <c r="AA9" s="589"/>
      <c r="AB9" s="582" t="s">
        <v>40</v>
      </c>
      <c r="AC9" s="583"/>
      <c r="AD9" s="583"/>
      <c r="AE9" s="583"/>
      <c r="AF9" s="590"/>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665"/>
      <c r="U10" s="543"/>
      <c r="V10" s="543"/>
      <c r="W10" s="543"/>
      <c r="X10" s="543"/>
      <c r="Y10" s="543"/>
      <c r="Z10" s="543"/>
      <c r="AA10" s="543"/>
      <c r="AB10" s="543"/>
      <c r="AC10" s="543"/>
      <c r="AD10" s="635" t="s">
        <v>2</v>
      </c>
      <c r="AE10" s="635"/>
      <c r="AF10" s="636"/>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666"/>
      <c r="U11" s="546"/>
      <c r="V11" s="546"/>
      <c r="W11" s="546"/>
      <c r="X11" s="546"/>
      <c r="Y11" s="546"/>
      <c r="Z11" s="546"/>
      <c r="AA11" s="546"/>
      <c r="AB11" s="546"/>
      <c r="AC11" s="546"/>
      <c r="AD11" s="637"/>
      <c r="AE11" s="637"/>
      <c r="AF11" s="638"/>
    </row>
    <row r="12" spans="2:32" x14ac:dyDescent="0.2">
      <c r="B12" s="537"/>
      <c r="C12" s="538"/>
      <c r="D12" s="538"/>
      <c r="E12" s="538"/>
      <c r="F12" s="550" t="s">
        <v>3</v>
      </c>
      <c r="G12" s="551"/>
      <c r="H12" s="551"/>
      <c r="I12" s="551"/>
      <c r="J12" s="551"/>
      <c r="K12" s="551"/>
      <c r="L12" s="551"/>
      <c r="M12" s="551"/>
      <c r="N12" s="551"/>
      <c r="O12" s="551"/>
      <c r="P12" s="551"/>
      <c r="Q12" s="551"/>
      <c r="R12" s="551"/>
      <c r="S12" s="552"/>
      <c r="T12" s="667" t="s">
        <v>17</v>
      </c>
      <c r="U12" s="554"/>
      <c r="V12" s="554"/>
      <c r="W12" s="554"/>
      <c r="X12" s="555"/>
      <c r="Y12" s="553" t="s">
        <v>4</v>
      </c>
      <c r="Z12" s="554"/>
      <c r="AA12" s="554"/>
      <c r="AB12" s="554"/>
      <c r="AC12" s="555"/>
      <c r="AD12" s="553" t="s">
        <v>16</v>
      </c>
      <c r="AE12" s="554"/>
      <c r="AF12" s="555"/>
    </row>
    <row r="13" spans="2:32" ht="15.75" thickBot="1" x14ac:dyDescent="0.25">
      <c r="B13" s="537"/>
      <c r="C13" s="538"/>
      <c r="D13" s="538"/>
      <c r="E13" s="538"/>
      <c r="F13" s="626" t="s">
        <v>9</v>
      </c>
      <c r="G13" s="627"/>
      <c r="H13" s="627"/>
      <c r="I13" s="627"/>
      <c r="J13" s="627"/>
      <c r="K13" s="627"/>
      <c r="L13" s="627"/>
      <c r="M13" s="627"/>
      <c r="N13" s="627"/>
      <c r="O13" s="627"/>
      <c r="P13" s="627"/>
      <c r="Q13" s="627"/>
      <c r="R13" s="627"/>
      <c r="S13" s="628"/>
      <c r="T13" s="668"/>
      <c r="U13" s="624"/>
      <c r="V13" s="624"/>
      <c r="W13" s="624"/>
      <c r="X13" s="625"/>
      <c r="Y13" s="623"/>
      <c r="Z13" s="624"/>
      <c r="AA13" s="624"/>
      <c r="AB13" s="624"/>
      <c r="AC13" s="625"/>
      <c r="AD13" s="623"/>
      <c r="AE13" s="624"/>
      <c r="AF13" s="625"/>
    </row>
    <row r="14" spans="2:32" ht="43.5" thickBot="1" x14ac:dyDescent="0.25">
      <c r="B14" s="327" t="s">
        <v>7</v>
      </c>
      <c r="C14" s="328" t="s">
        <v>8</v>
      </c>
      <c r="D14" s="328" t="s">
        <v>23</v>
      </c>
      <c r="E14" s="329" t="s">
        <v>22</v>
      </c>
      <c r="F14" s="327" t="s">
        <v>390</v>
      </c>
      <c r="G14" s="330" t="s">
        <v>28</v>
      </c>
      <c r="H14" s="330" t="s">
        <v>29</v>
      </c>
      <c r="I14" s="330" t="s">
        <v>37</v>
      </c>
      <c r="J14" s="330" t="s">
        <v>30</v>
      </c>
      <c r="K14" s="330" t="s">
        <v>31</v>
      </c>
      <c r="L14" s="328" t="s">
        <v>33</v>
      </c>
      <c r="M14" s="328" t="s">
        <v>34</v>
      </c>
      <c r="N14" s="330" t="s">
        <v>48</v>
      </c>
      <c r="O14" s="328" t="s">
        <v>36</v>
      </c>
      <c r="P14" s="330" t="s">
        <v>32</v>
      </c>
      <c r="Q14" s="328" t="s">
        <v>382</v>
      </c>
      <c r="R14" s="328" t="s">
        <v>383</v>
      </c>
      <c r="S14" s="337" t="s">
        <v>384</v>
      </c>
      <c r="T14" s="332" t="s">
        <v>391</v>
      </c>
      <c r="U14" s="328" t="s">
        <v>387</v>
      </c>
      <c r="V14" s="328" t="s">
        <v>35</v>
      </c>
      <c r="W14" s="338" t="s">
        <v>385</v>
      </c>
      <c r="X14" s="333" t="s">
        <v>388</v>
      </c>
      <c r="Y14" s="332" t="s">
        <v>392</v>
      </c>
      <c r="Z14" s="328" t="s">
        <v>393</v>
      </c>
      <c r="AA14" s="328" t="s">
        <v>27</v>
      </c>
      <c r="AB14" s="338" t="s">
        <v>386</v>
      </c>
      <c r="AC14" s="333" t="s">
        <v>389</v>
      </c>
      <c r="AD14" s="335" t="s">
        <v>11</v>
      </c>
      <c r="AE14" s="333" t="s">
        <v>394</v>
      </c>
      <c r="AF14" s="335" t="s">
        <v>26</v>
      </c>
    </row>
    <row r="15" spans="2:32" ht="19.5" customHeight="1" x14ac:dyDescent="0.2">
      <c r="B15" s="339" t="s">
        <v>94</v>
      </c>
      <c r="C15" s="50" t="s">
        <v>1744</v>
      </c>
      <c r="D15" s="50">
        <v>1</v>
      </c>
      <c r="E15" s="267" t="s">
        <v>49</v>
      </c>
      <c r="F15" s="340"/>
      <c r="G15" s="341"/>
      <c r="H15" s="341">
        <v>3</v>
      </c>
      <c r="I15" s="341"/>
      <c r="J15" s="341"/>
      <c r="K15" s="341"/>
      <c r="L15" s="341"/>
      <c r="M15" s="341"/>
      <c r="N15" s="341"/>
      <c r="O15" s="341"/>
      <c r="P15" s="341">
        <v>3</v>
      </c>
      <c r="Q15" s="341"/>
      <c r="R15" s="341"/>
      <c r="S15" s="342"/>
      <c r="T15" s="340"/>
      <c r="U15" s="341"/>
      <c r="V15" s="341"/>
      <c r="W15" s="343"/>
      <c r="X15" s="344"/>
      <c r="Y15" s="340"/>
      <c r="Z15" s="341"/>
      <c r="AA15" s="341"/>
      <c r="AB15" s="343"/>
      <c r="AC15" s="345"/>
      <c r="AD15" s="346"/>
      <c r="AE15" s="341"/>
      <c r="AF15" s="347"/>
    </row>
    <row r="16" spans="2:32" x14ac:dyDescent="0.2">
      <c r="B16" s="39" t="s">
        <v>94</v>
      </c>
      <c r="C16" s="274" t="s">
        <v>1744</v>
      </c>
      <c r="D16" s="276">
        <v>2</v>
      </c>
      <c r="E16" s="30" t="s">
        <v>312</v>
      </c>
      <c r="F16" s="296"/>
      <c r="G16" s="65">
        <v>2</v>
      </c>
      <c r="H16" s="65">
        <v>6</v>
      </c>
      <c r="I16" s="65"/>
      <c r="J16" s="65"/>
      <c r="K16" s="65">
        <v>2</v>
      </c>
      <c r="L16" s="65"/>
      <c r="M16" s="65"/>
      <c r="N16" s="65"/>
      <c r="O16" s="65"/>
      <c r="P16" s="65"/>
      <c r="Q16" s="65"/>
      <c r="R16" s="65"/>
      <c r="S16" s="313" t="s">
        <v>1778</v>
      </c>
      <c r="T16" s="291"/>
      <c r="U16" s="259"/>
      <c r="V16" s="65"/>
      <c r="W16" s="260"/>
      <c r="X16" s="300"/>
      <c r="Y16" s="304"/>
      <c r="Z16" s="65"/>
      <c r="AA16" s="65"/>
      <c r="AB16" s="170"/>
      <c r="AC16" s="300"/>
      <c r="AD16" s="296"/>
      <c r="AE16" s="66"/>
      <c r="AF16" s="306"/>
    </row>
    <row r="17" spans="2:32" x14ac:dyDescent="0.2">
      <c r="B17" s="39" t="s">
        <v>94</v>
      </c>
      <c r="C17" s="274" t="s">
        <v>1744</v>
      </c>
      <c r="D17" s="276">
        <v>3</v>
      </c>
      <c r="E17" s="30" t="s">
        <v>310</v>
      </c>
      <c r="F17" s="296"/>
      <c r="G17" s="65">
        <v>3</v>
      </c>
      <c r="H17" s="65">
        <v>3</v>
      </c>
      <c r="I17" s="65">
        <v>6</v>
      </c>
      <c r="J17" s="65"/>
      <c r="K17" s="65"/>
      <c r="L17" s="65"/>
      <c r="M17" s="65"/>
      <c r="N17" s="65">
        <v>3</v>
      </c>
      <c r="O17" s="65"/>
      <c r="P17" s="65"/>
      <c r="Q17" s="65"/>
      <c r="R17" s="65"/>
      <c r="S17" s="294"/>
      <c r="T17" s="292"/>
      <c r="U17" s="259"/>
      <c r="V17" s="65"/>
      <c r="W17" s="260"/>
      <c r="X17" s="300"/>
      <c r="Y17" s="304"/>
      <c r="Z17" s="65"/>
      <c r="AA17" s="65"/>
      <c r="AB17" s="170"/>
      <c r="AC17" s="300"/>
      <c r="AD17" s="304"/>
      <c r="AE17" s="66"/>
      <c r="AF17" s="306"/>
    </row>
    <row r="18" spans="2:32" x14ac:dyDescent="0.2">
      <c r="B18" s="39" t="s">
        <v>94</v>
      </c>
      <c r="C18" s="274" t="s">
        <v>1744</v>
      </c>
      <c r="D18" s="274">
        <v>4</v>
      </c>
      <c r="E18" s="30" t="s">
        <v>1745</v>
      </c>
      <c r="F18" s="296"/>
      <c r="G18" s="65">
        <v>4</v>
      </c>
      <c r="H18" s="65">
        <v>3</v>
      </c>
      <c r="I18" s="65">
        <v>6</v>
      </c>
      <c r="J18" s="65"/>
      <c r="K18" s="65"/>
      <c r="L18" s="65"/>
      <c r="M18" s="65"/>
      <c r="N18" s="65">
        <v>3</v>
      </c>
      <c r="O18" s="65"/>
      <c r="P18" s="65"/>
      <c r="Q18" s="65"/>
      <c r="R18" s="65"/>
      <c r="S18" s="294"/>
      <c r="T18" s="292"/>
      <c r="U18" s="259"/>
      <c r="V18" s="65"/>
      <c r="W18" s="260"/>
      <c r="X18" s="300"/>
      <c r="Y18" s="304"/>
      <c r="Z18" s="65"/>
      <c r="AA18" s="65"/>
      <c r="AB18" s="170"/>
      <c r="AC18" s="300"/>
      <c r="AD18" s="304"/>
      <c r="AE18" s="66"/>
      <c r="AF18" s="306"/>
    </row>
    <row r="19" spans="2:32" x14ac:dyDescent="0.2">
      <c r="B19" s="39" t="s">
        <v>94</v>
      </c>
      <c r="C19" s="274" t="s">
        <v>1744</v>
      </c>
      <c r="D19" s="276">
        <v>5</v>
      </c>
      <c r="E19" s="312" t="s">
        <v>49</v>
      </c>
      <c r="F19" s="296"/>
      <c r="G19" s="65"/>
      <c r="H19" s="65">
        <v>3</v>
      </c>
      <c r="I19" s="65"/>
      <c r="J19" s="65"/>
      <c r="K19" s="65">
        <v>3</v>
      </c>
      <c r="L19" s="65"/>
      <c r="M19" s="65"/>
      <c r="N19" s="65">
        <v>3</v>
      </c>
      <c r="O19" s="65"/>
      <c r="P19" s="65"/>
      <c r="Q19" s="65"/>
      <c r="R19" s="65"/>
      <c r="S19" s="294"/>
      <c r="T19" s="293"/>
      <c r="U19" s="65"/>
      <c r="V19" s="65"/>
      <c r="W19" s="260"/>
      <c r="X19" s="300"/>
      <c r="Y19" s="304"/>
      <c r="Z19" s="65"/>
      <c r="AA19" s="65"/>
      <c r="AB19" s="170"/>
      <c r="AC19" s="300"/>
      <c r="AD19" s="293"/>
      <c r="AE19" s="66"/>
      <c r="AF19" s="306"/>
    </row>
    <row r="20" spans="2:32" x14ac:dyDescent="0.2">
      <c r="B20" s="39" t="s">
        <v>94</v>
      </c>
      <c r="C20" s="274" t="s">
        <v>1744</v>
      </c>
      <c r="D20" s="276">
        <v>6</v>
      </c>
      <c r="E20" s="30" t="s">
        <v>44</v>
      </c>
      <c r="F20" s="296"/>
      <c r="G20" s="65">
        <v>3</v>
      </c>
      <c r="H20" s="65"/>
      <c r="I20" s="65">
        <v>6</v>
      </c>
      <c r="J20" s="65"/>
      <c r="K20" s="65"/>
      <c r="L20" s="65"/>
      <c r="M20" s="65"/>
      <c r="N20" s="65">
        <v>3</v>
      </c>
      <c r="O20" s="65"/>
      <c r="P20" s="65"/>
      <c r="Q20" s="65"/>
      <c r="R20" s="65"/>
      <c r="S20" s="294"/>
      <c r="T20" s="292"/>
      <c r="U20" s="65"/>
      <c r="V20" s="65"/>
      <c r="W20" s="260"/>
      <c r="X20" s="300"/>
      <c r="Y20" s="304"/>
      <c r="Z20" s="65"/>
      <c r="AA20" s="65"/>
      <c r="AB20" s="170"/>
      <c r="AC20" s="300"/>
      <c r="AD20" s="293"/>
      <c r="AE20" s="65"/>
      <c r="AF20" s="306"/>
    </row>
    <row r="21" spans="2:32" x14ac:dyDescent="0.2">
      <c r="B21" s="39" t="s">
        <v>94</v>
      </c>
      <c r="C21" s="274" t="s">
        <v>1744</v>
      </c>
      <c r="D21" s="274">
        <v>7</v>
      </c>
      <c r="E21" s="30" t="s">
        <v>42</v>
      </c>
      <c r="F21" s="296"/>
      <c r="G21" s="65">
        <v>3</v>
      </c>
      <c r="H21" s="65"/>
      <c r="I21" s="65"/>
      <c r="J21" s="65"/>
      <c r="K21" s="65"/>
      <c r="L21" s="65"/>
      <c r="M21" s="65"/>
      <c r="N21" s="65"/>
      <c r="O21" s="65"/>
      <c r="P21" s="65"/>
      <c r="Q21" s="65"/>
      <c r="R21" s="65"/>
      <c r="S21" s="294"/>
      <c r="T21" s="292"/>
      <c r="U21" s="65"/>
      <c r="V21" s="65"/>
      <c r="W21" s="260"/>
      <c r="X21" s="300"/>
      <c r="Y21" s="304"/>
      <c r="Z21" s="65"/>
      <c r="AA21" s="65"/>
      <c r="AB21" s="170"/>
      <c r="AC21" s="300"/>
      <c r="AD21" s="293"/>
      <c r="AE21" s="65"/>
      <c r="AF21" s="306"/>
    </row>
    <row r="22" spans="2:32" x14ac:dyDescent="0.2">
      <c r="B22" s="39" t="s">
        <v>94</v>
      </c>
      <c r="C22" s="274" t="s">
        <v>1744</v>
      </c>
      <c r="D22" s="276">
        <v>8</v>
      </c>
      <c r="E22" s="30" t="s">
        <v>42</v>
      </c>
      <c r="F22" s="296"/>
      <c r="G22" s="65">
        <v>6</v>
      </c>
      <c r="H22" s="65"/>
      <c r="I22" s="65"/>
      <c r="J22" s="65"/>
      <c r="K22" s="65"/>
      <c r="L22" s="65"/>
      <c r="M22" s="65"/>
      <c r="N22" s="65">
        <v>3</v>
      </c>
      <c r="O22" s="65"/>
      <c r="P22" s="65"/>
      <c r="Q22" s="65"/>
      <c r="R22" s="65"/>
      <c r="S22" s="313" t="s">
        <v>1780</v>
      </c>
      <c r="T22" s="292"/>
      <c r="U22" s="259"/>
      <c r="V22" s="65"/>
      <c r="W22" s="260"/>
      <c r="X22" s="300"/>
      <c r="Y22" s="304"/>
      <c r="Z22" s="65"/>
      <c r="AA22" s="65"/>
      <c r="AB22" s="170"/>
      <c r="AC22" s="300"/>
      <c r="AD22" s="304"/>
      <c r="AE22" s="66"/>
      <c r="AF22" s="306"/>
    </row>
    <row r="23" spans="2:32" x14ac:dyDescent="0.2">
      <c r="B23" s="39" t="s">
        <v>94</v>
      </c>
      <c r="C23" s="274" t="s">
        <v>1744</v>
      </c>
      <c r="D23" s="276">
        <v>9</v>
      </c>
      <c r="E23" s="30" t="s">
        <v>310</v>
      </c>
      <c r="F23" s="296"/>
      <c r="G23" s="65">
        <v>4</v>
      </c>
      <c r="H23" s="65"/>
      <c r="I23" s="65">
        <v>3</v>
      </c>
      <c r="J23" s="65"/>
      <c r="K23" s="65"/>
      <c r="L23" s="65"/>
      <c r="M23" s="65"/>
      <c r="N23" s="65"/>
      <c r="O23" s="65"/>
      <c r="P23" s="65">
        <v>3</v>
      </c>
      <c r="Q23" s="65"/>
      <c r="R23" s="65"/>
      <c r="S23" s="313" t="s">
        <v>1779</v>
      </c>
      <c r="T23" s="292"/>
      <c r="U23" s="65"/>
      <c r="V23" s="65"/>
      <c r="W23" s="260"/>
      <c r="X23" s="300"/>
      <c r="Y23" s="304"/>
      <c r="Z23" s="65"/>
      <c r="AA23" s="65"/>
      <c r="AB23" s="170"/>
      <c r="AC23" s="300"/>
      <c r="AD23" s="296"/>
      <c r="AE23" s="66"/>
      <c r="AF23" s="306"/>
    </row>
    <row r="24" spans="2:32" x14ac:dyDescent="0.2">
      <c r="B24" s="39" t="s">
        <v>94</v>
      </c>
      <c r="C24" s="274" t="s">
        <v>1744</v>
      </c>
      <c r="D24" s="274">
        <v>10</v>
      </c>
      <c r="E24" s="30" t="s">
        <v>312</v>
      </c>
      <c r="F24" s="296"/>
      <c r="G24" s="65"/>
      <c r="H24" s="65"/>
      <c r="I24" s="65">
        <v>6</v>
      </c>
      <c r="J24" s="65"/>
      <c r="K24" s="65">
        <v>3</v>
      </c>
      <c r="L24" s="65"/>
      <c r="M24" s="65"/>
      <c r="N24" s="65"/>
      <c r="O24" s="65"/>
      <c r="P24" s="65"/>
      <c r="Q24" s="65"/>
      <c r="R24" s="65"/>
      <c r="S24" s="294"/>
      <c r="T24" s="293"/>
      <c r="U24" s="65"/>
      <c r="V24" s="65"/>
      <c r="W24" s="260"/>
      <c r="X24" s="300"/>
      <c r="Y24" s="304"/>
      <c r="Z24" s="65"/>
      <c r="AA24" s="65"/>
      <c r="AB24" s="170"/>
      <c r="AC24" s="300"/>
      <c r="AD24" s="296"/>
      <c r="AE24" s="66"/>
      <c r="AF24" s="306"/>
    </row>
    <row r="25" spans="2:32" x14ac:dyDescent="0.2">
      <c r="B25" s="39" t="s">
        <v>94</v>
      </c>
      <c r="C25" s="274" t="s">
        <v>1744</v>
      </c>
      <c r="D25" s="276">
        <v>11</v>
      </c>
      <c r="E25" s="30" t="s">
        <v>44</v>
      </c>
      <c r="F25" s="296"/>
      <c r="G25" s="65">
        <v>3</v>
      </c>
      <c r="H25" s="65"/>
      <c r="I25" s="65">
        <v>6</v>
      </c>
      <c r="J25" s="65"/>
      <c r="K25" s="65"/>
      <c r="L25" s="65"/>
      <c r="M25" s="65"/>
      <c r="N25" s="65">
        <v>3</v>
      </c>
      <c r="O25" s="65"/>
      <c r="P25" s="65"/>
      <c r="Q25" s="65"/>
      <c r="R25" s="65"/>
      <c r="S25" s="294"/>
      <c r="T25" s="292"/>
      <c r="U25" s="65"/>
      <c r="V25" s="65"/>
      <c r="W25" s="260"/>
      <c r="X25" s="300"/>
      <c r="Y25" s="304"/>
      <c r="Z25" s="65"/>
      <c r="AA25" s="65"/>
      <c r="AB25" s="170"/>
      <c r="AC25" s="300"/>
      <c r="AD25" s="296"/>
      <c r="AE25" s="66"/>
      <c r="AF25" s="306"/>
    </row>
    <row r="26" spans="2:32" x14ac:dyDescent="0.2">
      <c r="B26" s="39" t="s">
        <v>94</v>
      </c>
      <c r="C26" s="274" t="s">
        <v>1744</v>
      </c>
      <c r="D26" s="276">
        <v>12</v>
      </c>
      <c r="E26" s="30" t="s">
        <v>44</v>
      </c>
      <c r="F26" s="296"/>
      <c r="G26" s="65">
        <v>3</v>
      </c>
      <c r="H26" s="65"/>
      <c r="I26" s="65">
        <v>6</v>
      </c>
      <c r="J26" s="65"/>
      <c r="K26" s="65"/>
      <c r="L26" s="65"/>
      <c r="M26" s="65"/>
      <c r="N26" s="65">
        <v>3</v>
      </c>
      <c r="O26" s="65"/>
      <c r="P26" s="65"/>
      <c r="Q26" s="65"/>
      <c r="R26" s="65"/>
      <c r="S26" s="294"/>
      <c r="T26" s="292"/>
      <c r="U26" s="65"/>
      <c r="V26" s="65"/>
      <c r="W26" s="260"/>
      <c r="X26" s="300"/>
      <c r="Y26" s="304"/>
      <c r="Z26" s="65"/>
      <c r="AA26" s="65"/>
      <c r="AB26" s="170"/>
      <c r="AC26" s="300"/>
      <c r="AD26" s="296"/>
      <c r="AE26" s="66"/>
      <c r="AF26" s="306"/>
    </row>
    <row r="27" spans="2:32" x14ac:dyDescent="0.2">
      <c r="B27" s="39" t="s">
        <v>94</v>
      </c>
      <c r="C27" s="274" t="s">
        <v>1744</v>
      </c>
      <c r="D27" s="274">
        <v>13</v>
      </c>
      <c r="E27" s="30" t="s">
        <v>42</v>
      </c>
      <c r="F27" s="296"/>
      <c r="G27" s="65">
        <v>3</v>
      </c>
      <c r="H27" s="65"/>
      <c r="I27" s="65"/>
      <c r="J27" s="65"/>
      <c r="K27" s="65"/>
      <c r="L27" s="65"/>
      <c r="M27" s="65"/>
      <c r="N27" s="65">
        <v>3</v>
      </c>
      <c r="O27" s="65"/>
      <c r="P27" s="65"/>
      <c r="Q27" s="65"/>
      <c r="R27" s="65"/>
      <c r="S27" s="294"/>
      <c r="T27" s="292"/>
      <c r="U27" s="259"/>
      <c r="V27" s="65"/>
      <c r="W27" s="260"/>
      <c r="X27" s="300"/>
      <c r="Y27" s="304"/>
      <c r="Z27" s="65"/>
      <c r="AA27" s="65"/>
      <c r="AB27" s="170"/>
      <c r="AC27" s="300"/>
      <c r="AD27" s="296"/>
      <c r="AE27" s="66"/>
      <c r="AF27" s="306"/>
    </row>
    <row r="28" spans="2:32" x14ac:dyDescent="0.2">
      <c r="B28" s="39" t="s">
        <v>94</v>
      </c>
      <c r="C28" s="274" t="s">
        <v>1744</v>
      </c>
      <c r="D28" s="276">
        <v>14</v>
      </c>
      <c r="E28" s="30" t="s">
        <v>1745</v>
      </c>
      <c r="F28" s="296"/>
      <c r="G28" s="65">
        <v>3</v>
      </c>
      <c r="H28" s="65">
        <v>3</v>
      </c>
      <c r="I28" s="65"/>
      <c r="J28" s="65"/>
      <c r="K28" s="65"/>
      <c r="L28" s="65"/>
      <c r="M28" s="65"/>
      <c r="N28" s="65"/>
      <c r="O28" s="65"/>
      <c r="P28" s="65"/>
      <c r="Q28" s="65"/>
      <c r="R28" s="65"/>
      <c r="S28" s="294"/>
      <c r="T28" s="291"/>
      <c r="U28" s="259"/>
      <c r="V28" s="65"/>
      <c r="W28" s="260"/>
      <c r="X28" s="300"/>
      <c r="Y28" s="304"/>
      <c r="Z28" s="65"/>
      <c r="AA28" s="65"/>
      <c r="AB28" s="170"/>
      <c r="AC28" s="300"/>
      <c r="AD28" s="296"/>
      <c r="AE28" s="66"/>
      <c r="AF28" s="306"/>
    </row>
    <row r="29" spans="2:32" x14ac:dyDescent="0.2">
      <c r="B29" s="39" t="s">
        <v>94</v>
      </c>
      <c r="C29" s="274" t="s">
        <v>1744</v>
      </c>
      <c r="D29" s="276">
        <v>15</v>
      </c>
      <c r="E29" s="30" t="s">
        <v>44</v>
      </c>
      <c r="F29" s="296"/>
      <c r="G29" s="65">
        <v>1</v>
      </c>
      <c r="H29" s="65">
        <v>6</v>
      </c>
      <c r="I29" s="65"/>
      <c r="J29" s="65"/>
      <c r="K29" s="65"/>
      <c r="L29" s="65"/>
      <c r="M29" s="65"/>
      <c r="N29" s="65"/>
      <c r="O29" s="65"/>
      <c r="P29" s="65"/>
      <c r="Q29" s="65"/>
      <c r="R29" s="65"/>
      <c r="S29" s="294"/>
      <c r="T29" s="291"/>
      <c r="U29" s="259"/>
      <c r="V29" s="65"/>
      <c r="W29" s="260"/>
      <c r="X29" s="300"/>
      <c r="Y29" s="304"/>
      <c r="Z29" s="65"/>
      <c r="AA29" s="65"/>
      <c r="AB29" s="170"/>
      <c r="AC29" s="300"/>
      <c r="AD29" s="296"/>
      <c r="AE29" s="66"/>
      <c r="AF29" s="306"/>
    </row>
    <row r="30" spans="2:32" x14ac:dyDescent="0.2">
      <c r="B30" s="39" t="s">
        <v>94</v>
      </c>
      <c r="C30" s="274" t="s">
        <v>1744</v>
      </c>
      <c r="D30" s="274">
        <v>16</v>
      </c>
      <c r="E30" s="30" t="s">
        <v>312</v>
      </c>
      <c r="F30" s="296"/>
      <c r="G30" s="65">
        <v>2</v>
      </c>
      <c r="H30" s="65">
        <v>6</v>
      </c>
      <c r="I30" s="65"/>
      <c r="J30" s="65"/>
      <c r="K30" s="65"/>
      <c r="L30" s="65"/>
      <c r="M30" s="65"/>
      <c r="N30" s="65"/>
      <c r="O30" s="65"/>
      <c r="P30" s="65"/>
      <c r="Q30" s="65"/>
      <c r="R30" s="65"/>
      <c r="S30" s="294"/>
      <c r="T30" s="293"/>
      <c r="U30" s="65"/>
      <c r="V30" s="65"/>
      <c r="W30" s="260"/>
      <c r="X30" s="300"/>
      <c r="Y30" s="304"/>
      <c r="Z30" s="65"/>
      <c r="AA30" s="65"/>
      <c r="AB30" s="170"/>
      <c r="AC30" s="300"/>
      <c r="AD30" s="296"/>
      <c r="AE30" s="66"/>
      <c r="AF30" s="306"/>
    </row>
    <row r="31" spans="2:32" x14ac:dyDescent="0.2">
      <c r="B31" s="39" t="s">
        <v>94</v>
      </c>
      <c r="C31" s="274" t="s">
        <v>1744</v>
      </c>
      <c r="D31" s="276">
        <v>17</v>
      </c>
      <c r="E31" s="30" t="s">
        <v>42</v>
      </c>
      <c r="F31" s="296"/>
      <c r="G31" s="65">
        <v>3</v>
      </c>
      <c r="H31" s="65"/>
      <c r="I31" s="65"/>
      <c r="J31" s="65"/>
      <c r="K31" s="65">
        <v>3</v>
      </c>
      <c r="L31" s="65"/>
      <c r="M31" s="65"/>
      <c r="N31" s="65"/>
      <c r="O31" s="65"/>
      <c r="P31" s="65"/>
      <c r="Q31" s="65"/>
      <c r="R31" s="65"/>
      <c r="S31" s="313" t="s">
        <v>1780</v>
      </c>
      <c r="T31" s="292"/>
      <c r="U31" s="259"/>
      <c r="V31" s="65"/>
      <c r="W31" s="260"/>
      <c r="X31" s="300"/>
      <c r="Y31" s="304"/>
      <c r="Z31" s="65"/>
      <c r="AA31" s="65"/>
      <c r="AB31" s="170"/>
      <c r="AC31" s="300"/>
      <c r="AD31" s="296"/>
      <c r="AE31" s="66"/>
      <c r="AF31" s="306"/>
    </row>
    <row r="32" spans="2:32" x14ac:dyDescent="0.2">
      <c r="B32" s="39" t="s">
        <v>94</v>
      </c>
      <c r="C32" s="274" t="s">
        <v>1744</v>
      </c>
      <c r="D32" s="276">
        <v>18</v>
      </c>
      <c r="E32" s="30" t="s">
        <v>42</v>
      </c>
      <c r="F32" s="296"/>
      <c r="G32" s="65">
        <v>3</v>
      </c>
      <c r="H32" s="65"/>
      <c r="I32" s="65"/>
      <c r="J32" s="65"/>
      <c r="K32" s="65">
        <v>3</v>
      </c>
      <c r="L32" s="65"/>
      <c r="M32" s="65"/>
      <c r="N32" s="65"/>
      <c r="O32" s="65"/>
      <c r="P32" s="65"/>
      <c r="Q32" s="65"/>
      <c r="R32" s="65"/>
      <c r="S32" s="294"/>
      <c r="T32" s="292"/>
      <c r="U32" s="65"/>
      <c r="V32" s="65"/>
      <c r="W32" s="260"/>
      <c r="X32" s="300"/>
      <c r="Y32" s="304"/>
      <c r="Z32" s="65"/>
      <c r="AA32" s="65"/>
      <c r="AB32" s="170"/>
      <c r="AC32" s="300"/>
      <c r="AD32" s="296"/>
      <c r="AE32" s="66"/>
      <c r="AF32" s="306"/>
    </row>
    <row r="33" spans="2:32" x14ac:dyDescent="0.2">
      <c r="B33" s="39" t="s">
        <v>94</v>
      </c>
      <c r="C33" s="274" t="s">
        <v>1744</v>
      </c>
      <c r="D33" s="274">
        <v>19</v>
      </c>
      <c r="E33" s="30" t="s">
        <v>42</v>
      </c>
      <c r="F33" s="296"/>
      <c r="G33" s="65">
        <v>3</v>
      </c>
      <c r="H33" s="65"/>
      <c r="I33" s="65"/>
      <c r="J33" s="65"/>
      <c r="K33" s="65">
        <v>3</v>
      </c>
      <c r="L33" s="65"/>
      <c r="M33" s="65"/>
      <c r="N33" s="65"/>
      <c r="O33" s="65"/>
      <c r="P33" s="65"/>
      <c r="Q33" s="65"/>
      <c r="R33" s="65"/>
      <c r="S33" s="313" t="s">
        <v>1780</v>
      </c>
      <c r="T33" s="291"/>
      <c r="U33" s="259"/>
      <c r="V33" s="65"/>
      <c r="W33" s="260"/>
      <c r="X33" s="300"/>
      <c r="Y33" s="304"/>
      <c r="Z33" s="65"/>
      <c r="AA33" s="65"/>
      <c r="AB33" s="170"/>
      <c r="AC33" s="300"/>
      <c r="AD33" s="296"/>
      <c r="AE33" s="66"/>
      <c r="AF33" s="306"/>
    </row>
    <row r="34" spans="2:32" x14ac:dyDescent="0.2">
      <c r="B34" s="39" t="s">
        <v>94</v>
      </c>
      <c r="C34" s="274" t="s">
        <v>1744</v>
      </c>
      <c r="D34" s="276">
        <v>20</v>
      </c>
      <c r="E34" s="30" t="s">
        <v>42</v>
      </c>
      <c r="F34" s="296"/>
      <c r="G34" s="65">
        <v>3</v>
      </c>
      <c r="H34" s="65"/>
      <c r="I34" s="65"/>
      <c r="J34" s="65"/>
      <c r="K34" s="65">
        <v>3</v>
      </c>
      <c r="L34" s="65"/>
      <c r="M34" s="65"/>
      <c r="N34" s="65">
        <v>3</v>
      </c>
      <c r="O34" s="65"/>
      <c r="P34" s="65"/>
      <c r="Q34" s="65"/>
      <c r="R34" s="65"/>
      <c r="S34" s="294"/>
      <c r="T34" s="292"/>
      <c r="U34" s="259"/>
      <c r="V34" s="65"/>
      <c r="W34" s="260"/>
      <c r="X34" s="300"/>
      <c r="Y34" s="304"/>
      <c r="Z34" s="65"/>
      <c r="AA34" s="65"/>
      <c r="AB34" s="170"/>
      <c r="AC34" s="300"/>
      <c r="AD34" s="296"/>
      <c r="AE34" s="66"/>
      <c r="AF34" s="306"/>
    </row>
    <row r="35" spans="2:32" x14ac:dyDescent="0.2">
      <c r="B35" s="39" t="s">
        <v>94</v>
      </c>
      <c r="C35" s="274" t="s">
        <v>1744</v>
      </c>
      <c r="D35" s="276">
        <v>21</v>
      </c>
      <c r="E35" s="30" t="s">
        <v>49</v>
      </c>
      <c r="F35" s="296"/>
      <c r="G35" s="65"/>
      <c r="H35" s="65">
        <v>3</v>
      </c>
      <c r="I35" s="65"/>
      <c r="J35" s="65"/>
      <c r="K35" s="65">
        <v>3</v>
      </c>
      <c r="L35" s="65"/>
      <c r="M35" s="65"/>
      <c r="N35" s="65"/>
      <c r="O35" s="65"/>
      <c r="P35" s="65"/>
      <c r="Q35" s="65"/>
      <c r="R35" s="65"/>
      <c r="S35" s="294"/>
      <c r="T35" s="291"/>
      <c r="U35" s="259"/>
      <c r="V35" s="65"/>
      <c r="W35" s="260"/>
      <c r="X35" s="300"/>
      <c r="Y35" s="304"/>
      <c r="Z35" s="65"/>
      <c r="AA35" s="65"/>
      <c r="AB35" s="170"/>
      <c r="AC35" s="300"/>
      <c r="AD35" s="296"/>
      <c r="AE35" s="66"/>
      <c r="AF35" s="306"/>
    </row>
    <row r="36" spans="2:32" x14ac:dyDescent="0.2">
      <c r="B36" s="39" t="s">
        <v>94</v>
      </c>
      <c r="C36" s="274" t="s">
        <v>1744</v>
      </c>
      <c r="D36" s="274">
        <v>22</v>
      </c>
      <c r="E36" s="30" t="s">
        <v>42</v>
      </c>
      <c r="F36" s="296"/>
      <c r="G36" s="65">
        <v>3</v>
      </c>
      <c r="H36" s="65"/>
      <c r="I36" s="65"/>
      <c r="J36" s="65"/>
      <c r="K36" s="65"/>
      <c r="L36" s="65"/>
      <c r="M36" s="65"/>
      <c r="N36" s="65">
        <v>3</v>
      </c>
      <c r="O36" s="65"/>
      <c r="P36" s="65"/>
      <c r="Q36" s="65"/>
      <c r="R36" s="65"/>
      <c r="S36" s="294"/>
      <c r="T36" s="291"/>
      <c r="U36" s="259"/>
      <c r="V36" s="65"/>
      <c r="W36" s="260"/>
      <c r="X36" s="300"/>
      <c r="Y36" s="304"/>
      <c r="Z36" s="65"/>
      <c r="AA36" s="65"/>
      <c r="AB36" s="170"/>
      <c r="AC36" s="300"/>
      <c r="AD36" s="293"/>
      <c r="AE36" s="65"/>
      <c r="AF36" s="306"/>
    </row>
    <row r="37" spans="2:32" x14ac:dyDescent="0.2">
      <c r="B37" s="39" t="s">
        <v>94</v>
      </c>
      <c r="C37" s="274" t="s">
        <v>1744</v>
      </c>
      <c r="D37" s="276">
        <v>23</v>
      </c>
      <c r="E37" s="30" t="s">
        <v>42</v>
      </c>
      <c r="F37" s="296"/>
      <c r="G37" s="65">
        <v>3</v>
      </c>
      <c r="H37" s="65"/>
      <c r="I37" s="65"/>
      <c r="J37" s="65"/>
      <c r="K37" s="65"/>
      <c r="L37" s="65"/>
      <c r="M37" s="65"/>
      <c r="N37" s="65"/>
      <c r="O37" s="65"/>
      <c r="P37" s="65"/>
      <c r="Q37" s="65"/>
      <c r="R37" s="65"/>
      <c r="S37" s="294"/>
      <c r="T37" s="291"/>
      <c r="U37" s="259"/>
      <c r="V37" s="65"/>
      <c r="W37" s="260"/>
      <c r="X37" s="300"/>
      <c r="Y37" s="304"/>
      <c r="Z37" s="65"/>
      <c r="AA37" s="65"/>
      <c r="AB37" s="170"/>
      <c r="AC37" s="300"/>
      <c r="AD37" s="296"/>
      <c r="AE37" s="66"/>
      <c r="AF37" s="306"/>
    </row>
    <row r="38" spans="2:32" x14ac:dyDescent="0.2">
      <c r="B38" s="39" t="s">
        <v>94</v>
      </c>
      <c r="C38" s="274" t="s">
        <v>1744</v>
      </c>
      <c r="D38" s="276">
        <v>24</v>
      </c>
      <c r="E38" s="30" t="s">
        <v>42</v>
      </c>
      <c r="F38" s="296"/>
      <c r="G38" s="65">
        <v>3</v>
      </c>
      <c r="H38" s="65"/>
      <c r="I38" s="65"/>
      <c r="J38" s="65"/>
      <c r="K38" s="65"/>
      <c r="L38" s="65"/>
      <c r="M38" s="65"/>
      <c r="N38" s="65">
        <v>3</v>
      </c>
      <c r="O38" s="65"/>
      <c r="P38" s="65"/>
      <c r="Q38" s="65"/>
      <c r="R38" s="65"/>
      <c r="S38" s="294"/>
      <c r="T38" s="293"/>
      <c r="U38" s="65"/>
      <c r="V38" s="65"/>
      <c r="W38" s="260"/>
      <c r="X38" s="300"/>
      <c r="Y38" s="304"/>
      <c r="Z38" s="65"/>
      <c r="AA38" s="65"/>
      <c r="AB38" s="170"/>
      <c r="AC38" s="300"/>
      <c r="AD38" s="296"/>
      <c r="AE38" s="66"/>
      <c r="AF38" s="306"/>
    </row>
    <row r="39" spans="2:32" x14ac:dyDescent="0.2">
      <c r="B39" s="39" t="s">
        <v>94</v>
      </c>
      <c r="C39" s="274" t="s">
        <v>1744</v>
      </c>
      <c r="D39" s="274">
        <v>25</v>
      </c>
      <c r="E39" s="30" t="s">
        <v>60</v>
      </c>
      <c r="F39" s="296"/>
      <c r="G39" s="65">
        <v>1</v>
      </c>
      <c r="H39" s="65"/>
      <c r="I39" s="65">
        <v>6</v>
      </c>
      <c r="J39" s="65"/>
      <c r="K39" s="65"/>
      <c r="L39" s="65"/>
      <c r="M39" s="65"/>
      <c r="N39" s="65"/>
      <c r="O39" s="65"/>
      <c r="P39" s="65"/>
      <c r="Q39" s="65"/>
      <c r="R39" s="65"/>
      <c r="S39" s="294"/>
      <c r="T39" s="291"/>
      <c r="U39" s="259"/>
      <c r="V39" s="65"/>
      <c r="W39" s="260"/>
      <c r="X39" s="300"/>
      <c r="Y39" s="304"/>
      <c r="Z39" s="65"/>
      <c r="AA39" s="65"/>
      <c r="AB39" s="170"/>
      <c r="AC39" s="300"/>
      <c r="AD39" s="296"/>
      <c r="AE39" s="66"/>
      <c r="AF39" s="306"/>
    </row>
    <row r="40" spans="2:32" x14ac:dyDescent="0.2">
      <c r="B40" s="39" t="s">
        <v>94</v>
      </c>
      <c r="C40" s="274" t="s">
        <v>1744</v>
      </c>
      <c r="D40" s="276">
        <v>26</v>
      </c>
      <c r="E40" s="30" t="s">
        <v>42</v>
      </c>
      <c r="F40" s="296"/>
      <c r="G40" s="65">
        <v>3</v>
      </c>
      <c r="H40" s="65"/>
      <c r="I40" s="65"/>
      <c r="J40" s="65"/>
      <c r="K40" s="65"/>
      <c r="L40" s="65"/>
      <c r="M40" s="65"/>
      <c r="N40" s="65">
        <v>3</v>
      </c>
      <c r="O40" s="65"/>
      <c r="P40" s="65"/>
      <c r="Q40" s="65"/>
      <c r="R40" s="65"/>
      <c r="S40" s="294"/>
      <c r="T40" s="293"/>
      <c r="U40" s="65"/>
      <c r="V40" s="65"/>
      <c r="W40" s="260"/>
      <c r="X40" s="300"/>
      <c r="Y40" s="304"/>
      <c r="Z40" s="65"/>
      <c r="AA40" s="65"/>
      <c r="AB40" s="170"/>
      <c r="AC40" s="300"/>
      <c r="AD40" s="296"/>
      <c r="AE40" s="66"/>
      <c r="AF40" s="306"/>
    </row>
    <row r="41" spans="2:32" x14ac:dyDescent="0.2">
      <c r="B41" s="39" t="s">
        <v>94</v>
      </c>
      <c r="C41" s="274" t="s">
        <v>1744</v>
      </c>
      <c r="D41" s="276">
        <v>27</v>
      </c>
      <c r="E41" s="30" t="s">
        <v>1717</v>
      </c>
      <c r="F41" s="296"/>
      <c r="G41" s="65">
        <v>3</v>
      </c>
      <c r="H41" s="65">
        <v>3</v>
      </c>
      <c r="I41" s="65"/>
      <c r="J41" s="65"/>
      <c r="K41" s="65"/>
      <c r="L41" s="65"/>
      <c r="M41" s="65"/>
      <c r="N41" s="65"/>
      <c r="O41" s="65"/>
      <c r="P41" s="65"/>
      <c r="Q41" s="65"/>
      <c r="R41" s="65"/>
      <c r="S41" s="294"/>
      <c r="T41" s="291"/>
      <c r="U41" s="259"/>
      <c r="V41" s="65"/>
      <c r="W41" s="260"/>
      <c r="X41" s="300"/>
      <c r="Y41" s="304"/>
      <c r="Z41" s="65"/>
      <c r="AA41" s="65"/>
      <c r="AB41" s="170"/>
      <c r="AC41" s="300"/>
      <c r="AD41" s="296"/>
      <c r="AE41" s="66"/>
      <c r="AF41" s="306"/>
    </row>
    <row r="42" spans="2:32" x14ac:dyDescent="0.2">
      <c r="B42" s="39" t="s">
        <v>94</v>
      </c>
      <c r="C42" s="274" t="s">
        <v>1744</v>
      </c>
      <c r="D42" s="274">
        <v>28</v>
      </c>
      <c r="E42" s="30" t="s">
        <v>60</v>
      </c>
      <c r="F42" s="296"/>
      <c r="G42" s="65"/>
      <c r="H42" s="65">
        <v>3</v>
      </c>
      <c r="I42" s="65"/>
      <c r="J42" s="65"/>
      <c r="K42" s="65"/>
      <c r="L42" s="65"/>
      <c r="M42" s="65"/>
      <c r="N42" s="65"/>
      <c r="O42" s="65"/>
      <c r="P42" s="65">
        <v>3</v>
      </c>
      <c r="Q42" s="65"/>
      <c r="R42" s="65"/>
      <c r="S42" s="294"/>
      <c r="T42" s="292"/>
      <c r="U42" s="65"/>
      <c r="V42" s="65"/>
      <c r="W42" s="260"/>
      <c r="X42" s="300"/>
      <c r="Y42" s="304"/>
      <c r="Z42" s="65"/>
      <c r="AA42" s="65"/>
      <c r="AB42" s="170"/>
      <c r="AC42" s="300"/>
      <c r="AD42" s="293"/>
      <c r="AE42" s="65"/>
      <c r="AF42" s="306"/>
    </row>
    <row r="43" spans="2:32" x14ac:dyDescent="0.2">
      <c r="B43" s="39" t="s">
        <v>94</v>
      </c>
      <c r="C43" s="274" t="s">
        <v>1744</v>
      </c>
      <c r="D43" s="276">
        <v>29</v>
      </c>
      <c r="E43" s="30" t="s">
        <v>42</v>
      </c>
      <c r="F43" s="296"/>
      <c r="G43" s="65">
        <v>3</v>
      </c>
      <c r="H43" s="65"/>
      <c r="I43" s="65"/>
      <c r="J43" s="65"/>
      <c r="K43" s="65"/>
      <c r="L43" s="65"/>
      <c r="M43" s="65"/>
      <c r="N43" s="65">
        <v>3</v>
      </c>
      <c r="O43" s="65"/>
      <c r="P43" s="65"/>
      <c r="Q43" s="65"/>
      <c r="R43" s="65"/>
      <c r="S43" s="294"/>
      <c r="T43" s="293"/>
      <c r="U43" s="259"/>
      <c r="V43" s="65"/>
      <c r="W43" s="260"/>
      <c r="X43" s="300"/>
      <c r="Y43" s="304"/>
      <c r="Z43" s="65"/>
      <c r="AA43" s="65"/>
      <c r="AB43" s="170"/>
      <c r="AC43" s="300"/>
      <c r="AD43" s="296"/>
      <c r="AE43" s="66"/>
      <c r="AF43" s="306"/>
    </row>
    <row r="44" spans="2:32" x14ac:dyDescent="0.2">
      <c r="B44" s="39" t="s">
        <v>94</v>
      </c>
      <c r="C44" s="274" t="s">
        <v>1744</v>
      </c>
      <c r="D44" s="276">
        <v>30</v>
      </c>
      <c r="E44" s="30" t="s">
        <v>42</v>
      </c>
      <c r="F44" s="296"/>
      <c r="G44" s="65">
        <v>3</v>
      </c>
      <c r="H44" s="65"/>
      <c r="I44" s="65"/>
      <c r="J44" s="65"/>
      <c r="K44" s="65">
        <v>3</v>
      </c>
      <c r="L44" s="65"/>
      <c r="M44" s="65"/>
      <c r="N44" s="65">
        <v>3</v>
      </c>
      <c r="O44" s="65"/>
      <c r="P44" s="65"/>
      <c r="Q44" s="65"/>
      <c r="R44" s="65"/>
      <c r="S44" s="294"/>
      <c r="T44" s="293"/>
      <c r="U44" s="259"/>
      <c r="V44" s="65"/>
      <c r="W44" s="260"/>
      <c r="X44" s="300"/>
      <c r="Y44" s="304"/>
      <c r="Z44" s="65"/>
      <c r="AA44" s="65"/>
      <c r="AB44" s="170"/>
      <c r="AC44" s="300"/>
      <c r="AD44" s="296"/>
      <c r="AE44" s="66"/>
      <c r="AF44" s="306"/>
    </row>
    <row r="45" spans="2:32" x14ac:dyDescent="0.2">
      <c r="B45" s="39" t="s">
        <v>94</v>
      </c>
      <c r="C45" s="274" t="s">
        <v>1744</v>
      </c>
      <c r="D45" s="274">
        <v>31</v>
      </c>
      <c r="E45" s="30" t="s">
        <v>42</v>
      </c>
      <c r="F45" s="296"/>
      <c r="G45" s="65">
        <v>3</v>
      </c>
      <c r="H45" s="65"/>
      <c r="I45" s="65"/>
      <c r="J45" s="65"/>
      <c r="K45" s="65"/>
      <c r="L45" s="65"/>
      <c r="M45" s="65"/>
      <c r="N45" s="65">
        <v>3</v>
      </c>
      <c r="O45" s="65"/>
      <c r="P45" s="65"/>
      <c r="Q45" s="65"/>
      <c r="R45" s="65"/>
      <c r="S45" s="294"/>
      <c r="T45" s="293"/>
      <c r="U45" s="259"/>
      <c r="V45" s="65"/>
      <c r="W45" s="260"/>
      <c r="X45" s="300"/>
      <c r="Y45" s="304"/>
      <c r="Z45" s="65"/>
      <c r="AA45" s="65"/>
      <c r="AB45" s="170"/>
      <c r="AC45" s="300"/>
      <c r="AD45" s="292"/>
      <c r="AE45" s="65"/>
      <c r="AF45" s="306"/>
    </row>
    <row r="46" spans="2:32" x14ac:dyDescent="0.2">
      <c r="B46" s="39" t="s">
        <v>94</v>
      </c>
      <c r="C46" s="274" t="s">
        <v>1744</v>
      </c>
      <c r="D46" s="276">
        <v>32</v>
      </c>
      <c r="E46" s="30" t="s">
        <v>60</v>
      </c>
      <c r="F46" s="296"/>
      <c r="G46" s="65">
        <v>1</v>
      </c>
      <c r="H46" s="65">
        <v>3</v>
      </c>
      <c r="I46" s="65"/>
      <c r="J46" s="65"/>
      <c r="K46" s="65"/>
      <c r="L46" s="65"/>
      <c r="M46" s="65"/>
      <c r="N46" s="65"/>
      <c r="O46" s="65"/>
      <c r="P46" s="65"/>
      <c r="Q46" s="65"/>
      <c r="R46" s="65"/>
      <c r="S46" s="294"/>
      <c r="T46" s="293"/>
      <c r="U46" s="259"/>
      <c r="V46" s="65"/>
      <c r="W46" s="260"/>
      <c r="X46" s="300"/>
      <c r="Y46" s="304"/>
      <c r="Z46" s="65"/>
      <c r="AA46" s="65"/>
      <c r="AB46" s="170"/>
      <c r="AC46" s="300"/>
      <c r="AD46" s="296"/>
      <c r="AE46" s="66"/>
      <c r="AF46" s="306"/>
    </row>
    <row r="47" spans="2:32" x14ac:dyDescent="0.2">
      <c r="B47" s="39" t="s">
        <v>94</v>
      </c>
      <c r="C47" s="274" t="s">
        <v>1744</v>
      </c>
      <c r="D47" s="276">
        <v>33</v>
      </c>
      <c r="E47" s="30" t="s">
        <v>42</v>
      </c>
      <c r="F47" s="296"/>
      <c r="G47" s="65">
        <v>6</v>
      </c>
      <c r="H47" s="65"/>
      <c r="I47" s="65"/>
      <c r="J47" s="65"/>
      <c r="K47" s="65"/>
      <c r="L47" s="65"/>
      <c r="M47" s="65"/>
      <c r="N47" s="65">
        <v>3</v>
      </c>
      <c r="O47" s="65"/>
      <c r="P47" s="65"/>
      <c r="Q47" s="65"/>
      <c r="R47" s="65"/>
      <c r="S47" s="294" t="s">
        <v>1752</v>
      </c>
      <c r="T47" s="293"/>
      <c r="U47" s="259"/>
      <c r="V47" s="65"/>
      <c r="W47" s="260"/>
      <c r="X47" s="300"/>
      <c r="Y47" s="304"/>
      <c r="Z47" s="65"/>
      <c r="AA47" s="65"/>
      <c r="AB47" s="170"/>
      <c r="AC47" s="300"/>
      <c r="AD47" s="296"/>
      <c r="AE47" s="66"/>
      <c r="AF47" s="306"/>
    </row>
    <row r="48" spans="2:32" x14ac:dyDescent="0.2">
      <c r="B48" s="39" t="s">
        <v>94</v>
      </c>
      <c r="C48" s="274" t="s">
        <v>1744</v>
      </c>
      <c r="D48" s="274">
        <v>34</v>
      </c>
      <c r="E48" s="30" t="s">
        <v>42</v>
      </c>
      <c r="F48" s="296"/>
      <c r="G48" s="65">
        <v>3</v>
      </c>
      <c r="H48" s="65"/>
      <c r="I48" s="65"/>
      <c r="J48" s="65"/>
      <c r="K48" s="65"/>
      <c r="L48" s="65"/>
      <c r="M48" s="65"/>
      <c r="N48" s="65"/>
      <c r="O48" s="65"/>
      <c r="P48" s="65"/>
      <c r="Q48" s="65"/>
      <c r="R48" s="65"/>
      <c r="S48" s="294"/>
      <c r="T48" s="291"/>
      <c r="U48" s="259"/>
      <c r="V48" s="65"/>
      <c r="W48" s="260"/>
      <c r="X48" s="300"/>
      <c r="Y48" s="304"/>
      <c r="Z48" s="65"/>
      <c r="AA48" s="65"/>
      <c r="AB48" s="170"/>
      <c r="AC48" s="300"/>
      <c r="AD48" s="296"/>
      <c r="AE48" s="66"/>
      <c r="AF48" s="306"/>
    </row>
    <row r="49" spans="2:32" x14ac:dyDescent="0.2">
      <c r="B49" s="39" t="s">
        <v>94</v>
      </c>
      <c r="C49" s="274" t="s">
        <v>1744</v>
      </c>
      <c r="D49" s="276">
        <v>35</v>
      </c>
      <c r="E49" s="30" t="s">
        <v>42</v>
      </c>
      <c r="F49" s="296"/>
      <c r="G49" s="65">
        <v>3</v>
      </c>
      <c r="H49" s="65"/>
      <c r="I49" s="65"/>
      <c r="J49" s="65"/>
      <c r="K49" s="65"/>
      <c r="L49" s="65"/>
      <c r="M49" s="65"/>
      <c r="N49" s="65">
        <v>3</v>
      </c>
      <c r="O49" s="65"/>
      <c r="P49" s="65"/>
      <c r="Q49" s="65"/>
      <c r="R49" s="65"/>
      <c r="S49" s="294"/>
      <c r="T49" s="293"/>
      <c r="U49" s="65"/>
      <c r="V49" s="65"/>
      <c r="W49" s="260"/>
      <c r="X49" s="300"/>
      <c r="Y49" s="304"/>
      <c r="Z49" s="65"/>
      <c r="AA49" s="65"/>
      <c r="AB49" s="170"/>
      <c r="AC49" s="300"/>
      <c r="AD49" s="296"/>
      <c r="AE49" s="66"/>
      <c r="AF49" s="306"/>
    </row>
    <row r="50" spans="2:32" x14ac:dyDescent="0.2">
      <c r="B50" s="39" t="s">
        <v>94</v>
      </c>
      <c r="C50" s="274" t="s">
        <v>1744</v>
      </c>
      <c r="D50" s="276">
        <v>36</v>
      </c>
      <c r="E50" s="30" t="s">
        <v>42</v>
      </c>
      <c r="F50" s="296"/>
      <c r="G50" s="65">
        <v>3</v>
      </c>
      <c r="H50" s="65"/>
      <c r="I50" s="65"/>
      <c r="J50" s="65"/>
      <c r="K50" s="65"/>
      <c r="L50" s="65"/>
      <c r="M50" s="65"/>
      <c r="N50" s="65"/>
      <c r="O50" s="65"/>
      <c r="P50" s="65"/>
      <c r="Q50" s="65"/>
      <c r="R50" s="65"/>
      <c r="S50" s="294"/>
      <c r="T50" s="291"/>
      <c r="U50" s="259"/>
      <c r="V50" s="65"/>
      <c r="W50" s="260"/>
      <c r="X50" s="300"/>
      <c r="Y50" s="304"/>
      <c r="Z50" s="65"/>
      <c r="AA50" s="65"/>
      <c r="AB50" s="170"/>
      <c r="AC50" s="300"/>
      <c r="AD50" s="296"/>
      <c r="AE50" s="66"/>
      <c r="AF50" s="306"/>
    </row>
    <row r="51" spans="2:32" x14ac:dyDescent="0.2">
      <c r="B51" s="39" t="s">
        <v>94</v>
      </c>
      <c r="C51" s="274" t="s">
        <v>1744</v>
      </c>
      <c r="D51" s="274">
        <v>37</v>
      </c>
      <c r="E51" s="30" t="s">
        <v>44</v>
      </c>
      <c r="F51" s="296"/>
      <c r="G51" s="65">
        <v>1</v>
      </c>
      <c r="H51" s="65">
        <v>6</v>
      </c>
      <c r="I51" s="65"/>
      <c r="J51" s="65"/>
      <c r="K51" s="65"/>
      <c r="L51" s="65"/>
      <c r="M51" s="65"/>
      <c r="N51" s="65">
        <v>3</v>
      </c>
      <c r="O51" s="65"/>
      <c r="P51" s="65"/>
      <c r="Q51" s="65"/>
      <c r="R51" s="65"/>
      <c r="S51" s="294"/>
      <c r="T51" s="293"/>
      <c r="U51" s="259"/>
      <c r="V51" s="65"/>
      <c r="W51" s="260"/>
      <c r="X51" s="300"/>
      <c r="Y51" s="304"/>
      <c r="Z51" s="65"/>
      <c r="AA51" s="65"/>
      <c r="AB51" s="170"/>
      <c r="AC51" s="300"/>
      <c r="AD51" s="292"/>
      <c r="AE51" s="65"/>
      <c r="AF51" s="306"/>
    </row>
    <row r="52" spans="2:32" x14ac:dyDescent="0.2">
      <c r="B52" s="39" t="s">
        <v>94</v>
      </c>
      <c r="C52" s="274" t="s">
        <v>1744</v>
      </c>
      <c r="D52" s="276">
        <v>38</v>
      </c>
      <c r="E52" s="30" t="s">
        <v>42</v>
      </c>
      <c r="F52" s="296"/>
      <c r="G52" s="65">
        <v>3</v>
      </c>
      <c r="H52" s="65"/>
      <c r="I52" s="65"/>
      <c r="J52" s="65"/>
      <c r="K52" s="65"/>
      <c r="L52" s="65"/>
      <c r="M52" s="65"/>
      <c r="N52" s="65"/>
      <c r="O52" s="65"/>
      <c r="P52" s="65"/>
      <c r="Q52" s="65"/>
      <c r="R52" s="65"/>
      <c r="S52" s="294"/>
      <c r="T52" s="293"/>
      <c r="U52" s="259"/>
      <c r="V52" s="65"/>
      <c r="W52" s="260"/>
      <c r="X52" s="300"/>
      <c r="Y52" s="304"/>
      <c r="Z52" s="65"/>
      <c r="AA52" s="65"/>
      <c r="AB52" s="170"/>
      <c r="AC52" s="300"/>
      <c r="AD52" s="296"/>
      <c r="AE52" s="66"/>
      <c r="AF52" s="306"/>
    </row>
    <row r="53" spans="2:32" x14ac:dyDescent="0.2">
      <c r="B53" s="39" t="s">
        <v>94</v>
      </c>
      <c r="C53" s="274" t="s">
        <v>1744</v>
      </c>
      <c r="D53" s="276">
        <v>39</v>
      </c>
      <c r="E53" s="30" t="s">
        <v>42</v>
      </c>
      <c r="F53" s="296"/>
      <c r="G53" s="65">
        <v>3</v>
      </c>
      <c r="H53" s="65"/>
      <c r="I53" s="65"/>
      <c r="J53" s="65"/>
      <c r="K53" s="65"/>
      <c r="L53" s="65"/>
      <c r="M53" s="65"/>
      <c r="N53" s="65">
        <v>3</v>
      </c>
      <c r="O53" s="65"/>
      <c r="P53" s="65"/>
      <c r="Q53" s="65"/>
      <c r="R53" s="65"/>
      <c r="S53" s="294"/>
      <c r="T53" s="291"/>
      <c r="U53" s="259"/>
      <c r="V53" s="65"/>
      <c r="W53" s="260"/>
      <c r="X53" s="300"/>
      <c r="Y53" s="304"/>
      <c r="Z53" s="65"/>
      <c r="AA53" s="65"/>
      <c r="AB53" s="170"/>
      <c r="AC53" s="300"/>
      <c r="AD53" s="293"/>
      <c r="AE53" s="65"/>
      <c r="AF53" s="306"/>
    </row>
    <row r="54" spans="2:32" x14ac:dyDescent="0.2">
      <c r="B54" s="39" t="s">
        <v>94</v>
      </c>
      <c r="C54" s="274" t="s">
        <v>1744</v>
      </c>
      <c r="D54" s="274">
        <v>40</v>
      </c>
      <c r="E54" s="30" t="s">
        <v>42</v>
      </c>
      <c r="F54" s="296"/>
      <c r="G54" s="65">
        <v>3</v>
      </c>
      <c r="H54" s="65"/>
      <c r="I54" s="65"/>
      <c r="J54" s="65"/>
      <c r="K54" s="65"/>
      <c r="L54" s="65"/>
      <c r="M54" s="65"/>
      <c r="N54" s="65"/>
      <c r="O54" s="65"/>
      <c r="P54" s="65"/>
      <c r="Q54" s="65"/>
      <c r="R54" s="65"/>
      <c r="S54" s="294"/>
      <c r="T54" s="291"/>
      <c r="U54" s="259"/>
      <c r="V54" s="65"/>
      <c r="W54" s="260"/>
      <c r="X54" s="300"/>
      <c r="Y54" s="304"/>
      <c r="Z54" s="65"/>
      <c r="AA54" s="65"/>
      <c r="AB54" s="170"/>
      <c r="AC54" s="300"/>
      <c r="AD54" s="292"/>
      <c r="AE54" s="65"/>
      <c r="AF54" s="306"/>
    </row>
    <row r="55" spans="2:32" x14ac:dyDescent="0.2">
      <c r="B55" s="39" t="s">
        <v>94</v>
      </c>
      <c r="C55" s="274" t="s">
        <v>1744</v>
      </c>
      <c r="D55" s="276">
        <v>41</v>
      </c>
      <c r="E55" s="30" t="s">
        <v>42</v>
      </c>
      <c r="F55" s="296"/>
      <c r="G55" s="65">
        <v>3</v>
      </c>
      <c r="H55" s="65"/>
      <c r="I55" s="65"/>
      <c r="J55" s="65"/>
      <c r="K55" s="65"/>
      <c r="L55" s="65"/>
      <c r="M55" s="65"/>
      <c r="N55" s="65">
        <v>3</v>
      </c>
      <c r="O55" s="65"/>
      <c r="P55" s="65"/>
      <c r="Q55" s="65"/>
      <c r="R55" s="65"/>
      <c r="S55" s="294"/>
      <c r="T55" s="293"/>
      <c r="U55" s="259"/>
      <c r="V55" s="65"/>
      <c r="W55" s="260"/>
      <c r="X55" s="300"/>
      <c r="Y55" s="304"/>
      <c r="Z55" s="65"/>
      <c r="AA55" s="65"/>
      <c r="AB55" s="170"/>
      <c r="AC55" s="300"/>
      <c r="AD55" s="296"/>
      <c r="AE55" s="66"/>
      <c r="AF55" s="306"/>
    </row>
    <row r="56" spans="2:32" x14ac:dyDescent="0.2">
      <c r="B56" s="39" t="s">
        <v>94</v>
      </c>
      <c r="C56" s="274" t="s">
        <v>1744</v>
      </c>
      <c r="D56" s="276">
        <v>42</v>
      </c>
      <c r="E56" s="30" t="s">
        <v>1746</v>
      </c>
      <c r="F56" s="296"/>
      <c r="G56" s="65">
        <v>3</v>
      </c>
      <c r="H56" s="65"/>
      <c r="I56" s="65">
        <v>3</v>
      </c>
      <c r="J56" s="65"/>
      <c r="K56" s="65"/>
      <c r="L56" s="65"/>
      <c r="M56" s="65"/>
      <c r="N56" s="65"/>
      <c r="O56" s="65"/>
      <c r="P56" s="65"/>
      <c r="Q56" s="65"/>
      <c r="R56" s="65"/>
      <c r="S56" s="294"/>
      <c r="T56" s="293"/>
      <c r="U56" s="259"/>
      <c r="V56" s="65"/>
      <c r="W56" s="260"/>
      <c r="X56" s="300"/>
      <c r="Y56" s="304"/>
      <c r="Z56" s="65"/>
      <c r="AA56" s="65"/>
      <c r="AB56" s="170"/>
      <c r="AC56" s="300"/>
      <c r="AD56" s="296"/>
      <c r="AE56" s="66"/>
      <c r="AF56" s="306"/>
    </row>
    <row r="57" spans="2:32" x14ac:dyDescent="0.2">
      <c r="B57" s="39" t="s">
        <v>94</v>
      </c>
      <c r="C57" s="274" t="s">
        <v>1744</v>
      </c>
      <c r="D57" s="274">
        <v>43</v>
      </c>
      <c r="E57" s="30" t="s">
        <v>42</v>
      </c>
      <c r="F57" s="296"/>
      <c r="G57" s="65">
        <v>3</v>
      </c>
      <c r="H57" s="65"/>
      <c r="I57" s="65"/>
      <c r="J57" s="65"/>
      <c r="K57" s="65"/>
      <c r="L57" s="65"/>
      <c r="M57" s="65"/>
      <c r="N57" s="65"/>
      <c r="O57" s="65"/>
      <c r="P57" s="65"/>
      <c r="Q57" s="65"/>
      <c r="R57" s="65"/>
      <c r="S57" s="294"/>
      <c r="T57" s="292"/>
      <c r="U57" s="65"/>
      <c r="V57" s="65"/>
      <c r="W57" s="260"/>
      <c r="X57" s="300"/>
      <c r="Y57" s="304"/>
      <c r="Z57" s="65"/>
      <c r="AA57" s="65"/>
      <c r="AB57" s="170"/>
      <c r="AC57" s="300"/>
      <c r="AD57" s="296"/>
      <c r="AE57" s="66"/>
      <c r="AF57" s="306"/>
    </row>
    <row r="58" spans="2:32" x14ac:dyDescent="0.2">
      <c r="B58" s="39" t="s">
        <v>94</v>
      </c>
      <c r="C58" s="274" t="s">
        <v>1744</v>
      </c>
      <c r="D58" s="276">
        <v>44</v>
      </c>
      <c r="E58" s="30" t="s">
        <v>312</v>
      </c>
      <c r="F58" s="296"/>
      <c r="G58" s="65">
        <v>2</v>
      </c>
      <c r="H58" s="65">
        <v>6</v>
      </c>
      <c r="I58" s="65"/>
      <c r="J58" s="65"/>
      <c r="K58" s="65"/>
      <c r="L58" s="65"/>
      <c r="M58" s="65"/>
      <c r="N58" s="65"/>
      <c r="O58" s="65"/>
      <c r="P58" s="65"/>
      <c r="Q58" s="65"/>
      <c r="R58" s="65"/>
      <c r="S58" s="294"/>
      <c r="T58" s="292"/>
      <c r="U58" s="65"/>
      <c r="V58" s="65"/>
      <c r="W58" s="260"/>
      <c r="X58" s="300"/>
      <c r="Y58" s="304"/>
      <c r="Z58" s="65"/>
      <c r="AA58" s="65"/>
      <c r="AB58" s="170"/>
      <c r="AC58" s="300"/>
      <c r="AD58" s="296"/>
      <c r="AE58" s="66"/>
      <c r="AF58" s="306"/>
    </row>
    <row r="59" spans="2:32" x14ac:dyDescent="0.2">
      <c r="B59" s="39" t="s">
        <v>94</v>
      </c>
      <c r="C59" s="274" t="s">
        <v>1744</v>
      </c>
      <c r="D59" s="276">
        <v>45</v>
      </c>
      <c r="E59" s="30" t="s">
        <v>42</v>
      </c>
      <c r="F59" s="296"/>
      <c r="G59" s="65">
        <v>3</v>
      </c>
      <c r="H59" s="65"/>
      <c r="I59" s="65"/>
      <c r="J59" s="65"/>
      <c r="K59" s="65"/>
      <c r="L59" s="65"/>
      <c r="M59" s="65"/>
      <c r="N59" s="65"/>
      <c r="O59" s="65"/>
      <c r="P59" s="65"/>
      <c r="Q59" s="65"/>
      <c r="R59" s="65"/>
      <c r="S59" s="294"/>
      <c r="T59" s="291"/>
      <c r="U59" s="259"/>
      <c r="V59" s="65"/>
      <c r="W59" s="260"/>
      <c r="X59" s="300"/>
      <c r="Y59" s="304"/>
      <c r="Z59" s="65"/>
      <c r="AA59" s="65"/>
      <c r="AB59" s="170"/>
      <c r="AC59" s="300"/>
      <c r="AD59" s="296"/>
      <c r="AE59" s="66"/>
      <c r="AF59" s="306"/>
    </row>
    <row r="60" spans="2:32" x14ac:dyDescent="0.2">
      <c r="B60" s="39" t="s">
        <v>94</v>
      </c>
      <c r="C60" s="274" t="s">
        <v>1744</v>
      </c>
      <c r="D60" s="274">
        <v>46</v>
      </c>
      <c r="E60" s="30" t="s">
        <v>42</v>
      </c>
      <c r="F60" s="296"/>
      <c r="G60" s="65">
        <v>3</v>
      </c>
      <c r="H60" s="65"/>
      <c r="I60" s="65"/>
      <c r="J60" s="65"/>
      <c r="K60" s="65"/>
      <c r="L60" s="65"/>
      <c r="M60" s="65"/>
      <c r="N60" s="65"/>
      <c r="O60" s="65"/>
      <c r="P60" s="65"/>
      <c r="Q60" s="65"/>
      <c r="R60" s="65"/>
      <c r="S60" s="294"/>
      <c r="T60" s="292"/>
      <c r="U60" s="259"/>
      <c r="V60" s="65"/>
      <c r="W60" s="260"/>
      <c r="X60" s="300"/>
      <c r="Y60" s="304"/>
      <c r="Z60" s="65"/>
      <c r="AA60" s="65"/>
      <c r="AB60" s="170"/>
      <c r="AC60" s="300"/>
      <c r="AD60" s="296"/>
      <c r="AE60" s="66"/>
      <c r="AF60" s="306"/>
    </row>
    <row r="61" spans="2:32" x14ac:dyDescent="0.2">
      <c r="B61" s="39" t="s">
        <v>94</v>
      </c>
      <c r="C61" s="274" t="s">
        <v>1744</v>
      </c>
      <c r="D61" s="276">
        <v>47</v>
      </c>
      <c r="E61" s="30" t="s">
        <v>42</v>
      </c>
      <c r="F61" s="296"/>
      <c r="G61" s="65">
        <v>3</v>
      </c>
      <c r="H61" s="65"/>
      <c r="I61" s="65"/>
      <c r="J61" s="65"/>
      <c r="K61" s="65"/>
      <c r="L61" s="65"/>
      <c r="M61" s="65"/>
      <c r="N61" s="65"/>
      <c r="O61" s="65"/>
      <c r="P61" s="65"/>
      <c r="Q61" s="65"/>
      <c r="R61" s="65"/>
      <c r="S61" s="294"/>
      <c r="T61" s="291"/>
      <c r="U61" s="259"/>
      <c r="V61" s="65"/>
      <c r="W61" s="260"/>
      <c r="X61" s="300"/>
      <c r="Y61" s="304"/>
      <c r="Z61" s="65"/>
      <c r="AA61" s="65"/>
      <c r="AB61" s="170"/>
      <c r="AC61" s="300"/>
      <c r="AD61" s="296"/>
      <c r="AE61" s="66"/>
      <c r="AF61" s="306"/>
    </row>
    <row r="62" spans="2:32" x14ac:dyDescent="0.2">
      <c r="B62" s="39" t="s">
        <v>94</v>
      </c>
      <c r="C62" s="274" t="s">
        <v>1744</v>
      </c>
      <c r="D62" s="276">
        <v>48</v>
      </c>
      <c r="E62" s="30" t="s">
        <v>49</v>
      </c>
      <c r="F62" s="296"/>
      <c r="G62" s="65"/>
      <c r="H62" s="65"/>
      <c r="I62" s="65">
        <v>3</v>
      </c>
      <c r="J62" s="65"/>
      <c r="K62" s="65">
        <v>3</v>
      </c>
      <c r="L62" s="65"/>
      <c r="M62" s="65"/>
      <c r="N62" s="65"/>
      <c r="O62" s="65"/>
      <c r="P62" s="65"/>
      <c r="Q62" s="65"/>
      <c r="R62" s="65"/>
      <c r="S62" s="294"/>
      <c r="T62" s="291"/>
      <c r="U62" s="259"/>
      <c r="V62" s="65"/>
      <c r="W62" s="260"/>
      <c r="X62" s="300"/>
      <c r="Y62" s="304"/>
      <c r="Z62" s="65"/>
      <c r="AA62" s="65"/>
      <c r="AB62" s="170"/>
      <c r="AC62" s="300"/>
      <c r="AD62" s="296"/>
      <c r="AE62" s="66"/>
      <c r="AF62" s="306"/>
    </row>
    <row r="63" spans="2:32" x14ac:dyDescent="0.2">
      <c r="B63" s="39" t="s">
        <v>94</v>
      </c>
      <c r="C63" s="274" t="s">
        <v>1744</v>
      </c>
      <c r="D63" s="274">
        <v>49</v>
      </c>
      <c r="E63" s="30" t="s">
        <v>312</v>
      </c>
      <c r="F63" s="296"/>
      <c r="G63" s="65">
        <v>1</v>
      </c>
      <c r="H63" s="65"/>
      <c r="I63" s="65">
        <v>6</v>
      </c>
      <c r="J63" s="65"/>
      <c r="K63" s="65"/>
      <c r="L63" s="65"/>
      <c r="M63" s="65"/>
      <c r="N63" s="65">
        <v>3</v>
      </c>
      <c r="O63" s="65"/>
      <c r="P63" s="65"/>
      <c r="Q63" s="65"/>
      <c r="R63" s="65"/>
      <c r="S63" s="294"/>
      <c r="T63" s="291"/>
      <c r="U63" s="259"/>
      <c r="V63" s="65"/>
      <c r="W63" s="260"/>
      <c r="X63" s="300"/>
      <c r="Y63" s="304"/>
      <c r="Z63" s="65"/>
      <c r="AA63" s="65"/>
      <c r="AB63" s="170"/>
      <c r="AC63" s="300"/>
      <c r="AD63" s="296"/>
      <c r="AE63" s="66"/>
      <c r="AF63" s="306"/>
    </row>
    <row r="64" spans="2:32" x14ac:dyDescent="0.2">
      <c r="B64" s="39" t="s">
        <v>94</v>
      </c>
      <c r="C64" s="274" t="s">
        <v>1744</v>
      </c>
      <c r="D64" s="276">
        <v>50</v>
      </c>
      <c r="E64" s="30" t="s">
        <v>310</v>
      </c>
      <c r="F64" s="296"/>
      <c r="G64" s="65">
        <v>1</v>
      </c>
      <c r="H64" s="65"/>
      <c r="I64" s="65">
        <v>9</v>
      </c>
      <c r="J64" s="65"/>
      <c r="K64" s="65"/>
      <c r="L64" s="65"/>
      <c r="M64" s="65"/>
      <c r="N64" s="65"/>
      <c r="O64" s="65"/>
      <c r="P64" s="65">
        <v>3</v>
      </c>
      <c r="Q64" s="65"/>
      <c r="R64" s="65"/>
      <c r="S64" s="294"/>
      <c r="T64" s="291"/>
      <c r="U64" s="259"/>
      <c r="V64" s="65"/>
      <c r="W64" s="260"/>
      <c r="X64" s="300"/>
      <c r="Y64" s="304"/>
      <c r="Z64" s="65"/>
      <c r="AA64" s="65"/>
      <c r="AB64" s="170"/>
      <c r="AC64" s="300"/>
      <c r="AD64" s="296"/>
      <c r="AE64" s="66"/>
      <c r="AF64" s="306"/>
    </row>
    <row r="65" spans="2:32" x14ac:dyDescent="0.2">
      <c r="B65" s="39" t="s">
        <v>94</v>
      </c>
      <c r="C65" s="274" t="s">
        <v>1744</v>
      </c>
      <c r="D65" s="276">
        <v>51</v>
      </c>
      <c r="E65" s="30" t="s">
        <v>1747</v>
      </c>
      <c r="F65" s="296"/>
      <c r="G65" s="65">
        <v>1</v>
      </c>
      <c r="H65" s="65"/>
      <c r="I65" s="65">
        <v>5</v>
      </c>
      <c r="J65" s="65"/>
      <c r="K65" s="65">
        <v>2</v>
      </c>
      <c r="L65" s="65"/>
      <c r="M65" s="65"/>
      <c r="N65" s="65"/>
      <c r="O65" s="65"/>
      <c r="P65" s="65"/>
      <c r="Q65" s="65"/>
      <c r="R65" s="65"/>
      <c r="S65" s="294"/>
      <c r="T65" s="291"/>
      <c r="U65" s="259"/>
      <c r="V65" s="65"/>
      <c r="W65" s="260"/>
      <c r="X65" s="300"/>
      <c r="Y65" s="304"/>
      <c r="Z65" s="65"/>
      <c r="AA65" s="65"/>
      <c r="AB65" s="170"/>
      <c r="AC65" s="300"/>
      <c r="AD65" s="296"/>
      <c r="AE65" s="66"/>
      <c r="AF65" s="306"/>
    </row>
    <row r="66" spans="2:32" x14ac:dyDescent="0.2">
      <c r="B66" s="39" t="s">
        <v>94</v>
      </c>
      <c r="C66" s="274" t="s">
        <v>1744</v>
      </c>
      <c r="D66" s="274">
        <v>52</v>
      </c>
      <c r="E66" s="30" t="s">
        <v>49</v>
      </c>
      <c r="F66" s="296"/>
      <c r="G66" s="65"/>
      <c r="H66" s="65"/>
      <c r="I66" s="65">
        <v>3</v>
      </c>
      <c r="J66" s="65"/>
      <c r="K66" s="65">
        <v>3</v>
      </c>
      <c r="L66" s="65"/>
      <c r="M66" s="65"/>
      <c r="N66" s="65">
        <v>3</v>
      </c>
      <c r="O66" s="65"/>
      <c r="P66" s="65"/>
      <c r="Q66" s="65"/>
      <c r="R66" s="65"/>
      <c r="S66" s="294"/>
      <c r="T66" s="291"/>
      <c r="U66" s="259"/>
      <c r="V66" s="65"/>
      <c r="W66" s="260"/>
      <c r="X66" s="300"/>
      <c r="Y66" s="304"/>
      <c r="Z66" s="65"/>
      <c r="AA66" s="65"/>
      <c r="AB66" s="170"/>
      <c r="AC66" s="300"/>
      <c r="AD66" s="296"/>
      <c r="AE66" s="66"/>
      <c r="AF66" s="306"/>
    </row>
    <row r="67" spans="2:32" x14ac:dyDescent="0.2">
      <c r="B67" s="39" t="s">
        <v>94</v>
      </c>
      <c r="C67" s="274" t="s">
        <v>1744</v>
      </c>
      <c r="D67" s="276">
        <v>53</v>
      </c>
      <c r="E67" s="30" t="s">
        <v>42</v>
      </c>
      <c r="F67" s="296"/>
      <c r="G67" s="65"/>
      <c r="H67" s="65"/>
      <c r="I67" s="65">
        <v>3</v>
      </c>
      <c r="J67" s="65"/>
      <c r="K67" s="65"/>
      <c r="L67" s="65"/>
      <c r="M67" s="65"/>
      <c r="N67" s="65">
        <v>3</v>
      </c>
      <c r="O67" s="65"/>
      <c r="P67" s="65"/>
      <c r="Q67" s="65"/>
      <c r="R67" s="65"/>
      <c r="S67" s="294"/>
      <c r="T67" s="291"/>
      <c r="U67" s="259"/>
      <c r="V67" s="65"/>
      <c r="W67" s="260"/>
      <c r="X67" s="300"/>
      <c r="Y67" s="304"/>
      <c r="Z67" s="65"/>
      <c r="AA67" s="65"/>
      <c r="AB67" s="170"/>
      <c r="AC67" s="300"/>
      <c r="AD67" s="296"/>
      <c r="AE67" s="66"/>
      <c r="AF67" s="306"/>
    </row>
    <row r="68" spans="2:32" x14ac:dyDescent="0.2">
      <c r="B68" s="39" t="s">
        <v>94</v>
      </c>
      <c r="C68" s="274" t="s">
        <v>1744</v>
      </c>
      <c r="D68" s="276">
        <v>54</v>
      </c>
      <c r="E68" s="30" t="s">
        <v>44</v>
      </c>
      <c r="F68" s="296"/>
      <c r="G68" s="65">
        <v>1</v>
      </c>
      <c r="H68" s="65"/>
      <c r="I68" s="65">
        <v>6</v>
      </c>
      <c r="J68" s="65"/>
      <c r="K68" s="65"/>
      <c r="L68" s="65"/>
      <c r="M68" s="65"/>
      <c r="N68" s="65"/>
      <c r="O68" s="65"/>
      <c r="P68" s="65"/>
      <c r="Q68" s="65"/>
      <c r="R68" s="65"/>
      <c r="S68" s="294"/>
      <c r="T68" s="292"/>
      <c r="U68" s="259"/>
      <c r="V68" s="65"/>
      <c r="W68" s="170"/>
      <c r="X68" s="300"/>
      <c r="Y68" s="304"/>
      <c r="Z68" s="65"/>
      <c r="AA68" s="65"/>
      <c r="AB68" s="170"/>
      <c r="AC68" s="300"/>
      <c r="AD68" s="296"/>
      <c r="AE68" s="66"/>
      <c r="AF68" s="306"/>
    </row>
    <row r="69" spans="2:32" x14ac:dyDescent="0.2">
      <c r="B69" s="39" t="s">
        <v>94</v>
      </c>
      <c r="C69" s="274" t="s">
        <v>1744</v>
      </c>
      <c r="D69" s="274">
        <v>55</v>
      </c>
      <c r="E69" s="30" t="s">
        <v>42</v>
      </c>
      <c r="F69" s="296"/>
      <c r="G69" s="65">
        <v>3</v>
      </c>
      <c r="H69" s="65"/>
      <c r="I69" s="65"/>
      <c r="J69" s="65"/>
      <c r="K69" s="65"/>
      <c r="L69" s="65"/>
      <c r="M69" s="65"/>
      <c r="N69" s="65">
        <v>3</v>
      </c>
      <c r="O69" s="65"/>
      <c r="P69" s="65"/>
      <c r="Q69" s="65"/>
      <c r="R69" s="65"/>
      <c r="S69" s="294"/>
      <c r="T69" s="291"/>
      <c r="U69" s="259"/>
      <c r="V69" s="65"/>
      <c r="W69" s="170"/>
      <c r="X69" s="300"/>
      <c r="Y69" s="304"/>
      <c r="Z69" s="65"/>
      <c r="AA69" s="65"/>
      <c r="AB69" s="170"/>
      <c r="AC69" s="300"/>
      <c r="AD69" s="296"/>
      <c r="AE69" s="66"/>
      <c r="AF69" s="306"/>
    </row>
    <row r="70" spans="2:32" x14ac:dyDescent="0.2">
      <c r="B70" s="39" t="s">
        <v>94</v>
      </c>
      <c r="C70" s="274" t="s">
        <v>1744</v>
      </c>
      <c r="D70" s="276">
        <v>56</v>
      </c>
      <c r="E70" s="30" t="s">
        <v>42</v>
      </c>
      <c r="F70" s="296"/>
      <c r="G70" s="65">
        <v>3</v>
      </c>
      <c r="H70" s="65"/>
      <c r="I70" s="65"/>
      <c r="J70" s="65"/>
      <c r="K70" s="65"/>
      <c r="L70" s="65"/>
      <c r="M70" s="65"/>
      <c r="N70" s="65"/>
      <c r="O70" s="65"/>
      <c r="P70" s="65"/>
      <c r="Q70" s="65"/>
      <c r="R70" s="65"/>
      <c r="S70" s="313" t="s">
        <v>1781</v>
      </c>
      <c r="T70" s="293"/>
      <c r="U70" s="259"/>
      <c r="V70" s="65"/>
      <c r="W70" s="170"/>
      <c r="X70" s="300"/>
      <c r="Y70" s="304"/>
      <c r="Z70" s="65"/>
      <c r="AA70" s="65"/>
      <c r="AB70" s="170"/>
      <c r="AC70" s="300"/>
      <c r="AD70" s="296"/>
      <c r="AE70" s="66"/>
      <c r="AF70" s="306"/>
    </row>
    <row r="71" spans="2:32" x14ac:dyDescent="0.2">
      <c r="B71" s="39" t="s">
        <v>94</v>
      </c>
      <c r="C71" s="274" t="s">
        <v>1744</v>
      </c>
      <c r="D71" s="276">
        <v>57</v>
      </c>
      <c r="E71" s="30" t="s">
        <v>42</v>
      </c>
      <c r="F71" s="296"/>
      <c r="G71" s="65">
        <v>3</v>
      </c>
      <c r="H71" s="65"/>
      <c r="I71" s="65"/>
      <c r="J71" s="65"/>
      <c r="K71" s="65"/>
      <c r="L71" s="65"/>
      <c r="M71" s="65"/>
      <c r="N71" s="65">
        <v>3</v>
      </c>
      <c r="O71" s="65"/>
      <c r="P71" s="65"/>
      <c r="Q71" s="65"/>
      <c r="R71" s="65"/>
      <c r="S71" s="294"/>
      <c r="T71" s="293"/>
      <c r="U71" s="65"/>
      <c r="V71" s="65"/>
      <c r="W71" s="170"/>
      <c r="X71" s="300"/>
      <c r="Y71" s="304"/>
      <c r="Z71" s="65"/>
      <c r="AA71" s="65"/>
      <c r="AB71" s="170"/>
      <c r="AC71" s="300"/>
      <c r="AD71" s="296"/>
      <c r="AE71" s="66"/>
      <c r="AF71" s="306"/>
    </row>
    <row r="72" spans="2:32" x14ac:dyDescent="0.2">
      <c r="B72" s="39" t="s">
        <v>94</v>
      </c>
      <c r="C72" s="274" t="s">
        <v>1744</v>
      </c>
      <c r="D72" s="274">
        <v>58</v>
      </c>
      <c r="E72" s="30" t="s">
        <v>1746</v>
      </c>
      <c r="F72" s="296"/>
      <c r="G72" s="65">
        <v>3</v>
      </c>
      <c r="H72" s="65"/>
      <c r="I72" s="65">
        <v>3</v>
      </c>
      <c r="J72" s="65"/>
      <c r="K72" s="65"/>
      <c r="L72" s="65"/>
      <c r="M72" s="65"/>
      <c r="N72" s="65"/>
      <c r="O72" s="65"/>
      <c r="P72" s="65">
        <v>3</v>
      </c>
      <c r="Q72" s="65"/>
      <c r="R72" s="65"/>
      <c r="S72" s="294"/>
      <c r="T72" s="293"/>
      <c r="U72" s="259"/>
      <c r="V72" s="65"/>
      <c r="W72" s="170"/>
      <c r="X72" s="300"/>
      <c r="Y72" s="304"/>
      <c r="Z72" s="65"/>
      <c r="AA72" s="65"/>
      <c r="AB72" s="170"/>
      <c r="AC72" s="300"/>
      <c r="AD72" s="296"/>
      <c r="AE72" s="66"/>
      <c r="AF72" s="306"/>
    </row>
    <row r="73" spans="2:32" x14ac:dyDescent="0.2">
      <c r="B73" s="39" t="s">
        <v>94</v>
      </c>
      <c r="C73" s="274" t="s">
        <v>1744</v>
      </c>
      <c r="D73" s="276">
        <v>59</v>
      </c>
      <c r="E73" s="30" t="s">
        <v>44</v>
      </c>
      <c r="F73" s="296"/>
      <c r="G73" s="65">
        <v>1</v>
      </c>
      <c r="H73" s="65"/>
      <c r="I73" s="65">
        <v>6</v>
      </c>
      <c r="J73" s="65"/>
      <c r="K73" s="65"/>
      <c r="L73" s="65"/>
      <c r="M73" s="65"/>
      <c r="N73" s="65"/>
      <c r="O73" s="65"/>
      <c r="P73" s="65"/>
      <c r="Q73" s="65"/>
      <c r="R73" s="65"/>
      <c r="S73" s="294"/>
      <c r="T73" s="292"/>
      <c r="U73" s="65"/>
      <c r="V73" s="65"/>
      <c r="W73" s="170"/>
      <c r="X73" s="300"/>
      <c r="Y73" s="304"/>
      <c r="Z73" s="65"/>
      <c r="AA73" s="65"/>
      <c r="AB73" s="170"/>
      <c r="AC73" s="300"/>
      <c r="AD73" s="296"/>
      <c r="AE73" s="66"/>
      <c r="AF73" s="306"/>
    </row>
    <row r="74" spans="2:32" x14ac:dyDescent="0.2">
      <c r="B74" s="39" t="s">
        <v>94</v>
      </c>
      <c r="C74" s="274" t="s">
        <v>1744</v>
      </c>
      <c r="D74" s="276">
        <v>60</v>
      </c>
      <c r="E74" s="30" t="s">
        <v>42</v>
      </c>
      <c r="F74" s="296"/>
      <c r="G74" s="65">
        <v>3</v>
      </c>
      <c r="H74" s="65"/>
      <c r="I74" s="65"/>
      <c r="J74" s="65"/>
      <c r="K74" s="65"/>
      <c r="L74" s="65"/>
      <c r="M74" s="65"/>
      <c r="N74" s="65">
        <v>3</v>
      </c>
      <c r="O74" s="65"/>
      <c r="P74" s="65"/>
      <c r="Q74" s="65"/>
      <c r="R74" s="65"/>
      <c r="S74" s="294"/>
      <c r="T74" s="291"/>
      <c r="U74" s="259"/>
      <c r="V74" s="65"/>
      <c r="W74" s="170"/>
      <c r="X74" s="300"/>
      <c r="Y74" s="304"/>
      <c r="Z74" s="65"/>
      <c r="AA74" s="65"/>
      <c r="AB74" s="170"/>
      <c r="AC74" s="300"/>
      <c r="AD74" s="296"/>
      <c r="AE74" s="66"/>
      <c r="AF74" s="306"/>
    </row>
    <row r="75" spans="2:32" x14ac:dyDescent="0.2">
      <c r="B75" s="39" t="s">
        <v>94</v>
      </c>
      <c r="C75" s="274" t="s">
        <v>1744</v>
      </c>
      <c r="D75" s="274">
        <v>61</v>
      </c>
      <c r="E75" s="30" t="s">
        <v>42</v>
      </c>
      <c r="F75" s="296"/>
      <c r="G75" s="65">
        <v>3</v>
      </c>
      <c r="H75" s="65"/>
      <c r="I75" s="65"/>
      <c r="J75" s="65"/>
      <c r="K75" s="65"/>
      <c r="L75" s="65"/>
      <c r="M75" s="65"/>
      <c r="N75" s="65"/>
      <c r="O75" s="65"/>
      <c r="P75" s="65"/>
      <c r="Q75" s="65"/>
      <c r="R75" s="65"/>
      <c r="S75" s="294"/>
      <c r="T75" s="292"/>
      <c r="U75" s="65"/>
      <c r="V75" s="65"/>
      <c r="W75" s="170"/>
      <c r="X75" s="300"/>
      <c r="Y75" s="304"/>
      <c r="Z75" s="65"/>
      <c r="AA75" s="65"/>
      <c r="AB75" s="170"/>
      <c r="AC75" s="300"/>
      <c r="AD75" s="296"/>
      <c r="AE75" s="66"/>
      <c r="AF75" s="306"/>
    </row>
    <row r="76" spans="2:32" x14ac:dyDescent="0.2">
      <c r="B76" s="39" t="s">
        <v>94</v>
      </c>
      <c r="C76" s="274" t="s">
        <v>1744</v>
      </c>
      <c r="D76" s="276">
        <v>62</v>
      </c>
      <c r="E76" s="30" t="s">
        <v>42</v>
      </c>
      <c r="F76" s="296"/>
      <c r="G76" s="65">
        <v>3</v>
      </c>
      <c r="H76" s="65"/>
      <c r="I76" s="65"/>
      <c r="J76" s="65"/>
      <c r="K76" s="65"/>
      <c r="L76" s="65"/>
      <c r="M76" s="65"/>
      <c r="N76" s="65">
        <v>3</v>
      </c>
      <c r="O76" s="65"/>
      <c r="P76" s="65"/>
      <c r="Q76" s="65"/>
      <c r="R76" s="65"/>
      <c r="S76" s="294"/>
      <c r="T76" s="291"/>
      <c r="U76" s="259"/>
      <c r="V76" s="65"/>
      <c r="W76" s="170"/>
      <c r="X76" s="300"/>
      <c r="Y76" s="304"/>
      <c r="Z76" s="65"/>
      <c r="AA76" s="65"/>
      <c r="AB76" s="170"/>
      <c r="AC76" s="300"/>
      <c r="AD76" s="296"/>
      <c r="AE76" s="66"/>
      <c r="AF76" s="306"/>
    </row>
    <row r="77" spans="2:32" x14ac:dyDescent="0.2">
      <c r="B77" s="39" t="s">
        <v>94</v>
      </c>
      <c r="C77" s="274" t="s">
        <v>1744</v>
      </c>
      <c r="D77" s="276">
        <v>63</v>
      </c>
      <c r="E77" s="30" t="s">
        <v>44</v>
      </c>
      <c r="F77" s="296"/>
      <c r="G77" s="65">
        <v>1</v>
      </c>
      <c r="H77" s="65"/>
      <c r="I77" s="65">
        <v>6</v>
      </c>
      <c r="J77" s="65"/>
      <c r="K77" s="65"/>
      <c r="L77" s="65"/>
      <c r="M77" s="65"/>
      <c r="N77" s="65"/>
      <c r="O77" s="65"/>
      <c r="P77" s="65"/>
      <c r="Q77" s="65"/>
      <c r="R77" s="65"/>
      <c r="S77" s="294"/>
      <c r="T77" s="291"/>
      <c r="U77" s="259"/>
      <c r="V77" s="65"/>
      <c r="W77" s="170"/>
      <c r="X77" s="300"/>
      <c r="Y77" s="304"/>
      <c r="Z77" s="65"/>
      <c r="AA77" s="65"/>
      <c r="AB77" s="170"/>
      <c r="AC77" s="300"/>
      <c r="AD77" s="296"/>
      <c r="AE77" s="66"/>
      <c r="AF77" s="306"/>
    </row>
    <row r="78" spans="2:32" x14ac:dyDescent="0.2">
      <c r="B78" s="39" t="s">
        <v>94</v>
      </c>
      <c r="C78" s="274" t="s">
        <v>1744</v>
      </c>
      <c r="D78" s="274">
        <v>64</v>
      </c>
      <c r="E78" s="30" t="s">
        <v>42</v>
      </c>
      <c r="F78" s="296"/>
      <c r="G78" s="65">
        <v>3</v>
      </c>
      <c r="H78" s="65"/>
      <c r="I78" s="65"/>
      <c r="J78" s="65"/>
      <c r="K78" s="65"/>
      <c r="L78" s="65"/>
      <c r="M78" s="65"/>
      <c r="N78" s="65">
        <v>3</v>
      </c>
      <c r="O78" s="65"/>
      <c r="P78" s="65"/>
      <c r="Q78" s="65"/>
      <c r="R78" s="65"/>
      <c r="S78" s="294"/>
      <c r="T78" s="292"/>
      <c r="U78" s="259"/>
      <c r="V78" s="65"/>
      <c r="W78" s="170"/>
      <c r="X78" s="300"/>
      <c r="Y78" s="304"/>
      <c r="Z78" s="65"/>
      <c r="AA78" s="65"/>
      <c r="AB78" s="170"/>
      <c r="AC78" s="300"/>
      <c r="AD78" s="296"/>
      <c r="AE78" s="66"/>
      <c r="AF78" s="306"/>
    </row>
    <row r="79" spans="2:32" x14ac:dyDescent="0.2">
      <c r="B79" s="39" t="s">
        <v>94</v>
      </c>
      <c r="C79" s="274" t="s">
        <v>1744</v>
      </c>
      <c r="D79" s="276">
        <v>65</v>
      </c>
      <c r="E79" s="30" t="s">
        <v>42</v>
      </c>
      <c r="F79" s="296"/>
      <c r="G79" s="65">
        <v>3</v>
      </c>
      <c r="H79" s="65"/>
      <c r="I79" s="65"/>
      <c r="J79" s="65"/>
      <c r="K79" s="65"/>
      <c r="L79" s="65"/>
      <c r="M79" s="65"/>
      <c r="N79" s="65"/>
      <c r="O79" s="65"/>
      <c r="P79" s="65"/>
      <c r="Q79" s="65"/>
      <c r="R79" s="65"/>
      <c r="S79" s="294"/>
      <c r="T79" s="292"/>
      <c r="U79" s="259"/>
      <c r="V79" s="65"/>
      <c r="W79" s="170"/>
      <c r="X79" s="300"/>
      <c r="Y79" s="304"/>
      <c r="Z79" s="65"/>
      <c r="AA79" s="65"/>
      <c r="AB79" s="170"/>
      <c r="AC79" s="300"/>
      <c r="AD79" s="296"/>
      <c r="AE79" s="66"/>
      <c r="AF79" s="306"/>
    </row>
    <row r="80" spans="2:32" x14ac:dyDescent="0.2">
      <c r="B80" s="39" t="s">
        <v>94</v>
      </c>
      <c r="C80" s="274" t="s">
        <v>1744</v>
      </c>
      <c r="D80" s="276">
        <v>66</v>
      </c>
      <c r="E80" s="30" t="s">
        <v>308</v>
      </c>
      <c r="F80" s="296"/>
      <c r="G80" s="65">
        <v>1</v>
      </c>
      <c r="H80" s="65"/>
      <c r="I80" s="65">
        <v>6</v>
      </c>
      <c r="J80" s="65"/>
      <c r="K80" s="65"/>
      <c r="L80" s="65"/>
      <c r="M80" s="65"/>
      <c r="N80" s="65">
        <v>3</v>
      </c>
      <c r="O80" s="65"/>
      <c r="P80" s="65"/>
      <c r="Q80" s="65"/>
      <c r="R80" s="65"/>
      <c r="S80" s="294"/>
      <c r="T80" s="293"/>
      <c r="U80" s="259"/>
      <c r="V80" s="65"/>
      <c r="W80" s="170"/>
      <c r="X80" s="300"/>
      <c r="Y80" s="304"/>
      <c r="Z80" s="65"/>
      <c r="AA80" s="65"/>
      <c r="AB80" s="170"/>
      <c r="AC80" s="300"/>
      <c r="AD80" s="296"/>
      <c r="AE80" s="66"/>
      <c r="AF80" s="306"/>
    </row>
    <row r="81" spans="2:32" x14ac:dyDescent="0.2">
      <c r="B81" s="39" t="s">
        <v>94</v>
      </c>
      <c r="C81" s="274" t="s">
        <v>1744</v>
      </c>
      <c r="D81" s="274">
        <v>67</v>
      </c>
      <c r="E81" s="30" t="s">
        <v>308</v>
      </c>
      <c r="F81" s="296"/>
      <c r="G81" s="65">
        <v>1</v>
      </c>
      <c r="H81" s="65"/>
      <c r="I81" s="65">
        <v>6</v>
      </c>
      <c r="J81" s="65"/>
      <c r="K81" s="65"/>
      <c r="L81" s="65"/>
      <c r="M81" s="65"/>
      <c r="N81" s="65"/>
      <c r="O81" s="65"/>
      <c r="P81" s="65"/>
      <c r="Q81" s="65"/>
      <c r="R81" s="65"/>
      <c r="S81" s="294"/>
      <c r="T81" s="292"/>
      <c r="U81" s="259"/>
      <c r="V81" s="65"/>
      <c r="W81" s="170"/>
      <c r="X81" s="300"/>
      <c r="Y81" s="304"/>
      <c r="Z81" s="65"/>
      <c r="AA81" s="65"/>
      <c r="AB81" s="170"/>
      <c r="AC81" s="300"/>
      <c r="AD81" s="296"/>
      <c r="AE81" s="66"/>
      <c r="AF81" s="306"/>
    </row>
    <row r="82" spans="2:32" x14ac:dyDescent="0.2">
      <c r="B82" s="39" t="s">
        <v>94</v>
      </c>
      <c r="C82" s="274" t="s">
        <v>1744</v>
      </c>
      <c r="D82" s="276">
        <v>68</v>
      </c>
      <c r="E82" s="30" t="s">
        <v>42</v>
      </c>
      <c r="F82" s="296"/>
      <c r="G82" s="65">
        <v>3</v>
      </c>
      <c r="H82" s="65"/>
      <c r="I82" s="65"/>
      <c r="J82" s="65"/>
      <c r="K82" s="65"/>
      <c r="L82" s="65"/>
      <c r="M82" s="65"/>
      <c r="N82" s="65"/>
      <c r="O82" s="65"/>
      <c r="P82" s="65"/>
      <c r="Q82" s="65"/>
      <c r="R82" s="65"/>
      <c r="S82" s="294"/>
      <c r="T82" s="293"/>
      <c r="U82" s="259"/>
      <c r="V82" s="65"/>
      <c r="W82" s="170"/>
      <c r="X82" s="300"/>
      <c r="Y82" s="304"/>
      <c r="Z82" s="65"/>
      <c r="AA82" s="65"/>
      <c r="AB82" s="170"/>
      <c r="AC82" s="300"/>
      <c r="AD82" s="296"/>
      <c r="AE82" s="66"/>
      <c r="AF82" s="306"/>
    </row>
    <row r="83" spans="2:32" x14ac:dyDescent="0.2">
      <c r="B83" s="39" t="s">
        <v>94</v>
      </c>
      <c r="C83" s="274" t="s">
        <v>1744</v>
      </c>
      <c r="D83" s="276">
        <v>69</v>
      </c>
      <c r="E83" s="30" t="s">
        <v>49</v>
      </c>
      <c r="F83" s="296"/>
      <c r="G83" s="65"/>
      <c r="H83" s="65"/>
      <c r="I83" s="65">
        <v>3</v>
      </c>
      <c r="J83" s="65"/>
      <c r="K83" s="65">
        <v>1</v>
      </c>
      <c r="L83" s="65"/>
      <c r="M83" s="65"/>
      <c r="N83" s="65">
        <v>3</v>
      </c>
      <c r="O83" s="65"/>
      <c r="P83" s="65"/>
      <c r="Q83" s="65"/>
      <c r="R83" s="65"/>
      <c r="S83" s="294"/>
      <c r="T83" s="291"/>
      <c r="U83" s="259"/>
      <c r="V83" s="65"/>
      <c r="W83" s="170"/>
      <c r="X83" s="300"/>
      <c r="Y83" s="304"/>
      <c r="Z83" s="65"/>
      <c r="AA83" s="65"/>
      <c r="AB83" s="170"/>
      <c r="AC83" s="300"/>
      <c r="AD83" s="296"/>
      <c r="AE83" s="66"/>
      <c r="AF83" s="306"/>
    </row>
    <row r="84" spans="2:32" x14ac:dyDescent="0.2">
      <c r="B84" s="39" t="s">
        <v>94</v>
      </c>
      <c r="C84" s="274" t="s">
        <v>1744</v>
      </c>
      <c r="D84" s="274">
        <v>70</v>
      </c>
      <c r="E84" s="30" t="s">
        <v>49</v>
      </c>
      <c r="F84" s="296"/>
      <c r="G84" s="65"/>
      <c r="H84" s="65">
        <v>3</v>
      </c>
      <c r="I84" s="65"/>
      <c r="J84" s="65"/>
      <c r="K84" s="65">
        <v>6</v>
      </c>
      <c r="L84" s="65"/>
      <c r="M84" s="65"/>
      <c r="N84" s="65">
        <v>6</v>
      </c>
      <c r="O84" s="65"/>
      <c r="P84" s="65"/>
      <c r="Q84" s="65"/>
      <c r="R84" s="65"/>
      <c r="S84" s="313" t="s">
        <v>1782</v>
      </c>
      <c r="T84" s="291"/>
      <c r="U84" s="259"/>
      <c r="V84" s="65"/>
      <c r="W84" s="170"/>
      <c r="X84" s="300"/>
      <c r="Y84" s="304"/>
      <c r="Z84" s="65"/>
      <c r="AA84" s="65"/>
      <c r="AB84" s="170"/>
      <c r="AC84" s="300"/>
      <c r="AD84" s="296"/>
      <c r="AE84" s="66"/>
      <c r="AF84" s="306"/>
    </row>
    <row r="85" spans="2:32" x14ac:dyDescent="0.2">
      <c r="B85" s="39" t="s">
        <v>94</v>
      </c>
      <c r="C85" s="274" t="s">
        <v>1744</v>
      </c>
      <c r="D85" s="276">
        <v>71</v>
      </c>
      <c r="E85" s="30" t="s">
        <v>49</v>
      </c>
      <c r="F85" s="296"/>
      <c r="G85" s="65"/>
      <c r="H85" s="65"/>
      <c r="I85" s="65">
        <v>3</v>
      </c>
      <c r="J85" s="65"/>
      <c r="K85" s="65"/>
      <c r="L85" s="65"/>
      <c r="M85" s="65"/>
      <c r="N85" s="65"/>
      <c r="O85" s="65"/>
      <c r="P85" s="65"/>
      <c r="Q85" s="65"/>
      <c r="R85" s="65"/>
      <c r="S85" s="294"/>
      <c r="T85" s="293"/>
      <c r="U85" s="259"/>
      <c r="V85" s="65"/>
      <c r="W85" s="170"/>
      <c r="X85" s="300"/>
      <c r="Y85" s="304"/>
      <c r="Z85" s="65"/>
      <c r="AA85" s="65"/>
      <c r="AB85" s="170"/>
      <c r="AC85" s="300"/>
      <c r="AD85" s="296"/>
      <c r="AE85" s="66"/>
      <c r="AF85" s="306"/>
    </row>
    <row r="86" spans="2:32" x14ac:dyDescent="0.2">
      <c r="B86" s="39" t="s">
        <v>94</v>
      </c>
      <c r="C86" s="274" t="s">
        <v>1744</v>
      </c>
      <c r="D86" s="276">
        <v>72</v>
      </c>
      <c r="E86" s="30" t="s">
        <v>60</v>
      </c>
      <c r="F86" s="296"/>
      <c r="G86" s="65">
        <v>1</v>
      </c>
      <c r="H86" s="65"/>
      <c r="I86" s="65">
        <v>6</v>
      </c>
      <c r="J86" s="65"/>
      <c r="K86" s="65"/>
      <c r="L86" s="65"/>
      <c r="M86" s="65"/>
      <c r="N86" s="65"/>
      <c r="O86" s="65"/>
      <c r="P86" s="65"/>
      <c r="Q86" s="65"/>
      <c r="R86" s="65"/>
      <c r="S86" s="294"/>
      <c r="T86" s="293"/>
      <c r="U86" s="65"/>
      <c r="V86" s="65"/>
      <c r="W86" s="170"/>
      <c r="X86" s="300"/>
      <c r="Y86" s="304"/>
      <c r="Z86" s="65"/>
      <c r="AA86" s="65"/>
      <c r="AB86" s="170"/>
      <c r="AC86" s="300"/>
      <c r="AD86" s="296"/>
      <c r="AE86" s="66"/>
      <c r="AF86" s="306"/>
    </row>
    <row r="87" spans="2:32" x14ac:dyDescent="0.2">
      <c r="B87" s="39" t="s">
        <v>94</v>
      </c>
      <c r="C87" s="274" t="s">
        <v>1744</v>
      </c>
      <c r="D87" s="274">
        <v>73</v>
      </c>
      <c r="E87" s="30" t="s">
        <v>49</v>
      </c>
      <c r="F87" s="296"/>
      <c r="G87" s="65"/>
      <c r="H87" s="65"/>
      <c r="I87" s="65">
        <v>3</v>
      </c>
      <c r="J87" s="65"/>
      <c r="K87" s="65">
        <v>3</v>
      </c>
      <c r="L87" s="65"/>
      <c r="M87" s="65"/>
      <c r="N87" s="65">
        <v>3</v>
      </c>
      <c r="O87" s="65"/>
      <c r="P87" s="65"/>
      <c r="Q87" s="65"/>
      <c r="R87" s="65"/>
      <c r="S87" s="313" t="s">
        <v>1782</v>
      </c>
      <c r="T87" s="293"/>
      <c r="U87" s="259"/>
      <c r="V87" s="65"/>
      <c r="W87" s="170"/>
      <c r="X87" s="300"/>
      <c r="Y87" s="304"/>
      <c r="Z87" s="65"/>
      <c r="AA87" s="65"/>
      <c r="AB87" s="170"/>
      <c r="AC87" s="300"/>
      <c r="AD87" s="296"/>
      <c r="AE87" s="66"/>
      <c r="AF87" s="306"/>
    </row>
    <row r="88" spans="2:32" x14ac:dyDescent="0.2">
      <c r="B88" s="39" t="s">
        <v>94</v>
      </c>
      <c r="C88" s="274" t="s">
        <v>1744</v>
      </c>
      <c r="D88" s="276">
        <v>74</v>
      </c>
      <c r="E88" s="30" t="s">
        <v>44</v>
      </c>
      <c r="F88" s="296"/>
      <c r="G88" s="65">
        <v>1</v>
      </c>
      <c r="H88" s="65">
        <v>3</v>
      </c>
      <c r="I88" s="65">
        <v>3</v>
      </c>
      <c r="J88" s="65"/>
      <c r="K88" s="65">
        <v>3</v>
      </c>
      <c r="L88" s="65"/>
      <c r="M88" s="65"/>
      <c r="N88" s="65">
        <v>3</v>
      </c>
      <c r="O88" s="65"/>
      <c r="P88" s="65"/>
      <c r="Q88" s="65"/>
      <c r="R88" s="65"/>
      <c r="S88" s="295"/>
      <c r="T88" s="293"/>
      <c r="U88" s="259"/>
      <c r="V88" s="65"/>
      <c r="W88" s="301"/>
      <c r="X88" s="300"/>
      <c r="Y88" s="304"/>
      <c r="Z88" s="65"/>
      <c r="AA88" s="65"/>
      <c r="AB88" s="170"/>
      <c r="AC88" s="300"/>
      <c r="AD88" s="296"/>
      <c r="AE88" s="66"/>
      <c r="AF88" s="306"/>
    </row>
    <row r="89" spans="2:32" x14ac:dyDescent="0.2">
      <c r="B89" s="39" t="s">
        <v>94</v>
      </c>
      <c r="C89" s="274" t="s">
        <v>1744</v>
      </c>
      <c r="D89" s="276">
        <v>75</v>
      </c>
      <c r="E89" s="30" t="s">
        <v>44</v>
      </c>
      <c r="F89" s="296"/>
      <c r="G89" s="65">
        <v>1</v>
      </c>
      <c r="H89" s="65">
        <v>3</v>
      </c>
      <c r="I89" s="65">
        <v>3</v>
      </c>
      <c r="J89" s="65"/>
      <c r="K89" s="65">
        <v>2</v>
      </c>
      <c r="L89" s="65"/>
      <c r="M89" s="65"/>
      <c r="N89" s="65"/>
      <c r="O89" s="65"/>
      <c r="P89" s="65"/>
      <c r="Q89" s="65"/>
      <c r="R89" s="65"/>
      <c r="S89" s="294"/>
      <c r="T89" s="292"/>
      <c r="U89" s="259"/>
      <c r="V89" s="65"/>
      <c r="W89" s="170"/>
      <c r="X89" s="300"/>
      <c r="Y89" s="304"/>
      <c r="Z89" s="65"/>
      <c r="AA89" s="65"/>
      <c r="AB89" s="170"/>
      <c r="AC89" s="300"/>
      <c r="AD89" s="296"/>
      <c r="AE89" s="66"/>
      <c r="AF89" s="306"/>
    </row>
    <row r="90" spans="2:32" x14ac:dyDescent="0.2">
      <c r="B90" s="39" t="s">
        <v>94</v>
      </c>
      <c r="C90" s="274" t="s">
        <v>1744</v>
      </c>
      <c r="D90" s="274">
        <v>76</v>
      </c>
      <c r="E90" s="30" t="s">
        <v>44</v>
      </c>
      <c r="F90" s="296"/>
      <c r="G90" s="65">
        <v>1</v>
      </c>
      <c r="H90" s="65">
        <v>3</v>
      </c>
      <c r="I90" s="65">
        <v>3</v>
      </c>
      <c r="J90" s="65"/>
      <c r="K90" s="65">
        <v>6</v>
      </c>
      <c r="L90" s="65"/>
      <c r="M90" s="65"/>
      <c r="N90" s="65">
        <v>3</v>
      </c>
      <c r="O90" s="65"/>
      <c r="P90" s="65"/>
      <c r="Q90" s="65"/>
      <c r="R90" s="65"/>
      <c r="S90" s="294"/>
      <c r="T90" s="292"/>
      <c r="U90" s="65"/>
      <c r="V90" s="65"/>
      <c r="W90" s="170"/>
      <c r="X90" s="300"/>
      <c r="Y90" s="304"/>
      <c r="Z90" s="65"/>
      <c r="AA90" s="65"/>
      <c r="AB90" s="170"/>
      <c r="AC90" s="300"/>
      <c r="AD90" s="296"/>
      <c r="AE90" s="66"/>
      <c r="AF90" s="306"/>
    </row>
    <row r="91" spans="2:32" x14ac:dyDescent="0.2">
      <c r="B91" s="39" t="s">
        <v>94</v>
      </c>
      <c r="C91" s="274" t="s">
        <v>1744</v>
      </c>
      <c r="D91" s="276">
        <v>77</v>
      </c>
      <c r="E91" s="30" t="s">
        <v>308</v>
      </c>
      <c r="F91" s="296"/>
      <c r="G91" s="65">
        <v>1</v>
      </c>
      <c r="H91" s="65"/>
      <c r="I91" s="65">
        <v>6</v>
      </c>
      <c r="J91" s="65"/>
      <c r="K91" s="65"/>
      <c r="L91" s="65"/>
      <c r="M91" s="65"/>
      <c r="N91" s="65"/>
      <c r="O91" s="65"/>
      <c r="P91" s="65"/>
      <c r="Q91" s="65"/>
      <c r="R91" s="65"/>
      <c r="S91" s="294"/>
      <c r="T91" s="291"/>
      <c r="U91" s="259"/>
      <c r="V91" s="65"/>
      <c r="W91" s="170"/>
      <c r="X91" s="300"/>
      <c r="Y91" s="304"/>
      <c r="Z91" s="65"/>
      <c r="AA91" s="65"/>
      <c r="AB91" s="170"/>
      <c r="AC91" s="300"/>
      <c r="AD91" s="296"/>
      <c r="AE91" s="66"/>
      <c r="AF91" s="306"/>
    </row>
    <row r="92" spans="2:32" x14ac:dyDescent="0.2">
      <c r="B92" s="39" t="s">
        <v>94</v>
      </c>
      <c r="C92" s="274" t="s">
        <v>1744</v>
      </c>
      <c r="D92" s="276">
        <v>78</v>
      </c>
      <c r="E92" s="30" t="s">
        <v>308</v>
      </c>
      <c r="F92" s="296"/>
      <c r="G92" s="65">
        <v>1</v>
      </c>
      <c r="H92" s="65"/>
      <c r="I92" s="65">
        <v>6</v>
      </c>
      <c r="J92" s="65"/>
      <c r="K92" s="65"/>
      <c r="L92" s="65"/>
      <c r="M92" s="65"/>
      <c r="N92" s="65"/>
      <c r="O92" s="65"/>
      <c r="P92" s="65"/>
      <c r="Q92" s="65"/>
      <c r="R92" s="65"/>
      <c r="S92" s="294"/>
      <c r="T92" s="293"/>
      <c r="U92" s="65"/>
      <c r="V92" s="65"/>
      <c r="W92" s="170"/>
      <c r="X92" s="300"/>
      <c r="Y92" s="304"/>
      <c r="Z92" s="65"/>
      <c r="AA92" s="65"/>
      <c r="AB92" s="170"/>
      <c r="AC92" s="300"/>
      <c r="AD92" s="296"/>
      <c r="AE92" s="66"/>
      <c r="AF92" s="306"/>
    </row>
    <row r="93" spans="2:32" x14ac:dyDescent="0.2">
      <c r="B93" s="39" t="s">
        <v>94</v>
      </c>
      <c r="C93" s="274" t="s">
        <v>1744</v>
      </c>
      <c r="D93" s="274">
        <v>79</v>
      </c>
      <c r="E93" s="30" t="s">
        <v>49</v>
      </c>
      <c r="F93" s="296"/>
      <c r="G93" s="65"/>
      <c r="H93" s="65"/>
      <c r="I93" s="65">
        <v>3</v>
      </c>
      <c r="J93" s="65"/>
      <c r="K93" s="65">
        <v>6</v>
      </c>
      <c r="L93" s="65"/>
      <c r="M93" s="65"/>
      <c r="N93" s="65">
        <v>3</v>
      </c>
      <c r="O93" s="65"/>
      <c r="P93" s="65"/>
      <c r="Q93" s="65"/>
      <c r="R93" s="65"/>
      <c r="S93" s="294"/>
      <c r="T93" s="293"/>
      <c r="U93" s="259"/>
      <c r="V93" s="65"/>
      <c r="W93" s="170"/>
      <c r="X93" s="300"/>
      <c r="Y93" s="304"/>
      <c r="Z93" s="65"/>
      <c r="AA93" s="65"/>
      <c r="AB93" s="170"/>
      <c r="AC93" s="300"/>
      <c r="AD93" s="296"/>
      <c r="AE93" s="66"/>
      <c r="AF93" s="306"/>
    </row>
    <row r="94" spans="2:32" x14ac:dyDescent="0.2">
      <c r="B94" s="39" t="s">
        <v>94</v>
      </c>
      <c r="C94" s="274" t="s">
        <v>1744</v>
      </c>
      <c r="D94" s="276">
        <v>80</v>
      </c>
      <c r="E94" s="30" t="s">
        <v>44</v>
      </c>
      <c r="F94" s="296"/>
      <c r="G94" s="65"/>
      <c r="H94" s="65"/>
      <c r="I94" s="65">
        <v>6</v>
      </c>
      <c r="J94" s="65"/>
      <c r="K94" s="65"/>
      <c r="L94" s="65"/>
      <c r="M94" s="65"/>
      <c r="N94" s="65">
        <v>3</v>
      </c>
      <c r="O94" s="65"/>
      <c r="P94" s="65">
        <v>3</v>
      </c>
      <c r="Q94" s="65"/>
      <c r="R94" s="65"/>
      <c r="S94" s="294"/>
      <c r="T94" s="291"/>
      <c r="U94" s="259"/>
      <c r="V94" s="65"/>
      <c r="W94" s="170"/>
      <c r="X94" s="300"/>
      <c r="Y94" s="304"/>
      <c r="Z94" s="65"/>
      <c r="AA94" s="65"/>
      <c r="AB94" s="170"/>
      <c r="AC94" s="300"/>
      <c r="AD94" s="296"/>
      <c r="AE94" s="66"/>
      <c r="AF94" s="306"/>
    </row>
    <row r="95" spans="2:32" x14ac:dyDescent="0.2">
      <c r="B95" s="39" t="s">
        <v>94</v>
      </c>
      <c r="C95" s="274" t="s">
        <v>1744</v>
      </c>
      <c r="D95" s="276">
        <v>81</v>
      </c>
      <c r="E95" s="30" t="s">
        <v>42</v>
      </c>
      <c r="F95" s="296"/>
      <c r="G95" s="65">
        <v>3</v>
      </c>
      <c r="H95" s="65"/>
      <c r="I95" s="65"/>
      <c r="J95" s="65"/>
      <c r="K95" s="65"/>
      <c r="L95" s="65"/>
      <c r="M95" s="65"/>
      <c r="N95" s="65"/>
      <c r="O95" s="65"/>
      <c r="P95" s="65"/>
      <c r="Q95" s="65"/>
      <c r="R95" s="65"/>
      <c r="S95" s="294"/>
      <c r="T95" s="291"/>
      <c r="U95" s="259"/>
      <c r="V95" s="65"/>
      <c r="W95" s="170"/>
      <c r="X95" s="300"/>
      <c r="Y95" s="304"/>
      <c r="Z95" s="65"/>
      <c r="AA95" s="65"/>
      <c r="AB95" s="170"/>
      <c r="AC95" s="300"/>
      <c r="AD95" s="296"/>
      <c r="AE95" s="66"/>
      <c r="AF95" s="306"/>
    </row>
    <row r="96" spans="2:32" x14ac:dyDescent="0.2">
      <c r="B96" s="39" t="s">
        <v>94</v>
      </c>
      <c r="C96" s="274" t="s">
        <v>1744</v>
      </c>
      <c r="D96" s="274">
        <v>82</v>
      </c>
      <c r="E96" s="30" t="s">
        <v>60</v>
      </c>
      <c r="F96" s="296"/>
      <c r="G96" s="65">
        <v>1</v>
      </c>
      <c r="H96" s="65"/>
      <c r="I96" s="65">
        <v>6</v>
      </c>
      <c r="J96" s="65"/>
      <c r="K96" s="65"/>
      <c r="L96" s="65"/>
      <c r="M96" s="65"/>
      <c r="N96" s="65">
        <v>3</v>
      </c>
      <c r="O96" s="65"/>
      <c r="P96" s="65"/>
      <c r="Q96" s="65"/>
      <c r="R96" s="65"/>
      <c r="S96" s="294"/>
      <c r="T96" s="291"/>
      <c r="U96" s="259"/>
      <c r="V96" s="65"/>
      <c r="W96" s="170"/>
      <c r="X96" s="300"/>
      <c r="Y96" s="304"/>
      <c r="Z96" s="65"/>
      <c r="AA96" s="65"/>
      <c r="AB96" s="170"/>
      <c r="AC96" s="300"/>
      <c r="AD96" s="296"/>
      <c r="AE96" s="66"/>
      <c r="AF96" s="306"/>
    </row>
    <row r="97" spans="2:32" x14ac:dyDescent="0.2">
      <c r="B97" s="39" t="s">
        <v>94</v>
      </c>
      <c r="C97" s="274" t="s">
        <v>1744</v>
      </c>
      <c r="D97" s="276">
        <v>83</v>
      </c>
      <c r="E97" s="30" t="s">
        <v>42</v>
      </c>
      <c r="F97" s="296"/>
      <c r="G97" s="65">
        <v>3</v>
      </c>
      <c r="H97" s="65"/>
      <c r="I97" s="65"/>
      <c r="J97" s="65"/>
      <c r="K97" s="65"/>
      <c r="L97" s="65"/>
      <c r="M97" s="65"/>
      <c r="N97" s="65"/>
      <c r="O97" s="65"/>
      <c r="P97" s="65"/>
      <c r="Q97" s="65"/>
      <c r="R97" s="65"/>
      <c r="S97" s="294"/>
      <c r="T97" s="291"/>
      <c r="U97" s="259"/>
      <c r="V97" s="65"/>
      <c r="W97" s="170"/>
      <c r="X97" s="300"/>
      <c r="Y97" s="304"/>
      <c r="Z97" s="65"/>
      <c r="AA97" s="65"/>
      <c r="AB97" s="170"/>
      <c r="AC97" s="300"/>
      <c r="AD97" s="296"/>
      <c r="AE97" s="66"/>
      <c r="AF97" s="306"/>
    </row>
    <row r="98" spans="2:32" x14ac:dyDescent="0.2">
      <c r="B98" s="39" t="s">
        <v>94</v>
      </c>
      <c r="C98" s="274" t="s">
        <v>1744</v>
      </c>
      <c r="D98" s="276">
        <v>84</v>
      </c>
      <c r="E98" s="30" t="s">
        <v>42</v>
      </c>
      <c r="F98" s="296"/>
      <c r="G98" s="65">
        <v>3</v>
      </c>
      <c r="H98" s="65"/>
      <c r="I98" s="65"/>
      <c r="J98" s="65"/>
      <c r="K98" s="65"/>
      <c r="L98" s="65"/>
      <c r="M98" s="65"/>
      <c r="N98" s="65">
        <v>3</v>
      </c>
      <c r="O98" s="65"/>
      <c r="P98" s="65"/>
      <c r="Q98" s="65"/>
      <c r="R98" s="65"/>
      <c r="S98" s="294"/>
      <c r="T98" s="292"/>
      <c r="U98" s="65"/>
      <c r="V98" s="65"/>
      <c r="W98" s="170"/>
      <c r="X98" s="300"/>
      <c r="Y98" s="304"/>
      <c r="Z98" s="65"/>
      <c r="AA98" s="65"/>
      <c r="AB98" s="170"/>
      <c r="AC98" s="300"/>
      <c r="AD98" s="296"/>
      <c r="AE98" s="66"/>
      <c r="AF98" s="306"/>
    </row>
    <row r="99" spans="2:32" x14ac:dyDescent="0.2">
      <c r="B99" s="39" t="s">
        <v>94</v>
      </c>
      <c r="C99" s="274" t="s">
        <v>1744</v>
      </c>
      <c r="D99" s="274">
        <v>85</v>
      </c>
      <c r="E99" s="30" t="s">
        <v>42</v>
      </c>
      <c r="F99" s="296"/>
      <c r="G99" s="65">
        <v>3</v>
      </c>
      <c r="H99" s="65"/>
      <c r="I99" s="65"/>
      <c r="J99" s="65"/>
      <c r="K99" s="65"/>
      <c r="L99" s="65"/>
      <c r="M99" s="65"/>
      <c r="N99" s="65"/>
      <c r="O99" s="65"/>
      <c r="P99" s="65"/>
      <c r="Q99" s="65"/>
      <c r="R99" s="65"/>
      <c r="S99" s="294"/>
      <c r="T99" s="293"/>
      <c r="U99" s="259"/>
      <c r="V99" s="65"/>
      <c r="W99" s="170"/>
      <c r="X99" s="300"/>
      <c r="Y99" s="304"/>
      <c r="Z99" s="65"/>
      <c r="AA99" s="65"/>
      <c r="AB99" s="170"/>
      <c r="AC99" s="300"/>
      <c r="AD99" s="296"/>
      <c r="AE99" s="66"/>
      <c r="AF99" s="306"/>
    </row>
    <row r="100" spans="2:32" x14ac:dyDescent="0.2">
      <c r="B100" s="39" t="s">
        <v>94</v>
      </c>
      <c r="C100" s="274" t="s">
        <v>1744</v>
      </c>
      <c r="D100" s="276">
        <v>86</v>
      </c>
      <c r="E100" s="30" t="s">
        <v>313</v>
      </c>
      <c r="F100" s="296"/>
      <c r="G100" s="65">
        <v>1</v>
      </c>
      <c r="H100" s="65"/>
      <c r="I100" s="65">
        <v>6</v>
      </c>
      <c r="J100" s="65"/>
      <c r="K100" s="65"/>
      <c r="L100" s="65"/>
      <c r="M100" s="65"/>
      <c r="N100" s="65">
        <v>3</v>
      </c>
      <c r="O100" s="65"/>
      <c r="P100" s="65"/>
      <c r="Q100" s="65"/>
      <c r="R100" s="65"/>
      <c r="S100" s="294"/>
      <c r="T100" s="291"/>
      <c r="U100" s="259"/>
      <c r="V100" s="65"/>
      <c r="W100" s="170"/>
      <c r="X100" s="300"/>
      <c r="Y100" s="304"/>
      <c r="Z100" s="65"/>
      <c r="AA100" s="65"/>
      <c r="AB100" s="170"/>
      <c r="AC100" s="300"/>
      <c r="AD100" s="296"/>
      <c r="AE100" s="66"/>
      <c r="AF100" s="306"/>
    </row>
    <row r="101" spans="2:32" x14ac:dyDescent="0.2">
      <c r="B101" s="39" t="s">
        <v>94</v>
      </c>
      <c r="C101" s="274" t="s">
        <v>1744</v>
      </c>
      <c r="D101" s="276">
        <v>87</v>
      </c>
      <c r="E101" s="30" t="s">
        <v>42</v>
      </c>
      <c r="F101" s="296"/>
      <c r="G101" s="65">
        <v>3</v>
      </c>
      <c r="H101" s="65"/>
      <c r="I101" s="65"/>
      <c r="J101" s="65"/>
      <c r="K101" s="65"/>
      <c r="L101" s="65"/>
      <c r="M101" s="65"/>
      <c r="N101" s="65"/>
      <c r="O101" s="65"/>
      <c r="P101" s="65"/>
      <c r="Q101" s="65"/>
      <c r="R101" s="65"/>
      <c r="S101" s="294"/>
      <c r="T101" s="292"/>
      <c r="U101" s="259"/>
      <c r="V101" s="65"/>
      <c r="W101" s="170"/>
      <c r="X101" s="300"/>
      <c r="Y101" s="304"/>
      <c r="Z101" s="65"/>
      <c r="AA101" s="65"/>
      <c r="AB101" s="170"/>
      <c r="AC101" s="300"/>
      <c r="AD101" s="296"/>
      <c r="AE101" s="66"/>
      <c r="AF101" s="306"/>
    </row>
    <row r="102" spans="2:32" x14ac:dyDescent="0.2">
      <c r="B102" s="39" t="s">
        <v>94</v>
      </c>
      <c r="C102" s="274" t="s">
        <v>1744</v>
      </c>
      <c r="D102" s="274">
        <v>88</v>
      </c>
      <c r="E102" s="30" t="s">
        <v>42</v>
      </c>
      <c r="F102" s="296"/>
      <c r="G102" s="65">
        <v>3</v>
      </c>
      <c r="H102" s="65"/>
      <c r="I102" s="65"/>
      <c r="J102" s="65"/>
      <c r="K102" s="65"/>
      <c r="L102" s="65"/>
      <c r="M102" s="65"/>
      <c r="N102" s="65">
        <v>3</v>
      </c>
      <c r="O102" s="65"/>
      <c r="P102" s="65"/>
      <c r="Q102" s="65"/>
      <c r="R102" s="65"/>
      <c r="S102" s="294"/>
      <c r="T102" s="293"/>
      <c r="U102" s="65"/>
      <c r="V102" s="65"/>
      <c r="W102" s="170"/>
      <c r="X102" s="300"/>
      <c r="Y102" s="304"/>
      <c r="Z102" s="65"/>
      <c r="AA102" s="65"/>
      <c r="AB102" s="170"/>
      <c r="AC102" s="300"/>
      <c r="AD102" s="296"/>
      <c r="AE102" s="66"/>
      <c r="AF102" s="306"/>
    </row>
    <row r="103" spans="2:32" x14ac:dyDescent="0.2">
      <c r="B103" s="39" t="s">
        <v>94</v>
      </c>
      <c r="C103" s="274" t="s">
        <v>1744</v>
      </c>
      <c r="D103" s="276">
        <v>89</v>
      </c>
      <c r="E103" s="30" t="s">
        <v>42</v>
      </c>
      <c r="F103" s="296"/>
      <c r="G103" s="65">
        <v>3</v>
      </c>
      <c r="H103" s="65"/>
      <c r="I103" s="65"/>
      <c r="J103" s="65"/>
      <c r="K103" s="65"/>
      <c r="L103" s="65"/>
      <c r="M103" s="65"/>
      <c r="N103" s="65"/>
      <c r="O103" s="65"/>
      <c r="P103" s="65"/>
      <c r="Q103" s="65"/>
      <c r="R103" s="65"/>
      <c r="S103" s="294"/>
      <c r="T103" s="292"/>
      <c r="U103" s="259"/>
      <c r="V103" s="65"/>
      <c r="W103" s="170"/>
      <c r="X103" s="300"/>
      <c r="Y103" s="304"/>
      <c r="Z103" s="65"/>
      <c r="AA103" s="65"/>
      <c r="AB103" s="170"/>
      <c r="AC103" s="300"/>
      <c r="AD103" s="296"/>
      <c r="AE103" s="66"/>
      <c r="AF103" s="306"/>
    </row>
    <row r="104" spans="2:32" x14ac:dyDescent="0.2">
      <c r="B104" s="39" t="s">
        <v>94</v>
      </c>
      <c r="C104" s="274" t="s">
        <v>1744</v>
      </c>
      <c r="D104" s="276">
        <v>90</v>
      </c>
      <c r="E104" s="30" t="s">
        <v>42</v>
      </c>
      <c r="F104" s="296"/>
      <c r="G104" s="65">
        <v>3</v>
      </c>
      <c r="H104" s="65"/>
      <c r="I104" s="65"/>
      <c r="J104" s="65"/>
      <c r="K104" s="65"/>
      <c r="L104" s="65"/>
      <c r="M104" s="65"/>
      <c r="N104" s="65">
        <v>3</v>
      </c>
      <c r="O104" s="65"/>
      <c r="P104" s="65"/>
      <c r="Q104" s="65"/>
      <c r="R104" s="65"/>
      <c r="S104" s="294"/>
      <c r="T104" s="293"/>
      <c r="U104" s="259"/>
      <c r="V104" s="65"/>
      <c r="W104" s="170"/>
      <c r="X104" s="300"/>
      <c r="Y104" s="304"/>
      <c r="Z104" s="65"/>
      <c r="AA104" s="65"/>
      <c r="AB104" s="170"/>
      <c r="AC104" s="300"/>
      <c r="AD104" s="296"/>
      <c r="AE104" s="66"/>
      <c r="AF104" s="306"/>
    </row>
    <row r="105" spans="2:32" x14ac:dyDescent="0.2">
      <c r="B105" s="39" t="s">
        <v>94</v>
      </c>
      <c r="C105" s="274" t="s">
        <v>1744</v>
      </c>
      <c r="D105" s="274">
        <v>91</v>
      </c>
      <c r="E105" s="30" t="s">
        <v>42</v>
      </c>
      <c r="F105" s="296"/>
      <c r="G105" s="65">
        <v>3</v>
      </c>
      <c r="H105" s="65"/>
      <c r="I105" s="65"/>
      <c r="J105" s="65"/>
      <c r="K105" s="65"/>
      <c r="L105" s="65"/>
      <c r="M105" s="65"/>
      <c r="N105" s="65"/>
      <c r="O105" s="65"/>
      <c r="P105" s="65"/>
      <c r="Q105" s="65"/>
      <c r="R105" s="65"/>
      <c r="S105" s="294"/>
      <c r="T105" s="291"/>
      <c r="U105" s="259"/>
      <c r="V105" s="65"/>
      <c r="W105" s="170"/>
      <c r="X105" s="300"/>
      <c r="Y105" s="304"/>
      <c r="Z105" s="65"/>
      <c r="AA105" s="65"/>
      <c r="AB105" s="170"/>
      <c r="AC105" s="300"/>
      <c r="AD105" s="296"/>
      <c r="AE105" s="66"/>
      <c r="AF105" s="306"/>
    </row>
    <row r="106" spans="2:32" x14ac:dyDescent="0.2">
      <c r="B106" s="39" t="s">
        <v>94</v>
      </c>
      <c r="C106" s="274" t="s">
        <v>1744</v>
      </c>
      <c r="D106" s="276">
        <v>92</v>
      </c>
      <c r="E106" s="30" t="s">
        <v>312</v>
      </c>
      <c r="F106" s="296"/>
      <c r="G106" s="65">
        <v>1</v>
      </c>
      <c r="H106" s="65"/>
      <c r="I106" s="65">
        <v>6</v>
      </c>
      <c r="J106" s="65"/>
      <c r="K106" s="65"/>
      <c r="L106" s="65"/>
      <c r="M106" s="65"/>
      <c r="N106" s="65">
        <v>3</v>
      </c>
      <c r="O106" s="65"/>
      <c r="P106" s="65"/>
      <c r="Q106" s="65"/>
      <c r="R106" s="65"/>
      <c r="S106" s="294"/>
      <c r="T106" s="291"/>
      <c r="U106" s="259"/>
      <c r="V106" s="65"/>
      <c r="W106" s="170"/>
      <c r="X106" s="300"/>
      <c r="Y106" s="304"/>
      <c r="Z106" s="65"/>
      <c r="AA106" s="65"/>
      <c r="AB106" s="170"/>
      <c r="AC106" s="300"/>
      <c r="AD106" s="296"/>
      <c r="AE106" s="66"/>
      <c r="AF106" s="306"/>
    </row>
    <row r="107" spans="2:32" x14ac:dyDescent="0.2">
      <c r="B107" s="39" t="s">
        <v>94</v>
      </c>
      <c r="C107" s="274" t="s">
        <v>1744</v>
      </c>
      <c r="D107" s="276">
        <v>93</v>
      </c>
      <c r="E107" s="30" t="s">
        <v>49</v>
      </c>
      <c r="F107" s="296"/>
      <c r="G107" s="65"/>
      <c r="H107" s="65"/>
      <c r="I107" s="65">
        <v>3</v>
      </c>
      <c r="J107" s="65"/>
      <c r="K107" s="65"/>
      <c r="L107" s="65"/>
      <c r="M107" s="65"/>
      <c r="N107" s="65"/>
      <c r="O107" s="65"/>
      <c r="P107" s="65"/>
      <c r="Q107" s="65"/>
      <c r="R107" s="65"/>
      <c r="S107" s="294"/>
      <c r="T107" s="291"/>
      <c r="U107" s="259"/>
      <c r="V107" s="65"/>
      <c r="W107" s="170"/>
      <c r="X107" s="300"/>
      <c r="Y107" s="304"/>
      <c r="Z107" s="65"/>
      <c r="AA107" s="65"/>
      <c r="AB107" s="170"/>
      <c r="AC107" s="300"/>
      <c r="AD107" s="296"/>
      <c r="AE107" s="66"/>
      <c r="AF107" s="306"/>
    </row>
    <row r="108" spans="2:32" x14ac:dyDescent="0.2">
      <c r="B108" s="39" t="s">
        <v>94</v>
      </c>
      <c r="C108" s="274" t="s">
        <v>1744</v>
      </c>
      <c r="D108" s="274">
        <v>94</v>
      </c>
      <c r="E108" s="30" t="s">
        <v>44</v>
      </c>
      <c r="F108" s="296"/>
      <c r="G108" s="65">
        <v>1</v>
      </c>
      <c r="H108" s="65"/>
      <c r="I108" s="65">
        <v>6</v>
      </c>
      <c r="J108" s="65"/>
      <c r="K108" s="65"/>
      <c r="L108" s="65"/>
      <c r="M108" s="65"/>
      <c r="N108" s="65"/>
      <c r="O108" s="65"/>
      <c r="P108" s="65"/>
      <c r="Q108" s="65"/>
      <c r="R108" s="65"/>
      <c r="S108" s="294"/>
      <c r="T108" s="291"/>
      <c r="U108" s="259"/>
      <c r="V108" s="65"/>
      <c r="W108" s="170"/>
      <c r="X108" s="300"/>
      <c r="Y108" s="304"/>
      <c r="Z108" s="65"/>
      <c r="AA108" s="65"/>
      <c r="AB108" s="170"/>
      <c r="AC108" s="300"/>
      <c r="AD108" s="296"/>
      <c r="AE108" s="66"/>
      <c r="AF108" s="306"/>
    </row>
    <row r="109" spans="2:32" x14ac:dyDescent="0.2">
      <c r="B109" s="39" t="s">
        <v>94</v>
      </c>
      <c r="C109" s="274" t="s">
        <v>1744</v>
      </c>
      <c r="D109" s="276">
        <v>95</v>
      </c>
      <c r="E109" s="30" t="s">
        <v>1717</v>
      </c>
      <c r="F109" s="296"/>
      <c r="G109" s="65">
        <v>3</v>
      </c>
      <c r="H109" s="65"/>
      <c r="I109" s="65">
        <v>2</v>
      </c>
      <c r="J109" s="65"/>
      <c r="K109" s="65">
        <v>2</v>
      </c>
      <c r="L109" s="65"/>
      <c r="M109" s="65"/>
      <c r="N109" s="65">
        <v>3</v>
      </c>
      <c r="O109" s="65"/>
      <c r="P109" s="65"/>
      <c r="Q109" s="65"/>
      <c r="R109" s="65"/>
      <c r="S109" s="294"/>
      <c r="T109" s="291"/>
      <c r="U109" s="259"/>
      <c r="V109" s="65"/>
      <c r="W109" s="170"/>
      <c r="X109" s="300"/>
      <c r="Y109" s="304"/>
      <c r="Z109" s="65"/>
      <c r="AA109" s="65"/>
      <c r="AB109" s="170"/>
      <c r="AC109" s="300"/>
      <c r="AD109" s="296"/>
      <c r="AE109" s="66"/>
      <c r="AF109" s="306"/>
    </row>
    <row r="110" spans="2:32" x14ac:dyDescent="0.2">
      <c r="B110" s="39" t="s">
        <v>94</v>
      </c>
      <c r="C110" s="274" t="s">
        <v>1744</v>
      </c>
      <c r="D110" s="276">
        <v>96</v>
      </c>
      <c r="E110" s="30" t="s">
        <v>42</v>
      </c>
      <c r="F110" s="296"/>
      <c r="G110" s="65">
        <v>3</v>
      </c>
      <c r="H110" s="65"/>
      <c r="I110" s="65"/>
      <c r="J110" s="65"/>
      <c r="K110" s="65"/>
      <c r="L110" s="65"/>
      <c r="M110" s="65"/>
      <c r="N110" s="65"/>
      <c r="O110" s="65"/>
      <c r="P110" s="65"/>
      <c r="Q110" s="65"/>
      <c r="R110" s="65"/>
      <c r="S110" s="294"/>
      <c r="T110" s="291"/>
      <c r="U110" s="259"/>
      <c r="V110" s="65"/>
      <c r="W110" s="170"/>
      <c r="X110" s="300"/>
      <c r="Y110" s="304"/>
      <c r="Z110" s="65"/>
      <c r="AA110" s="65"/>
      <c r="AB110" s="170"/>
      <c r="AC110" s="300"/>
      <c r="AD110" s="296"/>
      <c r="AE110" s="66"/>
      <c r="AF110" s="306"/>
    </row>
    <row r="111" spans="2:32" x14ac:dyDescent="0.2">
      <c r="B111" s="39" t="s">
        <v>94</v>
      </c>
      <c r="C111" s="274" t="s">
        <v>1744</v>
      </c>
      <c r="D111" s="274">
        <v>97</v>
      </c>
      <c r="E111" s="30" t="s">
        <v>42</v>
      </c>
      <c r="F111" s="296"/>
      <c r="G111" s="65">
        <v>3</v>
      </c>
      <c r="H111" s="65"/>
      <c r="I111" s="65"/>
      <c r="J111" s="65"/>
      <c r="K111" s="65"/>
      <c r="L111" s="65"/>
      <c r="M111" s="65"/>
      <c r="N111" s="65">
        <v>3</v>
      </c>
      <c r="O111" s="65"/>
      <c r="P111" s="65"/>
      <c r="Q111" s="65"/>
      <c r="R111" s="65"/>
      <c r="S111" s="294"/>
      <c r="T111" s="291"/>
      <c r="U111" s="259"/>
      <c r="V111" s="65"/>
      <c r="W111" s="170"/>
      <c r="X111" s="300"/>
      <c r="Y111" s="304"/>
      <c r="Z111" s="65"/>
      <c r="AA111" s="65"/>
      <c r="AB111" s="170"/>
      <c r="AC111" s="300"/>
      <c r="AD111" s="296"/>
      <c r="AE111" s="66"/>
      <c r="AF111" s="306"/>
    </row>
    <row r="112" spans="2:32" x14ac:dyDescent="0.2">
      <c r="B112" s="39" t="s">
        <v>94</v>
      </c>
      <c r="C112" s="274" t="s">
        <v>1744</v>
      </c>
      <c r="D112" s="276">
        <v>98</v>
      </c>
      <c r="E112" s="30" t="s">
        <v>42</v>
      </c>
      <c r="F112" s="296"/>
      <c r="G112" s="65">
        <v>3</v>
      </c>
      <c r="H112" s="65"/>
      <c r="I112" s="65"/>
      <c r="J112" s="65"/>
      <c r="K112" s="65"/>
      <c r="L112" s="65"/>
      <c r="M112" s="65"/>
      <c r="N112" s="65"/>
      <c r="O112" s="65"/>
      <c r="P112" s="65"/>
      <c r="Q112" s="65"/>
      <c r="R112" s="65"/>
      <c r="S112" s="294"/>
      <c r="T112" s="291"/>
      <c r="U112" s="259"/>
      <c r="V112" s="65"/>
      <c r="W112" s="170"/>
      <c r="X112" s="300"/>
      <c r="Y112" s="304"/>
      <c r="Z112" s="65"/>
      <c r="AA112" s="65"/>
      <c r="AB112" s="170"/>
      <c r="AC112" s="300"/>
      <c r="AD112" s="296"/>
      <c r="AE112" s="66"/>
      <c r="AF112" s="306"/>
    </row>
    <row r="113" spans="2:32" x14ac:dyDescent="0.2">
      <c r="B113" s="39" t="s">
        <v>94</v>
      </c>
      <c r="C113" s="274" t="s">
        <v>1744</v>
      </c>
      <c r="D113" s="276">
        <v>99</v>
      </c>
      <c r="E113" s="30" t="s">
        <v>42</v>
      </c>
      <c r="F113" s="296"/>
      <c r="G113" s="65">
        <v>3</v>
      </c>
      <c r="H113" s="65"/>
      <c r="I113" s="65"/>
      <c r="J113" s="65"/>
      <c r="K113" s="65"/>
      <c r="L113" s="65"/>
      <c r="M113" s="65"/>
      <c r="N113" s="65">
        <v>3</v>
      </c>
      <c r="O113" s="65"/>
      <c r="P113" s="65"/>
      <c r="Q113" s="65"/>
      <c r="R113" s="65"/>
      <c r="S113" s="294"/>
      <c r="T113" s="291"/>
      <c r="U113" s="259"/>
      <c r="V113" s="65"/>
      <c r="W113" s="170"/>
      <c r="X113" s="300"/>
      <c r="Y113" s="304"/>
      <c r="Z113" s="65"/>
      <c r="AA113" s="65"/>
      <c r="AB113" s="170"/>
      <c r="AC113" s="300"/>
      <c r="AD113" s="296"/>
      <c r="AE113" s="66"/>
      <c r="AF113" s="306"/>
    </row>
    <row r="114" spans="2:32" x14ac:dyDescent="0.2">
      <c r="B114" s="39" t="s">
        <v>94</v>
      </c>
      <c r="C114" s="274" t="s">
        <v>1744</v>
      </c>
      <c r="D114" s="274">
        <v>100</v>
      </c>
      <c r="E114" s="30" t="s">
        <v>44</v>
      </c>
      <c r="F114" s="296"/>
      <c r="G114" s="65">
        <v>1</v>
      </c>
      <c r="H114" s="65"/>
      <c r="I114" s="65">
        <v>6</v>
      </c>
      <c r="J114" s="65"/>
      <c r="K114" s="65"/>
      <c r="L114" s="65"/>
      <c r="M114" s="65"/>
      <c r="N114" s="65"/>
      <c r="O114" s="65"/>
      <c r="P114" s="65"/>
      <c r="Q114" s="65"/>
      <c r="R114" s="65"/>
      <c r="S114" s="294"/>
      <c r="T114" s="291"/>
      <c r="U114" s="259"/>
      <c r="V114" s="65"/>
      <c r="W114" s="170"/>
      <c r="X114" s="300"/>
      <c r="Y114" s="304"/>
      <c r="Z114" s="65"/>
      <c r="AA114" s="65"/>
      <c r="AB114" s="170"/>
      <c r="AC114" s="300"/>
      <c r="AD114" s="296"/>
      <c r="AE114" s="66"/>
      <c r="AF114" s="306"/>
    </row>
    <row r="115" spans="2:32" x14ac:dyDescent="0.2">
      <c r="B115" s="39" t="s">
        <v>94</v>
      </c>
      <c r="C115" s="274" t="s">
        <v>1744</v>
      </c>
      <c r="D115" s="276">
        <v>101</v>
      </c>
      <c r="E115" s="30" t="s">
        <v>42</v>
      </c>
      <c r="F115" s="296"/>
      <c r="G115" s="65">
        <v>3</v>
      </c>
      <c r="H115" s="65"/>
      <c r="I115" s="65"/>
      <c r="J115" s="65"/>
      <c r="K115" s="65"/>
      <c r="L115" s="65"/>
      <c r="M115" s="65"/>
      <c r="N115" s="65">
        <v>3</v>
      </c>
      <c r="O115" s="65"/>
      <c r="P115" s="65"/>
      <c r="Q115" s="65"/>
      <c r="R115" s="65"/>
      <c r="S115" s="294"/>
      <c r="T115" s="292"/>
      <c r="U115" s="65"/>
      <c r="V115" s="65"/>
      <c r="W115" s="170"/>
      <c r="X115" s="300"/>
      <c r="Y115" s="304"/>
      <c r="Z115" s="65"/>
      <c r="AA115" s="65"/>
      <c r="AB115" s="170"/>
      <c r="AC115" s="300"/>
      <c r="AD115" s="296"/>
      <c r="AE115" s="66"/>
      <c r="AF115" s="306"/>
    </row>
    <row r="116" spans="2:32" x14ac:dyDescent="0.2">
      <c r="B116" s="39" t="s">
        <v>94</v>
      </c>
      <c r="C116" s="274" t="s">
        <v>1744</v>
      </c>
      <c r="D116" s="276">
        <v>102</v>
      </c>
      <c r="E116" s="30" t="s">
        <v>42</v>
      </c>
      <c r="F116" s="296"/>
      <c r="G116" s="65">
        <v>3</v>
      </c>
      <c r="H116" s="65"/>
      <c r="I116" s="65"/>
      <c r="J116" s="65"/>
      <c r="K116" s="65"/>
      <c r="L116" s="65"/>
      <c r="M116" s="65"/>
      <c r="N116" s="65"/>
      <c r="O116" s="65"/>
      <c r="P116" s="65"/>
      <c r="Q116" s="65"/>
      <c r="R116" s="65"/>
      <c r="S116" s="294"/>
      <c r="T116" s="292"/>
      <c r="U116" s="259"/>
      <c r="V116" s="65"/>
      <c r="W116" s="170"/>
      <c r="X116" s="300"/>
      <c r="Y116" s="304"/>
      <c r="Z116" s="65"/>
      <c r="AA116" s="65"/>
      <c r="AB116" s="170"/>
      <c r="AC116" s="300"/>
      <c r="AD116" s="296"/>
      <c r="AE116" s="66"/>
      <c r="AF116" s="306"/>
    </row>
    <row r="117" spans="2:32" x14ac:dyDescent="0.2">
      <c r="B117" s="39" t="s">
        <v>94</v>
      </c>
      <c r="C117" s="274" t="s">
        <v>1744</v>
      </c>
      <c r="D117" s="274">
        <v>103</v>
      </c>
      <c r="E117" s="30" t="s">
        <v>42</v>
      </c>
      <c r="F117" s="296"/>
      <c r="G117" s="65">
        <v>3</v>
      </c>
      <c r="H117" s="65"/>
      <c r="I117" s="65"/>
      <c r="J117" s="65"/>
      <c r="K117" s="65"/>
      <c r="L117" s="65"/>
      <c r="M117" s="65"/>
      <c r="N117" s="65">
        <v>3</v>
      </c>
      <c r="O117" s="65"/>
      <c r="P117" s="65"/>
      <c r="Q117" s="65"/>
      <c r="R117" s="65"/>
      <c r="S117" s="294"/>
      <c r="T117" s="291"/>
      <c r="U117" s="259"/>
      <c r="V117" s="65"/>
      <c r="W117" s="170"/>
      <c r="X117" s="300"/>
      <c r="Y117" s="304"/>
      <c r="Z117" s="65"/>
      <c r="AA117" s="65"/>
      <c r="AB117" s="170"/>
      <c r="AC117" s="300"/>
      <c r="AD117" s="296"/>
      <c r="AE117" s="66"/>
      <c r="AF117" s="306"/>
    </row>
    <row r="118" spans="2:32" x14ac:dyDescent="0.2">
      <c r="B118" s="39" t="s">
        <v>94</v>
      </c>
      <c r="C118" s="274" t="s">
        <v>1744</v>
      </c>
      <c r="D118" s="276">
        <v>104</v>
      </c>
      <c r="E118" s="30" t="s">
        <v>42</v>
      </c>
      <c r="F118" s="296"/>
      <c r="G118" s="65">
        <v>3</v>
      </c>
      <c r="H118" s="65"/>
      <c r="I118" s="65"/>
      <c r="J118" s="65"/>
      <c r="K118" s="65"/>
      <c r="L118" s="65"/>
      <c r="M118" s="65"/>
      <c r="N118" s="65"/>
      <c r="O118" s="65"/>
      <c r="P118" s="65"/>
      <c r="Q118" s="65"/>
      <c r="R118" s="65"/>
      <c r="S118" s="294"/>
      <c r="T118" s="291"/>
      <c r="U118" s="259"/>
      <c r="V118" s="65"/>
      <c r="W118" s="170"/>
      <c r="X118" s="300"/>
      <c r="Y118" s="304"/>
      <c r="Z118" s="65"/>
      <c r="AA118" s="65"/>
      <c r="AB118" s="170"/>
      <c r="AC118" s="300"/>
      <c r="AD118" s="296"/>
      <c r="AE118" s="66"/>
      <c r="AF118" s="306"/>
    </row>
    <row r="119" spans="2:32" x14ac:dyDescent="0.2">
      <c r="B119" s="39" t="s">
        <v>94</v>
      </c>
      <c r="C119" s="274" t="s">
        <v>1744</v>
      </c>
      <c r="D119" s="276">
        <v>105</v>
      </c>
      <c r="E119" s="30" t="s">
        <v>42</v>
      </c>
      <c r="F119" s="296"/>
      <c r="G119" s="65">
        <v>3</v>
      </c>
      <c r="H119" s="65"/>
      <c r="I119" s="65"/>
      <c r="J119" s="65"/>
      <c r="K119" s="65"/>
      <c r="L119" s="65"/>
      <c r="M119" s="65"/>
      <c r="N119" s="65">
        <v>3</v>
      </c>
      <c r="O119" s="65"/>
      <c r="P119" s="65"/>
      <c r="Q119" s="65"/>
      <c r="R119" s="65"/>
      <c r="S119" s="294"/>
      <c r="T119" s="291"/>
      <c r="U119" s="259"/>
      <c r="V119" s="65"/>
      <c r="W119" s="170"/>
      <c r="X119" s="300"/>
      <c r="Y119" s="304"/>
      <c r="Z119" s="65"/>
      <c r="AA119" s="65"/>
      <c r="AB119" s="170"/>
      <c r="AC119" s="300"/>
      <c r="AD119" s="296"/>
      <c r="AE119" s="66"/>
      <c r="AF119" s="306"/>
    </row>
    <row r="120" spans="2:32" x14ac:dyDescent="0.2">
      <c r="B120" s="39" t="s">
        <v>94</v>
      </c>
      <c r="C120" s="274" t="s">
        <v>1744</v>
      </c>
      <c r="D120" s="274">
        <v>106</v>
      </c>
      <c r="E120" s="30" t="s">
        <v>44</v>
      </c>
      <c r="F120" s="296"/>
      <c r="G120" s="65">
        <v>1</v>
      </c>
      <c r="H120" s="65"/>
      <c r="I120" s="65">
        <v>6</v>
      </c>
      <c r="J120" s="65"/>
      <c r="K120" s="65"/>
      <c r="L120" s="65"/>
      <c r="M120" s="65"/>
      <c r="N120" s="65"/>
      <c r="O120" s="65"/>
      <c r="P120" s="65"/>
      <c r="Q120" s="65"/>
      <c r="R120" s="65"/>
      <c r="S120" s="294"/>
      <c r="T120" s="291"/>
      <c r="U120" s="259"/>
      <c r="V120" s="65"/>
      <c r="W120" s="170"/>
      <c r="X120" s="300"/>
      <c r="Y120" s="304"/>
      <c r="Z120" s="65"/>
      <c r="AA120" s="65"/>
      <c r="AB120" s="170"/>
      <c r="AC120" s="300"/>
      <c r="AD120" s="296"/>
      <c r="AE120" s="66"/>
      <c r="AF120" s="306"/>
    </row>
    <row r="121" spans="2:32" x14ac:dyDescent="0.2">
      <c r="B121" s="39" t="s">
        <v>94</v>
      </c>
      <c r="C121" s="274" t="s">
        <v>1744</v>
      </c>
      <c r="D121" s="276">
        <v>107</v>
      </c>
      <c r="E121" s="30" t="s">
        <v>42</v>
      </c>
      <c r="F121" s="296"/>
      <c r="G121" s="65">
        <v>3</v>
      </c>
      <c r="H121" s="65"/>
      <c r="I121" s="65"/>
      <c r="J121" s="65"/>
      <c r="K121" s="65"/>
      <c r="L121" s="65"/>
      <c r="M121" s="65"/>
      <c r="N121" s="65">
        <v>3</v>
      </c>
      <c r="O121" s="65"/>
      <c r="P121" s="65"/>
      <c r="Q121" s="65"/>
      <c r="R121" s="65"/>
      <c r="S121" s="294"/>
      <c r="T121" s="292"/>
      <c r="U121" s="259"/>
      <c r="V121" s="65"/>
      <c r="W121" s="170"/>
      <c r="X121" s="300"/>
      <c r="Y121" s="304"/>
      <c r="Z121" s="65"/>
      <c r="AA121" s="65"/>
      <c r="AB121" s="170"/>
      <c r="AC121" s="300"/>
      <c r="AD121" s="296"/>
      <c r="AE121" s="66"/>
      <c r="AF121" s="306"/>
    </row>
    <row r="122" spans="2:32" x14ac:dyDescent="0.2">
      <c r="B122" s="39" t="s">
        <v>94</v>
      </c>
      <c r="C122" s="274" t="s">
        <v>1744</v>
      </c>
      <c r="D122" s="276">
        <v>108</v>
      </c>
      <c r="E122" s="30" t="s">
        <v>1717</v>
      </c>
      <c r="F122" s="296"/>
      <c r="G122" s="65">
        <v>3</v>
      </c>
      <c r="H122" s="65"/>
      <c r="I122" s="65">
        <v>3</v>
      </c>
      <c r="J122" s="65"/>
      <c r="K122" s="65"/>
      <c r="L122" s="65"/>
      <c r="M122" s="65"/>
      <c r="N122" s="65"/>
      <c r="O122" s="65"/>
      <c r="P122" s="65"/>
      <c r="Q122" s="65"/>
      <c r="R122" s="65"/>
      <c r="S122" s="294"/>
      <c r="T122" s="293"/>
      <c r="U122" s="259"/>
      <c r="V122" s="65"/>
      <c r="W122" s="170"/>
      <c r="X122" s="300"/>
      <c r="Y122" s="304"/>
      <c r="Z122" s="65"/>
      <c r="AA122" s="65"/>
      <c r="AB122" s="170"/>
      <c r="AC122" s="300"/>
      <c r="AD122" s="296"/>
      <c r="AE122" s="66"/>
      <c r="AF122" s="306"/>
    </row>
    <row r="123" spans="2:32" x14ac:dyDescent="0.2">
      <c r="B123" s="39" t="s">
        <v>94</v>
      </c>
      <c r="C123" s="274" t="s">
        <v>1744</v>
      </c>
      <c r="D123" s="274">
        <v>109</v>
      </c>
      <c r="E123" s="30" t="s">
        <v>42</v>
      </c>
      <c r="F123" s="296"/>
      <c r="G123" s="65">
        <v>3</v>
      </c>
      <c r="H123" s="65"/>
      <c r="I123" s="65"/>
      <c r="J123" s="65"/>
      <c r="K123" s="65"/>
      <c r="L123" s="65"/>
      <c r="M123" s="65"/>
      <c r="N123" s="65"/>
      <c r="O123" s="65"/>
      <c r="P123" s="65"/>
      <c r="Q123" s="65"/>
      <c r="R123" s="65"/>
      <c r="S123" s="294"/>
      <c r="T123" s="291"/>
      <c r="U123" s="259"/>
      <c r="V123" s="65"/>
      <c r="W123" s="170"/>
      <c r="X123" s="300"/>
      <c r="Y123" s="304"/>
      <c r="Z123" s="65"/>
      <c r="AA123" s="65"/>
      <c r="AB123" s="170"/>
      <c r="AC123" s="300"/>
      <c r="AD123" s="296"/>
      <c r="AE123" s="66"/>
      <c r="AF123" s="306"/>
    </row>
    <row r="124" spans="2:32" x14ac:dyDescent="0.2">
      <c r="B124" s="39" t="s">
        <v>94</v>
      </c>
      <c r="C124" s="274" t="s">
        <v>1744</v>
      </c>
      <c r="D124" s="276">
        <v>110</v>
      </c>
      <c r="E124" s="30" t="s">
        <v>49</v>
      </c>
      <c r="F124" s="296"/>
      <c r="G124" s="65"/>
      <c r="H124" s="65"/>
      <c r="I124" s="65">
        <v>3</v>
      </c>
      <c r="J124" s="65"/>
      <c r="K124" s="65">
        <v>3</v>
      </c>
      <c r="L124" s="65"/>
      <c r="M124" s="65"/>
      <c r="N124" s="65">
        <v>3</v>
      </c>
      <c r="O124" s="65"/>
      <c r="P124" s="65"/>
      <c r="Q124" s="65"/>
      <c r="R124" s="65"/>
      <c r="S124" s="294"/>
      <c r="T124" s="292"/>
      <c r="U124" s="259"/>
      <c r="V124" s="65"/>
      <c r="W124" s="170"/>
      <c r="X124" s="300"/>
      <c r="Y124" s="304"/>
      <c r="Z124" s="65"/>
      <c r="AA124" s="65"/>
      <c r="AB124" s="170"/>
      <c r="AC124" s="300"/>
      <c r="AD124" s="296"/>
      <c r="AE124" s="66"/>
      <c r="AF124" s="306"/>
    </row>
    <row r="125" spans="2:32" x14ac:dyDescent="0.2">
      <c r="B125" s="39" t="s">
        <v>94</v>
      </c>
      <c r="C125" s="274" t="s">
        <v>1744</v>
      </c>
      <c r="D125" s="276">
        <v>111</v>
      </c>
      <c r="E125" s="30" t="s">
        <v>42</v>
      </c>
      <c r="F125" s="296"/>
      <c r="G125" s="65">
        <v>3</v>
      </c>
      <c r="H125" s="65"/>
      <c r="I125" s="65"/>
      <c r="J125" s="65"/>
      <c r="K125" s="65"/>
      <c r="L125" s="65"/>
      <c r="M125" s="65"/>
      <c r="N125" s="65">
        <v>3</v>
      </c>
      <c r="O125" s="65"/>
      <c r="P125" s="65"/>
      <c r="Q125" s="65"/>
      <c r="R125" s="65"/>
      <c r="S125" s="294"/>
      <c r="T125" s="292"/>
      <c r="U125" s="65"/>
      <c r="V125" s="65"/>
      <c r="W125" s="170"/>
      <c r="X125" s="300"/>
      <c r="Y125" s="304"/>
      <c r="Z125" s="65"/>
      <c r="AA125" s="65"/>
      <c r="AB125" s="170"/>
      <c r="AC125" s="300"/>
      <c r="AD125" s="296"/>
      <c r="AE125" s="66"/>
      <c r="AF125" s="306"/>
    </row>
    <row r="126" spans="2:32" x14ac:dyDescent="0.2">
      <c r="B126" s="39" t="s">
        <v>94</v>
      </c>
      <c r="C126" s="274" t="s">
        <v>1744</v>
      </c>
      <c r="D126" s="274">
        <v>112</v>
      </c>
      <c r="E126" s="30" t="s">
        <v>308</v>
      </c>
      <c r="F126" s="296"/>
      <c r="G126" s="65">
        <v>2</v>
      </c>
      <c r="H126" s="65"/>
      <c r="I126" s="65">
        <v>6</v>
      </c>
      <c r="J126" s="65"/>
      <c r="K126" s="65"/>
      <c r="L126" s="65"/>
      <c r="M126" s="65"/>
      <c r="N126" s="65"/>
      <c r="O126" s="65"/>
      <c r="P126" s="65"/>
      <c r="Q126" s="65"/>
      <c r="R126" s="65"/>
      <c r="S126" s="294"/>
      <c r="T126" s="291"/>
      <c r="U126" s="259"/>
      <c r="V126" s="65"/>
      <c r="W126" s="170"/>
      <c r="X126" s="300"/>
      <c r="Y126" s="304"/>
      <c r="Z126" s="65"/>
      <c r="AA126" s="65"/>
      <c r="AB126" s="170"/>
      <c r="AC126" s="300"/>
      <c r="AD126" s="296"/>
      <c r="AE126" s="66"/>
      <c r="AF126" s="306"/>
    </row>
    <row r="127" spans="2:32" x14ac:dyDescent="0.2">
      <c r="B127" s="39" t="s">
        <v>94</v>
      </c>
      <c r="C127" s="274" t="s">
        <v>1744</v>
      </c>
      <c r="D127" s="276">
        <v>113</v>
      </c>
      <c r="E127" s="30" t="s">
        <v>1717</v>
      </c>
      <c r="F127" s="296"/>
      <c r="G127" s="65">
        <v>3</v>
      </c>
      <c r="H127" s="65">
        <v>2</v>
      </c>
      <c r="I127" s="65"/>
      <c r="J127" s="65"/>
      <c r="K127" s="65">
        <v>2</v>
      </c>
      <c r="L127" s="65"/>
      <c r="M127" s="65"/>
      <c r="N127" s="65">
        <v>3</v>
      </c>
      <c r="O127" s="65"/>
      <c r="P127" s="65"/>
      <c r="Q127" s="65"/>
      <c r="R127" s="65"/>
      <c r="S127" s="294"/>
      <c r="T127" s="291"/>
      <c r="U127" s="259"/>
      <c r="V127" s="65"/>
      <c r="W127" s="170"/>
      <c r="X127" s="300"/>
      <c r="Y127" s="304"/>
      <c r="Z127" s="65"/>
      <c r="AA127" s="65"/>
      <c r="AB127" s="170"/>
      <c r="AC127" s="300"/>
      <c r="AD127" s="296"/>
      <c r="AE127" s="66"/>
      <c r="AF127" s="306"/>
    </row>
    <row r="128" spans="2:32" x14ac:dyDescent="0.2">
      <c r="B128" s="39" t="s">
        <v>94</v>
      </c>
      <c r="C128" s="274" t="s">
        <v>1744</v>
      </c>
      <c r="D128" s="276">
        <v>114</v>
      </c>
      <c r="E128" s="30" t="s">
        <v>308</v>
      </c>
      <c r="F128" s="296"/>
      <c r="G128" s="65">
        <v>2</v>
      </c>
      <c r="H128" s="65"/>
      <c r="I128" s="65">
        <v>6</v>
      </c>
      <c r="J128" s="65"/>
      <c r="K128" s="65"/>
      <c r="L128" s="65"/>
      <c r="M128" s="65"/>
      <c r="N128" s="65"/>
      <c r="O128" s="65"/>
      <c r="P128" s="65">
        <v>3</v>
      </c>
      <c r="Q128" s="65" t="s">
        <v>45</v>
      </c>
      <c r="R128" s="65"/>
      <c r="S128" s="294"/>
      <c r="T128" s="291"/>
      <c r="U128" s="259"/>
      <c r="V128" s="65"/>
      <c r="W128" s="170"/>
      <c r="X128" s="300"/>
      <c r="Y128" s="304"/>
      <c r="Z128" s="65"/>
      <c r="AA128" s="65"/>
      <c r="AB128" s="170"/>
      <c r="AC128" s="300"/>
      <c r="AD128" s="296"/>
      <c r="AE128" s="66"/>
      <c r="AF128" s="306"/>
    </row>
    <row r="129" spans="2:32" x14ac:dyDescent="0.2">
      <c r="B129" s="39" t="s">
        <v>94</v>
      </c>
      <c r="C129" s="274" t="s">
        <v>1744</v>
      </c>
      <c r="D129" s="274">
        <v>115</v>
      </c>
      <c r="E129" s="30" t="s">
        <v>44</v>
      </c>
      <c r="F129" s="296"/>
      <c r="G129" s="65"/>
      <c r="H129" s="65"/>
      <c r="I129" s="65">
        <v>6</v>
      </c>
      <c r="J129" s="65"/>
      <c r="K129" s="65"/>
      <c r="L129" s="65"/>
      <c r="M129" s="65"/>
      <c r="N129" s="65"/>
      <c r="O129" s="65"/>
      <c r="P129" s="65">
        <v>3</v>
      </c>
      <c r="Q129" s="65"/>
      <c r="R129" s="65"/>
      <c r="S129" s="294"/>
      <c r="T129" s="291"/>
      <c r="U129" s="259"/>
      <c r="V129" s="65"/>
      <c r="W129" s="170"/>
      <c r="X129" s="300"/>
      <c r="Y129" s="304"/>
      <c r="Z129" s="65"/>
      <c r="AA129" s="65"/>
      <c r="AB129" s="170"/>
      <c r="AC129" s="300"/>
      <c r="AD129" s="296"/>
      <c r="AE129" s="66"/>
      <c r="AF129" s="306"/>
    </row>
    <row r="130" spans="2:32" x14ac:dyDescent="0.2">
      <c r="B130" s="39" t="s">
        <v>94</v>
      </c>
      <c r="C130" s="274" t="s">
        <v>1744</v>
      </c>
      <c r="D130" s="276">
        <v>116</v>
      </c>
      <c r="E130" s="30" t="s">
        <v>42</v>
      </c>
      <c r="F130" s="296"/>
      <c r="G130" s="65">
        <v>3</v>
      </c>
      <c r="H130" s="65"/>
      <c r="I130" s="261"/>
      <c r="J130" s="261"/>
      <c r="K130" s="261"/>
      <c r="L130" s="261"/>
      <c r="M130" s="261"/>
      <c r="N130" s="261">
        <v>3</v>
      </c>
      <c r="O130" s="261"/>
      <c r="P130" s="261"/>
      <c r="Q130" s="261"/>
      <c r="R130" s="261"/>
      <c r="S130" s="294"/>
      <c r="T130" s="296"/>
      <c r="U130" s="259"/>
      <c r="V130" s="65"/>
      <c r="W130" s="170"/>
      <c r="X130" s="300"/>
      <c r="Y130" s="304"/>
      <c r="Z130" s="65"/>
      <c r="AA130" s="65"/>
      <c r="AB130" s="170"/>
      <c r="AC130" s="300"/>
      <c r="AD130" s="296"/>
      <c r="AE130" s="66"/>
      <c r="AF130" s="306"/>
    </row>
    <row r="131" spans="2:32" x14ac:dyDescent="0.2">
      <c r="B131" s="39" t="s">
        <v>94</v>
      </c>
      <c r="C131" s="274" t="s">
        <v>1744</v>
      </c>
      <c r="D131" s="276">
        <v>117</v>
      </c>
      <c r="E131" s="30" t="s">
        <v>42</v>
      </c>
      <c r="F131" s="296"/>
      <c r="G131" s="65">
        <v>3</v>
      </c>
      <c r="H131" s="65"/>
      <c r="I131" s="261"/>
      <c r="J131" s="261"/>
      <c r="K131" s="261"/>
      <c r="L131" s="261"/>
      <c r="M131" s="261"/>
      <c r="N131" s="261"/>
      <c r="O131" s="261"/>
      <c r="P131" s="261"/>
      <c r="Q131" s="261"/>
      <c r="R131" s="261"/>
      <c r="S131" s="294"/>
      <c r="T131" s="296"/>
      <c r="U131" s="259"/>
      <c r="V131" s="65"/>
      <c r="W131" s="170"/>
      <c r="X131" s="300"/>
      <c r="Y131" s="304"/>
      <c r="Z131" s="65"/>
      <c r="AA131" s="65"/>
      <c r="AB131" s="170"/>
      <c r="AC131" s="300"/>
      <c r="AD131" s="296"/>
      <c r="AE131" s="66"/>
      <c r="AF131" s="306"/>
    </row>
    <row r="132" spans="2:32" x14ac:dyDescent="0.2">
      <c r="B132" s="39" t="s">
        <v>94</v>
      </c>
      <c r="C132" s="274" t="s">
        <v>1744</v>
      </c>
      <c r="D132" s="274">
        <v>118</v>
      </c>
      <c r="E132" s="30" t="s">
        <v>308</v>
      </c>
      <c r="F132" s="296"/>
      <c r="G132" s="65">
        <v>1</v>
      </c>
      <c r="H132" s="65"/>
      <c r="I132" s="65">
        <v>6</v>
      </c>
      <c r="J132" s="65"/>
      <c r="K132" s="65"/>
      <c r="L132" s="65"/>
      <c r="M132" s="65"/>
      <c r="N132" s="65"/>
      <c r="O132" s="65"/>
      <c r="P132" s="65"/>
      <c r="Q132" s="65"/>
      <c r="R132" s="65"/>
      <c r="S132" s="294"/>
      <c r="T132" s="293"/>
      <c r="U132" s="259"/>
      <c r="V132" s="65"/>
      <c r="W132" s="170"/>
      <c r="X132" s="300"/>
      <c r="Y132" s="304"/>
      <c r="Z132" s="65"/>
      <c r="AA132" s="65"/>
      <c r="AB132" s="170"/>
      <c r="AC132" s="300"/>
      <c r="AD132" s="296"/>
      <c r="AE132" s="66"/>
      <c r="AF132" s="306"/>
    </row>
    <row r="133" spans="2:32" x14ac:dyDescent="0.2">
      <c r="B133" s="39" t="s">
        <v>94</v>
      </c>
      <c r="C133" s="274" t="s">
        <v>1744</v>
      </c>
      <c r="D133" s="276">
        <v>119</v>
      </c>
      <c r="E133" s="30" t="s">
        <v>42</v>
      </c>
      <c r="F133" s="296"/>
      <c r="G133" s="65">
        <v>3</v>
      </c>
      <c r="H133" s="65"/>
      <c r="I133" s="65"/>
      <c r="J133" s="65"/>
      <c r="K133" s="65"/>
      <c r="L133" s="65"/>
      <c r="M133" s="65"/>
      <c r="N133" s="65"/>
      <c r="O133" s="65"/>
      <c r="P133" s="65"/>
      <c r="Q133" s="65"/>
      <c r="R133" s="65"/>
      <c r="S133" s="294"/>
      <c r="T133" s="292"/>
      <c r="U133" s="259"/>
      <c r="V133" s="65"/>
      <c r="W133" s="170"/>
      <c r="X133" s="300"/>
      <c r="Y133" s="304"/>
      <c r="Z133" s="65"/>
      <c r="AA133" s="65"/>
      <c r="AB133" s="170"/>
      <c r="AC133" s="300"/>
      <c r="AD133" s="296"/>
      <c r="AE133" s="66"/>
      <c r="AF133" s="306"/>
    </row>
    <row r="134" spans="2:32" x14ac:dyDescent="0.2">
      <c r="B134" s="39" t="s">
        <v>94</v>
      </c>
      <c r="C134" s="274" t="s">
        <v>1744</v>
      </c>
      <c r="D134" s="276">
        <v>120</v>
      </c>
      <c r="E134" s="30" t="s">
        <v>1717</v>
      </c>
      <c r="F134" s="296"/>
      <c r="G134" s="65">
        <v>4</v>
      </c>
      <c r="H134" s="65"/>
      <c r="I134" s="65">
        <v>3</v>
      </c>
      <c r="J134" s="65"/>
      <c r="K134" s="65"/>
      <c r="L134" s="65"/>
      <c r="M134" s="65"/>
      <c r="N134" s="65">
        <v>3</v>
      </c>
      <c r="O134" s="65"/>
      <c r="P134" s="65"/>
      <c r="Q134" s="65"/>
      <c r="R134" s="65"/>
      <c r="S134" s="313" t="s">
        <v>1783</v>
      </c>
      <c r="T134" s="292"/>
      <c r="U134" s="259"/>
      <c r="V134" s="65"/>
      <c r="W134" s="170"/>
      <c r="X134" s="300"/>
      <c r="Y134" s="304"/>
      <c r="Z134" s="65"/>
      <c r="AA134" s="65"/>
      <c r="AB134" s="170"/>
      <c r="AC134" s="300"/>
      <c r="AD134" s="296"/>
      <c r="AE134" s="66"/>
      <c r="AF134" s="306"/>
    </row>
    <row r="135" spans="2:32" x14ac:dyDescent="0.2">
      <c r="B135" s="39" t="s">
        <v>94</v>
      </c>
      <c r="C135" s="274" t="s">
        <v>1744</v>
      </c>
      <c r="D135" s="274">
        <v>121</v>
      </c>
      <c r="E135" s="30" t="s">
        <v>42</v>
      </c>
      <c r="F135" s="296"/>
      <c r="G135" s="65">
        <v>3</v>
      </c>
      <c r="H135" s="65"/>
      <c r="I135" s="65"/>
      <c r="J135" s="65"/>
      <c r="K135" s="65"/>
      <c r="L135" s="65"/>
      <c r="M135" s="65"/>
      <c r="N135" s="65"/>
      <c r="O135" s="65"/>
      <c r="P135" s="65"/>
      <c r="Q135" s="65"/>
      <c r="R135" s="65"/>
      <c r="S135" s="294"/>
      <c r="T135" s="292"/>
      <c r="U135" s="65"/>
      <c r="V135" s="65"/>
      <c r="W135" s="170"/>
      <c r="X135" s="300"/>
      <c r="Y135" s="304"/>
      <c r="Z135" s="65"/>
      <c r="AA135" s="65"/>
      <c r="AB135" s="170"/>
      <c r="AC135" s="300"/>
      <c r="AD135" s="296"/>
      <c r="AE135" s="66"/>
      <c r="AF135" s="306"/>
    </row>
    <row r="136" spans="2:32" x14ac:dyDescent="0.2">
      <c r="B136" s="39" t="s">
        <v>94</v>
      </c>
      <c r="C136" s="274" t="s">
        <v>1744</v>
      </c>
      <c r="D136" s="276">
        <v>122</v>
      </c>
      <c r="E136" s="30" t="s">
        <v>42</v>
      </c>
      <c r="F136" s="296"/>
      <c r="G136" s="65">
        <v>3</v>
      </c>
      <c r="H136" s="65"/>
      <c r="I136" s="65"/>
      <c r="J136" s="65"/>
      <c r="K136" s="65"/>
      <c r="L136" s="65"/>
      <c r="M136" s="65"/>
      <c r="N136" s="65"/>
      <c r="O136" s="65"/>
      <c r="P136" s="65"/>
      <c r="Q136" s="65"/>
      <c r="R136" s="65"/>
      <c r="S136" s="294"/>
      <c r="T136" s="292"/>
      <c r="U136" s="259"/>
      <c r="V136" s="65"/>
      <c r="W136" s="170"/>
      <c r="X136" s="300"/>
      <c r="Y136" s="304"/>
      <c r="Z136" s="65"/>
      <c r="AA136" s="65"/>
      <c r="AB136" s="170"/>
      <c r="AC136" s="300"/>
      <c r="AD136" s="296"/>
      <c r="AE136" s="66"/>
      <c r="AF136" s="306"/>
    </row>
    <row r="137" spans="2:32" x14ac:dyDescent="0.2">
      <c r="B137" s="39" t="s">
        <v>94</v>
      </c>
      <c r="C137" s="274" t="s">
        <v>1744</v>
      </c>
      <c r="D137" s="276">
        <v>123</v>
      </c>
      <c r="E137" s="30" t="s">
        <v>308</v>
      </c>
      <c r="F137" s="296"/>
      <c r="G137" s="65">
        <v>2</v>
      </c>
      <c r="H137" s="65"/>
      <c r="I137" s="65">
        <v>6</v>
      </c>
      <c r="J137" s="65"/>
      <c r="K137" s="65"/>
      <c r="L137" s="65"/>
      <c r="M137" s="65"/>
      <c r="N137" s="65"/>
      <c r="O137" s="65"/>
      <c r="P137" s="65"/>
      <c r="Q137" s="65"/>
      <c r="R137" s="65"/>
      <c r="S137" s="294"/>
      <c r="T137" s="293"/>
      <c r="U137" s="65"/>
      <c r="V137" s="65"/>
      <c r="W137" s="170"/>
      <c r="X137" s="300"/>
      <c r="Y137" s="304"/>
      <c r="Z137" s="65"/>
      <c r="AA137" s="65"/>
      <c r="AB137" s="170"/>
      <c r="AC137" s="300"/>
      <c r="AD137" s="296"/>
      <c r="AE137" s="66"/>
      <c r="AF137" s="306"/>
    </row>
    <row r="138" spans="2:32" x14ac:dyDescent="0.2">
      <c r="B138" s="39" t="s">
        <v>94</v>
      </c>
      <c r="C138" s="274" t="s">
        <v>1744</v>
      </c>
      <c r="D138" s="274">
        <v>124</v>
      </c>
      <c r="E138" s="30" t="s">
        <v>308</v>
      </c>
      <c r="F138" s="296"/>
      <c r="G138" s="65">
        <v>1</v>
      </c>
      <c r="H138" s="65"/>
      <c r="I138" s="65">
        <v>6</v>
      </c>
      <c r="J138" s="65"/>
      <c r="K138" s="65">
        <v>6</v>
      </c>
      <c r="L138" s="65"/>
      <c r="M138" s="65"/>
      <c r="N138" s="65">
        <v>3</v>
      </c>
      <c r="O138" s="65"/>
      <c r="P138" s="65"/>
      <c r="Q138" s="65"/>
      <c r="R138" s="65"/>
      <c r="S138" s="294"/>
      <c r="T138" s="292"/>
      <c r="U138" s="259"/>
      <c r="V138" s="65"/>
      <c r="W138" s="170"/>
      <c r="X138" s="300"/>
      <c r="Y138" s="304"/>
      <c r="Z138" s="65"/>
      <c r="AA138" s="65"/>
      <c r="AB138" s="170"/>
      <c r="AC138" s="300"/>
      <c r="AD138" s="296"/>
      <c r="AE138" s="66"/>
      <c r="AF138" s="306"/>
    </row>
    <row r="139" spans="2:32" x14ac:dyDescent="0.2">
      <c r="B139" s="39" t="s">
        <v>94</v>
      </c>
      <c r="C139" s="274" t="s">
        <v>1744</v>
      </c>
      <c r="D139" s="276">
        <v>125</v>
      </c>
      <c r="E139" s="30" t="s">
        <v>42</v>
      </c>
      <c r="F139" s="296"/>
      <c r="G139" s="65">
        <v>3</v>
      </c>
      <c r="H139" s="65"/>
      <c r="I139" s="65"/>
      <c r="J139" s="65"/>
      <c r="K139" s="65">
        <v>3</v>
      </c>
      <c r="L139" s="65"/>
      <c r="M139" s="65"/>
      <c r="N139" s="65">
        <v>3</v>
      </c>
      <c r="O139" s="65"/>
      <c r="P139" s="65"/>
      <c r="Q139" s="65"/>
      <c r="R139" s="65"/>
      <c r="S139" s="294"/>
      <c r="T139" s="292"/>
      <c r="U139" s="65"/>
      <c r="V139" s="65"/>
      <c r="W139" s="170"/>
      <c r="X139" s="300"/>
      <c r="Y139" s="304"/>
      <c r="Z139" s="65"/>
      <c r="AA139" s="65"/>
      <c r="AB139" s="170"/>
      <c r="AC139" s="300"/>
      <c r="AD139" s="296"/>
      <c r="AE139" s="66"/>
      <c r="AF139" s="306"/>
    </row>
    <row r="140" spans="2:32" x14ac:dyDescent="0.2">
      <c r="B140" s="39" t="s">
        <v>94</v>
      </c>
      <c r="C140" s="274" t="s">
        <v>1744</v>
      </c>
      <c r="D140" s="276">
        <v>126</v>
      </c>
      <c r="E140" s="30" t="s">
        <v>49</v>
      </c>
      <c r="F140" s="296"/>
      <c r="G140" s="65"/>
      <c r="H140" s="65"/>
      <c r="I140" s="65">
        <v>3</v>
      </c>
      <c r="J140" s="65"/>
      <c r="K140" s="65"/>
      <c r="L140" s="65"/>
      <c r="M140" s="65"/>
      <c r="N140" s="65"/>
      <c r="O140" s="65"/>
      <c r="P140" s="65"/>
      <c r="Q140" s="65"/>
      <c r="R140" s="65"/>
      <c r="S140" s="294"/>
      <c r="T140" s="292"/>
      <c r="U140" s="259"/>
      <c r="V140" s="65"/>
      <c r="W140" s="170"/>
      <c r="X140" s="300"/>
      <c r="Y140" s="304"/>
      <c r="Z140" s="65"/>
      <c r="AA140" s="65"/>
      <c r="AB140" s="170"/>
      <c r="AC140" s="300"/>
      <c r="AD140" s="296"/>
      <c r="AE140" s="66"/>
      <c r="AF140" s="306"/>
    </row>
    <row r="141" spans="2:32" x14ac:dyDescent="0.2">
      <c r="B141" s="39" t="s">
        <v>94</v>
      </c>
      <c r="C141" s="274" t="s">
        <v>1744</v>
      </c>
      <c r="D141" s="274">
        <v>127</v>
      </c>
      <c r="E141" s="30" t="s">
        <v>42</v>
      </c>
      <c r="F141" s="296"/>
      <c r="G141" s="65">
        <v>3</v>
      </c>
      <c r="H141" s="65"/>
      <c r="I141" s="65"/>
      <c r="J141" s="65"/>
      <c r="K141" s="65"/>
      <c r="L141" s="65"/>
      <c r="M141" s="65"/>
      <c r="N141" s="65"/>
      <c r="O141" s="65"/>
      <c r="P141" s="65"/>
      <c r="Q141" s="65"/>
      <c r="R141" s="65"/>
      <c r="S141" s="294"/>
      <c r="T141" s="292"/>
      <c r="U141" s="65"/>
      <c r="V141" s="65"/>
      <c r="W141" s="170"/>
      <c r="X141" s="300"/>
      <c r="Y141" s="304"/>
      <c r="Z141" s="65"/>
      <c r="AA141" s="65"/>
      <c r="AB141" s="170"/>
      <c r="AC141" s="300"/>
      <c r="AD141" s="296"/>
      <c r="AE141" s="66"/>
      <c r="AF141" s="306"/>
    </row>
    <row r="142" spans="2:32" x14ac:dyDescent="0.2">
      <c r="B142" s="39" t="s">
        <v>94</v>
      </c>
      <c r="C142" s="274" t="s">
        <v>1744</v>
      </c>
      <c r="D142" s="276">
        <v>128</v>
      </c>
      <c r="E142" s="30" t="s">
        <v>42</v>
      </c>
      <c r="F142" s="296"/>
      <c r="G142" s="65">
        <v>3</v>
      </c>
      <c r="H142" s="65"/>
      <c r="I142" s="65"/>
      <c r="J142" s="65"/>
      <c r="K142" s="65"/>
      <c r="L142" s="65"/>
      <c r="M142" s="65"/>
      <c r="N142" s="65"/>
      <c r="O142" s="65"/>
      <c r="P142" s="65"/>
      <c r="Q142" s="65"/>
      <c r="R142" s="65"/>
      <c r="S142" s="294"/>
      <c r="T142" s="293"/>
      <c r="U142" s="259"/>
      <c r="V142" s="65"/>
      <c r="W142" s="170"/>
      <c r="X142" s="300"/>
      <c r="Y142" s="304"/>
      <c r="Z142" s="65"/>
      <c r="AA142" s="65"/>
      <c r="AB142" s="170"/>
      <c r="AC142" s="300"/>
      <c r="AD142" s="296"/>
      <c r="AE142" s="66"/>
      <c r="AF142" s="306"/>
    </row>
    <row r="143" spans="2:32" x14ac:dyDescent="0.2">
      <c r="B143" s="39" t="s">
        <v>94</v>
      </c>
      <c r="C143" s="274" t="s">
        <v>1744</v>
      </c>
      <c r="D143" s="276">
        <v>129</v>
      </c>
      <c r="E143" s="30" t="s">
        <v>44</v>
      </c>
      <c r="F143" s="296"/>
      <c r="G143" s="65">
        <v>1</v>
      </c>
      <c r="H143" s="65"/>
      <c r="I143" s="65">
        <v>6</v>
      </c>
      <c r="J143" s="65"/>
      <c r="K143" s="65"/>
      <c r="L143" s="65"/>
      <c r="M143" s="65"/>
      <c r="N143" s="65"/>
      <c r="O143" s="65"/>
      <c r="P143" s="65"/>
      <c r="Q143" s="65"/>
      <c r="R143" s="65"/>
      <c r="S143" s="294"/>
      <c r="T143" s="292"/>
      <c r="U143" s="259"/>
      <c r="V143" s="65"/>
      <c r="W143" s="170"/>
      <c r="X143" s="300"/>
      <c r="Y143" s="304"/>
      <c r="Z143" s="65"/>
      <c r="AA143" s="65"/>
      <c r="AB143" s="170"/>
      <c r="AC143" s="300"/>
      <c r="AD143" s="296"/>
      <c r="AE143" s="66"/>
      <c r="AF143" s="306"/>
    </row>
    <row r="144" spans="2:32" x14ac:dyDescent="0.2">
      <c r="B144" s="39" t="s">
        <v>94</v>
      </c>
      <c r="C144" s="274" t="s">
        <v>1744</v>
      </c>
      <c r="D144" s="274">
        <v>130</v>
      </c>
      <c r="E144" s="30" t="s">
        <v>42</v>
      </c>
      <c r="F144" s="296"/>
      <c r="G144" s="65">
        <v>3</v>
      </c>
      <c r="H144" s="65"/>
      <c r="I144" s="65"/>
      <c r="J144" s="65"/>
      <c r="K144" s="65"/>
      <c r="L144" s="65"/>
      <c r="M144" s="65"/>
      <c r="N144" s="65"/>
      <c r="O144" s="65"/>
      <c r="P144" s="65"/>
      <c r="Q144" s="65"/>
      <c r="R144" s="65"/>
      <c r="S144" s="294"/>
      <c r="T144" s="293"/>
      <c r="U144" s="259"/>
      <c r="V144" s="65"/>
      <c r="W144" s="170"/>
      <c r="X144" s="300"/>
      <c r="Y144" s="304"/>
      <c r="Z144" s="65"/>
      <c r="AA144" s="65"/>
      <c r="AB144" s="170"/>
      <c r="AC144" s="300"/>
      <c r="AD144" s="296"/>
      <c r="AE144" s="66"/>
      <c r="AF144" s="306"/>
    </row>
    <row r="145" spans="2:32" x14ac:dyDescent="0.2">
      <c r="B145" s="39" t="s">
        <v>94</v>
      </c>
      <c r="C145" s="274" t="s">
        <v>1744</v>
      </c>
      <c r="D145" s="276">
        <v>131</v>
      </c>
      <c r="E145" s="30" t="s">
        <v>42</v>
      </c>
      <c r="F145" s="296"/>
      <c r="G145" s="65">
        <v>3</v>
      </c>
      <c r="H145" s="65"/>
      <c r="I145" s="65"/>
      <c r="J145" s="65"/>
      <c r="K145" s="65"/>
      <c r="L145" s="65"/>
      <c r="M145" s="65"/>
      <c r="N145" s="65"/>
      <c r="O145" s="65"/>
      <c r="P145" s="65"/>
      <c r="Q145" s="65"/>
      <c r="R145" s="65"/>
      <c r="S145" s="294"/>
      <c r="T145" s="293"/>
      <c r="U145" s="65"/>
      <c r="V145" s="65"/>
      <c r="W145" s="170"/>
      <c r="X145" s="300"/>
      <c r="Y145" s="304"/>
      <c r="Z145" s="65"/>
      <c r="AA145" s="65"/>
      <c r="AB145" s="170"/>
      <c r="AC145" s="300"/>
      <c r="AD145" s="296"/>
      <c r="AE145" s="66"/>
      <c r="AF145" s="306"/>
    </row>
    <row r="146" spans="2:32" x14ac:dyDescent="0.2">
      <c r="B146" s="39" t="s">
        <v>94</v>
      </c>
      <c r="C146" s="274" t="s">
        <v>1744</v>
      </c>
      <c r="D146" s="276">
        <v>132</v>
      </c>
      <c r="E146" s="30" t="s">
        <v>42</v>
      </c>
      <c r="F146" s="296"/>
      <c r="G146" s="65">
        <v>3</v>
      </c>
      <c r="H146" s="65"/>
      <c r="I146" s="65"/>
      <c r="J146" s="65"/>
      <c r="K146" s="65"/>
      <c r="L146" s="65"/>
      <c r="M146" s="65"/>
      <c r="N146" s="65"/>
      <c r="O146" s="65"/>
      <c r="P146" s="65"/>
      <c r="Q146" s="65"/>
      <c r="R146" s="65"/>
      <c r="S146" s="294"/>
      <c r="T146" s="292"/>
      <c r="U146" s="259"/>
      <c r="V146" s="65"/>
      <c r="W146" s="170"/>
      <c r="X146" s="300"/>
      <c r="Y146" s="304"/>
      <c r="Z146" s="65"/>
      <c r="AA146" s="65"/>
      <c r="AB146" s="170"/>
      <c r="AC146" s="300"/>
      <c r="AD146" s="296"/>
      <c r="AE146" s="66"/>
      <c r="AF146" s="306"/>
    </row>
    <row r="147" spans="2:32" x14ac:dyDescent="0.2">
      <c r="B147" s="39" t="s">
        <v>94</v>
      </c>
      <c r="C147" s="274" t="s">
        <v>1744</v>
      </c>
      <c r="D147" s="274">
        <v>133</v>
      </c>
      <c r="E147" s="30" t="s">
        <v>44</v>
      </c>
      <c r="F147" s="296"/>
      <c r="G147" s="65"/>
      <c r="H147" s="65"/>
      <c r="I147" s="65">
        <v>6</v>
      </c>
      <c r="J147" s="65"/>
      <c r="K147" s="65"/>
      <c r="L147" s="65"/>
      <c r="M147" s="65"/>
      <c r="N147" s="65"/>
      <c r="O147" s="65"/>
      <c r="P147" s="65">
        <v>3</v>
      </c>
      <c r="Q147" s="65"/>
      <c r="R147" s="65"/>
      <c r="S147" s="294"/>
      <c r="T147" s="293"/>
      <c r="U147" s="65"/>
      <c r="V147" s="65"/>
      <c r="W147" s="170"/>
      <c r="X147" s="300"/>
      <c r="Y147" s="304"/>
      <c r="Z147" s="65"/>
      <c r="AA147" s="65"/>
      <c r="AB147" s="170"/>
      <c r="AC147" s="300"/>
      <c r="AD147" s="296"/>
      <c r="AE147" s="66"/>
      <c r="AF147" s="306"/>
    </row>
    <row r="148" spans="2:32" x14ac:dyDescent="0.2">
      <c r="B148" s="39" t="s">
        <v>94</v>
      </c>
      <c r="C148" s="274" t="s">
        <v>1744</v>
      </c>
      <c r="D148" s="276">
        <v>134</v>
      </c>
      <c r="E148" s="30" t="s">
        <v>42</v>
      </c>
      <c r="F148" s="296"/>
      <c r="G148" s="65">
        <v>3</v>
      </c>
      <c r="H148" s="65"/>
      <c r="I148" s="65"/>
      <c r="J148" s="65"/>
      <c r="K148" s="65"/>
      <c r="L148" s="65"/>
      <c r="M148" s="65"/>
      <c r="N148" s="65"/>
      <c r="O148" s="65"/>
      <c r="P148" s="65"/>
      <c r="Q148" s="65"/>
      <c r="R148" s="65"/>
      <c r="S148" s="294"/>
      <c r="T148" s="292"/>
      <c r="U148" s="259"/>
      <c r="V148" s="65"/>
      <c r="W148" s="170"/>
      <c r="X148" s="300"/>
      <c r="Y148" s="304"/>
      <c r="Z148" s="65"/>
      <c r="AA148" s="65"/>
      <c r="AB148" s="170"/>
      <c r="AC148" s="300"/>
      <c r="AD148" s="296"/>
      <c r="AE148" s="66"/>
      <c r="AF148" s="306"/>
    </row>
    <row r="149" spans="2:32" x14ac:dyDescent="0.2">
      <c r="B149" s="39" t="s">
        <v>94</v>
      </c>
      <c r="C149" s="274" t="s">
        <v>1744</v>
      </c>
      <c r="D149" s="276">
        <v>135</v>
      </c>
      <c r="E149" s="30" t="s">
        <v>42</v>
      </c>
      <c r="F149" s="296"/>
      <c r="G149" s="65">
        <v>3</v>
      </c>
      <c r="H149" s="65"/>
      <c r="I149" s="65"/>
      <c r="J149" s="65"/>
      <c r="K149" s="65"/>
      <c r="L149" s="65"/>
      <c r="M149" s="65"/>
      <c r="N149" s="65"/>
      <c r="O149" s="65"/>
      <c r="P149" s="65"/>
      <c r="Q149" s="65"/>
      <c r="R149" s="65"/>
      <c r="S149" s="294"/>
      <c r="T149" s="292"/>
      <c r="U149" s="65"/>
      <c r="V149" s="65"/>
      <c r="W149" s="170"/>
      <c r="X149" s="300"/>
      <c r="Y149" s="304"/>
      <c r="Z149" s="65"/>
      <c r="AA149" s="65"/>
      <c r="AB149" s="170"/>
      <c r="AC149" s="300"/>
      <c r="AD149" s="296"/>
      <c r="AE149" s="66"/>
      <c r="AF149" s="306"/>
    </row>
    <row r="150" spans="2:32" x14ac:dyDescent="0.2">
      <c r="B150" s="39" t="s">
        <v>94</v>
      </c>
      <c r="C150" s="274" t="s">
        <v>1744</v>
      </c>
      <c r="D150" s="274">
        <v>136</v>
      </c>
      <c r="E150" s="30" t="s">
        <v>42</v>
      </c>
      <c r="F150" s="296"/>
      <c r="G150" s="65">
        <v>3</v>
      </c>
      <c r="H150" s="65"/>
      <c r="I150" s="65"/>
      <c r="J150" s="65"/>
      <c r="K150" s="65"/>
      <c r="L150" s="65"/>
      <c r="M150" s="65"/>
      <c r="N150" s="65">
        <v>3</v>
      </c>
      <c r="O150" s="65"/>
      <c r="P150" s="65"/>
      <c r="Q150" s="65"/>
      <c r="R150" s="65"/>
      <c r="S150" s="294"/>
      <c r="T150" s="292"/>
      <c r="U150" s="65"/>
      <c r="V150" s="65"/>
      <c r="W150" s="170"/>
      <c r="X150" s="300"/>
      <c r="Y150" s="304"/>
      <c r="Z150" s="65"/>
      <c r="AA150" s="65"/>
      <c r="AB150" s="170"/>
      <c r="AC150" s="300"/>
      <c r="AD150" s="296"/>
      <c r="AE150" s="66"/>
      <c r="AF150" s="306"/>
    </row>
    <row r="151" spans="2:32" x14ac:dyDescent="0.2">
      <c r="B151" s="39" t="s">
        <v>94</v>
      </c>
      <c r="C151" s="274" t="s">
        <v>1744</v>
      </c>
      <c r="D151" s="276">
        <v>137</v>
      </c>
      <c r="E151" s="30" t="s">
        <v>42</v>
      </c>
      <c r="F151" s="296"/>
      <c r="G151" s="65">
        <v>3</v>
      </c>
      <c r="H151" s="65"/>
      <c r="I151" s="65"/>
      <c r="J151" s="65"/>
      <c r="K151" s="65"/>
      <c r="L151" s="65"/>
      <c r="M151" s="65"/>
      <c r="N151" s="65"/>
      <c r="O151" s="65"/>
      <c r="P151" s="65"/>
      <c r="Q151" s="65"/>
      <c r="R151" s="65"/>
      <c r="S151" s="313" t="s">
        <v>1784</v>
      </c>
      <c r="T151" s="292"/>
      <c r="U151" s="65"/>
      <c r="V151" s="65"/>
      <c r="W151" s="170"/>
      <c r="X151" s="300"/>
      <c r="Y151" s="304"/>
      <c r="Z151" s="65"/>
      <c r="AA151" s="65"/>
      <c r="AB151" s="170"/>
      <c r="AC151" s="300"/>
      <c r="AD151" s="296"/>
      <c r="AE151" s="66"/>
      <c r="AF151" s="306"/>
    </row>
    <row r="152" spans="2:32" x14ac:dyDescent="0.2">
      <c r="B152" s="39" t="s">
        <v>94</v>
      </c>
      <c r="C152" s="274" t="s">
        <v>1744</v>
      </c>
      <c r="D152" s="276">
        <v>138</v>
      </c>
      <c r="E152" s="30" t="s">
        <v>44</v>
      </c>
      <c r="F152" s="296"/>
      <c r="G152" s="65">
        <v>1</v>
      </c>
      <c r="H152" s="65"/>
      <c r="I152" s="65">
        <v>6</v>
      </c>
      <c r="J152" s="65"/>
      <c r="K152" s="65"/>
      <c r="L152" s="65"/>
      <c r="M152" s="65"/>
      <c r="N152" s="65">
        <v>3</v>
      </c>
      <c r="O152" s="65"/>
      <c r="P152" s="65"/>
      <c r="Q152" s="65"/>
      <c r="R152" s="65"/>
      <c r="S152" s="294"/>
      <c r="T152" s="293"/>
      <c r="U152" s="259"/>
      <c r="V152" s="65"/>
      <c r="W152" s="170"/>
      <c r="X152" s="300"/>
      <c r="Y152" s="304"/>
      <c r="Z152" s="65"/>
      <c r="AA152" s="65"/>
      <c r="AB152" s="170"/>
      <c r="AC152" s="300"/>
      <c r="AD152" s="296"/>
      <c r="AE152" s="66"/>
      <c r="AF152" s="306"/>
    </row>
    <row r="153" spans="2:32" x14ac:dyDescent="0.2">
      <c r="B153" s="39" t="s">
        <v>94</v>
      </c>
      <c r="C153" s="274" t="s">
        <v>1744</v>
      </c>
      <c r="D153" s="274">
        <v>139</v>
      </c>
      <c r="E153" s="30" t="s">
        <v>42</v>
      </c>
      <c r="F153" s="296"/>
      <c r="G153" s="65">
        <v>3</v>
      </c>
      <c r="H153" s="65"/>
      <c r="I153" s="65"/>
      <c r="J153" s="65"/>
      <c r="K153" s="65"/>
      <c r="L153" s="65"/>
      <c r="M153" s="65"/>
      <c r="N153" s="65"/>
      <c r="O153" s="65"/>
      <c r="P153" s="65"/>
      <c r="Q153" s="65"/>
      <c r="R153" s="65"/>
      <c r="S153" s="294"/>
      <c r="T153" s="292"/>
      <c r="U153" s="259"/>
      <c r="V153" s="65"/>
      <c r="W153" s="170"/>
      <c r="X153" s="300"/>
      <c r="Y153" s="304"/>
      <c r="Z153" s="65"/>
      <c r="AA153" s="65"/>
      <c r="AB153" s="170"/>
      <c r="AC153" s="300"/>
      <c r="AD153" s="296"/>
      <c r="AE153" s="66"/>
      <c r="AF153" s="306"/>
    </row>
    <row r="154" spans="2:32" x14ac:dyDescent="0.2">
      <c r="B154" s="39" t="s">
        <v>94</v>
      </c>
      <c r="C154" s="274" t="s">
        <v>1744</v>
      </c>
      <c r="D154" s="276">
        <v>140</v>
      </c>
      <c r="E154" s="30" t="s">
        <v>310</v>
      </c>
      <c r="F154" s="296"/>
      <c r="G154" s="65">
        <v>1</v>
      </c>
      <c r="H154" s="65">
        <v>3</v>
      </c>
      <c r="I154" s="65">
        <v>6</v>
      </c>
      <c r="J154" s="65"/>
      <c r="K154" s="65"/>
      <c r="L154" s="65"/>
      <c r="M154" s="65"/>
      <c r="N154" s="65">
        <v>3</v>
      </c>
      <c r="O154" s="65"/>
      <c r="P154" s="65"/>
      <c r="Q154" s="65"/>
      <c r="R154" s="65"/>
      <c r="S154" s="294"/>
      <c r="T154" s="292"/>
      <c r="U154" s="259"/>
      <c r="V154" s="65"/>
      <c r="W154" s="170"/>
      <c r="X154" s="300"/>
      <c r="Y154" s="304"/>
      <c r="Z154" s="65"/>
      <c r="AA154" s="65"/>
      <c r="AB154" s="170"/>
      <c r="AC154" s="300"/>
      <c r="AD154" s="296"/>
      <c r="AE154" s="66"/>
      <c r="AF154" s="306"/>
    </row>
    <row r="155" spans="2:32" x14ac:dyDescent="0.2">
      <c r="B155" s="39" t="s">
        <v>94</v>
      </c>
      <c r="C155" s="274" t="s">
        <v>1744</v>
      </c>
      <c r="D155" s="276">
        <v>141</v>
      </c>
      <c r="E155" s="30" t="s">
        <v>42</v>
      </c>
      <c r="F155" s="296"/>
      <c r="G155" s="65">
        <v>3</v>
      </c>
      <c r="H155" s="65"/>
      <c r="I155" s="65"/>
      <c r="J155" s="65"/>
      <c r="K155" s="65"/>
      <c r="L155" s="65"/>
      <c r="M155" s="65"/>
      <c r="N155" s="65">
        <v>3</v>
      </c>
      <c r="O155" s="65"/>
      <c r="P155" s="65"/>
      <c r="Q155" s="65"/>
      <c r="R155" s="65"/>
      <c r="S155" s="294"/>
      <c r="T155" s="292"/>
      <c r="U155" s="259"/>
      <c r="V155" s="65"/>
      <c r="W155" s="170"/>
      <c r="X155" s="300"/>
      <c r="Y155" s="304"/>
      <c r="Z155" s="65"/>
      <c r="AA155" s="65"/>
      <c r="AB155" s="170"/>
      <c r="AC155" s="300"/>
      <c r="AD155" s="296"/>
      <c r="AE155" s="66"/>
      <c r="AF155" s="306"/>
    </row>
    <row r="156" spans="2:32" x14ac:dyDescent="0.2">
      <c r="B156" s="39" t="s">
        <v>94</v>
      </c>
      <c r="C156" s="274" t="s">
        <v>1744</v>
      </c>
      <c r="D156" s="274">
        <v>142</v>
      </c>
      <c r="E156" s="30" t="s">
        <v>308</v>
      </c>
      <c r="F156" s="296"/>
      <c r="G156" s="65">
        <v>2</v>
      </c>
      <c r="H156" s="65"/>
      <c r="I156" s="65">
        <v>6</v>
      </c>
      <c r="J156" s="65"/>
      <c r="K156" s="65"/>
      <c r="L156" s="65"/>
      <c r="M156" s="65"/>
      <c r="N156" s="65"/>
      <c r="O156" s="65"/>
      <c r="P156" s="65"/>
      <c r="Q156" s="65"/>
      <c r="R156" s="65"/>
      <c r="S156" s="294"/>
      <c r="T156" s="292"/>
      <c r="U156" s="65"/>
      <c r="V156" s="65"/>
      <c r="W156" s="170"/>
      <c r="X156" s="300"/>
      <c r="Y156" s="304"/>
      <c r="Z156" s="65"/>
      <c r="AA156" s="65"/>
      <c r="AB156" s="170"/>
      <c r="AC156" s="300"/>
      <c r="AD156" s="292"/>
      <c r="AE156" s="65"/>
      <c r="AF156" s="306"/>
    </row>
    <row r="157" spans="2:32" x14ac:dyDescent="0.2">
      <c r="B157" s="39" t="s">
        <v>94</v>
      </c>
      <c r="C157" s="274" t="s">
        <v>1744</v>
      </c>
      <c r="D157" s="276">
        <v>143</v>
      </c>
      <c r="E157" s="30" t="s">
        <v>44</v>
      </c>
      <c r="F157" s="296"/>
      <c r="G157" s="65"/>
      <c r="H157" s="65">
        <v>3</v>
      </c>
      <c r="I157" s="65">
        <v>3</v>
      </c>
      <c r="J157" s="65"/>
      <c r="K157" s="65">
        <v>3</v>
      </c>
      <c r="L157" s="65"/>
      <c r="M157" s="65"/>
      <c r="N157" s="65">
        <v>3</v>
      </c>
      <c r="O157" s="65"/>
      <c r="P157" s="65"/>
      <c r="Q157" s="65"/>
      <c r="R157" s="65"/>
      <c r="S157" s="294"/>
      <c r="T157" s="292"/>
      <c r="U157" s="65"/>
      <c r="V157" s="65"/>
      <c r="W157" s="170"/>
      <c r="X157" s="300"/>
      <c r="Y157" s="304"/>
      <c r="Z157" s="65"/>
      <c r="AA157" s="65"/>
      <c r="AB157" s="170"/>
      <c r="AC157" s="300"/>
      <c r="AD157" s="296"/>
      <c r="AE157" s="66"/>
      <c r="AF157" s="306"/>
    </row>
    <row r="158" spans="2:32" x14ac:dyDescent="0.2">
      <c r="B158" s="39" t="s">
        <v>94</v>
      </c>
      <c r="C158" s="274" t="s">
        <v>1744</v>
      </c>
      <c r="D158" s="276">
        <v>144</v>
      </c>
      <c r="E158" s="30" t="s">
        <v>42</v>
      </c>
      <c r="F158" s="296"/>
      <c r="G158" s="65">
        <v>3</v>
      </c>
      <c r="H158" s="65"/>
      <c r="I158" s="65"/>
      <c r="J158" s="65"/>
      <c r="K158" s="65">
        <v>3</v>
      </c>
      <c r="L158" s="65"/>
      <c r="M158" s="65"/>
      <c r="N158" s="65"/>
      <c r="O158" s="65"/>
      <c r="P158" s="65"/>
      <c r="Q158" s="65"/>
      <c r="R158" s="65"/>
      <c r="S158" s="294"/>
      <c r="T158" s="293"/>
      <c r="U158" s="259"/>
      <c r="V158" s="65"/>
      <c r="W158" s="170"/>
      <c r="X158" s="300"/>
      <c r="Y158" s="304"/>
      <c r="Z158" s="65"/>
      <c r="AA158" s="65"/>
      <c r="AB158" s="170"/>
      <c r="AC158" s="300"/>
      <c r="AD158" s="296"/>
      <c r="AE158" s="66"/>
      <c r="AF158" s="306"/>
    </row>
    <row r="159" spans="2:32" x14ac:dyDescent="0.2">
      <c r="B159" s="39" t="s">
        <v>94</v>
      </c>
      <c r="C159" s="274" t="s">
        <v>1744</v>
      </c>
      <c r="D159" s="274">
        <v>145</v>
      </c>
      <c r="E159" s="30" t="s">
        <v>42</v>
      </c>
      <c r="F159" s="296"/>
      <c r="G159" s="65">
        <v>3</v>
      </c>
      <c r="H159" s="65"/>
      <c r="I159" s="65"/>
      <c r="J159" s="65"/>
      <c r="K159" s="65"/>
      <c r="L159" s="65"/>
      <c r="M159" s="65"/>
      <c r="N159" s="65"/>
      <c r="O159" s="65"/>
      <c r="P159" s="65"/>
      <c r="Q159" s="65"/>
      <c r="R159" s="65"/>
      <c r="S159" s="294"/>
      <c r="T159" s="293"/>
      <c r="U159" s="259"/>
      <c r="V159" s="65"/>
      <c r="W159" s="170"/>
      <c r="X159" s="300"/>
      <c r="Y159" s="304"/>
      <c r="Z159" s="65"/>
      <c r="AA159" s="65"/>
      <c r="AB159" s="170"/>
      <c r="AC159" s="300"/>
      <c r="AD159" s="296"/>
      <c r="AE159" s="66"/>
      <c r="AF159" s="306"/>
    </row>
    <row r="160" spans="2:32" x14ac:dyDescent="0.2">
      <c r="B160" s="39" t="s">
        <v>94</v>
      </c>
      <c r="C160" s="274" t="s">
        <v>1744</v>
      </c>
      <c r="D160" s="276">
        <v>146</v>
      </c>
      <c r="E160" s="30" t="s">
        <v>49</v>
      </c>
      <c r="F160" s="296"/>
      <c r="G160" s="65"/>
      <c r="H160" s="65">
        <v>3</v>
      </c>
      <c r="I160" s="65"/>
      <c r="J160" s="65"/>
      <c r="K160" s="65">
        <v>3</v>
      </c>
      <c r="L160" s="65"/>
      <c r="M160" s="65"/>
      <c r="N160" s="65"/>
      <c r="O160" s="65"/>
      <c r="P160" s="65"/>
      <c r="Q160" s="65"/>
      <c r="R160" s="65"/>
      <c r="S160" s="294"/>
      <c r="T160" s="292"/>
      <c r="U160" s="65"/>
      <c r="V160" s="65"/>
      <c r="W160" s="170"/>
      <c r="X160" s="300"/>
      <c r="Y160" s="304"/>
      <c r="Z160" s="65"/>
      <c r="AA160" s="65"/>
      <c r="AB160" s="170"/>
      <c r="AC160" s="300"/>
      <c r="AD160" s="296"/>
      <c r="AE160" s="66"/>
      <c r="AF160" s="306"/>
    </row>
    <row r="161" spans="2:32" x14ac:dyDescent="0.2">
      <c r="B161" s="39" t="s">
        <v>94</v>
      </c>
      <c r="C161" s="274" t="s">
        <v>1744</v>
      </c>
      <c r="D161" s="276">
        <v>147</v>
      </c>
      <c r="E161" s="30" t="s">
        <v>1721</v>
      </c>
      <c r="F161" s="296"/>
      <c r="G161" s="65">
        <v>3</v>
      </c>
      <c r="H161" s="65">
        <v>9</v>
      </c>
      <c r="I161" s="65"/>
      <c r="J161" s="65"/>
      <c r="K161" s="65"/>
      <c r="L161" s="65"/>
      <c r="M161" s="65"/>
      <c r="N161" s="65"/>
      <c r="O161" s="65"/>
      <c r="P161" s="65">
        <v>3</v>
      </c>
      <c r="Q161" s="65"/>
      <c r="R161" s="65"/>
      <c r="S161" s="294"/>
      <c r="T161" s="292"/>
      <c r="U161" s="65"/>
      <c r="V161" s="65"/>
      <c r="W161" s="170"/>
      <c r="X161" s="300"/>
      <c r="Y161" s="304"/>
      <c r="Z161" s="65"/>
      <c r="AA161" s="65"/>
      <c r="AB161" s="170"/>
      <c r="AC161" s="300"/>
      <c r="AD161" s="296"/>
      <c r="AE161" s="66"/>
      <c r="AF161" s="306"/>
    </row>
    <row r="162" spans="2:32" x14ac:dyDescent="0.2">
      <c r="B162" s="39" t="s">
        <v>94</v>
      </c>
      <c r="C162" s="274" t="s">
        <v>1744</v>
      </c>
      <c r="D162" s="274">
        <v>148</v>
      </c>
      <c r="E162" s="30" t="s">
        <v>42</v>
      </c>
      <c r="F162" s="296"/>
      <c r="G162" s="65">
        <v>3</v>
      </c>
      <c r="H162" s="65"/>
      <c r="I162" s="65"/>
      <c r="J162" s="65"/>
      <c r="K162" s="65"/>
      <c r="L162" s="65"/>
      <c r="M162" s="65"/>
      <c r="N162" s="65"/>
      <c r="O162" s="65"/>
      <c r="P162" s="65"/>
      <c r="Q162" s="65"/>
      <c r="R162" s="65"/>
      <c r="S162" s="294"/>
      <c r="T162" s="292"/>
      <c r="U162" s="259"/>
      <c r="V162" s="65"/>
      <c r="W162" s="170"/>
      <c r="X162" s="300"/>
      <c r="Y162" s="304"/>
      <c r="Z162" s="65"/>
      <c r="AA162" s="65"/>
      <c r="AB162" s="170"/>
      <c r="AC162" s="300"/>
      <c r="AD162" s="296"/>
      <c r="AE162" s="66"/>
      <c r="AF162" s="306"/>
    </row>
    <row r="163" spans="2:32" x14ac:dyDescent="0.2">
      <c r="B163" s="39" t="s">
        <v>94</v>
      </c>
      <c r="C163" s="274" t="s">
        <v>1744</v>
      </c>
      <c r="D163" s="276">
        <v>149</v>
      </c>
      <c r="E163" s="30" t="s">
        <v>308</v>
      </c>
      <c r="F163" s="296"/>
      <c r="G163" s="65">
        <v>1</v>
      </c>
      <c r="H163" s="65">
        <v>6</v>
      </c>
      <c r="I163" s="65"/>
      <c r="J163" s="65"/>
      <c r="K163" s="65"/>
      <c r="L163" s="65"/>
      <c r="M163" s="65"/>
      <c r="N163" s="65"/>
      <c r="O163" s="65"/>
      <c r="P163" s="65"/>
      <c r="Q163" s="65"/>
      <c r="R163" s="65"/>
      <c r="S163" s="294"/>
      <c r="T163" s="292"/>
      <c r="U163" s="259"/>
      <c r="V163" s="65"/>
      <c r="W163" s="170"/>
      <c r="X163" s="300"/>
      <c r="Y163" s="304"/>
      <c r="Z163" s="65"/>
      <c r="AA163" s="65"/>
      <c r="AB163" s="170"/>
      <c r="AC163" s="300"/>
      <c r="AD163" s="296"/>
      <c r="AE163" s="66"/>
      <c r="AF163" s="306"/>
    </row>
    <row r="164" spans="2:32" x14ac:dyDescent="0.2">
      <c r="B164" s="39" t="s">
        <v>94</v>
      </c>
      <c r="C164" s="274" t="s">
        <v>1744</v>
      </c>
      <c r="D164" s="276">
        <v>150</v>
      </c>
      <c r="E164" s="30" t="s">
        <v>49</v>
      </c>
      <c r="F164" s="296"/>
      <c r="G164" s="65"/>
      <c r="H164" s="65">
        <v>3</v>
      </c>
      <c r="I164" s="65"/>
      <c r="J164" s="65"/>
      <c r="K164" s="65"/>
      <c r="L164" s="65"/>
      <c r="M164" s="65"/>
      <c r="N164" s="65"/>
      <c r="O164" s="65"/>
      <c r="P164" s="65">
        <v>3</v>
      </c>
      <c r="Q164" s="65"/>
      <c r="R164" s="65"/>
      <c r="S164" s="294"/>
      <c r="T164" s="292"/>
      <c r="U164" s="65"/>
      <c r="V164" s="65"/>
      <c r="W164" s="170"/>
      <c r="X164" s="300"/>
      <c r="Y164" s="304"/>
      <c r="Z164" s="65"/>
      <c r="AA164" s="65"/>
      <c r="AB164" s="170"/>
      <c r="AC164" s="300"/>
      <c r="AD164" s="296"/>
      <c r="AE164" s="66"/>
      <c r="AF164" s="306"/>
    </row>
    <row r="165" spans="2:32" x14ac:dyDescent="0.2">
      <c r="B165" s="39" t="s">
        <v>94</v>
      </c>
      <c r="C165" s="274" t="s">
        <v>1744</v>
      </c>
      <c r="D165" s="274">
        <v>151</v>
      </c>
      <c r="E165" s="30" t="s">
        <v>42</v>
      </c>
      <c r="F165" s="296"/>
      <c r="G165" s="65">
        <v>3</v>
      </c>
      <c r="H165" s="65"/>
      <c r="I165" s="65"/>
      <c r="J165" s="65"/>
      <c r="K165" s="65"/>
      <c r="L165" s="65"/>
      <c r="M165" s="65"/>
      <c r="N165" s="65">
        <v>3</v>
      </c>
      <c r="O165" s="65"/>
      <c r="P165" s="65"/>
      <c r="Q165" s="65"/>
      <c r="R165" s="65"/>
      <c r="S165" s="294"/>
      <c r="T165" s="293"/>
      <c r="U165" s="65"/>
      <c r="V165" s="65"/>
      <c r="W165" s="170"/>
      <c r="X165" s="300"/>
      <c r="Y165" s="304"/>
      <c r="Z165" s="65"/>
      <c r="AA165" s="65"/>
      <c r="AB165" s="170"/>
      <c r="AC165" s="300"/>
      <c r="AD165" s="296"/>
      <c r="AE165" s="66"/>
      <c r="AF165" s="300"/>
    </row>
    <row r="166" spans="2:32" x14ac:dyDescent="0.2">
      <c r="B166" s="39" t="s">
        <v>94</v>
      </c>
      <c r="C166" s="274" t="s">
        <v>1744</v>
      </c>
      <c r="D166" s="276">
        <v>152</v>
      </c>
      <c r="E166" s="30" t="s">
        <v>42</v>
      </c>
      <c r="F166" s="296"/>
      <c r="G166" s="65">
        <v>3</v>
      </c>
      <c r="H166" s="65"/>
      <c r="I166" s="65"/>
      <c r="J166" s="65"/>
      <c r="K166" s="65"/>
      <c r="L166" s="65"/>
      <c r="M166" s="65"/>
      <c r="N166" s="65"/>
      <c r="O166" s="65"/>
      <c r="P166" s="65"/>
      <c r="Q166" s="65"/>
      <c r="R166" s="65"/>
      <c r="S166" s="294"/>
      <c r="T166" s="293"/>
      <c r="U166" s="65"/>
      <c r="V166" s="65"/>
      <c r="W166" s="170"/>
      <c r="X166" s="300"/>
      <c r="Y166" s="304"/>
      <c r="Z166" s="65"/>
      <c r="AA166" s="65"/>
      <c r="AB166" s="170"/>
      <c r="AC166" s="300"/>
      <c r="AD166" s="296"/>
      <c r="AE166" s="66"/>
      <c r="AF166" s="300"/>
    </row>
    <row r="167" spans="2:32" x14ac:dyDescent="0.2">
      <c r="B167" s="39" t="s">
        <v>94</v>
      </c>
      <c r="C167" s="274" t="s">
        <v>1744</v>
      </c>
      <c r="D167" s="276">
        <v>153</v>
      </c>
      <c r="E167" s="30" t="s">
        <v>42</v>
      </c>
      <c r="F167" s="296"/>
      <c r="G167" s="65">
        <v>3</v>
      </c>
      <c r="H167" s="65"/>
      <c r="I167" s="65"/>
      <c r="J167" s="65"/>
      <c r="K167" s="65"/>
      <c r="L167" s="65"/>
      <c r="M167" s="65"/>
      <c r="N167" s="65">
        <v>3</v>
      </c>
      <c r="O167" s="65"/>
      <c r="P167" s="65"/>
      <c r="Q167" s="65"/>
      <c r="R167" s="65"/>
      <c r="S167" s="294"/>
      <c r="T167" s="293"/>
      <c r="U167" s="65"/>
      <c r="V167" s="65"/>
      <c r="W167" s="170"/>
      <c r="X167" s="300"/>
      <c r="Y167" s="304"/>
      <c r="Z167" s="65"/>
      <c r="AA167" s="65"/>
      <c r="AB167" s="170"/>
      <c r="AC167" s="300"/>
      <c r="AD167" s="296"/>
      <c r="AE167" s="66"/>
      <c r="AF167" s="300"/>
    </row>
    <row r="168" spans="2:32" x14ac:dyDescent="0.2">
      <c r="B168" s="39" t="s">
        <v>94</v>
      </c>
      <c r="C168" s="274" t="s">
        <v>1744</v>
      </c>
      <c r="D168" s="274">
        <v>154</v>
      </c>
      <c r="E168" s="30" t="s">
        <v>44</v>
      </c>
      <c r="F168" s="296"/>
      <c r="G168" s="65">
        <v>1</v>
      </c>
      <c r="H168" s="65"/>
      <c r="I168" s="65">
        <v>6</v>
      </c>
      <c r="J168" s="65"/>
      <c r="K168" s="65"/>
      <c r="L168" s="65"/>
      <c r="M168" s="65"/>
      <c r="N168" s="65"/>
      <c r="O168" s="65"/>
      <c r="P168" s="65"/>
      <c r="Q168" s="65"/>
      <c r="R168" s="65"/>
      <c r="S168" s="294"/>
      <c r="T168" s="293"/>
      <c r="U168" s="65"/>
      <c r="V168" s="65"/>
      <c r="W168" s="170"/>
      <c r="X168" s="300"/>
      <c r="Y168" s="304"/>
      <c r="Z168" s="65"/>
      <c r="AA168" s="65"/>
      <c r="AB168" s="170"/>
      <c r="AC168" s="300"/>
      <c r="AD168" s="296"/>
      <c r="AE168" s="66"/>
      <c r="AF168" s="300"/>
    </row>
    <row r="169" spans="2:32" x14ac:dyDescent="0.2">
      <c r="B169" s="39" t="s">
        <v>94</v>
      </c>
      <c r="C169" s="274" t="s">
        <v>1744</v>
      </c>
      <c r="D169" s="276">
        <v>155</v>
      </c>
      <c r="E169" s="30" t="s">
        <v>1721</v>
      </c>
      <c r="F169" s="296"/>
      <c r="G169" s="65">
        <v>4</v>
      </c>
      <c r="H169" s="65">
        <v>3</v>
      </c>
      <c r="I169" s="65"/>
      <c r="J169" s="65"/>
      <c r="K169" s="65"/>
      <c r="L169" s="65"/>
      <c r="M169" s="65"/>
      <c r="N169" s="65">
        <v>3</v>
      </c>
      <c r="O169" s="65"/>
      <c r="P169" s="65"/>
      <c r="Q169" s="65"/>
      <c r="R169" s="65"/>
      <c r="S169" s="294"/>
      <c r="T169" s="293"/>
      <c r="U169" s="65"/>
      <c r="V169" s="65"/>
      <c r="W169" s="170"/>
      <c r="X169" s="300"/>
      <c r="Y169" s="304"/>
      <c r="Z169" s="65"/>
      <c r="AA169" s="65"/>
      <c r="AB169" s="170"/>
      <c r="AC169" s="300"/>
      <c r="AD169" s="296"/>
      <c r="AE169" s="66"/>
      <c r="AF169" s="300"/>
    </row>
    <row r="170" spans="2:32" x14ac:dyDescent="0.2">
      <c r="B170" s="39" t="s">
        <v>94</v>
      </c>
      <c r="C170" s="274" t="s">
        <v>1744</v>
      </c>
      <c r="D170" s="276">
        <v>156</v>
      </c>
      <c r="E170" s="30" t="s">
        <v>44</v>
      </c>
      <c r="F170" s="296"/>
      <c r="G170" s="65"/>
      <c r="H170" s="65">
        <v>6</v>
      </c>
      <c r="I170" s="65"/>
      <c r="J170" s="65"/>
      <c r="K170" s="65"/>
      <c r="L170" s="65"/>
      <c r="M170" s="65"/>
      <c r="N170" s="65">
        <v>3</v>
      </c>
      <c r="O170" s="65"/>
      <c r="P170" s="65">
        <v>3</v>
      </c>
      <c r="Q170" s="65"/>
      <c r="R170" s="65"/>
      <c r="S170" s="294"/>
      <c r="T170" s="293"/>
      <c r="U170" s="65"/>
      <c r="V170" s="65"/>
      <c r="W170" s="170"/>
      <c r="X170" s="300"/>
      <c r="Y170" s="304"/>
      <c r="Z170" s="65"/>
      <c r="AA170" s="65"/>
      <c r="AB170" s="170"/>
      <c r="AC170" s="300"/>
      <c r="AD170" s="296"/>
      <c r="AE170" s="66"/>
      <c r="AF170" s="300"/>
    </row>
    <row r="171" spans="2:32" x14ac:dyDescent="0.2">
      <c r="B171" s="39" t="s">
        <v>94</v>
      </c>
      <c r="C171" s="274" t="s">
        <v>1744</v>
      </c>
      <c r="D171" s="274">
        <v>157</v>
      </c>
      <c r="E171" s="30" t="s">
        <v>44</v>
      </c>
      <c r="F171" s="296"/>
      <c r="G171" s="65">
        <v>2</v>
      </c>
      <c r="H171" s="65">
        <v>6</v>
      </c>
      <c r="I171" s="65"/>
      <c r="J171" s="65"/>
      <c r="K171" s="65"/>
      <c r="L171" s="65"/>
      <c r="M171" s="65"/>
      <c r="N171" s="65"/>
      <c r="O171" s="65"/>
      <c r="P171" s="65"/>
      <c r="Q171" s="65"/>
      <c r="R171" s="65"/>
      <c r="S171" s="294"/>
      <c r="T171" s="293"/>
      <c r="U171" s="65"/>
      <c r="V171" s="65"/>
      <c r="W171" s="170"/>
      <c r="X171" s="300"/>
      <c r="Y171" s="304"/>
      <c r="Z171" s="65"/>
      <c r="AA171" s="65"/>
      <c r="AB171" s="170"/>
      <c r="AC171" s="300"/>
      <c r="AD171" s="296"/>
      <c r="AE171" s="66"/>
      <c r="AF171" s="300"/>
    </row>
    <row r="172" spans="2:32" x14ac:dyDescent="0.2">
      <c r="B172" s="39" t="s">
        <v>94</v>
      </c>
      <c r="C172" s="274" t="s">
        <v>1744</v>
      </c>
      <c r="D172" s="276">
        <v>158</v>
      </c>
      <c r="E172" s="30" t="s">
        <v>42</v>
      </c>
      <c r="F172" s="296"/>
      <c r="G172" s="65">
        <v>3</v>
      </c>
      <c r="H172" s="65"/>
      <c r="I172" s="65"/>
      <c r="J172" s="65"/>
      <c r="K172" s="65"/>
      <c r="L172" s="65"/>
      <c r="M172" s="65"/>
      <c r="N172" s="65"/>
      <c r="O172" s="65"/>
      <c r="P172" s="65"/>
      <c r="Q172" s="65"/>
      <c r="R172" s="65"/>
      <c r="S172" s="294"/>
      <c r="T172" s="293"/>
      <c r="U172" s="65"/>
      <c r="V172" s="65"/>
      <c r="W172" s="170"/>
      <c r="X172" s="300"/>
      <c r="Y172" s="304"/>
      <c r="Z172" s="65"/>
      <c r="AA172" s="65"/>
      <c r="AB172" s="170"/>
      <c r="AC172" s="300"/>
      <c r="AD172" s="296"/>
      <c r="AE172" s="66"/>
      <c r="AF172" s="300"/>
    </row>
    <row r="173" spans="2:32" x14ac:dyDescent="0.2">
      <c r="B173" s="39" t="s">
        <v>94</v>
      </c>
      <c r="C173" s="274" t="s">
        <v>1744</v>
      </c>
      <c r="D173" s="276">
        <v>159</v>
      </c>
      <c r="E173" s="30" t="s">
        <v>44</v>
      </c>
      <c r="F173" s="296"/>
      <c r="G173" s="65">
        <v>2</v>
      </c>
      <c r="H173" s="65">
        <v>6</v>
      </c>
      <c r="I173" s="65"/>
      <c r="J173" s="65"/>
      <c r="K173" s="65"/>
      <c r="L173" s="65"/>
      <c r="M173" s="65"/>
      <c r="N173" s="65"/>
      <c r="O173" s="65"/>
      <c r="P173" s="65"/>
      <c r="Q173" s="65"/>
      <c r="R173" s="65"/>
      <c r="S173" s="294"/>
      <c r="T173" s="293"/>
      <c r="U173" s="65"/>
      <c r="V173" s="65"/>
      <c r="W173" s="170"/>
      <c r="X173" s="300"/>
      <c r="Y173" s="304"/>
      <c r="Z173" s="65"/>
      <c r="AA173" s="65"/>
      <c r="AB173" s="170"/>
      <c r="AC173" s="300"/>
      <c r="AD173" s="296"/>
      <c r="AE173" s="66"/>
      <c r="AF173" s="300"/>
    </row>
    <row r="174" spans="2:32" x14ac:dyDescent="0.2">
      <c r="B174" s="39" t="s">
        <v>94</v>
      </c>
      <c r="C174" s="274" t="s">
        <v>1744</v>
      </c>
      <c r="D174" s="274">
        <v>160</v>
      </c>
      <c r="E174" s="30" t="s">
        <v>44</v>
      </c>
      <c r="F174" s="296"/>
      <c r="G174" s="65">
        <v>1</v>
      </c>
      <c r="H174" s="65">
        <v>6</v>
      </c>
      <c r="I174" s="65"/>
      <c r="J174" s="65"/>
      <c r="K174" s="65"/>
      <c r="L174" s="65"/>
      <c r="M174" s="65"/>
      <c r="N174" s="65"/>
      <c r="O174" s="65"/>
      <c r="P174" s="65">
        <v>3</v>
      </c>
      <c r="Q174" s="65"/>
      <c r="R174" s="65"/>
      <c r="S174" s="294"/>
      <c r="T174" s="293"/>
      <c r="U174" s="65"/>
      <c r="V174" s="65"/>
      <c r="W174" s="170"/>
      <c r="X174" s="300"/>
      <c r="Y174" s="304"/>
      <c r="Z174" s="65"/>
      <c r="AA174" s="65"/>
      <c r="AB174" s="170"/>
      <c r="AC174" s="300"/>
      <c r="AD174" s="296"/>
      <c r="AE174" s="66"/>
      <c r="AF174" s="300"/>
    </row>
    <row r="175" spans="2:32" x14ac:dyDescent="0.2">
      <c r="B175" s="39" t="s">
        <v>94</v>
      </c>
      <c r="C175" s="274" t="s">
        <v>1744</v>
      </c>
      <c r="D175" s="276">
        <v>161</v>
      </c>
      <c r="E175" s="30" t="s">
        <v>44</v>
      </c>
      <c r="F175" s="296"/>
      <c r="G175" s="65">
        <v>1</v>
      </c>
      <c r="H175" s="65">
        <v>6</v>
      </c>
      <c r="I175" s="65"/>
      <c r="J175" s="65"/>
      <c r="K175" s="65"/>
      <c r="L175" s="65"/>
      <c r="M175" s="65"/>
      <c r="N175" s="65"/>
      <c r="O175" s="65"/>
      <c r="P175" s="65"/>
      <c r="Q175" s="65"/>
      <c r="R175" s="65"/>
      <c r="S175" s="294"/>
      <c r="T175" s="293"/>
      <c r="U175" s="65"/>
      <c r="V175" s="65"/>
      <c r="W175" s="170"/>
      <c r="X175" s="300"/>
      <c r="Y175" s="304"/>
      <c r="Z175" s="65"/>
      <c r="AA175" s="65"/>
      <c r="AB175" s="170"/>
      <c r="AC175" s="300"/>
      <c r="AD175" s="296"/>
      <c r="AE175" s="66"/>
      <c r="AF175" s="300"/>
    </row>
    <row r="176" spans="2:32" x14ac:dyDescent="0.2">
      <c r="B176" s="39" t="s">
        <v>94</v>
      </c>
      <c r="C176" s="274" t="s">
        <v>1744</v>
      </c>
      <c r="D176" s="276">
        <v>162</v>
      </c>
      <c r="E176" s="30" t="s">
        <v>42</v>
      </c>
      <c r="F176" s="296"/>
      <c r="G176" s="65">
        <v>3</v>
      </c>
      <c r="H176" s="65"/>
      <c r="I176" s="65"/>
      <c r="J176" s="65"/>
      <c r="K176" s="65"/>
      <c r="L176" s="65"/>
      <c r="M176" s="65"/>
      <c r="N176" s="65">
        <v>3</v>
      </c>
      <c r="O176" s="65"/>
      <c r="P176" s="65"/>
      <c r="Q176" s="65"/>
      <c r="R176" s="65"/>
      <c r="S176" s="294"/>
      <c r="T176" s="293"/>
      <c r="U176" s="65"/>
      <c r="V176" s="65"/>
      <c r="W176" s="170"/>
      <c r="X176" s="300"/>
      <c r="Y176" s="304"/>
      <c r="Z176" s="65"/>
      <c r="AA176" s="65"/>
      <c r="AB176" s="170"/>
      <c r="AC176" s="300"/>
      <c r="AD176" s="296"/>
      <c r="AE176" s="66"/>
      <c r="AF176" s="300"/>
    </row>
    <row r="177" spans="2:32" x14ac:dyDescent="0.2">
      <c r="B177" s="39" t="s">
        <v>94</v>
      </c>
      <c r="C177" s="274" t="s">
        <v>1744</v>
      </c>
      <c r="D177" s="274">
        <v>163</v>
      </c>
      <c r="E177" s="30" t="s">
        <v>42</v>
      </c>
      <c r="F177" s="296"/>
      <c r="G177" s="65">
        <v>3</v>
      </c>
      <c r="H177" s="65"/>
      <c r="I177" s="65"/>
      <c r="J177" s="65"/>
      <c r="K177" s="65"/>
      <c r="L177" s="65"/>
      <c r="M177" s="65"/>
      <c r="N177" s="65"/>
      <c r="O177" s="65"/>
      <c r="P177" s="65"/>
      <c r="Q177" s="65"/>
      <c r="R177" s="65"/>
      <c r="S177" s="294"/>
      <c r="T177" s="293"/>
      <c r="U177" s="65"/>
      <c r="V177" s="65"/>
      <c r="W177" s="170"/>
      <c r="X177" s="300"/>
      <c r="Y177" s="304"/>
      <c r="Z177" s="65"/>
      <c r="AA177" s="65"/>
      <c r="AB177" s="170"/>
      <c r="AC177" s="300"/>
      <c r="AD177" s="296"/>
      <c r="AE177" s="66"/>
      <c r="AF177" s="300"/>
    </row>
    <row r="178" spans="2:32" x14ac:dyDescent="0.2">
      <c r="B178" s="39" t="s">
        <v>94</v>
      </c>
      <c r="C178" s="274" t="s">
        <v>1744</v>
      </c>
      <c r="D178" s="276">
        <v>164</v>
      </c>
      <c r="E178" s="30" t="s">
        <v>44</v>
      </c>
      <c r="F178" s="296"/>
      <c r="G178" s="65">
        <v>2</v>
      </c>
      <c r="H178" s="65">
        <v>6</v>
      </c>
      <c r="I178" s="65"/>
      <c r="J178" s="65"/>
      <c r="K178" s="65"/>
      <c r="L178" s="65"/>
      <c r="M178" s="65"/>
      <c r="N178" s="65">
        <v>3</v>
      </c>
      <c r="O178" s="65"/>
      <c r="P178" s="65"/>
      <c r="Q178" s="65"/>
      <c r="R178" s="65"/>
      <c r="S178" s="294"/>
      <c r="T178" s="293"/>
      <c r="U178" s="65"/>
      <c r="V178" s="65"/>
      <c r="W178" s="170"/>
      <c r="X178" s="300"/>
      <c r="Y178" s="304"/>
      <c r="Z178" s="65"/>
      <c r="AA178" s="65"/>
      <c r="AB178" s="170"/>
      <c r="AC178" s="300"/>
      <c r="AD178" s="296"/>
      <c r="AE178" s="66"/>
      <c r="AF178" s="300"/>
    </row>
    <row r="179" spans="2:32" x14ac:dyDescent="0.2">
      <c r="B179" s="39" t="s">
        <v>94</v>
      </c>
      <c r="C179" s="274" t="s">
        <v>1744</v>
      </c>
      <c r="D179" s="276">
        <v>165</v>
      </c>
      <c r="E179" s="30" t="s">
        <v>44</v>
      </c>
      <c r="F179" s="296"/>
      <c r="G179" s="65">
        <v>1</v>
      </c>
      <c r="H179" s="65">
        <v>6</v>
      </c>
      <c r="I179" s="65"/>
      <c r="J179" s="65"/>
      <c r="K179" s="65"/>
      <c r="L179" s="65"/>
      <c r="M179" s="65"/>
      <c r="N179" s="65"/>
      <c r="O179" s="65"/>
      <c r="P179" s="65"/>
      <c r="Q179" s="65"/>
      <c r="R179" s="65"/>
      <c r="S179" s="294"/>
      <c r="T179" s="293"/>
      <c r="U179" s="65"/>
      <c r="V179" s="65"/>
      <c r="W179" s="170"/>
      <c r="X179" s="300"/>
      <c r="Y179" s="304"/>
      <c r="Z179" s="65"/>
      <c r="AA179" s="65"/>
      <c r="AB179" s="170"/>
      <c r="AC179" s="300"/>
      <c r="AD179" s="296"/>
      <c r="AE179" s="66"/>
      <c r="AF179" s="300"/>
    </row>
    <row r="180" spans="2:32" x14ac:dyDescent="0.2">
      <c r="B180" s="39" t="s">
        <v>94</v>
      </c>
      <c r="C180" s="274" t="s">
        <v>1744</v>
      </c>
      <c r="D180" s="274">
        <v>166</v>
      </c>
      <c r="E180" s="30" t="s">
        <v>42</v>
      </c>
      <c r="F180" s="296"/>
      <c r="G180" s="65">
        <v>3</v>
      </c>
      <c r="H180" s="65"/>
      <c r="I180" s="65"/>
      <c r="J180" s="65"/>
      <c r="K180" s="65"/>
      <c r="L180" s="65"/>
      <c r="M180" s="65"/>
      <c r="N180" s="65">
        <v>3</v>
      </c>
      <c r="O180" s="65"/>
      <c r="P180" s="65"/>
      <c r="Q180" s="65"/>
      <c r="R180" s="65"/>
      <c r="S180" s="294"/>
      <c r="T180" s="293"/>
      <c r="U180" s="65"/>
      <c r="V180" s="65"/>
      <c r="W180" s="170"/>
      <c r="X180" s="300"/>
      <c r="Y180" s="304"/>
      <c r="Z180" s="65"/>
      <c r="AA180" s="65"/>
      <c r="AB180" s="170"/>
      <c r="AC180" s="300"/>
      <c r="AD180" s="296"/>
      <c r="AE180" s="66"/>
      <c r="AF180" s="300"/>
    </row>
    <row r="181" spans="2:32" x14ac:dyDescent="0.2">
      <c r="B181" s="39" t="s">
        <v>94</v>
      </c>
      <c r="C181" s="274" t="s">
        <v>1744</v>
      </c>
      <c r="D181" s="276">
        <v>167</v>
      </c>
      <c r="E181" s="30" t="s">
        <v>42</v>
      </c>
      <c r="F181" s="296"/>
      <c r="G181" s="65">
        <v>3</v>
      </c>
      <c r="H181" s="65"/>
      <c r="I181" s="65"/>
      <c r="J181" s="65"/>
      <c r="K181" s="65"/>
      <c r="L181" s="65"/>
      <c r="M181" s="65"/>
      <c r="N181" s="65"/>
      <c r="O181" s="65"/>
      <c r="P181" s="65"/>
      <c r="Q181" s="65"/>
      <c r="R181" s="65"/>
      <c r="S181" s="294"/>
      <c r="T181" s="293"/>
      <c r="U181" s="65"/>
      <c r="V181" s="65"/>
      <c r="W181" s="170"/>
      <c r="X181" s="300"/>
      <c r="Y181" s="304"/>
      <c r="Z181" s="65"/>
      <c r="AA181" s="65"/>
      <c r="AB181" s="170"/>
      <c r="AC181" s="300"/>
      <c r="AD181" s="296"/>
      <c r="AE181" s="66"/>
      <c r="AF181" s="300"/>
    </row>
    <row r="182" spans="2:32" x14ac:dyDescent="0.2">
      <c r="B182" s="39" t="s">
        <v>94</v>
      </c>
      <c r="C182" s="274" t="s">
        <v>1744</v>
      </c>
      <c r="D182" s="276">
        <v>168</v>
      </c>
      <c r="E182" s="30" t="s">
        <v>42</v>
      </c>
      <c r="F182" s="296"/>
      <c r="G182" s="65">
        <v>3</v>
      </c>
      <c r="H182" s="65"/>
      <c r="I182" s="65"/>
      <c r="J182" s="65"/>
      <c r="K182" s="65"/>
      <c r="L182" s="65"/>
      <c r="M182" s="65"/>
      <c r="N182" s="65">
        <v>3</v>
      </c>
      <c r="O182" s="65"/>
      <c r="P182" s="65"/>
      <c r="Q182" s="65"/>
      <c r="R182" s="65"/>
      <c r="S182" s="294"/>
      <c r="T182" s="293"/>
      <c r="U182" s="65"/>
      <c r="V182" s="65"/>
      <c r="W182" s="170"/>
      <c r="X182" s="300"/>
      <c r="Y182" s="304"/>
      <c r="Z182" s="65"/>
      <c r="AA182" s="65"/>
      <c r="AB182" s="170"/>
      <c r="AC182" s="300"/>
      <c r="AD182" s="296"/>
      <c r="AE182" s="66"/>
      <c r="AF182" s="300"/>
    </row>
    <row r="183" spans="2:32" x14ac:dyDescent="0.2">
      <c r="B183" s="39" t="s">
        <v>94</v>
      </c>
      <c r="C183" s="274" t="s">
        <v>1744</v>
      </c>
      <c r="D183" s="274">
        <v>169</v>
      </c>
      <c r="E183" s="30" t="s">
        <v>42</v>
      </c>
      <c r="F183" s="296"/>
      <c r="G183" s="65">
        <v>3</v>
      </c>
      <c r="H183" s="65"/>
      <c r="I183" s="65"/>
      <c r="J183" s="65"/>
      <c r="K183" s="65"/>
      <c r="L183" s="65"/>
      <c r="M183" s="65"/>
      <c r="N183" s="65"/>
      <c r="O183" s="65"/>
      <c r="P183" s="65"/>
      <c r="Q183" s="65"/>
      <c r="R183" s="65"/>
      <c r="S183" s="294"/>
      <c r="T183" s="293"/>
      <c r="U183" s="65"/>
      <c r="V183" s="65"/>
      <c r="W183" s="170"/>
      <c r="X183" s="300"/>
      <c r="Y183" s="304"/>
      <c r="Z183" s="65"/>
      <c r="AA183" s="65"/>
      <c r="AB183" s="170"/>
      <c r="AC183" s="300"/>
      <c r="AD183" s="296"/>
      <c r="AE183" s="66"/>
      <c r="AF183" s="300"/>
    </row>
    <row r="184" spans="2:32" x14ac:dyDescent="0.2">
      <c r="B184" s="39" t="s">
        <v>94</v>
      </c>
      <c r="C184" s="274" t="s">
        <v>1744</v>
      </c>
      <c r="D184" s="276">
        <v>170</v>
      </c>
      <c r="E184" s="30" t="s">
        <v>1721</v>
      </c>
      <c r="F184" s="296"/>
      <c r="G184" s="65">
        <v>3</v>
      </c>
      <c r="H184" s="65">
        <v>3</v>
      </c>
      <c r="I184" s="65"/>
      <c r="J184" s="65"/>
      <c r="K184" s="65"/>
      <c r="L184" s="65"/>
      <c r="M184" s="65"/>
      <c r="N184" s="65">
        <v>3</v>
      </c>
      <c r="O184" s="65"/>
      <c r="P184" s="65"/>
      <c r="Q184" s="65"/>
      <c r="R184" s="65"/>
      <c r="S184" s="294"/>
      <c r="T184" s="293"/>
      <c r="U184" s="65"/>
      <c r="V184" s="65"/>
      <c r="W184" s="170"/>
      <c r="X184" s="300"/>
      <c r="Y184" s="304"/>
      <c r="Z184" s="65"/>
      <c r="AA184" s="65"/>
      <c r="AB184" s="170"/>
      <c r="AC184" s="300"/>
      <c r="AD184" s="296"/>
      <c r="AE184" s="66"/>
      <c r="AF184" s="300"/>
    </row>
    <row r="185" spans="2:32" x14ac:dyDescent="0.2">
      <c r="B185" s="39" t="s">
        <v>94</v>
      </c>
      <c r="C185" s="274" t="s">
        <v>1744</v>
      </c>
      <c r="D185" s="276">
        <v>171</v>
      </c>
      <c r="E185" s="30" t="s">
        <v>44</v>
      </c>
      <c r="F185" s="296"/>
      <c r="G185" s="65">
        <v>1</v>
      </c>
      <c r="H185" s="65">
        <v>6</v>
      </c>
      <c r="I185" s="65"/>
      <c r="J185" s="65"/>
      <c r="K185" s="65"/>
      <c r="L185" s="65"/>
      <c r="M185" s="65"/>
      <c r="N185" s="65"/>
      <c r="O185" s="65"/>
      <c r="P185" s="65"/>
      <c r="Q185" s="65"/>
      <c r="R185" s="65"/>
      <c r="S185" s="294"/>
      <c r="T185" s="293"/>
      <c r="U185" s="65"/>
      <c r="V185" s="65"/>
      <c r="W185" s="170"/>
      <c r="X185" s="300"/>
      <c r="Y185" s="304"/>
      <c r="Z185" s="65"/>
      <c r="AA185" s="65"/>
      <c r="AB185" s="170"/>
      <c r="AC185" s="300"/>
      <c r="AD185" s="296"/>
      <c r="AE185" s="66"/>
      <c r="AF185" s="300"/>
    </row>
    <row r="186" spans="2:32" x14ac:dyDescent="0.2">
      <c r="B186" s="39" t="s">
        <v>94</v>
      </c>
      <c r="C186" s="274" t="s">
        <v>1744</v>
      </c>
      <c r="D186" s="274">
        <v>172</v>
      </c>
      <c r="E186" s="30" t="s">
        <v>42</v>
      </c>
      <c r="F186" s="296"/>
      <c r="G186" s="65">
        <v>3</v>
      </c>
      <c r="H186" s="65"/>
      <c r="I186" s="65"/>
      <c r="J186" s="65"/>
      <c r="K186" s="65"/>
      <c r="L186" s="65"/>
      <c r="M186" s="65"/>
      <c r="N186" s="65"/>
      <c r="O186" s="65"/>
      <c r="P186" s="65"/>
      <c r="Q186" s="65"/>
      <c r="R186" s="65"/>
      <c r="S186" s="294"/>
      <c r="T186" s="293"/>
      <c r="U186" s="65"/>
      <c r="V186" s="65"/>
      <c r="W186" s="170"/>
      <c r="X186" s="300"/>
      <c r="Y186" s="304"/>
      <c r="Z186" s="65"/>
      <c r="AA186" s="65"/>
      <c r="AB186" s="170"/>
      <c r="AC186" s="300"/>
      <c r="AD186" s="296"/>
      <c r="AE186" s="66"/>
      <c r="AF186" s="300"/>
    </row>
    <row r="187" spans="2:32" x14ac:dyDescent="0.2">
      <c r="B187" s="39" t="s">
        <v>94</v>
      </c>
      <c r="C187" s="274" t="s">
        <v>1744</v>
      </c>
      <c r="D187" s="276">
        <v>173</v>
      </c>
      <c r="E187" s="30" t="s">
        <v>42</v>
      </c>
      <c r="F187" s="296"/>
      <c r="G187" s="65">
        <v>3</v>
      </c>
      <c r="H187" s="65"/>
      <c r="I187" s="65"/>
      <c r="J187" s="65"/>
      <c r="K187" s="65"/>
      <c r="L187" s="65"/>
      <c r="M187" s="65"/>
      <c r="N187" s="65"/>
      <c r="O187" s="65"/>
      <c r="P187" s="65"/>
      <c r="Q187" s="65"/>
      <c r="R187" s="65"/>
      <c r="S187" s="294"/>
      <c r="T187" s="293"/>
      <c r="U187" s="65"/>
      <c r="V187" s="65"/>
      <c r="W187" s="170"/>
      <c r="X187" s="300"/>
      <c r="Y187" s="304"/>
      <c r="Z187" s="65"/>
      <c r="AA187" s="65"/>
      <c r="AB187" s="170"/>
      <c r="AC187" s="300"/>
      <c r="AD187" s="296"/>
      <c r="AE187" s="66"/>
      <c r="AF187" s="300"/>
    </row>
    <row r="188" spans="2:32" x14ac:dyDescent="0.2">
      <c r="B188" s="39" t="s">
        <v>94</v>
      </c>
      <c r="C188" s="274" t="s">
        <v>1744</v>
      </c>
      <c r="D188" s="276">
        <v>174</v>
      </c>
      <c r="E188" s="30" t="s">
        <v>42</v>
      </c>
      <c r="F188" s="296"/>
      <c r="G188" s="65">
        <v>3</v>
      </c>
      <c r="H188" s="65"/>
      <c r="I188" s="65"/>
      <c r="J188" s="65"/>
      <c r="K188" s="65">
        <v>3</v>
      </c>
      <c r="L188" s="65"/>
      <c r="M188" s="65"/>
      <c r="N188" s="65"/>
      <c r="O188" s="65"/>
      <c r="P188" s="65"/>
      <c r="Q188" s="65"/>
      <c r="R188" s="65"/>
      <c r="S188" s="294"/>
      <c r="T188" s="293"/>
      <c r="U188" s="65"/>
      <c r="V188" s="65"/>
      <c r="W188" s="170"/>
      <c r="X188" s="300"/>
      <c r="Y188" s="304"/>
      <c r="Z188" s="65"/>
      <c r="AA188" s="65"/>
      <c r="AB188" s="170"/>
      <c r="AC188" s="300"/>
      <c r="AD188" s="296"/>
      <c r="AE188" s="66"/>
      <c r="AF188" s="300"/>
    </row>
    <row r="189" spans="2:32" x14ac:dyDescent="0.2">
      <c r="B189" s="39" t="s">
        <v>94</v>
      </c>
      <c r="C189" s="274" t="s">
        <v>1744</v>
      </c>
      <c r="D189" s="274">
        <v>175</v>
      </c>
      <c r="E189" s="30" t="s">
        <v>49</v>
      </c>
      <c r="F189" s="296"/>
      <c r="G189" s="65"/>
      <c r="H189" s="65">
        <v>3</v>
      </c>
      <c r="I189" s="65"/>
      <c r="J189" s="65"/>
      <c r="K189" s="65">
        <v>3</v>
      </c>
      <c r="L189" s="65"/>
      <c r="M189" s="65"/>
      <c r="N189" s="65"/>
      <c r="O189" s="65"/>
      <c r="P189" s="65"/>
      <c r="Q189" s="65"/>
      <c r="R189" s="65"/>
      <c r="S189" s="294"/>
      <c r="T189" s="293"/>
      <c r="U189" s="65"/>
      <c r="V189" s="65"/>
      <c r="W189" s="170"/>
      <c r="X189" s="300"/>
      <c r="Y189" s="304"/>
      <c r="Z189" s="65"/>
      <c r="AA189" s="65"/>
      <c r="AB189" s="170"/>
      <c r="AC189" s="300"/>
      <c r="AD189" s="296"/>
      <c r="AE189" s="66"/>
      <c r="AF189" s="300"/>
    </row>
    <row r="190" spans="2:32" x14ac:dyDescent="0.2">
      <c r="B190" s="39" t="s">
        <v>94</v>
      </c>
      <c r="C190" s="274" t="s">
        <v>1744</v>
      </c>
      <c r="D190" s="276">
        <v>176</v>
      </c>
      <c r="E190" s="30" t="s">
        <v>44</v>
      </c>
      <c r="F190" s="296"/>
      <c r="G190" s="65">
        <v>2</v>
      </c>
      <c r="H190" s="65">
        <v>6</v>
      </c>
      <c r="I190" s="65"/>
      <c r="J190" s="65"/>
      <c r="K190" s="65"/>
      <c r="L190" s="65"/>
      <c r="M190" s="65"/>
      <c r="N190" s="65"/>
      <c r="O190" s="65"/>
      <c r="P190" s="65"/>
      <c r="Q190" s="65"/>
      <c r="R190" s="65"/>
      <c r="S190" s="294"/>
      <c r="T190" s="293"/>
      <c r="U190" s="65"/>
      <c r="V190" s="65"/>
      <c r="W190" s="170"/>
      <c r="X190" s="300"/>
      <c r="Y190" s="304"/>
      <c r="Z190" s="65"/>
      <c r="AA190" s="65"/>
      <c r="AB190" s="170"/>
      <c r="AC190" s="300"/>
      <c r="AD190" s="296"/>
      <c r="AE190" s="66"/>
      <c r="AF190" s="300"/>
    </row>
    <row r="191" spans="2:32" x14ac:dyDescent="0.2">
      <c r="B191" s="39" t="s">
        <v>94</v>
      </c>
      <c r="C191" s="274" t="s">
        <v>1744</v>
      </c>
      <c r="D191" s="276">
        <v>177</v>
      </c>
      <c r="E191" s="30" t="s">
        <v>42</v>
      </c>
      <c r="F191" s="296"/>
      <c r="G191" s="65">
        <v>3</v>
      </c>
      <c r="H191" s="65"/>
      <c r="I191" s="65"/>
      <c r="J191" s="65"/>
      <c r="K191" s="65"/>
      <c r="L191" s="65"/>
      <c r="M191" s="65"/>
      <c r="N191" s="65">
        <v>3</v>
      </c>
      <c r="O191" s="65"/>
      <c r="P191" s="65"/>
      <c r="Q191" s="65"/>
      <c r="R191" s="65"/>
      <c r="S191" s="294"/>
      <c r="T191" s="293"/>
      <c r="U191" s="65"/>
      <c r="V191" s="65"/>
      <c r="W191" s="170"/>
      <c r="X191" s="300"/>
      <c r="Y191" s="304"/>
      <c r="Z191" s="65"/>
      <c r="AA191" s="65"/>
      <c r="AB191" s="170"/>
      <c r="AC191" s="300"/>
      <c r="AD191" s="296"/>
      <c r="AE191" s="66"/>
      <c r="AF191" s="300"/>
    </row>
    <row r="192" spans="2:32" x14ac:dyDescent="0.2">
      <c r="B192" s="39" t="s">
        <v>94</v>
      </c>
      <c r="C192" s="274" t="s">
        <v>1744</v>
      </c>
      <c r="D192" s="274">
        <v>178</v>
      </c>
      <c r="E192" s="30" t="s">
        <v>42</v>
      </c>
      <c r="F192" s="296"/>
      <c r="G192" s="65">
        <v>3</v>
      </c>
      <c r="H192" s="65"/>
      <c r="I192" s="65"/>
      <c r="J192" s="65"/>
      <c r="K192" s="65"/>
      <c r="L192" s="65"/>
      <c r="M192" s="65"/>
      <c r="N192" s="65"/>
      <c r="O192" s="65"/>
      <c r="P192" s="65"/>
      <c r="Q192" s="65"/>
      <c r="R192" s="65"/>
      <c r="S192" s="294"/>
      <c r="T192" s="293"/>
      <c r="U192" s="65"/>
      <c r="V192" s="65"/>
      <c r="W192" s="170"/>
      <c r="X192" s="300"/>
      <c r="Y192" s="304"/>
      <c r="Z192" s="65"/>
      <c r="AA192" s="65"/>
      <c r="AB192" s="170"/>
      <c r="AC192" s="300"/>
      <c r="AD192" s="296"/>
      <c r="AE192" s="66"/>
      <c r="AF192" s="300"/>
    </row>
    <row r="193" spans="2:32" x14ac:dyDescent="0.2">
      <c r="B193" s="39" t="s">
        <v>94</v>
      </c>
      <c r="C193" s="274" t="s">
        <v>1744</v>
      </c>
      <c r="D193" s="276">
        <v>179</v>
      </c>
      <c r="E193" s="30" t="s">
        <v>42</v>
      </c>
      <c r="F193" s="296"/>
      <c r="G193" s="65">
        <v>3</v>
      </c>
      <c r="H193" s="65"/>
      <c r="I193" s="65"/>
      <c r="J193" s="65"/>
      <c r="K193" s="65"/>
      <c r="L193" s="65"/>
      <c r="M193" s="65"/>
      <c r="N193" s="65">
        <v>3</v>
      </c>
      <c r="O193" s="65"/>
      <c r="P193" s="65"/>
      <c r="Q193" s="65"/>
      <c r="R193" s="65"/>
      <c r="S193" s="294"/>
      <c r="T193" s="293"/>
      <c r="U193" s="65"/>
      <c r="V193" s="65"/>
      <c r="W193" s="170"/>
      <c r="X193" s="300"/>
      <c r="Y193" s="304"/>
      <c r="Z193" s="65"/>
      <c r="AA193" s="65"/>
      <c r="AB193" s="170"/>
      <c r="AC193" s="300"/>
      <c r="AD193" s="296"/>
      <c r="AE193" s="66"/>
      <c r="AF193" s="300"/>
    </row>
    <row r="194" spans="2:32" x14ac:dyDescent="0.2">
      <c r="B194" s="39" t="s">
        <v>94</v>
      </c>
      <c r="C194" s="274" t="s">
        <v>1744</v>
      </c>
      <c r="D194" s="276">
        <v>180</v>
      </c>
      <c r="E194" s="30" t="s">
        <v>42</v>
      </c>
      <c r="F194" s="296"/>
      <c r="G194" s="65">
        <v>3</v>
      </c>
      <c r="H194" s="65"/>
      <c r="I194" s="65"/>
      <c r="J194" s="65"/>
      <c r="K194" s="65"/>
      <c r="L194" s="65"/>
      <c r="M194" s="65"/>
      <c r="N194" s="65"/>
      <c r="O194" s="65"/>
      <c r="P194" s="65"/>
      <c r="Q194" s="65"/>
      <c r="R194" s="65"/>
      <c r="S194" s="294"/>
      <c r="T194" s="293"/>
      <c r="U194" s="65"/>
      <c r="V194" s="65"/>
      <c r="W194" s="170"/>
      <c r="X194" s="300"/>
      <c r="Y194" s="304"/>
      <c r="Z194" s="65"/>
      <c r="AA194" s="65"/>
      <c r="AB194" s="170"/>
      <c r="AC194" s="300"/>
      <c r="AD194" s="296"/>
      <c r="AE194" s="66"/>
      <c r="AF194" s="300"/>
    </row>
    <row r="195" spans="2:32" x14ac:dyDescent="0.2">
      <c r="B195" s="39" t="s">
        <v>94</v>
      </c>
      <c r="C195" s="274" t="s">
        <v>1744</v>
      </c>
      <c r="D195" s="274">
        <v>181</v>
      </c>
      <c r="E195" s="30" t="s">
        <v>44</v>
      </c>
      <c r="F195" s="296"/>
      <c r="G195" s="65">
        <v>1</v>
      </c>
      <c r="H195" s="65">
        <v>6</v>
      </c>
      <c r="I195" s="65"/>
      <c r="J195" s="65"/>
      <c r="K195" s="65"/>
      <c r="L195" s="65"/>
      <c r="M195" s="65"/>
      <c r="N195" s="65">
        <v>3</v>
      </c>
      <c r="O195" s="65"/>
      <c r="P195" s="65"/>
      <c r="Q195" s="65"/>
      <c r="R195" s="65"/>
      <c r="S195" s="294"/>
      <c r="T195" s="293"/>
      <c r="U195" s="65"/>
      <c r="V195" s="65"/>
      <c r="W195" s="170"/>
      <c r="X195" s="300"/>
      <c r="Y195" s="304"/>
      <c r="Z195" s="65"/>
      <c r="AA195" s="65"/>
      <c r="AB195" s="170"/>
      <c r="AC195" s="300"/>
      <c r="AD195" s="296"/>
      <c r="AE195" s="66"/>
      <c r="AF195" s="300"/>
    </row>
    <row r="196" spans="2:32" x14ac:dyDescent="0.2">
      <c r="B196" s="39" t="s">
        <v>94</v>
      </c>
      <c r="C196" s="274" t="s">
        <v>1744</v>
      </c>
      <c r="D196" s="276">
        <v>182</v>
      </c>
      <c r="E196" s="30" t="s">
        <v>42</v>
      </c>
      <c r="F196" s="296"/>
      <c r="G196" s="65">
        <v>3</v>
      </c>
      <c r="H196" s="65"/>
      <c r="I196" s="65"/>
      <c r="J196" s="65"/>
      <c r="K196" s="65"/>
      <c r="L196" s="65"/>
      <c r="M196" s="65"/>
      <c r="N196" s="65"/>
      <c r="O196" s="65"/>
      <c r="P196" s="65"/>
      <c r="Q196" s="65"/>
      <c r="R196" s="65"/>
      <c r="S196" s="294"/>
      <c r="T196" s="293"/>
      <c r="U196" s="65"/>
      <c r="V196" s="65"/>
      <c r="W196" s="170"/>
      <c r="X196" s="300"/>
      <c r="Y196" s="304"/>
      <c r="Z196" s="65"/>
      <c r="AA196" s="65"/>
      <c r="AB196" s="170"/>
      <c r="AC196" s="300"/>
      <c r="AD196" s="296"/>
      <c r="AE196" s="66"/>
      <c r="AF196" s="300"/>
    </row>
    <row r="197" spans="2:32" x14ac:dyDescent="0.2">
      <c r="B197" s="39" t="s">
        <v>94</v>
      </c>
      <c r="C197" s="274" t="s">
        <v>1744</v>
      </c>
      <c r="D197" s="276">
        <v>183</v>
      </c>
      <c r="E197" s="30" t="s">
        <v>42</v>
      </c>
      <c r="F197" s="296"/>
      <c r="G197" s="65">
        <v>3</v>
      </c>
      <c r="H197" s="65"/>
      <c r="I197" s="65"/>
      <c r="J197" s="65"/>
      <c r="K197" s="65"/>
      <c r="L197" s="65"/>
      <c r="M197" s="65"/>
      <c r="N197" s="65">
        <v>3</v>
      </c>
      <c r="O197" s="65"/>
      <c r="P197" s="65"/>
      <c r="Q197" s="65"/>
      <c r="R197" s="65"/>
      <c r="S197" s="294"/>
      <c r="T197" s="293"/>
      <c r="U197" s="65"/>
      <c r="V197" s="65"/>
      <c r="W197" s="170"/>
      <c r="X197" s="300"/>
      <c r="Y197" s="304"/>
      <c r="Z197" s="65"/>
      <c r="AA197" s="65"/>
      <c r="AB197" s="170"/>
      <c r="AC197" s="300"/>
      <c r="AD197" s="296"/>
      <c r="AE197" s="66"/>
      <c r="AF197" s="300"/>
    </row>
    <row r="198" spans="2:32" x14ac:dyDescent="0.2">
      <c r="B198" s="39" t="s">
        <v>94</v>
      </c>
      <c r="C198" s="274" t="s">
        <v>1744</v>
      </c>
      <c r="D198" s="274">
        <v>184</v>
      </c>
      <c r="E198" s="30" t="s">
        <v>315</v>
      </c>
      <c r="F198" s="296"/>
      <c r="G198" s="65">
        <v>4</v>
      </c>
      <c r="H198" s="65">
        <v>9</v>
      </c>
      <c r="I198" s="65"/>
      <c r="J198" s="65"/>
      <c r="K198" s="65"/>
      <c r="L198" s="65"/>
      <c r="M198" s="65"/>
      <c r="N198" s="65"/>
      <c r="O198" s="65"/>
      <c r="P198" s="65"/>
      <c r="Q198" s="65"/>
      <c r="R198" s="65"/>
      <c r="S198" s="294"/>
      <c r="T198" s="293"/>
      <c r="U198" s="65"/>
      <c r="V198" s="65"/>
      <c r="W198" s="170"/>
      <c r="X198" s="300"/>
      <c r="Y198" s="304"/>
      <c r="Z198" s="65"/>
      <c r="AA198" s="65"/>
      <c r="AB198" s="170"/>
      <c r="AC198" s="300"/>
      <c r="AD198" s="296"/>
      <c r="AE198" s="66"/>
      <c r="AF198" s="300"/>
    </row>
    <row r="199" spans="2:32" x14ac:dyDescent="0.2">
      <c r="B199" s="39" t="s">
        <v>94</v>
      </c>
      <c r="C199" s="274" t="s">
        <v>1744</v>
      </c>
      <c r="D199" s="276">
        <v>185</v>
      </c>
      <c r="E199" s="30" t="s">
        <v>42</v>
      </c>
      <c r="F199" s="296"/>
      <c r="G199" s="65">
        <v>3</v>
      </c>
      <c r="H199" s="65"/>
      <c r="I199" s="65"/>
      <c r="J199" s="65"/>
      <c r="K199" s="65"/>
      <c r="L199" s="65"/>
      <c r="M199" s="65"/>
      <c r="N199" s="65">
        <v>3</v>
      </c>
      <c r="O199" s="65"/>
      <c r="P199" s="65"/>
      <c r="Q199" s="65"/>
      <c r="R199" s="65"/>
      <c r="S199" s="294"/>
      <c r="T199" s="293"/>
      <c r="U199" s="65"/>
      <c r="V199" s="65"/>
      <c r="W199" s="170"/>
      <c r="X199" s="300"/>
      <c r="Y199" s="304"/>
      <c r="Z199" s="65"/>
      <c r="AA199" s="65"/>
      <c r="AB199" s="170"/>
      <c r="AC199" s="300"/>
      <c r="AD199" s="296"/>
      <c r="AE199" s="66"/>
      <c r="AF199" s="300"/>
    </row>
    <row r="200" spans="2:32" x14ac:dyDescent="0.2">
      <c r="B200" s="39" t="s">
        <v>94</v>
      </c>
      <c r="C200" s="274" t="s">
        <v>1744</v>
      </c>
      <c r="D200" s="276">
        <v>186</v>
      </c>
      <c r="E200" s="30" t="s">
        <v>1723</v>
      </c>
      <c r="F200" s="296"/>
      <c r="G200" s="65">
        <v>2</v>
      </c>
      <c r="H200" s="65">
        <v>6</v>
      </c>
      <c r="I200" s="65"/>
      <c r="J200" s="65"/>
      <c r="K200" s="65"/>
      <c r="L200" s="65"/>
      <c r="M200" s="65"/>
      <c r="N200" s="65"/>
      <c r="O200" s="65"/>
      <c r="P200" s="65"/>
      <c r="Q200" s="65"/>
      <c r="R200" s="65"/>
      <c r="S200" s="294"/>
      <c r="T200" s="293"/>
      <c r="U200" s="65"/>
      <c r="V200" s="65"/>
      <c r="W200" s="170"/>
      <c r="X200" s="300"/>
      <c r="Y200" s="304"/>
      <c r="Z200" s="65"/>
      <c r="AA200" s="65"/>
      <c r="AB200" s="170"/>
      <c r="AC200" s="300"/>
      <c r="AD200" s="296"/>
      <c r="AE200" s="66"/>
      <c r="AF200" s="300"/>
    </row>
    <row r="201" spans="2:32" x14ac:dyDescent="0.2">
      <c r="B201" s="39" t="s">
        <v>94</v>
      </c>
      <c r="C201" s="274" t="s">
        <v>1744</v>
      </c>
      <c r="D201" s="274">
        <v>187</v>
      </c>
      <c r="E201" s="30" t="s">
        <v>49</v>
      </c>
      <c r="F201" s="296"/>
      <c r="G201" s="65"/>
      <c r="H201" s="65">
        <v>3</v>
      </c>
      <c r="I201" s="65"/>
      <c r="J201" s="65"/>
      <c r="K201" s="65"/>
      <c r="L201" s="65"/>
      <c r="M201" s="65"/>
      <c r="N201" s="65"/>
      <c r="O201" s="65"/>
      <c r="P201" s="65"/>
      <c r="Q201" s="65"/>
      <c r="R201" s="65"/>
      <c r="S201" s="294"/>
      <c r="T201" s="293"/>
      <c r="U201" s="65"/>
      <c r="V201" s="65"/>
      <c r="W201" s="170"/>
      <c r="X201" s="300"/>
      <c r="Y201" s="304"/>
      <c r="Z201" s="65"/>
      <c r="AA201" s="65"/>
      <c r="AB201" s="170"/>
      <c r="AC201" s="300"/>
      <c r="AD201" s="296"/>
      <c r="AE201" s="66"/>
      <c r="AF201" s="300"/>
    </row>
    <row r="202" spans="2:32" x14ac:dyDescent="0.2">
      <c r="B202" s="39" t="s">
        <v>94</v>
      </c>
      <c r="C202" s="274" t="s">
        <v>1744</v>
      </c>
      <c r="D202" s="276">
        <v>188</v>
      </c>
      <c r="E202" s="30" t="s">
        <v>49</v>
      </c>
      <c r="F202" s="296"/>
      <c r="G202" s="65"/>
      <c r="H202" s="65">
        <v>3</v>
      </c>
      <c r="I202" s="65"/>
      <c r="J202" s="65"/>
      <c r="K202" s="65"/>
      <c r="L202" s="65"/>
      <c r="M202" s="65"/>
      <c r="N202" s="65">
        <v>3</v>
      </c>
      <c r="O202" s="65"/>
      <c r="P202" s="65"/>
      <c r="Q202" s="65"/>
      <c r="R202" s="65"/>
      <c r="S202" s="294"/>
      <c r="T202" s="293"/>
      <c r="U202" s="65"/>
      <c r="V202" s="65"/>
      <c r="W202" s="170"/>
      <c r="X202" s="300"/>
      <c r="Y202" s="304"/>
      <c r="Z202" s="65"/>
      <c r="AA202" s="65"/>
      <c r="AB202" s="170"/>
      <c r="AC202" s="300"/>
      <c r="AD202" s="296"/>
      <c r="AE202" s="66"/>
      <c r="AF202" s="300"/>
    </row>
    <row r="203" spans="2:32" x14ac:dyDescent="0.2">
      <c r="B203" s="39" t="s">
        <v>94</v>
      </c>
      <c r="C203" s="274" t="s">
        <v>1744</v>
      </c>
      <c r="D203" s="276">
        <v>189</v>
      </c>
      <c r="E203" s="30" t="s">
        <v>49</v>
      </c>
      <c r="F203" s="296"/>
      <c r="G203" s="65"/>
      <c r="H203" s="65">
        <v>3</v>
      </c>
      <c r="I203" s="65"/>
      <c r="J203" s="65"/>
      <c r="K203" s="65">
        <v>3</v>
      </c>
      <c r="L203" s="65"/>
      <c r="M203" s="65"/>
      <c r="N203" s="65"/>
      <c r="O203" s="65"/>
      <c r="P203" s="65"/>
      <c r="Q203" s="65"/>
      <c r="R203" s="65"/>
      <c r="S203" s="294"/>
      <c r="T203" s="293"/>
      <c r="U203" s="65"/>
      <c r="V203" s="65"/>
      <c r="W203" s="170"/>
      <c r="X203" s="300"/>
      <c r="Y203" s="304"/>
      <c r="Z203" s="65"/>
      <c r="AA203" s="65"/>
      <c r="AB203" s="170"/>
      <c r="AC203" s="300"/>
      <c r="AD203" s="296"/>
      <c r="AE203" s="66"/>
      <c r="AF203" s="300"/>
    </row>
    <row r="204" spans="2:32" x14ac:dyDescent="0.2">
      <c r="B204" s="39" t="s">
        <v>94</v>
      </c>
      <c r="C204" s="274" t="s">
        <v>1744</v>
      </c>
      <c r="D204" s="274">
        <v>190</v>
      </c>
      <c r="E204" s="30" t="s">
        <v>313</v>
      </c>
      <c r="F204" s="296"/>
      <c r="G204" s="65">
        <v>1</v>
      </c>
      <c r="H204" s="65">
        <v>6</v>
      </c>
      <c r="I204" s="65"/>
      <c r="J204" s="65"/>
      <c r="K204" s="65"/>
      <c r="L204" s="65"/>
      <c r="M204" s="65"/>
      <c r="N204" s="65"/>
      <c r="O204" s="65"/>
      <c r="P204" s="65"/>
      <c r="Q204" s="65"/>
      <c r="R204" s="65"/>
      <c r="S204" s="294"/>
      <c r="T204" s="293"/>
      <c r="U204" s="65"/>
      <c r="V204" s="65"/>
      <c r="W204" s="170"/>
      <c r="X204" s="300"/>
      <c r="Y204" s="304"/>
      <c r="Z204" s="65"/>
      <c r="AA204" s="65"/>
      <c r="AB204" s="170"/>
      <c r="AC204" s="300"/>
      <c r="AD204" s="296"/>
      <c r="AE204" s="66"/>
      <c r="AF204" s="300"/>
    </row>
    <row r="205" spans="2:32" x14ac:dyDescent="0.2">
      <c r="B205" s="39" t="s">
        <v>94</v>
      </c>
      <c r="C205" s="274" t="s">
        <v>1744</v>
      </c>
      <c r="D205" s="276">
        <v>191</v>
      </c>
      <c r="E205" s="30" t="s">
        <v>47</v>
      </c>
      <c r="F205" s="296"/>
      <c r="G205" s="65">
        <v>3</v>
      </c>
      <c r="H205" s="65"/>
      <c r="I205" s="65"/>
      <c r="J205" s="65"/>
      <c r="K205" s="65"/>
      <c r="L205" s="65"/>
      <c r="M205" s="65"/>
      <c r="N205" s="65"/>
      <c r="O205" s="65"/>
      <c r="P205" s="65"/>
      <c r="Q205" s="65"/>
      <c r="R205" s="65"/>
      <c r="S205" s="294"/>
      <c r="T205" s="293"/>
      <c r="U205" s="65"/>
      <c r="V205" s="65"/>
      <c r="W205" s="170"/>
      <c r="X205" s="300"/>
      <c r="Y205" s="304"/>
      <c r="Z205" s="65"/>
      <c r="AA205" s="65"/>
      <c r="AB205" s="170"/>
      <c r="AC205" s="300"/>
      <c r="AD205" s="296"/>
      <c r="AE205" s="66"/>
      <c r="AF205" s="300"/>
    </row>
    <row r="206" spans="2:32" x14ac:dyDescent="0.2">
      <c r="B206" s="39" t="s">
        <v>94</v>
      </c>
      <c r="C206" s="274" t="s">
        <v>1744</v>
      </c>
      <c r="D206" s="276">
        <v>192</v>
      </c>
      <c r="E206" s="30" t="s">
        <v>42</v>
      </c>
      <c r="F206" s="296"/>
      <c r="G206" s="65">
        <v>3</v>
      </c>
      <c r="H206" s="65"/>
      <c r="I206" s="65"/>
      <c r="J206" s="65"/>
      <c r="K206" s="65"/>
      <c r="L206" s="65"/>
      <c r="M206" s="65"/>
      <c r="N206" s="65"/>
      <c r="O206" s="65"/>
      <c r="P206" s="65"/>
      <c r="Q206" s="65"/>
      <c r="R206" s="65"/>
      <c r="S206" s="294"/>
      <c r="T206" s="293"/>
      <c r="U206" s="65"/>
      <c r="V206" s="65"/>
      <c r="W206" s="170"/>
      <c r="X206" s="300"/>
      <c r="Y206" s="304"/>
      <c r="Z206" s="65"/>
      <c r="AA206" s="65"/>
      <c r="AB206" s="170"/>
      <c r="AC206" s="300"/>
      <c r="AD206" s="296"/>
      <c r="AE206" s="66"/>
      <c r="AF206" s="300"/>
    </row>
    <row r="207" spans="2:32" x14ac:dyDescent="0.2">
      <c r="B207" s="39" t="s">
        <v>94</v>
      </c>
      <c r="C207" s="274" t="s">
        <v>1744</v>
      </c>
      <c r="D207" s="274">
        <v>193</v>
      </c>
      <c r="E207" s="30" t="s">
        <v>1723</v>
      </c>
      <c r="F207" s="296"/>
      <c r="G207" s="65">
        <v>1</v>
      </c>
      <c r="H207" s="65">
        <v>6</v>
      </c>
      <c r="I207" s="65"/>
      <c r="J207" s="65"/>
      <c r="K207" s="65"/>
      <c r="L207" s="65"/>
      <c r="M207" s="65"/>
      <c r="N207" s="65"/>
      <c r="O207" s="65"/>
      <c r="P207" s="65"/>
      <c r="Q207" s="65"/>
      <c r="R207" s="65"/>
      <c r="S207" s="294"/>
      <c r="T207" s="293"/>
      <c r="U207" s="65"/>
      <c r="V207" s="65"/>
      <c r="W207" s="170"/>
      <c r="X207" s="300"/>
      <c r="Y207" s="304"/>
      <c r="Z207" s="65"/>
      <c r="AA207" s="65"/>
      <c r="AB207" s="170"/>
      <c r="AC207" s="300"/>
      <c r="AD207" s="296"/>
      <c r="AE207" s="66"/>
      <c r="AF207" s="300"/>
    </row>
    <row r="208" spans="2:32" x14ac:dyDescent="0.2">
      <c r="B208" s="39" t="s">
        <v>94</v>
      </c>
      <c r="C208" s="274" t="s">
        <v>1744</v>
      </c>
      <c r="D208" s="276">
        <v>194</v>
      </c>
      <c r="E208" s="30" t="s">
        <v>42</v>
      </c>
      <c r="F208" s="296"/>
      <c r="G208" s="65">
        <v>3</v>
      </c>
      <c r="H208" s="65"/>
      <c r="I208" s="65"/>
      <c r="J208" s="65"/>
      <c r="K208" s="65">
        <v>3</v>
      </c>
      <c r="L208" s="65"/>
      <c r="M208" s="65"/>
      <c r="N208" s="65"/>
      <c r="O208" s="65"/>
      <c r="P208" s="65"/>
      <c r="Q208" s="65"/>
      <c r="R208" s="65"/>
      <c r="S208" s="294"/>
      <c r="T208" s="293"/>
      <c r="U208" s="65"/>
      <c r="V208" s="65"/>
      <c r="W208" s="170"/>
      <c r="X208" s="300"/>
      <c r="Y208" s="304"/>
      <c r="Z208" s="65"/>
      <c r="AA208" s="65"/>
      <c r="AB208" s="170"/>
      <c r="AC208" s="300"/>
      <c r="AD208" s="296"/>
      <c r="AE208" s="66"/>
      <c r="AF208" s="300"/>
    </row>
    <row r="209" spans="2:32" x14ac:dyDescent="0.2">
      <c r="B209" s="39" t="s">
        <v>94</v>
      </c>
      <c r="C209" s="274" t="s">
        <v>1744</v>
      </c>
      <c r="D209" s="276">
        <v>195</v>
      </c>
      <c r="E209" s="30" t="s">
        <v>49</v>
      </c>
      <c r="F209" s="296"/>
      <c r="G209" s="65"/>
      <c r="H209" s="65">
        <v>3</v>
      </c>
      <c r="I209" s="65"/>
      <c r="J209" s="65"/>
      <c r="K209" s="65">
        <v>3</v>
      </c>
      <c r="L209" s="65"/>
      <c r="M209" s="65"/>
      <c r="N209" s="65"/>
      <c r="O209" s="65"/>
      <c r="P209" s="65"/>
      <c r="Q209" s="65"/>
      <c r="R209" s="65"/>
      <c r="S209" s="294"/>
      <c r="T209" s="293"/>
      <c r="U209" s="65"/>
      <c r="V209" s="65"/>
      <c r="W209" s="170"/>
      <c r="X209" s="300"/>
      <c r="Y209" s="304"/>
      <c r="Z209" s="65"/>
      <c r="AA209" s="65"/>
      <c r="AB209" s="170"/>
      <c r="AC209" s="300"/>
      <c r="AD209" s="296"/>
      <c r="AE209" s="66"/>
      <c r="AF209" s="300"/>
    </row>
    <row r="210" spans="2:32" x14ac:dyDescent="0.2">
      <c r="B210" s="39" t="s">
        <v>94</v>
      </c>
      <c r="C210" s="274" t="s">
        <v>1744</v>
      </c>
      <c r="D210" s="274">
        <v>196</v>
      </c>
      <c r="E210" s="30" t="s">
        <v>42</v>
      </c>
      <c r="F210" s="296"/>
      <c r="G210" s="65">
        <v>3</v>
      </c>
      <c r="H210" s="65"/>
      <c r="I210" s="65"/>
      <c r="J210" s="65"/>
      <c r="K210" s="65"/>
      <c r="L210" s="65"/>
      <c r="M210" s="65"/>
      <c r="N210" s="65"/>
      <c r="O210" s="65"/>
      <c r="P210" s="65"/>
      <c r="Q210" s="65"/>
      <c r="R210" s="65"/>
      <c r="S210" s="294"/>
      <c r="T210" s="293"/>
      <c r="U210" s="65"/>
      <c r="V210" s="65"/>
      <c r="W210" s="170"/>
      <c r="X210" s="300"/>
      <c r="Y210" s="304"/>
      <c r="Z210" s="65"/>
      <c r="AA210" s="65"/>
      <c r="AB210" s="170"/>
      <c r="AC210" s="300"/>
      <c r="AD210" s="296"/>
      <c r="AE210" s="66"/>
      <c r="AF210" s="300"/>
    </row>
    <row r="211" spans="2:32" x14ac:dyDescent="0.2">
      <c r="B211" s="39" t="s">
        <v>94</v>
      </c>
      <c r="C211" s="274" t="s">
        <v>1744</v>
      </c>
      <c r="D211" s="276">
        <v>197</v>
      </c>
      <c r="E211" s="30" t="s">
        <v>1717</v>
      </c>
      <c r="F211" s="296"/>
      <c r="G211" s="65">
        <v>3</v>
      </c>
      <c r="H211" s="65"/>
      <c r="I211" s="65">
        <v>3</v>
      </c>
      <c r="J211" s="65"/>
      <c r="K211" s="65"/>
      <c r="L211" s="65"/>
      <c r="M211" s="65"/>
      <c r="N211" s="65">
        <v>3</v>
      </c>
      <c r="O211" s="65"/>
      <c r="P211" s="65">
        <v>3</v>
      </c>
      <c r="Q211" s="65"/>
      <c r="R211" s="65"/>
      <c r="S211" s="313" t="s">
        <v>1785</v>
      </c>
      <c r="T211" s="293"/>
      <c r="U211" s="65"/>
      <c r="V211" s="65"/>
      <c r="W211" s="170"/>
      <c r="X211" s="300"/>
      <c r="Y211" s="304"/>
      <c r="Z211" s="65"/>
      <c r="AA211" s="65"/>
      <c r="AB211" s="170"/>
      <c r="AC211" s="300"/>
      <c r="AD211" s="296"/>
      <c r="AE211" s="66"/>
      <c r="AF211" s="300"/>
    </row>
    <row r="212" spans="2:32" x14ac:dyDescent="0.2">
      <c r="B212" s="39" t="s">
        <v>94</v>
      </c>
      <c r="C212" s="274" t="s">
        <v>1744</v>
      </c>
      <c r="D212" s="276">
        <v>198</v>
      </c>
      <c r="E212" s="30" t="s">
        <v>313</v>
      </c>
      <c r="F212" s="296"/>
      <c r="G212" s="65">
        <v>1</v>
      </c>
      <c r="H212" s="65"/>
      <c r="I212" s="65">
        <v>6</v>
      </c>
      <c r="J212" s="65"/>
      <c r="K212" s="65"/>
      <c r="L212" s="65"/>
      <c r="M212" s="65"/>
      <c r="N212" s="65"/>
      <c r="O212" s="65"/>
      <c r="P212" s="65"/>
      <c r="Q212" s="65"/>
      <c r="R212" s="65"/>
      <c r="S212" s="294"/>
      <c r="T212" s="293"/>
      <c r="U212" s="65"/>
      <c r="V212" s="65"/>
      <c r="W212" s="170"/>
      <c r="X212" s="300"/>
      <c r="Y212" s="304"/>
      <c r="Z212" s="65"/>
      <c r="AA212" s="65"/>
      <c r="AB212" s="170"/>
      <c r="AC212" s="300"/>
      <c r="AD212" s="296"/>
      <c r="AE212" s="66"/>
      <c r="AF212" s="300"/>
    </row>
    <row r="213" spans="2:32" x14ac:dyDescent="0.2">
      <c r="B213" s="39" t="s">
        <v>94</v>
      </c>
      <c r="C213" s="274" t="s">
        <v>1744</v>
      </c>
      <c r="D213" s="274">
        <v>199</v>
      </c>
      <c r="E213" s="30" t="s">
        <v>1746</v>
      </c>
      <c r="F213" s="296"/>
      <c r="G213" s="65">
        <v>3</v>
      </c>
      <c r="H213" s="65"/>
      <c r="I213" s="65">
        <v>3</v>
      </c>
      <c r="J213" s="65"/>
      <c r="K213" s="65"/>
      <c r="L213" s="65"/>
      <c r="M213" s="65"/>
      <c r="N213" s="65">
        <v>3</v>
      </c>
      <c r="O213" s="65"/>
      <c r="P213" s="65"/>
      <c r="Q213" s="65"/>
      <c r="R213" s="65"/>
      <c r="S213" s="313" t="s">
        <v>1786</v>
      </c>
      <c r="T213" s="293"/>
      <c r="U213" s="65"/>
      <c r="V213" s="65"/>
      <c r="W213" s="170"/>
      <c r="X213" s="300"/>
      <c r="Y213" s="304"/>
      <c r="Z213" s="65"/>
      <c r="AA213" s="65"/>
      <c r="AB213" s="170"/>
      <c r="AC213" s="300"/>
      <c r="AD213" s="296"/>
      <c r="AE213" s="66"/>
      <c r="AF213" s="300"/>
    </row>
    <row r="214" spans="2:32" x14ac:dyDescent="0.2">
      <c r="B214" s="39" t="s">
        <v>94</v>
      </c>
      <c r="C214" s="274" t="s">
        <v>1744</v>
      </c>
      <c r="D214" s="276">
        <v>200</v>
      </c>
      <c r="E214" s="30" t="s">
        <v>42</v>
      </c>
      <c r="F214" s="296"/>
      <c r="G214" s="65">
        <v>3</v>
      </c>
      <c r="H214" s="65"/>
      <c r="I214" s="65"/>
      <c r="J214" s="65"/>
      <c r="K214" s="65"/>
      <c r="L214" s="65"/>
      <c r="M214" s="65"/>
      <c r="N214" s="65"/>
      <c r="O214" s="65"/>
      <c r="P214" s="65"/>
      <c r="Q214" s="65"/>
      <c r="R214" s="65"/>
      <c r="S214" s="294"/>
      <c r="T214" s="293"/>
      <c r="U214" s="65"/>
      <c r="V214" s="65"/>
      <c r="W214" s="170"/>
      <c r="X214" s="300"/>
      <c r="Y214" s="304"/>
      <c r="Z214" s="65"/>
      <c r="AA214" s="65"/>
      <c r="AB214" s="170"/>
      <c r="AC214" s="300"/>
      <c r="AD214" s="296"/>
      <c r="AE214" s="66"/>
      <c r="AF214" s="300"/>
    </row>
    <row r="215" spans="2:32" x14ac:dyDescent="0.2">
      <c r="B215" s="39" t="s">
        <v>94</v>
      </c>
      <c r="C215" s="274" t="s">
        <v>1744</v>
      </c>
      <c r="D215" s="276">
        <v>201</v>
      </c>
      <c r="E215" s="30" t="s">
        <v>1723</v>
      </c>
      <c r="F215" s="296"/>
      <c r="G215" s="65">
        <v>1</v>
      </c>
      <c r="H215" s="65"/>
      <c r="I215" s="65">
        <v>6</v>
      </c>
      <c r="J215" s="65"/>
      <c r="K215" s="65"/>
      <c r="L215" s="65"/>
      <c r="M215" s="65"/>
      <c r="N215" s="65"/>
      <c r="O215" s="65"/>
      <c r="P215" s="65"/>
      <c r="Q215" s="65"/>
      <c r="R215" s="65"/>
      <c r="S215" s="294"/>
      <c r="T215" s="293"/>
      <c r="U215" s="65"/>
      <c r="V215" s="65"/>
      <c r="W215" s="170"/>
      <c r="X215" s="300"/>
      <c r="Y215" s="304"/>
      <c r="Z215" s="65"/>
      <c r="AA215" s="65"/>
      <c r="AB215" s="170"/>
      <c r="AC215" s="300"/>
      <c r="AD215" s="296"/>
      <c r="AE215" s="66"/>
      <c r="AF215" s="300"/>
    </row>
    <row r="216" spans="2:32" x14ac:dyDescent="0.2">
      <c r="B216" s="39" t="s">
        <v>94</v>
      </c>
      <c r="C216" s="274" t="s">
        <v>1744</v>
      </c>
      <c r="D216" s="274">
        <v>202</v>
      </c>
      <c r="E216" s="30" t="s">
        <v>1723</v>
      </c>
      <c r="F216" s="296"/>
      <c r="G216" s="65">
        <v>2</v>
      </c>
      <c r="H216" s="65"/>
      <c r="I216" s="65">
        <v>6</v>
      </c>
      <c r="J216" s="65"/>
      <c r="K216" s="65"/>
      <c r="L216" s="65"/>
      <c r="M216" s="65"/>
      <c r="N216" s="65"/>
      <c r="O216" s="65"/>
      <c r="P216" s="65"/>
      <c r="Q216" s="65"/>
      <c r="R216" s="65"/>
      <c r="S216" s="294"/>
      <c r="T216" s="293"/>
      <c r="U216" s="65"/>
      <c r="V216" s="65"/>
      <c r="W216" s="170"/>
      <c r="X216" s="300"/>
      <c r="Y216" s="304"/>
      <c r="Z216" s="65"/>
      <c r="AA216" s="65"/>
      <c r="AB216" s="170"/>
      <c r="AC216" s="300"/>
      <c r="AD216" s="296"/>
      <c r="AE216" s="66"/>
      <c r="AF216" s="300"/>
    </row>
    <row r="217" spans="2:32" x14ac:dyDescent="0.2">
      <c r="B217" s="39" t="s">
        <v>94</v>
      </c>
      <c r="C217" s="274" t="s">
        <v>1744</v>
      </c>
      <c r="D217" s="276">
        <v>203</v>
      </c>
      <c r="E217" s="30" t="s">
        <v>42</v>
      </c>
      <c r="F217" s="296"/>
      <c r="G217" s="65">
        <v>3</v>
      </c>
      <c r="H217" s="65"/>
      <c r="I217" s="65"/>
      <c r="J217" s="65"/>
      <c r="K217" s="65"/>
      <c r="L217" s="65"/>
      <c r="M217" s="65"/>
      <c r="N217" s="65"/>
      <c r="O217" s="65"/>
      <c r="P217" s="65"/>
      <c r="Q217" s="65"/>
      <c r="R217" s="65"/>
      <c r="S217" s="294"/>
      <c r="T217" s="293"/>
      <c r="U217" s="65"/>
      <c r="V217" s="65"/>
      <c r="W217" s="170"/>
      <c r="X217" s="300"/>
      <c r="Y217" s="304"/>
      <c r="Z217" s="65"/>
      <c r="AA217" s="65"/>
      <c r="AB217" s="170"/>
      <c r="AC217" s="300"/>
      <c r="AD217" s="296"/>
      <c r="AE217" s="66"/>
      <c r="AF217" s="300"/>
    </row>
    <row r="218" spans="2:32" x14ac:dyDescent="0.2">
      <c r="B218" s="39" t="s">
        <v>94</v>
      </c>
      <c r="C218" s="274" t="s">
        <v>1744</v>
      </c>
      <c r="D218" s="276">
        <v>204</v>
      </c>
      <c r="E218" s="30" t="s">
        <v>49</v>
      </c>
      <c r="F218" s="296"/>
      <c r="G218" s="65"/>
      <c r="H218" s="65"/>
      <c r="I218" s="65">
        <v>3</v>
      </c>
      <c r="J218" s="65"/>
      <c r="K218" s="65">
        <v>3</v>
      </c>
      <c r="L218" s="65"/>
      <c r="M218" s="65"/>
      <c r="N218" s="65"/>
      <c r="O218" s="65"/>
      <c r="P218" s="65"/>
      <c r="Q218" s="65"/>
      <c r="R218" s="65"/>
      <c r="S218" s="294"/>
      <c r="T218" s="293"/>
      <c r="U218" s="65"/>
      <c r="V218" s="65"/>
      <c r="W218" s="170"/>
      <c r="X218" s="300"/>
      <c r="Y218" s="304"/>
      <c r="Z218" s="65"/>
      <c r="AA218" s="65"/>
      <c r="AB218" s="170"/>
      <c r="AC218" s="300"/>
      <c r="AD218" s="296"/>
      <c r="AE218" s="66"/>
      <c r="AF218" s="300"/>
    </row>
    <row r="219" spans="2:32" x14ac:dyDescent="0.2">
      <c r="B219" s="39" t="s">
        <v>94</v>
      </c>
      <c r="C219" s="274" t="s">
        <v>1744</v>
      </c>
      <c r="D219" s="274">
        <v>205</v>
      </c>
      <c r="E219" s="30" t="s">
        <v>42</v>
      </c>
      <c r="F219" s="296"/>
      <c r="G219" s="65">
        <v>3</v>
      </c>
      <c r="H219" s="65"/>
      <c r="I219" s="65"/>
      <c r="J219" s="65"/>
      <c r="K219" s="65"/>
      <c r="L219" s="65"/>
      <c r="M219" s="65"/>
      <c r="N219" s="65"/>
      <c r="O219" s="65"/>
      <c r="P219" s="65"/>
      <c r="Q219" s="65"/>
      <c r="R219" s="65"/>
      <c r="S219" s="313" t="s">
        <v>1787</v>
      </c>
      <c r="T219" s="293"/>
      <c r="U219" s="65"/>
      <c r="V219" s="65"/>
      <c r="W219" s="170"/>
      <c r="X219" s="300"/>
      <c r="Y219" s="304"/>
      <c r="Z219" s="65"/>
      <c r="AA219" s="65"/>
      <c r="AB219" s="170"/>
      <c r="AC219" s="300"/>
      <c r="AD219" s="296"/>
      <c r="AE219" s="66"/>
      <c r="AF219" s="300"/>
    </row>
    <row r="220" spans="2:32" x14ac:dyDescent="0.2">
      <c r="B220" s="39" t="s">
        <v>94</v>
      </c>
      <c r="C220" s="274" t="s">
        <v>1744</v>
      </c>
      <c r="D220" s="276">
        <v>206</v>
      </c>
      <c r="E220" s="30" t="s">
        <v>42</v>
      </c>
      <c r="F220" s="296"/>
      <c r="G220" s="65">
        <v>3</v>
      </c>
      <c r="H220" s="65"/>
      <c r="I220" s="65"/>
      <c r="J220" s="65"/>
      <c r="K220" s="65"/>
      <c r="L220" s="65"/>
      <c r="M220" s="65"/>
      <c r="N220" s="65">
        <v>3</v>
      </c>
      <c r="O220" s="65"/>
      <c r="P220" s="65"/>
      <c r="Q220" s="65"/>
      <c r="R220" s="65"/>
      <c r="S220" s="294"/>
      <c r="T220" s="293"/>
      <c r="U220" s="65"/>
      <c r="V220" s="65"/>
      <c r="W220" s="170"/>
      <c r="X220" s="300"/>
      <c r="Y220" s="304"/>
      <c r="Z220" s="65"/>
      <c r="AA220" s="65"/>
      <c r="AB220" s="170"/>
      <c r="AC220" s="300"/>
      <c r="AD220" s="296"/>
      <c r="AE220" s="66"/>
      <c r="AF220" s="300"/>
    </row>
    <row r="221" spans="2:32" x14ac:dyDescent="0.2">
      <c r="B221" s="39" t="s">
        <v>94</v>
      </c>
      <c r="C221" s="274" t="s">
        <v>1744</v>
      </c>
      <c r="D221" s="276">
        <v>207</v>
      </c>
      <c r="E221" s="30" t="s">
        <v>42</v>
      </c>
      <c r="F221" s="296"/>
      <c r="G221" s="65">
        <v>3</v>
      </c>
      <c r="H221" s="65"/>
      <c r="I221" s="65"/>
      <c r="J221" s="65"/>
      <c r="K221" s="65"/>
      <c r="L221" s="65"/>
      <c r="M221" s="65"/>
      <c r="N221" s="65"/>
      <c r="O221" s="65"/>
      <c r="P221" s="65"/>
      <c r="Q221" s="65"/>
      <c r="R221" s="65"/>
      <c r="S221" s="294"/>
      <c r="T221" s="293"/>
      <c r="U221" s="65"/>
      <c r="V221" s="65"/>
      <c r="W221" s="170"/>
      <c r="X221" s="300"/>
      <c r="Y221" s="304"/>
      <c r="Z221" s="65"/>
      <c r="AA221" s="65"/>
      <c r="AB221" s="170"/>
      <c r="AC221" s="300"/>
      <c r="AD221" s="296"/>
      <c r="AE221" s="66"/>
      <c r="AF221" s="300"/>
    </row>
    <row r="222" spans="2:32" x14ac:dyDescent="0.2">
      <c r="B222" s="39" t="s">
        <v>94</v>
      </c>
      <c r="C222" s="274" t="s">
        <v>1744</v>
      </c>
      <c r="D222" s="274">
        <v>208</v>
      </c>
      <c r="E222" s="30" t="s">
        <v>316</v>
      </c>
      <c r="F222" s="296"/>
      <c r="G222" s="65">
        <v>3</v>
      </c>
      <c r="H222" s="65">
        <v>1</v>
      </c>
      <c r="I222" s="65">
        <v>2</v>
      </c>
      <c r="J222" s="65"/>
      <c r="K222" s="65">
        <v>3</v>
      </c>
      <c r="L222" s="65"/>
      <c r="M222" s="65"/>
      <c r="N222" s="65">
        <v>3</v>
      </c>
      <c r="O222" s="65"/>
      <c r="P222" s="65"/>
      <c r="Q222" s="65"/>
      <c r="R222" s="65"/>
      <c r="S222" s="294"/>
      <c r="T222" s="293"/>
      <c r="U222" s="65"/>
      <c r="V222" s="65"/>
      <c r="W222" s="170"/>
      <c r="X222" s="300"/>
      <c r="Y222" s="304"/>
      <c r="Z222" s="65"/>
      <c r="AA222" s="65"/>
      <c r="AB222" s="170"/>
      <c r="AC222" s="300"/>
      <c r="AD222" s="296"/>
      <c r="AE222" s="66"/>
      <c r="AF222" s="300"/>
    </row>
    <row r="223" spans="2:32" x14ac:dyDescent="0.2">
      <c r="B223" s="39" t="s">
        <v>94</v>
      </c>
      <c r="C223" s="274" t="s">
        <v>1744</v>
      </c>
      <c r="D223" s="276">
        <v>209</v>
      </c>
      <c r="E223" s="30" t="s">
        <v>44</v>
      </c>
      <c r="F223" s="296"/>
      <c r="G223" s="65">
        <v>1</v>
      </c>
      <c r="H223" s="65"/>
      <c r="I223" s="65">
        <v>6</v>
      </c>
      <c r="J223" s="65"/>
      <c r="K223" s="65"/>
      <c r="L223" s="65"/>
      <c r="M223" s="65"/>
      <c r="N223" s="65"/>
      <c r="O223" s="65"/>
      <c r="P223" s="65"/>
      <c r="Q223" s="65"/>
      <c r="R223" s="65"/>
      <c r="S223" s="294"/>
      <c r="T223" s="293"/>
      <c r="U223" s="65"/>
      <c r="V223" s="65"/>
      <c r="W223" s="170"/>
      <c r="X223" s="300"/>
      <c r="Y223" s="304"/>
      <c r="Z223" s="65"/>
      <c r="AA223" s="65"/>
      <c r="AB223" s="170"/>
      <c r="AC223" s="300"/>
      <c r="AD223" s="296"/>
      <c r="AE223" s="66"/>
      <c r="AF223" s="300"/>
    </row>
    <row r="224" spans="2:32" x14ac:dyDescent="0.2">
      <c r="B224" s="39" t="s">
        <v>94</v>
      </c>
      <c r="C224" s="274" t="s">
        <v>1744</v>
      </c>
      <c r="D224" s="276">
        <v>210</v>
      </c>
      <c r="E224" s="30" t="s">
        <v>42</v>
      </c>
      <c r="F224" s="296"/>
      <c r="G224" s="65">
        <v>3</v>
      </c>
      <c r="H224" s="65"/>
      <c r="I224" s="65"/>
      <c r="J224" s="65"/>
      <c r="K224" s="65"/>
      <c r="L224" s="65"/>
      <c r="M224" s="65"/>
      <c r="N224" s="65">
        <v>3</v>
      </c>
      <c r="O224" s="65"/>
      <c r="P224" s="65"/>
      <c r="Q224" s="65"/>
      <c r="R224" s="65"/>
      <c r="S224" s="294"/>
      <c r="T224" s="293"/>
      <c r="U224" s="65"/>
      <c r="V224" s="65"/>
      <c r="W224" s="170"/>
      <c r="X224" s="300"/>
      <c r="Y224" s="304"/>
      <c r="Z224" s="65"/>
      <c r="AA224" s="65"/>
      <c r="AB224" s="170"/>
      <c r="AC224" s="300"/>
      <c r="AD224" s="296"/>
      <c r="AE224" s="66"/>
      <c r="AF224" s="300"/>
    </row>
    <row r="225" spans="2:32" x14ac:dyDescent="0.2">
      <c r="B225" s="39" t="s">
        <v>94</v>
      </c>
      <c r="C225" s="274" t="s">
        <v>1744</v>
      </c>
      <c r="D225" s="274">
        <v>211</v>
      </c>
      <c r="E225" s="30" t="s">
        <v>42</v>
      </c>
      <c r="F225" s="296"/>
      <c r="G225" s="65">
        <v>3</v>
      </c>
      <c r="H225" s="65"/>
      <c r="I225" s="65"/>
      <c r="J225" s="65"/>
      <c r="K225" s="65"/>
      <c r="L225" s="65"/>
      <c r="M225" s="65"/>
      <c r="N225" s="65"/>
      <c r="O225" s="65"/>
      <c r="P225" s="65"/>
      <c r="Q225" s="65"/>
      <c r="R225" s="65"/>
      <c r="S225" s="294"/>
      <c r="T225" s="293"/>
      <c r="U225" s="65"/>
      <c r="V225" s="65"/>
      <c r="W225" s="170"/>
      <c r="X225" s="300"/>
      <c r="Y225" s="304"/>
      <c r="Z225" s="65"/>
      <c r="AA225" s="65"/>
      <c r="AB225" s="170"/>
      <c r="AC225" s="300"/>
      <c r="AD225" s="296"/>
      <c r="AE225" s="66"/>
      <c r="AF225" s="300"/>
    </row>
    <row r="226" spans="2:32" x14ac:dyDescent="0.2">
      <c r="B226" s="39" t="s">
        <v>94</v>
      </c>
      <c r="C226" s="274" t="s">
        <v>1744</v>
      </c>
      <c r="D226" s="276">
        <v>212</v>
      </c>
      <c r="E226" s="30" t="s">
        <v>42</v>
      </c>
      <c r="F226" s="296"/>
      <c r="G226" s="65">
        <v>3</v>
      </c>
      <c r="H226" s="65"/>
      <c r="I226" s="65"/>
      <c r="J226" s="65"/>
      <c r="K226" s="65"/>
      <c r="L226" s="65"/>
      <c r="M226" s="65"/>
      <c r="N226" s="65">
        <v>3</v>
      </c>
      <c r="O226" s="65"/>
      <c r="P226" s="65"/>
      <c r="Q226" s="65"/>
      <c r="R226" s="65"/>
      <c r="S226" s="294"/>
      <c r="T226" s="293"/>
      <c r="U226" s="65"/>
      <c r="V226" s="65"/>
      <c r="W226" s="170"/>
      <c r="X226" s="300"/>
      <c r="Y226" s="304"/>
      <c r="Z226" s="65"/>
      <c r="AA226" s="65"/>
      <c r="AB226" s="170"/>
      <c r="AC226" s="300"/>
      <c r="AD226" s="296"/>
      <c r="AE226" s="66"/>
      <c r="AF226" s="300"/>
    </row>
    <row r="227" spans="2:32" x14ac:dyDescent="0.2">
      <c r="B227" s="39" t="s">
        <v>94</v>
      </c>
      <c r="C227" s="274" t="s">
        <v>1744</v>
      </c>
      <c r="D227" s="276">
        <v>213</v>
      </c>
      <c r="E227" s="30" t="s">
        <v>42</v>
      </c>
      <c r="F227" s="296"/>
      <c r="G227" s="65">
        <v>3</v>
      </c>
      <c r="H227" s="65"/>
      <c r="I227" s="65"/>
      <c r="J227" s="65"/>
      <c r="K227" s="65"/>
      <c r="L227" s="65"/>
      <c r="M227" s="65"/>
      <c r="N227" s="65"/>
      <c r="O227" s="65"/>
      <c r="P227" s="65"/>
      <c r="Q227" s="65"/>
      <c r="R227" s="65"/>
      <c r="S227" s="294"/>
      <c r="T227" s="293"/>
      <c r="U227" s="65"/>
      <c r="V227" s="65"/>
      <c r="W227" s="170"/>
      <c r="X227" s="300"/>
      <c r="Y227" s="304"/>
      <c r="Z227" s="65"/>
      <c r="AA227" s="65"/>
      <c r="AB227" s="170"/>
      <c r="AC227" s="300"/>
      <c r="AD227" s="296"/>
      <c r="AE227" s="66"/>
      <c r="AF227" s="300"/>
    </row>
    <row r="228" spans="2:32" x14ac:dyDescent="0.2">
      <c r="B228" s="39" t="s">
        <v>94</v>
      </c>
      <c r="C228" s="274" t="s">
        <v>1744</v>
      </c>
      <c r="D228" s="274">
        <v>214</v>
      </c>
      <c r="E228" s="30" t="s">
        <v>42</v>
      </c>
      <c r="F228" s="296"/>
      <c r="G228" s="65">
        <v>3</v>
      </c>
      <c r="H228" s="65"/>
      <c r="I228" s="65"/>
      <c r="J228" s="65"/>
      <c r="K228" s="65"/>
      <c r="L228" s="65"/>
      <c r="M228" s="65"/>
      <c r="N228" s="65">
        <v>3</v>
      </c>
      <c r="O228" s="65"/>
      <c r="P228" s="65"/>
      <c r="Q228" s="65"/>
      <c r="R228" s="65"/>
      <c r="S228" s="294"/>
      <c r="T228" s="293"/>
      <c r="U228" s="65"/>
      <c r="V228" s="65"/>
      <c r="W228" s="170"/>
      <c r="X228" s="300"/>
      <c r="Y228" s="304"/>
      <c r="Z228" s="65"/>
      <c r="AA228" s="65"/>
      <c r="AB228" s="170"/>
      <c r="AC228" s="300"/>
      <c r="AD228" s="296"/>
      <c r="AE228" s="66"/>
      <c r="AF228" s="300"/>
    </row>
    <row r="229" spans="2:32" x14ac:dyDescent="0.2">
      <c r="B229" s="39" t="s">
        <v>94</v>
      </c>
      <c r="C229" s="274" t="s">
        <v>1744</v>
      </c>
      <c r="D229" s="276">
        <v>215</v>
      </c>
      <c r="E229" s="30" t="s">
        <v>44</v>
      </c>
      <c r="F229" s="296"/>
      <c r="G229" s="65">
        <v>1</v>
      </c>
      <c r="H229" s="65"/>
      <c r="I229" s="65">
        <v>6</v>
      </c>
      <c r="J229" s="65"/>
      <c r="K229" s="65"/>
      <c r="L229" s="65"/>
      <c r="M229" s="65"/>
      <c r="N229" s="65"/>
      <c r="O229" s="65"/>
      <c r="P229" s="65"/>
      <c r="Q229" s="65"/>
      <c r="R229" s="65"/>
      <c r="S229" s="294"/>
      <c r="T229" s="293"/>
      <c r="U229" s="65"/>
      <c r="V229" s="65"/>
      <c r="W229" s="170"/>
      <c r="X229" s="300"/>
      <c r="Y229" s="304"/>
      <c r="Z229" s="65"/>
      <c r="AA229" s="65"/>
      <c r="AB229" s="170"/>
      <c r="AC229" s="300"/>
      <c r="AD229" s="296"/>
      <c r="AE229" s="66"/>
      <c r="AF229" s="300"/>
    </row>
    <row r="230" spans="2:32" x14ac:dyDescent="0.2">
      <c r="B230" s="39" t="s">
        <v>94</v>
      </c>
      <c r="C230" s="274" t="s">
        <v>1744</v>
      </c>
      <c r="D230" s="276">
        <v>216</v>
      </c>
      <c r="E230" s="30" t="s">
        <v>42</v>
      </c>
      <c r="F230" s="296"/>
      <c r="G230" s="65">
        <v>3</v>
      </c>
      <c r="H230" s="65"/>
      <c r="I230" s="65"/>
      <c r="J230" s="65"/>
      <c r="K230" s="65"/>
      <c r="L230" s="65"/>
      <c r="M230" s="65"/>
      <c r="N230" s="65">
        <v>3</v>
      </c>
      <c r="O230" s="65"/>
      <c r="P230" s="65"/>
      <c r="Q230" s="65"/>
      <c r="R230" s="65"/>
      <c r="S230" s="294"/>
      <c r="T230" s="293"/>
      <c r="U230" s="65"/>
      <c r="V230" s="65"/>
      <c r="W230" s="170"/>
      <c r="X230" s="300"/>
      <c r="Y230" s="304"/>
      <c r="Z230" s="65"/>
      <c r="AA230" s="65"/>
      <c r="AB230" s="170"/>
      <c r="AC230" s="300"/>
      <c r="AD230" s="296"/>
      <c r="AE230" s="66"/>
      <c r="AF230" s="300"/>
    </row>
    <row r="231" spans="2:32" x14ac:dyDescent="0.2">
      <c r="B231" s="39" t="s">
        <v>94</v>
      </c>
      <c r="C231" s="274" t="s">
        <v>1744</v>
      </c>
      <c r="D231" s="274">
        <v>217</v>
      </c>
      <c r="E231" s="30" t="s">
        <v>316</v>
      </c>
      <c r="F231" s="296"/>
      <c r="G231" s="65">
        <v>3</v>
      </c>
      <c r="H231" s="65"/>
      <c r="I231" s="65">
        <v>3</v>
      </c>
      <c r="J231" s="65"/>
      <c r="K231" s="65">
        <v>3</v>
      </c>
      <c r="L231" s="65"/>
      <c r="M231" s="65"/>
      <c r="N231" s="65"/>
      <c r="O231" s="65"/>
      <c r="P231" s="65"/>
      <c r="Q231" s="65"/>
      <c r="R231" s="65"/>
      <c r="S231" s="313" t="s">
        <v>1788</v>
      </c>
      <c r="T231" s="293"/>
      <c r="U231" s="65"/>
      <c r="V231" s="65"/>
      <c r="W231" s="170"/>
      <c r="X231" s="300"/>
      <c r="Y231" s="304"/>
      <c r="Z231" s="65"/>
      <c r="AA231" s="65"/>
      <c r="AB231" s="170"/>
      <c r="AC231" s="300"/>
      <c r="AD231" s="296"/>
      <c r="AE231" s="66"/>
      <c r="AF231" s="300"/>
    </row>
    <row r="232" spans="2:32" x14ac:dyDescent="0.2">
      <c r="B232" s="39" t="s">
        <v>94</v>
      </c>
      <c r="C232" s="274" t="s">
        <v>1744</v>
      </c>
      <c r="D232" s="276">
        <v>218</v>
      </c>
      <c r="E232" s="30" t="s">
        <v>42</v>
      </c>
      <c r="F232" s="296"/>
      <c r="G232" s="65">
        <v>6</v>
      </c>
      <c r="H232" s="65"/>
      <c r="I232" s="65"/>
      <c r="J232" s="65"/>
      <c r="K232" s="65"/>
      <c r="L232" s="65"/>
      <c r="M232" s="65"/>
      <c r="N232" s="65">
        <v>3</v>
      </c>
      <c r="O232" s="65"/>
      <c r="P232" s="65"/>
      <c r="Q232" s="65"/>
      <c r="R232" s="65"/>
      <c r="S232" s="294"/>
      <c r="T232" s="293"/>
      <c r="U232" s="65"/>
      <c r="V232" s="65"/>
      <c r="W232" s="170"/>
      <c r="X232" s="300"/>
      <c r="Y232" s="304"/>
      <c r="Z232" s="65"/>
      <c r="AA232" s="65"/>
      <c r="AB232" s="170"/>
      <c r="AC232" s="300"/>
      <c r="AD232" s="296"/>
      <c r="AE232" s="66"/>
      <c r="AF232" s="300"/>
    </row>
    <row r="233" spans="2:32" x14ac:dyDescent="0.2">
      <c r="B233" s="39" t="s">
        <v>94</v>
      </c>
      <c r="C233" s="274" t="s">
        <v>1744</v>
      </c>
      <c r="D233" s="276">
        <v>219</v>
      </c>
      <c r="E233" s="30" t="s">
        <v>42</v>
      </c>
      <c r="F233" s="296"/>
      <c r="G233" s="65">
        <v>3</v>
      </c>
      <c r="H233" s="65"/>
      <c r="I233" s="65"/>
      <c r="J233" s="65"/>
      <c r="K233" s="65"/>
      <c r="L233" s="65"/>
      <c r="M233" s="65"/>
      <c r="N233" s="65"/>
      <c r="O233" s="65"/>
      <c r="P233" s="65"/>
      <c r="Q233" s="65"/>
      <c r="R233" s="65"/>
      <c r="S233" s="294"/>
      <c r="T233" s="293"/>
      <c r="U233" s="65"/>
      <c r="V233" s="65"/>
      <c r="W233" s="170"/>
      <c r="X233" s="300"/>
      <c r="Y233" s="304"/>
      <c r="Z233" s="65"/>
      <c r="AA233" s="65"/>
      <c r="AB233" s="170"/>
      <c r="AC233" s="300"/>
      <c r="AD233" s="296"/>
      <c r="AE233" s="66"/>
      <c r="AF233" s="300"/>
    </row>
    <row r="234" spans="2:32" x14ac:dyDescent="0.2">
      <c r="B234" s="39" t="s">
        <v>94</v>
      </c>
      <c r="C234" s="274" t="s">
        <v>1744</v>
      </c>
      <c r="D234" s="274">
        <v>220</v>
      </c>
      <c r="E234" s="30" t="s">
        <v>42</v>
      </c>
      <c r="F234" s="296"/>
      <c r="G234" s="65">
        <v>3</v>
      </c>
      <c r="H234" s="65"/>
      <c r="I234" s="65"/>
      <c r="J234" s="65"/>
      <c r="K234" s="65"/>
      <c r="L234" s="65"/>
      <c r="M234" s="65"/>
      <c r="N234" s="65">
        <v>3</v>
      </c>
      <c r="O234" s="65"/>
      <c r="P234" s="65"/>
      <c r="Q234" s="65"/>
      <c r="R234" s="65"/>
      <c r="S234" s="294"/>
      <c r="T234" s="293"/>
      <c r="U234" s="65"/>
      <c r="V234" s="65"/>
      <c r="W234" s="170"/>
      <c r="X234" s="300"/>
      <c r="Y234" s="304"/>
      <c r="Z234" s="65"/>
      <c r="AA234" s="65"/>
      <c r="AB234" s="170"/>
      <c r="AC234" s="300"/>
      <c r="AD234" s="296"/>
      <c r="AE234" s="66"/>
      <c r="AF234" s="300"/>
    </row>
    <row r="235" spans="2:32" x14ac:dyDescent="0.2">
      <c r="B235" s="39" t="s">
        <v>94</v>
      </c>
      <c r="C235" s="274" t="s">
        <v>1744</v>
      </c>
      <c r="D235" s="276">
        <v>221</v>
      </c>
      <c r="E235" s="30" t="s">
        <v>44</v>
      </c>
      <c r="F235" s="296"/>
      <c r="G235" s="65">
        <v>1</v>
      </c>
      <c r="H235" s="65"/>
      <c r="I235" s="65">
        <v>6</v>
      </c>
      <c r="J235" s="65"/>
      <c r="K235" s="65"/>
      <c r="L235" s="65"/>
      <c r="M235" s="65"/>
      <c r="N235" s="65"/>
      <c r="O235" s="65"/>
      <c r="P235" s="65"/>
      <c r="Q235" s="65"/>
      <c r="R235" s="65"/>
      <c r="S235" s="294"/>
      <c r="T235" s="293"/>
      <c r="U235" s="65"/>
      <c r="V235" s="65"/>
      <c r="W235" s="170"/>
      <c r="X235" s="300"/>
      <c r="Y235" s="304"/>
      <c r="Z235" s="65"/>
      <c r="AA235" s="65"/>
      <c r="AB235" s="170"/>
      <c r="AC235" s="300"/>
      <c r="AD235" s="296"/>
      <c r="AE235" s="66"/>
      <c r="AF235" s="300"/>
    </row>
    <row r="236" spans="2:32" x14ac:dyDescent="0.2">
      <c r="B236" s="39" t="s">
        <v>94</v>
      </c>
      <c r="C236" s="274" t="s">
        <v>1744</v>
      </c>
      <c r="D236" s="276">
        <v>222</v>
      </c>
      <c r="E236" s="30" t="s">
        <v>42</v>
      </c>
      <c r="F236" s="296"/>
      <c r="G236" s="65">
        <v>3</v>
      </c>
      <c r="H236" s="65"/>
      <c r="I236" s="65"/>
      <c r="J236" s="65"/>
      <c r="K236" s="65"/>
      <c r="L236" s="65"/>
      <c r="M236" s="65"/>
      <c r="N236" s="65">
        <v>3</v>
      </c>
      <c r="O236" s="65"/>
      <c r="P236" s="65"/>
      <c r="Q236" s="65"/>
      <c r="R236" s="65"/>
      <c r="S236" s="294"/>
      <c r="T236" s="293"/>
      <c r="U236" s="65"/>
      <c r="V236" s="65"/>
      <c r="W236" s="170"/>
      <c r="X236" s="300"/>
      <c r="Y236" s="304"/>
      <c r="Z236" s="65"/>
      <c r="AA236" s="65"/>
      <c r="AB236" s="170"/>
      <c r="AC236" s="300"/>
      <c r="AD236" s="296"/>
      <c r="AE236" s="66"/>
      <c r="AF236" s="300"/>
    </row>
    <row r="237" spans="2:32" x14ac:dyDescent="0.2">
      <c r="B237" s="39" t="s">
        <v>94</v>
      </c>
      <c r="C237" s="274" t="s">
        <v>1744</v>
      </c>
      <c r="D237" s="274">
        <v>223</v>
      </c>
      <c r="E237" s="30" t="s">
        <v>42</v>
      </c>
      <c r="F237" s="296"/>
      <c r="G237" s="65">
        <v>3</v>
      </c>
      <c r="H237" s="65"/>
      <c r="I237" s="65"/>
      <c r="J237" s="65"/>
      <c r="K237" s="65"/>
      <c r="L237" s="65"/>
      <c r="M237" s="65"/>
      <c r="N237" s="65"/>
      <c r="O237" s="65"/>
      <c r="P237" s="65"/>
      <c r="Q237" s="65"/>
      <c r="R237" s="65"/>
      <c r="S237" s="294"/>
      <c r="T237" s="293"/>
      <c r="U237" s="65"/>
      <c r="V237" s="65"/>
      <c r="W237" s="170"/>
      <c r="X237" s="300"/>
      <c r="Y237" s="304"/>
      <c r="Z237" s="65"/>
      <c r="AA237" s="65"/>
      <c r="AB237" s="170"/>
      <c r="AC237" s="300"/>
      <c r="AD237" s="296"/>
      <c r="AE237" s="66"/>
      <c r="AF237" s="300"/>
    </row>
    <row r="238" spans="2:32" x14ac:dyDescent="0.2">
      <c r="B238" s="39" t="s">
        <v>94</v>
      </c>
      <c r="C238" s="274" t="s">
        <v>1744</v>
      </c>
      <c r="D238" s="276">
        <v>224</v>
      </c>
      <c r="E238" s="30" t="s">
        <v>42</v>
      </c>
      <c r="F238" s="296"/>
      <c r="G238" s="65">
        <v>3</v>
      </c>
      <c r="H238" s="65"/>
      <c r="I238" s="65"/>
      <c r="J238" s="65"/>
      <c r="K238" s="65"/>
      <c r="L238" s="65"/>
      <c r="M238" s="65"/>
      <c r="N238" s="65">
        <v>3</v>
      </c>
      <c r="O238" s="65"/>
      <c r="P238" s="65"/>
      <c r="Q238" s="65"/>
      <c r="R238" s="65"/>
      <c r="S238" s="294"/>
      <c r="T238" s="293"/>
      <c r="U238" s="65"/>
      <c r="V238" s="65"/>
      <c r="W238" s="170"/>
      <c r="X238" s="300"/>
      <c r="Y238" s="304"/>
      <c r="Z238" s="65"/>
      <c r="AA238" s="65"/>
      <c r="AB238" s="170"/>
      <c r="AC238" s="300"/>
      <c r="AD238" s="296"/>
      <c r="AE238" s="66"/>
      <c r="AF238" s="300"/>
    </row>
    <row r="239" spans="2:32" x14ac:dyDescent="0.2">
      <c r="B239" s="39" t="s">
        <v>94</v>
      </c>
      <c r="C239" s="274" t="s">
        <v>1744</v>
      </c>
      <c r="D239" s="276">
        <v>225</v>
      </c>
      <c r="E239" s="30" t="s">
        <v>42</v>
      </c>
      <c r="F239" s="296"/>
      <c r="G239" s="65">
        <v>3</v>
      </c>
      <c r="H239" s="65"/>
      <c r="I239" s="65"/>
      <c r="J239" s="65"/>
      <c r="K239" s="65"/>
      <c r="L239" s="65"/>
      <c r="M239" s="65"/>
      <c r="N239" s="65"/>
      <c r="O239" s="65"/>
      <c r="P239" s="65"/>
      <c r="Q239" s="65"/>
      <c r="R239" s="65"/>
      <c r="S239" s="294"/>
      <c r="T239" s="293"/>
      <c r="U239" s="65"/>
      <c r="V239" s="65"/>
      <c r="W239" s="170"/>
      <c r="X239" s="300"/>
      <c r="Y239" s="304"/>
      <c r="Z239" s="65"/>
      <c r="AA239" s="65"/>
      <c r="AB239" s="170"/>
      <c r="AC239" s="300"/>
      <c r="AD239" s="296"/>
      <c r="AE239" s="66"/>
      <c r="AF239" s="300"/>
    </row>
    <row r="240" spans="2:32" x14ac:dyDescent="0.2">
      <c r="B240" s="39" t="s">
        <v>94</v>
      </c>
      <c r="C240" s="274" t="s">
        <v>1744</v>
      </c>
      <c r="D240" s="274">
        <v>226</v>
      </c>
      <c r="E240" s="30" t="s">
        <v>42</v>
      </c>
      <c r="F240" s="296"/>
      <c r="G240" s="65">
        <v>3</v>
      </c>
      <c r="H240" s="65"/>
      <c r="I240" s="65"/>
      <c r="J240" s="65"/>
      <c r="K240" s="65"/>
      <c r="L240" s="65"/>
      <c r="M240" s="65"/>
      <c r="N240" s="65">
        <v>3</v>
      </c>
      <c r="O240" s="65"/>
      <c r="P240" s="65"/>
      <c r="Q240" s="65"/>
      <c r="R240" s="65"/>
      <c r="S240" s="294"/>
      <c r="T240" s="293"/>
      <c r="U240" s="65"/>
      <c r="V240" s="65"/>
      <c r="W240" s="170"/>
      <c r="X240" s="300"/>
      <c r="Y240" s="304"/>
      <c r="Z240" s="65"/>
      <c r="AA240" s="65"/>
      <c r="AB240" s="170"/>
      <c r="AC240" s="300"/>
      <c r="AD240" s="296"/>
      <c r="AE240" s="66"/>
      <c r="AF240" s="300"/>
    </row>
    <row r="241" spans="2:32" x14ac:dyDescent="0.2">
      <c r="B241" s="39" t="s">
        <v>94</v>
      </c>
      <c r="C241" s="274" t="s">
        <v>1744</v>
      </c>
      <c r="D241" s="276">
        <v>227</v>
      </c>
      <c r="E241" s="30" t="s">
        <v>44</v>
      </c>
      <c r="F241" s="296"/>
      <c r="G241" s="65">
        <v>1</v>
      </c>
      <c r="H241" s="65"/>
      <c r="I241" s="65">
        <v>6</v>
      </c>
      <c r="J241" s="65"/>
      <c r="K241" s="65"/>
      <c r="L241" s="65"/>
      <c r="M241" s="65"/>
      <c r="N241" s="65"/>
      <c r="O241" s="65"/>
      <c r="P241" s="65"/>
      <c r="Q241" s="65"/>
      <c r="R241" s="65"/>
      <c r="S241" s="294"/>
      <c r="T241" s="293"/>
      <c r="U241" s="65"/>
      <c r="V241" s="65"/>
      <c r="W241" s="170"/>
      <c r="X241" s="300"/>
      <c r="Y241" s="304"/>
      <c r="Z241" s="65"/>
      <c r="AA241" s="65"/>
      <c r="AB241" s="170"/>
      <c r="AC241" s="300"/>
      <c r="AD241" s="296"/>
      <c r="AE241" s="66"/>
      <c r="AF241" s="300"/>
    </row>
    <row r="242" spans="2:32" x14ac:dyDescent="0.2">
      <c r="B242" s="39" t="s">
        <v>94</v>
      </c>
      <c r="C242" s="274" t="s">
        <v>1744</v>
      </c>
      <c r="D242" s="276">
        <v>228</v>
      </c>
      <c r="E242" s="30" t="s">
        <v>42</v>
      </c>
      <c r="F242" s="296"/>
      <c r="G242" s="65">
        <v>3</v>
      </c>
      <c r="H242" s="65"/>
      <c r="I242" s="65"/>
      <c r="J242" s="65"/>
      <c r="K242" s="65"/>
      <c r="L242" s="65"/>
      <c r="M242" s="65"/>
      <c r="N242" s="65">
        <v>3</v>
      </c>
      <c r="O242" s="65"/>
      <c r="P242" s="65"/>
      <c r="Q242" s="65"/>
      <c r="R242" s="65"/>
      <c r="S242" s="294"/>
      <c r="T242" s="293"/>
      <c r="U242" s="65"/>
      <c r="V242" s="65"/>
      <c r="W242" s="170"/>
      <c r="X242" s="300"/>
      <c r="Y242" s="304"/>
      <c r="Z242" s="65"/>
      <c r="AA242" s="65"/>
      <c r="AB242" s="170"/>
      <c r="AC242" s="300"/>
      <c r="AD242" s="296"/>
      <c r="AE242" s="66"/>
      <c r="AF242" s="300"/>
    </row>
    <row r="243" spans="2:32" x14ac:dyDescent="0.2">
      <c r="B243" s="39" t="s">
        <v>94</v>
      </c>
      <c r="C243" s="274" t="s">
        <v>1744</v>
      </c>
      <c r="D243" s="274">
        <v>229</v>
      </c>
      <c r="E243" s="30" t="s">
        <v>42</v>
      </c>
      <c r="F243" s="296"/>
      <c r="G243" s="65">
        <v>3</v>
      </c>
      <c r="H243" s="65"/>
      <c r="I243" s="65"/>
      <c r="J243" s="65"/>
      <c r="K243" s="65"/>
      <c r="L243" s="65"/>
      <c r="M243" s="65"/>
      <c r="N243" s="65"/>
      <c r="O243" s="65"/>
      <c r="P243" s="65"/>
      <c r="Q243" s="65"/>
      <c r="R243" s="65"/>
      <c r="S243" s="294"/>
      <c r="T243" s="293"/>
      <c r="U243" s="65"/>
      <c r="V243" s="65"/>
      <c r="W243" s="170"/>
      <c r="X243" s="300"/>
      <c r="Y243" s="304"/>
      <c r="Z243" s="65"/>
      <c r="AA243" s="65"/>
      <c r="AB243" s="170"/>
      <c r="AC243" s="300"/>
      <c r="AD243" s="296"/>
      <c r="AE243" s="66"/>
      <c r="AF243" s="300"/>
    </row>
    <row r="244" spans="2:32" x14ac:dyDescent="0.2">
      <c r="B244" s="39" t="s">
        <v>94</v>
      </c>
      <c r="C244" s="274" t="s">
        <v>1744</v>
      </c>
      <c r="D244" s="276">
        <v>230</v>
      </c>
      <c r="E244" s="30" t="s">
        <v>316</v>
      </c>
      <c r="F244" s="296"/>
      <c r="G244" s="65">
        <v>3</v>
      </c>
      <c r="H244" s="65">
        <v>3</v>
      </c>
      <c r="I244" s="65"/>
      <c r="J244" s="65"/>
      <c r="K244" s="65">
        <v>3</v>
      </c>
      <c r="L244" s="65"/>
      <c r="M244" s="65"/>
      <c r="N244" s="65">
        <v>3</v>
      </c>
      <c r="O244" s="65"/>
      <c r="P244" s="65"/>
      <c r="Q244" s="65"/>
      <c r="R244" s="65"/>
      <c r="S244" s="294"/>
      <c r="T244" s="293"/>
      <c r="U244" s="65"/>
      <c r="V244" s="65"/>
      <c r="W244" s="170"/>
      <c r="X244" s="300"/>
      <c r="Y244" s="304"/>
      <c r="Z244" s="65"/>
      <c r="AA244" s="65"/>
      <c r="AB244" s="170"/>
      <c r="AC244" s="300"/>
      <c r="AD244" s="296"/>
      <c r="AE244" s="66"/>
      <c r="AF244" s="300"/>
    </row>
    <row r="245" spans="2:32" x14ac:dyDescent="0.2">
      <c r="B245" s="39" t="s">
        <v>94</v>
      </c>
      <c r="C245" s="274" t="s">
        <v>1744</v>
      </c>
      <c r="D245" s="276">
        <v>231</v>
      </c>
      <c r="E245" s="30" t="s">
        <v>42</v>
      </c>
      <c r="F245" s="296"/>
      <c r="G245" s="65">
        <v>3</v>
      </c>
      <c r="H245" s="65"/>
      <c r="I245" s="65"/>
      <c r="J245" s="65"/>
      <c r="K245" s="65"/>
      <c r="L245" s="65"/>
      <c r="M245" s="65"/>
      <c r="N245" s="65"/>
      <c r="O245" s="65"/>
      <c r="P245" s="65"/>
      <c r="Q245" s="65"/>
      <c r="R245" s="65"/>
      <c r="S245" s="294"/>
      <c r="T245" s="293"/>
      <c r="U245" s="65"/>
      <c r="V245" s="65"/>
      <c r="W245" s="170"/>
      <c r="X245" s="300"/>
      <c r="Y245" s="304"/>
      <c r="Z245" s="65"/>
      <c r="AA245" s="65"/>
      <c r="AB245" s="170"/>
      <c r="AC245" s="300"/>
      <c r="AD245" s="296"/>
      <c r="AE245" s="66"/>
      <c r="AF245" s="300"/>
    </row>
    <row r="246" spans="2:32" x14ac:dyDescent="0.2">
      <c r="B246" s="39" t="s">
        <v>94</v>
      </c>
      <c r="C246" s="274" t="s">
        <v>1744</v>
      </c>
      <c r="D246" s="274">
        <v>232</v>
      </c>
      <c r="E246" s="30" t="s">
        <v>42</v>
      </c>
      <c r="F246" s="296"/>
      <c r="G246" s="65">
        <v>3</v>
      </c>
      <c r="H246" s="65"/>
      <c r="I246" s="65"/>
      <c r="J246" s="65"/>
      <c r="K246" s="65"/>
      <c r="L246" s="65"/>
      <c r="M246" s="65"/>
      <c r="N246" s="65">
        <v>3</v>
      </c>
      <c r="O246" s="65"/>
      <c r="P246" s="65"/>
      <c r="Q246" s="65"/>
      <c r="R246" s="65"/>
      <c r="S246" s="294"/>
      <c r="T246" s="293"/>
      <c r="U246" s="65"/>
      <c r="V246" s="65"/>
      <c r="W246" s="170"/>
      <c r="X246" s="300"/>
      <c r="Y246" s="304"/>
      <c r="Z246" s="65"/>
      <c r="AA246" s="65"/>
      <c r="AB246" s="170"/>
      <c r="AC246" s="300"/>
      <c r="AD246" s="296"/>
      <c r="AE246" s="66"/>
      <c r="AF246" s="300"/>
    </row>
    <row r="247" spans="2:32" x14ac:dyDescent="0.2">
      <c r="B247" s="39" t="s">
        <v>94</v>
      </c>
      <c r="C247" s="274" t="s">
        <v>1744</v>
      </c>
      <c r="D247" s="276">
        <v>233</v>
      </c>
      <c r="E247" s="30" t="s">
        <v>42</v>
      </c>
      <c r="F247" s="296"/>
      <c r="G247" s="65">
        <v>3</v>
      </c>
      <c r="H247" s="65"/>
      <c r="I247" s="65"/>
      <c r="J247" s="65"/>
      <c r="K247" s="65"/>
      <c r="L247" s="65"/>
      <c r="M247" s="65"/>
      <c r="N247" s="65"/>
      <c r="O247" s="65"/>
      <c r="P247" s="65"/>
      <c r="Q247" s="65"/>
      <c r="R247" s="65"/>
      <c r="S247" s="313" t="s">
        <v>1789</v>
      </c>
      <c r="T247" s="293"/>
      <c r="U247" s="65"/>
      <c r="V247" s="65"/>
      <c r="W247" s="170"/>
      <c r="X247" s="300"/>
      <c r="Y247" s="304"/>
      <c r="Z247" s="65"/>
      <c r="AA247" s="65"/>
      <c r="AB247" s="170"/>
      <c r="AC247" s="300"/>
      <c r="AD247" s="296"/>
      <c r="AE247" s="66"/>
      <c r="AF247" s="300"/>
    </row>
    <row r="248" spans="2:32" x14ac:dyDescent="0.2">
      <c r="B248" s="39" t="s">
        <v>94</v>
      </c>
      <c r="C248" s="274" t="s">
        <v>1744</v>
      </c>
      <c r="D248" s="276">
        <v>234</v>
      </c>
      <c r="E248" s="30" t="s">
        <v>1723</v>
      </c>
      <c r="F248" s="296"/>
      <c r="G248" s="65">
        <v>2</v>
      </c>
      <c r="H248" s="65"/>
      <c r="I248" s="65">
        <v>6</v>
      </c>
      <c r="J248" s="65"/>
      <c r="K248" s="65"/>
      <c r="L248" s="65"/>
      <c r="M248" s="65"/>
      <c r="N248" s="65">
        <v>3</v>
      </c>
      <c r="O248" s="65"/>
      <c r="P248" s="65"/>
      <c r="Q248" s="65"/>
      <c r="R248" s="65"/>
      <c r="S248" s="313" t="s">
        <v>1789</v>
      </c>
      <c r="T248" s="293"/>
      <c r="U248" s="65"/>
      <c r="V248" s="65"/>
      <c r="W248" s="170"/>
      <c r="X248" s="300"/>
      <c r="Y248" s="304"/>
      <c r="Z248" s="65"/>
      <c r="AA248" s="65"/>
      <c r="AB248" s="170"/>
      <c r="AC248" s="300"/>
      <c r="AD248" s="296"/>
      <c r="AE248" s="66"/>
      <c r="AF248" s="300"/>
    </row>
    <row r="249" spans="2:32" x14ac:dyDescent="0.2">
      <c r="B249" s="39" t="s">
        <v>94</v>
      </c>
      <c r="C249" s="274" t="s">
        <v>1744</v>
      </c>
      <c r="D249" s="274">
        <v>235</v>
      </c>
      <c r="E249" s="30" t="s">
        <v>42</v>
      </c>
      <c r="F249" s="296"/>
      <c r="G249" s="65">
        <v>3</v>
      </c>
      <c r="H249" s="65"/>
      <c r="I249" s="65"/>
      <c r="J249" s="65"/>
      <c r="K249" s="65"/>
      <c r="L249" s="65"/>
      <c r="M249" s="65"/>
      <c r="N249" s="65"/>
      <c r="O249" s="65"/>
      <c r="P249" s="65"/>
      <c r="Q249" s="65"/>
      <c r="R249" s="65"/>
      <c r="S249" s="294"/>
      <c r="T249" s="293"/>
      <c r="U249" s="65"/>
      <c r="V249" s="65"/>
      <c r="W249" s="170"/>
      <c r="X249" s="300"/>
      <c r="Y249" s="304"/>
      <c r="Z249" s="65"/>
      <c r="AA249" s="65"/>
      <c r="AB249" s="170"/>
      <c r="AC249" s="300"/>
      <c r="AD249" s="296"/>
      <c r="AE249" s="66"/>
      <c r="AF249" s="300"/>
    </row>
    <row r="250" spans="2:32" x14ac:dyDescent="0.2">
      <c r="B250" s="39" t="s">
        <v>94</v>
      </c>
      <c r="C250" s="274" t="s">
        <v>1744</v>
      </c>
      <c r="D250" s="276">
        <v>236</v>
      </c>
      <c r="E250" s="30" t="s">
        <v>1717</v>
      </c>
      <c r="F250" s="296"/>
      <c r="G250" s="65">
        <v>4</v>
      </c>
      <c r="H250" s="65"/>
      <c r="I250" s="65">
        <v>3</v>
      </c>
      <c r="J250" s="65"/>
      <c r="K250" s="65"/>
      <c r="L250" s="65"/>
      <c r="M250" s="65"/>
      <c r="N250" s="65">
        <v>6</v>
      </c>
      <c r="O250" s="65"/>
      <c r="P250" s="65"/>
      <c r="Q250" s="65"/>
      <c r="R250" s="65"/>
      <c r="S250" s="294"/>
      <c r="T250" s="293"/>
      <c r="U250" s="65"/>
      <c r="V250" s="65"/>
      <c r="W250" s="170"/>
      <c r="X250" s="300"/>
      <c r="Y250" s="304"/>
      <c r="Z250" s="65"/>
      <c r="AA250" s="65"/>
      <c r="AB250" s="170"/>
      <c r="AC250" s="300"/>
      <c r="AD250" s="296"/>
      <c r="AE250" s="66"/>
      <c r="AF250" s="300"/>
    </row>
    <row r="251" spans="2:32" x14ac:dyDescent="0.2">
      <c r="B251" s="39" t="s">
        <v>94</v>
      </c>
      <c r="C251" s="274" t="s">
        <v>1744</v>
      </c>
      <c r="D251" s="276">
        <v>237</v>
      </c>
      <c r="E251" s="30" t="s">
        <v>42</v>
      </c>
      <c r="F251" s="296"/>
      <c r="G251" s="65">
        <v>6</v>
      </c>
      <c r="H251" s="65"/>
      <c r="I251" s="65"/>
      <c r="J251" s="65"/>
      <c r="K251" s="65"/>
      <c r="L251" s="65"/>
      <c r="M251" s="65"/>
      <c r="N251" s="65"/>
      <c r="O251" s="65"/>
      <c r="P251" s="65"/>
      <c r="Q251" s="65"/>
      <c r="R251" s="65"/>
      <c r="S251" s="294"/>
      <c r="T251" s="293"/>
      <c r="U251" s="65"/>
      <c r="V251" s="65"/>
      <c r="W251" s="170"/>
      <c r="X251" s="300"/>
      <c r="Y251" s="304"/>
      <c r="Z251" s="65"/>
      <c r="AA251" s="65"/>
      <c r="AB251" s="170"/>
      <c r="AC251" s="300"/>
      <c r="AD251" s="296"/>
      <c r="AE251" s="66"/>
      <c r="AF251" s="300"/>
    </row>
    <row r="252" spans="2:32" x14ac:dyDescent="0.2">
      <c r="B252" s="39" t="s">
        <v>94</v>
      </c>
      <c r="C252" s="274" t="s">
        <v>1744</v>
      </c>
      <c r="D252" s="274">
        <v>238</v>
      </c>
      <c r="E252" s="30" t="s">
        <v>49</v>
      </c>
      <c r="F252" s="296"/>
      <c r="G252" s="65"/>
      <c r="H252" s="65">
        <v>3</v>
      </c>
      <c r="I252" s="65"/>
      <c r="J252" s="65"/>
      <c r="K252" s="65">
        <v>3</v>
      </c>
      <c r="L252" s="65"/>
      <c r="M252" s="65"/>
      <c r="N252" s="65"/>
      <c r="O252" s="65"/>
      <c r="P252" s="65"/>
      <c r="Q252" s="65"/>
      <c r="R252" s="65"/>
      <c r="S252" s="294"/>
      <c r="T252" s="293"/>
      <c r="U252" s="65"/>
      <c r="V252" s="65"/>
      <c r="W252" s="170"/>
      <c r="X252" s="300"/>
      <c r="Y252" s="304"/>
      <c r="Z252" s="65"/>
      <c r="AA252" s="65"/>
      <c r="AB252" s="170"/>
      <c r="AC252" s="300"/>
      <c r="AD252" s="296"/>
      <c r="AE252" s="66"/>
      <c r="AF252" s="300"/>
    </row>
    <row r="253" spans="2:32" x14ac:dyDescent="0.2">
      <c r="B253" s="39" t="s">
        <v>94</v>
      </c>
      <c r="C253" s="274" t="s">
        <v>1744</v>
      </c>
      <c r="D253" s="276">
        <v>239</v>
      </c>
      <c r="E253" s="30" t="s">
        <v>1748</v>
      </c>
      <c r="F253" s="296"/>
      <c r="G253" s="65"/>
      <c r="H253" s="65">
        <v>3</v>
      </c>
      <c r="I253" s="65"/>
      <c r="J253" s="65"/>
      <c r="K253" s="65"/>
      <c r="L253" s="65"/>
      <c r="M253" s="65"/>
      <c r="N253" s="65"/>
      <c r="O253" s="65"/>
      <c r="P253" s="65"/>
      <c r="Q253" s="65"/>
      <c r="R253" s="65"/>
      <c r="S253" s="294"/>
      <c r="T253" s="293"/>
      <c r="U253" s="65"/>
      <c r="V253" s="65"/>
      <c r="W253" s="170"/>
      <c r="X253" s="300"/>
      <c r="Y253" s="304"/>
      <c r="Z253" s="65"/>
      <c r="AA253" s="65"/>
      <c r="AB253" s="170"/>
      <c r="AC253" s="300"/>
      <c r="AD253" s="296"/>
      <c r="AE253" s="66"/>
      <c r="AF253" s="300"/>
    </row>
    <row r="254" spans="2:32" x14ac:dyDescent="0.2">
      <c r="B254" s="39" t="s">
        <v>94</v>
      </c>
      <c r="C254" s="274" t="s">
        <v>1744</v>
      </c>
      <c r="D254" s="276">
        <v>240</v>
      </c>
      <c r="E254" s="30" t="s">
        <v>42</v>
      </c>
      <c r="F254" s="296"/>
      <c r="G254" s="65">
        <v>3</v>
      </c>
      <c r="H254" s="65"/>
      <c r="I254" s="65"/>
      <c r="J254" s="65"/>
      <c r="K254" s="65">
        <v>3</v>
      </c>
      <c r="L254" s="65"/>
      <c r="M254" s="65"/>
      <c r="N254" s="65"/>
      <c r="O254" s="65"/>
      <c r="P254" s="65"/>
      <c r="Q254" s="65"/>
      <c r="R254" s="65"/>
      <c r="S254" s="294"/>
      <c r="T254" s="293"/>
      <c r="U254" s="65"/>
      <c r="V254" s="65"/>
      <c r="W254" s="170"/>
      <c r="X254" s="300"/>
      <c r="Y254" s="304"/>
      <c r="Z254" s="65"/>
      <c r="AA254" s="65"/>
      <c r="AB254" s="170"/>
      <c r="AC254" s="300"/>
      <c r="AD254" s="296"/>
      <c r="AE254" s="66"/>
      <c r="AF254" s="300"/>
    </row>
    <row r="255" spans="2:32" x14ac:dyDescent="0.2">
      <c r="B255" s="39" t="s">
        <v>94</v>
      </c>
      <c r="C255" s="274" t="s">
        <v>1744</v>
      </c>
      <c r="D255" s="274">
        <v>241</v>
      </c>
      <c r="E255" s="30" t="s">
        <v>44</v>
      </c>
      <c r="F255" s="296"/>
      <c r="G255" s="65">
        <v>1</v>
      </c>
      <c r="H255" s="65"/>
      <c r="I255" s="65">
        <v>6</v>
      </c>
      <c r="J255" s="65"/>
      <c r="K255" s="65">
        <v>3</v>
      </c>
      <c r="L255" s="65"/>
      <c r="M255" s="65"/>
      <c r="N255" s="65"/>
      <c r="O255" s="65"/>
      <c r="P255" s="65"/>
      <c r="Q255" s="65"/>
      <c r="R255" s="65"/>
      <c r="S255" s="294"/>
      <c r="T255" s="293"/>
      <c r="U255" s="65"/>
      <c r="V255" s="65"/>
      <c r="W255" s="170"/>
      <c r="X255" s="300"/>
      <c r="Y255" s="304"/>
      <c r="Z255" s="65"/>
      <c r="AA255" s="65"/>
      <c r="AB255" s="170"/>
      <c r="AC255" s="300"/>
      <c r="AD255" s="296"/>
      <c r="AE255" s="66"/>
      <c r="AF255" s="300"/>
    </row>
    <row r="256" spans="2:32" x14ac:dyDescent="0.2">
      <c r="B256" s="39" t="s">
        <v>94</v>
      </c>
      <c r="C256" s="274" t="s">
        <v>1744</v>
      </c>
      <c r="D256" s="276">
        <v>242</v>
      </c>
      <c r="E256" s="30" t="s">
        <v>49</v>
      </c>
      <c r="F256" s="296"/>
      <c r="G256" s="65"/>
      <c r="H256" s="65"/>
      <c r="I256" s="65">
        <v>3</v>
      </c>
      <c r="J256" s="65"/>
      <c r="K256" s="65">
        <v>3</v>
      </c>
      <c r="L256" s="65"/>
      <c r="M256" s="65"/>
      <c r="N256" s="65">
        <v>3</v>
      </c>
      <c r="O256" s="65"/>
      <c r="P256" s="65"/>
      <c r="Q256" s="65"/>
      <c r="R256" s="65"/>
      <c r="S256" s="294"/>
      <c r="T256" s="293"/>
      <c r="U256" s="65"/>
      <c r="V256" s="65"/>
      <c r="W256" s="170"/>
      <c r="X256" s="300"/>
      <c r="Y256" s="304"/>
      <c r="Z256" s="65"/>
      <c r="AA256" s="65"/>
      <c r="AB256" s="170"/>
      <c r="AC256" s="300"/>
      <c r="AD256" s="296"/>
      <c r="AE256" s="66"/>
      <c r="AF256" s="300"/>
    </row>
    <row r="257" spans="2:32" x14ac:dyDescent="0.2">
      <c r="B257" s="39" t="s">
        <v>94</v>
      </c>
      <c r="C257" s="274" t="s">
        <v>1744</v>
      </c>
      <c r="D257" s="276">
        <v>243</v>
      </c>
      <c r="E257" s="30" t="s">
        <v>49</v>
      </c>
      <c r="F257" s="296"/>
      <c r="G257" s="65"/>
      <c r="H257" s="65"/>
      <c r="I257" s="65">
        <v>3</v>
      </c>
      <c r="J257" s="65"/>
      <c r="K257" s="65"/>
      <c r="L257" s="65"/>
      <c r="M257" s="65"/>
      <c r="N257" s="65"/>
      <c r="O257" s="65"/>
      <c r="P257" s="65"/>
      <c r="Q257" s="65"/>
      <c r="R257" s="65"/>
      <c r="S257" s="294"/>
      <c r="T257" s="293"/>
      <c r="U257" s="65"/>
      <c r="V257" s="65"/>
      <c r="W257" s="170"/>
      <c r="X257" s="300"/>
      <c r="Y257" s="304"/>
      <c r="Z257" s="65"/>
      <c r="AA257" s="65"/>
      <c r="AB257" s="170"/>
      <c r="AC257" s="300"/>
      <c r="AD257" s="296"/>
      <c r="AE257" s="66"/>
      <c r="AF257" s="300"/>
    </row>
    <row r="258" spans="2:32" x14ac:dyDescent="0.2">
      <c r="B258" s="39" t="s">
        <v>94</v>
      </c>
      <c r="C258" s="274" t="s">
        <v>1744</v>
      </c>
      <c r="D258" s="274">
        <v>244</v>
      </c>
      <c r="E258" s="30" t="s">
        <v>1723</v>
      </c>
      <c r="F258" s="296"/>
      <c r="G258" s="65">
        <v>1</v>
      </c>
      <c r="H258" s="65"/>
      <c r="I258" s="65">
        <v>6</v>
      </c>
      <c r="J258" s="65"/>
      <c r="K258" s="65"/>
      <c r="L258" s="65"/>
      <c r="M258" s="65"/>
      <c r="N258" s="65"/>
      <c r="O258" s="65"/>
      <c r="P258" s="65"/>
      <c r="Q258" s="65"/>
      <c r="R258" s="65"/>
      <c r="S258" s="294"/>
      <c r="T258" s="293"/>
      <c r="U258" s="65"/>
      <c r="V258" s="65"/>
      <c r="W258" s="170"/>
      <c r="X258" s="300"/>
      <c r="Y258" s="304"/>
      <c r="Z258" s="65"/>
      <c r="AA258" s="65"/>
      <c r="AB258" s="170"/>
      <c r="AC258" s="300"/>
      <c r="AD258" s="296"/>
      <c r="AE258" s="66"/>
      <c r="AF258" s="300"/>
    </row>
    <row r="259" spans="2:32" x14ac:dyDescent="0.2">
      <c r="B259" s="39" t="s">
        <v>94</v>
      </c>
      <c r="C259" s="274" t="s">
        <v>1744</v>
      </c>
      <c r="D259" s="276">
        <v>245</v>
      </c>
      <c r="E259" s="30" t="s">
        <v>49</v>
      </c>
      <c r="F259" s="296"/>
      <c r="G259" s="65"/>
      <c r="H259" s="65"/>
      <c r="I259" s="65">
        <v>3</v>
      </c>
      <c r="J259" s="65"/>
      <c r="K259" s="65">
        <v>3</v>
      </c>
      <c r="L259" s="65"/>
      <c r="M259" s="65"/>
      <c r="N259" s="65">
        <v>3</v>
      </c>
      <c r="O259" s="65"/>
      <c r="P259" s="65"/>
      <c r="Q259" s="65"/>
      <c r="R259" s="65"/>
      <c r="S259" s="294"/>
      <c r="T259" s="293"/>
      <c r="U259" s="65"/>
      <c r="V259" s="65"/>
      <c r="W259" s="170"/>
      <c r="X259" s="300"/>
      <c r="Y259" s="304"/>
      <c r="Z259" s="65"/>
      <c r="AA259" s="65"/>
      <c r="AB259" s="170"/>
      <c r="AC259" s="300"/>
      <c r="AD259" s="296"/>
      <c r="AE259" s="66"/>
      <c r="AF259" s="300"/>
    </row>
    <row r="260" spans="2:32" x14ac:dyDescent="0.2">
      <c r="B260" s="39" t="s">
        <v>94</v>
      </c>
      <c r="C260" s="274" t="s">
        <v>1744</v>
      </c>
      <c r="D260" s="276">
        <v>246</v>
      </c>
      <c r="E260" s="30" t="s">
        <v>42</v>
      </c>
      <c r="F260" s="296"/>
      <c r="G260" s="65">
        <v>3</v>
      </c>
      <c r="H260" s="65"/>
      <c r="I260" s="65"/>
      <c r="J260" s="65"/>
      <c r="K260" s="65"/>
      <c r="L260" s="65"/>
      <c r="M260" s="65"/>
      <c r="N260" s="65"/>
      <c r="O260" s="65"/>
      <c r="P260" s="65"/>
      <c r="Q260" s="65"/>
      <c r="R260" s="65"/>
      <c r="S260" s="294"/>
      <c r="T260" s="293"/>
      <c r="U260" s="65"/>
      <c r="V260" s="65"/>
      <c r="W260" s="170"/>
      <c r="X260" s="300"/>
      <c r="Y260" s="304"/>
      <c r="Z260" s="65"/>
      <c r="AA260" s="65"/>
      <c r="AB260" s="170"/>
      <c r="AC260" s="300"/>
      <c r="AD260" s="296"/>
      <c r="AE260" s="66"/>
      <c r="AF260" s="300"/>
    </row>
    <row r="261" spans="2:32" x14ac:dyDescent="0.2">
      <c r="B261" s="39" t="s">
        <v>94</v>
      </c>
      <c r="C261" s="274" t="s">
        <v>1744</v>
      </c>
      <c r="D261" s="274">
        <v>247</v>
      </c>
      <c r="E261" s="30" t="s">
        <v>44</v>
      </c>
      <c r="F261" s="296"/>
      <c r="G261" s="65">
        <v>1</v>
      </c>
      <c r="H261" s="65"/>
      <c r="I261" s="65">
        <v>6</v>
      </c>
      <c r="J261" s="65"/>
      <c r="K261" s="65"/>
      <c r="L261" s="65"/>
      <c r="M261" s="65"/>
      <c r="N261" s="65">
        <v>6</v>
      </c>
      <c r="O261" s="65"/>
      <c r="P261" s="65"/>
      <c r="Q261" s="65"/>
      <c r="R261" s="65"/>
      <c r="S261" s="294"/>
      <c r="T261" s="293"/>
      <c r="U261" s="65"/>
      <c r="V261" s="65"/>
      <c r="W261" s="170"/>
      <c r="X261" s="300"/>
      <c r="Y261" s="304"/>
      <c r="Z261" s="65"/>
      <c r="AA261" s="65"/>
      <c r="AB261" s="170"/>
      <c r="AC261" s="300"/>
      <c r="AD261" s="296"/>
      <c r="AE261" s="66"/>
      <c r="AF261" s="300"/>
    </row>
    <row r="262" spans="2:32" x14ac:dyDescent="0.2">
      <c r="B262" s="39" t="s">
        <v>94</v>
      </c>
      <c r="C262" s="274" t="s">
        <v>1744</v>
      </c>
      <c r="D262" s="276">
        <v>248</v>
      </c>
      <c r="E262" s="30" t="s">
        <v>1717</v>
      </c>
      <c r="F262" s="296"/>
      <c r="G262" s="65">
        <v>7</v>
      </c>
      <c r="H262" s="65"/>
      <c r="I262" s="65">
        <v>3</v>
      </c>
      <c r="J262" s="65"/>
      <c r="K262" s="65"/>
      <c r="L262" s="65"/>
      <c r="M262" s="65"/>
      <c r="N262" s="65">
        <v>6</v>
      </c>
      <c r="O262" s="65"/>
      <c r="P262" s="65">
        <v>3</v>
      </c>
      <c r="Q262" s="65"/>
      <c r="R262" s="65"/>
      <c r="S262" s="294"/>
      <c r="T262" s="293"/>
      <c r="U262" s="65"/>
      <c r="V262" s="65"/>
      <c r="W262" s="170"/>
      <c r="X262" s="300"/>
      <c r="Y262" s="304"/>
      <c r="Z262" s="65"/>
      <c r="AA262" s="65"/>
      <c r="AB262" s="170"/>
      <c r="AC262" s="300"/>
      <c r="AD262" s="296"/>
      <c r="AE262" s="66"/>
      <c r="AF262" s="300"/>
    </row>
    <row r="263" spans="2:32" x14ac:dyDescent="0.2">
      <c r="B263" s="39" t="s">
        <v>94</v>
      </c>
      <c r="C263" s="274" t="s">
        <v>1744</v>
      </c>
      <c r="D263" s="276">
        <v>249</v>
      </c>
      <c r="E263" s="30" t="s">
        <v>42</v>
      </c>
      <c r="F263" s="296"/>
      <c r="G263" s="65">
        <v>3</v>
      </c>
      <c r="H263" s="65"/>
      <c r="I263" s="65"/>
      <c r="J263" s="65"/>
      <c r="K263" s="65"/>
      <c r="L263" s="65"/>
      <c r="M263" s="65"/>
      <c r="N263" s="65"/>
      <c r="O263" s="65"/>
      <c r="P263" s="65"/>
      <c r="Q263" s="65"/>
      <c r="R263" s="65"/>
      <c r="S263" s="294"/>
      <c r="T263" s="293"/>
      <c r="U263" s="65"/>
      <c r="V263" s="65"/>
      <c r="W263" s="170"/>
      <c r="X263" s="300"/>
      <c r="Y263" s="304"/>
      <c r="Z263" s="65"/>
      <c r="AA263" s="65"/>
      <c r="AB263" s="170"/>
      <c r="AC263" s="300"/>
      <c r="AD263" s="296"/>
      <c r="AE263" s="66"/>
      <c r="AF263" s="300"/>
    </row>
    <row r="264" spans="2:32" x14ac:dyDescent="0.2">
      <c r="B264" s="39" t="s">
        <v>94</v>
      </c>
      <c r="C264" s="274" t="s">
        <v>1744</v>
      </c>
      <c r="D264" s="274">
        <v>250</v>
      </c>
      <c r="E264" s="30" t="s">
        <v>310</v>
      </c>
      <c r="F264" s="296"/>
      <c r="G264" s="65">
        <v>3</v>
      </c>
      <c r="H264" s="65"/>
      <c r="I264" s="65">
        <v>9</v>
      </c>
      <c r="J264" s="65"/>
      <c r="K264" s="65">
        <v>3</v>
      </c>
      <c r="L264" s="65"/>
      <c r="M264" s="65"/>
      <c r="N264" s="65">
        <v>6</v>
      </c>
      <c r="O264" s="65"/>
      <c r="P264" s="65"/>
      <c r="Q264" s="65"/>
      <c r="R264" s="65"/>
      <c r="S264" s="294"/>
      <c r="T264" s="293"/>
      <c r="U264" s="65"/>
      <c r="V264" s="65"/>
      <c r="W264" s="170"/>
      <c r="X264" s="300"/>
      <c r="Y264" s="304"/>
      <c r="Z264" s="65"/>
      <c r="AA264" s="65"/>
      <c r="AB264" s="170"/>
      <c r="AC264" s="300"/>
      <c r="AD264" s="296"/>
      <c r="AE264" s="66"/>
      <c r="AF264" s="300"/>
    </row>
    <row r="265" spans="2:32" x14ac:dyDescent="0.2">
      <c r="B265" s="39" t="s">
        <v>94</v>
      </c>
      <c r="C265" s="274" t="s">
        <v>1744</v>
      </c>
      <c r="D265" s="276">
        <v>251</v>
      </c>
      <c r="E265" s="30" t="s">
        <v>310</v>
      </c>
      <c r="F265" s="296"/>
      <c r="G265" s="65">
        <v>3</v>
      </c>
      <c r="H265" s="65"/>
      <c r="I265" s="65">
        <v>2</v>
      </c>
      <c r="J265" s="65"/>
      <c r="K265" s="65">
        <v>2</v>
      </c>
      <c r="L265" s="65"/>
      <c r="M265" s="65"/>
      <c r="N265" s="65"/>
      <c r="O265" s="65"/>
      <c r="P265" s="65"/>
      <c r="Q265" s="65"/>
      <c r="R265" s="65"/>
      <c r="S265" s="294"/>
      <c r="T265" s="293"/>
      <c r="U265" s="65"/>
      <c r="V265" s="65"/>
      <c r="W265" s="170"/>
      <c r="X265" s="300"/>
      <c r="Y265" s="304"/>
      <c r="Z265" s="65"/>
      <c r="AA265" s="65"/>
      <c r="AB265" s="170"/>
      <c r="AC265" s="300"/>
      <c r="AD265" s="296"/>
      <c r="AE265" s="66"/>
      <c r="AF265" s="300"/>
    </row>
    <row r="266" spans="2:32" x14ac:dyDescent="0.2">
      <c r="B266" s="39" t="s">
        <v>94</v>
      </c>
      <c r="C266" s="274" t="s">
        <v>1744</v>
      </c>
      <c r="D266" s="276">
        <v>252</v>
      </c>
      <c r="E266" s="30" t="s">
        <v>310</v>
      </c>
      <c r="F266" s="296"/>
      <c r="G266" s="65">
        <v>3</v>
      </c>
      <c r="H266" s="65">
        <v>2</v>
      </c>
      <c r="I266" s="65"/>
      <c r="J266" s="65"/>
      <c r="K266" s="65">
        <v>2</v>
      </c>
      <c r="L266" s="65"/>
      <c r="M266" s="65"/>
      <c r="N266" s="65">
        <v>3</v>
      </c>
      <c r="O266" s="65"/>
      <c r="P266" s="65"/>
      <c r="Q266" s="65"/>
      <c r="R266" s="65"/>
      <c r="S266" s="294"/>
      <c r="T266" s="293"/>
      <c r="U266" s="65"/>
      <c r="V266" s="65"/>
      <c r="W266" s="170"/>
      <c r="X266" s="300"/>
      <c r="Y266" s="304"/>
      <c r="Z266" s="65"/>
      <c r="AA266" s="65"/>
      <c r="AB266" s="170"/>
      <c r="AC266" s="300"/>
      <c r="AD266" s="296"/>
      <c r="AE266" s="66"/>
      <c r="AF266" s="300"/>
    </row>
    <row r="267" spans="2:32" x14ac:dyDescent="0.2">
      <c r="B267" s="39" t="s">
        <v>94</v>
      </c>
      <c r="C267" s="274" t="s">
        <v>1744</v>
      </c>
      <c r="D267" s="274">
        <v>253</v>
      </c>
      <c r="E267" s="30" t="s">
        <v>42</v>
      </c>
      <c r="F267" s="296"/>
      <c r="G267" s="65">
        <v>3</v>
      </c>
      <c r="H267" s="65"/>
      <c r="I267" s="65"/>
      <c r="J267" s="65"/>
      <c r="K267" s="65"/>
      <c r="L267" s="65"/>
      <c r="M267" s="65"/>
      <c r="N267" s="65"/>
      <c r="O267" s="65"/>
      <c r="P267" s="65"/>
      <c r="Q267" s="65"/>
      <c r="R267" s="65"/>
      <c r="S267" s="294"/>
      <c r="T267" s="293"/>
      <c r="U267" s="65"/>
      <c r="V267" s="65"/>
      <c r="W267" s="170"/>
      <c r="X267" s="300"/>
      <c r="Y267" s="304"/>
      <c r="Z267" s="65"/>
      <c r="AA267" s="65"/>
      <c r="AB267" s="170"/>
      <c r="AC267" s="300"/>
      <c r="AD267" s="296"/>
      <c r="AE267" s="66"/>
      <c r="AF267" s="300"/>
    </row>
    <row r="268" spans="2:32" x14ac:dyDescent="0.2">
      <c r="B268" s="39" t="s">
        <v>94</v>
      </c>
      <c r="C268" s="274" t="s">
        <v>1744</v>
      </c>
      <c r="D268" s="276">
        <v>254</v>
      </c>
      <c r="E268" s="30" t="s">
        <v>44</v>
      </c>
      <c r="F268" s="296"/>
      <c r="G268" s="65">
        <v>1</v>
      </c>
      <c r="H268" s="65"/>
      <c r="I268" s="65">
        <v>6</v>
      </c>
      <c r="J268" s="65"/>
      <c r="K268" s="65"/>
      <c r="L268" s="65"/>
      <c r="M268" s="65"/>
      <c r="N268" s="65">
        <v>6</v>
      </c>
      <c r="O268" s="65"/>
      <c r="P268" s="65"/>
      <c r="Q268" s="65"/>
      <c r="R268" s="65"/>
      <c r="S268" s="313" t="s">
        <v>1790</v>
      </c>
      <c r="T268" s="293"/>
      <c r="U268" s="65"/>
      <c r="V268" s="65"/>
      <c r="W268" s="170"/>
      <c r="X268" s="300"/>
      <c r="Y268" s="304"/>
      <c r="Z268" s="65"/>
      <c r="AA268" s="65"/>
      <c r="AB268" s="170"/>
      <c r="AC268" s="300"/>
      <c r="AD268" s="296"/>
      <c r="AE268" s="66"/>
      <c r="AF268" s="300"/>
    </row>
    <row r="269" spans="2:32" x14ac:dyDescent="0.2">
      <c r="B269" s="39" t="s">
        <v>94</v>
      </c>
      <c r="C269" s="274" t="s">
        <v>1744</v>
      </c>
      <c r="D269" s="276">
        <v>255</v>
      </c>
      <c r="E269" s="30" t="s">
        <v>42</v>
      </c>
      <c r="F269" s="296"/>
      <c r="G269" s="65">
        <v>3</v>
      </c>
      <c r="H269" s="65"/>
      <c r="I269" s="65"/>
      <c r="J269" s="65"/>
      <c r="K269" s="65"/>
      <c r="L269" s="65"/>
      <c r="M269" s="65"/>
      <c r="N269" s="65"/>
      <c r="O269" s="65"/>
      <c r="P269" s="65"/>
      <c r="Q269" s="65"/>
      <c r="R269" s="65"/>
      <c r="S269" s="294"/>
      <c r="T269" s="293"/>
      <c r="U269" s="65"/>
      <c r="V269" s="65"/>
      <c r="W269" s="170"/>
      <c r="X269" s="300"/>
      <c r="Y269" s="304"/>
      <c r="Z269" s="65"/>
      <c r="AA269" s="65"/>
      <c r="AB269" s="170"/>
      <c r="AC269" s="300"/>
      <c r="AD269" s="296"/>
      <c r="AE269" s="66"/>
      <c r="AF269" s="300"/>
    </row>
    <row r="270" spans="2:32" x14ac:dyDescent="0.2">
      <c r="B270" s="39" t="s">
        <v>94</v>
      </c>
      <c r="C270" s="274" t="s">
        <v>1744</v>
      </c>
      <c r="D270" s="274">
        <v>256</v>
      </c>
      <c r="E270" s="30" t="s">
        <v>106</v>
      </c>
      <c r="F270" s="296"/>
      <c r="G270" s="65">
        <v>3</v>
      </c>
      <c r="H270" s="65"/>
      <c r="I270" s="65"/>
      <c r="J270" s="65"/>
      <c r="K270" s="65"/>
      <c r="L270" s="65"/>
      <c r="M270" s="65"/>
      <c r="N270" s="65">
        <v>3</v>
      </c>
      <c r="O270" s="65"/>
      <c r="P270" s="65"/>
      <c r="Q270" s="65"/>
      <c r="R270" s="65"/>
      <c r="S270" s="294"/>
      <c r="T270" s="293"/>
      <c r="U270" s="65"/>
      <c r="V270" s="65"/>
      <c r="W270" s="170"/>
      <c r="X270" s="300"/>
      <c r="Y270" s="304"/>
      <c r="Z270" s="65"/>
      <c r="AA270" s="65"/>
      <c r="AB270" s="170"/>
      <c r="AC270" s="300"/>
      <c r="AD270" s="296"/>
      <c r="AE270" s="66"/>
      <c r="AF270" s="300"/>
    </row>
    <row r="271" spans="2:32" x14ac:dyDescent="0.2">
      <c r="B271" s="39" t="s">
        <v>94</v>
      </c>
      <c r="C271" s="274" t="s">
        <v>1744</v>
      </c>
      <c r="D271" s="276">
        <v>257</v>
      </c>
      <c r="E271" s="30" t="s">
        <v>42</v>
      </c>
      <c r="F271" s="296"/>
      <c r="G271" s="65">
        <v>6</v>
      </c>
      <c r="H271" s="65"/>
      <c r="I271" s="65"/>
      <c r="J271" s="65"/>
      <c r="K271" s="65"/>
      <c r="L271" s="65"/>
      <c r="M271" s="65"/>
      <c r="N271" s="65"/>
      <c r="O271" s="65"/>
      <c r="P271" s="65"/>
      <c r="Q271" s="65"/>
      <c r="R271" s="65"/>
      <c r="S271" s="294"/>
      <c r="T271" s="293"/>
      <c r="U271" s="65"/>
      <c r="V271" s="65"/>
      <c r="W271" s="170"/>
      <c r="X271" s="300"/>
      <c r="Y271" s="304"/>
      <c r="Z271" s="65"/>
      <c r="AA271" s="65"/>
      <c r="AB271" s="170"/>
      <c r="AC271" s="300"/>
      <c r="AD271" s="296"/>
      <c r="AE271" s="66"/>
      <c r="AF271" s="300"/>
    </row>
    <row r="272" spans="2:32" x14ac:dyDescent="0.2">
      <c r="B272" s="39" t="s">
        <v>94</v>
      </c>
      <c r="C272" s="274" t="s">
        <v>1744</v>
      </c>
      <c r="D272" s="276">
        <v>258</v>
      </c>
      <c r="E272" s="30" t="s">
        <v>42</v>
      </c>
      <c r="F272" s="296"/>
      <c r="G272" s="65">
        <v>3</v>
      </c>
      <c r="H272" s="65"/>
      <c r="I272" s="65"/>
      <c r="J272" s="65"/>
      <c r="K272" s="65"/>
      <c r="L272" s="65"/>
      <c r="M272" s="65"/>
      <c r="N272" s="65">
        <v>6</v>
      </c>
      <c r="O272" s="65"/>
      <c r="P272" s="65"/>
      <c r="Q272" s="65"/>
      <c r="R272" s="65"/>
      <c r="S272" s="294"/>
      <c r="T272" s="293"/>
      <c r="U272" s="65"/>
      <c r="V272" s="65"/>
      <c r="W272" s="170"/>
      <c r="X272" s="300"/>
      <c r="Y272" s="304"/>
      <c r="Z272" s="65"/>
      <c r="AA272" s="65"/>
      <c r="AB272" s="170"/>
      <c r="AC272" s="300"/>
      <c r="AD272" s="296"/>
      <c r="AE272" s="66"/>
      <c r="AF272" s="300"/>
    </row>
    <row r="273" spans="2:32" x14ac:dyDescent="0.2">
      <c r="B273" s="39" t="s">
        <v>94</v>
      </c>
      <c r="C273" s="274" t="s">
        <v>1744</v>
      </c>
      <c r="D273" s="274">
        <v>259</v>
      </c>
      <c r="E273" s="30" t="s">
        <v>44</v>
      </c>
      <c r="F273" s="296"/>
      <c r="G273" s="65">
        <v>1</v>
      </c>
      <c r="H273" s="65">
        <v>6</v>
      </c>
      <c r="I273" s="65"/>
      <c r="J273" s="65"/>
      <c r="K273" s="65">
        <v>3</v>
      </c>
      <c r="L273" s="65"/>
      <c r="M273" s="65"/>
      <c r="N273" s="65"/>
      <c r="O273" s="65"/>
      <c r="P273" s="65">
        <v>3</v>
      </c>
      <c r="Q273" s="65"/>
      <c r="R273" s="65"/>
      <c r="S273" s="294"/>
      <c r="T273" s="293"/>
      <c r="U273" s="65"/>
      <c r="V273" s="65"/>
      <c r="W273" s="170"/>
      <c r="X273" s="300"/>
      <c r="Y273" s="304"/>
      <c r="Z273" s="65"/>
      <c r="AA273" s="65"/>
      <c r="AB273" s="170"/>
      <c r="AC273" s="300"/>
      <c r="AD273" s="296"/>
      <c r="AE273" s="66"/>
      <c r="AF273" s="300"/>
    </row>
    <row r="274" spans="2:32" x14ac:dyDescent="0.2">
      <c r="B274" s="39" t="s">
        <v>94</v>
      </c>
      <c r="C274" s="274" t="s">
        <v>1744</v>
      </c>
      <c r="D274" s="276">
        <v>260</v>
      </c>
      <c r="E274" s="30" t="s">
        <v>42</v>
      </c>
      <c r="F274" s="296"/>
      <c r="G274" s="65">
        <v>6</v>
      </c>
      <c r="H274" s="65"/>
      <c r="I274" s="65"/>
      <c r="J274" s="65"/>
      <c r="K274" s="65"/>
      <c r="L274" s="65"/>
      <c r="M274" s="65"/>
      <c r="N274" s="65">
        <v>3</v>
      </c>
      <c r="O274" s="65"/>
      <c r="P274" s="65"/>
      <c r="Q274" s="65"/>
      <c r="R274" s="65"/>
      <c r="S274" s="294"/>
      <c r="T274" s="293"/>
      <c r="U274" s="65"/>
      <c r="V274" s="65"/>
      <c r="W274" s="170"/>
      <c r="X274" s="300"/>
      <c r="Y274" s="304"/>
      <c r="Z274" s="65"/>
      <c r="AA274" s="65"/>
      <c r="AB274" s="170"/>
      <c r="AC274" s="300"/>
      <c r="AD274" s="296"/>
      <c r="AE274" s="66"/>
      <c r="AF274" s="300"/>
    </row>
    <row r="275" spans="2:32" x14ac:dyDescent="0.2">
      <c r="B275" s="39" t="s">
        <v>94</v>
      </c>
      <c r="C275" s="274" t="s">
        <v>1744</v>
      </c>
      <c r="D275" s="276">
        <v>261</v>
      </c>
      <c r="E275" s="30" t="s">
        <v>42</v>
      </c>
      <c r="F275" s="296"/>
      <c r="G275" s="65">
        <v>3</v>
      </c>
      <c r="H275" s="65"/>
      <c r="I275" s="65"/>
      <c r="J275" s="65"/>
      <c r="K275" s="65"/>
      <c r="L275" s="65"/>
      <c r="M275" s="65"/>
      <c r="N275" s="65"/>
      <c r="O275" s="65"/>
      <c r="P275" s="65"/>
      <c r="Q275" s="65"/>
      <c r="R275" s="65"/>
      <c r="S275" s="294"/>
      <c r="T275" s="293"/>
      <c r="U275" s="65"/>
      <c r="V275" s="65"/>
      <c r="W275" s="170"/>
      <c r="X275" s="300"/>
      <c r="Y275" s="304"/>
      <c r="Z275" s="65"/>
      <c r="AA275" s="65"/>
      <c r="AB275" s="170"/>
      <c r="AC275" s="300"/>
      <c r="AD275" s="296"/>
      <c r="AE275" s="66"/>
      <c r="AF275" s="300"/>
    </row>
    <row r="276" spans="2:32" x14ac:dyDescent="0.2">
      <c r="B276" s="39" t="s">
        <v>94</v>
      </c>
      <c r="C276" s="274" t="s">
        <v>1744</v>
      </c>
      <c r="D276" s="274">
        <v>262</v>
      </c>
      <c r="E276" s="30" t="s">
        <v>42</v>
      </c>
      <c r="F276" s="296"/>
      <c r="G276" s="65">
        <v>3</v>
      </c>
      <c r="H276" s="65"/>
      <c r="I276" s="65"/>
      <c r="J276" s="65"/>
      <c r="K276" s="65"/>
      <c r="L276" s="65"/>
      <c r="M276" s="65"/>
      <c r="N276" s="65">
        <v>3</v>
      </c>
      <c r="O276" s="65"/>
      <c r="P276" s="65"/>
      <c r="Q276" s="65"/>
      <c r="R276" s="65"/>
      <c r="S276" s="294"/>
      <c r="T276" s="293"/>
      <c r="U276" s="65"/>
      <c r="V276" s="65"/>
      <c r="W276" s="170"/>
      <c r="X276" s="300"/>
      <c r="Y276" s="304"/>
      <c r="Z276" s="65"/>
      <c r="AA276" s="65"/>
      <c r="AB276" s="170"/>
      <c r="AC276" s="300"/>
      <c r="AD276" s="296"/>
      <c r="AE276" s="66"/>
      <c r="AF276" s="300"/>
    </row>
    <row r="277" spans="2:32" x14ac:dyDescent="0.2">
      <c r="B277" s="39" t="s">
        <v>94</v>
      </c>
      <c r="C277" s="274" t="s">
        <v>1744</v>
      </c>
      <c r="D277" s="276">
        <v>263</v>
      </c>
      <c r="E277" s="30" t="s">
        <v>42</v>
      </c>
      <c r="F277" s="296"/>
      <c r="G277" s="65">
        <v>6</v>
      </c>
      <c r="H277" s="65"/>
      <c r="I277" s="65"/>
      <c r="J277" s="65"/>
      <c r="K277" s="65"/>
      <c r="L277" s="65"/>
      <c r="M277" s="65"/>
      <c r="N277" s="65"/>
      <c r="O277" s="65"/>
      <c r="P277" s="65"/>
      <c r="Q277" s="65"/>
      <c r="R277" s="65"/>
      <c r="S277" s="294"/>
      <c r="T277" s="293"/>
      <c r="U277" s="65"/>
      <c r="V277" s="65"/>
      <c r="W277" s="170"/>
      <c r="X277" s="300"/>
      <c r="Y277" s="304"/>
      <c r="Z277" s="65"/>
      <c r="AA277" s="65"/>
      <c r="AB277" s="170"/>
      <c r="AC277" s="300"/>
      <c r="AD277" s="296"/>
      <c r="AE277" s="66"/>
      <c r="AF277" s="300"/>
    </row>
    <row r="278" spans="2:32" x14ac:dyDescent="0.2">
      <c r="B278" s="39" t="s">
        <v>94</v>
      </c>
      <c r="C278" s="274" t="s">
        <v>1744</v>
      </c>
      <c r="D278" s="276">
        <v>264</v>
      </c>
      <c r="E278" s="30" t="s">
        <v>313</v>
      </c>
      <c r="F278" s="296"/>
      <c r="G278" s="65">
        <v>1</v>
      </c>
      <c r="H278" s="65"/>
      <c r="I278" s="65">
        <v>6</v>
      </c>
      <c r="J278" s="65"/>
      <c r="K278" s="65"/>
      <c r="L278" s="65"/>
      <c r="M278" s="65"/>
      <c r="N278" s="65">
        <v>6</v>
      </c>
      <c r="O278" s="65"/>
      <c r="P278" s="65"/>
      <c r="Q278" s="65"/>
      <c r="R278" s="65"/>
      <c r="S278" s="294"/>
      <c r="T278" s="293"/>
      <c r="U278" s="65"/>
      <c r="V278" s="65"/>
      <c r="W278" s="170"/>
      <c r="X278" s="300"/>
      <c r="Y278" s="304"/>
      <c r="Z278" s="65"/>
      <c r="AA278" s="65"/>
      <c r="AB278" s="170"/>
      <c r="AC278" s="300"/>
      <c r="AD278" s="296"/>
      <c r="AE278" s="66"/>
      <c r="AF278" s="300"/>
    </row>
    <row r="279" spans="2:32" x14ac:dyDescent="0.2">
      <c r="B279" s="39" t="s">
        <v>94</v>
      </c>
      <c r="C279" s="274" t="s">
        <v>1744</v>
      </c>
      <c r="D279" s="274">
        <v>265</v>
      </c>
      <c r="E279" s="30" t="s">
        <v>1724</v>
      </c>
      <c r="F279" s="296"/>
      <c r="G279" s="65">
        <v>2</v>
      </c>
      <c r="H279" s="65">
        <v>1</v>
      </c>
      <c r="I279" s="65">
        <v>5</v>
      </c>
      <c r="J279" s="65"/>
      <c r="K279" s="65"/>
      <c r="L279" s="65"/>
      <c r="M279" s="65"/>
      <c r="N279" s="65"/>
      <c r="O279" s="65"/>
      <c r="P279" s="65"/>
      <c r="Q279" s="65"/>
      <c r="R279" s="65"/>
      <c r="S279" s="294"/>
      <c r="T279" s="293"/>
      <c r="U279" s="65"/>
      <c r="V279" s="65"/>
      <c r="W279" s="170"/>
      <c r="X279" s="300"/>
      <c r="Y279" s="304"/>
      <c r="Z279" s="65"/>
      <c r="AA279" s="65"/>
      <c r="AB279" s="170"/>
      <c r="AC279" s="300"/>
      <c r="AD279" s="296"/>
      <c r="AE279" s="66"/>
      <c r="AF279" s="300"/>
    </row>
    <row r="280" spans="2:32" x14ac:dyDescent="0.2">
      <c r="B280" s="39" t="s">
        <v>94</v>
      </c>
      <c r="C280" s="274" t="s">
        <v>1744</v>
      </c>
      <c r="D280" s="276">
        <v>266</v>
      </c>
      <c r="E280" s="30" t="s">
        <v>42</v>
      </c>
      <c r="F280" s="296"/>
      <c r="G280" s="65">
        <v>3</v>
      </c>
      <c r="H280" s="65"/>
      <c r="I280" s="65"/>
      <c r="J280" s="65"/>
      <c r="K280" s="65"/>
      <c r="L280" s="65"/>
      <c r="M280" s="65"/>
      <c r="N280" s="65">
        <v>3</v>
      </c>
      <c r="O280" s="65"/>
      <c r="P280" s="65"/>
      <c r="Q280" s="65"/>
      <c r="R280" s="65"/>
      <c r="S280" s="294"/>
      <c r="T280" s="293"/>
      <c r="U280" s="65"/>
      <c r="V280" s="65"/>
      <c r="W280" s="170"/>
      <c r="X280" s="300"/>
      <c r="Y280" s="304"/>
      <c r="Z280" s="65"/>
      <c r="AA280" s="65"/>
      <c r="AB280" s="170"/>
      <c r="AC280" s="300"/>
      <c r="AD280" s="296"/>
      <c r="AE280" s="66"/>
      <c r="AF280" s="300"/>
    </row>
    <row r="281" spans="2:32" x14ac:dyDescent="0.2">
      <c r="B281" s="39" t="s">
        <v>94</v>
      </c>
      <c r="C281" s="274" t="s">
        <v>1744</v>
      </c>
      <c r="D281" s="276">
        <v>267</v>
      </c>
      <c r="E281" s="30" t="s">
        <v>42</v>
      </c>
      <c r="F281" s="296"/>
      <c r="G281" s="65">
        <v>3</v>
      </c>
      <c r="H281" s="65"/>
      <c r="I281" s="65"/>
      <c r="J281" s="65"/>
      <c r="K281" s="65"/>
      <c r="L281" s="65"/>
      <c r="M281" s="65"/>
      <c r="N281" s="65"/>
      <c r="O281" s="65"/>
      <c r="P281" s="65"/>
      <c r="Q281" s="65"/>
      <c r="R281" s="65"/>
      <c r="S281" s="294"/>
      <c r="T281" s="293"/>
      <c r="U281" s="65"/>
      <c r="V281" s="65"/>
      <c r="W281" s="170"/>
      <c r="X281" s="300"/>
      <c r="Y281" s="304"/>
      <c r="Z281" s="65"/>
      <c r="AA281" s="65"/>
      <c r="AB281" s="170"/>
      <c r="AC281" s="300"/>
      <c r="AD281" s="296"/>
      <c r="AE281" s="66"/>
      <c r="AF281" s="300"/>
    </row>
    <row r="282" spans="2:32" x14ac:dyDescent="0.2">
      <c r="B282" s="39" t="s">
        <v>94</v>
      </c>
      <c r="C282" s="274" t="s">
        <v>1744</v>
      </c>
      <c r="D282" s="274">
        <v>268</v>
      </c>
      <c r="E282" s="30" t="s">
        <v>42</v>
      </c>
      <c r="F282" s="296"/>
      <c r="G282" s="65">
        <v>3</v>
      </c>
      <c r="H282" s="65"/>
      <c r="I282" s="65"/>
      <c r="J282" s="65"/>
      <c r="K282" s="65"/>
      <c r="L282" s="65"/>
      <c r="M282" s="65"/>
      <c r="N282" s="65">
        <v>3</v>
      </c>
      <c r="O282" s="65"/>
      <c r="P282" s="65"/>
      <c r="Q282" s="65"/>
      <c r="R282" s="65"/>
      <c r="S282" s="313" t="s">
        <v>1791</v>
      </c>
      <c r="T282" s="293"/>
      <c r="U282" s="65"/>
      <c r="V282" s="65"/>
      <c r="W282" s="170"/>
      <c r="X282" s="300"/>
      <c r="Y282" s="304"/>
      <c r="Z282" s="65"/>
      <c r="AA282" s="65"/>
      <c r="AB282" s="170"/>
      <c r="AC282" s="300"/>
      <c r="AD282" s="296"/>
      <c r="AE282" s="66"/>
      <c r="AF282" s="300"/>
    </row>
    <row r="283" spans="2:32" x14ac:dyDescent="0.2">
      <c r="B283" s="39" t="s">
        <v>94</v>
      </c>
      <c r="C283" s="274" t="s">
        <v>1744</v>
      </c>
      <c r="D283" s="276">
        <v>269</v>
      </c>
      <c r="E283" s="30" t="s">
        <v>42</v>
      </c>
      <c r="F283" s="296"/>
      <c r="G283" s="65">
        <v>3</v>
      </c>
      <c r="H283" s="65"/>
      <c r="I283" s="65"/>
      <c r="J283" s="65"/>
      <c r="K283" s="65"/>
      <c r="L283" s="65"/>
      <c r="M283" s="65"/>
      <c r="N283" s="65"/>
      <c r="O283" s="65"/>
      <c r="P283" s="65"/>
      <c r="Q283" s="65"/>
      <c r="R283" s="65"/>
      <c r="S283" s="294"/>
      <c r="T283" s="293"/>
      <c r="U283" s="65"/>
      <c r="V283" s="65"/>
      <c r="W283" s="170"/>
      <c r="X283" s="300"/>
      <c r="Y283" s="304"/>
      <c r="Z283" s="65"/>
      <c r="AA283" s="65"/>
      <c r="AB283" s="170"/>
      <c r="AC283" s="300"/>
      <c r="AD283" s="296"/>
      <c r="AE283" s="66"/>
      <c r="AF283" s="300"/>
    </row>
    <row r="284" spans="2:32" x14ac:dyDescent="0.2">
      <c r="B284" s="39" t="s">
        <v>94</v>
      </c>
      <c r="C284" s="274" t="s">
        <v>1744</v>
      </c>
      <c r="D284" s="276">
        <v>270</v>
      </c>
      <c r="E284" s="30" t="s">
        <v>42</v>
      </c>
      <c r="F284" s="296"/>
      <c r="G284" s="65">
        <v>3</v>
      </c>
      <c r="H284" s="65"/>
      <c r="I284" s="65"/>
      <c r="J284" s="65"/>
      <c r="K284" s="65"/>
      <c r="L284" s="65"/>
      <c r="M284" s="65"/>
      <c r="N284" s="65">
        <v>3</v>
      </c>
      <c r="O284" s="65"/>
      <c r="P284" s="65"/>
      <c r="Q284" s="65"/>
      <c r="R284" s="65"/>
      <c r="S284" s="294"/>
      <c r="T284" s="293"/>
      <c r="U284" s="65"/>
      <c r="V284" s="65"/>
      <c r="W284" s="170"/>
      <c r="X284" s="300"/>
      <c r="Y284" s="304"/>
      <c r="Z284" s="65"/>
      <c r="AA284" s="65"/>
      <c r="AB284" s="170"/>
      <c r="AC284" s="300"/>
      <c r="AD284" s="296"/>
      <c r="AE284" s="66"/>
      <c r="AF284" s="300"/>
    </row>
    <row r="285" spans="2:32" x14ac:dyDescent="0.2">
      <c r="B285" s="39" t="s">
        <v>94</v>
      </c>
      <c r="C285" s="274" t="s">
        <v>1744</v>
      </c>
      <c r="D285" s="274">
        <v>271</v>
      </c>
      <c r="E285" s="30" t="s">
        <v>1717</v>
      </c>
      <c r="F285" s="296"/>
      <c r="G285" s="65">
        <v>4</v>
      </c>
      <c r="H285" s="65"/>
      <c r="I285" s="65">
        <v>3</v>
      </c>
      <c r="J285" s="65"/>
      <c r="K285" s="65"/>
      <c r="L285" s="65"/>
      <c r="M285" s="65"/>
      <c r="N285" s="65"/>
      <c r="O285" s="65"/>
      <c r="P285" s="65"/>
      <c r="Q285" s="65"/>
      <c r="R285" s="65"/>
      <c r="S285" s="294"/>
      <c r="T285" s="293"/>
      <c r="U285" s="65"/>
      <c r="V285" s="65"/>
      <c r="W285" s="170"/>
      <c r="X285" s="300"/>
      <c r="Y285" s="304"/>
      <c r="Z285" s="65"/>
      <c r="AA285" s="65"/>
      <c r="AB285" s="170"/>
      <c r="AC285" s="300"/>
      <c r="AD285" s="296"/>
      <c r="AE285" s="66"/>
      <c r="AF285" s="300"/>
    </row>
    <row r="286" spans="2:32" x14ac:dyDescent="0.2">
      <c r="B286" s="39" t="s">
        <v>94</v>
      </c>
      <c r="C286" s="274" t="s">
        <v>1744</v>
      </c>
      <c r="D286" s="276">
        <v>272</v>
      </c>
      <c r="E286" s="30" t="s">
        <v>42</v>
      </c>
      <c r="F286" s="296"/>
      <c r="G286" s="65">
        <v>3</v>
      </c>
      <c r="H286" s="65"/>
      <c r="I286" s="65"/>
      <c r="J286" s="65"/>
      <c r="K286" s="65"/>
      <c r="L286" s="65"/>
      <c r="M286" s="65"/>
      <c r="N286" s="65">
        <v>3</v>
      </c>
      <c r="O286" s="65"/>
      <c r="P286" s="65"/>
      <c r="Q286" s="65"/>
      <c r="R286" s="65"/>
      <c r="S286" s="313" t="s">
        <v>1792</v>
      </c>
      <c r="T286" s="293"/>
      <c r="U286" s="65"/>
      <c r="V286" s="65"/>
      <c r="W286" s="170"/>
      <c r="X286" s="300"/>
      <c r="Y286" s="304"/>
      <c r="Z286" s="65"/>
      <c r="AA286" s="65"/>
      <c r="AB286" s="170"/>
      <c r="AC286" s="300"/>
      <c r="AD286" s="296"/>
      <c r="AE286" s="66"/>
      <c r="AF286" s="300"/>
    </row>
    <row r="287" spans="2:32" x14ac:dyDescent="0.2">
      <c r="B287" s="39" t="s">
        <v>94</v>
      </c>
      <c r="C287" s="274" t="s">
        <v>1744</v>
      </c>
      <c r="D287" s="276">
        <v>273</v>
      </c>
      <c r="E287" s="30" t="s">
        <v>44</v>
      </c>
      <c r="F287" s="296"/>
      <c r="G287" s="65">
        <v>1</v>
      </c>
      <c r="H287" s="65"/>
      <c r="I287" s="65">
        <v>6</v>
      </c>
      <c r="J287" s="65"/>
      <c r="K287" s="65"/>
      <c r="L287" s="65"/>
      <c r="M287" s="65"/>
      <c r="N287" s="65"/>
      <c r="O287" s="65"/>
      <c r="P287" s="65"/>
      <c r="Q287" s="65"/>
      <c r="R287" s="65"/>
      <c r="S287" s="294"/>
      <c r="T287" s="293"/>
      <c r="U287" s="65"/>
      <c r="V287" s="65"/>
      <c r="W287" s="170"/>
      <c r="X287" s="300"/>
      <c r="Y287" s="304"/>
      <c r="Z287" s="65"/>
      <c r="AA287" s="65"/>
      <c r="AB287" s="170"/>
      <c r="AC287" s="300"/>
      <c r="AD287" s="296"/>
      <c r="AE287" s="66"/>
      <c r="AF287" s="300"/>
    </row>
    <row r="288" spans="2:32" x14ac:dyDescent="0.2">
      <c r="B288" s="39" t="s">
        <v>94</v>
      </c>
      <c r="C288" s="274" t="s">
        <v>1744</v>
      </c>
      <c r="D288" s="274">
        <v>274</v>
      </c>
      <c r="E288" s="30" t="s">
        <v>42</v>
      </c>
      <c r="F288" s="296"/>
      <c r="G288" s="65">
        <v>3</v>
      </c>
      <c r="H288" s="65"/>
      <c r="I288" s="65">
        <v>3</v>
      </c>
      <c r="J288" s="65"/>
      <c r="K288" s="65"/>
      <c r="L288" s="65"/>
      <c r="M288" s="65"/>
      <c r="N288" s="65"/>
      <c r="O288" s="65"/>
      <c r="P288" s="65"/>
      <c r="Q288" s="65"/>
      <c r="R288" s="65"/>
      <c r="S288" s="294"/>
      <c r="T288" s="293"/>
      <c r="U288" s="65"/>
      <c r="V288" s="65"/>
      <c r="W288" s="170"/>
      <c r="X288" s="300"/>
      <c r="Y288" s="304"/>
      <c r="Z288" s="65"/>
      <c r="AA288" s="65"/>
      <c r="AB288" s="170"/>
      <c r="AC288" s="300"/>
      <c r="AD288" s="296"/>
      <c r="AE288" s="66"/>
      <c r="AF288" s="300"/>
    </row>
    <row r="289" spans="2:32" x14ac:dyDescent="0.2">
      <c r="B289" s="39" t="s">
        <v>94</v>
      </c>
      <c r="C289" s="274" t="s">
        <v>1744</v>
      </c>
      <c r="D289" s="276">
        <v>275</v>
      </c>
      <c r="E289" s="30" t="s">
        <v>312</v>
      </c>
      <c r="F289" s="296"/>
      <c r="G289" s="65">
        <v>1</v>
      </c>
      <c r="H289" s="65"/>
      <c r="I289" s="65">
        <v>6</v>
      </c>
      <c r="J289" s="65"/>
      <c r="K289" s="65"/>
      <c r="L289" s="65"/>
      <c r="M289" s="65"/>
      <c r="N289" s="65"/>
      <c r="O289" s="65"/>
      <c r="P289" s="65"/>
      <c r="Q289" s="65"/>
      <c r="R289" s="65"/>
      <c r="S289" s="294"/>
      <c r="T289" s="293"/>
      <c r="U289" s="65"/>
      <c r="V289" s="65"/>
      <c r="W289" s="170"/>
      <c r="X289" s="300"/>
      <c r="Y289" s="304"/>
      <c r="Z289" s="65"/>
      <c r="AA289" s="65"/>
      <c r="AB289" s="170"/>
      <c r="AC289" s="300"/>
      <c r="AD289" s="296"/>
      <c r="AE289" s="66"/>
      <c r="AF289" s="300"/>
    </row>
    <row r="290" spans="2:32" x14ac:dyDescent="0.2">
      <c r="B290" s="39" t="s">
        <v>94</v>
      </c>
      <c r="C290" s="274" t="s">
        <v>1744</v>
      </c>
      <c r="D290" s="276">
        <v>276</v>
      </c>
      <c r="E290" s="30" t="s">
        <v>1717</v>
      </c>
      <c r="F290" s="296"/>
      <c r="G290" s="65">
        <v>3</v>
      </c>
      <c r="H290" s="65"/>
      <c r="I290" s="65">
        <v>2</v>
      </c>
      <c r="J290" s="65"/>
      <c r="K290" s="65">
        <v>2</v>
      </c>
      <c r="L290" s="65"/>
      <c r="M290" s="65"/>
      <c r="N290" s="65">
        <v>3</v>
      </c>
      <c r="O290" s="65"/>
      <c r="P290" s="65"/>
      <c r="Q290" s="65"/>
      <c r="R290" s="65"/>
      <c r="S290" s="294"/>
      <c r="T290" s="293"/>
      <c r="U290" s="65"/>
      <c r="V290" s="65"/>
      <c r="W290" s="170"/>
      <c r="X290" s="300"/>
      <c r="Y290" s="304"/>
      <c r="Z290" s="65"/>
      <c r="AA290" s="65"/>
      <c r="AB290" s="170"/>
      <c r="AC290" s="300"/>
      <c r="AD290" s="296"/>
      <c r="AE290" s="66"/>
      <c r="AF290" s="300"/>
    </row>
    <row r="291" spans="2:32" x14ac:dyDescent="0.2">
      <c r="B291" s="39" t="s">
        <v>94</v>
      </c>
      <c r="C291" s="274" t="s">
        <v>1744</v>
      </c>
      <c r="D291" s="274">
        <v>277</v>
      </c>
      <c r="E291" s="30" t="s">
        <v>312</v>
      </c>
      <c r="F291" s="296"/>
      <c r="G291" s="65">
        <v>1</v>
      </c>
      <c r="H291" s="65"/>
      <c r="I291" s="65">
        <v>6</v>
      </c>
      <c r="J291" s="65"/>
      <c r="K291" s="65"/>
      <c r="L291" s="65"/>
      <c r="M291" s="65"/>
      <c r="N291" s="65"/>
      <c r="O291" s="65"/>
      <c r="P291" s="65"/>
      <c r="Q291" s="65"/>
      <c r="R291" s="65"/>
      <c r="S291" s="313" t="s">
        <v>1793</v>
      </c>
      <c r="T291" s="293"/>
      <c r="U291" s="65"/>
      <c r="V291" s="65"/>
      <c r="W291" s="170"/>
      <c r="X291" s="300"/>
      <c r="Y291" s="304"/>
      <c r="Z291" s="65"/>
      <c r="AA291" s="65"/>
      <c r="AB291" s="170"/>
      <c r="AC291" s="300"/>
      <c r="AD291" s="296"/>
      <c r="AE291" s="66"/>
      <c r="AF291" s="300"/>
    </row>
    <row r="292" spans="2:32" x14ac:dyDescent="0.2">
      <c r="B292" s="39" t="s">
        <v>94</v>
      </c>
      <c r="C292" s="274" t="s">
        <v>1744</v>
      </c>
      <c r="D292" s="276">
        <v>278</v>
      </c>
      <c r="E292" s="30" t="s">
        <v>42</v>
      </c>
      <c r="F292" s="296"/>
      <c r="G292" s="65">
        <v>3</v>
      </c>
      <c r="H292" s="65"/>
      <c r="I292" s="65"/>
      <c r="J292" s="65"/>
      <c r="K292" s="65">
        <v>3</v>
      </c>
      <c r="L292" s="65"/>
      <c r="M292" s="65"/>
      <c r="N292" s="65">
        <v>3</v>
      </c>
      <c r="O292" s="65"/>
      <c r="P292" s="65"/>
      <c r="Q292" s="65"/>
      <c r="R292" s="65"/>
      <c r="S292" s="294"/>
      <c r="T292" s="293"/>
      <c r="U292" s="65"/>
      <c r="V292" s="65"/>
      <c r="W292" s="170"/>
      <c r="X292" s="300"/>
      <c r="Y292" s="304"/>
      <c r="Z292" s="65"/>
      <c r="AA292" s="65"/>
      <c r="AB292" s="170"/>
      <c r="AC292" s="300"/>
      <c r="AD292" s="296"/>
      <c r="AE292" s="66"/>
      <c r="AF292" s="300"/>
    </row>
    <row r="293" spans="2:32" x14ac:dyDescent="0.2">
      <c r="B293" s="39" t="s">
        <v>94</v>
      </c>
      <c r="C293" s="274" t="s">
        <v>1744</v>
      </c>
      <c r="D293" s="276">
        <v>279</v>
      </c>
      <c r="E293" s="30" t="s">
        <v>49</v>
      </c>
      <c r="F293" s="296"/>
      <c r="G293" s="65"/>
      <c r="H293" s="65"/>
      <c r="I293" s="65">
        <v>3</v>
      </c>
      <c r="J293" s="65"/>
      <c r="K293" s="65"/>
      <c r="L293" s="65"/>
      <c r="M293" s="65"/>
      <c r="N293" s="65"/>
      <c r="O293" s="65"/>
      <c r="P293" s="65"/>
      <c r="Q293" s="65"/>
      <c r="R293" s="65"/>
      <c r="S293" s="294"/>
      <c r="T293" s="293"/>
      <c r="U293" s="65"/>
      <c r="V293" s="65"/>
      <c r="W293" s="170"/>
      <c r="X293" s="300"/>
      <c r="Y293" s="304"/>
      <c r="Z293" s="65"/>
      <c r="AA293" s="65"/>
      <c r="AB293" s="170"/>
      <c r="AC293" s="300"/>
      <c r="AD293" s="296"/>
      <c r="AE293" s="66"/>
      <c r="AF293" s="300"/>
    </row>
    <row r="294" spans="2:32" x14ac:dyDescent="0.2">
      <c r="B294" s="39" t="s">
        <v>94</v>
      </c>
      <c r="C294" s="274" t="s">
        <v>1744</v>
      </c>
      <c r="D294" s="274">
        <v>280</v>
      </c>
      <c r="E294" s="30" t="s">
        <v>42</v>
      </c>
      <c r="F294" s="296"/>
      <c r="G294" s="65">
        <v>3</v>
      </c>
      <c r="H294" s="65"/>
      <c r="I294" s="65"/>
      <c r="J294" s="65"/>
      <c r="K294" s="65"/>
      <c r="L294" s="65"/>
      <c r="M294" s="65"/>
      <c r="N294" s="65">
        <v>3</v>
      </c>
      <c r="O294" s="65"/>
      <c r="P294" s="65"/>
      <c r="Q294" s="65"/>
      <c r="R294" s="65"/>
      <c r="S294" s="294"/>
      <c r="T294" s="293"/>
      <c r="U294" s="65"/>
      <c r="V294" s="65"/>
      <c r="W294" s="170"/>
      <c r="X294" s="300"/>
      <c r="Y294" s="304"/>
      <c r="Z294" s="65"/>
      <c r="AA294" s="65"/>
      <c r="AB294" s="170"/>
      <c r="AC294" s="300"/>
      <c r="AD294" s="296"/>
      <c r="AE294" s="66"/>
      <c r="AF294" s="300"/>
    </row>
    <row r="295" spans="2:32" x14ac:dyDescent="0.2">
      <c r="B295" s="39" t="s">
        <v>94</v>
      </c>
      <c r="C295" s="274" t="s">
        <v>1744</v>
      </c>
      <c r="D295" s="276">
        <v>281</v>
      </c>
      <c r="E295" s="30" t="s">
        <v>44</v>
      </c>
      <c r="F295" s="296"/>
      <c r="G295" s="65">
        <v>1</v>
      </c>
      <c r="H295" s="65">
        <v>2</v>
      </c>
      <c r="I295" s="65">
        <v>4</v>
      </c>
      <c r="J295" s="65"/>
      <c r="K295" s="65"/>
      <c r="L295" s="65"/>
      <c r="M295" s="65"/>
      <c r="N295" s="65"/>
      <c r="O295" s="65"/>
      <c r="P295" s="65"/>
      <c r="Q295" s="65"/>
      <c r="R295" s="65"/>
      <c r="S295" s="294"/>
      <c r="T295" s="293"/>
      <c r="U295" s="65"/>
      <c r="V295" s="65"/>
      <c r="W295" s="170"/>
      <c r="X295" s="300"/>
      <c r="Y295" s="304"/>
      <c r="Z295" s="65"/>
      <c r="AA295" s="65"/>
      <c r="AB295" s="170"/>
      <c r="AC295" s="300"/>
      <c r="AD295" s="296"/>
      <c r="AE295" s="66"/>
      <c r="AF295" s="300"/>
    </row>
    <row r="296" spans="2:32" x14ac:dyDescent="0.2">
      <c r="B296" s="39" t="s">
        <v>94</v>
      </c>
      <c r="C296" s="274" t="s">
        <v>1744</v>
      </c>
      <c r="D296" s="276">
        <v>282</v>
      </c>
      <c r="E296" s="30" t="s">
        <v>42</v>
      </c>
      <c r="F296" s="296"/>
      <c r="G296" s="65">
        <v>3</v>
      </c>
      <c r="H296" s="65"/>
      <c r="I296" s="65"/>
      <c r="J296" s="65"/>
      <c r="K296" s="65"/>
      <c r="L296" s="65"/>
      <c r="M296" s="65"/>
      <c r="N296" s="65">
        <v>3</v>
      </c>
      <c r="O296" s="65"/>
      <c r="P296" s="65"/>
      <c r="Q296" s="65"/>
      <c r="R296" s="65"/>
      <c r="S296" s="294"/>
      <c r="T296" s="293"/>
      <c r="U296" s="65"/>
      <c r="V296" s="65"/>
      <c r="W296" s="170"/>
      <c r="X296" s="300"/>
      <c r="Y296" s="304"/>
      <c r="Z296" s="65"/>
      <c r="AA296" s="65"/>
      <c r="AB296" s="170"/>
      <c r="AC296" s="300"/>
      <c r="AD296" s="296"/>
      <c r="AE296" s="66"/>
      <c r="AF296" s="300"/>
    </row>
    <row r="297" spans="2:32" x14ac:dyDescent="0.2">
      <c r="B297" s="39" t="s">
        <v>94</v>
      </c>
      <c r="C297" s="274" t="s">
        <v>1744</v>
      </c>
      <c r="D297" s="274">
        <v>283</v>
      </c>
      <c r="E297" s="30" t="s">
        <v>42</v>
      </c>
      <c r="F297" s="296"/>
      <c r="G297" s="65">
        <v>3</v>
      </c>
      <c r="H297" s="65"/>
      <c r="I297" s="65"/>
      <c r="J297" s="65"/>
      <c r="K297" s="65"/>
      <c r="L297" s="65"/>
      <c r="M297" s="65"/>
      <c r="N297" s="65"/>
      <c r="O297" s="65"/>
      <c r="P297" s="65"/>
      <c r="Q297" s="65"/>
      <c r="R297" s="65"/>
      <c r="S297" s="294"/>
      <c r="T297" s="293"/>
      <c r="U297" s="65"/>
      <c r="V297" s="65"/>
      <c r="W297" s="170"/>
      <c r="X297" s="300"/>
      <c r="Y297" s="304"/>
      <c r="Z297" s="65"/>
      <c r="AA297" s="65"/>
      <c r="AB297" s="170"/>
      <c r="AC297" s="300"/>
      <c r="AD297" s="296"/>
      <c r="AE297" s="66"/>
      <c r="AF297" s="300"/>
    </row>
    <row r="298" spans="2:32" x14ac:dyDescent="0.2">
      <c r="B298" s="39" t="s">
        <v>94</v>
      </c>
      <c r="C298" s="274" t="s">
        <v>1744</v>
      </c>
      <c r="D298" s="276">
        <v>284</v>
      </c>
      <c r="E298" s="30" t="s">
        <v>42</v>
      </c>
      <c r="F298" s="296"/>
      <c r="G298" s="65">
        <v>3</v>
      </c>
      <c r="H298" s="65"/>
      <c r="I298" s="65"/>
      <c r="J298" s="65"/>
      <c r="K298" s="65"/>
      <c r="L298" s="65"/>
      <c r="M298" s="65"/>
      <c r="N298" s="65">
        <v>3</v>
      </c>
      <c r="O298" s="65"/>
      <c r="P298" s="65"/>
      <c r="Q298" s="65"/>
      <c r="R298" s="65"/>
      <c r="S298" s="294"/>
      <c r="T298" s="293"/>
      <c r="U298" s="65"/>
      <c r="V298" s="65"/>
      <c r="W298" s="170"/>
      <c r="X298" s="300"/>
      <c r="Y298" s="304"/>
      <c r="Z298" s="65"/>
      <c r="AA298" s="65"/>
      <c r="AB298" s="170"/>
      <c r="AC298" s="300"/>
      <c r="AD298" s="296"/>
      <c r="AE298" s="66"/>
      <c r="AF298" s="300"/>
    </row>
    <row r="299" spans="2:32" x14ac:dyDescent="0.2">
      <c r="B299" s="39" t="s">
        <v>94</v>
      </c>
      <c r="C299" s="274" t="s">
        <v>1744</v>
      </c>
      <c r="D299" s="276">
        <v>285</v>
      </c>
      <c r="E299" s="30" t="s">
        <v>42</v>
      </c>
      <c r="F299" s="296"/>
      <c r="G299" s="65">
        <v>3</v>
      </c>
      <c r="H299" s="65"/>
      <c r="I299" s="65"/>
      <c r="J299" s="65"/>
      <c r="K299" s="65"/>
      <c r="L299" s="65"/>
      <c r="M299" s="65"/>
      <c r="N299" s="65"/>
      <c r="O299" s="65"/>
      <c r="P299" s="65"/>
      <c r="Q299" s="65"/>
      <c r="R299" s="65"/>
      <c r="S299" s="294"/>
      <c r="T299" s="293"/>
      <c r="U299" s="65"/>
      <c r="V299" s="65"/>
      <c r="W299" s="170"/>
      <c r="X299" s="300"/>
      <c r="Y299" s="304"/>
      <c r="Z299" s="65"/>
      <c r="AA299" s="65"/>
      <c r="AB299" s="170"/>
      <c r="AC299" s="300"/>
      <c r="AD299" s="296"/>
      <c r="AE299" s="66"/>
      <c r="AF299" s="300"/>
    </row>
    <row r="300" spans="2:32" x14ac:dyDescent="0.2">
      <c r="B300" s="39" t="s">
        <v>94</v>
      </c>
      <c r="C300" s="274" t="s">
        <v>1744</v>
      </c>
      <c r="D300" s="274">
        <v>286</v>
      </c>
      <c r="E300" s="30" t="s">
        <v>42</v>
      </c>
      <c r="F300" s="296"/>
      <c r="G300" s="65">
        <v>3</v>
      </c>
      <c r="H300" s="65"/>
      <c r="I300" s="65"/>
      <c r="J300" s="65"/>
      <c r="K300" s="65"/>
      <c r="L300" s="65"/>
      <c r="M300" s="65"/>
      <c r="N300" s="65">
        <v>3</v>
      </c>
      <c r="O300" s="65"/>
      <c r="P300" s="65"/>
      <c r="Q300" s="65"/>
      <c r="R300" s="65"/>
      <c r="S300" s="294"/>
      <c r="T300" s="293"/>
      <c r="U300" s="65"/>
      <c r="V300" s="65"/>
      <c r="W300" s="170"/>
      <c r="X300" s="300"/>
      <c r="Y300" s="304"/>
      <c r="Z300" s="65"/>
      <c r="AA300" s="65"/>
      <c r="AB300" s="170"/>
      <c r="AC300" s="300"/>
      <c r="AD300" s="296"/>
      <c r="AE300" s="66"/>
      <c r="AF300" s="300"/>
    </row>
    <row r="301" spans="2:32" x14ac:dyDescent="0.2">
      <c r="B301" s="39" t="s">
        <v>94</v>
      </c>
      <c r="C301" s="274" t="s">
        <v>1744</v>
      </c>
      <c r="D301" s="276">
        <v>287</v>
      </c>
      <c r="E301" s="30" t="s">
        <v>1717</v>
      </c>
      <c r="F301" s="296"/>
      <c r="G301" s="65">
        <v>3</v>
      </c>
      <c r="H301" s="65"/>
      <c r="I301" s="65">
        <v>3</v>
      </c>
      <c r="J301" s="65"/>
      <c r="K301" s="65">
        <v>3</v>
      </c>
      <c r="L301" s="65"/>
      <c r="M301" s="65"/>
      <c r="N301" s="65"/>
      <c r="O301" s="65"/>
      <c r="P301" s="65"/>
      <c r="Q301" s="65"/>
      <c r="R301" s="65"/>
      <c r="S301" s="313" t="s">
        <v>1794</v>
      </c>
      <c r="T301" s="293"/>
      <c r="U301" s="65"/>
      <c r="V301" s="65"/>
      <c r="W301" s="170"/>
      <c r="X301" s="300"/>
      <c r="Y301" s="304"/>
      <c r="Z301" s="65"/>
      <c r="AA301" s="65"/>
      <c r="AB301" s="170"/>
      <c r="AC301" s="300"/>
      <c r="AD301" s="296"/>
      <c r="AE301" s="66"/>
      <c r="AF301" s="300"/>
    </row>
    <row r="302" spans="2:32" x14ac:dyDescent="0.2">
      <c r="B302" s="39" t="s">
        <v>94</v>
      </c>
      <c r="C302" s="274" t="s">
        <v>1744</v>
      </c>
      <c r="D302" s="276">
        <v>288</v>
      </c>
      <c r="E302" s="30" t="s">
        <v>312</v>
      </c>
      <c r="F302" s="296"/>
      <c r="G302" s="65">
        <v>2</v>
      </c>
      <c r="H302" s="65"/>
      <c r="I302" s="65">
        <v>6</v>
      </c>
      <c r="J302" s="65"/>
      <c r="K302" s="65"/>
      <c r="L302" s="65"/>
      <c r="M302" s="65"/>
      <c r="N302" s="65">
        <v>3</v>
      </c>
      <c r="O302" s="65"/>
      <c r="P302" s="65"/>
      <c r="Q302" s="65"/>
      <c r="R302" s="65"/>
      <c r="S302" s="294"/>
      <c r="T302" s="293"/>
      <c r="U302" s="65"/>
      <c r="V302" s="65"/>
      <c r="W302" s="170"/>
      <c r="X302" s="300"/>
      <c r="Y302" s="304"/>
      <c r="Z302" s="65"/>
      <c r="AA302" s="65"/>
      <c r="AB302" s="170"/>
      <c r="AC302" s="300"/>
      <c r="AD302" s="296"/>
      <c r="AE302" s="66"/>
      <c r="AF302" s="300"/>
    </row>
    <row r="303" spans="2:32" x14ac:dyDescent="0.2">
      <c r="B303" s="39" t="s">
        <v>94</v>
      </c>
      <c r="C303" s="274" t="s">
        <v>1744</v>
      </c>
      <c r="D303" s="274">
        <v>289</v>
      </c>
      <c r="E303" s="30" t="s">
        <v>312</v>
      </c>
      <c r="F303" s="296"/>
      <c r="G303" s="65">
        <v>2</v>
      </c>
      <c r="H303" s="65"/>
      <c r="I303" s="65">
        <v>6</v>
      </c>
      <c r="J303" s="65"/>
      <c r="K303" s="65"/>
      <c r="L303" s="65"/>
      <c r="M303" s="65"/>
      <c r="N303" s="65"/>
      <c r="O303" s="65"/>
      <c r="P303" s="65"/>
      <c r="Q303" s="65"/>
      <c r="R303" s="65"/>
      <c r="S303" s="294"/>
      <c r="T303" s="293"/>
      <c r="U303" s="65"/>
      <c r="V303" s="65"/>
      <c r="W303" s="170"/>
      <c r="X303" s="300"/>
      <c r="Y303" s="304"/>
      <c r="Z303" s="65"/>
      <c r="AA303" s="65"/>
      <c r="AB303" s="170"/>
      <c r="AC303" s="300"/>
      <c r="AD303" s="296"/>
      <c r="AE303" s="66"/>
      <c r="AF303" s="300"/>
    </row>
    <row r="304" spans="2:32" x14ac:dyDescent="0.2">
      <c r="B304" s="39" t="s">
        <v>94</v>
      </c>
      <c r="C304" s="274" t="s">
        <v>1744</v>
      </c>
      <c r="D304" s="276">
        <v>290</v>
      </c>
      <c r="E304" s="30" t="s">
        <v>1749</v>
      </c>
      <c r="F304" s="296"/>
      <c r="G304" s="65">
        <v>6</v>
      </c>
      <c r="H304" s="65"/>
      <c r="I304" s="65"/>
      <c r="J304" s="65"/>
      <c r="K304" s="65"/>
      <c r="L304" s="65"/>
      <c r="M304" s="65"/>
      <c r="N304" s="65">
        <v>3</v>
      </c>
      <c r="O304" s="65"/>
      <c r="P304" s="65"/>
      <c r="Q304" s="65"/>
      <c r="R304" s="65"/>
      <c r="S304" s="294"/>
      <c r="T304" s="293"/>
      <c r="U304" s="65"/>
      <c r="V304" s="65"/>
      <c r="W304" s="170"/>
      <c r="X304" s="300"/>
      <c r="Y304" s="304"/>
      <c r="Z304" s="65"/>
      <c r="AA304" s="65"/>
      <c r="AB304" s="170"/>
      <c r="AC304" s="300"/>
      <c r="AD304" s="296"/>
      <c r="AE304" s="66"/>
      <c r="AF304" s="300"/>
    </row>
    <row r="305" spans="2:32" x14ac:dyDescent="0.2">
      <c r="B305" s="39" t="s">
        <v>94</v>
      </c>
      <c r="C305" s="274" t="s">
        <v>1744</v>
      </c>
      <c r="D305" s="276">
        <v>291</v>
      </c>
      <c r="E305" s="30" t="s">
        <v>312</v>
      </c>
      <c r="F305" s="296"/>
      <c r="G305" s="65">
        <v>1</v>
      </c>
      <c r="H305" s="65">
        <v>5</v>
      </c>
      <c r="I305" s="65">
        <v>1</v>
      </c>
      <c r="J305" s="65"/>
      <c r="K305" s="65"/>
      <c r="L305" s="65"/>
      <c r="M305" s="65"/>
      <c r="N305" s="65"/>
      <c r="O305" s="65"/>
      <c r="P305" s="65"/>
      <c r="Q305" s="65"/>
      <c r="R305" s="65"/>
      <c r="S305" s="294"/>
      <c r="T305" s="293"/>
      <c r="U305" s="65"/>
      <c r="V305" s="65"/>
      <c r="W305" s="170"/>
      <c r="X305" s="300"/>
      <c r="Y305" s="304"/>
      <c r="Z305" s="65"/>
      <c r="AA305" s="65"/>
      <c r="AB305" s="170"/>
      <c r="AC305" s="300"/>
      <c r="AD305" s="296"/>
      <c r="AE305" s="66"/>
      <c r="AF305" s="300"/>
    </row>
    <row r="306" spans="2:32" x14ac:dyDescent="0.2">
      <c r="B306" s="39" t="s">
        <v>94</v>
      </c>
      <c r="C306" s="274" t="s">
        <v>1744</v>
      </c>
      <c r="D306" s="274">
        <v>292</v>
      </c>
      <c r="E306" s="30" t="s">
        <v>312</v>
      </c>
      <c r="F306" s="296"/>
      <c r="G306" s="65">
        <v>2</v>
      </c>
      <c r="H306" s="65"/>
      <c r="I306" s="65">
        <v>6</v>
      </c>
      <c r="J306" s="65"/>
      <c r="K306" s="65"/>
      <c r="L306" s="65"/>
      <c r="M306" s="65"/>
      <c r="N306" s="65">
        <v>6</v>
      </c>
      <c r="O306" s="65"/>
      <c r="P306" s="65"/>
      <c r="Q306" s="65"/>
      <c r="R306" s="65"/>
      <c r="S306" s="294"/>
      <c r="T306" s="293"/>
      <c r="U306" s="65"/>
      <c r="V306" s="65"/>
      <c r="W306" s="170"/>
      <c r="X306" s="300"/>
      <c r="Y306" s="304"/>
      <c r="Z306" s="65"/>
      <c r="AA306" s="65"/>
      <c r="AB306" s="170"/>
      <c r="AC306" s="300"/>
      <c r="AD306" s="296"/>
      <c r="AE306" s="66"/>
      <c r="AF306" s="300"/>
    </row>
    <row r="307" spans="2:32" x14ac:dyDescent="0.2">
      <c r="B307" s="39" t="s">
        <v>94</v>
      </c>
      <c r="C307" s="274" t="s">
        <v>1744</v>
      </c>
      <c r="D307" s="276">
        <v>293</v>
      </c>
      <c r="E307" s="30" t="s">
        <v>42</v>
      </c>
      <c r="F307" s="296"/>
      <c r="G307" s="65">
        <v>3</v>
      </c>
      <c r="H307" s="65"/>
      <c r="I307" s="65"/>
      <c r="J307" s="65"/>
      <c r="K307" s="65"/>
      <c r="L307" s="65"/>
      <c r="M307" s="65"/>
      <c r="N307" s="65"/>
      <c r="O307" s="65"/>
      <c r="P307" s="65"/>
      <c r="Q307" s="65"/>
      <c r="R307" s="65"/>
      <c r="S307" s="294"/>
      <c r="T307" s="293"/>
      <c r="U307" s="65"/>
      <c r="V307" s="65"/>
      <c r="W307" s="170"/>
      <c r="X307" s="300"/>
      <c r="Y307" s="304"/>
      <c r="Z307" s="65"/>
      <c r="AA307" s="65"/>
      <c r="AB307" s="170"/>
      <c r="AC307" s="300"/>
      <c r="AD307" s="296"/>
      <c r="AE307" s="66"/>
      <c r="AF307" s="300"/>
    </row>
    <row r="308" spans="2:32" x14ac:dyDescent="0.2">
      <c r="B308" s="39" t="s">
        <v>94</v>
      </c>
      <c r="C308" s="274" t="s">
        <v>1744</v>
      </c>
      <c r="D308" s="276">
        <v>294</v>
      </c>
      <c r="E308" s="30" t="s">
        <v>1717</v>
      </c>
      <c r="F308" s="296"/>
      <c r="G308" s="65">
        <v>3</v>
      </c>
      <c r="H308" s="65">
        <v>1</v>
      </c>
      <c r="I308" s="65">
        <v>2</v>
      </c>
      <c r="J308" s="65"/>
      <c r="K308" s="65">
        <v>3</v>
      </c>
      <c r="L308" s="65"/>
      <c r="M308" s="65"/>
      <c r="N308" s="65">
        <v>3</v>
      </c>
      <c r="O308" s="65"/>
      <c r="P308" s="65"/>
      <c r="Q308" s="65"/>
      <c r="R308" s="65"/>
      <c r="S308" s="294"/>
      <c r="T308" s="293"/>
      <c r="U308" s="65"/>
      <c r="V308" s="65"/>
      <c r="W308" s="170"/>
      <c r="X308" s="300"/>
      <c r="Y308" s="304"/>
      <c r="Z308" s="65"/>
      <c r="AA308" s="65"/>
      <c r="AB308" s="170"/>
      <c r="AC308" s="300"/>
      <c r="AD308" s="296"/>
      <c r="AE308" s="66"/>
      <c r="AF308" s="300"/>
    </row>
    <row r="309" spans="2:32" x14ac:dyDescent="0.2">
      <c r="B309" s="39" t="s">
        <v>94</v>
      </c>
      <c r="C309" s="274" t="s">
        <v>1744</v>
      </c>
      <c r="D309" s="274">
        <v>295</v>
      </c>
      <c r="E309" s="30" t="s">
        <v>42</v>
      </c>
      <c r="F309" s="296"/>
      <c r="G309" s="65">
        <v>3</v>
      </c>
      <c r="H309" s="65"/>
      <c r="I309" s="65"/>
      <c r="J309" s="65"/>
      <c r="K309" s="65"/>
      <c r="L309" s="65"/>
      <c r="M309" s="65"/>
      <c r="N309" s="65"/>
      <c r="O309" s="65"/>
      <c r="P309" s="65"/>
      <c r="Q309" s="65"/>
      <c r="R309" s="65"/>
      <c r="S309" s="294"/>
      <c r="T309" s="293"/>
      <c r="U309" s="65"/>
      <c r="V309" s="65"/>
      <c r="W309" s="170"/>
      <c r="X309" s="300"/>
      <c r="Y309" s="304"/>
      <c r="Z309" s="65"/>
      <c r="AA309" s="65"/>
      <c r="AB309" s="170"/>
      <c r="AC309" s="300"/>
      <c r="AD309" s="296"/>
      <c r="AE309" s="66"/>
      <c r="AF309" s="300"/>
    </row>
    <row r="310" spans="2:32" x14ac:dyDescent="0.2">
      <c r="B310" s="39" t="s">
        <v>94</v>
      </c>
      <c r="C310" s="274" t="s">
        <v>1744</v>
      </c>
      <c r="D310" s="276">
        <v>296</v>
      </c>
      <c r="E310" s="30" t="s">
        <v>42</v>
      </c>
      <c r="F310" s="296"/>
      <c r="G310" s="65">
        <v>3</v>
      </c>
      <c r="H310" s="65"/>
      <c r="I310" s="65"/>
      <c r="J310" s="65"/>
      <c r="K310" s="65"/>
      <c r="L310" s="65"/>
      <c r="M310" s="65"/>
      <c r="N310" s="65"/>
      <c r="O310" s="65"/>
      <c r="P310" s="65"/>
      <c r="Q310" s="65"/>
      <c r="R310" s="65"/>
      <c r="S310" s="294"/>
      <c r="T310" s="293"/>
      <c r="U310" s="65"/>
      <c r="V310" s="65"/>
      <c r="W310" s="170"/>
      <c r="X310" s="300"/>
      <c r="Y310" s="304"/>
      <c r="Z310" s="65"/>
      <c r="AA310" s="65"/>
      <c r="AB310" s="170"/>
      <c r="AC310" s="300"/>
      <c r="AD310" s="296"/>
      <c r="AE310" s="66"/>
      <c r="AF310" s="300"/>
    </row>
    <row r="311" spans="2:32" x14ac:dyDescent="0.2">
      <c r="B311" s="39" t="s">
        <v>94</v>
      </c>
      <c r="C311" s="274" t="s">
        <v>1744</v>
      </c>
      <c r="D311" s="276">
        <v>297</v>
      </c>
      <c r="E311" s="30" t="s">
        <v>308</v>
      </c>
      <c r="F311" s="296"/>
      <c r="G311" s="65">
        <v>1</v>
      </c>
      <c r="H311" s="65"/>
      <c r="I311" s="65">
        <v>6</v>
      </c>
      <c r="J311" s="65"/>
      <c r="K311" s="65"/>
      <c r="L311" s="65"/>
      <c r="M311" s="65"/>
      <c r="N311" s="65"/>
      <c r="O311" s="65"/>
      <c r="P311" s="65"/>
      <c r="Q311" s="65"/>
      <c r="R311" s="65"/>
      <c r="S311" s="294"/>
      <c r="T311" s="293"/>
      <c r="U311" s="65"/>
      <c r="V311" s="65"/>
      <c r="W311" s="170"/>
      <c r="X311" s="300"/>
      <c r="Y311" s="304"/>
      <c r="Z311" s="65"/>
      <c r="AA311" s="65"/>
      <c r="AB311" s="170"/>
      <c r="AC311" s="300"/>
      <c r="AD311" s="296"/>
      <c r="AE311" s="66"/>
      <c r="AF311" s="300"/>
    </row>
    <row r="312" spans="2:32" x14ac:dyDescent="0.2">
      <c r="B312" s="39" t="s">
        <v>94</v>
      </c>
      <c r="C312" s="274" t="s">
        <v>1744</v>
      </c>
      <c r="D312" s="274">
        <v>298</v>
      </c>
      <c r="E312" s="30" t="s">
        <v>1721</v>
      </c>
      <c r="F312" s="296"/>
      <c r="G312" s="65">
        <v>4</v>
      </c>
      <c r="H312" s="65"/>
      <c r="I312" s="65">
        <v>3</v>
      </c>
      <c r="J312" s="65"/>
      <c r="K312" s="65"/>
      <c r="L312" s="65"/>
      <c r="M312" s="65"/>
      <c r="N312" s="65"/>
      <c r="O312" s="65"/>
      <c r="P312" s="65"/>
      <c r="Q312" s="65"/>
      <c r="R312" s="65"/>
      <c r="S312" s="294"/>
      <c r="T312" s="293"/>
      <c r="U312" s="65"/>
      <c r="V312" s="65"/>
      <c r="W312" s="170"/>
      <c r="X312" s="300"/>
      <c r="Y312" s="304"/>
      <c r="Z312" s="65"/>
      <c r="AA312" s="65"/>
      <c r="AB312" s="170"/>
      <c r="AC312" s="300"/>
      <c r="AD312" s="296"/>
      <c r="AE312" s="66"/>
      <c r="AF312" s="300"/>
    </row>
    <row r="313" spans="2:32" x14ac:dyDescent="0.2">
      <c r="B313" s="39" t="s">
        <v>94</v>
      </c>
      <c r="C313" s="274" t="s">
        <v>1744</v>
      </c>
      <c r="D313" s="276">
        <v>299</v>
      </c>
      <c r="E313" s="30" t="s">
        <v>49</v>
      </c>
      <c r="F313" s="296"/>
      <c r="G313" s="65"/>
      <c r="H313" s="65"/>
      <c r="I313" s="65">
        <v>3</v>
      </c>
      <c r="J313" s="65"/>
      <c r="K313" s="65">
        <v>3</v>
      </c>
      <c r="L313" s="65"/>
      <c r="M313" s="65"/>
      <c r="N313" s="65">
        <v>3</v>
      </c>
      <c r="O313" s="65"/>
      <c r="P313" s="65"/>
      <c r="Q313" s="65"/>
      <c r="R313" s="65"/>
      <c r="S313" s="294"/>
      <c r="T313" s="293"/>
      <c r="U313" s="65"/>
      <c r="V313" s="65"/>
      <c r="W313" s="170"/>
      <c r="X313" s="300"/>
      <c r="Y313" s="304"/>
      <c r="Z313" s="65"/>
      <c r="AA313" s="65"/>
      <c r="AB313" s="170"/>
      <c r="AC313" s="300"/>
      <c r="AD313" s="296"/>
      <c r="AE313" s="66"/>
      <c r="AF313" s="300"/>
    </row>
    <row r="314" spans="2:32" x14ac:dyDescent="0.2">
      <c r="B314" s="39" t="s">
        <v>94</v>
      </c>
      <c r="C314" s="274" t="s">
        <v>1744</v>
      </c>
      <c r="D314" s="276">
        <v>300</v>
      </c>
      <c r="E314" s="30" t="s">
        <v>44</v>
      </c>
      <c r="F314" s="296"/>
      <c r="G314" s="65">
        <v>1</v>
      </c>
      <c r="H314" s="65"/>
      <c r="I314" s="65">
        <v>6</v>
      </c>
      <c r="J314" s="65"/>
      <c r="K314" s="65"/>
      <c r="L314" s="65"/>
      <c r="M314" s="65"/>
      <c r="N314" s="65">
        <v>6</v>
      </c>
      <c r="O314" s="65"/>
      <c r="P314" s="65"/>
      <c r="Q314" s="65"/>
      <c r="R314" s="65"/>
      <c r="S314" s="294"/>
      <c r="T314" s="293"/>
      <c r="U314" s="65"/>
      <c r="V314" s="65"/>
      <c r="W314" s="170"/>
      <c r="X314" s="300"/>
      <c r="Y314" s="304"/>
      <c r="Z314" s="65"/>
      <c r="AA314" s="65"/>
      <c r="AB314" s="170"/>
      <c r="AC314" s="300"/>
      <c r="AD314" s="296"/>
      <c r="AE314" s="66"/>
      <c r="AF314" s="300"/>
    </row>
    <row r="315" spans="2:32" x14ac:dyDescent="0.2">
      <c r="B315" s="39" t="s">
        <v>94</v>
      </c>
      <c r="C315" s="274" t="s">
        <v>1744</v>
      </c>
      <c r="D315" s="274">
        <v>301</v>
      </c>
      <c r="E315" s="30" t="s">
        <v>42</v>
      </c>
      <c r="F315" s="296"/>
      <c r="G315" s="65">
        <v>3</v>
      </c>
      <c r="H315" s="65"/>
      <c r="I315" s="65"/>
      <c r="J315" s="65"/>
      <c r="K315" s="65"/>
      <c r="L315" s="65"/>
      <c r="M315" s="65"/>
      <c r="N315" s="65"/>
      <c r="O315" s="65"/>
      <c r="P315" s="65"/>
      <c r="Q315" s="65"/>
      <c r="R315" s="65"/>
      <c r="S315" s="294"/>
      <c r="T315" s="293"/>
      <c r="U315" s="65"/>
      <c r="V315" s="65"/>
      <c r="W315" s="170"/>
      <c r="X315" s="300"/>
      <c r="Y315" s="304"/>
      <c r="Z315" s="65"/>
      <c r="AA315" s="65"/>
      <c r="AB315" s="170"/>
      <c r="AC315" s="300"/>
      <c r="AD315" s="296"/>
      <c r="AE315" s="66"/>
      <c r="AF315" s="300"/>
    </row>
    <row r="316" spans="2:32" x14ac:dyDescent="0.2">
      <c r="B316" s="39" t="s">
        <v>94</v>
      </c>
      <c r="C316" s="274" t="s">
        <v>1744</v>
      </c>
      <c r="D316" s="276">
        <v>302</v>
      </c>
      <c r="E316" s="30" t="s">
        <v>312</v>
      </c>
      <c r="F316" s="296"/>
      <c r="G316" s="65">
        <v>1</v>
      </c>
      <c r="H316" s="65"/>
      <c r="I316" s="65">
        <v>6</v>
      </c>
      <c r="J316" s="65"/>
      <c r="K316" s="65"/>
      <c r="L316" s="65"/>
      <c r="M316" s="65"/>
      <c r="N316" s="65">
        <v>6</v>
      </c>
      <c r="O316" s="65"/>
      <c r="P316" s="65"/>
      <c r="Q316" s="65"/>
      <c r="R316" s="65"/>
      <c r="S316" s="294"/>
      <c r="T316" s="293"/>
      <c r="U316" s="65"/>
      <c r="V316" s="65"/>
      <c r="W316" s="170"/>
      <c r="X316" s="300"/>
      <c r="Y316" s="304"/>
      <c r="Z316" s="65"/>
      <c r="AA316" s="65"/>
      <c r="AB316" s="170"/>
      <c r="AC316" s="300"/>
      <c r="AD316" s="296"/>
      <c r="AE316" s="66"/>
      <c r="AF316" s="300"/>
    </row>
    <row r="317" spans="2:32" x14ac:dyDescent="0.2">
      <c r="B317" s="39" t="s">
        <v>94</v>
      </c>
      <c r="C317" s="274" t="s">
        <v>1744</v>
      </c>
      <c r="D317" s="276">
        <v>303</v>
      </c>
      <c r="E317" s="30" t="s">
        <v>312</v>
      </c>
      <c r="F317" s="296"/>
      <c r="G317" s="65">
        <v>1</v>
      </c>
      <c r="H317" s="65"/>
      <c r="I317" s="65">
        <v>6</v>
      </c>
      <c r="J317" s="65"/>
      <c r="K317" s="65"/>
      <c r="L317" s="65"/>
      <c r="M317" s="65"/>
      <c r="N317" s="65"/>
      <c r="O317" s="65"/>
      <c r="P317" s="65"/>
      <c r="Q317" s="65"/>
      <c r="R317" s="65"/>
      <c r="S317" s="294"/>
      <c r="T317" s="293"/>
      <c r="U317" s="65"/>
      <c r="V317" s="65"/>
      <c r="W317" s="170"/>
      <c r="X317" s="300"/>
      <c r="Y317" s="304"/>
      <c r="Z317" s="65"/>
      <c r="AA317" s="65"/>
      <c r="AB317" s="170"/>
      <c r="AC317" s="300"/>
      <c r="AD317" s="296"/>
      <c r="AE317" s="66"/>
      <c r="AF317" s="300"/>
    </row>
    <row r="318" spans="2:32" x14ac:dyDescent="0.2">
      <c r="B318" s="39" t="s">
        <v>94</v>
      </c>
      <c r="C318" s="274" t="s">
        <v>1744</v>
      </c>
      <c r="D318" s="274">
        <v>304</v>
      </c>
      <c r="E318" s="30" t="s">
        <v>42</v>
      </c>
      <c r="F318" s="296"/>
      <c r="G318" s="65">
        <v>3</v>
      </c>
      <c r="H318" s="65"/>
      <c r="I318" s="65"/>
      <c r="J318" s="65"/>
      <c r="K318" s="65"/>
      <c r="L318" s="65"/>
      <c r="M318" s="65"/>
      <c r="N318" s="65">
        <v>6</v>
      </c>
      <c r="O318" s="65"/>
      <c r="P318" s="65"/>
      <c r="Q318" s="65"/>
      <c r="R318" s="65"/>
      <c r="S318" s="294"/>
      <c r="T318" s="293"/>
      <c r="U318" s="65"/>
      <c r="V318" s="65"/>
      <c r="W318" s="170"/>
      <c r="X318" s="300"/>
      <c r="Y318" s="304"/>
      <c r="Z318" s="65"/>
      <c r="AA318" s="65"/>
      <c r="AB318" s="170"/>
      <c r="AC318" s="300"/>
      <c r="AD318" s="296"/>
      <c r="AE318" s="66"/>
      <c r="AF318" s="300"/>
    </row>
    <row r="319" spans="2:32" x14ac:dyDescent="0.2">
      <c r="B319" s="39" t="s">
        <v>94</v>
      </c>
      <c r="C319" s="274" t="s">
        <v>1744</v>
      </c>
      <c r="D319" s="276">
        <v>305</v>
      </c>
      <c r="E319" s="30" t="s">
        <v>42</v>
      </c>
      <c r="F319" s="296"/>
      <c r="G319" s="65">
        <v>3</v>
      </c>
      <c r="H319" s="65"/>
      <c r="I319" s="65"/>
      <c r="J319" s="65"/>
      <c r="K319" s="65"/>
      <c r="L319" s="65"/>
      <c r="M319" s="65"/>
      <c r="N319" s="65"/>
      <c r="O319" s="65"/>
      <c r="P319" s="65"/>
      <c r="Q319" s="65"/>
      <c r="R319" s="65"/>
      <c r="S319" s="294"/>
      <c r="T319" s="293"/>
      <c r="U319" s="65"/>
      <c r="V319" s="65"/>
      <c r="W319" s="170"/>
      <c r="X319" s="300"/>
      <c r="Y319" s="304"/>
      <c r="Z319" s="65"/>
      <c r="AA319" s="65"/>
      <c r="AB319" s="170"/>
      <c r="AC319" s="300"/>
      <c r="AD319" s="296"/>
      <c r="AE319" s="66"/>
      <c r="AF319" s="300"/>
    </row>
    <row r="320" spans="2:32" x14ac:dyDescent="0.2">
      <c r="B320" s="39" t="s">
        <v>94</v>
      </c>
      <c r="C320" s="274" t="s">
        <v>1744</v>
      </c>
      <c r="D320" s="276">
        <v>306</v>
      </c>
      <c r="E320" s="30" t="s">
        <v>1750</v>
      </c>
      <c r="F320" s="296"/>
      <c r="G320" s="65">
        <v>6</v>
      </c>
      <c r="H320" s="65"/>
      <c r="I320" s="65">
        <v>3</v>
      </c>
      <c r="J320" s="65"/>
      <c r="K320" s="65"/>
      <c r="L320" s="65"/>
      <c r="M320" s="65"/>
      <c r="N320" s="65">
        <v>6</v>
      </c>
      <c r="O320" s="65"/>
      <c r="P320" s="65"/>
      <c r="Q320" s="65"/>
      <c r="R320" s="65"/>
      <c r="S320" s="294"/>
      <c r="T320" s="293"/>
      <c r="U320" s="65"/>
      <c r="V320" s="65"/>
      <c r="W320" s="170"/>
      <c r="X320" s="300"/>
      <c r="Y320" s="304"/>
      <c r="Z320" s="65"/>
      <c r="AA320" s="65"/>
      <c r="AB320" s="170"/>
      <c r="AC320" s="300"/>
      <c r="AD320" s="296"/>
      <c r="AE320" s="66"/>
      <c r="AF320" s="300"/>
    </row>
    <row r="321" spans="2:32" x14ac:dyDescent="0.2">
      <c r="B321" s="309"/>
      <c r="C321" s="257"/>
      <c r="D321" s="276" t="s">
        <v>1751</v>
      </c>
      <c r="E321" s="30" t="s">
        <v>49</v>
      </c>
      <c r="F321" s="296"/>
      <c r="G321" s="65"/>
      <c r="H321" s="65"/>
      <c r="I321" s="65">
        <v>3</v>
      </c>
      <c r="J321" s="65"/>
      <c r="K321" s="65"/>
      <c r="L321" s="65"/>
      <c r="M321" s="65"/>
      <c r="N321" s="65"/>
      <c r="O321" s="65"/>
      <c r="P321" s="65">
        <v>3</v>
      </c>
      <c r="Q321" s="65"/>
      <c r="R321" s="65"/>
      <c r="S321" s="294"/>
      <c r="T321" s="293"/>
      <c r="U321" s="65"/>
      <c r="V321" s="65"/>
      <c r="W321" s="170"/>
      <c r="X321" s="300"/>
      <c r="Y321" s="304"/>
      <c r="Z321" s="65"/>
      <c r="AA321" s="65"/>
      <c r="AB321" s="170"/>
      <c r="AC321" s="300"/>
      <c r="AD321" s="296"/>
      <c r="AE321" s="66"/>
      <c r="AF321" s="300"/>
    </row>
    <row r="322" spans="2:32" x14ac:dyDescent="0.2">
      <c r="B322" s="39" t="s">
        <v>94</v>
      </c>
      <c r="C322" s="274" t="s">
        <v>1744</v>
      </c>
      <c r="D322" s="274">
        <v>307</v>
      </c>
      <c r="E322" s="30" t="s">
        <v>42</v>
      </c>
      <c r="F322" s="296"/>
      <c r="G322" s="65">
        <v>3</v>
      </c>
      <c r="H322" s="65"/>
      <c r="I322" s="65"/>
      <c r="J322" s="65"/>
      <c r="K322" s="65"/>
      <c r="L322" s="65"/>
      <c r="M322" s="65"/>
      <c r="N322" s="65"/>
      <c r="O322" s="65"/>
      <c r="P322" s="65"/>
      <c r="Q322" s="65"/>
      <c r="R322" s="65"/>
      <c r="S322" s="294"/>
      <c r="T322" s="293"/>
      <c r="U322" s="65"/>
      <c r="V322" s="65"/>
      <c r="W322" s="170"/>
      <c r="X322" s="300"/>
      <c r="Y322" s="304"/>
      <c r="Z322" s="65"/>
      <c r="AA322" s="65"/>
      <c r="AB322" s="170"/>
      <c r="AC322" s="300"/>
      <c r="AD322" s="296"/>
      <c r="AE322" s="66"/>
      <c r="AF322" s="300"/>
    </row>
    <row r="323" spans="2:32" x14ac:dyDescent="0.2">
      <c r="B323" s="39" t="s">
        <v>94</v>
      </c>
      <c r="C323" s="274" t="s">
        <v>1744</v>
      </c>
      <c r="D323" s="276">
        <v>308</v>
      </c>
      <c r="E323" s="30" t="s">
        <v>44</v>
      </c>
      <c r="F323" s="296"/>
      <c r="G323" s="65">
        <v>1</v>
      </c>
      <c r="H323" s="65"/>
      <c r="I323" s="65">
        <v>6</v>
      </c>
      <c r="J323" s="65"/>
      <c r="K323" s="65"/>
      <c r="L323" s="65"/>
      <c r="M323" s="65"/>
      <c r="N323" s="65">
        <v>3</v>
      </c>
      <c r="O323" s="65"/>
      <c r="P323" s="65"/>
      <c r="Q323" s="65"/>
      <c r="R323" s="65"/>
      <c r="S323" s="294"/>
      <c r="T323" s="293"/>
      <c r="U323" s="65"/>
      <c r="V323" s="65"/>
      <c r="W323" s="170"/>
      <c r="X323" s="300"/>
      <c r="Y323" s="304"/>
      <c r="Z323" s="65"/>
      <c r="AA323" s="65"/>
      <c r="AB323" s="170"/>
      <c r="AC323" s="300"/>
      <c r="AD323" s="296"/>
      <c r="AE323" s="66"/>
      <c r="AF323" s="300"/>
    </row>
    <row r="324" spans="2:32" x14ac:dyDescent="0.2">
      <c r="B324" s="39" t="s">
        <v>94</v>
      </c>
      <c r="C324" s="274" t="s">
        <v>1744</v>
      </c>
      <c r="D324" s="276">
        <v>309</v>
      </c>
      <c r="E324" s="30" t="s">
        <v>1721</v>
      </c>
      <c r="F324" s="296"/>
      <c r="G324" s="65">
        <v>3</v>
      </c>
      <c r="H324" s="65">
        <v>2</v>
      </c>
      <c r="I324" s="65"/>
      <c r="J324" s="65"/>
      <c r="K324" s="65">
        <v>2</v>
      </c>
      <c r="L324" s="65"/>
      <c r="M324" s="65"/>
      <c r="N324" s="65"/>
      <c r="O324" s="65"/>
      <c r="P324" s="65"/>
      <c r="Q324" s="65"/>
      <c r="R324" s="65"/>
      <c r="S324" s="294"/>
      <c r="T324" s="293"/>
      <c r="U324" s="65"/>
      <c r="V324" s="65"/>
      <c r="W324" s="170"/>
      <c r="X324" s="300"/>
      <c r="Y324" s="304"/>
      <c r="Z324" s="65"/>
      <c r="AA324" s="65"/>
      <c r="AB324" s="170"/>
      <c r="AC324" s="300"/>
      <c r="AD324" s="296"/>
      <c r="AE324" s="66"/>
      <c r="AF324" s="300"/>
    </row>
    <row r="325" spans="2:32" x14ac:dyDescent="0.2">
      <c r="B325" s="39" t="s">
        <v>94</v>
      </c>
      <c r="C325" s="274" t="s">
        <v>1744</v>
      </c>
      <c r="D325" s="274">
        <v>310</v>
      </c>
      <c r="E325" s="30" t="s">
        <v>42</v>
      </c>
      <c r="F325" s="296"/>
      <c r="G325" s="65">
        <v>3</v>
      </c>
      <c r="H325" s="65"/>
      <c r="I325" s="65"/>
      <c r="J325" s="65"/>
      <c r="K325" s="65"/>
      <c r="L325" s="65"/>
      <c r="M325" s="65"/>
      <c r="N325" s="65">
        <v>6</v>
      </c>
      <c r="O325" s="65"/>
      <c r="P325" s="65"/>
      <c r="Q325" s="65"/>
      <c r="R325" s="65"/>
      <c r="S325" s="294"/>
      <c r="T325" s="293"/>
      <c r="U325" s="65"/>
      <c r="V325" s="65"/>
      <c r="W325" s="170"/>
      <c r="X325" s="300"/>
      <c r="Y325" s="304"/>
      <c r="Z325" s="65"/>
      <c r="AA325" s="65"/>
      <c r="AB325" s="170"/>
      <c r="AC325" s="300"/>
      <c r="AD325" s="296"/>
      <c r="AE325" s="66"/>
      <c r="AF325" s="300"/>
    </row>
    <row r="326" spans="2:32" x14ac:dyDescent="0.2">
      <c r="B326" s="39" t="s">
        <v>94</v>
      </c>
      <c r="C326" s="274" t="s">
        <v>1744</v>
      </c>
      <c r="D326" s="276">
        <v>311</v>
      </c>
      <c r="E326" s="30" t="s">
        <v>42</v>
      </c>
      <c r="F326" s="296"/>
      <c r="G326" s="65">
        <v>3</v>
      </c>
      <c r="H326" s="65"/>
      <c r="I326" s="65"/>
      <c r="J326" s="65"/>
      <c r="K326" s="65"/>
      <c r="L326" s="65"/>
      <c r="M326" s="65"/>
      <c r="N326" s="65"/>
      <c r="O326" s="65"/>
      <c r="P326" s="65"/>
      <c r="Q326" s="65"/>
      <c r="R326" s="65"/>
      <c r="S326" s="294"/>
      <c r="T326" s="293"/>
      <c r="U326" s="65"/>
      <c r="V326" s="65"/>
      <c r="W326" s="170"/>
      <c r="X326" s="300"/>
      <c r="Y326" s="304"/>
      <c r="Z326" s="65"/>
      <c r="AA326" s="65"/>
      <c r="AB326" s="170"/>
      <c r="AC326" s="300"/>
      <c r="AD326" s="296"/>
      <c r="AE326" s="66"/>
      <c r="AF326" s="300"/>
    </row>
    <row r="327" spans="2:32" x14ac:dyDescent="0.2">
      <c r="B327" s="39" t="s">
        <v>94</v>
      </c>
      <c r="C327" s="274" t="s">
        <v>1744</v>
      </c>
      <c r="D327" s="276">
        <v>312</v>
      </c>
      <c r="E327" s="30" t="s">
        <v>44</v>
      </c>
      <c r="F327" s="296"/>
      <c r="G327" s="65">
        <v>1</v>
      </c>
      <c r="H327" s="65"/>
      <c r="I327" s="65">
        <v>6</v>
      </c>
      <c r="J327" s="65"/>
      <c r="K327" s="65"/>
      <c r="L327" s="65"/>
      <c r="M327" s="65"/>
      <c r="N327" s="65">
        <v>6</v>
      </c>
      <c r="O327" s="65"/>
      <c r="P327" s="65"/>
      <c r="Q327" s="65"/>
      <c r="R327" s="65"/>
      <c r="S327" s="294"/>
      <c r="T327" s="293"/>
      <c r="U327" s="65"/>
      <c r="V327" s="65"/>
      <c r="W327" s="170"/>
      <c r="X327" s="300"/>
      <c r="Y327" s="304"/>
      <c r="Z327" s="65"/>
      <c r="AA327" s="65"/>
      <c r="AB327" s="170"/>
      <c r="AC327" s="300"/>
      <c r="AD327" s="296"/>
      <c r="AE327" s="66"/>
      <c r="AF327" s="300"/>
    </row>
    <row r="328" spans="2:32" x14ac:dyDescent="0.2">
      <c r="B328" s="39" t="s">
        <v>94</v>
      </c>
      <c r="C328" s="274" t="s">
        <v>1744</v>
      </c>
      <c r="D328" s="274">
        <v>313</v>
      </c>
      <c r="E328" s="30" t="s">
        <v>42</v>
      </c>
      <c r="F328" s="296"/>
      <c r="G328" s="65">
        <v>3</v>
      </c>
      <c r="H328" s="65"/>
      <c r="I328" s="65"/>
      <c r="J328" s="65"/>
      <c r="K328" s="65"/>
      <c r="L328" s="65"/>
      <c r="M328" s="65"/>
      <c r="N328" s="65"/>
      <c r="O328" s="65"/>
      <c r="P328" s="65"/>
      <c r="Q328" s="65"/>
      <c r="R328" s="65"/>
      <c r="S328" s="313" t="s">
        <v>1795</v>
      </c>
      <c r="T328" s="293"/>
      <c r="U328" s="65"/>
      <c r="V328" s="65"/>
      <c r="W328" s="170"/>
      <c r="X328" s="300"/>
      <c r="Y328" s="304"/>
      <c r="Z328" s="65"/>
      <c r="AA328" s="65"/>
      <c r="AB328" s="170"/>
      <c r="AC328" s="300"/>
      <c r="AD328" s="296"/>
      <c r="AE328" s="66"/>
      <c r="AF328" s="300"/>
    </row>
    <row r="329" spans="2:32" x14ac:dyDescent="0.2">
      <c r="B329" s="39" t="s">
        <v>94</v>
      </c>
      <c r="C329" s="274" t="s">
        <v>1744</v>
      </c>
      <c r="D329" s="276">
        <v>314</v>
      </c>
      <c r="E329" s="30" t="s">
        <v>60</v>
      </c>
      <c r="F329" s="296"/>
      <c r="G329" s="65">
        <v>1</v>
      </c>
      <c r="H329" s="65"/>
      <c r="I329" s="65">
        <v>6</v>
      </c>
      <c r="J329" s="65"/>
      <c r="K329" s="65"/>
      <c r="L329" s="65"/>
      <c r="M329" s="65"/>
      <c r="N329" s="65">
        <v>6</v>
      </c>
      <c r="O329" s="65"/>
      <c r="P329" s="65"/>
      <c r="Q329" s="65"/>
      <c r="R329" s="65"/>
      <c r="S329" s="294"/>
      <c r="T329" s="293"/>
      <c r="U329" s="65"/>
      <c r="V329" s="65"/>
      <c r="W329" s="170"/>
      <c r="X329" s="300"/>
      <c r="Y329" s="304"/>
      <c r="Z329" s="65"/>
      <c r="AA329" s="65"/>
      <c r="AB329" s="170"/>
      <c r="AC329" s="300"/>
      <c r="AD329" s="296"/>
      <c r="AE329" s="66"/>
      <c r="AF329" s="300"/>
    </row>
    <row r="330" spans="2:32" x14ac:dyDescent="0.2">
      <c r="B330" s="39" t="s">
        <v>94</v>
      </c>
      <c r="C330" s="274" t="s">
        <v>1744</v>
      </c>
      <c r="D330" s="276">
        <v>315</v>
      </c>
      <c r="E330" s="30" t="s">
        <v>42</v>
      </c>
      <c r="F330" s="296"/>
      <c r="G330" s="65">
        <v>3</v>
      </c>
      <c r="H330" s="65"/>
      <c r="I330" s="65"/>
      <c r="J330" s="65"/>
      <c r="K330" s="65"/>
      <c r="L330" s="65"/>
      <c r="M330" s="65"/>
      <c r="N330" s="65"/>
      <c r="O330" s="65"/>
      <c r="P330" s="65"/>
      <c r="Q330" s="65"/>
      <c r="R330" s="65"/>
      <c r="S330" s="294"/>
      <c r="T330" s="293"/>
      <c r="U330" s="65"/>
      <c r="V330" s="65"/>
      <c r="W330" s="170"/>
      <c r="X330" s="300"/>
      <c r="Y330" s="304"/>
      <c r="Z330" s="65"/>
      <c r="AA330" s="65"/>
      <c r="AB330" s="170"/>
      <c r="AC330" s="300"/>
      <c r="AD330" s="296"/>
      <c r="AE330" s="66"/>
      <c r="AF330" s="300"/>
    </row>
    <row r="331" spans="2:32" x14ac:dyDescent="0.2">
      <c r="B331" s="39" t="s">
        <v>94</v>
      </c>
      <c r="C331" s="274" t="s">
        <v>1744</v>
      </c>
      <c r="D331" s="274">
        <v>316</v>
      </c>
      <c r="E331" s="30" t="s">
        <v>42</v>
      </c>
      <c r="F331" s="296"/>
      <c r="G331" s="65">
        <v>3</v>
      </c>
      <c r="H331" s="65"/>
      <c r="I331" s="65"/>
      <c r="J331" s="65"/>
      <c r="K331" s="65"/>
      <c r="L331" s="65"/>
      <c r="M331" s="65"/>
      <c r="N331" s="65">
        <v>3</v>
      </c>
      <c r="O331" s="65"/>
      <c r="P331" s="65"/>
      <c r="Q331" s="65"/>
      <c r="R331" s="65"/>
      <c r="S331" s="294"/>
      <c r="T331" s="293"/>
      <c r="U331" s="65"/>
      <c r="V331" s="65"/>
      <c r="W331" s="170"/>
      <c r="X331" s="300"/>
      <c r="Y331" s="304"/>
      <c r="Z331" s="65"/>
      <c r="AA331" s="65"/>
      <c r="AB331" s="170"/>
      <c r="AC331" s="300"/>
      <c r="AD331" s="296"/>
      <c r="AE331" s="66"/>
      <c r="AF331" s="300"/>
    </row>
    <row r="332" spans="2:32" x14ac:dyDescent="0.2">
      <c r="B332" s="39" t="s">
        <v>94</v>
      </c>
      <c r="C332" s="274" t="s">
        <v>1744</v>
      </c>
      <c r="D332" s="276">
        <v>317</v>
      </c>
      <c r="E332" s="30" t="s">
        <v>42</v>
      </c>
      <c r="F332" s="296"/>
      <c r="G332" s="65">
        <v>3</v>
      </c>
      <c r="H332" s="65"/>
      <c r="I332" s="65"/>
      <c r="J332" s="65"/>
      <c r="K332" s="65"/>
      <c r="L332" s="65"/>
      <c r="M332" s="65"/>
      <c r="N332" s="65"/>
      <c r="O332" s="65"/>
      <c r="P332" s="65"/>
      <c r="Q332" s="65"/>
      <c r="R332" s="65"/>
      <c r="S332" s="294"/>
      <c r="T332" s="293"/>
      <c r="U332" s="65"/>
      <c r="V332" s="65"/>
      <c r="W332" s="170"/>
      <c r="X332" s="300"/>
      <c r="Y332" s="304"/>
      <c r="Z332" s="65"/>
      <c r="AA332" s="65"/>
      <c r="AB332" s="170"/>
      <c r="AC332" s="300"/>
      <c r="AD332" s="296"/>
      <c r="AE332" s="66"/>
      <c r="AF332" s="300"/>
    </row>
    <row r="333" spans="2:32" x14ac:dyDescent="0.2">
      <c r="B333" s="39" t="s">
        <v>94</v>
      </c>
      <c r="C333" s="274" t="s">
        <v>1744</v>
      </c>
      <c r="D333" s="276">
        <v>318</v>
      </c>
      <c r="E333" s="30" t="s">
        <v>44</v>
      </c>
      <c r="F333" s="296"/>
      <c r="G333" s="65">
        <v>1</v>
      </c>
      <c r="H333" s="65"/>
      <c r="I333" s="65">
        <v>6</v>
      </c>
      <c r="J333" s="65"/>
      <c r="K333" s="65"/>
      <c r="L333" s="65"/>
      <c r="M333" s="65"/>
      <c r="N333" s="65">
        <v>6</v>
      </c>
      <c r="O333" s="65"/>
      <c r="P333" s="65"/>
      <c r="Q333" s="65"/>
      <c r="R333" s="65"/>
      <c r="S333" s="294"/>
      <c r="T333" s="293"/>
      <c r="U333" s="65"/>
      <c r="V333" s="65"/>
      <c r="W333" s="170"/>
      <c r="X333" s="300"/>
      <c r="Y333" s="304"/>
      <c r="Z333" s="65"/>
      <c r="AA333" s="65"/>
      <c r="AB333" s="170"/>
      <c r="AC333" s="300"/>
      <c r="AD333" s="296"/>
      <c r="AE333" s="66"/>
      <c r="AF333" s="300"/>
    </row>
    <row r="334" spans="2:32" x14ac:dyDescent="0.2">
      <c r="B334" s="39" t="s">
        <v>94</v>
      </c>
      <c r="C334" s="274" t="s">
        <v>1744</v>
      </c>
      <c r="D334" s="274">
        <v>319</v>
      </c>
      <c r="E334" s="30" t="s">
        <v>42</v>
      </c>
      <c r="F334" s="296"/>
      <c r="G334" s="65">
        <v>3</v>
      </c>
      <c r="H334" s="65"/>
      <c r="I334" s="65"/>
      <c r="J334" s="65"/>
      <c r="K334" s="65"/>
      <c r="L334" s="65"/>
      <c r="M334" s="65"/>
      <c r="N334" s="65"/>
      <c r="O334" s="65"/>
      <c r="P334" s="65"/>
      <c r="Q334" s="65"/>
      <c r="R334" s="65"/>
      <c r="S334" s="294"/>
      <c r="T334" s="293"/>
      <c r="U334" s="65"/>
      <c r="V334" s="65"/>
      <c r="W334" s="170"/>
      <c r="X334" s="300"/>
      <c r="Y334" s="304"/>
      <c r="Z334" s="65"/>
      <c r="AA334" s="65"/>
      <c r="AB334" s="170"/>
      <c r="AC334" s="300"/>
      <c r="AD334" s="296"/>
      <c r="AE334" s="66"/>
      <c r="AF334" s="300"/>
    </row>
    <row r="335" spans="2:32" x14ac:dyDescent="0.2">
      <c r="B335" s="39" t="s">
        <v>94</v>
      </c>
      <c r="C335" s="274" t="s">
        <v>1744</v>
      </c>
      <c r="D335" s="276">
        <v>320</v>
      </c>
      <c r="E335" s="30" t="s">
        <v>42</v>
      </c>
      <c r="F335" s="296"/>
      <c r="G335" s="65">
        <v>3</v>
      </c>
      <c r="H335" s="65"/>
      <c r="I335" s="65"/>
      <c r="J335" s="65"/>
      <c r="K335" s="65"/>
      <c r="L335" s="65"/>
      <c r="M335" s="65"/>
      <c r="N335" s="65">
        <v>3</v>
      </c>
      <c r="O335" s="65"/>
      <c r="P335" s="65"/>
      <c r="Q335" s="65"/>
      <c r="R335" s="65"/>
      <c r="S335" s="294"/>
      <c r="T335" s="293"/>
      <c r="U335" s="65"/>
      <c r="V335" s="65"/>
      <c r="W335" s="170"/>
      <c r="X335" s="300"/>
      <c r="Y335" s="304"/>
      <c r="Z335" s="65"/>
      <c r="AA335" s="65"/>
      <c r="AB335" s="170"/>
      <c r="AC335" s="300"/>
      <c r="AD335" s="296"/>
      <c r="AE335" s="66"/>
      <c r="AF335" s="300"/>
    </row>
    <row r="336" spans="2:32" x14ac:dyDescent="0.2">
      <c r="B336" s="39" t="s">
        <v>94</v>
      </c>
      <c r="C336" s="274" t="s">
        <v>1744</v>
      </c>
      <c r="D336" s="276">
        <v>321</v>
      </c>
      <c r="E336" s="30" t="s">
        <v>42</v>
      </c>
      <c r="F336" s="296"/>
      <c r="G336" s="65">
        <v>3</v>
      </c>
      <c r="H336" s="65"/>
      <c r="I336" s="65"/>
      <c r="J336" s="65"/>
      <c r="K336" s="65"/>
      <c r="L336" s="65"/>
      <c r="M336" s="65"/>
      <c r="N336" s="65"/>
      <c r="O336" s="65"/>
      <c r="P336" s="65"/>
      <c r="Q336" s="65"/>
      <c r="R336" s="65"/>
      <c r="S336" s="294"/>
      <c r="T336" s="293"/>
      <c r="U336" s="65"/>
      <c r="V336" s="65"/>
      <c r="W336" s="170"/>
      <c r="X336" s="300"/>
      <c r="Y336" s="304"/>
      <c r="Z336" s="65"/>
      <c r="AA336" s="65"/>
      <c r="AB336" s="170"/>
      <c r="AC336" s="300"/>
      <c r="AD336" s="296"/>
      <c r="AE336" s="66"/>
      <c r="AF336" s="300"/>
    </row>
    <row r="337" spans="2:32" x14ac:dyDescent="0.2">
      <c r="B337" s="39" t="s">
        <v>94</v>
      </c>
      <c r="C337" s="274" t="s">
        <v>1744</v>
      </c>
      <c r="D337" s="274">
        <v>322</v>
      </c>
      <c r="E337" s="30" t="s">
        <v>44</v>
      </c>
      <c r="F337" s="296"/>
      <c r="G337" s="65">
        <v>1</v>
      </c>
      <c r="H337" s="65"/>
      <c r="I337" s="65">
        <v>6</v>
      </c>
      <c r="J337" s="65"/>
      <c r="K337" s="65"/>
      <c r="L337" s="65"/>
      <c r="M337" s="65"/>
      <c r="N337" s="65">
        <v>6</v>
      </c>
      <c r="O337" s="65"/>
      <c r="P337" s="65"/>
      <c r="Q337" s="65"/>
      <c r="R337" s="65"/>
      <c r="S337" s="313" t="s">
        <v>1796</v>
      </c>
      <c r="T337" s="293"/>
      <c r="U337" s="65"/>
      <c r="V337" s="65"/>
      <c r="W337" s="170"/>
      <c r="X337" s="300"/>
      <c r="Y337" s="304"/>
      <c r="Z337" s="65"/>
      <c r="AA337" s="65"/>
      <c r="AB337" s="170"/>
      <c r="AC337" s="300"/>
      <c r="AD337" s="296"/>
      <c r="AE337" s="66"/>
      <c r="AF337" s="300"/>
    </row>
    <row r="338" spans="2:32" x14ac:dyDescent="0.2">
      <c r="B338" s="39" t="s">
        <v>94</v>
      </c>
      <c r="C338" s="274" t="s">
        <v>1744</v>
      </c>
      <c r="D338" s="276">
        <v>323</v>
      </c>
      <c r="E338" s="30" t="s">
        <v>42</v>
      </c>
      <c r="F338" s="296"/>
      <c r="G338" s="65">
        <v>3</v>
      </c>
      <c r="H338" s="65"/>
      <c r="I338" s="65"/>
      <c r="J338" s="65"/>
      <c r="K338" s="65"/>
      <c r="L338" s="65"/>
      <c r="M338" s="65"/>
      <c r="N338" s="65"/>
      <c r="O338" s="65"/>
      <c r="P338" s="65"/>
      <c r="Q338" s="65"/>
      <c r="R338" s="65"/>
      <c r="S338" s="294"/>
      <c r="T338" s="293"/>
      <c r="U338" s="65"/>
      <c r="V338" s="65"/>
      <c r="W338" s="170"/>
      <c r="X338" s="300"/>
      <c r="Y338" s="304"/>
      <c r="Z338" s="65"/>
      <c r="AA338" s="65"/>
      <c r="AB338" s="170"/>
      <c r="AC338" s="300"/>
      <c r="AD338" s="296"/>
      <c r="AE338" s="66"/>
      <c r="AF338" s="300"/>
    </row>
    <row r="339" spans="2:32" x14ac:dyDescent="0.2">
      <c r="B339" s="39" t="s">
        <v>94</v>
      </c>
      <c r="C339" s="274" t="s">
        <v>1744</v>
      </c>
      <c r="D339" s="276">
        <v>324</v>
      </c>
      <c r="E339" s="30" t="s">
        <v>42</v>
      </c>
      <c r="F339" s="296"/>
      <c r="G339" s="65">
        <v>3</v>
      </c>
      <c r="H339" s="65"/>
      <c r="I339" s="65"/>
      <c r="J339" s="65"/>
      <c r="K339" s="65"/>
      <c r="L339" s="65"/>
      <c r="M339" s="65"/>
      <c r="N339" s="65">
        <v>3</v>
      </c>
      <c r="O339" s="65"/>
      <c r="P339" s="65"/>
      <c r="Q339" s="65"/>
      <c r="R339" s="65"/>
      <c r="S339" s="294"/>
      <c r="T339" s="293"/>
      <c r="U339" s="65"/>
      <c r="V339" s="65"/>
      <c r="W339" s="170"/>
      <c r="X339" s="300"/>
      <c r="Y339" s="304"/>
      <c r="Z339" s="65"/>
      <c r="AA339" s="65"/>
      <c r="AB339" s="170"/>
      <c r="AC339" s="300"/>
      <c r="AD339" s="296"/>
      <c r="AE339" s="66"/>
      <c r="AF339" s="300"/>
    </row>
    <row r="340" spans="2:32" x14ac:dyDescent="0.2">
      <c r="B340" s="39" t="s">
        <v>94</v>
      </c>
      <c r="C340" s="274" t="s">
        <v>1744</v>
      </c>
      <c r="D340" s="274">
        <v>325</v>
      </c>
      <c r="E340" s="30" t="s">
        <v>42</v>
      </c>
      <c r="F340" s="296"/>
      <c r="G340" s="65">
        <v>3</v>
      </c>
      <c r="H340" s="65"/>
      <c r="I340" s="65"/>
      <c r="J340" s="65"/>
      <c r="K340" s="65"/>
      <c r="L340" s="65"/>
      <c r="M340" s="65"/>
      <c r="N340" s="65"/>
      <c r="O340" s="65"/>
      <c r="P340" s="65"/>
      <c r="Q340" s="65"/>
      <c r="R340" s="65"/>
      <c r="S340" s="294"/>
      <c r="T340" s="293"/>
      <c r="U340" s="65"/>
      <c r="V340" s="65"/>
      <c r="W340" s="170"/>
      <c r="X340" s="300"/>
      <c r="Y340" s="304"/>
      <c r="Z340" s="65"/>
      <c r="AA340" s="65"/>
      <c r="AB340" s="170"/>
      <c r="AC340" s="300"/>
      <c r="AD340" s="296"/>
      <c r="AE340" s="66"/>
      <c r="AF340" s="300"/>
    </row>
    <row r="341" spans="2:32" x14ac:dyDescent="0.2">
      <c r="B341" s="39" t="s">
        <v>94</v>
      </c>
      <c r="C341" s="274" t="s">
        <v>1744</v>
      </c>
      <c r="D341" s="276">
        <v>326</v>
      </c>
      <c r="E341" s="30" t="s">
        <v>42</v>
      </c>
      <c r="F341" s="296"/>
      <c r="G341" s="65">
        <v>3</v>
      </c>
      <c r="H341" s="65"/>
      <c r="I341" s="65"/>
      <c r="J341" s="65"/>
      <c r="K341" s="65"/>
      <c r="L341" s="65"/>
      <c r="M341" s="65"/>
      <c r="N341" s="65">
        <v>3</v>
      </c>
      <c r="O341" s="65"/>
      <c r="P341" s="65"/>
      <c r="Q341" s="65"/>
      <c r="R341" s="65"/>
      <c r="S341" s="294"/>
      <c r="T341" s="293"/>
      <c r="U341" s="65"/>
      <c r="V341" s="65"/>
      <c r="W341" s="170"/>
      <c r="X341" s="300"/>
      <c r="Y341" s="304"/>
      <c r="Z341" s="65"/>
      <c r="AA341" s="65"/>
      <c r="AB341" s="170"/>
      <c r="AC341" s="300"/>
      <c r="AD341" s="296"/>
      <c r="AE341" s="66"/>
      <c r="AF341" s="300"/>
    </row>
    <row r="342" spans="2:32" x14ac:dyDescent="0.2">
      <c r="B342" s="39" t="s">
        <v>94</v>
      </c>
      <c r="C342" s="274" t="s">
        <v>1744</v>
      </c>
      <c r="D342" s="276">
        <v>327</v>
      </c>
      <c r="E342" s="30" t="s">
        <v>42</v>
      </c>
      <c r="F342" s="296"/>
      <c r="G342" s="65">
        <v>3</v>
      </c>
      <c r="H342" s="65"/>
      <c r="I342" s="65"/>
      <c r="J342" s="65"/>
      <c r="K342" s="65"/>
      <c r="L342" s="65"/>
      <c r="M342" s="65"/>
      <c r="N342" s="65"/>
      <c r="O342" s="65"/>
      <c r="P342" s="65"/>
      <c r="Q342" s="65"/>
      <c r="R342" s="65"/>
      <c r="S342" s="294"/>
      <c r="T342" s="293"/>
      <c r="U342" s="65"/>
      <c r="V342" s="65"/>
      <c r="W342" s="170"/>
      <c r="X342" s="300"/>
      <c r="Y342" s="304"/>
      <c r="Z342" s="65"/>
      <c r="AA342" s="65"/>
      <c r="AB342" s="170"/>
      <c r="AC342" s="300"/>
      <c r="AD342" s="296"/>
      <c r="AE342" s="66"/>
      <c r="AF342" s="300"/>
    </row>
    <row r="343" spans="2:32" x14ac:dyDescent="0.2">
      <c r="B343" s="39" t="s">
        <v>94</v>
      </c>
      <c r="C343" s="274" t="s">
        <v>1744</v>
      </c>
      <c r="D343" s="274">
        <v>328</v>
      </c>
      <c r="E343" s="30" t="s">
        <v>312</v>
      </c>
      <c r="F343" s="296"/>
      <c r="G343" s="65">
        <v>1</v>
      </c>
      <c r="H343" s="65"/>
      <c r="I343" s="65">
        <v>6</v>
      </c>
      <c r="J343" s="65"/>
      <c r="K343" s="65"/>
      <c r="L343" s="65"/>
      <c r="M343" s="65"/>
      <c r="N343" s="65">
        <v>6</v>
      </c>
      <c r="O343" s="65"/>
      <c r="P343" s="65"/>
      <c r="Q343" s="65"/>
      <c r="R343" s="65"/>
      <c r="S343" s="294"/>
      <c r="T343" s="293"/>
      <c r="U343" s="65"/>
      <c r="V343" s="65"/>
      <c r="W343" s="170"/>
      <c r="X343" s="300"/>
      <c r="Y343" s="304"/>
      <c r="Z343" s="65"/>
      <c r="AA343" s="65"/>
      <c r="AB343" s="170"/>
      <c r="AC343" s="300"/>
      <c r="AD343" s="296"/>
      <c r="AE343" s="66"/>
      <c r="AF343" s="300"/>
    </row>
    <row r="344" spans="2:32" x14ac:dyDescent="0.2">
      <c r="B344" s="39" t="s">
        <v>94</v>
      </c>
      <c r="C344" s="274" t="s">
        <v>1744</v>
      </c>
      <c r="D344" s="276">
        <v>329</v>
      </c>
      <c r="E344" s="30" t="s">
        <v>1721</v>
      </c>
      <c r="F344" s="296"/>
      <c r="G344" s="65">
        <v>4</v>
      </c>
      <c r="H344" s="65">
        <v>1</v>
      </c>
      <c r="I344" s="65">
        <v>2</v>
      </c>
      <c r="J344" s="65"/>
      <c r="K344" s="65"/>
      <c r="L344" s="65"/>
      <c r="M344" s="65"/>
      <c r="N344" s="65">
        <v>3</v>
      </c>
      <c r="O344" s="65"/>
      <c r="P344" s="65">
        <v>3</v>
      </c>
      <c r="Q344" s="65"/>
      <c r="R344" s="65"/>
      <c r="S344" s="294"/>
      <c r="T344" s="293"/>
      <c r="U344" s="65"/>
      <c r="V344" s="65"/>
      <c r="W344" s="170"/>
      <c r="X344" s="300"/>
      <c r="Y344" s="304"/>
      <c r="Z344" s="65"/>
      <c r="AA344" s="65"/>
      <c r="AB344" s="170"/>
      <c r="AC344" s="300"/>
      <c r="AD344" s="296"/>
      <c r="AE344" s="66"/>
      <c r="AF344" s="300"/>
    </row>
    <row r="345" spans="2:32" x14ac:dyDescent="0.2">
      <c r="B345" s="39" t="s">
        <v>94</v>
      </c>
      <c r="C345" s="274" t="s">
        <v>1744</v>
      </c>
      <c r="D345" s="276">
        <v>330</v>
      </c>
      <c r="E345" s="30" t="s">
        <v>42</v>
      </c>
      <c r="F345" s="296"/>
      <c r="G345" s="65">
        <v>3</v>
      </c>
      <c r="H345" s="65"/>
      <c r="I345" s="65"/>
      <c r="J345" s="65"/>
      <c r="K345" s="65"/>
      <c r="L345" s="65"/>
      <c r="M345" s="65"/>
      <c r="N345" s="65"/>
      <c r="O345" s="65"/>
      <c r="P345" s="65"/>
      <c r="Q345" s="65"/>
      <c r="R345" s="65"/>
      <c r="S345" s="294"/>
      <c r="T345" s="293"/>
      <c r="U345" s="65"/>
      <c r="V345" s="65"/>
      <c r="W345" s="170"/>
      <c r="X345" s="300"/>
      <c r="Y345" s="304"/>
      <c r="Z345" s="65"/>
      <c r="AA345" s="65"/>
      <c r="AB345" s="170"/>
      <c r="AC345" s="300"/>
      <c r="AD345" s="296"/>
      <c r="AE345" s="66"/>
      <c r="AF345" s="300"/>
    </row>
    <row r="346" spans="2:32" x14ac:dyDescent="0.2">
      <c r="B346" s="39" t="s">
        <v>94</v>
      </c>
      <c r="C346" s="274" t="s">
        <v>1744</v>
      </c>
      <c r="D346" s="274">
        <v>331</v>
      </c>
      <c r="E346" s="30" t="s">
        <v>42</v>
      </c>
      <c r="F346" s="296"/>
      <c r="G346" s="65">
        <v>3</v>
      </c>
      <c r="H346" s="65"/>
      <c r="I346" s="65"/>
      <c r="J346" s="65"/>
      <c r="K346" s="65"/>
      <c r="L346" s="65"/>
      <c r="M346" s="65"/>
      <c r="N346" s="65">
        <v>3</v>
      </c>
      <c r="O346" s="65"/>
      <c r="P346" s="65"/>
      <c r="Q346" s="65"/>
      <c r="R346" s="65"/>
      <c r="S346" s="294"/>
      <c r="T346" s="293"/>
      <c r="U346" s="65"/>
      <c r="V346" s="65"/>
      <c r="W346" s="170"/>
      <c r="X346" s="300"/>
      <c r="Y346" s="304"/>
      <c r="Z346" s="65"/>
      <c r="AA346" s="65"/>
      <c r="AB346" s="170"/>
      <c r="AC346" s="300"/>
      <c r="AD346" s="296"/>
      <c r="AE346" s="66"/>
      <c r="AF346" s="300"/>
    </row>
    <row r="347" spans="2:32" x14ac:dyDescent="0.2">
      <c r="B347" s="39" t="s">
        <v>94</v>
      </c>
      <c r="C347" s="274" t="s">
        <v>1744</v>
      </c>
      <c r="D347" s="276">
        <v>332</v>
      </c>
      <c r="E347" s="30" t="s">
        <v>60</v>
      </c>
      <c r="F347" s="296"/>
      <c r="G347" s="65"/>
      <c r="H347" s="65">
        <v>3</v>
      </c>
      <c r="I347" s="65">
        <v>3</v>
      </c>
      <c r="J347" s="65"/>
      <c r="K347" s="65"/>
      <c r="L347" s="65"/>
      <c r="M347" s="65"/>
      <c r="N347" s="65"/>
      <c r="O347" s="65"/>
      <c r="P347" s="65">
        <v>3</v>
      </c>
      <c r="Q347" s="65"/>
      <c r="R347" s="65"/>
      <c r="S347" s="294"/>
      <c r="T347" s="293"/>
      <c r="U347" s="65"/>
      <c r="V347" s="65"/>
      <c r="W347" s="170"/>
      <c r="X347" s="300"/>
      <c r="Y347" s="304"/>
      <c r="Z347" s="65"/>
      <c r="AA347" s="65"/>
      <c r="AB347" s="170"/>
      <c r="AC347" s="300"/>
      <c r="AD347" s="296"/>
      <c r="AE347" s="66"/>
      <c r="AF347" s="300"/>
    </row>
    <row r="348" spans="2:32" x14ac:dyDescent="0.2">
      <c r="B348" s="39" t="s">
        <v>94</v>
      </c>
      <c r="C348" s="274" t="s">
        <v>1744</v>
      </c>
      <c r="D348" s="276">
        <v>333</v>
      </c>
      <c r="E348" s="30" t="s">
        <v>315</v>
      </c>
      <c r="F348" s="296"/>
      <c r="G348" s="65"/>
      <c r="H348" s="65">
        <v>12</v>
      </c>
      <c r="I348" s="65"/>
      <c r="J348" s="65"/>
      <c r="K348" s="65"/>
      <c r="L348" s="65"/>
      <c r="M348" s="65"/>
      <c r="N348" s="65"/>
      <c r="O348" s="65"/>
      <c r="P348" s="65"/>
      <c r="Q348" s="65"/>
      <c r="R348" s="65"/>
      <c r="S348" s="294"/>
      <c r="T348" s="293"/>
      <c r="U348" s="65"/>
      <c r="V348" s="65"/>
      <c r="W348" s="170"/>
      <c r="X348" s="300"/>
      <c r="Y348" s="304"/>
      <c r="Z348" s="65"/>
      <c r="AA348" s="65"/>
      <c r="AB348" s="170"/>
      <c r="AC348" s="300"/>
      <c r="AD348" s="296"/>
      <c r="AE348" s="66"/>
      <c r="AF348" s="300"/>
    </row>
    <row r="349" spans="2:32" x14ac:dyDescent="0.2">
      <c r="B349" s="39" t="s">
        <v>94</v>
      </c>
      <c r="C349" s="274" t="s">
        <v>1744</v>
      </c>
      <c r="D349" s="274">
        <v>334</v>
      </c>
      <c r="E349" s="30" t="s">
        <v>42</v>
      </c>
      <c r="F349" s="296"/>
      <c r="G349" s="65">
        <v>3</v>
      </c>
      <c r="H349" s="65"/>
      <c r="I349" s="65"/>
      <c r="J349" s="65"/>
      <c r="K349" s="65"/>
      <c r="L349" s="65"/>
      <c r="M349" s="65"/>
      <c r="N349" s="65"/>
      <c r="O349" s="65"/>
      <c r="P349" s="65"/>
      <c r="Q349" s="65"/>
      <c r="R349" s="65"/>
      <c r="S349" s="294"/>
      <c r="T349" s="293"/>
      <c r="U349" s="65"/>
      <c r="V349" s="65"/>
      <c r="W349" s="170"/>
      <c r="X349" s="300"/>
      <c r="Y349" s="304"/>
      <c r="Z349" s="65"/>
      <c r="AA349" s="65"/>
      <c r="AB349" s="170"/>
      <c r="AC349" s="300"/>
      <c r="AD349" s="296"/>
      <c r="AE349" s="66"/>
      <c r="AF349" s="300"/>
    </row>
    <row r="350" spans="2:32" x14ac:dyDescent="0.2">
      <c r="B350" s="39" t="s">
        <v>94</v>
      </c>
      <c r="C350" s="274" t="s">
        <v>1744</v>
      </c>
      <c r="D350" s="276">
        <v>335</v>
      </c>
      <c r="E350" s="30" t="s">
        <v>308</v>
      </c>
      <c r="F350" s="296"/>
      <c r="G350" s="65">
        <v>2</v>
      </c>
      <c r="H350" s="65">
        <v>6</v>
      </c>
      <c r="I350" s="65">
        <v>3</v>
      </c>
      <c r="J350" s="65"/>
      <c r="K350" s="65">
        <v>2</v>
      </c>
      <c r="L350" s="65"/>
      <c r="M350" s="65"/>
      <c r="N350" s="65"/>
      <c r="O350" s="65"/>
      <c r="P350" s="65"/>
      <c r="Q350" s="65"/>
      <c r="R350" s="65"/>
      <c r="S350" s="294"/>
      <c r="T350" s="293"/>
      <c r="U350" s="65"/>
      <c r="V350" s="65"/>
      <c r="W350" s="170"/>
      <c r="X350" s="300"/>
      <c r="Y350" s="304"/>
      <c r="Z350" s="65"/>
      <c r="AA350" s="65"/>
      <c r="AB350" s="170"/>
      <c r="AC350" s="300"/>
      <c r="AD350" s="296"/>
      <c r="AE350" s="66"/>
      <c r="AF350" s="300"/>
    </row>
    <row r="351" spans="2:32" x14ac:dyDescent="0.2">
      <c r="B351" s="39" t="s">
        <v>94</v>
      </c>
      <c r="C351" s="274" t="s">
        <v>1744</v>
      </c>
      <c r="D351" s="276">
        <v>336</v>
      </c>
      <c r="E351" s="30" t="s">
        <v>49</v>
      </c>
      <c r="F351" s="296"/>
      <c r="G351" s="65"/>
      <c r="H351" s="65"/>
      <c r="I351" s="65">
        <v>3</v>
      </c>
      <c r="J351" s="65"/>
      <c r="K351" s="65">
        <v>3</v>
      </c>
      <c r="L351" s="65"/>
      <c r="M351" s="65"/>
      <c r="N351" s="65"/>
      <c r="O351" s="65"/>
      <c r="P351" s="65"/>
      <c r="Q351" s="65"/>
      <c r="R351" s="65"/>
      <c r="S351" s="294"/>
      <c r="T351" s="293"/>
      <c r="U351" s="65"/>
      <c r="V351" s="65"/>
      <c r="W351" s="170"/>
      <c r="X351" s="300"/>
      <c r="Y351" s="304"/>
      <c r="Z351" s="65"/>
      <c r="AA351" s="65"/>
      <c r="AB351" s="170"/>
      <c r="AC351" s="300"/>
      <c r="AD351" s="296"/>
      <c r="AE351" s="66"/>
      <c r="AF351" s="300"/>
    </row>
    <row r="352" spans="2:32" x14ac:dyDescent="0.2">
      <c r="B352" s="39" t="s">
        <v>94</v>
      </c>
      <c r="C352" s="274" t="s">
        <v>1744</v>
      </c>
      <c r="D352" s="274">
        <v>337</v>
      </c>
      <c r="E352" s="30" t="s">
        <v>49</v>
      </c>
      <c r="F352" s="296"/>
      <c r="G352" s="65">
        <v>12</v>
      </c>
      <c r="H352" s="65">
        <v>3</v>
      </c>
      <c r="I352" s="65"/>
      <c r="J352" s="65"/>
      <c r="K352" s="65">
        <v>3</v>
      </c>
      <c r="L352" s="65"/>
      <c r="M352" s="65"/>
      <c r="N352" s="65">
        <v>3</v>
      </c>
      <c r="O352" s="65"/>
      <c r="P352" s="65"/>
      <c r="Q352" s="65"/>
      <c r="R352" s="65"/>
      <c r="S352" s="294"/>
      <c r="T352" s="293"/>
      <c r="U352" s="65"/>
      <c r="V352" s="65"/>
      <c r="W352" s="170"/>
      <c r="X352" s="300"/>
      <c r="Y352" s="304"/>
      <c r="Z352" s="65"/>
      <c r="AA352" s="65"/>
      <c r="AB352" s="170"/>
      <c r="AC352" s="300"/>
      <c r="AD352" s="296"/>
      <c r="AE352" s="66"/>
      <c r="AF352" s="300"/>
    </row>
    <row r="353" spans="2:32" x14ac:dyDescent="0.2">
      <c r="B353" s="39" t="s">
        <v>94</v>
      </c>
      <c r="C353" s="274" t="s">
        <v>1744</v>
      </c>
      <c r="D353" s="276">
        <v>338</v>
      </c>
      <c r="E353" s="30" t="s">
        <v>42</v>
      </c>
      <c r="F353" s="296"/>
      <c r="G353" s="65">
        <v>3</v>
      </c>
      <c r="H353" s="65"/>
      <c r="I353" s="65"/>
      <c r="J353" s="65"/>
      <c r="K353" s="65"/>
      <c r="L353" s="65"/>
      <c r="M353" s="65"/>
      <c r="N353" s="65"/>
      <c r="O353" s="65"/>
      <c r="P353" s="65"/>
      <c r="Q353" s="65"/>
      <c r="R353" s="65"/>
      <c r="S353" s="294"/>
      <c r="T353" s="293"/>
      <c r="U353" s="65"/>
      <c r="V353" s="65"/>
      <c r="W353" s="170"/>
      <c r="X353" s="300"/>
      <c r="Y353" s="304"/>
      <c r="Z353" s="65"/>
      <c r="AA353" s="65"/>
      <c r="AB353" s="170"/>
      <c r="AC353" s="300"/>
      <c r="AD353" s="296"/>
      <c r="AE353" s="66"/>
      <c r="AF353" s="300"/>
    </row>
    <row r="354" spans="2:32" x14ac:dyDescent="0.2">
      <c r="B354" s="39" t="s">
        <v>94</v>
      </c>
      <c r="C354" s="274" t="s">
        <v>1744</v>
      </c>
      <c r="D354" s="276">
        <v>339</v>
      </c>
      <c r="E354" s="30" t="s">
        <v>44</v>
      </c>
      <c r="F354" s="296"/>
      <c r="G354" s="65"/>
      <c r="H354" s="65"/>
      <c r="I354" s="65">
        <v>6</v>
      </c>
      <c r="J354" s="65"/>
      <c r="K354" s="65"/>
      <c r="L354" s="65"/>
      <c r="M354" s="65"/>
      <c r="N354" s="65"/>
      <c r="O354" s="65"/>
      <c r="P354" s="65">
        <v>3</v>
      </c>
      <c r="Q354" s="65"/>
      <c r="R354" s="65"/>
      <c r="S354" s="294"/>
      <c r="T354" s="293"/>
      <c r="U354" s="65"/>
      <c r="V354" s="65"/>
      <c r="W354" s="170"/>
      <c r="X354" s="300"/>
      <c r="Y354" s="304"/>
      <c r="Z354" s="65"/>
      <c r="AA354" s="65"/>
      <c r="AB354" s="170"/>
      <c r="AC354" s="300"/>
      <c r="AD354" s="296"/>
      <c r="AE354" s="66"/>
      <c r="AF354" s="300"/>
    </row>
    <row r="355" spans="2:32" ht="15.75" thickBot="1" x14ac:dyDescent="0.25">
      <c r="B355" s="286" t="s">
        <v>94</v>
      </c>
      <c r="C355" s="7" t="s">
        <v>1744</v>
      </c>
      <c r="D355" s="7">
        <v>340</v>
      </c>
      <c r="E355" s="92" t="s">
        <v>42</v>
      </c>
      <c r="F355" s="307"/>
      <c r="G355" s="298">
        <v>3</v>
      </c>
      <c r="H355" s="298"/>
      <c r="I355" s="298"/>
      <c r="J355" s="298"/>
      <c r="K355" s="298">
        <v>3</v>
      </c>
      <c r="L355" s="298"/>
      <c r="M355" s="298"/>
      <c r="N355" s="298"/>
      <c r="O355" s="298"/>
      <c r="P355" s="298"/>
      <c r="Q355" s="298"/>
      <c r="R355" s="298"/>
      <c r="S355" s="299"/>
      <c r="T355" s="297"/>
      <c r="U355" s="298"/>
      <c r="V355" s="298"/>
      <c r="W355" s="302"/>
      <c r="X355" s="303"/>
      <c r="Y355" s="305"/>
      <c r="Z355" s="298"/>
      <c r="AA355" s="298"/>
      <c r="AB355" s="302"/>
      <c r="AC355" s="303"/>
      <c r="AD355" s="307"/>
      <c r="AE355" s="308"/>
      <c r="AF355" s="303"/>
    </row>
    <row r="357" spans="2:32" ht="15.75" thickBot="1" x14ac:dyDescent="0.25"/>
    <row r="358" spans="2:32" ht="20.25" x14ac:dyDescent="0.2">
      <c r="E358" s="602" t="s">
        <v>296</v>
      </c>
      <c r="F358" s="603"/>
      <c r="G358" s="603"/>
      <c r="H358" s="603"/>
      <c r="I358" s="603"/>
      <c r="J358" s="603"/>
      <c r="K358" s="603"/>
      <c r="L358" s="603"/>
      <c r="M358" s="603"/>
      <c r="N358" s="603"/>
      <c r="O358" s="603"/>
      <c r="P358" s="604"/>
      <c r="Q358" s="602" t="s">
        <v>81</v>
      </c>
      <c r="R358" s="603"/>
      <c r="S358" s="603"/>
      <c r="T358" s="603"/>
      <c r="U358" s="603"/>
      <c r="V358" s="603"/>
      <c r="W358" s="603"/>
      <c r="X358" s="603"/>
      <c r="Y358" s="603"/>
      <c r="Z358" s="603"/>
      <c r="AA358" s="603"/>
      <c r="AB358" s="604"/>
    </row>
    <row r="359" spans="2:32" ht="20.25" x14ac:dyDescent="0.2">
      <c r="E359" s="74" t="s">
        <v>5</v>
      </c>
      <c r="F359" s="75"/>
      <c r="G359" s="605"/>
      <c r="H359" s="606"/>
      <c r="I359" s="606"/>
      <c r="J359" s="606"/>
      <c r="K359" s="606"/>
      <c r="L359" s="606"/>
      <c r="M359" s="606"/>
      <c r="N359" s="606"/>
      <c r="O359" s="606"/>
      <c r="P359" s="607"/>
      <c r="Q359" s="608" t="s">
        <v>5</v>
      </c>
      <c r="R359" s="609"/>
      <c r="S359" s="609"/>
      <c r="T359" s="609"/>
      <c r="U359" s="609"/>
      <c r="V359" s="76"/>
      <c r="W359" s="77"/>
      <c r="X359" s="77"/>
      <c r="Y359" s="77"/>
      <c r="Z359" s="77"/>
      <c r="AA359" s="77"/>
      <c r="AB359" s="78"/>
    </row>
    <row r="360" spans="2:32" ht="18" x14ac:dyDescent="0.2">
      <c r="E360" s="610" t="s">
        <v>92</v>
      </c>
      <c r="F360" s="611"/>
      <c r="G360" s="611"/>
      <c r="H360" s="611"/>
      <c r="I360" s="611"/>
      <c r="J360" s="79"/>
      <c r="K360" s="79"/>
      <c r="L360" s="79"/>
      <c r="M360" s="79"/>
      <c r="N360" s="79"/>
      <c r="O360" s="79"/>
      <c r="P360" s="80"/>
      <c r="Q360" s="610" t="s">
        <v>298</v>
      </c>
      <c r="R360" s="611"/>
      <c r="S360" s="611"/>
      <c r="T360" s="611"/>
      <c r="U360" s="611"/>
      <c r="V360" s="79"/>
      <c r="W360" s="79"/>
      <c r="X360" s="79"/>
      <c r="Y360" s="79"/>
      <c r="Z360" s="79"/>
      <c r="AA360" s="79"/>
      <c r="AB360" s="80"/>
    </row>
    <row r="361" spans="2:32" ht="20.25" x14ac:dyDescent="0.2">
      <c r="E361" s="612" t="s">
        <v>299</v>
      </c>
      <c r="F361" s="613"/>
      <c r="G361" s="613"/>
      <c r="H361" s="614"/>
      <c r="I361" s="615"/>
      <c r="J361" s="615"/>
      <c r="K361" s="615"/>
      <c r="L361" s="615"/>
      <c r="M361" s="615"/>
      <c r="N361" s="615"/>
      <c r="O361" s="615"/>
      <c r="P361" s="616"/>
      <c r="Q361" s="612" t="s">
        <v>297</v>
      </c>
      <c r="R361" s="613"/>
      <c r="S361" s="613"/>
      <c r="T361" s="614"/>
      <c r="U361" s="615"/>
      <c r="V361" s="615"/>
      <c r="W361" s="615"/>
      <c r="X361" s="615"/>
      <c r="Y361" s="615"/>
      <c r="Z361" s="615"/>
      <c r="AA361" s="615"/>
      <c r="AB361" s="616"/>
    </row>
    <row r="362" spans="2:32" ht="18.75" thickBot="1" x14ac:dyDescent="0.25">
      <c r="E362" s="595" t="s">
        <v>6</v>
      </c>
      <c r="F362" s="596"/>
      <c r="G362" s="596"/>
      <c r="H362" s="597"/>
      <c r="I362" s="598"/>
      <c r="J362" s="598"/>
      <c r="K362" s="598"/>
      <c r="L362" s="598"/>
      <c r="M362" s="598"/>
      <c r="N362" s="598"/>
      <c r="O362" s="598"/>
      <c r="P362" s="599"/>
      <c r="Q362" s="595" t="s">
        <v>6</v>
      </c>
      <c r="R362" s="596"/>
      <c r="S362" s="596"/>
      <c r="T362" s="597"/>
      <c r="U362" s="600"/>
      <c r="V362" s="600"/>
      <c r="W362" s="600"/>
      <c r="X362" s="600"/>
      <c r="Y362" s="600"/>
      <c r="Z362" s="600"/>
      <c r="AA362" s="600"/>
      <c r="AB362" s="601"/>
    </row>
  </sheetData>
  <sheetProtection insertColumns="0" insertRows="0" deleteColumns="0" deleteRows="0"/>
  <mergeCells count="36">
    <mergeCell ref="B8:D8"/>
    <mergeCell ref="E8:X8"/>
    <mergeCell ref="Y8:AA8"/>
    <mergeCell ref="AB8:AF8"/>
    <mergeCell ref="B3:D6"/>
    <mergeCell ref="E3:AE4"/>
    <mergeCell ref="E5:AE6"/>
    <mergeCell ref="AF5:AF6"/>
    <mergeCell ref="B7:AF7"/>
    <mergeCell ref="Y12:AC13"/>
    <mergeCell ref="AD12:AF13"/>
    <mergeCell ref="F13:S13"/>
    <mergeCell ref="B9:D9"/>
    <mergeCell ref="E9:P9"/>
    <mergeCell ref="T9:X9"/>
    <mergeCell ref="Y9:AA9"/>
    <mergeCell ref="AB9:AF9"/>
    <mergeCell ref="B10:E13"/>
    <mergeCell ref="F10:AC11"/>
    <mergeCell ref="AD10:AF11"/>
    <mergeCell ref="F12:S12"/>
    <mergeCell ref="T12:X13"/>
    <mergeCell ref="E358:P358"/>
    <mergeCell ref="Q358:AB358"/>
    <mergeCell ref="G359:P359"/>
    <mergeCell ref="Q359:U359"/>
    <mergeCell ref="E360:I360"/>
    <mergeCell ref="Q360:U360"/>
    <mergeCell ref="E361:H361"/>
    <mergeCell ref="I361:P361"/>
    <mergeCell ref="Q361:T361"/>
    <mergeCell ref="U361:AB361"/>
    <mergeCell ref="E362:H362"/>
    <mergeCell ref="I362:P362"/>
    <mergeCell ref="Q362:T362"/>
    <mergeCell ref="U362:AB362"/>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sheetPr>
  <dimension ref="B2:AF792"/>
  <sheetViews>
    <sheetView topLeftCell="A195" zoomScale="58" zoomScaleNormal="58" workbookViewId="0">
      <selection activeCell="N800" sqref="N800"/>
    </sheetView>
  </sheetViews>
  <sheetFormatPr defaultColWidth="10.76171875" defaultRowHeight="15" x14ac:dyDescent="0.2"/>
  <cols>
    <col min="1" max="1" width="2.28515625" bestFit="1" customWidth="1"/>
    <col min="2" max="2" width="15.73828125" customWidth="1"/>
    <col min="3" max="3" width="12.64453125" customWidth="1"/>
    <col min="4" max="4" width="10.76171875" style="6" customWidth="1"/>
    <col min="5" max="5" width="25.69140625" customWidth="1"/>
    <col min="6" max="6" width="10.76171875" customWidth="1"/>
    <col min="7" max="18" width="10.76171875" style="6" customWidth="1"/>
    <col min="19" max="19" width="20.71484375" style="6" customWidth="1"/>
    <col min="20" max="20" width="12.64453125" style="54" customWidth="1"/>
    <col min="21" max="22" width="12.64453125" style="6" customWidth="1"/>
    <col min="23" max="23" width="30.66796875" customWidth="1"/>
    <col min="24" max="24" width="15.73828125" customWidth="1"/>
    <col min="25" max="25" width="12.64453125" style="52" customWidth="1"/>
    <col min="26" max="27" width="12.64453125" style="6" customWidth="1"/>
    <col min="28" max="28" width="30.66796875" customWidth="1"/>
    <col min="29" max="29" width="15.73828125" customWidth="1"/>
    <col min="30" max="31" width="12.64453125" customWidth="1"/>
    <col min="32" max="32" width="29.0546875" bestFit="1"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659"/>
      <c r="U3" s="572"/>
      <c r="V3" s="572"/>
      <c r="W3" s="572"/>
      <c r="X3" s="572"/>
      <c r="Y3" s="572"/>
      <c r="Z3" s="572"/>
      <c r="AA3" s="572"/>
      <c r="AB3" s="572"/>
      <c r="AC3" s="572"/>
      <c r="AD3" s="572"/>
      <c r="AE3" s="572"/>
      <c r="AF3" s="289" t="s">
        <v>19</v>
      </c>
    </row>
    <row r="4" spans="2:32" ht="15" customHeight="1" x14ac:dyDescent="0.2">
      <c r="B4" s="621"/>
      <c r="C4" s="622"/>
      <c r="D4" s="622"/>
      <c r="E4" s="573"/>
      <c r="F4" s="574"/>
      <c r="G4" s="574"/>
      <c r="H4" s="574"/>
      <c r="I4" s="574"/>
      <c r="J4" s="574"/>
      <c r="K4" s="574"/>
      <c r="L4" s="574"/>
      <c r="M4" s="574"/>
      <c r="N4" s="574"/>
      <c r="O4" s="574"/>
      <c r="P4" s="574"/>
      <c r="Q4" s="574"/>
      <c r="R4" s="574"/>
      <c r="S4" s="574"/>
      <c r="T4" s="660"/>
      <c r="U4" s="574"/>
      <c r="V4" s="574"/>
      <c r="W4" s="574"/>
      <c r="X4" s="574"/>
      <c r="Y4" s="574"/>
      <c r="Z4" s="574"/>
      <c r="AA4" s="574"/>
      <c r="AB4" s="574"/>
      <c r="AC4" s="574"/>
      <c r="AD4" s="574"/>
      <c r="AE4" s="574"/>
      <c r="AF4" s="290"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661"/>
      <c r="U5" s="576"/>
      <c r="V5" s="576"/>
      <c r="W5" s="576"/>
      <c r="X5" s="576"/>
      <c r="Y5" s="576"/>
      <c r="Z5" s="576"/>
      <c r="AA5" s="576"/>
      <c r="AB5" s="576"/>
      <c r="AC5" s="576"/>
      <c r="AD5" s="576"/>
      <c r="AE5" s="576"/>
      <c r="AF5" s="577" t="s">
        <v>80</v>
      </c>
    </row>
    <row r="6" spans="2:32" ht="15" customHeight="1" x14ac:dyDescent="0.2">
      <c r="B6" s="621"/>
      <c r="C6" s="622"/>
      <c r="D6" s="622"/>
      <c r="E6" s="573"/>
      <c r="F6" s="574"/>
      <c r="G6" s="574"/>
      <c r="H6" s="574"/>
      <c r="I6" s="574"/>
      <c r="J6" s="574"/>
      <c r="K6" s="574"/>
      <c r="L6" s="574"/>
      <c r="M6" s="574"/>
      <c r="N6" s="574"/>
      <c r="O6" s="574"/>
      <c r="P6" s="574"/>
      <c r="Q6" s="574"/>
      <c r="R6" s="574"/>
      <c r="S6" s="574"/>
      <c r="T6" s="660"/>
      <c r="U6" s="574"/>
      <c r="V6" s="574"/>
      <c r="W6" s="574"/>
      <c r="X6" s="574"/>
      <c r="Y6" s="574"/>
      <c r="Z6" s="574"/>
      <c r="AA6" s="574"/>
      <c r="AB6" s="574"/>
      <c r="AC6" s="574"/>
      <c r="AD6" s="574"/>
      <c r="AE6" s="574"/>
      <c r="AF6" s="629"/>
    </row>
    <row r="7" spans="2:32" x14ac:dyDescent="0.2">
      <c r="B7" s="621"/>
      <c r="C7" s="622"/>
      <c r="D7" s="622"/>
      <c r="E7" s="622"/>
      <c r="F7" s="622"/>
      <c r="G7" s="622"/>
      <c r="H7" s="622"/>
      <c r="I7" s="622"/>
      <c r="J7" s="622"/>
      <c r="K7" s="622"/>
      <c r="L7" s="622"/>
      <c r="M7" s="622"/>
      <c r="N7" s="622"/>
      <c r="O7" s="622"/>
      <c r="P7" s="622"/>
      <c r="Q7" s="622"/>
      <c r="R7" s="622"/>
      <c r="S7" s="622"/>
      <c r="T7" s="663"/>
      <c r="U7" s="622"/>
      <c r="V7" s="622"/>
      <c r="W7" s="622"/>
      <c r="X7" s="622"/>
      <c r="Y7" s="622"/>
      <c r="Z7" s="622"/>
      <c r="AA7" s="622"/>
      <c r="AB7" s="622"/>
      <c r="AC7" s="630"/>
      <c r="AD7" s="630"/>
      <c r="AE7" s="630"/>
      <c r="AF7" s="631"/>
    </row>
    <row r="8" spans="2:32" x14ac:dyDescent="0.2">
      <c r="B8" s="579" t="s">
        <v>15</v>
      </c>
      <c r="C8" s="580"/>
      <c r="D8" s="581"/>
      <c r="E8" s="632" t="s">
        <v>38</v>
      </c>
      <c r="F8" s="633"/>
      <c r="G8" s="633"/>
      <c r="H8" s="633"/>
      <c r="I8" s="633"/>
      <c r="J8" s="633"/>
      <c r="K8" s="633"/>
      <c r="L8" s="633"/>
      <c r="M8" s="633"/>
      <c r="N8" s="633"/>
      <c r="O8" s="633"/>
      <c r="P8" s="633"/>
      <c r="Q8" s="633"/>
      <c r="R8" s="633"/>
      <c r="S8" s="633"/>
      <c r="T8" s="664"/>
      <c r="U8" s="633"/>
      <c r="V8" s="633"/>
      <c r="W8" s="633"/>
      <c r="X8" s="633"/>
      <c r="Y8" s="634" t="s">
        <v>12</v>
      </c>
      <c r="Z8" s="634"/>
      <c r="AA8" s="634"/>
      <c r="AB8" s="582">
        <v>4600135303</v>
      </c>
      <c r="AC8" s="583"/>
      <c r="AD8" s="583"/>
      <c r="AE8" s="583"/>
      <c r="AF8" s="590"/>
    </row>
    <row r="9" spans="2:32" x14ac:dyDescent="0.2">
      <c r="B9" s="579" t="s">
        <v>14</v>
      </c>
      <c r="C9" s="580"/>
      <c r="D9" s="581"/>
      <c r="E9" s="582" t="s">
        <v>39</v>
      </c>
      <c r="F9" s="639"/>
      <c r="G9" s="639"/>
      <c r="H9" s="639"/>
      <c r="I9" s="639"/>
      <c r="J9" s="639"/>
      <c r="K9" s="639"/>
      <c r="L9" s="639"/>
      <c r="M9" s="639"/>
      <c r="N9" s="639"/>
      <c r="O9" s="639"/>
      <c r="P9" s="639"/>
      <c r="Q9" s="419"/>
      <c r="R9" s="419"/>
      <c r="S9" s="420"/>
      <c r="T9" s="662"/>
      <c r="U9" s="586"/>
      <c r="V9" s="586"/>
      <c r="W9" s="586"/>
      <c r="X9" s="587"/>
      <c r="Y9" s="588" t="s">
        <v>13</v>
      </c>
      <c r="Z9" s="584"/>
      <c r="AA9" s="589"/>
      <c r="AB9" s="582" t="s">
        <v>40</v>
      </c>
      <c r="AC9" s="583"/>
      <c r="AD9" s="583"/>
      <c r="AE9" s="583"/>
      <c r="AF9" s="590"/>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665"/>
      <c r="U10" s="543"/>
      <c r="V10" s="543"/>
      <c r="W10" s="543"/>
      <c r="X10" s="543"/>
      <c r="Y10" s="543"/>
      <c r="Z10" s="543"/>
      <c r="AA10" s="543"/>
      <c r="AB10" s="543"/>
      <c r="AC10" s="543"/>
      <c r="AD10" s="635" t="s">
        <v>2</v>
      </c>
      <c r="AE10" s="635"/>
      <c r="AF10" s="636"/>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666"/>
      <c r="U11" s="546"/>
      <c r="V11" s="546"/>
      <c r="W11" s="546"/>
      <c r="X11" s="546"/>
      <c r="Y11" s="546"/>
      <c r="Z11" s="546"/>
      <c r="AA11" s="546"/>
      <c r="AB11" s="546"/>
      <c r="AC11" s="546"/>
      <c r="AD11" s="637"/>
      <c r="AE11" s="637"/>
      <c r="AF11" s="638"/>
    </row>
    <row r="12" spans="2:32" x14ac:dyDescent="0.2">
      <c r="B12" s="537"/>
      <c r="C12" s="538"/>
      <c r="D12" s="538"/>
      <c r="E12" s="538"/>
      <c r="F12" s="550" t="s">
        <v>3</v>
      </c>
      <c r="G12" s="551"/>
      <c r="H12" s="551"/>
      <c r="I12" s="551"/>
      <c r="J12" s="551"/>
      <c r="K12" s="551"/>
      <c r="L12" s="551"/>
      <c r="M12" s="551"/>
      <c r="N12" s="551"/>
      <c r="O12" s="551"/>
      <c r="P12" s="551"/>
      <c r="Q12" s="551"/>
      <c r="R12" s="551"/>
      <c r="S12" s="552"/>
      <c r="T12" s="667"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68"/>
      <c r="U13" s="624"/>
      <c r="V13" s="624"/>
      <c r="W13" s="624"/>
      <c r="X13" s="625"/>
      <c r="Y13" s="623"/>
      <c r="Z13" s="624"/>
      <c r="AA13" s="624"/>
      <c r="AB13" s="624"/>
      <c r="AC13" s="625"/>
      <c r="AD13" s="623"/>
      <c r="AE13" s="624"/>
      <c r="AF13" s="625"/>
    </row>
    <row r="14" spans="2:32" ht="43.5" thickBot="1" x14ac:dyDescent="0.25">
      <c r="B14" s="137" t="s">
        <v>7</v>
      </c>
      <c r="C14" s="138" t="s">
        <v>8</v>
      </c>
      <c r="D14" s="138" t="s">
        <v>23</v>
      </c>
      <c r="E14" s="318" t="s">
        <v>22</v>
      </c>
      <c r="F14" s="151" t="s">
        <v>390</v>
      </c>
      <c r="G14" s="152" t="s">
        <v>28</v>
      </c>
      <c r="H14" s="152" t="s">
        <v>29</v>
      </c>
      <c r="I14" s="152" t="s">
        <v>37</v>
      </c>
      <c r="J14" s="152" t="s">
        <v>30</v>
      </c>
      <c r="K14" s="152" t="s">
        <v>31</v>
      </c>
      <c r="L14" s="149" t="s">
        <v>33</v>
      </c>
      <c r="M14" s="149" t="s">
        <v>34</v>
      </c>
      <c r="N14" s="152" t="s">
        <v>48</v>
      </c>
      <c r="O14" s="149" t="s">
        <v>36</v>
      </c>
      <c r="P14" s="152" t="s">
        <v>32</v>
      </c>
      <c r="Q14" s="149" t="s">
        <v>382</v>
      </c>
      <c r="R14" s="149" t="s">
        <v>383</v>
      </c>
      <c r="S14" s="153" t="s">
        <v>384</v>
      </c>
      <c r="T14" s="141" t="s">
        <v>391</v>
      </c>
      <c r="U14" s="138" t="s">
        <v>387</v>
      </c>
      <c r="V14" s="138" t="s">
        <v>35</v>
      </c>
      <c r="W14" s="140" t="s">
        <v>385</v>
      </c>
      <c r="X14" s="142" t="s">
        <v>388</v>
      </c>
      <c r="Y14" s="141" t="s">
        <v>392</v>
      </c>
      <c r="Z14" s="138" t="s">
        <v>393</v>
      </c>
      <c r="AA14" s="138" t="s">
        <v>27</v>
      </c>
      <c r="AB14" s="140" t="s">
        <v>386</v>
      </c>
      <c r="AC14" s="142" t="s">
        <v>389</v>
      </c>
      <c r="AD14" s="148" t="s">
        <v>11</v>
      </c>
      <c r="AE14" s="142" t="s">
        <v>394</v>
      </c>
      <c r="AF14" s="148" t="s">
        <v>26</v>
      </c>
    </row>
    <row r="15" spans="2:32" ht="19.5" customHeight="1" x14ac:dyDescent="0.2">
      <c r="B15" s="38" t="s">
        <v>94</v>
      </c>
      <c r="C15" s="11" t="s">
        <v>2112</v>
      </c>
      <c r="D15" s="11">
        <v>1</v>
      </c>
      <c r="E15" s="437" t="s">
        <v>49</v>
      </c>
      <c r="F15" s="42"/>
      <c r="G15" s="11">
        <v>3</v>
      </c>
      <c r="H15" s="11"/>
      <c r="I15" s="11">
        <v>3</v>
      </c>
      <c r="J15" s="11"/>
      <c r="K15" s="11"/>
      <c r="L15" s="11"/>
      <c r="M15" s="11"/>
      <c r="N15" s="11">
        <v>6</v>
      </c>
      <c r="O15" s="11"/>
      <c r="P15" s="11">
        <v>3</v>
      </c>
      <c r="Q15" s="11"/>
      <c r="R15" s="130"/>
      <c r="S15" s="401" t="s">
        <v>2401</v>
      </c>
      <c r="T15" s="42"/>
      <c r="U15" s="11"/>
      <c r="V15" s="11"/>
      <c r="W15" s="11"/>
      <c r="X15" s="43"/>
      <c r="Y15" s="42"/>
      <c r="Z15" s="11"/>
      <c r="AA15" s="11"/>
      <c r="AB15" s="438"/>
      <c r="AC15" s="46"/>
      <c r="AD15" s="41"/>
      <c r="AE15" s="11"/>
      <c r="AF15" s="285"/>
    </row>
    <row r="16" spans="2:32" x14ac:dyDescent="0.2">
      <c r="B16" s="506" t="s">
        <v>94</v>
      </c>
      <c r="C16" s="505" t="s">
        <v>2112</v>
      </c>
      <c r="D16" s="443">
        <v>2</v>
      </c>
      <c r="E16" s="445" t="s">
        <v>2397</v>
      </c>
      <c r="F16" s="500"/>
      <c r="G16" s="443"/>
      <c r="H16" s="443"/>
      <c r="I16" s="443">
        <v>9</v>
      </c>
      <c r="J16" s="443"/>
      <c r="K16" s="443"/>
      <c r="L16" s="443"/>
      <c r="M16" s="443"/>
      <c r="N16" s="443"/>
      <c r="O16" s="443"/>
      <c r="P16" s="443"/>
      <c r="Q16" s="443"/>
      <c r="R16" s="446"/>
      <c r="S16" s="501" t="s">
        <v>2317</v>
      </c>
      <c r="T16" s="514"/>
      <c r="U16" s="457"/>
      <c r="V16" s="443"/>
      <c r="W16" s="505"/>
      <c r="X16" s="445"/>
      <c r="Y16" s="502"/>
      <c r="Z16" s="443"/>
      <c r="AA16" s="443"/>
      <c r="AB16" s="489"/>
      <c r="AC16" s="445"/>
      <c r="AD16" s="32"/>
      <c r="AE16" s="1"/>
      <c r="AF16" s="425"/>
    </row>
    <row r="17" spans="2:32" x14ac:dyDescent="0.2">
      <c r="B17" s="506" t="s">
        <v>94</v>
      </c>
      <c r="C17" s="505" t="s">
        <v>2112</v>
      </c>
      <c r="D17" s="443">
        <v>3</v>
      </c>
      <c r="E17" s="445" t="s">
        <v>50</v>
      </c>
      <c r="F17" s="500"/>
      <c r="G17" s="443"/>
      <c r="H17" s="443"/>
      <c r="I17" s="443">
        <v>6</v>
      </c>
      <c r="J17" s="443"/>
      <c r="K17" s="443"/>
      <c r="L17" s="443"/>
      <c r="M17" s="443"/>
      <c r="N17" s="443">
        <v>3</v>
      </c>
      <c r="O17" s="443"/>
      <c r="P17" s="443">
        <v>3</v>
      </c>
      <c r="Q17" s="443"/>
      <c r="R17" s="446"/>
      <c r="S17" s="509" t="s">
        <v>2378</v>
      </c>
      <c r="T17" s="442"/>
      <c r="U17" s="443"/>
      <c r="V17" s="443"/>
      <c r="W17" s="505"/>
      <c r="X17" s="445"/>
      <c r="Y17" s="502"/>
      <c r="Z17" s="443"/>
      <c r="AA17" s="443"/>
      <c r="AB17" s="517"/>
      <c r="AC17" s="445"/>
      <c r="AD17" s="32"/>
      <c r="AE17" s="1"/>
      <c r="AF17" s="425"/>
    </row>
    <row r="18" spans="2:32" x14ac:dyDescent="0.2">
      <c r="B18" s="506" t="s">
        <v>94</v>
      </c>
      <c r="C18" s="505" t="s">
        <v>2112</v>
      </c>
      <c r="D18" s="443">
        <v>4</v>
      </c>
      <c r="E18" s="445" t="s">
        <v>1109</v>
      </c>
      <c r="F18" s="500"/>
      <c r="G18" s="443">
        <v>4</v>
      </c>
      <c r="H18" s="443"/>
      <c r="I18" s="443">
        <v>3</v>
      </c>
      <c r="J18" s="443"/>
      <c r="K18" s="443"/>
      <c r="L18" s="443"/>
      <c r="M18" s="443"/>
      <c r="N18" s="443">
        <v>3</v>
      </c>
      <c r="O18" s="443"/>
      <c r="P18" s="443">
        <v>3</v>
      </c>
      <c r="Q18" s="443"/>
      <c r="R18" s="446"/>
      <c r="S18" s="501" t="s">
        <v>2402</v>
      </c>
      <c r="T18" s="442"/>
      <c r="U18" s="443"/>
      <c r="V18" s="443"/>
      <c r="W18" s="505"/>
      <c r="X18" s="445"/>
      <c r="Y18" s="502"/>
      <c r="Z18" s="443"/>
      <c r="AA18" s="443"/>
      <c r="AB18" s="489"/>
      <c r="AC18" s="445"/>
      <c r="AD18" s="32"/>
      <c r="AE18" s="1"/>
      <c r="AF18" s="425"/>
    </row>
    <row r="19" spans="2:32" x14ac:dyDescent="0.2">
      <c r="B19" s="506" t="s">
        <v>94</v>
      </c>
      <c r="C19" s="505" t="s">
        <v>2112</v>
      </c>
      <c r="D19" s="443">
        <v>5</v>
      </c>
      <c r="E19" s="445" t="s">
        <v>1898</v>
      </c>
      <c r="F19" s="500"/>
      <c r="G19" s="443">
        <v>1</v>
      </c>
      <c r="H19" s="443">
        <v>3</v>
      </c>
      <c r="I19" s="443">
        <v>3</v>
      </c>
      <c r="J19" s="443"/>
      <c r="K19" s="443">
        <v>2</v>
      </c>
      <c r="L19" s="443"/>
      <c r="M19" s="443"/>
      <c r="N19" s="443"/>
      <c r="O19" s="443"/>
      <c r="P19" s="443"/>
      <c r="Q19" s="443"/>
      <c r="R19" s="446"/>
      <c r="S19" s="501" t="s">
        <v>2403</v>
      </c>
      <c r="T19" s="442"/>
      <c r="U19" s="443"/>
      <c r="V19" s="443"/>
      <c r="W19" s="505"/>
      <c r="X19" s="445"/>
      <c r="Y19" s="502"/>
      <c r="Z19" s="443"/>
      <c r="AA19" s="443"/>
      <c r="AB19" s="517"/>
      <c r="AC19" s="445"/>
      <c r="AD19" s="94"/>
      <c r="AE19" s="1"/>
      <c r="AF19" s="425"/>
    </row>
    <row r="20" spans="2:32" x14ac:dyDescent="0.2">
      <c r="B20" s="506" t="s">
        <v>94</v>
      </c>
      <c r="C20" s="505" t="s">
        <v>2112</v>
      </c>
      <c r="D20" s="443">
        <v>6</v>
      </c>
      <c r="E20" s="445" t="s">
        <v>42</v>
      </c>
      <c r="F20" s="500"/>
      <c r="G20" s="443">
        <v>3</v>
      </c>
      <c r="H20" s="443"/>
      <c r="I20" s="443"/>
      <c r="J20" s="443"/>
      <c r="K20" s="443"/>
      <c r="L20" s="443"/>
      <c r="M20" s="443"/>
      <c r="N20" s="443"/>
      <c r="O20" s="443"/>
      <c r="P20" s="443"/>
      <c r="Q20" s="443"/>
      <c r="R20" s="446"/>
      <c r="S20" s="501" t="s">
        <v>2404</v>
      </c>
      <c r="T20" s="442"/>
      <c r="U20" s="443"/>
      <c r="V20" s="443"/>
      <c r="W20" s="505"/>
      <c r="X20" s="445"/>
      <c r="Y20" s="502"/>
      <c r="Z20" s="443"/>
      <c r="AA20" s="443"/>
      <c r="AB20" s="489"/>
      <c r="AC20" s="445"/>
      <c r="AD20" s="32"/>
      <c r="AE20" s="1"/>
      <c r="AF20" s="425"/>
    </row>
    <row r="21" spans="2:32" x14ac:dyDescent="0.2">
      <c r="B21" s="506" t="s">
        <v>94</v>
      </c>
      <c r="C21" s="505" t="s">
        <v>2112</v>
      </c>
      <c r="D21" s="443">
        <v>7</v>
      </c>
      <c r="E21" s="445" t="s">
        <v>57</v>
      </c>
      <c r="F21" s="500"/>
      <c r="G21" s="443">
        <v>3</v>
      </c>
      <c r="H21" s="443"/>
      <c r="I21" s="443"/>
      <c r="J21" s="443"/>
      <c r="K21" s="443">
        <v>3</v>
      </c>
      <c r="L21" s="443"/>
      <c r="M21" s="443"/>
      <c r="N21" s="443">
        <v>3</v>
      </c>
      <c r="O21" s="443"/>
      <c r="P21" s="443"/>
      <c r="Q21" s="443"/>
      <c r="R21" s="446"/>
      <c r="S21" s="501" t="s">
        <v>2405</v>
      </c>
      <c r="T21" s="515"/>
      <c r="U21" s="505"/>
      <c r="V21" s="443"/>
      <c r="W21" s="505"/>
      <c r="X21" s="445"/>
      <c r="Y21" s="502"/>
      <c r="Z21" s="443"/>
      <c r="AA21" s="443"/>
      <c r="AB21" s="517"/>
      <c r="AC21" s="445"/>
      <c r="AD21" s="32"/>
      <c r="AE21" s="1"/>
      <c r="AF21" s="499"/>
    </row>
    <row r="22" spans="2:32" x14ac:dyDescent="0.2">
      <c r="B22" s="506" t="s">
        <v>94</v>
      </c>
      <c r="C22" s="505" t="s">
        <v>2112</v>
      </c>
      <c r="D22" s="443">
        <v>8</v>
      </c>
      <c r="E22" s="445" t="s">
        <v>62</v>
      </c>
      <c r="F22" s="500"/>
      <c r="G22" s="443">
        <v>1</v>
      </c>
      <c r="H22" s="443">
        <v>6</v>
      </c>
      <c r="I22" s="443"/>
      <c r="J22" s="443"/>
      <c r="K22" s="443">
        <v>3</v>
      </c>
      <c r="L22" s="443"/>
      <c r="M22" s="443"/>
      <c r="N22" s="443">
        <v>3</v>
      </c>
      <c r="O22" s="443"/>
      <c r="P22" s="443"/>
      <c r="Q22" s="443"/>
      <c r="R22" s="446"/>
      <c r="S22" s="509" t="s">
        <v>2406</v>
      </c>
      <c r="T22" s="516"/>
      <c r="U22" s="443"/>
      <c r="V22" s="443"/>
      <c r="W22" s="444"/>
      <c r="X22" s="445"/>
      <c r="Y22" s="502"/>
      <c r="Z22" s="443"/>
      <c r="AA22" s="443"/>
      <c r="AB22" s="489"/>
      <c r="AC22" s="445"/>
      <c r="AD22" s="32"/>
      <c r="AE22" s="1"/>
      <c r="AF22" s="499"/>
    </row>
    <row r="23" spans="2:32" x14ac:dyDescent="0.2">
      <c r="B23" s="506" t="s">
        <v>94</v>
      </c>
      <c r="C23" s="505" t="s">
        <v>2112</v>
      </c>
      <c r="D23" s="443">
        <v>9</v>
      </c>
      <c r="E23" s="445" t="s">
        <v>55</v>
      </c>
      <c r="F23" s="500"/>
      <c r="G23" s="443"/>
      <c r="H23" s="443">
        <v>6</v>
      </c>
      <c r="I23" s="443"/>
      <c r="J23" s="443"/>
      <c r="K23" s="443"/>
      <c r="L23" s="443"/>
      <c r="M23" s="443"/>
      <c r="N23" s="443"/>
      <c r="O23" s="443"/>
      <c r="P23" s="443"/>
      <c r="Q23" s="443"/>
      <c r="R23" s="446"/>
      <c r="S23" s="501" t="s">
        <v>2317</v>
      </c>
      <c r="T23" s="516"/>
      <c r="U23" s="443"/>
      <c r="V23" s="443"/>
      <c r="W23" s="444"/>
      <c r="X23" s="445"/>
      <c r="Y23" s="502"/>
      <c r="Z23" s="443"/>
      <c r="AA23" s="443"/>
      <c r="AB23" s="489"/>
      <c r="AC23" s="445"/>
      <c r="AD23" s="32"/>
      <c r="AE23" s="1"/>
      <c r="AF23" s="499"/>
    </row>
    <row r="24" spans="2:32" x14ac:dyDescent="0.2">
      <c r="B24" s="506" t="s">
        <v>94</v>
      </c>
      <c r="C24" s="505" t="s">
        <v>2112</v>
      </c>
      <c r="D24" s="443">
        <v>10</v>
      </c>
      <c r="E24" s="445" t="s">
        <v>44</v>
      </c>
      <c r="F24" s="500"/>
      <c r="G24" s="443">
        <v>2</v>
      </c>
      <c r="H24" s="443">
        <v>6</v>
      </c>
      <c r="I24" s="443"/>
      <c r="J24" s="443"/>
      <c r="K24" s="443"/>
      <c r="L24" s="443"/>
      <c r="M24" s="443"/>
      <c r="N24" s="443"/>
      <c r="O24" s="443"/>
      <c r="P24" s="443"/>
      <c r="Q24" s="443"/>
      <c r="R24" s="446"/>
      <c r="S24" s="501" t="s">
        <v>1319</v>
      </c>
      <c r="T24" s="515"/>
      <c r="U24" s="505"/>
      <c r="V24" s="443"/>
      <c r="W24" s="505"/>
      <c r="X24" s="445"/>
      <c r="Y24" s="502"/>
      <c r="Z24" s="443"/>
      <c r="AA24" s="443"/>
      <c r="AB24" s="489"/>
      <c r="AC24" s="445"/>
      <c r="AD24" s="32"/>
      <c r="AE24" s="1"/>
      <c r="AF24" s="499"/>
    </row>
    <row r="25" spans="2:32" x14ac:dyDescent="0.2">
      <c r="B25" s="506" t="s">
        <v>94</v>
      </c>
      <c r="C25" s="505" t="s">
        <v>2112</v>
      </c>
      <c r="D25" s="443">
        <v>11</v>
      </c>
      <c r="E25" s="445" t="s">
        <v>52</v>
      </c>
      <c r="F25" s="500"/>
      <c r="G25" s="443"/>
      <c r="H25" s="443">
        <v>3</v>
      </c>
      <c r="I25" s="443"/>
      <c r="J25" s="443"/>
      <c r="K25" s="443">
        <v>2</v>
      </c>
      <c r="L25" s="443"/>
      <c r="M25" s="443"/>
      <c r="N25" s="443">
        <v>3</v>
      </c>
      <c r="O25" s="443"/>
      <c r="P25" s="443"/>
      <c r="Q25" s="443"/>
      <c r="R25" s="446"/>
      <c r="S25" s="509" t="s">
        <v>2406</v>
      </c>
      <c r="T25" s="516"/>
      <c r="U25" s="443"/>
      <c r="V25" s="443"/>
      <c r="W25" s="505"/>
      <c r="X25" s="445"/>
      <c r="Y25" s="502"/>
      <c r="Z25" s="443"/>
      <c r="AA25" s="443"/>
      <c r="AB25" s="489"/>
      <c r="AC25" s="445"/>
      <c r="AD25" s="32"/>
      <c r="AE25" s="1"/>
      <c r="AF25" s="499"/>
    </row>
    <row r="26" spans="2:32" x14ac:dyDescent="0.2">
      <c r="B26" s="506" t="s">
        <v>94</v>
      </c>
      <c r="C26" s="505" t="s">
        <v>2112</v>
      </c>
      <c r="D26" s="443">
        <v>12</v>
      </c>
      <c r="E26" s="445" t="s">
        <v>42</v>
      </c>
      <c r="F26" s="500"/>
      <c r="G26" s="443">
        <v>3</v>
      </c>
      <c r="H26" s="443"/>
      <c r="I26" s="443"/>
      <c r="J26" s="443"/>
      <c r="K26" s="443"/>
      <c r="L26" s="443"/>
      <c r="M26" s="443"/>
      <c r="N26" s="443"/>
      <c r="O26" s="443"/>
      <c r="P26" s="443"/>
      <c r="Q26" s="443"/>
      <c r="R26" s="446"/>
      <c r="S26" s="501" t="s">
        <v>1319</v>
      </c>
      <c r="T26" s="516"/>
      <c r="U26" s="443"/>
      <c r="V26" s="443"/>
      <c r="W26" s="505"/>
      <c r="X26" s="445"/>
      <c r="Y26" s="502"/>
      <c r="Z26" s="443"/>
      <c r="AA26" s="443"/>
      <c r="AB26" s="489"/>
      <c r="AC26" s="445"/>
      <c r="AD26" s="32"/>
      <c r="AE26" s="1"/>
      <c r="AF26" s="499"/>
    </row>
    <row r="27" spans="2:32" x14ac:dyDescent="0.2">
      <c r="B27" s="506" t="s">
        <v>94</v>
      </c>
      <c r="C27" s="505" t="s">
        <v>2112</v>
      </c>
      <c r="D27" s="443">
        <v>13</v>
      </c>
      <c r="E27" s="445" t="s">
        <v>42</v>
      </c>
      <c r="F27" s="500"/>
      <c r="G27" s="443">
        <v>3</v>
      </c>
      <c r="H27" s="443"/>
      <c r="I27" s="443"/>
      <c r="J27" s="443"/>
      <c r="K27" s="443"/>
      <c r="L27" s="443"/>
      <c r="M27" s="443"/>
      <c r="N27" s="443"/>
      <c r="O27" s="443"/>
      <c r="P27" s="443"/>
      <c r="Q27" s="443"/>
      <c r="R27" s="446"/>
      <c r="S27" s="501" t="s">
        <v>2407</v>
      </c>
      <c r="T27" s="442"/>
      <c r="U27" s="443"/>
      <c r="V27" s="443"/>
      <c r="W27" s="505"/>
      <c r="X27" s="445"/>
      <c r="Y27" s="502"/>
      <c r="Z27" s="443"/>
      <c r="AA27" s="443"/>
      <c r="AB27" s="489"/>
      <c r="AC27" s="445"/>
      <c r="AD27" s="32"/>
      <c r="AE27" s="1"/>
      <c r="AF27" s="499"/>
    </row>
    <row r="28" spans="2:32" x14ac:dyDescent="0.2">
      <c r="B28" s="506" t="s">
        <v>94</v>
      </c>
      <c r="C28" s="505" t="s">
        <v>2112</v>
      </c>
      <c r="D28" s="443">
        <v>14</v>
      </c>
      <c r="E28" s="445" t="s">
        <v>42</v>
      </c>
      <c r="F28" s="500"/>
      <c r="G28" s="443">
        <v>3</v>
      </c>
      <c r="H28" s="443"/>
      <c r="I28" s="443"/>
      <c r="J28" s="443"/>
      <c r="K28" s="443"/>
      <c r="L28" s="443"/>
      <c r="M28" s="443"/>
      <c r="N28" s="443"/>
      <c r="O28" s="443"/>
      <c r="P28" s="443"/>
      <c r="Q28" s="443"/>
      <c r="R28" s="446"/>
      <c r="S28" s="501" t="s">
        <v>2314</v>
      </c>
      <c r="T28" s="516"/>
      <c r="U28" s="443"/>
      <c r="V28" s="443"/>
      <c r="W28" s="505"/>
      <c r="X28" s="445"/>
      <c r="Y28" s="502"/>
      <c r="Z28" s="443"/>
      <c r="AA28" s="443"/>
      <c r="AB28" s="489"/>
      <c r="AC28" s="445"/>
      <c r="AD28" s="32"/>
      <c r="AE28" s="1"/>
      <c r="AF28" s="499"/>
    </row>
    <row r="29" spans="2:32" x14ac:dyDescent="0.2">
      <c r="B29" s="506" t="s">
        <v>94</v>
      </c>
      <c r="C29" s="505" t="s">
        <v>2112</v>
      </c>
      <c r="D29" s="443">
        <v>15</v>
      </c>
      <c r="E29" s="445" t="s">
        <v>55</v>
      </c>
      <c r="F29" s="500"/>
      <c r="G29" s="443">
        <v>2</v>
      </c>
      <c r="H29" s="443"/>
      <c r="I29" s="443">
        <v>6</v>
      </c>
      <c r="J29" s="443"/>
      <c r="K29" s="443"/>
      <c r="L29" s="443"/>
      <c r="M29" s="443"/>
      <c r="N29" s="443"/>
      <c r="O29" s="443"/>
      <c r="P29" s="443"/>
      <c r="Q29" s="443"/>
      <c r="R29" s="446"/>
      <c r="S29" s="501" t="s">
        <v>2314</v>
      </c>
      <c r="T29" s="516"/>
      <c r="U29" s="443"/>
      <c r="V29" s="443"/>
      <c r="W29" s="505"/>
      <c r="X29" s="445"/>
      <c r="Y29" s="502"/>
      <c r="Z29" s="443"/>
      <c r="AA29" s="443"/>
      <c r="AB29" s="489"/>
      <c r="AC29" s="445"/>
      <c r="AD29" s="32"/>
      <c r="AE29" s="1"/>
      <c r="AF29" s="499"/>
    </row>
    <row r="30" spans="2:32" x14ac:dyDescent="0.2">
      <c r="B30" s="506" t="s">
        <v>94</v>
      </c>
      <c r="C30" s="505" t="s">
        <v>2112</v>
      </c>
      <c r="D30" s="443">
        <v>16</v>
      </c>
      <c r="E30" s="445" t="s">
        <v>1111</v>
      </c>
      <c r="F30" s="500"/>
      <c r="G30" s="443">
        <v>4</v>
      </c>
      <c r="H30" s="443"/>
      <c r="I30" s="443">
        <v>9</v>
      </c>
      <c r="J30" s="443"/>
      <c r="K30" s="443"/>
      <c r="L30" s="443"/>
      <c r="M30" s="443"/>
      <c r="N30" s="443">
        <v>3</v>
      </c>
      <c r="O30" s="443"/>
      <c r="P30" s="443"/>
      <c r="Q30" s="443"/>
      <c r="R30" s="446"/>
      <c r="S30" s="501" t="s">
        <v>1319</v>
      </c>
      <c r="T30" s="516"/>
      <c r="U30" s="443"/>
      <c r="V30" s="443"/>
      <c r="W30" s="505"/>
      <c r="X30" s="445"/>
      <c r="Y30" s="502"/>
      <c r="Z30" s="443"/>
      <c r="AA30" s="443"/>
      <c r="AB30" s="489"/>
      <c r="AC30" s="445"/>
      <c r="AD30" s="32"/>
      <c r="AE30" s="1"/>
      <c r="AF30" s="499"/>
    </row>
    <row r="31" spans="2:32" x14ac:dyDescent="0.2">
      <c r="B31" s="506" t="s">
        <v>94</v>
      </c>
      <c r="C31" s="505" t="s">
        <v>2112</v>
      </c>
      <c r="D31" s="443">
        <v>17</v>
      </c>
      <c r="E31" s="445" t="s">
        <v>42</v>
      </c>
      <c r="F31" s="500"/>
      <c r="G31" s="443">
        <v>3</v>
      </c>
      <c r="H31" s="443"/>
      <c r="I31" s="443"/>
      <c r="J31" s="443"/>
      <c r="K31" s="443"/>
      <c r="L31" s="443"/>
      <c r="M31" s="443"/>
      <c r="N31" s="443"/>
      <c r="O31" s="443"/>
      <c r="P31" s="443"/>
      <c r="Q31" s="443"/>
      <c r="R31" s="446"/>
      <c r="S31" s="501" t="s">
        <v>1319</v>
      </c>
      <c r="T31" s="442"/>
      <c r="U31" s="443"/>
      <c r="V31" s="443"/>
      <c r="W31" s="505"/>
      <c r="X31" s="445"/>
      <c r="Y31" s="502"/>
      <c r="Z31" s="443"/>
      <c r="AA31" s="443"/>
      <c r="AB31" s="489"/>
      <c r="AC31" s="445"/>
      <c r="AD31" s="32"/>
      <c r="AE31" s="1"/>
      <c r="AF31" s="499"/>
    </row>
    <row r="32" spans="2:32" x14ac:dyDescent="0.2">
      <c r="B32" s="506" t="s">
        <v>94</v>
      </c>
      <c r="C32" s="505" t="s">
        <v>2112</v>
      </c>
      <c r="D32" s="443">
        <v>18</v>
      </c>
      <c r="E32" s="445" t="s">
        <v>1110</v>
      </c>
      <c r="F32" s="500"/>
      <c r="G32" s="443">
        <v>2</v>
      </c>
      <c r="H32" s="443"/>
      <c r="I32" s="443">
        <v>9</v>
      </c>
      <c r="J32" s="443"/>
      <c r="K32" s="443"/>
      <c r="L32" s="443"/>
      <c r="M32" s="443"/>
      <c r="N32" s="443">
        <v>3</v>
      </c>
      <c r="O32" s="443"/>
      <c r="P32" s="443"/>
      <c r="Q32" s="443"/>
      <c r="R32" s="446"/>
      <c r="S32" s="501" t="s">
        <v>2314</v>
      </c>
      <c r="T32" s="516"/>
      <c r="U32" s="443"/>
      <c r="V32" s="443"/>
      <c r="W32" s="505"/>
      <c r="X32" s="445"/>
      <c r="Y32" s="502"/>
      <c r="Z32" s="443"/>
      <c r="AA32" s="443"/>
      <c r="AB32" s="489"/>
      <c r="AC32" s="445"/>
      <c r="AD32" s="32"/>
      <c r="AE32" s="1"/>
      <c r="AF32" s="499"/>
    </row>
    <row r="33" spans="2:32" x14ac:dyDescent="0.2">
      <c r="B33" s="506" t="s">
        <v>94</v>
      </c>
      <c r="C33" s="505" t="s">
        <v>2112</v>
      </c>
      <c r="D33" s="443">
        <v>19</v>
      </c>
      <c r="E33" s="445" t="s">
        <v>1109</v>
      </c>
      <c r="F33" s="500"/>
      <c r="G33" s="443">
        <v>4</v>
      </c>
      <c r="H33" s="443"/>
      <c r="I33" s="443">
        <v>3</v>
      </c>
      <c r="J33" s="443"/>
      <c r="K33" s="443"/>
      <c r="L33" s="443"/>
      <c r="M33" s="443"/>
      <c r="N33" s="443"/>
      <c r="O33" s="443"/>
      <c r="P33" s="443">
        <v>3</v>
      </c>
      <c r="Q33" s="443"/>
      <c r="R33" s="446"/>
      <c r="S33" s="501" t="s">
        <v>2408</v>
      </c>
      <c r="T33" s="516"/>
      <c r="U33" s="443"/>
      <c r="V33" s="443"/>
      <c r="W33" s="505"/>
      <c r="X33" s="445"/>
      <c r="Y33" s="502"/>
      <c r="Z33" s="443"/>
      <c r="AA33" s="443"/>
      <c r="AB33" s="489"/>
      <c r="AC33" s="445"/>
      <c r="AD33" s="32"/>
      <c r="AE33" s="1"/>
      <c r="AF33" s="499"/>
    </row>
    <row r="34" spans="2:32" x14ac:dyDescent="0.2">
      <c r="B34" s="506" t="s">
        <v>94</v>
      </c>
      <c r="C34" s="505" t="s">
        <v>2112</v>
      </c>
      <c r="D34" s="443">
        <v>20</v>
      </c>
      <c r="E34" s="445" t="s">
        <v>44</v>
      </c>
      <c r="F34" s="500"/>
      <c r="G34" s="443"/>
      <c r="H34" s="443">
        <v>1</v>
      </c>
      <c r="I34" s="443">
        <v>5</v>
      </c>
      <c r="J34" s="443"/>
      <c r="K34" s="443"/>
      <c r="L34" s="443"/>
      <c r="M34" s="443"/>
      <c r="N34" s="443"/>
      <c r="O34" s="443"/>
      <c r="P34" s="443">
        <v>3</v>
      </c>
      <c r="Q34" s="443"/>
      <c r="R34" s="446"/>
      <c r="S34" s="509" t="s">
        <v>2409</v>
      </c>
      <c r="T34" s="516"/>
      <c r="U34" s="443"/>
      <c r="V34" s="443"/>
      <c r="W34" s="505"/>
      <c r="X34" s="445"/>
      <c r="Y34" s="502"/>
      <c r="Z34" s="443"/>
      <c r="AA34" s="443"/>
      <c r="AB34" s="489"/>
      <c r="AC34" s="445"/>
      <c r="AD34" s="32"/>
      <c r="AE34" s="1"/>
      <c r="AF34" s="499"/>
    </row>
    <row r="35" spans="2:32" x14ac:dyDescent="0.2">
      <c r="B35" s="506" t="s">
        <v>94</v>
      </c>
      <c r="C35" s="505" t="s">
        <v>2112</v>
      </c>
      <c r="D35" s="443">
        <v>21</v>
      </c>
      <c r="E35" s="445" t="s">
        <v>44</v>
      </c>
      <c r="F35" s="500"/>
      <c r="G35" s="443">
        <v>1</v>
      </c>
      <c r="H35" s="443"/>
      <c r="I35" s="443">
        <v>6</v>
      </c>
      <c r="J35" s="443"/>
      <c r="K35" s="443"/>
      <c r="L35" s="443"/>
      <c r="M35" s="443"/>
      <c r="N35" s="443"/>
      <c r="O35" s="443"/>
      <c r="P35" s="443"/>
      <c r="Q35" s="443"/>
      <c r="R35" s="446"/>
      <c r="S35" s="501" t="s">
        <v>2314</v>
      </c>
      <c r="T35" s="515"/>
      <c r="U35" s="505"/>
      <c r="V35" s="443"/>
      <c r="W35" s="505"/>
      <c r="X35" s="445"/>
      <c r="Y35" s="502"/>
      <c r="Z35" s="443"/>
      <c r="AA35" s="443"/>
      <c r="AB35" s="489"/>
      <c r="AC35" s="445"/>
      <c r="AD35" s="32"/>
      <c r="AE35" s="1"/>
      <c r="AF35" s="499"/>
    </row>
    <row r="36" spans="2:32" x14ac:dyDescent="0.2">
      <c r="B36" s="506" t="s">
        <v>94</v>
      </c>
      <c r="C36" s="505" t="s">
        <v>2112</v>
      </c>
      <c r="D36" s="443">
        <v>21</v>
      </c>
      <c r="E36" s="445" t="s">
        <v>1842</v>
      </c>
      <c r="F36" s="500"/>
      <c r="G36" s="443">
        <v>1</v>
      </c>
      <c r="H36" s="443"/>
      <c r="I36" s="443">
        <v>6</v>
      </c>
      <c r="J36" s="443"/>
      <c r="K36" s="443"/>
      <c r="L36" s="443"/>
      <c r="M36" s="443"/>
      <c r="N36" s="443"/>
      <c r="O36" s="443"/>
      <c r="P36" s="443" t="s">
        <v>2400</v>
      </c>
      <c r="Q36" s="443"/>
      <c r="R36" s="446"/>
      <c r="S36" s="509" t="s">
        <v>2503</v>
      </c>
      <c r="T36" s="442"/>
      <c r="U36" s="443"/>
      <c r="V36" s="443"/>
      <c r="W36" s="444"/>
      <c r="X36" s="445"/>
      <c r="Y36" s="502"/>
      <c r="Z36" s="443"/>
      <c r="AA36" s="443"/>
      <c r="AB36" s="444"/>
      <c r="AC36" s="445"/>
      <c r="AD36" s="32"/>
      <c r="AE36" s="1"/>
      <c r="AF36" s="499"/>
    </row>
    <row r="37" spans="2:32" x14ac:dyDescent="0.2">
      <c r="B37" s="506" t="s">
        <v>94</v>
      </c>
      <c r="C37" s="505" t="s">
        <v>2112</v>
      </c>
      <c r="D37" s="443">
        <v>22</v>
      </c>
      <c r="E37" s="445" t="s">
        <v>42</v>
      </c>
      <c r="F37" s="500"/>
      <c r="G37" s="443">
        <v>3</v>
      </c>
      <c r="H37" s="443"/>
      <c r="I37" s="443"/>
      <c r="J37" s="443"/>
      <c r="K37" s="443"/>
      <c r="L37" s="443"/>
      <c r="M37" s="443"/>
      <c r="N37" s="443"/>
      <c r="O37" s="443"/>
      <c r="P37" s="443"/>
      <c r="Q37" s="443"/>
      <c r="R37" s="446"/>
      <c r="S37" s="501" t="s">
        <v>2314</v>
      </c>
      <c r="T37" s="515"/>
      <c r="U37" s="505"/>
      <c r="V37" s="443"/>
      <c r="W37" s="505"/>
      <c r="X37" s="445"/>
      <c r="Y37" s="502"/>
      <c r="Z37" s="443"/>
      <c r="AA37" s="443"/>
      <c r="AB37" s="489"/>
      <c r="AC37" s="445"/>
      <c r="AD37" s="32"/>
      <c r="AE37" s="1"/>
      <c r="AF37" s="499"/>
    </row>
    <row r="38" spans="2:32" x14ac:dyDescent="0.2">
      <c r="B38" s="506" t="s">
        <v>94</v>
      </c>
      <c r="C38" s="505" t="s">
        <v>2112</v>
      </c>
      <c r="D38" s="443">
        <v>23</v>
      </c>
      <c r="E38" s="445" t="s">
        <v>42</v>
      </c>
      <c r="F38" s="500"/>
      <c r="G38" s="443">
        <v>3</v>
      </c>
      <c r="H38" s="443"/>
      <c r="I38" s="443"/>
      <c r="J38" s="443"/>
      <c r="K38" s="443"/>
      <c r="L38" s="443"/>
      <c r="M38" s="443"/>
      <c r="N38" s="443">
        <v>3</v>
      </c>
      <c r="O38" s="443"/>
      <c r="P38" s="443"/>
      <c r="Q38" s="443"/>
      <c r="R38" s="446"/>
      <c r="S38" s="501" t="s">
        <v>1319</v>
      </c>
      <c r="T38" s="516"/>
      <c r="U38" s="443"/>
      <c r="V38" s="443"/>
      <c r="W38" s="505"/>
      <c r="X38" s="445"/>
      <c r="Y38" s="502"/>
      <c r="Z38" s="443"/>
      <c r="AA38" s="443"/>
      <c r="AB38" s="489"/>
      <c r="AC38" s="445"/>
      <c r="AD38" s="32"/>
      <c r="AE38" s="1"/>
      <c r="AF38" s="499"/>
    </row>
    <row r="39" spans="2:32" x14ac:dyDescent="0.2">
      <c r="B39" s="506" t="s">
        <v>94</v>
      </c>
      <c r="C39" s="505" t="s">
        <v>2112</v>
      </c>
      <c r="D39" s="443">
        <v>24</v>
      </c>
      <c r="E39" s="445" t="s">
        <v>1113</v>
      </c>
      <c r="F39" s="500"/>
      <c r="G39" s="443">
        <v>3</v>
      </c>
      <c r="H39" s="443"/>
      <c r="I39" s="443">
        <v>3</v>
      </c>
      <c r="J39" s="443"/>
      <c r="K39" s="443"/>
      <c r="L39" s="443"/>
      <c r="M39" s="443"/>
      <c r="N39" s="443"/>
      <c r="O39" s="443"/>
      <c r="P39" s="443"/>
      <c r="Q39" s="443"/>
      <c r="R39" s="446"/>
      <c r="S39" s="501" t="s">
        <v>1319</v>
      </c>
      <c r="T39" s="516"/>
      <c r="U39" s="443"/>
      <c r="V39" s="443"/>
      <c r="W39" s="505"/>
      <c r="X39" s="445"/>
      <c r="Y39" s="502"/>
      <c r="Z39" s="443"/>
      <c r="AA39" s="443"/>
      <c r="AB39" s="489"/>
      <c r="AC39" s="445"/>
      <c r="AD39" s="32"/>
      <c r="AE39" s="1"/>
      <c r="AF39" s="499"/>
    </row>
    <row r="40" spans="2:32" x14ac:dyDescent="0.2">
      <c r="B40" s="506" t="s">
        <v>94</v>
      </c>
      <c r="C40" s="505" t="s">
        <v>2112</v>
      </c>
      <c r="D40" s="443">
        <v>25</v>
      </c>
      <c r="E40" s="445" t="s">
        <v>50</v>
      </c>
      <c r="F40" s="500"/>
      <c r="G40" s="443"/>
      <c r="H40" s="443"/>
      <c r="I40" s="443">
        <v>6</v>
      </c>
      <c r="J40" s="443"/>
      <c r="K40" s="443"/>
      <c r="L40" s="443"/>
      <c r="M40" s="443"/>
      <c r="N40" s="443"/>
      <c r="O40" s="443"/>
      <c r="P40" s="443">
        <v>3</v>
      </c>
      <c r="Q40" s="443"/>
      <c r="R40" s="446"/>
      <c r="S40" s="509" t="s">
        <v>2410</v>
      </c>
      <c r="T40" s="515"/>
      <c r="U40" s="505"/>
      <c r="V40" s="443"/>
      <c r="W40" s="505"/>
      <c r="X40" s="445"/>
      <c r="Y40" s="502"/>
      <c r="Z40" s="443"/>
      <c r="AA40" s="443"/>
      <c r="AB40" s="489"/>
      <c r="AC40" s="445"/>
      <c r="AD40" s="32"/>
      <c r="AE40" s="1"/>
      <c r="AF40" s="499"/>
    </row>
    <row r="41" spans="2:32" x14ac:dyDescent="0.2">
      <c r="B41" s="506" t="s">
        <v>94</v>
      </c>
      <c r="C41" s="505" t="s">
        <v>2112</v>
      </c>
      <c r="D41" s="443">
        <v>26</v>
      </c>
      <c r="E41" s="445" t="s">
        <v>42</v>
      </c>
      <c r="F41" s="500"/>
      <c r="G41" s="443">
        <v>3</v>
      </c>
      <c r="H41" s="443"/>
      <c r="I41" s="443"/>
      <c r="J41" s="443"/>
      <c r="K41" s="443"/>
      <c r="L41" s="443"/>
      <c r="M41" s="443"/>
      <c r="N41" s="443">
        <v>3</v>
      </c>
      <c r="O41" s="443"/>
      <c r="P41" s="443"/>
      <c r="Q41" s="443"/>
      <c r="R41" s="446"/>
      <c r="S41" s="501" t="s">
        <v>2314</v>
      </c>
      <c r="T41" s="516"/>
      <c r="U41" s="443"/>
      <c r="V41" s="443"/>
      <c r="W41" s="505"/>
      <c r="X41" s="445"/>
      <c r="Y41" s="502"/>
      <c r="Z41" s="443"/>
      <c r="AA41" s="443"/>
      <c r="AB41" s="489"/>
      <c r="AC41" s="445"/>
      <c r="AD41" s="32"/>
      <c r="AE41" s="1"/>
      <c r="AF41" s="499"/>
    </row>
    <row r="42" spans="2:32" x14ac:dyDescent="0.2">
      <c r="B42" s="506" t="s">
        <v>94</v>
      </c>
      <c r="C42" s="505" t="s">
        <v>2112</v>
      </c>
      <c r="D42" s="443">
        <v>27</v>
      </c>
      <c r="E42" s="445" t="s">
        <v>1109</v>
      </c>
      <c r="F42" s="500"/>
      <c r="G42" s="443">
        <v>4</v>
      </c>
      <c r="H42" s="443"/>
      <c r="I42" s="443">
        <v>3</v>
      </c>
      <c r="J42" s="443"/>
      <c r="K42" s="443"/>
      <c r="L42" s="443"/>
      <c r="M42" s="443"/>
      <c r="N42" s="443"/>
      <c r="O42" s="443"/>
      <c r="P42" s="443"/>
      <c r="Q42" s="443"/>
      <c r="R42" s="446"/>
      <c r="S42" s="501" t="s">
        <v>2314</v>
      </c>
      <c r="T42" s="515"/>
      <c r="U42" s="505"/>
      <c r="V42" s="443"/>
      <c r="W42" s="505"/>
      <c r="X42" s="445"/>
      <c r="Y42" s="502"/>
      <c r="Z42" s="443"/>
      <c r="AA42" s="443"/>
      <c r="AB42" s="489"/>
      <c r="AC42" s="445"/>
      <c r="AD42" s="32"/>
      <c r="AE42" s="1"/>
      <c r="AF42" s="499"/>
    </row>
    <row r="43" spans="2:32" x14ac:dyDescent="0.2">
      <c r="B43" s="506" t="s">
        <v>94</v>
      </c>
      <c r="C43" s="505" t="s">
        <v>2112</v>
      </c>
      <c r="D43" s="443">
        <v>28</v>
      </c>
      <c r="E43" s="445" t="s">
        <v>44</v>
      </c>
      <c r="F43" s="500"/>
      <c r="G43" s="443"/>
      <c r="H43" s="443"/>
      <c r="I43" s="443">
        <v>6</v>
      </c>
      <c r="J43" s="443"/>
      <c r="K43" s="443"/>
      <c r="L43" s="443"/>
      <c r="M43" s="443"/>
      <c r="N43" s="443"/>
      <c r="O43" s="443"/>
      <c r="P43" s="443">
        <v>3</v>
      </c>
      <c r="Q43" s="443"/>
      <c r="R43" s="446"/>
      <c r="S43" s="509" t="s">
        <v>1139</v>
      </c>
      <c r="T43" s="515"/>
      <c r="U43" s="505"/>
      <c r="V43" s="443"/>
      <c r="W43" s="505"/>
      <c r="X43" s="445"/>
      <c r="Y43" s="502"/>
      <c r="Z43" s="443"/>
      <c r="AA43" s="443"/>
      <c r="AB43" s="489"/>
      <c r="AC43" s="445"/>
      <c r="AD43" s="32"/>
      <c r="AE43" s="1"/>
      <c r="AF43" s="499"/>
    </row>
    <row r="44" spans="2:32" x14ac:dyDescent="0.2">
      <c r="B44" s="506" t="s">
        <v>94</v>
      </c>
      <c r="C44" s="505" t="s">
        <v>2112</v>
      </c>
      <c r="D44" s="443">
        <v>29</v>
      </c>
      <c r="E44" s="445" t="s">
        <v>42</v>
      </c>
      <c r="F44" s="500"/>
      <c r="G44" s="443">
        <v>3</v>
      </c>
      <c r="H44" s="443"/>
      <c r="I44" s="443"/>
      <c r="J44" s="443"/>
      <c r="K44" s="443">
        <v>3</v>
      </c>
      <c r="L44" s="443"/>
      <c r="M44" s="443"/>
      <c r="N44" s="443"/>
      <c r="O44" s="443"/>
      <c r="P44" s="443"/>
      <c r="Q44" s="443"/>
      <c r="R44" s="446"/>
      <c r="S44" s="501" t="s">
        <v>2411</v>
      </c>
      <c r="T44" s="515"/>
      <c r="U44" s="505"/>
      <c r="V44" s="443"/>
      <c r="W44" s="505"/>
      <c r="X44" s="445"/>
      <c r="Y44" s="502"/>
      <c r="Z44" s="443"/>
      <c r="AA44" s="443"/>
      <c r="AB44" s="489"/>
      <c r="AC44" s="445"/>
      <c r="AD44" s="32"/>
      <c r="AE44" s="1"/>
      <c r="AF44" s="499"/>
    </row>
    <row r="45" spans="2:32" x14ac:dyDescent="0.2">
      <c r="B45" s="506" t="s">
        <v>94</v>
      </c>
      <c r="C45" s="505" t="s">
        <v>2112</v>
      </c>
      <c r="D45" s="443">
        <v>30</v>
      </c>
      <c r="E45" s="445" t="s">
        <v>42</v>
      </c>
      <c r="F45" s="500"/>
      <c r="G45" s="443">
        <v>3</v>
      </c>
      <c r="H45" s="443"/>
      <c r="I45" s="443"/>
      <c r="J45" s="443"/>
      <c r="K45" s="443"/>
      <c r="L45" s="443"/>
      <c r="M45" s="443"/>
      <c r="N45" s="443"/>
      <c r="O45" s="443"/>
      <c r="P45" s="443"/>
      <c r="Q45" s="443"/>
      <c r="R45" s="446"/>
      <c r="S45" s="501" t="s">
        <v>2314</v>
      </c>
      <c r="T45" s="442"/>
      <c r="U45" s="443"/>
      <c r="V45" s="443"/>
      <c r="W45" s="505"/>
      <c r="X45" s="445"/>
      <c r="Y45" s="502"/>
      <c r="Z45" s="443"/>
      <c r="AA45" s="443"/>
      <c r="AB45" s="489"/>
      <c r="AC45" s="445"/>
      <c r="AD45" s="32"/>
      <c r="AE45" s="1"/>
      <c r="AF45" s="499"/>
    </row>
    <row r="46" spans="2:32" x14ac:dyDescent="0.2">
      <c r="B46" s="506" t="s">
        <v>94</v>
      </c>
      <c r="C46" s="505" t="s">
        <v>2112</v>
      </c>
      <c r="D46" s="443">
        <v>31</v>
      </c>
      <c r="E46" s="445" t="s">
        <v>1110</v>
      </c>
      <c r="F46" s="500"/>
      <c r="G46" s="443">
        <v>3</v>
      </c>
      <c r="H46" s="443"/>
      <c r="I46" s="443">
        <v>9</v>
      </c>
      <c r="J46" s="443"/>
      <c r="K46" s="443"/>
      <c r="L46" s="443"/>
      <c r="M46" s="443"/>
      <c r="N46" s="443"/>
      <c r="O46" s="443"/>
      <c r="P46" s="443">
        <v>3</v>
      </c>
      <c r="Q46" s="443"/>
      <c r="R46" s="446"/>
      <c r="S46" s="501" t="s">
        <v>2412</v>
      </c>
      <c r="T46" s="515"/>
      <c r="U46" s="505"/>
      <c r="V46" s="443"/>
      <c r="W46" s="505"/>
      <c r="X46" s="445"/>
      <c r="Y46" s="502"/>
      <c r="Z46" s="443"/>
      <c r="AA46" s="443"/>
      <c r="AB46" s="489"/>
      <c r="AC46" s="445"/>
      <c r="AD46" s="32"/>
      <c r="AE46" s="1"/>
      <c r="AF46" s="499"/>
    </row>
    <row r="47" spans="2:32" x14ac:dyDescent="0.2">
      <c r="B47" s="506" t="s">
        <v>94</v>
      </c>
      <c r="C47" s="505" t="s">
        <v>2112</v>
      </c>
      <c r="D47" s="443">
        <v>32</v>
      </c>
      <c r="E47" s="445" t="s">
        <v>42</v>
      </c>
      <c r="F47" s="500"/>
      <c r="G47" s="443">
        <v>3</v>
      </c>
      <c r="H47" s="443"/>
      <c r="I47" s="443"/>
      <c r="J47" s="443"/>
      <c r="K47" s="443"/>
      <c r="L47" s="443"/>
      <c r="M47" s="443"/>
      <c r="N47" s="443">
        <v>3</v>
      </c>
      <c r="O47" s="443"/>
      <c r="P47" s="443"/>
      <c r="Q47" s="443"/>
      <c r="R47" s="446"/>
      <c r="S47" s="501" t="s">
        <v>1319</v>
      </c>
      <c r="T47" s="515"/>
      <c r="U47" s="505"/>
      <c r="V47" s="443"/>
      <c r="W47" s="505"/>
      <c r="X47" s="445"/>
      <c r="Y47" s="502"/>
      <c r="Z47" s="443"/>
      <c r="AA47" s="443"/>
      <c r="AB47" s="489"/>
      <c r="AC47" s="445"/>
      <c r="AD47" s="32"/>
      <c r="AE47" s="1"/>
      <c r="AF47" s="499"/>
    </row>
    <row r="48" spans="2:32" x14ac:dyDescent="0.2">
      <c r="B48" s="506" t="s">
        <v>94</v>
      </c>
      <c r="C48" s="505" t="s">
        <v>2112</v>
      </c>
      <c r="D48" s="443">
        <v>33</v>
      </c>
      <c r="E48" s="445" t="s">
        <v>42</v>
      </c>
      <c r="F48" s="500"/>
      <c r="G48" s="443">
        <v>3</v>
      </c>
      <c r="H48" s="443"/>
      <c r="I48" s="443"/>
      <c r="J48" s="443"/>
      <c r="K48" s="443"/>
      <c r="L48" s="443"/>
      <c r="M48" s="443"/>
      <c r="N48" s="443"/>
      <c r="O48" s="443"/>
      <c r="P48" s="443"/>
      <c r="Q48" s="443"/>
      <c r="R48" s="446"/>
      <c r="S48" s="501" t="s">
        <v>1319</v>
      </c>
      <c r="T48" s="516"/>
      <c r="U48" s="443"/>
      <c r="V48" s="443"/>
      <c r="W48" s="505"/>
      <c r="X48" s="445"/>
      <c r="Y48" s="502"/>
      <c r="Z48" s="443"/>
      <c r="AA48" s="443"/>
      <c r="AB48" s="489"/>
      <c r="AC48" s="445"/>
      <c r="AD48" s="32"/>
      <c r="AE48" s="1"/>
      <c r="AF48" s="499"/>
    </row>
    <row r="49" spans="2:32" x14ac:dyDescent="0.2">
      <c r="B49" s="506" t="s">
        <v>94</v>
      </c>
      <c r="C49" s="505" t="s">
        <v>2112</v>
      </c>
      <c r="D49" s="443">
        <v>34</v>
      </c>
      <c r="E49" s="445" t="s">
        <v>42</v>
      </c>
      <c r="F49" s="500"/>
      <c r="G49" s="443">
        <v>3</v>
      </c>
      <c r="H49" s="443"/>
      <c r="I49" s="443"/>
      <c r="J49" s="443"/>
      <c r="K49" s="443"/>
      <c r="L49" s="443"/>
      <c r="M49" s="443"/>
      <c r="N49" s="443">
        <v>3</v>
      </c>
      <c r="O49" s="443"/>
      <c r="P49" s="443"/>
      <c r="Q49" s="443"/>
      <c r="R49" s="446"/>
      <c r="S49" s="501" t="s">
        <v>1319</v>
      </c>
      <c r="T49" s="442"/>
      <c r="U49" s="443"/>
      <c r="V49" s="443"/>
      <c r="W49" s="505"/>
      <c r="X49" s="445"/>
      <c r="Y49" s="502"/>
      <c r="Z49" s="443"/>
      <c r="AA49" s="443"/>
      <c r="AB49" s="489"/>
      <c r="AC49" s="445"/>
      <c r="AD49" s="32"/>
      <c r="AE49" s="1"/>
      <c r="AF49" s="499"/>
    </row>
    <row r="50" spans="2:32" x14ac:dyDescent="0.2">
      <c r="B50" s="506" t="s">
        <v>94</v>
      </c>
      <c r="C50" s="505" t="s">
        <v>2112</v>
      </c>
      <c r="D50" s="443">
        <v>35</v>
      </c>
      <c r="E50" s="445" t="s">
        <v>42</v>
      </c>
      <c r="F50" s="500"/>
      <c r="G50" s="443">
        <v>3</v>
      </c>
      <c r="H50" s="443"/>
      <c r="I50" s="443"/>
      <c r="J50" s="443"/>
      <c r="K50" s="443"/>
      <c r="L50" s="443"/>
      <c r="M50" s="443"/>
      <c r="N50" s="443"/>
      <c r="O50" s="443"/>
      <c r="P50" s="443"/>
      <c r="Q50" s="443"/>
      <c r="R50" s="446"/>
      <c r="S50" s="501" t="s">
        <v>1319</v>
      </c>
      <c r="T50" s="442"/>
      <c r="U50" s="443"/>
      <c r="V50" s="443"/>
      <c r="W50" s="505"/>
      <c r="X50" s="445"/>
      <c r="Y50" s="502"/>
      <c r="Z50" s="443"/>
      <c r="AA50" s="443"/>
      <c r="AB50" s="489"/>
      <c r="AC50" s="445"/>
      <c r="AD50" s="32"/>
      <c r="AE50" s="1"/>
      <c r="AF50" s="499"/>
    </row>
    <row r="51" spans="2:32" x14ac:dyDescent="0.2">
      <c r="B51" s="506" t="s">
        <v>94</v>
      </c>
      <c r="C51" s="505" t="s">
        <v>2112</v>
      </c>
      <c r="D51" s="443">
        <v>36</v>
      </c>
      <c r="E51" s="445" t="s">
        <v>1113</v>
      </c>
      <c r="F51" s="500"/>
      <c r="G51" s="443">
        <v>3</v>
      </c>
      <c r="H51" s="443"/>
      <c r="I51" s="443">
        <v>3</v>
      </c>
      <c r="J51" s="443"/>
      <c r="K51" s="443"/>
      <c r="L51" s="443"/>
      <c r="M51" s="443"/>
      <c r="N51" s="443">
        <v>3</v>
      </c>
      <c r="O51" s="443"/>
      <c r="P51" s="443"/>
      <c r="Q51" s="443"/>
      <c r="R51" s="446"/>
      <c r="S51" s="501" t="s">
        <v>1319</v>
      </c>
      <c r="T51" s="442"/>
      <c r="U51" s="443"/>
      <c r="V51" s="443"/>
      <c r="W51" s="505"/>
      <c r="X51" s="445"/>
      <c r="Y51" s="502"/>
      <c r="Z51" s="443"/>
      <c r="AA51" s="443"/>
      <c r="AB51" s="489"/>
      <c r="AC51" s="445"/>
      <c r="AD51" s="32"/>
      <c r="AE51" s="1"/>
      <c r="AF51" s="499"/>
    </row>
    <row r="52" spans="2:32" x14ac:dyDescent="0.2">
      <c r="B52" s="506" t="s">
        <v>94</v>
      </c>
      <c r="C52" s="505" t="s">
        <v>2112</v>
      </c>
      <c r="D52" s="443">
        <v>37</v>
      </c>
      <c r="E52" s="445" t="s">
        <v>44</v>
      </c>
      <c r="F52" s="500"/>
      <c r="G52" s="443"/>
      <c r="H52" s="443"/>
      <c r="I52" s="443">
        <v>6</v>
      </c>
      <c r="J52" s="443"/>
      <c r="K52" s="443"/>
      <c r="L52" s="443"/>
      <c r="M52" s="443"/>
      <c r="N52" s="443"/>
      <c r="O52" s="443"/>
      <c r="P52" s="443">
        <v>3</v>
      </c>
      <c r="Q52" s="443"/>
      <c r="R52" s="446"/>
      <c r="S52" s="501" t="s">
        <v>2413</v>
      </c>
      <c r="T52" s="442"/>
      <c r="U52" s="443"/>
      <c r="V52" s="443"/>
      <c r="W52" s="505"/>
      <c r="X52" s="445"/>
      <c r="Y52" s="502"/>
      <c r="Z52" s="443"/>
      <c r="AA52" s="443"/>
      <c r="AB52" s="489"/>
      <c r="AC52" s="445"/>
      <c r="AD52" s="32"/>
      <c r="AE52" s="1"/>
      <c r="AF52" s="499"/>
    </row>
    <row r="53" spans="2:32" x14ac:dyDescent="0.2">
      <c r="B53" s="506" t="s">
        <v>94</v>
      </c>
      <c r="C53" s="505" t="s">
        <v>2112</v>
      </c>
      <c r="D53" s="443">
        <v>38</v>
      </c>
      <c r="E53" s="445" t="s">
        <v>42</v>
      </c>
      <c r="F53" s="500"/>
      <c r="G53" s="443">
        <v>3</v>
      </c>
      <c r="H53" s="443"/>
      <c r="I53" s="443"/>
      <c r="J53" s="443"/>
      <c r="K53" s="443"/>
      <c r="L53" s="443"/>
      <c r="M53" s="443"/>
      <c r="N53" s="443"/>
      <c r="O53" s="443"/>
      <c r="P53" s="443"/>
      <c r="Q53" s="443"/>
      <c r="R53" s="446"/>
      <c r="S53" s="501" t="s">
        <v>1319</v>
      </c>
      <c r="T53" s="515"/>
      <c r="U53" s="505"/>
      <c r="V53" s="443"/>
      <c r="W53" s="505"/>
      <c r="X53" s="445"/>
      <c r="Y53" s="502"/>
      <c r="Z53" s="443"/>
      <c r="AA53" s="443"/>
      <c r="AB53" s="517"/>
      <c r="AC53" s="445"/>
      <c r="AD53" s="32"/>
      <c r="AE53" s="1"/>
      <c r="AF53" s="499"/>
    </row>
    <row r="54" spans="2:32" x14ac:dyDescent="0.2">
      <c r="B54" s="506" t="s">
        <v>94</v>
      </c>
      <c r="C54" s="505" t="s">
        <v>2112</v>
      </c>
      <c r="D54" s="443">
        <v>39</v>
      </c>
      <c r="E54" s="445" t="s">
        <v>42</v>
      </c>
      <c r="F54" s="500"/>
      <c r="G54" s="443">
        <v>3</v>
      </c>
      <c r="H54" s="443"/>
      <c r="I54" s="443"/>
      <c r="J54" s="443"/>
      <c r="K54" s="443"/>
      <c r="L54" s="443"/>
      <c r="M54" s="443"/>
      <c r="N54" s="443"/>
      <c r="O54" s="443"/>
      <c r="P54" s="443"/>
      <c r="Q54" s="443"/>
      <c r="R54" s="446"/>
      <c r="S54" s="501" t="s">
        <v>1319</v>
      </c>
      <c r="T54" s="442"/>
      <c r="U54" s="443"/>
      <c r="V54" s="443"/>
      <c r="W54" s="505"/>
      <c r="X54" s="445"/>
      <c r="Y54" s="502"/>
      <c r="Z54" s="443"/>
      <c r="AA54" s="443"/>
      <c r="AB54" s="489"/>
      <c r="AC54" s="445"/>
      <c r="AD54" s="32"/>
      <c r="AE54" s="1"/>
      <c r="AF54" s="499"/>
    </row>
    <row r="55" spans="2:32" x14ac:dyDescent="0.2">
      <c r="B55" s="506" t="s">
        <v>94</v>
      </c>
      <c r="C55" s="505" t="s">
        <v>2112</v>
      </c>
      <c r="D55" s="443">
        <v>40</v>
      </c>
      <c r="E55" s="445" t="s">
        <v>1109</v>
      </c>
      <c r="F55" s="500"/>
      <c r="G55" s="443">
        <v>4</v>
      </c>
      <c r="H55" s="443"/>
      <c r="I55" s="443">
        <v>3</v>
      </c>
      <c r="J55" s="443"/>
      <c r="K55" s="443"/>
      <c r="L55" s="443"/>
      <c r="M55" s="443"/>
      <c r="N55" s="443"/>
      <c r="O55" s="443"/>
      <c r="P55" s="443"/>
      <c r="Q55" s="443"/>
      <c r="R55" s="446"/>
      <c r="S55" s="501" t="s">
        <v>2414</v>
      </c>
      <c r="T55" s="515"/>
      <c r="U55" s="505"/>
      <c r="V55" s="443"/>
      <c r="W55" s="505"/>
      <c r="X55" s="445"/>
      <c r="Y55" s="502"/>
      <c r="Z55" s="443"/>
      <c r="AA55" s="443"/>
      <c r="AB55" s="489"/>
      <c r="AC55" s="445"/>
      <c r="AD55" s="32"/>
      <c r="AE55" s="1"/>
      <c r="AF55" s="499"/>
    </row>
    <row r="56" spans="2:32" x14ac:dyDescent="0.2">
      <c r="B56" s="506" t="s">
        <v>94</v>
      </c>
      <c r="C56" s="505" t="s">
        <v>2112</v>
      </c>
      <c r="D56" s="443">
        <v>41</v>
      </c>
      <c r="E56" s="445" t="s">
        <v>1717</v>
      </c>
      <c r="F56" s="500"/>
      <c r="G56" s="443">
        <v>4</v>
      </c>
      <c r="H56" s="443"/>
      <c r="I56" s="443">
        <v>3</v>
      </c>
      <c r="J56" s="443"/>
      <c r="K56" s="443"/>
      <c r="L56" s="443"/>
      <c r="M56" s="443"/>
      <c r="N56" s="443"/>
      <c r="O56" s="443"/>
      <c r="P56" s="443">
        <v>3</v>
      </c>
      <c r="Q56" s="443"/>
      <c r="R56" s="446"/>
      <c r="S56" s="501" t="s">
        <v>2415</v>
      </c>
      <c r="T56" s="442"/>
      <c r="U56" s="443"/>
      <c r="V56" s="443"/>
      <c r="W56" s="505"/>
      <c r="X56" s="445"/>
      <c r="Y56" s="502"/>
      <c r="Z56" s="443"/>
      <c r="AA56" s="443"/>
      <c r="AB56" s="489"/>
      <c r="AC56" s="445"/>
      <c r="AD56" s="32"/>
      <c r="AE56" s="1"/>
      <c r="AF56" s="499"/>
    </row>
    <row r="57" spans="2:32" x14ac:dyDescent="0.2">
      <c r="B57" s="506" t="s">
        <v>94</v>
      </c>
      <c r="C57" s="505" t="s">
        <v>2112</v>
      </c>
      <c r="D57" s="443">
        <v>42</v>
      </c>
      <c r="E57" s="445" t="s">
        <v>42</v>
      </c>
      <c r="F57" s="500"/>
      <c r="G57" s="443">
        <v>3</v>
      </c>
      <c r="H57" s="443"/>
      <c r="I57" s="443"/>
      <c r="J57" s="443"/>
      <c r="K57" s="443"/>
      <c r="L57" s="443"/>
      <c r="M57" s="443"/>
      <c r="N57" s="443"/>
      <c r="O57" s="443"/>
      <c r="P57" s="443"/>
      <c r="Q57" s="443"/>
      <c r="R57" s="446"/>
      <c r="S57" s="501" t="s">
        <v>1319</v>
      </c>
      <c r="T57" s="442"/>
      <c r="U57" s="443"/>
      <c r="V57" s="443"/>
      <c r="W57" s="505"/>
      <c r="X57" s="445"/>
      <c r="Y57" s="502"/>
      <c r="Z57" s="443"/>
      <c r="AA57" s="443"/>
      <c r="AB57" s="489"/>
      <c r="AC57" s="445"/>
      <c r="AD57" s="32"/>
      <c r="AE57" s="1"/>
      <c r="AF57" s="499"/>
    </row>
    <row r="58" spans="2:32" x14ac:dyDescent="0.2">
      <c r="B58" s="506" t="s">
        <v>94</v>
      </c>
      <c r="C58" s="505" t="s">
        <v>2112</v>
      </c>
      <c r="D58" s="443">
        <v>43</v>
      </c>
      <c r="E58" s="445" t="s">
        <v>1109</v>
      </c>
      <c r="F58" s="500"/>
      <c r="G58" s="443">
        <v>4</v>
      </c>
      <c r="H58" s="443"/>
      <c r="I58" s="443">
        <v>3</v>
      </c>
      <c r="J58" s="443"/>
      <c r="K58" s="443"/>
      <c r="L58" s="443"/>
      <c r="M58" s="443"/>
      <c r="N58" s="443"/>
      <c r="O58" s="443"/>
      <c r="P58" s="443">
        <v>3</v>
      </c>
      <c r="Q58" s="443"/>
      <c r="R58" s="446"/>
      <c r="S58" s="501" t="s">
        <v>2415</v>
      </c>
      <c r="T58" s="515"/>
      <c r="U58" s="505"/>
      <c r="V58" s="443"/>
      <c r="W58" s="505"/>
      <c r="X58" s="445"/>
      <c r="Y58" s="502"/>
      <c r="Z58" s="443"/>
      <c r="AA58" s="443"/>
      <c r="AB58" s="517"/>
      <c r="AC58" s="445"/>
      <c r="AD58" s="32"/>
      <c r="AE58" s="1"/>
      <c r="AF58" s="499"/>
    </row>
    <row r="59" spans="2:32" x14ac:dyDescent="0.2">
      <c r="B59" s="506" t="s">
        <v>94</v>
      </c>
      <c r="C59" s="505" t="s">
        <v>2112</v>
      </c>
      <c r="D59" s="443">
        <v>44</v>
      </c>
      <c r="E59" s="445" t="s">
        <v>42</v>
      </c>
      <c r="F59" s="500"/>
      <c r="G59" s="443">
        <v>3</v>
      </c>
      <c r="H59" s="443"/>
      <c r="I59" s="443"/>
      <c r="J59" s="443"/>
      <c r="K59" s="443"/>
      <c r="L59" s="443"/>
      <c r="M59" s="443"/>
      <c r="N59" s="443"/>
      <c r="O59" s="443"/>
      <c r="P59" s="443"/>
      <c r="Q59" s="443"/>
      <c r="R59" s="446"/>
      <c r="S59" s="501" t="s">
        <v>2314</v>
      </c>
      <c r="T59" s="515"/>
      <c r="U59" s="505"/>
      <c r="V59" s="443"/>
      <c r="W59" s="505"/>
      <c r="X59" s="445"/>
      <c r="Y59" s="502"/>
      <c r="Z59" s="443"/>
      <c r="AA59" s="443"/>
      <c r="AB59" s="489"/>
      <c r="AC59" s="445"/>
      <c r="AD59" s="32"/>
      <c r="AE59" s="1"/>
      <c r="AF59" s="499"/>
    </row>
    <row r="60" spans="2:32" x14ac:dyDescent="0.2">
      <c r="B60" s="506" t="s">
        <v>94</v>
      </c>
      <c r="C60" s="505" t="s">
        <v>2112</v>
      </c>
      <c r="D60" s="443">
        <v>45</v>
      </c>
      <c r="E60" s="445" t="s">
        <v>44</v>
      </c>
      <c r="F60" s="500"/>
      <c r="G60" s="443"/>
      <c r="H60" s="443"/>
      <c r="I60" s="443">
        <v>6</v>
      </c>
      <c r="J60" s="443"/>
      <c r="K60" s="443"/>
      <c r="L60" s="443"/>
      <c r="M60" s="443"/>
      <c r="N60" s="443"/>
      <c r="O60" s="443"/>
      <c r="P60" s="443">
        <v>3</v>
      </c>
      <c r="Q60" s="443"/>
      <c r="R60" s="446"/>
      <c r="S60" s="510" t="s">
        <v>2507</v>
      </c>
      <c r="T60" s="442"/>
      <c r="U60" s="443"/>
      <c r="V60" s="443"/>
      <c r="W60" s="505"/>
      <c r="X60" s="445"/>
      <c r="Y60" s="502"/>
      <c r="Z60" s="443"/>
      <c r="AA60" s="443"/>
      <c r="AB60" s="489"/>
      <c r="AC60" s="445"/>
      <c r="AD60" s="32"/>
      <c r="AE60" s="1"/>
      <c r="AF60" s="499"/>
    </row>
    <row r="61" spans="2:32" x14ac:dyDescent="0.2">
      <c r="B61" s="506" t="s">
        <v>94</v>
      </c>
      <c r="C61" s="505" t="s">
        <v>2112</v>
      </c>
      <c r="D61" s="443">
        <v>46</v>
      </c>
      <c r="E61" s="445" t="s">
        <v>44</v>
      </c>
      <c r="F61" s="500"/>
      <c r="G61" s="443">
        <v>1</v>
      </c>
      <c r="H61" s="443"/>
      <c r="I61" s="443">
        <v>6</v>
      </c>
      <c r="J61" s="443"/>
      <c r="K61" s="443"/>
      <c r="L61" s="443"/>
      <c r="M61" s="443"/>
      <c r="N61" s="443">
        <v>3</v>
      </c>
      <c r="O61" s="443"/>
      <c r="P61" s="443"/>
      <c r="Q61" s="443"/>
      <c r="R61" s="446"/>
      <c r="S61" s="501" t="s">
        <v>2245</v>
      </c>
      <c r="T61" s="516"/>
      <c r="U61" s="443"/>
      <c r="V61" s="443"/>
      <c r="W61" s="505"/>
      <c r="X61" s="445"/>
      <c r="Y61" s="502"/>
      <c r="Z61" s="443"/>
      <c r="AA61" s="443"/>
      <c r="AB61" s="489"/>
      <c r="AC61" s="445"/>
      <c r="AD61" s="32"/>
      <c r="AE61" s="1"/>
      <c r="AF61" s="425"/>
    </row>
    <row r="62" spans="2:32" x14ac:dyDescent="0.2">
      <c r="B62" s="506" t="s">
        <v>94</v>
      </c>
      <c r="C62" s="505" t="s">
        <v>2112</v>
      </c>
      <c r="D62" s="443">
        <v>47</v>
      </c>
      <c r="E62" s="445" t="s">
        <v>42</v>
      </c>
      <c r="F62" s="500"/>
      <c r="G62" s="443">
        <v>3</v>
      </c>
      <c r="H62" s="443"/>
      <c r="I62" s="443"/>
      <c r="J62" s="443"/>
      <c r="K62" s="443"/>
      <c r="L62" s="443"/>
      <c r="M62" s="443"/>
      <c r="N62" s="443"/>
      <c r="O62" s="443"/>
      <c r="P62" s="443"/>
      <c r="Q62" s="443"/>
      <c r="R62" s="446"/>
      <c r="S62" s="501" t="s">
        <v>2416</v>
      </c>
      <c r="T62" s="516"/>
      <c r="U62" s="443"/>
      <c r="V62" s="443"/>
      <c r="W62" s="505"/>
      <c r="X62" s="445"/>
      <c r="Y62" s="502"/>
      <c r="Z62" s="443"/>
      <c r="AA62" s="443"/>
      <c r="AB62" s="489"/>
      <c r="AC62" s="445"/>
      <c r="AD62" s="32"/>
      <c r="AE62" s="1"/>
      <c r="AF62" s="425"/>
    </row>
    <row r="63" spans="2:32" x14ac:dyDescent="0.2">
      <c r="B63" s="506" t="s">
        <v>94</v>
      </c>
      <c r="C63" s="505" t="s">
        <v>2112</v>
      </c>
      <c r="D63" s="443">
        <v>48</v>
      </c>
      <c r="E63" s="445" t="s">
        <v>42</v>
      </c>
      <c r="F63" s="500"/>
      <c r="G63" s="443">
        <v>3</v>
      </c>
      <c r="H63" s="443"/>
      <c r="I63" s="443"/>
      <c r="J63" s="443"/>
      <c r="K63" s="443"/>
      <c r="L63" s="443"/>
      <c r="M63" s="443"/>
      <c r="N63" s="443">
        <v>3</v>
      </c>
      <c r="O63" s="443"/>
      <c r="P63" s="443"/>
      <c r="Q63" s="443"/>
      <c r="R63" s="446"/>
      <c r="S63" s="501" t="s">
        <v>2245</v>
      </c>
      <c r="T63" s="515"/>
      <c r="U63" s="505"/>
      <c r="V63" s="443"/>
      <c r="W63" s="505"/>
      <c r="X63" s="445"/>
      <c r="Y63" s="502"/>
      <c r="Z63" s="443"/>
      <c r="AA63" s="443"/>
      <c r="AB63" s="489"/>
      <c r="AC63" s="445"/>
      <c r="AD63" s="32"/>
      <c r="AE63" s="1"/>
      <c r="AF63" s="425"/>
    </row>
    <row r="64" spans="2:32" x14ac:dyDescent="0.2">
      <c r="B64" s="506" t="s">
        <v>94</v>
      </c>
      <c r="C64" s="505" t="s">
        <v>2112</v>
      </c>
      <c r="D64" s="443">
        <v>49</v>
      </c>
      <c r="E64" s="445" t="s">
        <v>1109</v>
      </c>
      <c r="F64" s="500"/>
      <c r="G64" s="443">
        <v>4</v>
      </c>
      <c r="H64" s="443"/>
      <c r="I64" s="443">
        <v>3</v>
      </c>
      <c r="J64" s="443"/>
      <c r="K64" s="443"/>
      <c r="L64" s="443"/>
      <c r="M64" s="443"/>
      <c r="N64" s="443"/>
      <c r="O64" s="443"/>
      <c r="P64" s="443"/>
      <c r="Q64" s="443"/>
      <c r="R64" s="446"/>
      <c r="S64" s="501" t="s">
        <v>2314</v>
      </c>
      <c r="T64" s="516"/>
      <c r="U64" s="443"/>
      <c r="V64" s="443"/>
      <c r="W64" s="505"/>
      <c r="X64" s="445"/>
      <c r="Y64" s="502"/>
      <c r="Z64" s="443"/>
      <c r="AA64" s="443"/>
      <c r="AB64" s="489"/>
      <c r="AC64" s="445"/>
      <c r="AD64" s="32"/>
      <c r="AE64" s="1"/>
      <c r="AF64" s="425"/>
    </row>
    <row r="65" spans="2:32" x14ac:dyDescent="0.2">
      <c r="B65" s="506" t="s">
        <v>94</v>
      </c>
      <c r="C65" s="505" t="s">
        <v>2112</v>
      </c>
      <c r="D65" s="443">
        <v>50</v>
      </c>
      <c r="E65" s="445" t="s">
        <v>44</v>
      </c>
      <c r="F65" s="500"/>
      <c r="G65" s="443"/>
      <c r="H65" s="443">
        <v>6</v>
      </c>
      <c r="I65" s="443"/>
      <c r="J65" s="443"/>
      <c r="K65" s="443"/>
      <c r="L65" s="443"/>
      <c r="M65" s="443"/>
      <c r="N65" s="443"/>
      <c r="O65" s="443"/>
      <c r="P65" s="443">
        <v>3</v>
      </c>
      <c r="Q65" s="443"/>
      <c r="R65" s="446"/>
      <c r="S65" s="501" t="s">
        <v>2417</v>
      </c>
      <c r="T65" s="515"/>
      <c r="U65" s="505"/>
      <c r="V65" s="443"/>
      <c r="W65" s="505"/>
      <c r="X65" s="445"/>
      <c r="Y65" s="502"/>
      <c r="Z65" s="443"/>
      <c r="AA65" s="443"/>
      <c r="AB65" s="489"/>
      <c r="AC65" s="445"/>
      <c r="AD65" s="32"/>
      <c r="AE65" s="1"/>
      <c r="AF65" s="425"/>
    </row>
    <row r="66" spans="2:32" x14ac:dyDescent="0.2">
      <c r="B66" s="506" t="s">
        <v>94</v>
      </c>
      <c r="C66" s="505" t="s">
        <v>2112</v>
      </c>
      <c r="D66" s="443">
        <v>51</v>
      </c>
      <c r="E66" s="445" t="s">
        <v>49</v>
      </c>
      <c r="F66" s="500"/>
      <c r="G66" s="443"/>
      <c r="H66" s="443"/>
      <c r="I66" s="443">
        <v>3</v>
      </c>
      <c r="J66" s="443"/>
      <c r="K66" s="443">
        <v>3</v>
      </c>
      <c r="L66" s="443"/>
      <c r="M66" s="443"/>
      <c r="N66" s="443">
        <v>3</v>
      </c>
      <c r="O66" s="443"/>
      <c r="P66" s="443"/>
      <c r="Q66" s="443"/>
      <c r="R66" s="446"/>
      <c r="S66" s="501" t="s">
        <v>2418</v>
      </c>
      <c r="T66" s="515"/>
      <c r="U66" s="505"/>
      <c r="V66" s="443"/>
      <c r="W66" s="505"/>
      <c r="X66" s="445"/>
      <c r="Y66" s="502"/>
      <c r="Z66" s="443"/>
      <c r="AA66" s="443"/>
      <c r="AB66" s="489"/>
      <c r="AC66" s="445"/>
      <c r="AD66" s="32"/>
      <c r="AE66" s="1"/>
      <c r="AF66" s="425"/>
    </row>
    <row r="67" spans="2:32" x14ac:dyDescent="0.2">
      <c r="B67" s="506" t="s">
        <v>94</v>
      </c>
      <c r="C67" s="505" t="s">
        <v>2112</v>
      </c>
      <c r="D67" s="443">
        <v>52</v>
      </c>
      <c r="E67" s="445" t="s">
        <v>1109</v>
      </c>
      <c r="F67" s="500"/>
      <c r="G67" s="443">
        <v>4</v>
      </c>
      <c r="H67" s="443"/>
      <c r="I67" s="443">
        <v>3</v>
      </c>
      <c r="J67" s="443"/>
      <c r="K67" s="443"/>
      <c r="L67" s="443"/>
      <c r="M67" s="443"/>
      <c r="N67" s="443">
        <v>3</v>
      </c>
      <c r="O67" s="443"/>
      <c r="P67" s="443"/>
      <c r="Q67" s="443"/>
      <c r="R67" s="446"/>
      <c r="S67" s="501" t="s">
        <v>2419</v>
      </c>
      <c r="T67" s="515"/>
      <c r="U67" s="505"/>
      <c r="V67" s="443"/>
      <c r="W67" s="505"/>
      <c r="X67" s="445"/>
      <c r="Y67" s="502"/>
      <c r="Z67" s="443"/>
      <c r="AA67" s="443"/>
      <c r="AB67" s="489"/>
      <c r="AC67" s="445"/>
      <c r="AD67" s="32"/>
      <c r="AE67" s="1"/>
      <c r="AF67" s="425"/>
    </row>
    <row r="68" spans="2:32" x14ac:dyDescent="0.2">
      <c r="B68" s="506" t="s">
        <v>94</v>
      </c>
      <c r="C68" s="505" t="s">
        <v>2112</v>
      </c>
      <c r="D68" s="443">
        <v>53</v>
      </c>
      <c r="E68" s="445" t="s">
        <v>55</v>
      </c>
      <c r="F68" s="500"/>
      <c r="G68" s="443">
        <v>1</v>
      </c>
      <c r="H68" s="443"/>
      <c r="I68" s="443">
        <v>6</v>
      </c>
      <c r="J68" s="443"/>
      <c r="K68" s="443">
        <v>3</v>
      </c>
      <c r="L68" s="443"/>
      <c r="M68" s="443"/>
      <c r="N68" s="443"/>
      <c r="O68" s="443"/>
      <c r="P68" s="443"/>
      <c r="Q68" s="443"/>
      <c r="R68" s="446"/>
      <c r="S68" s="501" t="s">
        <v>2420</v>
      </c>
      <c r="T68" s="515"/>
      <c r="U68" s="505"/>
      <c r="V68" s="443"/>
      <c r="W68" s="505"/>
      <c r="X68" s="445"/>
      <c r="Y68" s="502"/>
      <c r="Z68" s="443"/>
      <c r="AA68" s="443"/>
      <c r="AB68" s="489"/>
      <c r="AC68" s="445"/>
      <c r="AD68" s="32"/>
      <c r="AE68" s="1"/>
      <c r="AF68" s="425"/>
    </row>
    <row r="69" spans="2:32" x14ac:dyDescent="0.2">
      <c r="B69" s="506" t="s">
        <v>94</v>
      </c>
      <c r="C69" s="505" t="s">
        <v>2112</v>
      </c>
      <c r="D69" s="443">
        <v>54</v>
      </c>
      <c r="E69" s="445" t="s">
        <v>44</v>
      </c>
      <c r="F69" s="500"/>
      <c r="G69" s="443">
        <v>1</v>
      </c>
      <c r="H69" s="443"/>
      <c r="I69" s="443">
        <v>6</v>
      </c>
      <c r="J69" s="443"/>
      <c r="K69" s="443">
        <v>3</v>
      </c>
      <c r="L69" s="443"/>
      <c r="M69" s="443"/>
      <c r="N69" s="443"/>
      <c r="O69" s="443"/>
      <c r="P69" s="443"/>
      <c r="Q69" s="443"/>
      <c r="R69" s="446"/>
      <c r="S69" s="501" t="s">
        <v>2418</v>
      </c>
      <c r="T69" s="515"/>
      <c r="U69" s="505"/>
      <c r="V69" s="443"/>
      <c r="W69" s="505"/>
      <c r="X69" s="445"/>
      <c r="Y69" s="502"/>
      <c r="Z69" s="443"/>
      <c r="AA69" s="443"/>
      <c r="AB69" s="489"/>
      <c r="AC69" s="445"/>
      <c r="AD69" s="32"/>
      <c r="AE69" s="1"/>
      <c r="AF69" s="425"/>
    </row>
    <row r="70" spans="2:32" x14ac:dyDescent="0.2">
      <c r="B70" s="506" t="s">
        <v>94</v>
      </c>
      <c r="C70" s="505" t="s">
        <v>2112</v>
      </c>
      <c r="D70" s="443">
        <v>55</v>
      </c>
      <c r="E70" s="445" t="s">
        <v>49</v>
      </c>
      <c r="F70" s="500"/>
      <c r="G70" s="443"/>
      <c r="H70" s="443"/>
      <c r="I70" s="443">
        <v>3</v>
      </c>
      <c r="J70" s="443"/>
      <c r="K70" s="443">
        <v>3</v>
      </c>
      <c r="L70" s="443"/>
      <c r="M70" s="443"/>
      <c r="N70" s="443">
        <v>3</v>
      </c>
      <c r="O70" s="443"/>
      <c r="P70" s="443"/>
      <c r="Q70" s="443"/>
      <c r="R70" s="446"/>
      <c r="S70" s="501" t="s">
        <v>2418</v>
      </c>
      <c r="T70" s="515"/>
      <c r="U70" s="505"/>
      <c r="V70" s="443"/>
      <c r="W70" s="505"/>
      <c r="X70" s="445"/>
      <c r="Y70" s="502"/>
      <c r="Z70" s="443"/>
      <c r="AA70" s="443"/>
      <c r="AB70" s="489"/>
      <c r="AC70" s="445"/>
      <c r="AD70" s="32"/>
      <c r="AE70" s="1"/>
      <c r="AF70" s="425"/>
    </row>
    <row r="71" spans="2:32" x14ac:dyDescent="0.2">
      <c r="B71" s="506" t="s">
        <v>94</v>
      </c>
      <c r="C71" s="505" t="s">
        <v>2112</v>
      </c>
      <c r="D71" s="443">
        <v>56</v>
      </c>
      <c r="E71" s="445" t="s">
        <v>49</v>
      </c>
      <c r="F71" s="500"/>
      <c r="G71" s="443"/>
      <c r="H71" s="443"/>
      <c r="I71" s="443">
        <v>3</v>
      </c>
      <c r="J71" s="443"/>
      <c r="K71" s="443"/>
      <c r="L71" s="443"/>
      <c r="M71" s="443"/>
      <c r="N71" s="443"/>
      <c r="O71" s="443"/>
      <c r="P71" s="443"/>
      <c r="Q71" s="443"/>
      <c r="R71" s="446"/>
      <c r="S71" s="509" t="s">
        <v>1322</v>
      </c>
      <c r="T71" s="515"/>
      <c r="U71" s="505"/>
      <c r="V71" s="443"/>
      <c r="W71" s="505"/>
      <c r="X71" s="445"/>
      <c r="Y71" s="502"/>
      <c r="Z71" s="443"/>
      <c r="AA71" s="443"/>
      <c r="AB71" s="489"/>
      <c r="AC71" s="445"/>
      <c r="AD71" s="32"/>
      <c r="AE71" s="1"/>
      <c r="AF71" s="425"/>
    </row>
    <row r="72" spans="2:32" x14ac:dyDescent="0.2">
      <c r="B72" s="506" t="s">
        <v>94</v>
      </c>
      <c r="C72" s="505" t="s">
        <v>2112</v>
      </c>
      <c r="D72" s="443">
        <v>57</v>
      </c>
      <c r="E72" s="445" t="s">
        <v>42</v>
      </c>
      <c r="F72" s="500"/>
      <c r="G72" s="443">
        <v>3</v>
      </c>
      <c r="H72" s="443"/>
      <c r="I72" s="443"/>
      <c r="J72" s="443"/>
      <c r="K72" s="443"/>
      <c r="L72" s="443"/>
      <c r="M72" s="443"/>
      <c r="N72" s="443">
        <v>3</v>
      </c>
      <c r="O72" s="443"/>
      <c r="P72" s="443"/>
      <c r="Q72" s="443"/>
      <c r="R72" s="446"/>
      <c r="S72" s="501" t="s">
        <v>1298</v>
      </c>
      <c r="T72" s="516"/>
      <c r="U72" s="443"/>
      <c r="V72" s="443"/>
      <c r="W72" s="505"/>
      <c r="X72" s="445"/>
      <c r="Y72" s="502"/>
      <c r="Z72" s="443"/>
      <c r="AA72" s="443"/>
      <c r="AB72" s="489"/>
      <c r="AC72" s="445"/>
      <c r="AD72" s="32"/>
      <c r="AE72" s="1"/>
      <c r="AF72" s="425"/>
    </row>
    <row r="73" spans="2:32" x14ac:dyDescent="0.2">
      <c r="B73" s="506" t="s">
        <v>94</v>
      </c>
      <c r="C73" s="505" t="s">
        <v>2112</v>
      </c>
      <c r="D73" s="443">
        <v>58</v>
      </c>
      <c r="E73" s="445" t="s">
        <v>55</v>
      </c>
      <c r="F73" s="500"/>
      <c r="G73" s="443">
        <v>1</v>
      </c>
      <c r="H73" s="443"/>
      <c r="I73" s="443">
        <v>6</v>
      </c>
      <c r="J73" s="443"/>
      <c r="K73" s="443"/>
      <c r="L73" s="443"/>
      <c r="M73" s="443"/>
      <c r="N73" s="443"/>
      <c r="O73" s="443"/>
      <c r="P73" s="443">
        <v>3</v>
      </c>
      <c r="Q73" s="443"/>
      <c r="R73" s="446"/>
      <c r="S73" s="501" t="s">
        <v>2421</v>
      </c>
      <c r="T73" s="515"/>
      <c r="U73" s="505"/>
      <c r="V73" s="443"/>
      <c r="W73" s="505"/>
      <c r="X73" s="445"/>
      <c r="Y73" s="502"/>
      <c r="Z73" s="443"/>
      <c r="AA73" s="443"/>
      <c r="AB73" s="489"/>
      <c r="AC73" s="445"/>
      <c r="AD73" s="32"/>
      <c r="AE73" s="1"/>
      <c r="AF73" s="425"/>
    </row>
    <row r="74" spans="2:32" x14ac:dyDescent="0.2">
      <c r="B74" s="506" t="s">
        <v>94</v>
      </c>
      <c r="C74" s="505" t="s">
        <v>2112</v>
      </c>
      <c r="D74" s="443">
        <v>59</v>
      </c>
      <c r="E74" s="445" t="s">
        <v>42</v>
      </c>
      <c r="F74" s="500"/>
      <c r="G74" s="443">
        <v>3</v>
      </c>
      <c r="H74" s="443"/>
      <c r="I74" s="443"/>
      <c r="J74" s="443"/>
      <c r="K74" s="443"/>
      <c r="L74" s="443"/>
      <c r="M74" s="443"/>
      <c r="N74" s="443">
        <v>3</v>
      </c>
      <c r="O74" s="443"/>
      <c r="P74" s="443"/>
      <c r="Q74" s="443"/>
      <c r="R74" s="446"/>
      <c r="S74" s="501" t="s">
        <v>1319</v>
      </c>
      <c r="T74" s="442"/>
      <c r="U74" s="443"/>
      <c r="V74" s="443"/>
      <c r="W74" s="505"/>
      <c r="X74" s="445"/>
      <c r="Y74" s="502"/>
      <c r="Z74" s="443"/>
      <c r="AA74" s="443"/>
      <c r="AB74" s="517"/>
      <c r="AC74" s="445"/>
      <c r="AD74" s="32"/>
      <c r="AE74" s="1"/>
      <c r="AF74" s="425"/>
    </row>
    <row r="75" spans="2:32" x14ac:dyDescent="0.2">
      <c r="B75" s="506" t="s">
        <v>94</v>
      </c>
      <c r="C75" s="505" t="s">
        <v>2112</v>
      </c>
      <c r="D75" s="443">
        <v>60</v>
      </c>
      <c r="E75" s="445" t="s">
        <v>1922</v>
      </c>
      <c r="F75" s="500"/>
      <c r="G75" s="443">
        <v>6</v>
      </c>
      <c r="H75" s="443"/>
      <c r="I75" s="443"/>
      <c r="J75" s="443"/>
      <c r="K75" s="443"/>
      <c r="L75" s="443"/>
      <c r="M75" s="443"/>
      <c r="N75" s="443"/>
      <c r="O75" s="443"/>
      <c r="P75" s="443"/>
      <c r="Q75" s="443"/>
      <c r="R75" s="446"/>
      <c r="S75" s="501" t="s">
        <v>2422</v>
      </c>
      <c r="T75" s="442"/>
      <c r="U75" s="443"/>
      <c r="V75" s="443"/>
      <c r="W75" s="443"/>
      <c r="X75" s="445"/>
      <c r="Y75" s="502"/>
      <c r="Z75" s="443"/>
      <c r="AA75" s="443"/>
      <c r="AB75" s="489"/>
      <c r="AC75" s="445"/>
      <c r="AD75" s="32"/>
      <c r="AE75" s="1"/>
      <c r="AF75" s="425"/>
    </row>
    <row r="76" spans="2:32" x14ac:dyDescent="0.2">
      <c r="B76" s="506" t="s">
        <v>94</v>
      </c>
      <c r="C76" s="505" t="s">
        <v>2112</v>
      </c>
      <c r="D76" s="443">
        <v>61</v>
      </c>
      <c r="E76" s="445" t="s">
        <v>50</v>
      </c>
      <c r="F76" s="500"/>
      <c r="G76" s="443">
        <v>1</v>
      </c>
      <c r="H76" s="443"/>
      <c r="I76" s="443">
        <v>6</v>
      </c>
      <c r="J76" s="443"/>
      <c r="K76" s="443"/>
      <c r="L76" s="443"/>
      <c r="M76" s="443"/>
      <c r="N76" s="443">
        <v>3</v>
      </c>
      <c r="O76" s="443"/>
      <c r="P76" s="443"/>
      <c r="Q76" s="443"/>
      <c r="R76" s="446"/>
      <c r="S76" s="501" t="s">
        <v>2423</v>
      </c>
      <c r="T76" s="442"/>
      <c r="U76" s="443"/>
      <c r="V76" s="443"/>
      <c r="W76" s="505"/>
      <c r="X76" s="445"/>
      <c r="Y76" s="502"/>
      <c r="Z76" s="443"/>
      <c r="AA76" s="443"/>
      <c r="AB76" s="489"/>
      <c r="AC76" s="445"/>
      <c r="AD76" s="32"/>
      <c r="AE76" s="1"/>
      <c r="AF76" s="425"/>
    </row>
    <row r="77" spans="2:32" x14ac:dyDescent="0.2">
      <c r="B77" s="506" t="s">
        <v>94</v>
      </c>
      <c r="C77" s="505" t="s">
        <v>2112</v>
      </c>
      <c r="D77" s="443">
        <v>62</v>
      </c>
      <c r="E77" s="445" t="s">
        <v>42</v>
      </c>
      <c r="F77" s="500"/>
      <c r="G77" s="443">
        <v>3</v>
      </c>
      <c r="H77" s="443"/>
      <c r="I77" s="443"/>
      <c r="J77" s="443"/>
      <c r="K77" s="443"/>
      <c r="L77" s="443"/>
      <c r="M77" s="443"/>
      <c r="N77" s="443"/>
      <c r="O77" s="443"/>
      <c r="P77" s="443"/>
      <c r="Q77" s="443"/>
      <c r="R77" s="446"/>
      <c r="S77" s="501" t="s">
        <v>2314</v>
      </c>
      <c r="T77" s="516"/>
      <c r="U77" s="443"/>
      <c r="V77" s="443"/>
      <c r="W77" s="505"/>
      <c r="X77" s="445"/>
      <c r="Y77" s="502"/>
      <c r="Z77" s="443"/>
      <c r="AA77" s="443"/>
      <c r="AB77" s="489"/>
      <c r="AC77" s="445"/>
      <c r="AD77" s="32"/>
      <c r="AE77" s="1"/>
      <c r="AF77" s="425"/>
    </row>
    <row r="78" spans="2:32" x14ac:dyDescent="0.2">
      <c r="B78" s="506" t="s">
        <v>94</v>
      </c>
      <c r="C78" s="505" t="s">
        <v>2112</v>
      </c>
      <c r="D78" s="443">
        <v>63</v>
      </c>
      <c r="E78" s="445" t="s">
        <v>42</v>
      </c>
      <c r="F78" s="500"/>
      <c r="G78" s="443">
        <v>3</v>
      </c>
      <c r="H78" s="443"/>
      <c r="I78" s="443"/>
      <c r="J78" s="443"/>
      <c r="K78" s="443"/>
      <c r="L78" s="443"/>
      <c r="M78" s="443"/>
      <c r="N78" s="443">
        <v>3</v>
      </c>
      <c r="O78" s="443"/>
      <c r="P78" s="443"/>
      <c r="Q78" s="443"/>
      <c r="R78" s="446"/>
      <c r="S78" s="501" t="s">
        <v>2314</v>
      </c>
      <c r="T78" s="515"/>
      <c r="U78" s="505"/>
      <c r="V78" s="443"/>
      <c r="W78" s="505"/>
      <c r="X78" s="445"/>
      <c r="Y78" s="502"/>
      <c r="Z78" s="443"/>
      <c r="AA78" s="443"/>
      <c r="AB78" s="489"/>
      <c r="AC78" s="445"/>
      <c r="AD78" s="32"/>
      <c r="AE78" s="1"/>
      <c r="AF78" s="425"/>
    </row>
    <row r="79" spans="2:32" x14ac:dyDescent="0.2">
      <c r="B79" s="506" t="s">
        <v>94</v>
      </c>
      <c r="C79" s="505" t="s">
        <v>2112</v>
      </c>
      <c r="D79" s="443">
        <v>64</v>
      </c>
      <c r="E79" s="445" t="s">
        <v>42</v>
      </c>
      <c r="F79" s="500"/>
      <c r="G79" s="443">
        <v>3</v>
      </c>
      <c r="H79" s="443"/>
      <c r="I79" s="443"/>
      <c r="J79" s="443"/>
      <c r="K79" s="443"/>
      <c r="L79" s="443"/>
      <c r="M79" s="443"/>
      <c r="N79" s="443"/>
      <c r="O79" s="443"/>
      <c r="P79" s="443"/>
      <c r="Q79" s="443"/>
      <c r="R79" s="446"/>
      <c r="S79" s="501" t="s">
        <v>2314</v>
      </c>
      <c r="T79" s="516"/>
      <c r="U79" s="443"/>
      <c r="V79" s="443"/>
      <c r="W79" s="505"/>
      <c r="X79" s="445"/>
      <c r="Y79" s="502"/>
      <c r="Z79" s="443"/>
      <c r="AA79" s="443"/>
      <c r="AB79" s="489"/>
      <c r="AC79" s="445"/>
      <c r="AD79" s="32"/>
      <c r="AE79" s="1"/>
      <c r="AF79" s="425"/>
    </row>
    <row r="80" spans="2:32" x14ac:dyDescent="0.2">
      <c r="B80" s="506" t="s">
        <v>94</v>
      </c>
      <c r="C80" s="505" t="s">
        <v>2112</v>
      </c>
      <c r="D80" s="443">
        <v>65</v>
      </c>
      <c r="E80" s="445" t="s">
        <v>1109</v>
      </c>
      <c r="F80" s="500"/>
      <c r="G80" s="443">
        <v>4</v>
      </c>
      <c r="H80" s="443"/>
      <c r="I80" s="443">
        <v>3</v>
      </c>
      <c r="J80" s="443"/>
      <c r="K80" s="443"/>
      <c r="L80" s="443"/>
      <c r="M80" s="443"/>
      <c r="N80" s="443">
        <v>3</v>
      </c>
      <c r="O80" s="443"/>
      <c r="P80" s="443">
        <v>3</v>
      </c>
      <c r="Q80" s="443"/>
      <c r="R80" s="446"/>
      <c r="S80" s="501" t="s">
        <v>2424</v>
      </c>
      <c r="T80" s="515"/>
      <c r="U80" s="505"/>
      <c r="V80" s="443"/>
      <c r="W80" s="505"/>
      <c r="X80" s="445"/>
      <c r="Y80" s="502"/>
      <c r="Z80" s="443"/>
      <c r="AA80" s="443"/>
      <c r="AB80" s="489"/>
      <c r="AC80" s="445"/>
      <c r="AD80" s="32"/>
      <c r="AE80" s="1"/>
      <c r="AF80" s="425"/>
    </row>
    <row r="81" spans="2:32" x14ac:dyDescent="0.2">
      <c r="B81" s="506" t="s">
        <v>94</v>
      </c>
      <c r="C81" s="505" t="s">
        <v>2112</v>
      </c>
      <c r="D81" s="443">
        <v>66</v>
      </c>
      <c r="E81" s="445" t="s">
        <v>42</v>
      </c>
      <c r="F81" s="500"/>
      <c r="G81" s="443">
        <v>3</v>
      </c>
      <c r="H81" s="443"/>
      <c r="I81" s="443"/>
      <c r="J81" s="443"/>
      <c r="K81" s="443"/>
      <c r="L81" s="443"/>
      <c r="M81" s="443"/>
      <c r="N81" s="443"/>
      <c r="O81" s="443"/>
      <c r="P81" s="443"/>
      <c r="Q81" s="443"/>
      <c r="R81" s="446"/>
      <c r="S81" s="501" t="s">
        <v>2425</v>
      </c>
      <c r="T81" s="515"/>
      <c r="U81" s="505"/>
      <c r="V81" s="443"/>
      <c r="W81" s="505"/>
      <c r="X81" s="445"/>
      <c r="Y81" s="502"/>
      <c r="Z81" s="443"/>
      <c r="AA81" s="443"/>
      <c r="AB81" s="489"/>
      <c r="AC81" s="445"/>
      <c r="AD81" s="32"/>
      <c r="AE81" s="1"/>
      <c r="AF81" s="425"/>
    </row>
    <row r="82" spans="2:32" x14ac:dyDescent="0.2">
      <c r="B82" s="506" t="s">
        <v>94</v>
      </c>
      <c r="C82" s="505" t="s">
        <v>2112</v>
      </c>
      <c r="D82" s="443">
        <v>67</v>
      </c>
      <c r="E82" s="445" t="s">
        <v>44</v>
      </c>
      <c r="F82" s="500"/>
      <c r="G82" s="443">
        <v>3</v>
      </c>
      <c r="H82" s="443"/>
      <c r="I82" s="443">
        <v>6</v>
      </c>
      <c r="J82" s="443"/>
      <c r="K82" s="443"/>
      <c r="L82" s="443"/>
      <c r="M82" s="443"/>
      <c r="N82" s="443">
        <v>3</v>
      </c>
      <c r="O82" s="443"/>
      <c r="P82" s="443"/>
      <c r="Q82" s="443"/>
      <c r="R82" s="446"/>
      <c r="S82" s="501" t="s">
        <v>2426</v>
      </c>
      <c r="T82" s="516"/>
      <c r="U82" s="443"/>
      <c r="V82" s="443"/>
      <c r="W82" s="505"/>
      <c r="X82" s="445"/>
      <c r="Y82" s="502"/>
      <c r="Z82" s="443"/>
      <c r="AA82" s="443"/>
      <c r="AB82" s="489"/>
      <c r="AC82" s="445"/>
      <c r="AD82" s="32"/>
      <c r="AE82" s="1"/>
      <c r="AF82" s="425"/>
    </row>
    <row r="83" spans="2:32" x14ac:dyDescent="0.2">
      <c r="B83" s="506" t="s">
        <v>94</v>
      </c>
      <c r="C83" s="505" t="s">
        <v>2112</v>
      </c>
      <c r="D83" s="443">
        <v>68</v>
      </c>
      <c r="E83" s="445" t="s">
        <v>44</v>
      </c>
      <c r="F83" s="500"/>
      <c r="G83" s="443">
        <v>3</v>
      </c>
      <c r="H83" s="443"/>
      <c r="I83" s="443">
        <v>6</v>
      </c>
      <c r="J83" s="443"/>
      <c r="K83" s="443"/>
      <c r="L83" s="443"/>
      <c r="M83" s="443"/>
      <c r="N83" s="443"/>
      <c r="O83" s="443"/>
      <c r="P83" s="443"/>
      <c r="Q83" s="443"/>
      <c r="R83" s="446"/>
      <c r="S83" s="501" t="s">
        <v>2427</v>
      </c>
      <c r="T83" s="516"/>
      <c r="U83" s="443"/>
      <c r="V83" s="443"/>
      <c r="W83" s="505"/>
      <c r="X83" s="445"/>
      <c r="Y83" s="502"/>
      <c r="Z83" s="443"/>
      <c r="AA83" s="443"/>
      <c r="AB83" s="489"/>
      <c r="AC83" s="445"/>
      <c r="AD83" s="32"/>
      <c r="AE83" s="1"/>
      <c r="AF83" s="425"/>
    </row>
    <row r="84" spans="2:32" x14ac:dyDescent="0.2">
      <c r="B84" s="506" t="s">
        <v>94</v>
      </c>
      <c r="C84" s="505" t="s">
        <v>2112</v>
      </c>
      <c r="D84" s="443">
        <v>69</v>
      </c>
      <c r="E84" s="445" t="s">
        <v>42</v>
      </c>
      <c r="F84" s="500"/>
      <c r="G84" s="443">
        <v>3</v>
      </c>
      <c r="H84" s="443"/>
      <c r="I84" s="443"/>
      <c r="J84" s="443"/>
      <c r="K84" s="443"/>
      <c r="L84" s="443"/>
      <c r="M84" s="443"/>
      <c r="N84" s="443">
        <v>3</v>
      </c>
      <c r="O84" s="443"/>
      <c r="P84" s="443"/>
      <c r="Q84" s="443"/>
      <c r="R84" s="446"/>
      <c r="S84" s="501" t="s">
        <v>2428</v>
      </c>
      <c r="T84" s="442"/>
      <c r="U84" s="443"/>
      <c r="V84" s="443"/>
      <c r="W84" s="505"/>
      <c r="X84" s="445"/>
      <c r="Y84" s="502"/>
      <c r="Z84" s="443"/>
      <c r="AA84" s="443"/>
      <c r="AB84" s="489"/>
      <c r="AC84" s="445"/>
      <c r="AD84" s="32"/>
      <c r="AE84" s="1"/>
      <c r="AF84" s="425"/>
    </row>
    <row r="85" spans="2:32" x14ac:dyDescent="0.2">
      <c r="B85" s="506" t="s">
        <v>94</v>
      </c>
      <c r="C85" s="505" t="s">
        <v>2112</v>
      </c>
      <c r="D85" s="443">
        <v>70</v>
      </c>
      <c r="E85" s="445" t="s">
        <v>1113</v>
      </c>
      <c r="F85" s="500"/>
      <c r="G85" s="443">
        <v>3</v>
      </c>
      <c r="H85" s="443"/>
      <c r="I85" s="443">
        <v>3</v>
      </c>
      <c r="J85" s="443"/>
      <c r="K85" s="443"/>
      <c r="L85" s="443"/>
      <c r="M85" s="443"/>
      <c r="N85" s="443"/>
      <c r="O85" s="443"/>
      <c r="P85" s="443"/>
      <c r="Q85" s="443"/>
      <c r="R85" s="446"/>
      <c r="S85" s="501" t="s">
        <v>1980</v>
      </c>
      <c r="T85" s="516"/>
      <c r="U85" s="443"/>
      <c r="V85" s="443"/>
      <c r="W85" s="505"/>
      <c r="X85" s="445"/>
      <c r="Y85" s="502"/>
      <c r="Z85" s="443"/>
      <c r="AA85" s="443"/>
      <c r="AB85" s="489"/>
      <c r="AC85" s="445"/>
      <c r="AD85" s="32"/>
      <c r="AE85" s="1"/>
      <c r="AF85" s="425"/>
    </row>
    <row r="86" spans="2:32" x14ac:dyDescent="0.2">
      <c r="B86" s="506" t="s">
        <v>94</v>
      </c>
      <c r="C86" s="505" t="s">
        <v>2112</v>
      </c>
      <c r="D86" s="443">
        <v>71</v>
      </c>
      <c r="E86" s="445" t="s">
        <v>44</v>
      </c>
      <c r="F86" s="500"/>
      <c r="G86" s="443"/>
      <c r="H86" s="443"/>
      <c r="I86" s="443">
        <v>6</v>
      </c>
      <c r="J86" s="443"/>
      <c r="K86" s="443"/>
      <c r="L86" s="443"/>
      <c r="M86" s="443"/>
      <c r="N86" s="443">
        <v>3</v>
      </c>
      <c r="O86" s="443"/>
      <c r="P86" s="443">
        <v>3</v>
      </c>
      <c r="Q86" s="443"/>
      <c r="R86" s="446"/>
      <c r="S86" s="501" t="s">
        <v>2429</v>
      </c>
      <c r="T86" s="442"/>
      <c r="U86" s="443"/>
      <c r="V86" s="443"/>
      <c r="W86" s="505"/>
      <c r="X86" s="445"/>
      <c r="Y86" s="502"/>
      <c r="Z86" s="443"/>
      <c r="AA86" s="443"/>
      <c r="AB86" s="489"/>
      <c r="AC86" s="445"/>
      <c r="AD86" s="32"/>
      <c r="AE86" s="1"/>
      <c r="AF86" s="425"/>
    </row>
    <row r="87" spans="2:32" x14ac:dyDescent="0.2">
      <c r="B87" s="506" t="s">
        <v>94</v>
      </c>
      <c r="C87" s="505" t="s">
        <v>2112</v>
      </c>
      <c r="D87" s="443">
        <v>72</v>
      </c>
      <c r="E87" s="445" t="s">
        <v>42</v>
      </c>
      <c r="F87" s="500"/>
      <c r="G87" s="443">
        <v>3</v>
      </c>
      <c r="H87" s="443"/>
      <c r="I87" s="443"/>
      <c r="J87" s="443"/>
      <c r="K87" s="443"/>
      <c r="L87" s="443"/>
      <c r="M87" s="443"/>
      <c r="N87" s="443"/>
      <c r="O87" s="443"/>
      <c r="P87" s="443"/>
      <c r="Q87" s="443"/>
      <c r="R87" s="446"/>
      <c r="S87" s="501" t="s">
        <v>2430</v>
      </c>
      <c r="T87" s="515"/>
      <c r="U87" s="505"/>
      <c r="V87" s="443"/>
      <c r="W87" s="505"/>
      <c r="X87" s="445"/>
      <c r="Y87" s="502"/>
      <c r="Z87" s="443"/>
      <c r="AA87" s="443"/>
      <c r="AB87" s="489"/>
      <c r="AC87" s="445"/>
      <c r="AD87" s="32"/>
      <c r="AE87" s="1"/>
      <c r="AF87" s="425"/>
    </row>
    <row r="88" spans="2:32" x14ac:dyDescent="0.2">
      <c r="B88" s="506" t="s">
        <v>94</v>
      </c>
      <c r="C88" s="505" t="s">
        <v>2112</v>
      </c>
      <c r="D88" s="443">
        <v>73</v>
      </c>
      <c r="E88" s="445" t="s">
        <v>1113</v>
      </c>
      <c r="F88" s="500"/>
      <c r="G88" s="443">
        <v>3</v>
      </c>
      <c r="H88" s="443"/>
      <c r="I88" s="443">
        <v>3</v>
      </c>
      <c r="J88" s="443"/>
      <c r="K88" s="443"/>
      <c r="L88" s="443"/>
      <c r="M88" s="443"/>
      <c r="N88" s="443">
        <v>3</v>
      </c>
      <c r="O88" s="443"/>
      <c r="P88" s="443">
        <v>3</v>
      </c>
      <c r="Q88" s="443"/>
      <c r="R88" s="446"/>
      <c r="S88" s="501" t="s">
        <v>2431</v>
      </c>
      <c r="T88" s="515"/>
      <c r="U88" s="505"/>
      <c r="V88" s="443"/>
      <c r="W88" s="505"/>
      <c r="X88" s="445"/>
      <c r="Y88" s="502"/>
      <c r="Z88" s="443"/>
      <c r="AA88" s="443"/>
      <c r="AB88" s="489"/>
      <c r="AC88" s="445"/>
      <c r="AD88" s="32"/>
      <c r="AE88" s="1"/>
      <c r="AF88" s="425"/>
    </row>
    <row r="89" spans="2:32" x14ac:dyDescent="0.2">
      <c r="B89" s="506" t="s">
        <v>94</v>
      </c>
      <c r="C89" s="505" t="s">
        <v>2112</v>
      </c>
      <c r="D89" s="443">
        <v>74</v>
      </c>
      <c r="E89" s="445" t="s">
        <v>1113</v>
      </c>
      <c r="F89" s="500"/>
      <c r="G89" s="443">
        <v>3</v>
      </c>
      <c r="H89" s="443"/>
      <c r="I89" s="443">
        <v>3</v>
      </c>
      <c r="J89" s="443"/>
      <c r="K89" s="443">
        <v>3</v>
      </c>
      <c r="L89" s="443"/>
      <c r="M89" s="443"/>
      <c r="N89" s="443"/>
      <c r="O89" s="443"/>
      <c r="P89" s="443"/>
      <c r="Q89" s="443"/>
      <c r="R89" s="446"/>
      <c r="S89" s="501" t="s">
        <v>2432</v>
      </c>
      <c r="T89" s="442"/>
      <c r="U89" s="443"/>
      <c r="V89" s="443"/>
      <c r="W89" s="505"/>
      <c r="X89" s="445"/>
      <c r="Y89" s="502"/>
      <c r="Z89" s="443"/>
      <c r="AA89" s="443"/>
      <c r="AB89" s="489"/>
      <c r="AC89" s="445"/>
      <c r="AD89" s="32"/>
      <c r="AE89" s="1"/>
      <c r="AF89" s="425"/>
    </row>
    <row r="90" spans="2:32" x14ac:dyDescent="0.2">
      <c r="B90" s="506" t="s">
        <v>94</v>
      </c>
      <c r="C90" s="505" t="s">
        <v>2112</v>
      </c>
      <c r="D90" s="443">
        <v>75</v>
      </c>
      <c r="E90" s="445" t="s">
        <v>50</v>
      </c>
      <c r="F90" s="500"/>
      <c r="G90" s="443">
        <v>1</v>
      </c>
      <c r="H90" s="443"/>
      <c r="I90" s="443">
        <v>6</v>
      </c>
      <c r="J90" s="443"/>
      <c r="K90" s="443"/>
      <c r="L90" s="443"/>
      <c r="M90" s="443"/>
      <c r="N90" s="443">
        <v>3</v>
      </c>
      <c r="O90" s="443"/>
      <c r="P90" s="443"/>
      <c r="Q90" s="443"/>
      <c r="R90" s="446"/>
      <c r="S90" s="501" t="s">
        <v>2433</v>
      </c>
      <c r="T90" s="442"/>
      <c r="U90" s="443"/>
      <c r="V90" s="443"/>
      <c r="W90" s="505"/>
      <c r="X90" s="445"/>
      <c r="Y90" s="502"/>
      <c r="Z90" s="443"/>
      <c r="AA90" s="443"/>
      <c r="AB90" s="489"/>
      <c r="AC90" s="445"/>
      <c r="AD90" s="32"/>
      <c r="AE90" s="1"/>
      <c r="AF90" s="425"/>
    </row>
    <row r="91" spans="2:32" x14ac:dyDescent="0.2">
      <c r="B91" s="506" t="s">
        <v>94</v>
      </c>
      <c r="C91" s="505" t="s">
        <v>2112</v>
      </c>
      <c r="D91" s="443">
        <v>76</v>
      </c>
      <c r="E91" s="445" t="s">
        <v>49</v>
      </c>
      <c r="F91" s="500"/>
      <c r="G91" s="443"/>
      <c r="H91" s="443"/>
      <c r="I91" s="443">
        <v>3</v>
      </c>
      <c r="J91" s="443"/>
      <c r="K91" s="443"/>
      <c r="L91" s="443"/>
      <c r="M91" s="443"/>
      <c r="N91" s="443"/>
      <c r="O91" s="443"/>
      <c r="P91" s="443"/>
      <c r="Q91" s="443"/>
      <c r="R91" s="446"/>
      <c r="S91" s="501" t="s">
        <v>2434</v>
      </c>
      <c r="T91" s="442"/>
      <c r="U91" s="443"/>
      <c r="V91" s="443"/>
      <c r="W91" s="505"/>
      <c r="X91" s="445"/>
      <c r="Y91" s="502"/>
      <c r="Z91" s="443"/>
      <c r="AA91" s="443"/>
      <c r="AB91" s="489"/>
      <c r="AC91" s="445"/>
      <c r="AD91" s="32"/>
      <c r="AE91" s="1"/>
      <c r="AF91" s="425"/>
    </row>
    <row r="92" spans="2:32" x14ac:dyDescent="0.2">
      <c r="B92" s="506" t="s">
        <v>94</v>
      </c>
      <c r="C92" s="505" t="s">
        <v>2112</v>
      </c>
      <c r="D92" s="443">
        <v>77</v>
      </c>
      <c r="E92" s="445" t="s">
        <v>1110</v>
      </c>
      <c r="F92" s="500"/>
      <c r="G92" s="443">
        <v>2</v>
      </c>
      <c r="H92" s="443"/>
      <c r="I92" s="443">
        <v>9</v>
      </c>
      <c r="J92" s="443"/>
      <c r="K92" s="443"/>
      <c r="L92" s="443"/>
      <c r="M92" s="443"/>
      <c r="N92" s="443">
        <v>3</v>
      </c>
      <c r="O92" s="443"/>
      <c r="P92" s="443"/>
      <c r="Q92" s="443"/>
      <c r="R92" s="446"/>
      <c r="S92" s="501" t="s">
        <v>2314</v>
      </c>
      <c r="T92" s="442"/>
      <c r="U92" s="443"/>
      <c r="V92" s="443"/>
      <c r="W92" s="505"/>
      <c r="X92" s="445"/>
      <c r="Y92" s="502"/>
      <c r="Z92" s="443"/>
      <c r="AA92" s="443"/>
      <c r="AB92" s="489"/>
      <c r="AC92" s="445"/>
      <c r="AD92" s="32"/>
      <c r="AE92" s="1"/>
      <c r="AF92" s="425"/>
    </row>
    <row r="93" spans="2:32" x14ac:dyDescent="0.2">
      <c r="B93" s="506" t="s">
        <v>94</v>
      </c>
      <c r="C93" s="505" t="s">
        <v>2112</v>
      </c>
      <c r="D93" s="443">
        <v>78</v>
      </c>
      <c r="E93" s="445" t="s">
        <v>55</v>
      </c>
      <c r="F93" s="500"/>
      <c r="G93" s="443">
        <v>2</v>
      </c>
      <c r="H93" s="443"/>
      <c r="I93" s="443">
        <v>6</v>
      </c>
      <c r="J93" s="443"/>
      <c r="K93" s="443"/>
      <c r="L93" s="443"/>
      <c r="M93" s="443"/>
      <c r="N93" s="443"/>
      <c r="O93" s="443"/>
      <c r="P93" s="443">
        <v>3</v>
      </c>
      <c r="Q93" s="443"/>
      <c r="R93" s="446"/>
      <c r="S93" s="509" t="s">
        <v>2435</v>
      </c>
      <c r="T93" s="516"/>
      <c r="U93" s="443"/>
      <c r="V93" s="443"/>
      <c r="W93" s="505"/>
      <c r="X93" s="445"/>
      <c r="Y93" s="502"/>
      <c r="Z93" s="443"/>
      <c r="AA93" s="443"/>
      <c r="AB93" s="489"/>
      <c r="AC93" s="445"/>
      <c r="AD93" s="32"/>
      <c r="AE93" s="1"/>
      <c r="AF93" s="425"/>
    </row>
    <row r="94" spans="2:32" x14ac:dyDescent="0.2">
      <c r="B94" s="506" t="s">
        <v>94</v>
      </c>
      <c r="C94" s="505" t="s">
        <v>2112</v>
      </c>
      <c r="D94" s="443">
        <v>79</v>
      </c>
      <c r="E94" s="445" t="s">
        <v>42</v>
      </c>
      <c r="F94" s="500"/>
      <c r="G94" s="443">
        <v>3</v>
      </c>
      <c r="H94" s="443"/>
      <c r="I94" s="443"/>
      <c r="J94" s="443"/>
      <c r="K94" s="443"/>
      <c r="L94" s="443"/>
      <c r="M94" s="443"/>
      <c r="N94" s="443"/>
      <c r="O94" s="443"/>
      <c r="P94" s="443"/>
      <c r="Q94" s="443"/>
      <c r="R94" s="446"/>
      <c r="S94" s="501" t="s">
        <v>2407</v>
      </c>
      <c r="T94" s="516"/>
      <c r="U94" s="443"/>
      <c r="V94" s="443"/>
      <c r="W94" s="505"/>
      <c r="X94" s="445"/>
      <c r="Y94" s="502"/>
      <c r="Z94" s="443"/>
      <c r="AA94" s="443"/>
      <c r="AB94" s="489"/>
      <c r="AC94" s="445"/>
      <c r="AD94" s="32"/>
      <c r="AE94" s="1"/>
      <c r="AF94" s="425"/>
    </row>
    <row r="95" spans="2:32" x14ac:dyDescent="0.2">
      <c r="B95" s="506" t="s">
        <v>94</v>
      </c>
      <c r="C95" s="505" t="s">
        <v>2112</v>
      </c>
      <c r="D95" s="443">
        <v>80</v>
      </c>
      <c r="E95" s="445" t="s">
        <v>42</v>
      </c>
      <c r="F95" s="500"/>
      <c r="G95" s="443">
        <v>3</v>
      </c>
      <c r="H95" s="443"/>
      <c r="I95" s="443"/>
      <c r="J95" s="443"/>
      <c r="K95" s="443"/>
      <c r="L95" s="443"/>
      <c r="M95" s="443"/>
      <c r="N95" s="443"/>
      <c r="O95" s="443"/>
      <c r="P95" s="443"/>
      <c r="Q95" s="443"/>
      <c r="R95" s="446"/>
      <c r="S95" s="501" t="s">
        <v>1262</v>
      </c>
      <c r="T95" s="515"/>
      <c r="U95" s="505"/>
      <c r="V95" s="443"/>
      <c r="W95" s="505"/>
      <c r="X95" s="445"/>
      <c r="Y95" s="502"/>
      <c r="Z95" s="443"/>
      <c r="AA95" s="443"/>
      <c r="AB95" s="489"/>
      <c r="AC95" s="445"/>
      <c r="AD95" s="32"/>
      <c r="AE95" s="1"/>
      <c r="AF95" s="425"/>
    </row>
    <row r="96" spans="2:32" x14ac:dyDescent="0.2">
      <c r="B96" s="506" t="s">
        <v>94</v>
      </c>
      <c r="C96" s="505" t="s">
        <v>2112</v>
      </c>
      <c r="D96" s="443">
        <v>81</v>
      </c>
      <c r="E96" s="445" t="s">
        <v>1109</v>
      </c>
      <c r="F96" s="500"/>
      <c r="G96" s="443">
        <v>4</v>
      </c>
      <c r="H96" s="443"/>
      <c r="I96" s="443">
        <v>3</v>
      </c>
      <c r="J96" s="443"/>
      <c r="K96" s="443"/>
      <c r="L96" s="443"/>
      <c r="M96" s="443"/>
      <c r="N96" s="443"/>
      <c r="O96" s="443"/>
      <c r="P96" s="443"/>
      <c r="Q96" s="443"/>
      <c r="R96" s="446"/>
      <c r="S96" s="501" t="s">
        <v>2436</v>
      </c>
      <c r="T96" s="442"/>
      <c r="U96" s="443"/>
      <c r="V96" s="443"/>
      <c r="W96" s="505"/>
      <c r="X96" s="445"/>
      <c r="Y96" s="502"/>
      <c r="Z96" s="443"/>
      <c r="AA96" s="443"/>
      <c r="AB96" s="489"/>
      <c r="AC96" s="445"/>
      <c r="AD96" s="32"/>
      <c r="AE96" s="1"/>
      <c r="AF96" s="425"/>
    </row>
    <row r="97" spans="2:32" x14ac:dyDescent="0.2">
      <c r="B97" s="506" t="s">
        <v>94</v>
      </c>
      <c r="C97" s="505" t="s">
        <v>2112</v>
      </c>
      <c r="D97" s="443">
        <v>82</v>
      </c>
      <c r="E97" s="445" t="s">
        <v>49</v>
      </c>
      <c r="F97" s="500"/>
      <c r="G97" s="443"/>
      <c r="H97" s="443"/>
      <c r="I97" s="443">
        <v>3</v>
      </c>
      <c r="J97" s="443"/>
      <c r="K97" s="443">
        <v>3</v>
      </c>
      <c r="L97" s="443"/>
      <c r="M97" s="443"/>
      <c r="N97" s="443"/>
      <c r="O97" s="443"/>
      <c r="P97" s="443"/>
      <c r="Q97" s="443"/>
      <c r="R97" s="446"/>
      <c r="S97" s="501" t="s">
        <v>2418</v>
      </c>
      <c r="T97" s="442"/>
      <c r="U97" s="443"/>
      <c r="V97" s="443"/>
      <c r="W97" s="505"/>
      <c r="X97" s="445"/>
      <c r="Y97" s="502"/>
      <c r="Z97" s="443"/>
      <c r="AA97" s="443"/>
      <c r="AB97" s="489"/>
      <c r="AC97" s="445"/>
      <c r="AD97" s="32"/>
      <c r="AE97" s="1"/>
      <c r="AF97" s="425"/>
    </row>
    <row r="98" spans="2:32" x14ac:dyDescent="0.2">
      <c r="B98" s="506" t="s">
        <v>94</v>
      </c>
      <c r="C98" s="505" t="s">
        <v>2112</v>
      </c>
      <c r="D98" s="443">
        <v>83</v>
      </c>
      <c r="E98" s="445" t="s">
        <v>44</v>
      </c>
      <c r="F98" s="500"/>
      <c r="G98" s="443">
        <v>1</v>
      </c>
      <c r="H98" s="443">
        <v>6</v>
      </c>
      <c r="I98" s="443"/>
      <c r="J98" s="443"/>
      <c r="K98" s="443"/>
      <c r="L98" s="443"/>
      <c r="M98" s="443"/>
      <c r="N98" s="443"/>
      <c r="O98" s="443"/>
      <c r="P98" s="443"/>
      <c r="Q98" s="443"/>
      <c r="R98" s="446"/>
      <c r="S98" s="501" t="s">
        <v>2314</v>
      </c>
      <c r="T98" s="515"/>
      <c r="U98" s="505"/>
      <c r="V98" s="443"/>
      <c r="W98" s="505"/>
      <c r="X98" s="445"/>
      <c r="Y98" s="502"/>
      <c r="Z98" s="443"/>
      <c r="AA98" s="443"/>
      <c r="AB98" s="489"/>
      <c r="AC98" s="445"/>
      <c r="AD98" s="32"/>
      <c r="AE98" s="1"/>
      <c r="AF98" s="425"/>
    </row>
    <row r="99" spans="2:32" x14ac:dyDescent="0.2">
      <c r="B99" s="506" t="s">
        <v>94</v>
      </c>
      <c r="C99" s="505" t="s">
        <v>2112</v>
      </c>
      <c r="D99" s="443">
        <v>84</v>
      </c>
      <c r="E99" s="445" t="s">
        <v>42</v>
      </c>
      <c r="F99" s="500"/>
      <c r="G99" s="443">
        <v>3</v>
      </c>
      <c r="H99" s="443"/>
      <c r="I99" s="443"/>
      <c r="J99" s="443"/>
      <c r="K99" s="443"/>
      <c r="L99" s="443"/>
      <c r="M99" s="443"/>
      <c r="N99" s="443"/>
      <c r="O99" s="443"/>
      <c r="P99" s="443"/>
      <c r="Q99" s="443"/>
      <c r="R99" s="446"/>
      <c r="S99" s="501" t="s">
        <v>1980</v>
      </c>
      <c r="T99" s="515"/>
      <c r="U99" s="505"/>
      <c r="V99" s="443"/>
      <c r="W99" s="505"/>
      <c r="X99" s="445"/>
      <c r="Y99" s="502"/>
      <c r="Z99" s="443"/>
      <c r="AA99" s="443"/>
      <c r="AB99" s="489"/>
      <c r="AC99" s="445"/>
      <c r="AD99" s="32"/>
      <c r="AE99" s="1"/>
      <c r="AF99" s="425"/>
    </row>
    <row r="100" spans="2:32" x14ac:dyDescent="0.2">
      <c r="B100" s="506" t="s">
        <v>94</v>
      </c>
      <c r="C100" s="505" t="s">
        <v>2112</v>
      </c>
      <c r="D100" s="443">
        <v>85</v>
      </c>
      <c r="E100" s="445" t="s">
        <v>1717</v>
      </c>
      <c r="F100" s="500"/>
      <c r="G100" s="443">
        <v>4</v>
      </c>
      <c r="H100" s="443"/>
      <c r="I100" s="443">
        <v>3</v>
      </c>
      <c r="J100" s="443"/>
      <c r="K100" s="443"/>
      <c r="L100" s="443"/>
      <c r="M100" s="443"/>
      <c r="N100" s="443"/>
      <c r="O100" s="443"/>
      <c r="P100" s="443">
        <v>3</v>
      </c>
      <c r="Q100" s="443"/>
      <c r="R100" s="446"/>
      <c r="S100" s="501" t="s">
        <v>2437</v>
      </c>
      <c r="T100" s="515"/>
      <c r="U100" s="505"/>
      <c r="V100" s="443"/>
      <c r="W100" s="505"/>
      <c r="X100" s="445"/>
      <c r="Y100" s="502"/>
      <c r="Z100" s="443"/>
      <c r="AA100" s="443"/>
      <c r="AB100" s="489"/>
      <c r="AC100" s="445"/>
      <c r="AD100" s="32"/>
      <c r="AE100" s="1"/>
      <c r="AF100" s="425"/>
    </row>
    <row r="101" spans="2:32" x14ac:dyDescent="0.2">
      <c r="B101" s="506" t="s">
        <v>94</v>
      </c>
      <c r="C101" s="505" t="s">
        <v>2112</v>
      </c>
      <c r="D101" s="443">
        <v>86</v>
      </c>
      <c r="E101" s="445" t="s">
        <v>44</v>
      </c>
      <c r="F101" s="500"/>
      <c r="G101" s="443">
        <v>2</v>
      </c>
      <c r="H101" s="443"/>
      <c r="I101" s="443">
        <v>6</v>
      </c>
      <c r="J101" s="443"/>
      <c r="K101" s="443"/>
      <c r="L101" s="443"/>
      <c r="M101" s="443"/>
      <c r="N101" s="443">
        <v>3</v>
      </c>
      <c r="O101" s="443"/>
      <c r="P101" s="443"/>
      <c r="Q101" s="443"/>
      <c r="R101" s="446"/>
      <c r="S101" s="501" t="s">
        <v>1553</v>
      </c>
      <c r="T101" s="515"/>
      <c r="U101" s="505"/>
      <c r="V101" s="443"/>
      <c r="W101" s="505"/>
      <c r="X101" s="445"/>
      <c r="Y101" s="502"/>
      <c r="Z101" s="443"/>
      <c r="AA101" s="443"/>
      <c r="AB101" s="489"/>
      <c r="AC101" s="445"/>
      <c r="AD101" s="32"/>
      <c r="AE101" s="1"/>
      <c r="AF101" s="425"/>
    </row>
    <row r="102" spans="2:32" x14ac:dyDescent="0.2">
      <c r="B102" s="506" t="s">
        <v>94</v>
      </c>
      <c r="C102" s="505" t="s">
        <v>2112</v>
      </c>
      <c r="D102" s="443">
        <v>87</v>
      </c>
      <c r="E102" s="445" t="s">
        <v>1109</v>
      </c>
      <c r="F102" s="500"/>
      <c r="G102" s="443">
        <v>3</v>
      </c>
      <c r="H102" s="443">
        <v>3</v>
      </c>
      <c r="I102" s="443"/>
      <c r="J102" s="443"/>
      <c r="K102" s="443"/>
      <c r="L102" s="443"/>
      <c r="M102" s="443"/>
      <c r="N102" s="443">
        <v>3</v>
      </c>
      <c r="O102" s="443"/>
      <c r="P102" s="443">
        <v>3</v>
      </c>
      <c r="Q102" s="443"/>
      <c r="R102" s="446"/>
      <c r="S102" s="501" t="s">
        <v>2438</v>
      </c>
      <c r="T102" s="516"/>
      <c r="U102" s="443"/>
      <c r="V102" s="443"/>
      <c r="W102" s="505"/>
      <c r="X102" s="445"/>
      <c r="Y102" s="502"/>
      <c r="Z102" s="443"/>
      <c r="AA102" s="443"/>
      <c r="AB102" s="489"/>
      <c r="AC102" s="445"/>
      <c r="AD102" s="32"/>
      <c r="AE102" s="1"/>
      <c r="AF102" s="425"/>
    </row>
    <row r="103" spans="2:32" x14ac:dyDescent="0.2">
      <c r="B103" s="506" t="s">
        <v>94</v>
      </c>
      <c r="C103" s="505" t="s">
        <v>2112</v>
      </c>
      <c r="D103" s="443">
        <v>88</v>
      </c>
      <c r="E103" s="445" t="s">
        <v>55</v>
      </c>
      <c r="F103" s="500"/>
      <c r="G103" s="443"/>
      <c r="H103" s="443">
        <v>6</v>
      </c>
      <c r="I103" s="443"/>
      <c r="J103" s="443"/>
      <c r="K103" s="443">
        <v>3</v>
      </c>
      <c r="L103" s="443"/>
      <c r="M103" s="443"/>
      <c r="N103" s="443"/>
      <c r="O103" s="443"/>
      <c r="P103" s="443"/>
      <c r="Q103" s="443"/>
      <c r="R103" s="446"/>
      <c r="S103" s="509" t="s">
        <v>2391</v>
      </c>
      <c r="T103" s="442"/>
      <c r="U103" s="443"/>
      <c r="V103" s="443"/>
      <c r="W103" s="505"/>
      <c r="X103" s="445"/>
      <c r="Y103" s="502"/>
      <c r="Z103" s="443"/>
      <c r="AA103" s="443"/>
      <c r="AB103" s="489"/>
      <c r="AC103" s="445"/>
      <c r="AD103" s="32"/>
      <c r="AE103" s="1"/>
      <c r="AF103" s="425"/>
    </row>
    <row r="104" spans="2:32" x14ac:dyDescent="0.2">
      <c r="B104" s="506" t="s">
        <v>94</v>
      </c>
      <c r="C104" s="505" t="s">
        <v>2112</v>
      </c>
      <c r="D104" s="443">
        <v>89</v>
      </c>
      <c r="E104" s="445" t="s">
        <v>1110</v>
      </c>
      <c r="F104" s="500"/>
      <c r="G104" s="443">
        <v>1</v>
      </c>
      <c r="H104" s="443">
        <v>2</v>
      </c>
      <c r="I104" s="443">
        <v>6</v>
      </c>
      <c r="J104" s="443"/>
      <c r="K104" s="443">
        <v>2</v>
      </c>
      <c r="L104" s="443"/>
      <c r="M104" s="443"/>
      <c r="N104" s="443"/>
      <c r="O104" s="443"/>
      <c r="P104" s="443">
        <v>3</v>
      </c>
      <c r="Q104" s="443"/>
      <c r="R104" s="446"/>
      <c r="S104" s="510" t="s">
        <v>2508</v>
      </c>
      <c r="T104" s="515"/>
      <c r="U104" s="505"/>
      <c r="V104" s="443"/>
      <c r="W104" s="505"/>
      <c r="X104" s="445"/>
      <c r="Y104" s="502"/>
      <c r="Z104" s="443"/>
      <c r="AA104" s="443"/>
      <c r="AB104" s="489"/>
      <c r="AC104" s="445"/>
      <c r="AD104" s="32"/>
      <c r="AE104" s="1"/>
      <c r="AF104" s="425"/>
    </row>
    <row r="105" spans="2:32" x14ac:dyDescent="0.2">
      <c r="B105" s="506" t="s">
        <v>94</v>
      </c>
      <c r="C105" s="505" t="s">
        <v>2112</v>
      </c>
      <c r="D105" s="443">
        <v>90</v>
      </c>
      <c r="E105" s="445" t="s">
        <v>50</v>
      </c>
      <c r="F105" s="500"/>
      <c r="G105" s="443"/>
      <c r="H105" s="443"/>
      <c r="I105" s="443">
        <v>6</v>
      </c>
      <c r="J105" s="443"/>
      <c r="K105" s="443">
        <v>3</v>
      </c>
      <c r="L105" s="443"/>
      <c r="M105" s="443"/>
      <c r="N105" s="443"/>
      <c r="O105" s="443"/>
      <c r="P105" s="443"/>
      <c r="Q105" s="443"/>
      <c r="R105" s="446"/>
      <c r="S105" s="509" t="s">
        <v>2380</v>
      </c>
      <c r="T105" s="516"/>
      <c r="U105" s="443"/>
      <c r="V105" s="443"/>
      <c r="W105" s="505"/>
      <c r="X105" s="445"/>
      <c r="Y105" s="502"/>
      <c r="Z105" s="443"/>
      <c r="AA105" s="443"/>
      <c r="AB105" s="489"/>
      <c r="AC105" s="445"/>
      <c r="AD105" s="32"/>
      <c r="AE105" s="1"/>
      <c r="AF105" s="425"/>
    </row>
    <row r="106" spans="2:32" x14ac:dyDescent="0.2">
      <c r="B106" s="506" t="s">
        <v>94</v>
      </c>
      <c r="C106" s="505" t="s">
        <v>2112</v>
      </c>
      <c r="D106" s="443">
        <v>91</v>
      </c>
      <c r="E106" s="445" t="s">
        <v>1113</v>
      </c>
      <c r="F106" s="500"/>
      <c r="G106" s="443">
        <v>3</v>
      </c>
      <c r="H106" s="443">
        <v>1</v>
      </c>
      <c r="I106" s="443">
        <v>2</v>
      </c>
      <c r="J106" s="443"/>
      <c r="K106" s="443">
        <v>3</v>
      </c>
      <c r="L106" s="443"/>
      <c r="M106" s="443"/>
      <c r="N106" s="443"/>
      <c r="O106" s="443"/>
      <c r="P106" s="443"/>
      <c r="Q106" s="443"/>
      <c r="R106" s="446"/>
      <c r="S106" s="501" t="s">
        <v>2439</v>
      </c>
      <c r="T106" s="442"/>
      <c r="U106" s="443"/>
      <c r="V106" s="443"/>
      <c r="W106" s="505"/>
      <c r="X106" s="445"/>
      <c r="Y106" s="502"/>
      <c r="Z106" s="443"/>
      <c r="AA106" s="443"/>
      <c r="AB106" s="489"/>
      <c r="AC106" s="445"/>
      <c r="AD106" s="32"/>
      <c r="AE106" s="1"/>
      <c r="AF106" s="425"/>
    </row>
    <row r="107" spans="2:32" x14ac:dyDescent="0.2">
      <c r="B107" s="506" t="s">
        <v>94</v>
      </c>
      <c r="C107" s="505" t="s">
        <v>2112</v>
      </c>
      <c r="D107" s="443">
        <v>92</v>
      </c>
      <c r="E107" s="445" t="s">
        <v>1109</v>
      </c>
      <c r="F107" s="500"/>
      <c r="G107" s="443">
        <v>3</v>
      </c>
      <c r="H107" s="443">
        <v>3</v>
      </c>
      <c r="I107" s="443"/>
      <c r="J107" s="443"/>
      <c r="K107" s="443">
        <v>3</v>
      </c>
      <c r="L107" s="443"/>
      <c r="M107" s="443"/>
      <c r="N107" s="443"/>
      <c r="O107" s="443"/>
      <c r="P107" s="443"/>
      <c r="Q107" s="443"/>
      <c r="R107" s="446"/>
      <c r="S107" s="501" t="s">
        <v>2440</v>
      </c>
      <c r="T107" s="516"/>
      <c r="U107" s="443"/>
      <c r="V107" s="443"/>
      <c r="W107" s="505"/>
      <c r="X107" s="445"/>
      <c r="Y107" s="502"/>
      <c r="Z107" s="443"/>
      <c r="AA107" s="443"/>
      <c r="AB107" s="489"/>
      <c r="AC107" s="445"/>
      <c r="AD107" s="32"/>
      <c r="AE107" s="1"/>
      <c r="AF107" s="425"/>
    </row>
    <row r="108" spans="2:32" x14ac:dyDescent="0.2">
      <c r="B108" s="506" t="s">
        <v>94</v>
      </c>
      <c r="C108" s="505" t="s">
        <v>2112</v>
      </c>
      <c r="D108" s="443">
        <v>93</v>
      </c>
      <c r="E108" s="445" t="s">
        <v>42</v>
      </c>
      <c r="F108" s="500"/>
      <c r="G108" s="443">
        <v>3</v>
      </c>
      <c r="H108" s="443"/>
      <c r="I108" s="443"/>
      <c r="J108" s="443"/>
      <c r="K108" s="443"/>
      <c r="L108" s="443"/>
      <c r="M108" s="443"/>
      <c r="N108" s="443">
        <v>3</v>
      </c>
      <c r="O108" s="443"/>
      <c r="P108" s="443"/>
      <c r="Q108" s="443"/>
      <c r="R108" s="446"/>
      <c r="S108" s="501" t="s">
        <v>2441</v>
      </c>
      <c r="T108" s="442"/>
      <c r="U108" s="443"/>
      <c r="V108" s="443"/>
      <c r="W108" s="505"/>
      <c r="X108" s="445"/>
      <c r="Y108" s="502"/>
      <c r="Z108" s="443"/>
      <c r="AA108" s="443"/>
      <c r="AB108" s="489"/>
      <c r="AC108" s="445"/>
      <c r="AD108" s="32"/>
      <c r="AE108" s="1"/>
      <c r="AF108" s="425"/>
    </row>
    <row r="109" spans="2:32" x14ac:dyDescent="0.2">
      <c r="B109" s="506" t="s">
        <v>94</v>
      </c>
      <c r="C109" s="505" t="s">
        <v>2112</v>
      </c>
      <c r="D109" s="443">
        <v>94</v>
      </c>
      <c r="E109" s="445" t="s">
        <v>42</v>
      </c>
      <c r="F109" s="500"/>
      <c r="G109" s="443">
        <v>3</v>
      </c>
      <c r="H109" s="443"/>
      <c r="I109" s="443"/>
      <c r="J109" s="443"/>
      <c r="K109" s="443"/>
      <c r="L109" s="443"/>
      <c r="M109" s="443"/>
      <c r="N109" s="443"/>
      <c r="O109" s="443"/>
      <c r="P109" s="443"/>
      <c r="Q109" s="443"/>
      <c r="R109" s="446"/>
      <c r="S109" s="501" t="s">
        <v>2442</v>
      </c>
      <c r="T109" s="515"/>
      <c r="U109" s="505"/>
      <c r="V109" s="443"/>
      <c r="W109" s="505"/>
      <c r="X109" s="445"/>
      <c r="Y109" s="502"/>
      <c r="Z109" s="443"/>
      <c r="AA109" s="443"/>
      <c r="AB109" s="489"/>
      <c r="AC109" s="445"/>
      <c r="AD109" s="32"/>
      <c r="AE109" s="1"/>
      <c r="AF109" s="425"/>
    </row>
    <row r="110" spans="2:32" x14ac:dyDescent="0.2">
      <c r="B110" s="506" t="s">
        <v>94</v>
      </c>
      <c r="C110" s="505" t="s">
        <v>2112</v>
      </c>
      <c r="D110" s="443">
        <v>95</v>
      </c>
      <c r="E110" s="445" t="s">
        <v>42</v>
      </c>
      <c r="F110" s="500"/>
      <c r="G110" s="443">
        <v>3</v>
      </c>
      <c r="H110" s="443"/>
      <c r="I110" s="443"/>
      <c r="J110" s="443"/>
      <c r="K110" s="443"/>
      <c r="L110" s="443"/>
      <c r="M110" s="443"/>
      <c r="N110" s="443">
        <v>3</v>
      </c>
      <c r="O110" s="443"/>
      <c r="P110" s="443"/>
      <c r="Q110" s="443"/>
      <c r="R110" s="446"/>
      <c r="S110" s="501" t="s">
        <v>1907</v>
      </c>
      <c r="T110" s="515"/>
      <c r="U110" s="505"/>
      <c r="V110" s="443"/>
      <c r="W110" s="505"/>
      <c r="X110" s="445"/>
      <c r="Y110" s="502"/>
      <c r="Z110" s="443"/>
      <c r="AA110" s="443"/>
      <c r="AB110" s="489"/>
      <c r="AC110" s="445"/>
      <c r="AD110" s="32"/>
      <c r="AE110" s="1"/>
      <c r="AF110" s="425"/>
    </row>
    <row r="111" spans="2:32" x14ac:dyDescent="0.2">
      <c r="B111" s="506" t="s">
        <v>94</v>
      </c>
      <c r="C111" s="505" t="s">
        <v>2112</v>
      </c>
      <c r="D111" s="443">
        <v>96</v>
      </c>
      <c r="E111" s="445" t="s">
        <v>42</v>
      </c>
      <c r="F111" s="500"/>
      <c r="G111" s="443">
        <v>3</v>
      </c>
      <c r="H111" s="443"/>
      <c r="I111" s="443"/>
      <c r="J111" s="443"/>
      <c r="K111" s="443"/>
      <c r="L111" s="443"/>
      <c r="M111" s="443"/>
      <c r="N111" s="443"/>
      <c r="O111" s="443"/>
      <c r="P111" s="443"/>
      <c r="Q111" s="443"/>
      <c r="R111" s="446"/>
      <c r="S111" s="501" t="s">
        <v>2442</v>
      </c>
      <c r="T111" s="515"/>
      <c r="U111" s="505"/>
      <c r="V111" s="443"/>
      <c r="W111" s="505"/>
      <c r="X111" s="445"/>
      <c r="Y111" s="502"/>
      <c r="Z111" s="443"/>
      <c r="AA111" s="443"/>
      <c r="AB111" s="489"/>
      <c r="AC111" s="445"/>
      <c r="AD111" s="32"/>
      <c r="AE111" s="1"/>
      <c r="AF111" s="425"/>
    </row>
    <row r="112" spans="2:32" x14ac:dyDescent="0.2">
      <c r="B112" s="506" t="s">
        <v>94</v>
      </c>
      <c r="C112" s="505" t="s">
        <v>2112</v>
      </c>
      <c r="D112" s="443">
        <v>97</v>
      </c>
      <c r="E112" s="445" t="s">
        <v>42</v>
      </c>
      <c r="F112" s="500"/>
      <c r="G112" s="443">
        <v>3</v>
      </c>
      <c r="H112" s="443"/>
      <c r="I112" s="443"/>
      <c r="J112" s="443"/>
      <c r="K112" s="443"/>
      <c r="L112" s="443"/>
      <c r="M112" s="443"/>
      <c r="N112" s="443">
        <v>3</v>
      </c>
      <c r="O112" s="443"/>
      <c r="P112" s="443"/>
      <c r="Q112" s="443"/>
      <c r="R112" s="446"/>
      <c r="S112" s="501" t="s">
        <v>1907</v>
      </c>
      <c r="T112" s="515"/>
      <c r="U112" s="505"/>
      <c r="V112" s="443"/>
      <c r="W112" s="505"/>
      <c r="X112" s="445"/>
      <c r="Y112" s="502"/>
      <c r="Z112" s="443"/>
      <c r="AA112" s="443"/>
      <c r="AB112" s="489"/>
      <c r="AC112" s="445"/>
      <c r="AD112" s="32"/>
      <c r="AE112" s="1"/>
      <c r="AF112" s="425"/>
    </row>
    <row r="113" spans="2:32" x14ac:dyDescent="0.2">
      <c r="B113" s="506" t="s">
        <v>94</v>
      </c>
      <c r="C113" s="505" t="s">
        <v>2112</v>
      </c>
      <c r="D113" s="443">
        <v>98</v>
      </c>
      <c r="E113" s="445" t="s">
        <v>44</v>
      </c>
      <c r="F113" s="500"/>
      <c r="G113" s="443">
        <v>1</v>
      </c>
      <c r="H113" s="443">
        <v>6</v>
      </c>
      <c r="I113" s="443"/>
      <c r="J113" s="443"/>
      <c r="K113" s="443"/>
      <c r="L113" s="443"/>
      <c r="M113" s="443"/>
      <c r="N113" s="443"/>
      <c r="O113" s="443"/>
      <c r="P113" s="443"/>
      <c r="Q113" s="443"/>
      <c r="R113" s="446"/>
      <c r="S113" s="501" t="s">
        <v>2443</v>
      </c>
      <c r="T113" s="515"/>
      <c r="U113" s="505"/>
      <c r="V113" s="443"/>
      <c r="W113" s="505"/>
      <c r="X113" s="445"/>
      <c r="Y113" s="502"/>
      <c r="Z113" s="443"/>
      <c r="AA113" s="443"/>
      <c r="AB113" s="489"/>
      <c r="AC113" s="445"/>
      <c r="AD113" s="32"/>
      <c r="AE113" s="1"/>
      <c r="AF113" s="425"/>
    </row>
    <row r="114" spans="2:32" x14ac:dyDescent="0.2">
      <c r="B114" s="506" t="s">
        <v>94</v>
      </c>
      <c r="C114" s="505" t="s">
        <v>2112</v>
      </c>
      <c r="D114" s="443">
        <v>99</v>
      </c>
      <c r="E114" s="445" t="s">
        <v>42</v>
      </c>
      <c r="F114" s="500"/>
      <c r="G114" s="443">
        <v>3</v>
      </c>
      <c r="H114" s="443"/>
      <c r="I114" s="443"/>
      <c r="J114" s="443"/>
      <c r="K114" s="443"/>
      <c r="L114" s="443"/>
      <c r="M114" s="443"/>
      <c r="N114" s="443">
        <v>3</v>
      </c>
      <c r="O114" s="443"/>
      <c r="P114" s="443"/>
      <c r="Q114" s="443"/>
      <c r="R114" s="446"/>
      <c r="S114" s="501" t="s">
        <v>1907</v>
      </c>
      <c r="T114" s="515"/>
      <c r="U114" s="505"/>
      <c r="V114" s="443"/>
      <c r="W114" s="505"/>
      <c r="X114" s="445"/>
      <c r="Y114" s="502"/>
      <c r="Z114" s="443"/>
      <c r="AA114" s="443"/>
      <c r="AB114" s="489"/>
      <c r="AC114" s="445"/>
      <c r="AD114" s="32"/>
      <c r="AE114" s="1"/>
      <c r="AF114" s="425"/>
    </row>
    <row r="115" spans="2:32" x14ac:dyDescent="0.2">
      <c r="B115" s="506" t="s">
        <v>94</v>
      </c>
      <c r="C115" s="505" t="s">
        <v>2112</v>
      </c>
      <c r="D115" s="443">
        <v>100</v>
      </c>
      <c r="E115" s="445" t="s">
        <v>42</v>
      </c>
      <c r="F115" s="500"/>
      <c r="G115" s="443">
        <v>3</v>
      </c>
      <c r="H115" s="443"/>
      <c r="I115" s="443"/>
      <c r="J115" s="443"/>
      <c r="K115" s="443"/>
      <c r="L115" s="443"/>
      <c r="M115" s="443"/>
      <c r="N115" s="443"/>
      <c r="O115" s="443"/>
      <c r="P115" s="443"/>
      <c r="Q115" s="443"/>
      <c r="R115" s="446"/>
      <c r="S115" s="501" t="s">
        <v>2442</v>
      </c>
      <c r="T115" s="515"/>
      <c r="U115" s="505"/>
      <c r="V115" s="443"/>
      <c r="W115" s="505"/>
      <c r="X115" s="445"/>
      <c r="Y115" s="502"/>
      <c r="Z115" s="443"/>
      <c r="AA115" s="443"/>
      <c r="AB115" s="489"/>
      <c r="AC115" s="445"/>
      <c r="AD115" s="32"/>
      <c r="AE115" s="1"/>
      <c r="AF115" s="425"/>
    </row>
    <row r="116" spans="2:32" x14ac:dyDescent="0.2">
      <c r="B116" s="506" t="s">
        <v>94</v>
      </c>
      <c r="C116" s="505" t="s">
        <v>2112</v>
      </c>
      <c r="D116" s="443">
        <v>101</v>
      </c>
      <c r="E116" s="445" t="s">
        <v>1109</v>
      </c>
      <c r="F116" s="500"/>
      <c r="G116" s="443">
        <v>4</v>
      </c>
      <c r="H116" s="443">
        <v>3</v>
      </c>
      <c r="I116" s="443"/>
      <c r="J116" s="443"/>
      <c r="K116" s="443"/>
      <c r="L116" s="443"/>
      <c r="M116" s="443"/>
      <c r="N116" s="443">
        <v>3</v>
      </c>
      <c r="O116" s="443"/>
      <c r="P116" s="443"/>
      <c r="Q116" s="443"/>
      <c r="R116" s="446"/>
      <c r="S116" s="501" t="s">
        <v>1907</v>
      </c>
      <c r="T116" s="515"/>
      <c r="U116" s="505"/>
      <c r="V116" s="443"/>
      <c r="W116" s="505"/>
      <c r="X116" s="445"/>
      <c r="Y116" s="502"/>
      <c r="Z116" s="443"/>
      <c r="AA116" s="443"/>
      <c r="AB116" s="489"/>
      <c r="AC116" s="445"/>
      <c r="AD116" s="32"/>
      <c r="AE116" s="1"/>
      <c r="AF116" s="425"/>
    </row>
    <row r="117" spans="2:32" x14ac:dyDescent="0.2">
      <c r="B117" s="506" t="s">
        <v>94</v>
      </c>
      <c r="C117" s="505" t="s">
        <v>2112</v>
      </c>
      <c r="D117" s="443">
        <v>102</v>
      </c>
      <c r="E117" s="445" t="s">
        <v>44</v>
      </c>
      <c r="F117" s="500"/>
      <c r="G117" s="443"/>
      <c r="H117" s="443"/>
      <c r="I117" s="443">
        <v>6</v>
      </c>
      <c r="J117" s="443"/>
      <c r="K117" s="443"/>
      <c r="L117" s="443"/>
      <c r="M117" s="443"/>
      <c r="N117" s="443"/>
      <c r="O117" s="443"/>
      <c r="P117" s="443">
        <v>3</v>
      </c>
      <c r="Q117" s="443"/>
      <c r="R117" s="446"/>
      <c r="S117" s="509" t="s">
        <v>1139</v>
      </c>
      <c r="T117" s="515"/>
      <c r="U117" s="505"/>
      <c r="V117" s="443"/>
      <c r="W117" s="505"/>
      <c r="X117" s="445"/>
      <c r="Y117" s="502"/>
      <c r="Z117" s="443"/>
      <c r="AA117" s="443"/>
      <c r="AB117" s="489"/>
      <c r="AC117" s="445"/>
      <c r="AD117" s="32"/>
      <c r="AE117" s="1"/>
      <c r="AF117" s="425"/>
    </row>
    <row r="118" spans="2:32" x14ac:dyDescent="0.2">
      <c r="B118" s="506" t="s">
        <v>94</v>
      </c>
      <c r="C118" s="505" t="s">
        <v>2112</v>
      </c>
      <c r="D118" s="443">
        <v>103</v>
      </c>
      <c r="E118" s="445" t="s">
        <v>42</v>
      </c>
      <c r="F118" s="500"/>
      <c r="G118" s="443">
        <v>3</v>
      </c>
      <c r="H118" s="443"/>
      <c r="I118" s="443"/>
      <c r="J118" s="443"/>
      <c r="K118" s="443"/>
      <c r="L118" s="443"/>
      <c r="M118" s="443"/>
      <c r="N118" s="443"/>
      <c r="O118" s="443"/>
      <c r="P118" s="443"/>
      <c r="Q118" s="443"/>
      <c r="R118" s="446"/>
      <c r="S118" s="501" t="s">
        <v>2442</v>
      </c>
      <c r="T118" s="516"/>
      <c r="U118" s="443"/>
      <c r="V118" s="443"/>
      <c r="W118" s="505"/>
      <c r="X118" s="445"/>
      <c r="Y118" s="502"/>
      <c r="Z118" s="443"/>
      <c r="AA118" s="443"/>
      <c r="AB118" s="489"/>
      <c r="AC118" s="445"/>
      <c r="AD118" s="32"/>
      <c r="AE118" s="1"/>
      <c r="AF118" s="425"/>
    </row>
    <row r="119" spans="2:32" x14ac:dyDescent="0.2">
      <c r="B119" s="506" t="s">
        <v>94</v>
      </c>
      <c r="C119" s="505" t="s">
        <v>2112</v>
      </c>
      <c r="D119" s="443">
        <v>104</v>
      </c>
      <c r="E119" s="445" t="s">
        <v>42</v>
      </c>
      <c r="F119" s="500"/>
      <c r="G119" s="443">
        <v>3</v>
      </c>
      <c r="H119" s="443"/>
      <c r="I119" s="443"/>
      <c r="J119" s="443"/>
      <c r="K119" s="443"/>
      <c r="L119" s="443"/>
      <c r="M119" s="443"/>
      <c r="N119" s="443">
        <v>3</v>
      </c>
      <c r="O119" s="443"/>
      <c r="P119" s="443"/>
      <c r="Q119" s="443"/>
      <c r="R119" s="446"/>
      <c r="S119" s="501" t="s">
        <v>1907</v>
      </c>
      <c r="T119" s="516"/>
      <c r="U119" s="443"/>
      <c r="V119" s="443"/>
      <c r="W119" s="505"/>
      <c r="X119" s="445"/>
      <c r="Y119" s="502"/>
      <c r="Z119" s="443"/>
      <c r="AA119" s="443"/>
      <c r="AB119" s="489"/>
      <c r="AC119" s="445"/>
      <c r="AD119" s="32"/>
      <c r="AE119" s="1"/>
      <c r="AF119" s="425"/>
    </row>
    <row r="120" spans="2:32" x14ac:dyDescent="0.2">
      <c r="B120" s="506" t="s">
        <v>94</v>
      </c>
      <c r="C120" s="505" t="s">
        <v>2112</v>
      </c>
      <c r="D120" s="443">
        <v>105</v>
      </c>
      <c r="E120" s="445" t="s">
        <v>42</v>
      </c>
      <c r="F120" s="500"/>
      <c r="G120" s="443">
        <v>3</v>
      </c>
      <c r="H120" s="443"/>
      <c r="I120" s="443"/>
      <c r="J120" s="443"/>
      <c r="K120" s="443"/>
      <c r="L120" s="443"/>
      <c r="M120" s="443"/>
      <c r="N120" s="443"/>
      <c r="O120" s="443"/>
      <c r="P120" s="443"/>
      <c r="Q120" s="443"/>
      <c r="R120" s="446"/>
      <c r="S120" s="501" t="s">
        <v>2442</v>
      </c>
      <c r="T120" s="515"/>
      <c r="U120" s="505"/>
      <c r="V120" s="443"/>
      <c r="W120" s="505"/>
      <c r="X120" s="445"/>
      <c r="Y120" s="502"/>
      <c r="Z120" s="443"/>
      <c r="AA120" s="443"/>
      <c r="AB120" s="489"/>
      <c r="AC120" s="445"/>
      <c r="AD120" s="32"/>
      <c r="AE120" s="1"/>
      <c r="AF120" s="425"/>
    </row>
    <row r="121" spans="2:32" x14ac:dyDescent="0.2">
      <c r="B121" s="506" t="s">
        <v>94</v>
      </c>
      <c r="C121" s="505" t="s">
        <v>2112</v>
      </c>
      <c r="D121" s="443">
        <v>106</v>
      </c>
      <c r="E121" s="445" t="s">
        <v>42</v>
      </c>
      <c r="F121" s="500"/>
      <c r="G121" s="443">
        <v>3</v>
      </c>
      <c r="H121" s="443"/>
      <c r="I121" s="443"/>
      <c r="J121" s="443"/>
      <c r="K121" s="443"/>
      <c r="L121" s="443"/>
      <c r="M121" s="443"/>
      <c r="N121" s="443">
        <v>3</v>
      </c>
      <c r="O121" s="443"/>
      <c r="P121" s="443"/>
      <c r="Q121" s="443"/>
      <c r="R121" s="446"/>
      <c r="S121" s="501" t="s">
        <v>1907</v>
      </c>
      <c r="T121" s="515"/>
      <c r="U121" s="505"/>
      <c r="V121" s="443"/>
      <c r="W121" s="505"/>
      <c r="X121" s="445"/>
      <c r="Y121" s="502"/>
      <c r="Z121" s="443"/>
      <c r="AA121" s="443"/>
      <c r="AB121" s="489"/>
      <c r="AC121" s="445"/>
      <c r="AD121" s="32"/>
      <c r="AE121" s="1"/>
      <c r="AF121" s="425"/>
    </row>
    <row r="122" spans="2:32" x14ac:dyDescent="0.2">
      <c r="B122" s="506" t="s">
        <v>94</v>
      </c>
      <c r="C122" s="505" t="s">
        <v>2112</v>
      </c>
      <c r="D122" s="443">
        <v>107</v>
      </c>
      <c r="E122" s="445" t="s">
        <v>1717</v>
      </c>
      <c r="F122" s="500"/>
      <c r="G122" s="443">
        <v>3</v>
      </c>
      <c r="H122" s="443"/>
      <c r="I122" s="443">
        <v>2</v>
      </c>
      <c r="J122" s="443"/>
      <c r="K122" s="443">
        <v>2</v>
      </c>
      <c r="L122" s="443"/>
      <c r="M122" s="443"/>
      <c r="N122" s="443"/>
      <c r="O122" s="443"/>
      <c r="P122" s="443"/>
      <c r="Q122" s="443"/>
      <c r="R122" s="446"/>
      <c r="S122" s="501" t="s">
        <v>2444</v>
      </c>
      <c r="T122" s="515"/>
      <c r="U122" s="505"/>
      <c r="V122" s="443"/>
      <c r="W122" s="505"/>
      <c r="X122" s="445"/>
      <c r="Y122" s="502"/>
      <c r="Z122" s="443"/>
      <c r="AA122" s="443"/>
      <c r="AB122" s="489"/>
      <c r="AC122" s="445"/>
      <c r="AD122" s="32"/>
      <c r="AE122" s="1"/>
      <c r="AF122" s="425"/>
    </row>
    <row r="123" spans="2:32" x14ac:dyDescent="0.2">
      <c r="B123" s="506" t="s">
        <v>94</v>
      </c>
      <c r="C123" s="505" t="s">
        <v>2112</v>
      </c>
      <c r="D123" s="443">
        <v>108</v>
      </c>
      <c r="E123" s="445" t="s">
        <v>50</v>
      </c>
      <c r="F123" s="500"/>
      <c r="G123" s="443"/>
      <c r="H123" s="443"/>
      <c r="I123" s="443">
        <v>6</v>
      </c>
      <c r="J123" s="443"/>
      <c r="K123" s="443">
        <v>3</v>
      </c>
      <c r="L123" s="443"/>
      <c r="M123" s="443"/>
      <c r="N123" s="443">
        <v>3</v>
      </c>
      <c r="O123" s="443"/>
      <c r="P123" s="443"/>
      <c r="Q123" s="443"/>
      <c r="R123" s="446"/>
      <c r="S123" s="501" t="s">
        <v>2445</v>
      </c>
      <c r="T123" s="515"/>
      <c r="U123" s="505"/>
      <c r="V123" s="443"/>
      <c r="W123" s="505"/>
      <c r="X123" s="445"/>
      <c r="Y123" s="502"/>
      <c r="Z123" s="443"/>
      <c r="AA123" s="443"/>
      <c r="AB123" s="489"/>
      <c r="AC123" s="445"/>
      <c r="AD123" s="32"/>
      <c r="AE123" s="1"/>
      <c r="AF123" s="425"/>
    </row>
    <row r="124" spans="2:32" x14ac:dyDescent="0.2">
      <c r="B124" s="506" t="s">
        <v>94</v>
      </c>
      <c r="C124" s="505" t="s">
        <v>2112</v>
      </c>
      <c r="D124" s="443">
        <v>109</v>
      </c>
      <c r="E124" s="445" t="s">
        <v>42</v>
      </c>
      <c r="F124" s="500"/>
      <c r="G124" s="443">
        <v>3</v>
      </c>
      <c r="H124" s="443"/>
      <c r="I124" s="443"/>
      <c r="J124" s="443"/>
      <c r="K124" s="443"/>
      <c r="L124" s="443"/>
      <c r="M124" s="443"/>
      <c r="N124" s="443"/>
      <c r="O124" s="443"/>
      <c r="P124" s="443"/>
      <c r="Q124" s="443"/>
      <c r="R124" s="446"/>
      <c r="S124" s="501" t="s">
        <v>2442</v>
      </c>
      <c r="T124" s="516"/>
      <c r="U124" s="443"/>
      <c r="V124" s="443"/>
      <c r="W124" s="505"/>
      <c r="X124" s="445"/>
      <c r="Y124" s="502"/>
      <c r="Z124" s="443"/>
      <c r="AA124" s="443"/>
      <c r="AB124" s="489"/>
      <c r="AC124" s="445"/>
      <c r="AD124" s="32"/>
      <c r="AE124" s="1"/>
      <c r="AF124" s="425"/>
    </row>
    <row r="125" spans="2:32" x14ac:dyDescent="0.2">
      <c r="B125" s="506" t="s">
        <v>94</v>
      </c>
      <c r="C125" s="505" t="s">
        <v>2112</v>
      </c>
      <c r="D125" s="443">
        <v>110</v>
      </c>
      <c r="E125" s="445" t="s">
        <v>1113</v>
      </c>
      <c r="F125" s="500"/>
      <c r="G125" s="443">
        <v>3</v>
      </c>
      <c r="H125" s="443"/>
      <c r="I125" s="443">
        <v>3</v>
      </c>
      <c r="J125" s="443"/>
      <c r="K125" s="443"/>
      <c r="L125" s="443"/>
      <c r="M125" s="443"/>
      <c r="N125" s="443"/>
      <c r="O125" s="443"/>
      <c r="P125" s="443"/>
      <c r="Q125" s="443"/>
      <c r="R125" s="446"/>
      <c r="S125" s="501" t="s">
        <v>2442</v>
      </c>
      <c r="T125" s="442"/>
      <c r="U125" s="443"/>
      <c r="V125" s="443"/>
      <c r="W125" s="505"/>
      <c r="X125" s="445"/>
      <c r="Y125" s="502"/>
      <c r="Z125" s="443"/>
      <c r="AA125" s="443"/>
      <c r="AB125" s="489"/>
      <c r="AC125" s="445"/>
      <c r="AD125" s="32"/>
      <c r="AE125" s="1"/>
      <c r="AF125" s="425"/>
    </row>
    <row r="126" spans="2:32" x14ac:dyDescent="0.2">
      <c r="B126" s="506" t="s">
        <v>94</v>
      </c>
      <c r="C126" s="505" t="s">
        <v>2112</v>
      </c>
      <c r="D126" s="443">
        <v>111</v>
      </c>
      <c r="E126" s="445" t="s">
        <v>49</v>
      </c>
      <c r="F126" s="500"/>
      <c r="G126" s="443"/>
      <c r="H126" s="443"/>
      <c r="I126" s="443">
        <v>3</v>
      </c>
      <c r="J126" s="443"/>
      <c r="K126" s="443">
        <v>3</v>
      </c>
      <c r="L126" s="443"/>
      <c r="M126" s="443"/>
      <c r="N126" s="443"/>
      <c r="O126" s="443"/>
      <c r="P126" s="443"/>
      <c r="Q126" s="443"/>
      <c r="R126" s="446"/>
      <c r="S126" s="501" t="s">
        <v>2375</v>
      </c>
      <c r="T126" s="515"/>
      <c r="U126" s="505"/>
      <c r="V126" s="443"/>
      <c r="W126" s="505"/>
      <c r="X126" s="445"/>
      <c r="Y126" s="502"/>
      <c r="Z126" s="443"/>
      <c r="AA126" s="443"/>
      <c r="AB126" s="489"/>
      <c r="AC126" s="445"/>
      <c r="AD126" s="32"/>
      <c r="AE126" s="1"/>
      <c r="AF126" s="425"/>
    </row>
    <row r="127" spans="2:32" x14ac:dyDescent="0.2">
      <c r="B127" s="506" t="s">
        <v>94</v>
      </c>
      <c r="C127" s="505" t="s">
        <v>2112</v>
      </c>
      <c r="D127" s="443">
        <v>112</v>
      </c>
      <c r="E127" s="445" t="s">
        <v>42</v>
      </c>
      <c r="F127" s="500"/>
      <c r="G127" s="443">
        <v>3</v>
      </c>
      <c r="H127" s="443"/>
      <c r="I127" s="443"/>
      <c r="J127" s="443"/>
      <c r="K127" s="443"/>
      <c r="L127" s="443"/>
      <c r="M127" s="443"/>
      <c r="N127" s="443">
        <v>3</v>
      </c>
      <c r="O127" s="443"/>
      <c r="P127" s="443"/>
      <c r="Q127" s="443"/>
      <c r="R127" s="446"/>
      <c r="S127" s="501" t="s">
        <v>1907</v>
      </c>
      <c r="T127" s="516"/>
      <c r="U127" s="443"/>
      <c r="V127" s="443"/>
      <c r="W127" s="505"/>
      <c r="X127" s="445"/>
      <c r="Y127" s="502"/>
      <c r="Z127" s="443"/>
      <c r="AA127" s="443"/>
      <c r="AB127" s="489"/>
      <c r="AC127" s="445"/>
      <c r="AD127" s="32"/>
      <c r="AE127" s="1"/>
      <c r="AF127" s="425"/>
    </row>
    <row r="128" spans="2:32" x14ac:dyDescent="0.2">
      <c r="B128" s="506" t="s">
        <v>94</v>
      </c>
      <c r="C128" s="505" t="s">
        <v>2112</v>
      </c>
      <c r="D128" s="443">
        <v>113</v>
      </c>
      <c r="E128" s="445" t="s">
        <v>42</v>
      </c>
      <c r="F128" s="500"/>
      <c r="G128" s="443">
        <v>3</v>
      </c>
      <c r="H128" s="443"/>
      <c r="I128" s="443"/>
      <c r="J128" s="443"/>
      <c r="K128" s="443"/>
      <c r="L128" s="443"/>
      <c r="M128" s="443"/>
      <c r="N128" s="443"/>
      <c r="O128" s="443"/>
      <c r="P128" s="443"/>
      <c r="Q128" s="443"/>
      <c r="R128" s="446"/>
      <c r="S128" s="501" t="s">
        <v>2442</v>
      </c>
      <c r="T128" s="516"/>
      <c r="U128" s="443"/>
      <c r="V128" s="443"/>
      <c r="W128" s="505"/>
      <c r="X128" s="445"/>
      <c r="Y128" s="502"/>
      <c r="Z128" s="443"/>
      <c r="AA128" s="443"/>
      <c r="AB128" s="489"/>
      <c r="AC128" s="445"/>
      <c r="AD128" s="32"/>
      <c r="AE128" s="1"/>
      <c r="AF128" s="425"/>
    </row>
    <row r="129" spans="2:32" x14ac:dyDescent="0.2">
      <c r="B129" s="506" t="s">
        <v>94</v>
      </c>
      <c r="C129" s="505" t="s">
        <v>2112</v>
      </c>
      <c r="D129" s="443">
        <v>114</v>
      </c>
      <c r="E129" s="445" t="s">
        <v>42</v>
      </c>
      <c r="F129" s="500"/>
      <c r="G129" s="443">
        <v>3</v>
      </c>
      <c r="H129" s="443"/>
      <c r="I129" s="443"/>
      <c r="J129" s="443"/>
      <c r="K129" s="443"/>
      <c r="L129" s="443"/>
      <c r="M129" s="443"/>
      <c r="N129" s="443">
        <v>3</v>
      </c>
      <c r="O129" s="443"/>
      <c r="P129" s="443"/>
      <c r="Q129" s="443"/>
      <c r="R129" s="446"/>
      <c r="S129" s="501" t="s">
        <v>1907</v>
      </c>
      <c r="T129" s="515"/>
      <c r="U129" s="505"/>
      <c r="V129" s="443"/>
      <c r="W129" s="505"/>
      <c r="X129" s="445"/>
      <c r="Y129" s="502"/>
      <c r="Z129" s="443"/>
      <c r="AA129" s="443"/>
      <c r="AB129" s="489"/>
      <c r="AC129" s="445"/>
      <c r="AD129" s="32"/>
      <c r="AE129" s="1"/>
      <c r="AF129" s="425"/>
    </row>
    <row r="130" spans="2:32" x14ac:dyDescent="0.2">
      <c r="B130" s="506" t="s">
        <v>94</v>
      </c>
      <c r="C130" s="505" t="s">
        <v>2112</v>
      </c>
      <c r="D130" s="443">
        <v>115</v>
      </c>
      <c r="E130" s="445" t="s">
        <v>42</v>
      </c>
      <c r="F130" s="500"/>
      <c r="G130" s="443">
        <v>3</v>
      </c>
      <c r="H130" s="443"/>
      <c r="I130" s="443"/>
      <c r="J130" s="443"/>
      <c r="K130" s="443"/>
      <c r="L130" s="443"/>
      <c r="M130" s="443"/>
      <c r="N130" s="443"/>
      <c r="O130" s="443"/>
      <c r="P130" s="443"/>
      <c r="Q130" s="443"/>
      <c r="R130" s="446"/>
      <c r="S130" s="501" t="s">
        <v>2442</v>
      </c>
      <c r="T130" s="515"/>
      <c r="U130" s="505"/>
      <c r="V130" s="443"/>
      <c r="W130" s="505"/>
      <c r="X130" s="445"/>
      <c r="Y130" s="502"/>
      <c r="Z130" s="443"/>
      <c r="AA130" s="443"/>
      <c r="AB130" s="489"/>
      <c r="AC130" s="445"/>
      <c r="AD130" s="32"/>
      <c r="AE130" s="1"/>
      <c r="AF130" s="425"/>
    </row>
    <row r="131" spans="2:32" x14ac:dyDescent="0.2">
      <c r="B131" s="506" t="s">
        <v>94</v>
      </c>
      <c r="C131" s="505" t="s">
        <v>2112</v>
      </c>
      <c r="D131" s="443">
        <v>116</v>
      </c>
      <c r="E131" s="445" t="s">
        <v>42</v>
      </c>
      <c r="F131" s="500"/>
      <c r="G131" s="443">
        <v>3</v>
      </c>
      <c r="H131" s="443"/>
      <c r="I131" s="443"/>
      <c r="J131" s="443"/>
      <c r="K131" s="443"/>
      <c r="L131" s="443"/>
      <c r="M131" s="443"/>
      <c r="N131" s="443">
        <v>3</v>
      </c>
      <c r="O131" s="443"/>
      <c r="P131" s="443"/>
      <c r="Q131" s="443"/>
      <c r="R131" s="446"/>
      <c r="S131" s="501" t="s">
        <v>1907</v>
      </c>
      <c r="T131" s="515"/>
      <c r="U131" s="505"/>
      <c r="V131" s="443"/>
      <c r="W131" s="505"/>
      <c r="X131" s="445"/>
      <c r="Y131" s="502"/>
      <c r="Z131" s="443"/>
      <c r="AA131" s="443"/>
      <c r="AB131" s="489"/>
      <c r="AC131" s="445"/>
      <c r="AD131" s="32"/>
      <c r="AE131" s="1"/>
      <c r="AF131" s="425"/>
    </row>
    <row r="132" spans="2:32" x14ac:dyDescent="0.2">
      <c r="B132" s="506" t="s">
        <v>94</v>
      </c>
      <c r="C132" s="505" t="s">
        <v>2112</v>
      </c>
      <c r="D132" s="443">
        <v>117</v>
      </c>
      <c r="E132" s="445" t="s">
        <v>2398</v>
      </c>
      <c r="F132" s="500"/>
      <c r="G132" s="443">
        <v>3</v>
      </c>
      <c r="H132" s="443"/>
      <c r="I132" s="443">
        <v>2</v>
      </c>
      <c r="J132" s="443"/>
      <c r="K132" s="443">
        <v>2</v>
      </c>
      <c r="L132" s="443"/>
      <c r="M132" s="443"/>
      <c r="N132" s="443"/>
      <c r="O132" s="443"/>
      <c r="P132" s="443"/>
      <c r="Q132" s="443"/>
      <c r="R132" s="446"/>
      <c r="S132" s="501" t="s">
        <v>2446</v>
      </c>
      <c r="T132" s="515"/>
      <c r="U132" s="505"/>
      <c r="V132" s="443"/>
      <c r="W132" s="505"/>
      <c r="X132" s="445"/>
      <c r="Y132" s="502"/>
      <c r="Z132" s="443"/>
      <c r="AA132" s="443"/>
      <c r="AB132" s="489"/>
      <c r="AC132" s="445"/>
      <c r="AD132" s="32"/>
      <c r="AE132" s="1"/>
      <c r="AF132" s="425"/>
    </row>
    <row r="133" spans="2:32" x14ac:dyDescent="0.2">
      <c r="B133" s="506" t="s">
        <v>94</v>
      </c>
      <c r="C133" s="505" t="s">
        <v>2112</v>
      </c>
      <c r="D133" s="443">
        <v>118</v>
      </c>
      <c r="E133" s="445" t="s">
        <v>50</v>
      </c>
      <c r="F133" s="500"/>
      <c r="G133" s="511">
        <v>1</v>
      </c>
      <c r="H133" s="443"/>
      <c r="I133" s="511">
        <v>6</v>
      </c>
      <c r="J133" s="511"/>
      <c r="K133" s="511"/>
      <c r="L133" s="511"/>
      <c r="M133" s="511"/>
      <c r="N133" s="511">
        <v>3</v>
      </c>
      <c r="O133" s="511"/>
      <c r="P133" s="511"/>
      <c r="Q133" s="511"/>
      <c r="R133" s="512"/>
      <c r="S133" s="501" t="s">
        <v>1907</v>
      </c>
      <c r="T133" s="500"/>
      <c r="U133" s="444"/>
      <c r="V133" s="444"/>
      <c r="W133" s="444"/>
      <c r="X133" s="445"/>
      <c r="Y133" s="502"/>
      <c r="Z133" s="443"/>
      <c r="AA133" s="443"/>
      <c r="AB133" s="489"/>
      <c r="AC133" s="445"/>
      <c r="AD133" s="32"/>
      <c r="AE133" s="1"/>
      <c r="AF133" s="425"/>
    </row>
    <row r="134" spans="2:32" x14ac:dyDescent="0.2">
      <c r="B134" s="506" t="s">
        <v>94</v>
      </c>
      <c r="C134" s="505" t="s">
        <v>2112</v>
      </c>
      <c r="D134" s="443">
        <v>119</v>
      </c>
      <c r="E134" s="445" t="s">
        <v>50</v>
      </c>
      <c r="F134" s="500"/>
      <c r="G134" s="511">
        <v>2</v>
      </c>
      <c r="H134" s="443"/>
      <c r="I134" s="511">
        <v>6</v>
      </c>
      <c r="J134" s="511"/>
      <c r="K134" s="511"/>
      <c r="L134" s="511"/>
      <c r="M134" s="511"/>
      <c r="N134" s="511"/>
      <c r="O134" s="511"/>
      <c r="P134" s="511"/>
      <c r="Q134" s="511"/>
      <c r="R134" s="512"/>
      <c r="S134" s="501" t="s">
        <v>2442</v>
      </c>
      <c r="T134" s="500"/>
      <c r="U134" s="444"/>
      <c r="V134" s="444"/>
      <c r="W134" s="444"/>
      <c r="X134" s="445"/>
      <c r="Y134" s="502"/>
      <c r="Z134" s="443"/>
      <c r="AA134" s="443"/>
      <c r="AB134" s="489"/>
      <c r="AC134" s="445"/>
      <c r="AD134" s="32"/>
      <c r="AE134" s="1"/>
      <c r="AF134" s="425"/>
    </row>
    <row r="135" spans="2:32" x14ac:dyDescent="0.2">
      <c r="B135" s="506" t="s">
        <v>94</v>
      </c>
      <c r="C135" s="505" t="s">
        <v>2112</v>
      </c>
      <c r="D135" s="443">
        <v>120</v>
      </c>
      <c r="E135" s="445" t="s">
        <v>42</v>
      </c>
      <c r="F135" s="500"/>
      <c r="G135" s="443">
        <v>3</v>
      </c>
      <c r="H135" s="443"/>
      <c r="I135" s="443"/>
      <c r="J135" s="443"/>
      <c r="K135" s="443"/>
      <c r="L135" s="443"/>
      <c r="M135" s="443"/>
      <c r="N135" s="443">
        <v>3</v>
      </c>
      <c r="O135" s="443"/>
      <c r="P135" s="443"/>
      <c r="Q135" s="443"/>
      <c r="R135" s="446"/>
      <c r="S135" s="501" t="s">
        <v>2447</v>
      </c>
      <c r="T135" s="442"/>
      <c r="U135" s="443"/>
      <c r="V135" s="443"/>
      <c r="W135" s="444"/>
      <c r="X135" s="445"/>
      <c r="Y135" s="502"/>
      <c r="Z135" s="443"/>
      <c r="AA135" s="443"/>
      <c r="AB135" s="489"/>
      <c r="AC135" s="445"/>
      <c r="AD135" s="32"/>
      <c r="AE135" s="1"/>
      <c r="AF135" s="425"/>
    </row>
    <row r="136" spans="2:32" x14ac:dyDescent="0.2">
      <c r="B136" s="506" t="s">
        <v>94</v>
      </c>
      <c r="C136" s="505" t="s">
        <v>2112</v>
      </c>
      <c r="D136" s="443">
        <v>121</v>
      </c>
      <c r="E136" s="445" t="s">
        <v>42</v>
      </c>
      <c r="F136" s="500"/>
      <c r="G136" s="443">
        <v>3</v>
      </c>
      <c r="H136" s="443"/>
      <c r="I136" s="443"/>
      <c r="J136" s="443"/>
      <c r="K136" s="443"/>
      <c r="L136" s="443"/>
      <c r="M136" s="443"/>
      <c r="N136" s="443"/>
      <c r="O136" s="443"/>
      <c r="P136" s="443"/>
      <c r="Q136" s="443"/>
      <c r="R136" s="446"/>
      <c r="S136" s="501" t="s">
        <v>2442</v>
      </c>
      <c r="T136" s="516"/>
      <c r="U136" s="443"/>
      <c r="V136" s="443"/>
      <c r="W136" s="444"/>
      <c r="X136" s="445"/>
      <c r="Y136" s="502"/>
      <c r="Z136" s="443"/>
      <c r="AA136" s="443"/>
      <c r="AB136" s="489"/>
      <c r="AC136" s="445"/>
      <c r="AD136" s="32"/>
      <c r="AE136" s="1"/>
      <c r="AF136" s="425"/>
    </row>
    <row r="137" spans="2:32" x14ac:dyDescent="0.2">
      <c r="B137" s="506" t="s">
        <v>94</v>
      </c>
      <c r="C137" s="505" t="s">
        <v>2112</v>
      </c>
      <c r="D137" s="443">
        <v>122</v>
      </c>
      <c r="E137" s="445" t="s">
        <v>42</v>
      </c>
      <c r="F137" s="500"/>
      <c r="G137" s="443">
        <v>3</v>
      </c>
      <c r="H137" s="443"/>
      <c r="I137" s="443"/>
      <c r="J137" s="443"/>
      <c r="K137" s="443"/>
      <c r="L137" s="443"/>
      <c r="M137" s="443"/>
      <c r="N137" s="443">
        <v>3</v>
      </c>
      <c r="O137" s="443"/>
      <c r="P137" s="443"/>
      <c r="Q137" s="443"/>
      <c r="R137" s="446"/>
      <c r="S137" s="501" t="s">
        <v>1907</v>
      </c>
      <c r="T137" s="516"/>
      <c r="U137" s="443"/>
      <c r="V137" s="443"/>
      <c r="W137" s="444"/>
      <c r="X137" s="445"/>
      <c r="Y137" s="502"/>
      <c r="Z137" s="443"/>
      <c r="AA137" s="443"/>
      <c r="AB137" s="489"/>
      <c r="AC137" s="445"/>
      <c r="AD137" s="32"/>
      <c r="AE137" s="1"/>
      <c r="AF137" s="425"/>
    </row>
    <row r="138" spans="2:32" x14ac:dyDescent="0.2">
      <c r="B138" s="506" t="s">
        <v>94</v>
      </c>
      <c r="C138" s="505" t="s">
        <v>2112</v>
      </c>
      <c r="D138" s="443">
        <v>123</v>
      </c>
      <c r="E138" s="445" t="s">
        <v>42</v>
      </c>
      <c r="F138" s="500"/>
      <c r="G138" s="443">
        <v>3</v>
      </c>
      <c r="H138" s="443"/>
      <c r="I138" s="443"/>
      <c r="J138" s="443"/>
      <c r="K138" s="443">
        <v>3</v>
      </c>
      <c r="L138" s="443"/>
      <c r="M138" s="443"/>
      <c r="N138" s="443"/>
      <c r="O138" s="443"/>
      <c r="P138" s="443"/>
      <c r="Q138" s="443"/>
      <c r="R138" s="446"/>
      <c r="S138" s="501" t="s">
        <v>2448</v>
      </c>
      <c r="T138" s="516"/>
      <c r="U138" s="443"/>
      <c r="V138" s="443"/>
      <c r="W138" s="444"/>
      <c r="X138" s="445"/>
      <c r="Y138" s="502"/>
      <c r="Z138" s="443"/>
      <c r="AA138" s="443"/>
      <c r="AB138" s="489"/>
      <c r="AC138" s="445"/>
      <c r="AD138" s="32"/>
      <c r="AE138" s="1"/>
      <c r="AF138" s="425"/>
    </row>
    <row r="139" spans="2:32" x14ac:dyDescent="0.2">
      <c r="B139" s="506" t="s">
        <v>94</v>
      </c>
      <c r="C139" s="505" t="s">
        <v>2112</v>
      </c>
      <c r="D139" s="443">
        <v>124</v>
      </c>
      <c r="E139" s="445" t="s">
        <v>49</v>
      </c>
      <c r="F139" s="500"/>
      <c r="G139" s="443"/>
      <c r="H139" s="443"/>
      <c r="I139" s="443">
        <v>3</v>
      </c>
      <c r="J139" s="443"/>
      <c r="K139" s="443">
        <v>3</v>
      </c>
      <c r="L139" s="443"/>
      <c r="M139" s="443"/>
      <c r="N139" s="443"/>
      <c r="O139" s="443"/>
      <c r="P139" s="443"/>
      <c r="Q139" s="443"/>
      <c r="R139" s="446"/>
      <c r="S139" s="501" t="s">
        <v>2375</v>
      </c>
      <c r="T139" s="516"/>
      <c r="U139" s="443"/>
      <c r="V139" s="443"/>
      <c r="W139" s="444"/>
      <c r="X139" s="445"/>
      <c r="Y139" s="502"/>
      <c r="Z139" s="443"/>
      <c r="AA139" s="443"/>
      <c r="AB139" s="489"/>
      <c r="AC139" s="445"/>
      <c r="AD139" s="32"/>
      <c r="AE139" s="1"/>
      <c r="AF139" s="425"/>
    </row>
    <row r="140" spans="2:32" x14ac:dyDescent="0.2">
      <c r="B140" s="506" t="s">
        <v>94</v>
      </c>
      <c r="C140" s="505" t="s">
        <v>2112</v>
      </c>
      <c r="D140" s="443">
        <v>125</v>
      </c>
      <c r="E140" s="445" t="s">
        <v>50</v>
      </c>
      <c r="F140" s="500"/>
      <c r="G140" s="443"/>
      <c r="H140" s="443"/>
      <c r="I140" s="443">
        <v>6</v>
      </c>
      <c r="J140" s="443"/>
      <c r="K140" s="443"/>
      <c r="L140" s="443"/>
      <c r="M140" s="443"/>
      <c r="N140" s="443">
        <v>3</v>
      </c>
      <c r="O140" s="443"/>
      <c r="P140" s="443">
        <v>3</v>
      </c>
      <c r="Q140" s="443"/>
      <c r="R140" s="446"/>
      <c r="S140" s="501" t="s">
        <v>2449</v>
      </c>
      <c r="T140" s="442"/>
      <c r="U140" s="443"/>
      <c r="V140" s="443"/>
      <c r="W140" s="444"/>
      <c r="X140" s="445"/>
      <c r="Y140" s="502"/>
      <c r="Z140" s="443"/>
      <c r="AA140" s="443"/>
      <c r="AB140" s="489"/>
      <c r="AC140" s="445"/>
      <c r="AD140" s="32"/>
      <c r="AE140" s="1"/>
      <c r="AF140" s="425"/>
    </row>
    <row r="141" spans="2:32" x14ac:dyDescent="0.2">
      <c r="B141" s="506" t="s">
        <v>94</v>
      </c>
      <c r="C141" s="505" t="s">
        <v>2112</v>
      </c>
      <c r="D141" s="443">
        <v>126</v>
      </c>
      <c r="E141" s="445" t="s">
        <v>42</v>
      </c>
      <c r="F141" s="500"/>
      <c r="G141" s="443">
        <v>3</v>
      </c>
      <c r="H141" s="443"/>
      <c r="I141" s="443"/>
      <c r="J141" s="443"/>
      <c r="K141" s="443"/>
      <c r="L141" s="443"/>
      <c r="M141" s="443"/>
      <c r="N141" s="443">
        <v>3</v>
      </c>
      <c r="O141" s="443"/>
      <c r="P141" s="443"/>
      <c r="Q141" s="443"/>
      <c r="R141" s="446"/>
      <c r="S141" s="501" t="s">
        <v>2450</v>
      </c>
      <c r="T141" s="516"/>
      <c r="U141" s="443"/>
      <c r="V141" s="443"/>
      <c r="W141" s="444"/>
      <c r="X141" s="445"/>
      <c r="Y141" s="502"/>
      <c r="Z141" s="443"/>
      <c r="AA141" s="443"/>
      <c r="AB141" s="489"/>
      <c r="AC141" s="445"/>
      <c r="AD141" s="32"/>
      <c r="AE141" s="1"/>
      <c r="AF141" s="425"/>
    </row>
    <row r="142" spans="2:32" x14ac:dyDescent="0.2">
      <c r="B142" s="506" t="s">
        <v>94</v>
      </c>
      <c r="C142" s="505" t="s">
        <v>2112</v>
      </c>
      <c r="D142" s="443">
        <v>127</v>
      </c>
      <c r="E142" s="445" t="s">
        <v>42</v>
      </c>
      <c r="F142" s="500"/>
      <c r="G142" s="443">
        <v>3</v>
      </c>
      <c r="H142" s="443"/>
      <c r="I142" s="443"/>
      <c r="J142" s="443"/>
      <c r="K142" s="443"/>
      <c r="L142" s="443"/>
      <c r="M142" s="443"/>
      <c r="N142" s="443">
        <v>3</v>
      </c>
      <c r="O142" s="443"/>
      <c r="P142" s="443"/>
      <c r="Q142" s="443"/>
      <c r="R142" s="446"/>
      <c r="S142" s="501" t="s">
        <v>2451</v>
      </c>
      <c r="T142" s="516"/>
      <c r="U142" s="443"/>
      <c r="V142" s="443"/>
      <c r="W142" s="444"/>
      <c r="X142" s="445"/>
      <c r="Y142" s="502"/>
      <c r="Z142" s="443"/>
      <c r="AA142" s="443"/>
      <c r="AB142" s="489"/>
      <c r="AC142" s="445"/>
      <c r="AD142" s="32"/>
      <c r="AE142" s="1"/>
      <c r="AF142" s="425"/>
    </row>
    <row r="143" spans="2:32" x14ac:dyDescent="0.2">
      <c r="B143" s="506" t="s">
        <v>94</v>
      </c>
      <c r="C143" s="505" t="s">
        <v>2112</v>
      </c>
      <c r="D143" s="443">
        <v>128</v>
      </c>
      <c r="E143" s="445" t="s">
        <v>42</v>
      </c>
      <c r="F143" s="500"/>
      <c r="G143" s="443">
        <v>3</v>
      </c>
      <c r="H143" s="443"/>
      <c r="I143" s="443"/>
      <c r="J143" s="443"/>
      <c r="K143" s="443"/>
      <c r="L143" s="443"/>
      <c r="M143" s="443"/>
      <c r="N143" s="443"/>
      <c r="O143" s="443"/>
      <c r="P143" s="443"/>
      <c r="Q143" s="443"/>
      <c r="R143" s="446"/>
      <c r="S143" s="501" t="s">
        <v>2452</v>
      </c>
      <c r="T143" s="516"/>
      <c r="U143" s="443"/>
      <c r="V143" s="443"/>
      <c r="W143" s="444"/>
      <c r="X143" s="445"/>
      <c r="Y143" s="502"/>
      <c r="Z143" s="443"/>
      <c r="AA143" s="443"/>
      <c r="AB143" s="489"/>
      <c r="AC143" s="445"/>
      <c r="AD143" s="32"/>
      <c r="AE143" s="1"/>
      <c r="AF143" s="425"/>
    </row>
    <row r="144" spans="2:32" x14ac:dyDescent="0.2">
      <c r="B144" s="506" t="s">
        <v>94</v>
      </c>
      <c r="C144" s="505" t="s">
        <v>2112</v>
      </c>
      <c r="D144" s="443">
        <v>129</v>
      </c>
      <c r="E144" s="445" t="s">
        <v>50</v>
      </c>
      <c r="F144" s="500"/>
      <c r="G144" s="443">
        <v>2</v>
      </c>
      <c r="H144" s="443"/>
      <c r="I144" s="443">
        <v>6</v>
      </c>
      <c r="J144" s="443"/>
      <c r="K144" s="443"/>
      <c r="L144" s="443"/>
      <c r="M144" s="443"/>
      <c r="N144" s="443"/>
      <c r="O144" s="443"/>
      <c r="P144" s="443"/>
      <c r="Q144" s="443"/>
      <c r="R144" s="446"/>
      <c r="S144" s="501" t="s">
        <v>2442</v>
      </c>
      <c r="T144" s="516"/>
      <c r="U144" s="443"/>
      <c r="V144" s="443"/>
      <c r="W144" s="444"/>
      <c r="X144" s="445"/>
      <c r="Y144" s="502"/>
      <c r="Z144" s="443"/>
      <c r="AA144" s="443"/>
      <c r="AB144" s="489"/>
      <c r="AC144" s="445"/>
      <c r="AD144" s="32"/>
      <c r="AE144" s="1"/>
      <c r="AF144" s="425"/>
    </row>
    <row r="145" spans="2:32" x14ac:dyDescent="0.2">
      <c r="B145" s="506" t="s">
        <v>94</v>
      </c>
      <c r="C145" s="505" t="s">
        <v>2112</v>
      </c>
      <c r="D145" s="443">
        <v>130</v>
      </c>
      <c r="E145" s="445" t="s">
        <v>1112</v>
      </c>
      <c r="F145" s="500"/>
      <c r="G145" s="443">
        <v>2</v>
      </c>
      <c r="H145" s="443"/>
      <c r="I145" s="443">
        <v>9</v>
      </c>
      <c r="J145" s="443"/>
      <c r="K145" s="443"/>
      <c r="L145" s="443"/>
      <c r="M145" s="443"/>
      <c r="N145" s="443"/>
      <c r="O145" s="443"/>
      <c r="P145" s="443"/>
      <c r="Q145" s="443"/>
      <c r="R145" s="446"/>
      <c r="S145" s="501" t="s">
        <v>2453</v>
      </c>
      <c r="T145" s="442"/>
      <c r="U145" s="443"/>
      <c r="V145" s="443"/>
      <c r="W145" s="444"/>
      <c r="X145" s="445"/>
      <c r="Y145" s="502"/>
      <c r="Z145" s="443"/>
      <c r="AA145" s="443"/>
      <c r="AB145" s="489"/>
      <c r="AC145" s="445"/>
      <c r="AD145" s="32"/>
      <c r="AE145" s="1"/>
      <c r="AF145" s="425"/>
    </row>
    <row r="146" spans="2:32" x14ac:dyDescent="0.2">
      <c r="B146" s="506" t="s">
        <v>94</v>
      </c>
      <c r="C146" s="505" t="s">
        <v>2112</v>
      </c>
      <c r="D146" s="443">
        <v>131</v>
      </c>
      <c r="E146" s="445" t="s">
        <v>44</v>
      </c>
      <c r="F146" s="500"/>
      <c r="G146" s="443">
        <v>1</v>
      </c>
      <c r="H146" s="443"/>
      <c r="I146" s="443">
        <v>6</v>
      </c>
      <c r="J146" s="443"/>
      <c r="K146" s="443"/>
      <c r="L146" s="443"/>
      <c r="M146" s="443"/>
      <c r="N146" s="443">
        <v>3</v>
      </c>
      <c r="O146" s="443"/>
      <c r="P146" s="443"/>
      <c r="Q146" s="443"/>
      <c r="R146" s="446"/>
      <c r="S146" s="501" t="s">
        <v>2453</v>
      </c>
      <c r="T146" s="516"/>
      <c r="U146" s="443"/>
      <c r="V146" s="443"/>
      <c r="W146" s="444"/>
      <c r="X146" s="445"/>
      <c r="Y146" s="502"/>
      <c r="Z146" s="443"/>
      <c r="AA146" s="443"/>
      <c r="AB146" s="489"/>
      <c r="AC146" s="445"/>
      <c r="AD146" s="32"/>
      <c r="AE146" s="1"/>
      <c r="AF146" s="425"/>
    </row>
    <row r="147" spans="2:32" x14ac:dyDescent="0.2">
      <c r="B147" s="506" t="s">
        <v>94</v>
      </c>
      <c r="C147" s="505" t="s">
        <v>2112</v>
      </c>
      <c r="D147" s="443">
        <v>132</v>
      </c>
      <c r="E147" s="445" t="s">
        <v>55</v>
      </c>
      <c r="F147" s="500"/>
      <c r="G147" s="443">
        <v>2</v>
      </c>
      <c r="H147" s="443"/>
      <c r="I147" s="443">
        <v>6</v>
      </c>
      <c r="J147" s="443"/>
      <c r="K147" s="443"/>
      <c r="L147" s="443"/>
      <c r="M147" s="443"/>
      <c r="N147" s="443"/>
      <c r="O147" s="443"/>
      <c r="P147" s="443">
        <v>3</v>
      </c>
      <c r="Q147" s="443"/>
      <c r="R147" s="446"/>
      <c r="S147" s="501" t="s">
        <v>2454</v>
      </c>
      <c r="T147" s="442"/>
      <c r="U147" s="443"/>
      <c r="V147" s="443"/>
      <c r="W147" s="444"/>
      <c r="X147" s="445"/>
      <c r="Y147" s="502"/>
      <c r="Z147" s="443"/>
      <c r="AA147" s="443"/>
      <c r="AB147" s="489"/>
      <c r="AC147" s="445"/>
      <c r="AD147" s="32"/>
      <c r="AE147" s="1"/>
      <c r="AF147" s="425"/>
    </row>
    <row r="148" spans="2:32" x14ac:dyDescent="0.2">
      <c r="B148" s="506" t="s">
        <v>94</v>
      </c>
      <c r="C148" s="505" t="s">
        <v>2112</v>
      </c>
      <c r="D148" s="443">
        <v>133</v>
      </c>
      <c r="E148" s="445" t="s">
        <v>1109</v>
      </c>
      <c r="F148" s="500"/>
      <c r="G148" s="443">
        <v>4</v>
      </c>
      <c r="H148" s="443"/>
      <c r="I148" s="443">
        <v>3</v>
      </c>
      <c r="J148" s="443"/>
      <c r="K148" s="443">
        <v>3</v>
      </c>
      <c r="L148" s="443"/>
      <c r="M148" s="443"/>
      <c r="N148" s="443"/>
      <c r="O148" s="443"/>
      <c r="P148" s="443"/>
      <c r="Q148" s="443"/>
      <c r="R148" s="446"/>
      <c r="S148" s="501" t="s">
        <v>2455</v>
      </c>
      <c r="T148" s="442"/>
      <c r="U148" s="443"/>
      <c r="V148" s="443"/>
      <c r="W148" s="444"/>
      <c r="X148" s="445"/>
      <c r="Y148" s="502"/>
      <c r="Z148" s="443"/>
      <c r="AA148" s="443"/>
      <c r="AB148" s="489"/>
      <c r="AC148" s="445"/>
      <c r="AD148" s="32"/>
      <c r="AE148" s="1"/>
      <c r="AF148" s="425"/>
    </row>
    <row r="149" spans="2:32" x14ac:dyDescent="0.2">
      <c r="B149" s="506" t="s">
        <v>94</v>
      </c>
      <c r="C149" s="505" t="s">
        <v>2112</v>
      </c>
      <c r="D149" s="443">
        <v>134</v>
      </c>
      <c r="E149" s="445" t="s">
        <v>42</v>
      </c>
      <c r="F149" s="500"/>
      <c r="G149" s="443">
        <v>3</v>
      </c>
      <c r="H149" s="443"/>
      <c r="I149" s="443"/>
      <c r="J149" s="443"/>
      <c r="K149" s="443"/>
      <c r="L149" s="443"/>
      <c r="M149" s="443"/>
      <c r="N149" s="443">
        <v>3</v>
      </c>
      <c r="O149" s="443"/>
      <c r="P149" s="443"/>
      <c r="Q149" s="443"/>
      <c r="R149" s="446"/>
      <c r="S149" s="501" t="s">
        <v>2456</v>
      </c>
      <c r="T149" s="516"/>
      <c r="U149" s="443"/>
      <c r="V149" s="443"/>
      <c r="W149" s="444"/>
      <c r="X149" s="445"/>
      <c r="Y149" s="502"/>
      <c r="Z149" s="443"/>
      <c r="AA149" s="443"/>
      <c r="AB149" s="489"/>
      <c r="AC149" s="445"/>
      <c r="AD149" s="32"/>
      <c r="AE149" s="1"/>
      <c r="AF149" s="425"/>
    </row>
    <row r="150" spans="2:32" x14ac:dyDescent="0.2">
      <c r="B150" s="506" t="s">
        <v>94</v>
      </c>
      <c r="C150" s="505" t="s">
        <v>2112</v>
      </c>
      <c r="D150" s="443">
        <v>135</v>
      </c>
      <c r="E150" s="445" t="s">
        <v>42</v>
      </c>
      <c r="F150" s="500"/>
      <c r="G150" s="443">
        <v>3</v>
      </c>
      <c r="H150" s="443"/>
      <c r="I150" s="443"/>
      <c r="J150" s="443"/>
      <c r="K150" s="443"/>
      <c r="L150" s="443"/>
      <c r="M150" s="443"/>
      <c r="N150" s="443"/>
      <c r="O150" s="443"/>
      <c r="P150" s="443"/>
      <c r="Q150" s="443"/>
      <c r="R150" s="446"/>
      <c r="S150" s="501" t="s">
        <v>2457</v>
      </c>
      <c r="T150" s="442"/>
      <c r="U150" s="443"/>
      <c r="V150" s="443"/>
      <c r="W150" s="444"/>
      <c r="X150" s="445"/>
      <c r="Y150" s="502"/>
      <c r="Z150" s="443"/>
      <c r="AA150" s="443"/>
      <c r="AB150" s="489"/>
      <c r="AC150" s="445"/>
      <c r="AD150" s="32"/>
      <c r="AE150" s="1"/>
      <c r="AF150" s="425"/>
    </row>
    <row r="151" spans="2:32" x14ac:dyDescent="0.2">
      <c r="B151" s="506" t="s">
        <v>94</v>
      </c>
      <c r="C151" s="505" t="s">
        <v>2112</v>
      </c>
      <c r="D151" s="443">
        <v>136</v>
      </c>
      <c r="E151" s="445" t="s">
        <v>1109</v>
      </c>
      <c r="F151" s="500"/>
      <c r="G151" s="443">
        <v>4</v>
      </c>
      <c r="H151" s="443"/>
      <c r="I151" s="443">
        <v>3</v>
      </c>
      <c r="J151" s="443"/>
      <c r="K151" s="443"/>
      <c r="L151" s="443"/>
      <c r="M151" s="443"/>
      <c r="N151" s="443">
        <v>3</v>
      </c>
      <c r="O151" s="443"/>
      <c r="P151" s="443"/>
      <c r="Q151" s="443"/>
      <c r="R151" s="446"/>
      <c r="S151" s="501" t="s">
        <v>1907</v>
      </c>
      <c r="T151" s="516"/>
      <c r="U151" s="443"/>
      <c r="V151" s="443"/>
      <c r="W151" s="444"/>
      <c r="X151" s="445"/>
      <c r="Y151" s="502"/>
      <c r="Z151" s="443"/>
      <c r="AA151" s="443"/>
      <c r="AB151" s="489"/>
      <c r="AC151" s="445"/>
      <c r="AD151" s="32"/>
      <c r="AE151" s="1"/>
      <c r="AF151" s="425"/>
    </row>
    <row r="152" spans="2:32" x14ac:dyDescent="0.2">
      <c r="B152" s="506" t="s">
        <v>94</v>
      </c>
      <c r="C152" s="505" t="s">
        <v>2112</v>
      </c>
      <c r="D152" s="443">
        <v>137</v>
      </c>
      <c r="E152" s="445" t="s">
        <v>44</v>
      </c>
      <c r="F152" s="500"/>
      <c r="G152" s="443">
        <v>1</v>
      </c>
      <c r="H152" s="443"/>
      <c r="I152" s="443">
        <v>6</v>
      </c>
      <c r="J152" s="443"/>
      <c r="K152" s="443"/>
      <c r="L152" s="443"/>
      <c r="M152" s="443"/>
      <c r="N152" s="443"/>
      <c r="O152" s="443"/>
      <c r="P152" s="443"/>
      <c r="Q152" s="443"/>
      <c r="R152" s="446"/>
      <c r="S152" s="501" t="s">
        <v>2458</v>
      </c>
      <c r="T152" s="516"/>
      <c r="U152" s="443"/>
      <c r="V152" s="443"/>
      <c r="W152" s="444"/>
      <c r="X152" s="445"/>
      <c r="Y152" s="502"/>
      <c r="Z152" s="443"/>
      <c r="AA152" s="443"/>
      <c r="AB152" s="489"/>
      <c r="AC152" s="445"/>
      <c r="AD152" s="32"/>
      <c r="AE152" s="1"/>
      <c r="AF152" s="425"/>
    </row>
    <row r="153" spans="2:32" x14ac:dyDescent="0.2">
      <c r="B153" s="506" t="s">
        <v>94</v>
      </c>
      <c r="C153" s="505" t="s">
        <v>2112</v>
      </c>
      <c r="D153" s="443">
        <v>138</v>
      </c>
      <c r="E153" s="445" t="s">
        <v>42</v>
      </c>
      <c r="F153" s="500"/>
      <c r="G153" s="443">
        <v>3</v>
      </c>
      <c r="H153" s="443"/>
      <c r="I153" s="443"/>
      <c r="J153" s="443"/>
      <c r="K153" s="443"/>
      <c r="L153" s="443"/>
      <c r="M153" s="443"/>
      <c r="N153" s="443">
        <v>3</v>
      </c>
      <c r="O153" s="443"/>
      <c r="P153" s="443"/>
      <c r="Q153" s="443"/>
      <c r="R153" s="446"/>
      <c r="S153" s="501" t="s">
        <v>1907</v>
      </c>
      <c r="T153" s="516"/>
      <c r="U153" s="443"/>
      <c r="V153" s="443"/>
      <c r="W153" s="444"/>
      <c r="X153" s="445"/>
      <c r="Y153" s="502"/>
      <c r="Z153" s="443"/>
      <c r="AA153" s="443"/>
      <c r="AB153" s="489"/>
      <c r="AC153" s="445"/>
      <c r="AD153" s="32"/>
      <c r="AE153" s="1"/>
      <c r="AF153" s="425"/>
    </row>
    <row r="154" spans="2:32" x14ac:dyDescent="0.2">
      <c r="B154" s="506" t="s">
        <v>94</v>
      </c>
      <c r="C154" s="505" t="s">
        <v>2112</v>
      </c>
      <c r="D154" s="443">
        <v>139</v>
      </c>
      <c r="E154" s="445" t="s">
        <v>42</v>
      </c>
      <c r="F154" s="500"/>
      <c r="G154" s="443">
        <v>3</v>
      </c>
      <c r="H154" s="443"/>
      <c r="I154" s="443"/>
      <c r="J154" s="443"/>
      <c r="K154" s="443"/>
      <c r="L154" s="443"/>
      <c r="M154" s="443"/>
      <c r="N154" s="443"/>
      <c r="O154" s="443"/>
      <c r="P154" s="443"/>
      <c r="Q154" s="443"/>
      <c r="R154" s="446"/>
      <c r="S154" s="501" t="s">
        <v>2442</v>
      </c>
      <c r="T154" s="516"/>
      <c r="U154" s="443"/>
      <c r="V154" s="443"/>
      <c r="W154" s="444"/>
      <c r="X154" s="445"/>
      <c r="Y154" s="502"/>
      <c r="Z154" s="443"/>
      <c r="AA154" s="443"/>
      <c r="AB154" s="489"/>
      <c r="AC154" s="445"/>
      <c r="AD154" s="32"/>
      <c r="AE154" s="1"/>
      <c r="AF154" s="425"/>
    </row>
    <row r="155" spans="2:32" x14ac:dyDescent="0.2">
      <c r="B155" s="506" t="s">
        <v>94</v>
      </c>
      <c r="C155" s="505" t="s">
        <v>2112</v>
      </c>
      <c r="D155" s="443">
        <v>140</v>
      </c>
      <c r="E155" s="445" t="s">
        <v>42</v>
      </c>
      <c r="F155" s="500"/>
      <c r="G155" s="443">
        <v>3</v>
      </c>
      <c r="H155" s="443"/>
      <c r="I155" s="443"/>
      <c r="J155" s="443"/>
      <c r="K155" s="443">
        <v>3</v>
      </c>
      <c r="L155" s="443"/>
      <c r="M155" s="443"/>
      <c r="N155" s="443"/>
      <c r="O155" s="443"/>
      <c r="P155" s="443"/>
      <c r="Q155" s="443"/>
      <c r="R155" s="446"/>
      <c r="S155" s="501" t="s">
        <v>2459</v>
      </c>
      <c r="T155" s="442"/>
      <c r="U155" s="443"/>
      <c r="V155" s="443"/>
      <c r="W155" s="444"/>
      <c r="X155" s="445"/>
      <c r="Y155" s="502"/>
      <c r="Z155" s="443"/>
      <c r="AA155" s="443"/>
      <c r="AB155" s="489"/>
      <c r="AC155" s="445"/>
      <c r="AD155" s="32"/>
      <c r="AE155" s="1"/>
      <c r="AF155" s="425"/>
    </row>
    <row r="156" spans="2:32" x14ac:dyDescent="0.2">
      <c r="B156" s="506" t="s">
        <v>94</v>
      </c>
      <c r="C156" s="505" t="s">
        <v>2112</v>
      </c>
      <c r="D156" s="443">
        <v>141</v>
      </c>
      <c r="E156" s="445" t="s">
        <v>44</v>
      </c>
      <c r="F156" s="500"/>
      <c r="G156" s="443"/>
      <c r="H156" s="443"/>
      <c r="I156" s="443">
        <v>6</v>
      </c>
      <c r="J156" s="443"/>
      <c r="K156" s="443">
        <v>3</v>
      </c>
      <c r="L156" s="443"/>
      <c r="M156" s="443"/>
      <c r="N156" s="443"/>
      <c r="O156" s="443"/>
      <c r="P156" s="443"/>
      <c r="Q156" s="443"/>
      <c r="R156" s="446"/>
      <c r="S156" s="509" t="s">
        <v>2460</v>
      </c>
      <c r="T156" s="516"/>
      <c r="U156" s="443"/>
      <c r="V156" s="443"/>
      <c r="W156" s="444"/>
      <c r="X156" s="445"/>
      <c r="Y156" s="502"/>
      <c r="Z156" s="443"/>
      <c r="AA156" s="443"/>
      <c r="AB156" s="489"/>
      <c r="AC156" s="445"/>
      <c r="AD156" s="32"/>
      <c r="AE156" s="1"/>
      <c r="AF156" s="425"/>
    </row>
    <row r="157" spans="2:32" x14ac:dyDescent="0.2">
      <c r="B157" s="506" t="s">
        <v>94</v>
      </c>
      <c r="C157" s="505" t="s">
        <v>2112</v>
      </c>
      <c r="D157" s="443">
        <v>142</v>
      </c>
      <c r="E157" s="445" t="s">
        <v>44</v>
      </c>
      <c r="F157" s="500"/>
      <c r="G157" s="443"/>
      <c r="H157" s="443"/>
      <c r="I157" s="443">
        <v>6</v>
      </c>
      <c r="J157" s="443"/>
      <c r="K157" s="443"/>
      <c r="L157" s="443"/>
      <c r="M157" s="443"/>
      <c r="N157" s="443"/>
      <c r="O157" s="443"/>
      <c r="P157" s="443">
        <v>3</v>
      </c>
      <c r="Q157" s="443"/>
      <c r="R157" s="446"/>
      <c r="S157" s="501" t="s">
        <v>2461</v>
      </c>
      <c r="T157" s="516"/>
      <c r="U157" s="443"/>
      <c r="V157" s="443"/>
      <c r="W157" s="444"/>
      <c r="X157" s="445"/>
      <c r="Y157" s="502"/>
      <c r="Z157" s="443"/>
      <c r="AA157" s="443"/>
      <c r="AB157" s="489"/>
      <c r="AC157" s="445"/>
      <c r="AD157" s="32"/>
      <c r="AE157" s="1"/>
      <c r="AF157" s="425"/>
    </row>
    <row r="158" spans="2:32" x14ac:dyDescent="0.2">
      <c r="B158" s="506" t="s">
        <v>94</v>
      </c>
      <c r="C158" s="505" t="s">
        <v>2112</v>
      </c>
      <c r="D158" s="443">
        <v>143</v>
      </c>
      <c r="E158" s="445" t="s">
        <v>1113</v>
      </c>
      <c r="F158" s="500"/>
      <c r="G158" s="443">
        <v>4</v>
      </c>
      <c r="H158" s="443">
        <v>3</v>
      </c>
      <c r="I158" s="443"/>
      <c r="J158" s="443"/>
      <c r="K158" s="443"/>
      <c r="L158" s="443"/>
      <c r="M158" s="443"/>
      <c r="N158" s="443">
        <v>3</v>
      </c>
      <c r="O158" s="443"/>
      <c r="P158" s="443"/>
      <c r="Q158" s="443"/>
      <c r="R158" s="446"/>
      <c r="S158" s="501" t="s">
        <v>1907</v>
      </c>
      <c r="T158" s="516"/>
      <c r="U158" s="443"/>
      <c r="V158" s="443"/>
      <c r="W158" s="444"/>
      <c r="X158" s="445"/>
      <c r="Y158" s="502"/>
      <c r="Z158" s="443"/>
      <c r="AA158" s="443"/>
      <c r="AB158" s="489"/>
      <c r="AC158" s="445"/>
      <c r="AD158" s="32"/>
      <c r="AE158" s="1"/>
      <c r="AF158" s="425"/>
    </row>
    <row r="159" spans="2:32" x14ac:dyDescent="0.2">
      <c r="B159" s="506" t="s">
        <v>94</v>
      </c>
      <c r="C159" s="505" t="s">
        <v>2112</v>
      </c>
      <c r="D159" s="443">
        <v>144</v>
      </c>
      <c r="E159" s="445" t="s">
        <v>44</v>
      </c>
      <c r="F159" s="500"/>
      <c r="G159" s="443">
        <v>1</v>
      </c>
      <c r="H159" s="443">
        <v>3</v>
      </c>
      <c r="I159" s="443">
        <v>3</v>
      </c>
      <c r="J159" s="443"/>
      <c r="K159" s="443"/>
      <c r="L159" s="443"/>
      <c r="M159" s="443"/>
      <c r="N159" s="443"/>
      <c r="O159" s="443"/>
      <c r="P159" s="443"/>
      <c r="Q159" s="443"/>
      <c r="R159" s="443"/>
      <c r="S159" s="501" t="s">
        <v>2442</v>
      </c>
      <c r="T159" s="516"/>
      <c r="U159" s="443"/>
      <c r="V159" s="443"/>
      <c r="W159" s="444"/>
      <c r="X159" s="445"/>
      <c r="Y159" s="502"/>
      <c r="Z159" s="443"/>
      <c r="AA159" s="443"/>
      <c r="AB159" s="489"/>
      <c r="AC159" s="445"/>
      <c r="AD159" s="32"/>
      <c r="AE159" s="1"/>
      <c r="AF159" s="425"/>
    </row>
    <row r="160" spans="2:32" x14ac:dyDescent="0.2">
      <c r="B160" s="506" t="s">
        <v>94</v>
      </c>
      <c r="C160" s="505" t="s">
        <v>2112</v>
      </c>
      <c r="D160" s="443">
        <v>145</v>
      </c>
      <c r="E160" s="445" t="s">
        <v>42</v>
      </c>
      <c r="F160" s="500"/>
      <c r="G160" s="443">
        <v>3</v>
      </c>
      <c r="H160" s="443"/>
      <c r="I160" s="443"/>
      <c r="J160" s="443"/>
      <c r="K160" s="443"/>
      <c r="L160" s="443"/>
      <c r="M160" s="443"/>
      <c r="N160" s="443"/>
      <c r="O160" s="443"/>
      <c r="P160" s="443"/>
      <c r="Q160" s="443"/>
      <c r="R160" s="443"/>
      <c r="S160" s="501" t="s">
        <v>2442</v>
      </c>
      <c r="T160" s="442"/>
      <c r="U160" s="443"/>
      <c r="V160" s="443"/>
      <c r="W160" s="444"/>
      <c r="X160" s="445"/>
      <c r="Y160" s="502"/>
      <c r="Z160" s="443"/>
      <c r="AA160" s="443"/>
      <c r="AB160" s="489"/>
      <c r="AC160" s="445"/>
      <c r="AD160" s="32"/>
      <c r="AE160" s="1"/>
      <c r="AF160" s="425"/>
    </row>
    <row r="161" spans="2:32" x14ac:dyDescent="0.2">
      <c r="B161" s="506" t="s">
        <v>94</v>
      </c>
      <c r="C161" s="505" t="s">
        <v>2112</v>
      </c>
      <c r="D161" s="443">
        <v>146</v>
      </c>
      <c r="E161" s="445" t="s">
        <v>50</v>
      </c>
      <c r="F161" s="500"/>
      <c r="G161" s="443">
        <v>2</v>
      </c>
      <c r="H161" s="443"/>
      <c r="I161" s="443">
        <v>6</v>
      </c>
      <c r="J161" s="443"/>
      <c r="K161" s="443"/>
      <c r="L161" s="443"/>
      <c r="M161" s="443"/>
      <c r="N161" s="443"/>
      <c r="O161" s="443"/>
      <c r="P161" s="443"/>
      <c r="Q161" s="443"/>
      <c r="R161" s="443"/>
      <c r="S161" s="501" t="s">
        <v>2442</v>
      </c>
      <c r="T161" s="442"/>
      <c r="U161" s="443"/>
      <c r="V161" s="443"/>
      <c r="W161" s="444"/>
      <c r="X161" s="445"/>
      <c r="Y161" s="502"/>
      <c r="Z161" s="443"/>
      <c r="AA161" s="443"/>
      <c r="AB161" s="489"/>
      <c r="AC161" s="445"/>
      <c r="AD161" s="32"/>
      <c r="AE161" s="1"/>
      <c r="AF161" s="425"/>
    </row>
    <row r="162" spans="2:32" x14ac:dyDescent="0.2">
      <c r="B162" s="506" t="s">
        <v>94</v>
      </c>
      <c r="C162" s="505" t="s">
        <v>2112</v>
      </c>
      <c r="D162" s="443">
        <v>147</v>
      </c>
      <c r="E162" s="445" t="s">
        <v>49</v>
      </c>
      <c r="F162" s="500"/>
      <c r="G162" s="443"/>
      <c r="H162" s="443"/>
      <c r="I162" s="443">
        <v>3</v>
      </c>
      <c r="J162" s="443"/>
      <c r="K162" s="443">
        <v>3</v>
      </c>
      <c r="L162" s="443"/>
      <c r="M162" s="443"/>
      <c r="N162" s="443">
        <v>3</v>
      </c>
      <c r="O162" s="443"/>
      <c r="P162" s="443"/>
      <c r="Q162" s="443"/>
      <c r="R162" s="443"/>
      <c r="S162" s="501" t="s">
        <v>2462</v>
      </c>
      <c r="T162" s="516"/>
      <c r="U162" s="443"/>
      <c r="V162" s="443"/>
      <c r="W162" s="444"/>
      <c r="X162" s="445"/>
      <c r="Y162" s="502"/>
      <c r="Z162" s="443"/>
      <c r="AA162" s="443"/>
      <c r="AB162" s="444"/>
      <c r="AC162" s="445"/>
      <c r="AD162" s="32"/>
      <c r="AE162" s="1"/>
      <c r="AF162" s="425"/>
    </row>
    <row r="163" spans="2:32" x14ac:dyDescent="0.2">
      <c r="B163" s="506" t="s">
        <v>94</v>
      </c>
      <c r="C163" s="505" t="s">
        <v>2112</v>
      </c>
      <c r="D163" s="443">
        <v>148</v>
      </c>
      <c r="E163" s="445" t="s">
        <v>55</v>
      </c>
      <c r="F163" s="500"/>
      <c r="G163" s="443">
        <v>1</v>
      </c>
      <c r="H163" s="443"/>
      <c r="I163" s="443">
        <v>6</v>
      </c>
      <c r="J163" s="443"/>
      <c r="K163" s="443"/>
      <c r="L163" s="443"/>
      <c r="M163" s="443"/>
      <c r="N163" s="443"/>
      <c r="O163" s="443"/>
      <c r="P163" s="443"/>
      <c r="Q163" s="443"/>
      <c r="R163" s="443"/>
      <c r="S163" s="509" t="s">
        <v>1322</v>
      </c>
      <c r="T163" s="516"/>
      <c r="U163" s="443"/>
      <c r="V163" s="443"/>
      <c r="W163" s="444"/>
      <c r="X163" s="445"/>
      <c r="Y163" s="502"/>
      <c r="Z163" s="443"/>
      <c r="AA163" s="443"/>
      <c r="AB163" s="444"/>
      <c r="AC163" s="445"/>
      <c r="AD163" s="32"/>
      <c r="AE163" s="1"/>
      <c r="AF163" s="425"/>
    </row>
    <row r="164" spans="2:32" x14ac:dyDescent="0.2">
      <c r="B164" s="506" t="s">
        <v>94</v>
      </c>
      <c r="C164" s="505" t="s">
        <v>2112</v>
      </c>
      <c r="D164" s="443">
        <v>149</v>
      </c>
      <c r="E164" s="445" t="s">
        <v>42</v>
      </c>
      <c r="F164" s="500"/>
      <c r="G164" s="443">
        <v>3</v>
      </c>
      <c r="H164" s="443"/>
      <c r="I164" s="443"/>
      <c r="J164" s="443"/>
      <c r="K164" s="443"/>
      <c r="L164" s="443"/>
      <c r="M164" s="443"/>
      <c r="N164" s="443">
        <v>3</v>
      </c>
      <c r="O164" s="443"/>
      <c r="P164" s="443"/>
      <c r="Q164" s="443"/>
      <c r="R164" s="443"/>
      <c r="S164" s="501" t="s">
        <v>2442</v>
      </c>
      <c r="T164" s="516"/>
      <c r="U164" s="443"/>
      <c r="V164" s="443"/>
      <c r="W164" s="444"/>
      <c r="X164" s="445"/>
      <c r="Y164" s="502"/>
      <c r="Z164" s="443"/>
      <c r="AA164" s="443"/>
      <c r="AB164" s="444"/>
      <c r="AC164" s="445"/>
      <c r="AD164" s="32"/>
      <c r="AE164" s="1"/>
      <c r="AF164" s="425"/>
    </row>
    <row r="165" spans="2:32" x14ac:dyDescent="0.2">
      <c r="B165" s="506" t="s">
        <v>94</v>
      </c>
      <c r="C165" s="505" t="s">
        <v>2112</v>
      </c>
      <c r="D165" s="443">
        <v>150</v>
      </c>
      <c r="E165" s="445" t="s">
        <v>42</v>
      </c>
      <c r="F165" s="500"/>
      <c r="G165" s="443">
        <v>3</v>
      </c>
      <c r="H165" s="443"/>
      <c r="I165" s="443"/>
      <c r="J165" s="443"/>
      <c r="K165" s="443"/>
      <c r="L165" s="443"/>
      <c r="M165" s="443"/>
      <c r="N165" s="443"/>
      <c r="O165" s="443"/>
      <c r="P165" s="443"/>
      <c r="Q165" s="443"/>
      <c r="R165" s="443"/>
      <c r="S165" s="501" t="s">
        <v>2442</v>
      </c>
      <c r="T165" s="516"/>
      <c r="U165" s="443"/>
      <c r="V165" s="443"/>
      <c r="W165" s="444"/>
      <c r="X165" s="445"/>
      <c r="Y165" s="502"/>
      <c r="Z165" s="443"/>
      <c r="AA165" s="443"/>
      <c r="AB165" s="444"/>
      <c r="AC165" s="445"/>
      <c r="AD165" s="32"/>
      <c r="AE165" s="1"/>
      <c r="AF165" s="425"/>
    </row>
    <row r="166" spans="2:32" x14ac:dyDescent="0.2">
      <c r="B166" s="506" t="s">
        <v>94</v>
      </c>
      <c r="C166" s="505" t="s">
        <v>2112</v>
      </c>
      <c r="D166" s="443">
        <v>151</v>
      </c>
      <c r="E166" s="445" t="s">
        <v>57</v>
      </c>
      <c r="F166" s="500"/>
      <c r="G166" s="443">
        <v>3</v>
      </c>
      <c r="H166" s="443"/>
      <c r="I166" s="443"/>
      <c r="J166" s="443"/>
      <c r="K166" s="443">
        <v>2</v>
      </c>
      <c r="L166" s="443"/>
      <c r="M166" s="443"/>
      <c r="N166" s="443">
        <v>3</v>
      </c>
      <c r="O166" s="443"/>
      <c r="P166" s="443"/>
      <c r="Q166" s="443"/>
      <c r="R166" s="443"/>
      <c r="S166" s="501" t="s">
        <v>2463</v>
      </c>
      <c r="T166" s="442"/>
      <c r="U166" s="443"/>
      <c r="V166" s="443"/>
      <c r="W166" s="444"/>
      <c r="X166" s="445"/>
      <c r="Y166" s="502"/>
      <c r="Z166" s="443"/>
      <c r="AA166" s="443"/>
      <c r="AB166" s="444"/>
      <c r="AC166" s="445"/>
      <c r="AD166" s="32"/>
      <c r="AE166" s="1"/>
      <c r="AF166" s="425"/>
    </row>
    <row r="167" spans="2:32" x14ac:dyDescent="0.2">
      <c r="B167" s="506" t="s">
        <v>94</v>
      </c>
      <c r="C167" s="505" t="s">
        <v>2112</v>
      </c>
      <c r="D167" s="443">
        <v>152</v>
      </c>
      <c r="E167" s="445" t="s">
        <v>42</v>
      </c>
      <c r="F167" s="500"/>
      <c r="G167" s="443">
        <v>3</v>
      </c>
      <c r="H167" s="443"/>
      <c r="I167" s="443"/>
      <c r="J167" s="443"/>
      <c r="K167" s="443"/>
      <c r="L167" s="443"/>
      <c r="M167" s="443"/>
      <c r="N167" s="443"/>
      <c r="O167" s="443"/>
      <c r="P167" s="443"/>
      <c r="Q167" s="443"/>
      <c r="R167" s="443"/>
      <c r="S167" s="501" t="s">
        <v>2442</v>
      </c>
      <c r="T167" s="442"/>
      <c r="U167" s="443"/>
      <c r="V167" s="443"/>
      <c r="W167" s="444"/>
      <c r="X167" s="445"/>
      <c r="Y167" s="502"/>
      <c r="Z167" s="443"/>
      <c r="AA167" s="443"/>
      <c r="AB167" s="444"/>
      <c r="AC167" s="445"/>
      <c r="AD167" s="32"/>
      <c r="AE167" s="1"/>
      <c r="AF167" s="425"/>
    </row>
    <row r="168" spans="2:32" x14ac:dyDescent="0.2">
      <c r="B168" s="506" t="s">
        <v>94</v>
      </c>
      <c r="C168" s="505" t="s">
        <v>2112</v>
      </c>
      <c r="D168" s="443">
        <v>153</v>
      </c>
      <c r="E168" s="445" t="s">
        <v>42</v>
      </c>
      <c r="F168" s="500"/>
      <c r="G168" s="443">
        <v>3</v>
      </c>
      <c r="H168" s="443"/>
      <c r="I168" s="443"/>
      <c r="J168" s="443"/>
      <c r="K168" s="443"/>
      <c r="L168" s="443"/>
      <c r="M168" s="443"/>
      <c r="N168" s="443">
        <v>3</v>
      </c>
      <c r="O168" s="443"/>
      <c r="P168" s="443"/>
      <c r="Q168" s="443"/>
      <c r="R168" s="443"/>
      <c r="S168" s="501" t="s">
        <v>1907</v>
      </c>
      <c r="T168" s="442"/>
      <c r="U168" s="443"/>
      <c r="V168" s="443"/>
      <c r="W168" s="444"/>
      <c r="X168" s="445"/>
      <c r="Y168" s="502"/>
      <c r="Z168" s="443"/>
      <c r="AA168" s="443"/>
      <c r="AB168" s="444"/>
      <c r="AC168" s="445"/>
      <c r="AD168" s="32"/>
      <c r="AE168" s="1"/>
      <c r="AF168" s="425"/>
    </row>
    <row r="169" spans="2:32" x14ac:dyDescent="0.2">
      <c r="B169" s="506" t="s">
        <v>94</v>
      </c>
      <c r="C169" s="505" t="s">
        <v>2112</v>
      </c>
      <c r="D169" s="443">
        <v>154</v>
      </c>
      <c r="E169" s="445" t="s">
        <v>42</v>
      </c>
      <c r="F169" s="500"/>
      <c r="G169" s="443">
        <v>3</v>
      </c>
      <c r="H169" s="443"/>
      <c r="I169" s="443"/>
      <c r="J169" s="443"/>
      <c r="K169" s="443"/>
      <c r="L169" s="443"/>
      <c r="M169" s="443"/>
      <c r="N169" s="443"/>
      <c r="O169" s="443"/>
      <c r="P169" s="443"/>
      <c r="Q169" s="443"/>
      <c r="R169" s="443"/>
      <c r="S169" s="501" t="s">
        <v>2442</v>
      </c>
      <c r="T169" s="442"/>
      <c r="U169" s="443"/>
      <c r="V169" s="443"/>
      <c r="W169" s="444"/>
      <c r="X169" s="445"/>
      <c r="Y169" s="502"/>
      <c r="Z169" s="443"/>
      <c r="AA169" s="443"/>
      <c r="AB169" s="444"/>
      <c r="AC169" s="445"/>
      <c r="AD169" s="32"/>
      <c r="AE169" s="1"/>
      <c r="AF169" s="425"/>
    </row>
    <row r="170" spans="2:32" x14ac:dyDescent="0.2">
      <c r="B170" s="506" t="s">
        <v>94</v>
      </c>
      <c r="C170" s="505" t="s">
        <v>2112</v>
      </c>
      <c r="D170" s="443">
        <v>155</v>
      </c>
      <c r="E170" s="445" t="s">
        <v>44</v>
      </c>
      <c r="F170" s="436"/>
      <c r="G170" s="443"/>
      <c r="H170" s="443"/>
      <c r="I170" s="443">
        <v>4</v>
      </c>
      <c r="J170" s="443"/>
      <c r="K170" s="443">
        <v>1</v>
      </c>
      <c r="L170" s="443"/>
      <c r="M170" s="443"/>
      <c r="N170" s="443">
        <v>3</v>
      </c>
      <c r="O170" s="443"/>
      <c r="P170" s="443"/>
      <c r="Q170" s="443"/>
      <c r="R170" s="443"/>
      <c r="S170" s="501" t="s">
        <v>2464</v>
      </c>
      <c r="T170" s="442"/>
      <c r="U170" s="443"/>
      <c r="V170" s="443"/>
      <c r="W170" s="444"/>
      <c r="X170" s="445"/>
      <c r="Y170" s="502"/>
      <c r="Z170" s="443"/>
      <c r="AA170" s="443"/>
      <c r="AB170" s="444"/>
      <c r="AC170" s="445"/>
      <c r="AD170" s="32"/>
      <c r="AE170" s="1"/>
      <c r="AF170" s="425"/>
    </row>
    <row r="171" spans="2:32" x14ac:dyDescent="0.2">
      <c r="B171" s="506" t="s">
        <v>94</v>
      </c>
      <c r="C171" s="505" t="s">
        <v>2112</v>
      </c>
      <c r="D171" s="443">
        <v>156</v>
      </c>
      <c r="E171" s="445" t="s">
        <v>42</v>
      </c>
      <c r="F171" s="436"/>
      <c r="G171" s="443">
        <v>3</v>
      </c>
      <c r="H171" s="443"/>
      <c r="I171" s="443"/>
      <c r="J171" s="443"/>
      <c r="K171" s="443"/>
      <c r="L171" s="443"/>
      <c r="M171" s="443"/>
      <c r="N171" s="443"/>
      <c r="O171" s="443"/>
      <c r="P171" s="443"/>
      <c r="Q171" s="443"/>
      <c r="R171" s="443"/>
      <c r="S171" s="501" t="s">
        <v>2442</v>
      </c>
      <c r="T171" s="442"/>
      <c r="U171" s="443"/>
      <c r="V171" s="443"/>
      <c r="W171" s="444"/>
      <c r="X171" s="445"/>
      <c r="Y171" s="502"/>
      <c r="Z171" s="443"/>
      <c r="AA171" s="443"/>
      <c r="AB171" s="444"/>
      <c r="AC171" s="445"/>
      <c r="AD171" s="32"/>
      <c r="AE171" s="1"/>
      <c r="AF171" s="425"/>
    </row>
    <row r="172" spans="2:32" x14ac:dyDescent="0.2">
      <c r="B172" s="506" t="s">
        <v>94</v>
      </c>
      <c r="C172" s="505" t="s">
        <v>2112</v>
      </c>
      <c r="D172" s="443">
        <v>157</v>
      </c>
      <c r="E172" s="445" t="s">
        <v>44</v>
      </c>
      <c r="F172" s="436"/>
      <c r="G172" s="443">
        <v>1</v>
      </c>
      <c r="H172" s="443"/>
      <c r="I172" s="443">
        <v>6</v>
      </c>
      <c r="J172" s="443"/>
      <c r="K172" s="443"/>
      <c r="L172" s="443"/>
      <c r="M172" s="443"/>
      <c r="N172" s="443"/>
      <c r="O172" s="443"/>
      <c r="P172" s="443"/>
      <c r="Q172" s="443"/>
      <c r="R172" s="443"/>
      <c r="S172" s="501" t="s">
        <v>2465</v>
      </c>
      <c r="T172" s="442"/>
      <c r="U172" s="443"/>
      <c r="V172" s="443"/>
      <c r="W172" s="444"/>
      <c r="X172" s="445"/>
      <c r="Y172" s="502"/>
      <c r="Z172" s="443"/>
      <c r="AA172" s="443"/>
      <c r="AB172" s="444"/>
      <c r="AC172" s="445"/>
      <c r="AD172" s="32"/>
      <c r="AE172" s="1"/>
      <c r="AF172" s="425"/>
    </row>
    <row r="173" spans="2:32" x14ac:dyDescent="0.2">
      <c r="B173" s="506" t="s">
        <v>94</v>
      </c>
      <c r="C173" s="505" t="s">
        <v>2112</v>
      </c>
      <c r="D173" s="443">
        <v>158</v>
      </c>
      <c r="E173" s="445" t="s">
        <v>42</v>
      </c>
      <c r="F173" s="436"/>
      <c r="G173" s="443">
        <v>3</v>
      </c>
      <c r="H173" s="443"/>
      <c r="I173" s="443"/>
      <c r="J173" s="443"/>
      <c r="K173" s="443"/>
      <c r="L173" s="443"/>
      <c r="M173" s="443"/>
      <c r="N173" s="443"/>
      <c r="O173" s="443"/>
      <c r="P173" s="443"/>
      <c r="Q173" s="443"/>
      <c r="R173" s="443"/>
      <c r="S173" s="501" t="s">
        <v>2442</v>
      </c>
      <c r="T173" s="442"/>
      <c r="U173" s="443"/>
      <c r="V173" s="443"/>
      <c r="W173" s="444"/>
      <c r="X173" s="445"/>
      <c r="Y173" s="502"/>
      <c r="Z173" s="443"/>
      <c r="AA173" s="443"/>
      <c r="AB173" s="444"/>
      <c r="AC173" s="445"/>
      <c r="AD173" s="32"/>
      <c r="AE173" s="1"/>
      <c r="AF173" s="425"/>
    </row>
    <row r="174" spans="2:32" x14ac:dyDescent="0.2">
      <c r="B174" s="506" t="s">
        <v>94</v>
      </c>
      <c r="C174" s="505" t="s">
        <v>2112</v>
      </c>
      <c r="D174" s="443">
        <v>159</v>
      </c>
      <c r="E174" s="445" t="s">
        <v>42</v>
      </c>
      <c r="F174" s="436"/>
      <c r="G174" s="443">
        <v>3</v>
      </c>
      <c r="H174" s="443"/>
      <c r="I174" s="443"/>
      <c r="J174" s="443"/>
      <c r="K174" s="443"/>
      <c r="L174" s="443"/>
      <c r="M174" s="443"/>
      <c r="N174" s="443">
        <v>3</v>
      </c>
      <c r="O174" s="443"/>
      <c r="P174" s="443"/>
      <c r="Q174" s="443"/>
      <c r="R174" s="443"/>
      <c r="S174" s="501" t="s">
        <v>2466</v>
      </c>
      <c r="T174" s="442"/>
      <c r="U174" s="443"/>
      <c r="V174" s="443"/>
      <c r="W174" s="444"/>
      <c r="X174" s="445"/>
      <c r="Y174" s="502"/>
      <c r="Z174" s="443"/>
      <c r="AA174" s="443"/>
      <c r="AB174" s="444"/>
      <c r="AC174" s="445"/>
      <c r="AD174" s="32"/>
      <c r="AE174" s="1"/>
      <c r="AF174" s="425"/>
    </row>
    <row r="175" spans="2:32" x14ac:dyDescent="0.2">
      <c r="B175" s="506" t="s">
        <v>94</v>
      </c>
      <c r="C175" s="505" t="s">
        <v>2112</v>
      </c>
      <c r="D175" s="443">
        <v>160</v>
      </c>
      <c r="E175" s="445" t="s">
        <v>42</v>
      </c>
      <c r="F175" s="436"/>
      <c r="G175" s="443">
        <v>3</v>
      </c>
      <c r="H175" s="443"/>
      <c r="I175" s="443"/>
      <c r="J175" s="443"/>
      <c r="K175" s="443"/>
      <c r="L175" s="443"/>
      <c r="M175" s="443"/>
      <c r="N175" s="443"/>
      <c r="O175" s="443"/>
      <c r="P175" s="443"/>
      <c r="Q175" s="443"/>
      <c r="R175" s="443"/>
      <c r="S175" s="501" t="s">
        <v>2467</v>
      </c>
      <c r="T175" s="442"/>
      <c r="U175" s="443"/>
      <c r="V175" s="443"/>
      <c r="W175" s="444"/>
      <c r="X175" s="445"/>
      <c r="Y175" s="502"/>
      <c r="Z175" s="443"/>
      <c r="AA175" s="443"/>
      <c r="AB175" s="444"/>
      <c r="AC175" s="445"/>
      <c r="AD175" s="32"/>
      <c r="AE175" s="1"/>
      <c r="AF175" s="425"/>
    </row>
    <row r="176" spans="2:32" x14ac:dyDescent="0.2">
      <c r="B176" s="506" t="s">
        <v>94</v>
      </c>
      <c r="C176" s="505" t="s">
        <v>2112</v>
      </c>
      <c r="D176" s="443">
        <v>161</v>
      </c>
      <c r="E176" s="445" t="s">
        <v>42</v>
      </c>
      <c r="F176" s="436"/>
      <c r="G176" s="443">
        <v>3</v>
      </c>
      <c r="H176" s="443"/>
      <c r="I176" s="443"/>
      <c r="J176" s="443"/>
      <c r="K176" s="443"/>
      <c r="L176" s="443"/>
      <c r="M176" s="443"/>
      <c r="N176" s="443">
        <v>3</v>
      </c>
      <c r="O176" s="443"/>
      <c r="P176" s="443"/>
      <c r="Q176" s="443"/>
      <c r="R176" s="443"/>
      <c r="S176" s="501" t="s">
        <v>1907</v>
      </c>
      <c r="T176" s="442"/>
      <c r="U176" s="443"/>
      <c r="V176" s="443"/>
      <c r="W176" s="444"/>
      <c r="X176" s="445"/>
      <c r="Y176" s="502"/>
      <c r="Z176" s="443"/>
      <c r="AA176" s="443"/>
      <c r="AB176" s="444"/>
      <c r="AC176" s="445"/>
      <c r="AD176" s="32"/>
      <c r="AE176" s="1"/>
      <c r="AF176" s="425"/>
    </row>
    <row r="177" spans="2:32" x14ac:dyDescent="0.2">
      <c r="B177" s="506" t="s">
        <v>94</v>
      </c>
      <c r="C177" s="505" t="s">
        <v>2112</v>
      </c>
      <c r="D177" s="443">
        <v>162</v>
      </c>
      <c r="E177" s="445" t="s">
        <v>1109</v>
      </c>
      <c r="F177" s="436"/>
      <c r="G177" s="443">
        <v>5</v>
      </c>
      <c r="H177" s="443"/>
      <c r="I177" s="443">
        <v>3</v>
      </c>
      <c r="J177" s="443"/>
      <c r="K177" s="443"/>
      <c r="L177" s="443"/>
      <c r="M177" s="443"/>
      <c r="N177" s="443"/>
      <c r="O177" s="443"/>
      <c r="P177" s="443"/>
      <c r="Q177" s="443"/>
      <c r="R177" s="443"/>
      <c r="S177" s="501" t="s">
        <v>2442</v>
      </c>
      <c r="T177" s="442"/>
      <c r="U177" s="443"/>
      <c r="V177" s="443"/>
      <c r="W177" s="444"/>
      <c r="X177" s="445"/>
      <c r="Y177" s="502"/>
      <c r="Z177" s="443"/>
      <c r="AA177" s="443"/>
      <c r="AB177" s="444"/>
      <c r="AC177" s="445"/>
      <c r="AD177" s="32"/>
      <c r="AE177" s="1"/>
      <c r="AF177" s="425"/>
    </row>
    <row r="178" spans="2:32" x14ac:dyDescent="0.2">
      <c r="B178" s="506" t="s">
        <v>94</v>
      </c>
      <c r="C178" s="505" t="s">
        <v>2112</v>
      </c>
      <c r="D178" s="443">
        <v>163</v>
      </c>
      <c r="E178" s="445" t="s">
        <v>49</v>
      </c>
      <c r="F178" s="436"/>
      <c r="G178" s="443"/>
      <c r="H178" s="443"/>
      <c r="I178" s="443">
        <v>3</v>
      </c>
      <c r="J178" s="443"/>
      <c r="K178" s="443"/>
      <c r="L178" s="443"/>
      <c r="M178" s="443"/>
      <c r="N178" s="443"/>
      <c r="O178" s="443"/>
      <c r="P178" s="443"/>
      <c r="Q178" s="443"/>
      <c r="R178" s="443"/>
      <c r="S178" s="501" t="s">
        <v>1138</v>
      </c>
      <c r="T178" s="442"/>
      <c r="U178" s="443"/>
      <c r="V178" s="443"/>
      <c r="W178" s="444"/>
      <c r="X178" s="445"/>
      <c r="Y178" s="502"/>
      <c r="Z178" s="443"/>
      <c r="AA178" s="443"/>
      <c r="AB178" s="444"/>
      <c r="AC178" s="445"/>
      <c r="AD178" s="32"/>
      <c r="AE178" s="1"/>
      <c r="AF178" s="425"/>
    </row>
    <row r="179" spans="2:32" x14ac:dyDescent="0.2">
      <c r="B179" s="506" t="s">
        <v>94</v>
      </c>
      <c r="C179" s="505" t="s">
        <v>2112</v>
      </c>
      <c r="D179" s="443">
        <v>164</v>
      </c>
      <c r="E179" s="445" t="s">
        <v>55</v>
      </c>
      <c r="F179" s="436"/>
      <c r="G179" s="443">
        <v>1</v>
      </c>
      <c r="H179" s="443"/>
      <c r="I179" s="443">
        <v>6</v>
      </c>
      <c r="J179" s="443"/>
      <c r="K179" s="443"/>
      <c r="L179" s="443"/>
      <c r="M179" s="443"/>
      <c r="N179" s="443">
        <v>3</v>
      </c>
      <c r="O179" s="443"/>
      <c r="P179" s="443"/>
      <c r="Q179" s="443"/>
      <c r="R179" s="443"/>
      <c r="S179" s="501" t="s">
        <v>2468</v>
      </c>
      <c r="T179" s="442"/>
      <c r="U179" s="443"/>
      <c r="V179" s="443"/>
      <c r="W179" s="444"/>
      <c r="X179" s="445"/>
      <c r="Y179" s="502"/>
      <c r="Z179" s="443"/>
      <c r="AA179" s="443"/>
      <c r="AB179" s="444"/>
      <c r="AC179" s="445"/>
      <c r="AD179" s="32"/>
      <c r="AE179" s="1"/>
      <c r="AF179" s="425"/>
    </row>
    <row r="180" spans="2:32" x14ac:dyDescent="0.2">
      <c r="B180" s="506" t="s">
        <v>94</v>
      </c>
      <c r="C180" s="505" t="s">
        <v>2112</v>
      </c>
      <c r="D180" s="443">
        <v>165</v>
      </c>
      <c r="E180" s="445" t="s">
        <v>1109</v>
      </c>
      <c r="F180" s="436"/>
      <c r="G180" s="443">
        <v>4</v>
      </c>
      <c r="H180" s="443"/>
      <c r="I180" s="443">
        <v>3</v>
      </c>
      <c r="J180" s="443"/>
      <c r="K180" s="443"/>
      <c r="L180" s="443"/>
      <c r="M180" s="443"/>
      <c r="N180" s="443"/>
      <c r="O180" s="443"/>
      <c r="P180" s="443">
        <v>3</v>
      </c>
      <c r="Q180" s="443"/>
      <c r="R180" s="443"/>
      <c r="S180" s="501" t="s">
        <v>2469</v>
      </c>
      <c r="T180" s="442"/>
      <c r="U180" s="443"/>
      <c r="V180" s="443"/>
      <c r="W180" s="444"/>
      <c r="X180" s="445"/>
      <c r="Y180" s="502"/>
      <c r="Z180" s="443"/>
      <c r="AA180" s="443"/>
      <c r="AB180" s="444"/>
      <c r="AC180" s="445"/>
      <c r="AD180" s="32"/>
      <c r="AE180" s="1"/>
      <c r="AF180" s="425"/>
    </row>
    <row r="181" spans="2:32" x14ac:dyDescent="0.2">
      <c r="B181" s="506" t="s">
        <v>94</v>
      </c>
      <c r="C181" s="505" t="s">
        <v>2112</v>
      </c>
      <c r="D181" s="443">
        <v>166</v>
      </c>
      <c r="E181" s="445" t="s">
        <v>42</v>
      </c>
      <c r="F181" s="436"/>
      <c r="G181" s="443">
        <v>3</v>
      </c>
      <c r="H181" s="443"/>
      <c r="I181" s="443"/>
      <c r="J181" s="443"/>
      <c r="K181" s="443"/>
      <c r="L181" s="443"/>
      <c r="M181" s="443"/>
      <c r="N181" s="443">
        <v>3</v>
      </c>
      <c r="O181" s="443"/>
      <c r="P181" s="443"/>
      <c r="Q181" s="443"/>
      <c r="R181" s="443"/>
      <c r="S181" s="501" t="s">
        <v>1907</v>
      </c>
      <c r="T181" s="442"/>
      <c r="U181" s="443"/>
      <c r="V181" s="443"/>
      <c r="W181" s="444"/>
      <c r="X181" s="445"/>
      <c r="Y181" s="502"/>
      <c r="Z181" s="443"/>
      <c r="AA181" s="443"/>
      <c r="AB181" s="444"/>
      <c r="AC181" s="445"/>
      <c r="AD181" s="32"/>
      <c r="AE181" s="1"/>
      <c r="AF181" s="425"/>
    </row>
    <row r="182" spans="2:32" x14ac:dyDescent="0.2">
      <c r="B182" s="506" t="s">
        <v>94</v>
      </c>
      <c r="C182" s="505" t="s">
        <v>2112</v>
      </c>
      <c r="D182" s="443">
        <v>167</v>
      </c>
      <c r="E182" s="445" t="s">
        <v>42</v>
      </c>
      <c r="F182" s="436"/>
      <c r="G182" s="443">
        <v>3</v>
      </c>
      <c r="H182" s="443"/>
      <c r="I182" s="443"/>
      <c r="J182" s="443"/>
      <c r="K182" s="443"/>
      <c r="L182" s="443"/>
      <c r="M182" s="443"/>
      <c r="N182" s="443"/>
      <c r="O182" s="443"/>
      <c r="P182" s="443"/>
      <c r="Q182" s="443"/>
      <c r="R182" s="443"/>
      <c r="S182" s="501" t="s">
        <v>2442</v>
      </c>
      <c r="T182" s="442"/>
      <c r="U182" s="443"/>
      <c r="V182" s="443"/>
      <c r="W182" s="444"/>
      <c r="X182" s="445"/>
      <c r="Y182" s="502"/>
      <c r="Z182" s="443"/>
      <c r="AA182" s="443"/>
      <c r="AB182" s="444"/>
      <c r="AC182" s="445"/>
      <c r="AD182" s="32"/>
      <c r="AE182" s="1"/>
      <c r="AF182" s="425"/>
    </row>
    <row r="183" spans="2:32" x14ac:dyDescent="0.2">
      <c r="B183" s="506" t="s">
        <v>94</v>
      </c>
      <c r="C183" s="505" t="s">
        <v>2112</v>
      </c>
      <c r="D183" s="443">
        <v>168</v>
      </c>
      <c r="E183" s="445" t="s">
        <v>42</v>
      </c>
      <c r="F183" s="436"/>
      <c r="G183" s="443">
        <v>3</v>
      </c>
      <c r="H183" s="443"/>
      <c r="I183" s="443"/>
      <c r="J183" s="443"/>
      <c r="K183" s="443"/>
      <c r="L183" s="443"/>
      <c r="M183" s="443"/>
      <c r="N183" s="443">
        <v>3</v>
      </c>
      <c r="O183" s="443"/>
      <c r="P183" s="443"/>
      <c r="Q183" s="443"/>
      <c r="R183" s="443"/>
      <c r="S183" s="501" t="s">
        <v>1907</v>
      </c>
      <c r="T183" s="442"/>
      <c r="U183" s="443"/>
      <c r="V183" s="443"/>
      <c r="W183" s="444"/>
      <c r="X183" s="445"/>
      <c r="Y183" s="502"/>
      <c r="Z183" s="443"/>
      <c r="AA183" s="443"/>
      <c r="AB183" s="444"/>
      <c r="AC183" s="445"/>
      <c r="AD183" s="32"/>
      <c r="AE183" s="1"/>
      <c r="AF183" s="425"/>
    </row>
    <row r="184" spans="2:32" x14ac:dyDescent="0.2">
      <c r="B184" s="506" t="s">
        <v>94</v>
      </c>
      <c r="C184" s="505" t="s">
        <v>2112</v>
      </c>
      <c r="D184" s="443">
        <v>169</v>
      </c>
      <c r="E184" s="445" t="s">
        <v>2399</v>
      </c>
      <c r="F184" s="436"/>
      <c r="G184" s="443">
        <v>2</v>
      </c>
      <c r="H184" s="443"/>
      <c r="I184" s="443">
        <v>9</v>
      </c>
      <c r="J184" s="443"/>
      <c r="K184" s="443"/>
      <c r="L184" s="443"/>
      <c r="M184" s="443"/>
      <c r="N184" s="443"/>
      <c r="O184" s="443"/>
      <c r="P184" s="443"/>
      <c r="Q184" s="443"/>
      <c r="R184" s="443"/>
      <c r="S184" s="509" t="s">
        <v>2470</v>
      </c>
      <c r="T184" s="442"/>
      <c r="U184" s="443"/>
      <c r="V184" s="443"/>
      <c r="W184" s="444"/>
      <c r="X184" s="445"/>
      <c r="Y184" s="502"/>
      <c r="Z184" s="443"/>
      <c r="AA184" s="443"/>
      <c r="AB184" s="444"/>
      <c r="AC184" s="445"/>
      <c r="AD184" s="32"/>
      <c r="AE184" s="1"/>
      <c r="AF184" s="425"/>
    </row>
    <row r="185" spans="2:32" x14ac:dyDescent="0.2">
      <c r="B185" s="506" t="s">
        <v>94</v>
      </c>
      <c r="C185" s="505" t="s">
        <v>2112</v>
      </c>
      <c r="D185" s="443">
        <v>170</v>
      </c>
      <c r="E185" s="445" t="s">
        <v>1109</v>
      </c>
      <c r="F185" s="436"/>
      <c r="G185" s="443">
        <v>4</v>
      </c>
      <c r="H185" s="443">
        <v>3</v>
      </c>
      <c r="I185" s="443"/>
      <c r="J185" s="443"/>
      <c r="K185" s="443">
        <v>3</v>
      </c>
      <c r="L185" s="443"/>
      <c r="M185" s="443"/>
      <c r="N185" s="443">
        <v>3</v>
      </c>
      <c r="O185" s="443"/>
      <c r="P185" s="443"/>
      <c r="Q185" s="443"/>
      <c r="R185" s="443"/>
      <c r="S185" s="501" t="s">
        <v>2471</v>
      </c>
      <c r="T185" s="442"/>
      <c r="U185" s="443"/>
      <c r="V185" s="443"/>
      <c r="W185" s="444"/>
      <c r="X185" s="445"/>
      <c r="Y185" s="502"/>
      <c r="Z185" s="443"/>
      <c r="AA185" s="443"/>
      <c r="AB185" s="444"/>
      <c r="AC185" s="445"/>
      <c r="AD185" s="32"/>
      <c r="AE185" s="1"/>
      <c r="AF185" s="425"/>
    </row>
    <row r="186" spans="2:32" x14ac:dyDescent="0.2">
      <c r="B186" s="506" t="s">
        <v>94</v>
      </c>
      <c r="C186" s="505" t="s">
        <v>2112</v>
      </c>
      <c r="D186" s="443">
        <v>171</v>
      </c>
      <c r="E186" s="445" t="s">
        <v>42</v>
      </c>
      <c r="F186" s="436"/>
      <c r="G186" s="443">
        <v>3</v>
      </c>
      <c r="H186" s="443"/>
      <c r="I186" s="443"/>
      <c r="J186" s="443"/>
      <c r="K186" s="443"/>
      <c r="L186" s="443"/>
      <c r="M186" s="443"/>
      <c r="N186" s="443"/>
      <c r="O186" s="443"/>
      <c r="P186" s="443"/>
      <c r="Q186" s="443"/>
      <c r="R186" s="443"/>
      <c r="S186" s="501" t="s">
        <v>2442</v>
      </c>
      <c r="T186" s="442"/>
      <c r="U186" s="443"/>
      <c r="V186" s="443"/>
      <c r="W186" s="444"/>
      <c r="X186" s="445"/>
      <c r="Y186" s="502"/>
      <c r="Z186" s="443"/>
      <c r="AA186" s="443"/>
      <c r="AB186" s="444"/>
      <c r="AC186" s="445"/>
      <c r="AD186" s="32"/>
      <c r="AE186" s="1"/>
      <c r="AF186" s="425"/>
    </row>
    <row r="187" spans="2:32" x14ac:dyDescent="0.2">
      <c r="B187" s="506" t="s">
        <v>94</v>
      </c>
      <c r="C187" s="505" t="s">
        <v>2112</v>
      </c>
      <c r="D187" s="443">
        <v>172</v>
      </c>
      <c r="E187" s="445" t="s">
        <v>44</v>
      </c>
      <c r="F187" s="436"/>
      <c r="G187" s="443">
        <v>1</v>
      </c>
      <c r="H187" s="443"/>
      <c r="I187" s="443">
        <v>6</v>
      </c>
      <c r="J187" s="443"/>
      <c r="K187" s="443"/>
      <c r="L187" s="443"/>
      <c r="M187" s="443"/>
      <c r="N187" s="443">
        <v>3</v>
      </c>
      <c r="O187" s="443"/>
      <c r="P187" s="443"/>
      <c r="Q187" s="443"/>
      <c r="R187" s="443"/>
      <c r="S187" s="501" t="s">
        <v>1907</v>
      </c>
      <c r="T187" s="442"/>
      <c r="U187" s="443"/>
      <c r="V187" s="443"/>
      <c r="W187" s="444"/>
      <c r="X187" s="445"/>
      <c r="Y187" s="502"/>
      <c r="Z187" s="443"/>
      <c r="AA187" s="443"/>
      <c r="AB187" s="444"/>
      <c r="AC187" s="445"/>
      <c r="AD187" s="32"/>
      <c r="AE187" s="1"/>
      <c r="AF187" s="425"/>
    </row>
    <row r="188" spans="2:32" x14ac:dyDescent="0.2">
      <c r="B188" s="506" t="s">
        <v>94</v>
      </c>
      <c r="C188" s="505" t="s">
        <v>2112</v>
      </c>
      <c r="D188" s="443">
        <v>173</v>
      </c>
      <c r="E188" s="445" t="s">
        <v>42</v>
      </c>
      <c r="F188" s="436"/>
      <c r="G188" s="443">
        <v>3</v>
      </c>
      <c r="H188" s="443"/>
      <c r="I188" s="443"/>
      <c r="J188" s="443"/>
      <c r="K188" s="443"/>
      <c r="L188" s="443"/>
      <c r="M188" s="443"/>
      <c r="N188" s="443"/>
      <c r="O188" s="443"/>
      <c r="P188" s="443"/>
      <c r="Q188" s="443"/>
      <c r="R188" s="443"/>
      <c r="S188" s="501" t="s">
        <v>2442</v>
      </c>
      <c r="T188" s="442"/>
      <c r="U188" s="443"/>
      <c r="V188" s="443"/>
      <c r="W188" s="444"/>
      <c r="X188" s="445"/>
      <c r="Y188" s="502"/>
      <c r="Z188" s="443"/>
      <c r="AA188" s="443"/>
      <c r="AB188" s="444"/>
      <c r="AC188" s="445"/>
      <c r="AD188" s="32"/>
      <c r="AE188" s="1"/>
      <c r="AF188" s="425"/>
    </row>
    <row r="189" spans="2:32" x14ac:dyDescent="0.2">
      <c r="B189" s="506" t="s">
        <v>94</v>
      </c>
      <c r="C189" s="505" t="s">
        <v>2112</v>
      </c>
      <c r="D189" s="443">
        <v>174</v>
      </c>
      <c r="E189" s="445" t="s">
        <v>42</v>
      </c>
      <c r="F189" s="436"/>
      <c r="G189" s="443">
        <v>3</v>
      </c>
      <c r="H189" s="443"/>
      <c r="I189" s="443"/>
      <c r="J189" s="443"/>
      <c r="K189" s="443"/>
      <c r="L189" s="443"/>
      <c r="M189" s="443"/>
      <c r="N189" s="443">
        <v>3</v>
      </c>
      <c r="O189" s="443"/>
      <c r="P189" s="443"/>
      <c r="Q189" s="443"/>
      <c r="R189" s="443"/>
      <c r="S189" s="501" t="s">
        <v>1907</v>
      </c>
      <c r="T189" s="442"/>
      <c r="U189" s="443"/>
      <c r="V189" s="443"/>
      <c r="W189" s="444"/>
      <c r="X189" s="445"/>
      <c r="Y189" s="502"/>
      <c r="Z189" s="443"/>
      <c r="AA189" s="443"/>
      <c r="AB189" s="444"/>
      <c r="AC189" s="445"/>
      <c r="AD189" s="32"/>
      <c r="AE189" s="1"/>
      <c r="AF189" s="425"/>
    </row>
    <row r="190" spans="2:32" x14ac:dyDescent="0.2">
      <c r="B190" s="506" t="s">
        <v>94</v>
      </c>
      <c r="C190" s="505" t="s">
        <v>2112</v>
      </c>
      <c r="D190" s="443">
        <v>175</v>
      </c>
      <c r="E190" s="445" t="s">
        <v>1109</v>
      </c>
      <c r="F190" s="436"/>
      <c r="G190" s="443">
        <v>4</v>
      </c>
      <c r="H190" s="443"/>
      <c r="I190" s="443">
        <v>3</v>
      </c>
      <c r="J190" s="443"/>
      <c r="K190" s="443"/>
      <c r="L190" s="443"/>
      <c r="M190" s="443"/>
      <c r="N190" s="443"/>
      <c r="O190" s="443"/>
      <c r="P190" s="443">
        <v>3</v>
      </c>
      <c r="Q190" s="443"/>
      <c r="R190" s="443"/>
      <c r="S190" s="501" t="s">
        <v>2472</v>
      </c>
      <c r="T190" s="442"/>
      <c r="U190" s="443"/>
      <c r="V190" s="443"/>
      <c r="W190" s="444"/>
      <c r="X190" s="445"/>
      <c r="Y190" s="502"/>
      <c r="Z190" s="443"/>
      <c r="AA190" s="443"/>
      <c r="AB190" s="444"/>
      <c r="AC190" s="445"/>
      <c r="AD190" s="32"/>
      <c r="AE190" s="1"/>
      <c r="AF190" s="425"/>
    </row>
    <row r="191" spans="2:32" x14ac:dyDescent="0.2">
      <c r="B191" s="506" t="s">
        <v>94</v>
      </c>
      <c r="C191" s="505" t="s">
        <v>2112</v>
      </c>
      <c r="D191" s="443">
        <v>176</v>
      </c>
      <c r="E191" s="445" t="s">
        <v>42</v>
      </c>
      <c r="F191" s="436"/>
      <c r="G191" s="443">
        <v>3</v>
      </c>
      <c r="H191" s="443"/>
      <c r="I191" s="443"/>
      <c r="J191" s="443"/>
      <c r="K191" s="443"/>
      <c r="L191" s="443"/>
      <c r="M191" s="443"/>
      <c r="N191" s="443"/>
      <c r="O191" s="443"/>
      <c r="P191" s="443"/>
      <c r="Q191" s="443"/>
      <c r="R191" s="443"/>
      <c r="S191" s="501" t="s">
        <v>2442</v>
      </c>
      <c r="T191" s="442"/>
      <c r="U191" s="443"/>
      <c r="V191" s="443"/>
      <c r="W191" s="444"/>
      <c r="X191" s="445"/>
      <c r="Y191" s="502"/>
      <c r="Z191" s="443"/>
      <c r="AA191" s="443"/>
      <c r="AB191" s="444"/>
      <c r="AC191" s="445"/>
      <c r="AD191" s="32"/>
      <c r="AE191" s="1"/>
      <c r="AF191" s="425"/>
    </row>
    <row r="192" spans="2:32" x14ac:dyDescent="0.2">
      <c r="B192" s="506" t="s">
        <v>94</v>
      </c>
      <c r="C192" s="505" t="s">
        <v>2112</v>
      </c>
      <c r="D192" s="443">
        <v>177</v>
      </c>
      <c r="E192" s="445" t="s">
        <v>49</v>
      </c>
      <c r="F192" s="436"/>
      <c r="G192" s="443"/>
      <c r="H192" s="443"/>
      <c r="I192" s="443">
        <v>3</v>
      </c>
      <c r="J192" s="443"/>
      <c r="K192" s="443">
        <v>3</v>
      </c>
      <c r="L192" s="443"/>
      <c r="M192" s="443"/>
      <c r="N192" s="443"/>
      <c r="O192" s="443"/>
      <c r="P192" s="443"/>
      <c r="Q192" s="443"/>
      <c r="R192" s="443"/>
      <c r="S192" s="501" t="s">
        <v>2375</v>
      </c>
      <c r="T192" s="442"/>
      <c r="U192" s="443"/>
      <c r="V192" s="443"/>
      <c r="W192" s="444"/>
      <c r="X192" s="445"/>
      <c r="Y192" s="502"/>
      <c r="Z192" s="443"/>
      <c r="AA192" s="443"/>
      <c r="AB192" s="444"/>
      <c r="AC192" s="445"/>
      <c r="AD192" s="32"/>
      <c r="AE192" s="1"/>
      <c r="AF192" s="425"/>
    </row>
    <row r="193" spans="2:32" x14ac:dyDescent="0.2">
      <c r="B193" s="506" t="s">
        <v>94</v>
      </c>
      <c r="C193" s="505" t="s">
        <v>2112</v>
      </c>
      <c r="D193" s="443">
        <v>178</v>
      </c>
      <c r="E193" s="445" t="s">
        <v>55</v>
      </c>
      <c r="F193" s="436"/>
      <c r="G193" s="443">
        <v>1</v>
      </c>
      <c r="H193" s="443"/>
      <c r="I193" s="443">
        <v>6</v>
      </c>
      <c r="J193" s="443"/>
      <c r="K193" s="443"/>
      <c r="L193" s="443"/>
      <c r="M193" s="443"/>
      <c r="N193" s="443"/>
      <c r="O193" s="443"/>
      <c r="P193" s="443"/>
      <c r="Q193" s="443"/>
      <c r="R193" s="443"/>
      <c r="S193" s="501" t="s">
        <v>2473</v>
      </c>
      <c r="T193" s="442"/>
      <c r="U193" s="443"/>
      <c r="V193" s="443"/>
      <c r="W193" s="444"/>
      <c r="X193" s="445"/>
      <c r="Y193" s="502"/>
      <c r="Z193" s="443"/>
      <c r="AA193" s="443"/>
      <c r="AB193" s="444"/>
      <c r="AC193" s="445"/>
      <c r="AD193" s="32"/>
      <c r="AE193" s="1"/>
      <c r="AF193" s="425"/>
    </row>
    <row r="194" spans="2:32" x14ac:dyDescent="0.2">
      <c r="B194" s="506" t="s">
        <v>94</v>
      </c>
      <c r="C194" s="505" t="s">
        <v>2112</v>
      </c>
      <c r="D194" s="443">
        <v>179</v>
      </c>
      <c r="E194" s="445" t="s">
        <v>1110</v>
      </c>
      <c r="F194" s="436"/>
      <c r="G194" s="443">
        <v>1</v>
      </c>
      <c r="H194" s="443">
        <v>2</v>
      </c>
      <c r="I194" s="443">
        <v>6</v>
      </c>
      <c r="J194" s="443"/>
      <c r="K194" s="443">
        <v>2</v>
      </c>
      <c r="L194" s="443"/>
      <c r="M194" s="443"/>
      <c r="N194" s="443"/>
      <c r="O194" s="443"/>
      <c r="P194" s="443"/>
      <c r="Q194" s="443"/>
      <c r="R194" s="443"/>
      <c r="S194" s="509" t="s">
        <v>2474</v>
      </c>
      <c r="T194" s="442"/>
      <c r="U194" s="443"/>
      <c r="V194" s="443"/>
      <c r="W194" s="444"/>
      <c r="X194" s="445"/>
      <c r="Y194" s="502"/>
      <c r="Z194" s="443"/>
      <c r="AA194" s="443"/>
      <c r="AB194" s="444"/>
      <c r="AC194" s="445"/>
      <c r="AD194" s="32"/>
      <c r="AE194" s="1"/>
      <c r="AF194" s="425"/>
    </row>
    <row r="195" spans="2:32" x14ac:dyDescent="0.2">
      <c r="B195" s="506" t="s">
        <v>94</v>
      </c>
      <c r="C195" s="505" t="s">
        <v>2112</v>
      </c>
      <c r="D195" s="443">
        <v>180</v>
      </c>
      <c r="E195" s="445" t="s">
        <v>49</v>
      </c>
      <c r="F195" s="436"/>
      <c r="G195" s="443"/>
      <c r="H195" s="443"/>
      <c r="I195" s="443">
        <v>3</v>
      </c>
      <c r="J195" s="443"/>
      <c r="K195" s="443">
        <v>3</v>
      </c>
      <c r="L195" s="443"/>
      <c r="M195" s="443"/>
      <c r="N195" s="443"/>
      <c r="O195" s="443"/>
      <c r="P195" s="443"/>
      <c r="Q195" s="443"/>
      <c r="R195" s="443"/>
      <c r="S195" s="501" t="s">
        <v>2475</v>
      </c>
      <c r="T195" s="442"/>
      <c r="U195" s="443"/>
      <c r="V195" s="443"/>
      <c r="W195" s="444"/>
      <c r="X195" s="445"/>
      <c r="Y195" s="502"/>
      <c r="Z195" s="443"/>
      <c r="AA195" s="443"/>
      <c r="AB195" s="444"/>
      <c r="AC195" s="445"/>
      <c r="AD195" s="32"/>
      <c r="AE195" s="1"/>
      <c r="AF195" s="425"/>
    </row>
    <row r="196" spans="2:32" x14ac:dyDescent="0.2">
      <c r="B196" s="506" t="s">
        <v>94</v>
      </c>
      <c r="C196" s="505" t="s">
        <v>2112</v>
      </c>
      <c r="D196" s="443">
        <v>181</v>
      </c>
      <c r="E196" s="445" t="s">
        <v>42</v>
      </c>
      <c r="F196" s="436"/>
      <c r="G196" s="443">
        <v>3</v>
      </c>
      <c r="H196" s="443"/>
      <c r="I196" s="443"/>
      <c r="J196" s="443"/>
      <c r="K196" s="443"/>
      <c r="L196" s="443"/>
      <c r="M196" s="443"/>
      <c r="N196" s="443">
        <v>3</v>
      </c>
      <c r="O196" s="443"/>
      <c r="P196" s="443"/>
      <c r="Q196" s="443"/>
      <c r="R196" s="443"/>
      <c r="S196" s="501" t="s">
        <v>2476</v>
      </c>
      <c r="T196" s="442"/>
      <c r="U196" s="443"/>
      <c r="V196" s="443"/>
      <c r="W196" s="444"/>
      <c r="X196" s="445"/>
      <c r="Y196" s="502"/>
      <c r="Z196" s="443"/>
      <c r="AA196" s="443"/>
      <c r="AB196" s="444"/>
      <c r="AC196" s="445"/>
      <c r="AD196" s="32"/>
      <c r="AE196" s="1"/>
      <c r="AF196" s="425"/>
    </row>
    <row r="197" spans="2:32" x14ac:dyDescent="0.2">
      <c r="B197" s="506" t="s">
        <v>94</v>
      </c>
      <c r="C197" s="505" t="s">
        <v>2112</v>
      </c>
      <c r="D197" s="443">
        <v>182</v>
      </c>
      <c r="E197" s="445" t="s">
        <v>1531</v>
      </c>
      <c r="F197" s="436"/>
      <c r="G197" s="443">
        <v>2</v>
      </c>
      <c r="H197" s="443"/>
      <c r="I197" s="443">
        <v>6</v>
      </c>
      <c r="J197" s="443"/>
      <c r="K197" s="443">
        <v>2</v>
      </c>
      <c r="L197" s="443"/>
      <c r="M197" s="443"/>
      <c r="N197" s="443"/>
      <c r="O197" s="443"/>
      <c r="P197" s="443"/>
      <c r="Q197" s="443"/>
      <c r="R197" s="443"/>
      <c r="S197" s="501" t="s">
        <v>2477</v>
      </c>
      <c r="T197" s="442"/>
      <c r="U197" s="443"/>
      <c r="V197" s="443"/>
      <c r="W197" s="444"/>
      <c r="X197" s="445"/>
      <c r="Y197" s="502"/>
      <c r="Z197" s="443"/>
      <c r="AA197" s="443"/>
      <c r="AB197" s="444"/>
      <c r="AC197" s="445"/>
      <c r="AD197" s="32"/>
      <c r="AE197" s="1"/>
      <c r="AF197" s="425"/>
    </row>
    <row r="198" spans="2:32" x14ac:dyDescent="0.2">
      <c r="B198" s="506" t="s">
        <v>94</v>
      </c>
      <c r="C198" s="505" t="s">
        <v>2112</v>
      </c>
      <c r="D198" s="443">
        <v>183</v>
      </c>
      <c r="E198" s="445" t="s">
        <v>44</v>
      </c>
      <c r="F198" s="436"/>
      <c r="G198" s="443">
        <v>1</v>
      </c>
      <c r="H198" s="443"/>
      <c r="I198" s="443">
        <v>6</v>
      </c>
      <c r="J198" s="443"/>
      <c r="K198" s="443"/>
      <c r="L198" s="443"/>
      <c r="M198" s="443"/>
      <c r="N198" s="443"/>
      <c r="O198" s="443"/>
      <c r="P198" s="443"/>
      <c r="Q198" s="443"/>
      <c r="R198" s="443"/>
      <c r="S198" s="501" t="s">
        <v>2478</v>
      </c>
      <c r="T198" s="442"/>
      <c r="U198" s="443"/>
      <c r="V198" s="443"/>
      <c r="W198" s="444"/>
      <c r="X198" s="445"/>
      <c r="Y198" s="502"/>
      <c r="Z198" s="443"/>
      <c r="AA198" s="443"/>
      <c r="AB198" s="444"/>
      <c r="AC198" s="445"/>
      <c r="AD198" s="32"/>
      <c r="AE198" s="1"/>
      <c r="AF198" s="425"/>
    </row>
    <row r="199" spans="2:32" x14ac:dyDescent="0.2">
      <c r="B199" s="506" t="s">
        <v>94</v>
      </c>
      <c r="C199" s="505" t="s">
        <v>2112</v>
      </c>
      <c r="D199" s="443">
        <v>184</v>
      </c>
      <c r="E199" s="445" t="s">
        <v>42</v>
      </c>
      <c r="F199" s="436"/>
      <c r="G199" s="443">
        <v>3</v>
      </c>
      <c r="H199" s="443"/>
      <c r="I199" s="443"/>
      <c r="J199" s="443"/>
      <c r="K199" s="443"/>
      <c r="L199" s="443"/>
      <c r="M199" s="443"/>
      <c r="N199" s="443">
        <v>3</v>
      </c>
      <c r="O199" s="443"/>
      <c r="P199" s="443"/>
      <c r="Q199" s="443"/>
      <c r="R199" s="443"/>
      <c r="S199" s="501" t="s">
        <v>1907</v>
      </c>
      <c r="T199" s="442"/>
      <c r="U199" s="443"/>
      <c r="V199" s="443"/>
      <c r="W199" s="444"/>
      <c r="X199" s="445"/>
      <c r="Y199" s="502"/>
      <c r="Z199" s="443"/>
      <c r="AA199" s="443"/>
      <c r="AB199" s="444"/>
      <c r="AC199" s="445"/>
      <c r="AD199" s="32"/>
      <c r="AE199" s="1"/>
      <c r="AF199" s="425"/>
    </row>
    <row r="200" spans="2:32" x14ac:dyDescent="0.2">
      <c r="B200" s="506" t="s">
        <v>94</v>
      </c>
      <c r="C200" s="505" t="s">
        <v>2112</v>
      </c>
      <c r="D200" s="443">
        <v>185</v>
      </c>
      <c r="E200" s="445" t="s">
        <v>42</v>
      </c>
      <c r="F200" s="436"/>
      <c r="G200" s="443">
        <v>3</v>
      </c>
      <c r="H200" s="443"/>
      <c r="I200" s="443"/>
      <c r="J200" s="443"/>
      <c r="K200" s="443"/>
      <c r="L200" s="443"/>
      <c r="M200" s="443"/>
      <c r="N200" s="443"/>
      <c r="O200" s="443"/>
      <c r="P200" s="443"/>
      <c r="Q200" s="443"/>
      <c r="R200" s="443"/>
      <c r="S200" s="501" t="s">
        <v>1980</v>
      </c>
      <c r="T200" s="442"/>
      <c r="U200" s="443"/>
      <c r="V200" s="443"/>
      <c r="W200" s="444"/>
      <c r="X200" s="445"/>
      <c r="Y200" s="502"/>
      <c r="Z200" s="443"/>
      <c r="AA200" s="443"/>
      <c r="AB200" s="444"/>
      <c r="AC200" s="445"/>
      <c r="AD200" s="32"/>
      <c r="AE200" s="1"/>
      <c r="AF200" s="425"/>
    </row>
    <row r="201" spans="2:32" x14ac:dyDescent="0.2">
      <c r="B201" s="506" t="s">
        <v>94</v>
      </c>
      <c r="C201" s="505" t="s">
        <v>2112</v>
      </c>
      <c r="D201" s="443">
        <v>186</v>
      </c>
      <c r="E201" s="445" t="s">
        <v>42</v>
      </c>
      <c r="F201" s="436"/>
      <c r="G201" s="443">
        <v>3</v>
      </c>
      <c r="H201" s="443"/>
      <c r="I201" s="443"/>
      <c r="J201" s="443"/>
      <c r="K201" s="443"/>
      <c r="L201" s="443"/>
      <c r="M201" s="443"/>
      <c r="N201" s="443"/>
      <c r="O201" s="443"/>
      <c r="P201" s="443"/>
      <c r="Q201" s="443"/>
      <c r="R201" s="443"/>
      <c r="S201" s="501" t="s">
        <v>1907</v>
      </c>
      <c r="T201" s="442"/>
      <c r="U201" s="443"/>
      <c r="V201" s="443"/>
      <c r="W201" s="444"/>
      <c r="X201" s="445"/>
      <c r="Y201" s="502"/>
      <c r="Z201" s="443"/>
      <c r="AA201" s="443"/>
      <c r="AB201" s="444"/>
      <c r="AC201" s="445"/>
      <c r="AD201" s="32"/>
      <c r="AE201" s="1"/>
      <c r="AF201" s="425"/>
    </row>
    <row r="202" spans="2:32" x14ac:dyDescent="0.2">
      <c r="B202" s="506" t="s">
        <v>94</v>
      </c>
      <c r="C202" s="505" t="s">
        <v>2112</v>
      </c>
      <c r="D202" s="443">
        <v>187</v>
      </c>
      <c r="E202" s="445" t="s">
        <v>42</v>
      </c>
      <c r="F202" s="436"/>
      <c r="G202" s="443">
        <v>3</v>
      </c>
      <c r="H202" s="443"/>
      <c r="I202" s="443"/>
      <c r="J202" s="443"/>
      <c r="K202" s="443"/>
      <c r="L202" s="443"/>
      <c r="M202" s="443"/>
      <c r="N202" s="443">
        <v>3</v>
      </c>
      <c r="O202" s="443"/>
      <c r="P202" s="443"/>
      <c r="Q202" s="443"/>
      <c r="R202" s="443"/>
      <c r="S202" s="501" t="s">
        <v>1980</v>
      </c>
      <c r="T202" s="442"/>
      <c r="U202" s="443"/>
      <c r="V202" s="443"/>
      <c r="W202" s="444"/>
      <c r="X202" s="445"/>
      <c r="Y202" s="502"/>
      <c r="Z202" s="443"/>
      <c r="AA202" s="443"/>
      <c r="AB202" s="444"/>
      <c r="AC202" s="445"/>
      <c r="AD202" s="32"/>
      <c r="AE202" s="1"/>
      <c r="AF202" s="425"/>
    </row>
    <row r="203" spans="2:32" x14ac:dyDescent="0.2">
      <c r="B203" s="506" t="s">
        <v>94</v>
      </c>
      <c r="C203" s="505" t="s">
        <v>2112</v>
      </c>
      <c r="D203" s="443">
        <v>188</v>
      </c>
      <c r="E203" s="445" t="s">
        <v>50</v>
      </c>
      <c r="F203" s="436"/>
      <c r="G203" s="443">
        <v>1</v>
      </c>
      <c r="H203" s="443"/>
      <c r="I203" s="443">
        <v>6</v>
      </c>
      <c r="J203" s="443"/>
      <c r="K203" s="443"/>
      <c r="L203" s="443"/>
      <c r="M203" s="443"/>
      <c r="N203" s="443"/>
      <c r="O203" s="443"/>
      <c r="P203" s="443"/>
      <c r="Q203" s="443"/>
      <c r="R203" s="443"/>
      <c r="S203" s="501" t="s">
        <v>1980</v>
      </c>
      <c r="T203" s="442"/>
      <c r="U203" s="443"/>
      <c r="V203" s="443"/>
      <c r="W203" s="444"/>
      <c r="X203" s="445"/>
      <c r="Y203" s="502"/>
      <c r="Z203" s="443"/>
      <c r="AA203" s="443"/>
      <c r="AB203" s="444"/>
      <c r="AC203" s="445"/>
      <c r="AD203" s="32"/>
      <c r="AE203" s="1"/>
      <c r="AF203" s="425"/>
    </row>
    <row r="204" spans="2:32" x14ac:dyDescent="0.2">
      <c r="B204" s="506" t="s">
        <v>94</v>
      </c>
      <c r="C204" s="505" t="s">
        <v>2112</v>
      </c>
      <c r="D204" s="443">
        <v>189</v>
      </c>
      <c r="E204" s="445" t="s">
        <v>42</v>
      </c>
      <c r="F204" s="436"/>
      <c r="G204" s="443">
        <v>3</v>
      </c>
      <c r="H204" s="443"/>
      <c r="I204" s="443"/>
      <c r="J204" s="443"/>
      <c r="K204" s="443"/>
      <c r="L204" s="443"/>
      <c r="M204" s="443"/>
      <c r="N204" s="443">
        <v>3</v>
      </c>
      <c r="O204" s="443"/>
      <c r="P204" s="443"/>
      <c r="Q204" s="443"/>
      <c r="R204" s="443"/>
      <c r="S204" s="510" t="s">
        <v>2509</v>
      </c>
      <c r="T204" s="442"/>
      <c r="U204" s="443"/>
      <c r="V204" s="443"/>
      <c r="W204" s="444"/>
      <c r="X204" s="445"/>
      <c r="Y204" s="502"/>
      <c r="Z204" s="443"/>
      <c r="AA204" s="443"/>
      <c r="AB204" s="444"/>
      <c r="AC204" s="445"/>
      <c r="AD204" s="32"/>
      <c r="AE204" s="1"/>
      <c r="AF204" s="425"/>
    </row>
    <row r="205" spans="2:32" x14ac:dyDescent="0.2">
      <c r="B205" s="506" t="s">
        <v>94</v>
      </c>
      <c r="C205" s="505" t="s">
        <v>2112</v>
      </c>
      <c r="D205" s="443">
        <v>190</v>
      </c>
      <c r="E205" s="445" t="s">
        <v>42</v>
      </c>
      <c r="F205" s="436"/>
      <c r="G205" s="443">
        <v>3</v>
      </c>
      <c r="H205" s="443"/>
      <c r="I205" s="443"/>
      <c r="J205" s="443"/>
      <c r="K205" s="443"/>
      <c r="L205" s="443"/>
      <c r="M205" s="443"/>
      <c r="N205" s="443"/>
      <c r="O205" s="443"/>
      <c r="P205" s="443"/>
      <c r="Q205" s="443"/>
      <c r="R205" s="443"/>
      <c r="S205" s="501" t="s">
        <v>1980</v>
      </c>
      <c r="T205" s="442"/>
      <c r="U205" s="443"/>
      <c r="V205" s="443"/>
      <c r="W205" s="444"/>
      <c r="X205" s="445"/>
      <c r="Y205" s="502"/>
      <c r="Z205" s="443"/>
      <c r="AA205" s="443"/>
      <c r="AB205" s="444"/>
      <c r="AC205" s="445"/>
      <c r="AD205" s="32"/>
      <c r="AE205" s="1"/>
      <c r="AF205" s="425"/>
    </row>
    <row r="206" spans="2:32" x14ac:dyDescent="0.2">
      <c r="B206" s="506" t="s">
        <v>94</v>
      </c>
      <c r="C206" s="505" t="s">
        <v>2112</v>
      </c>
      <c r="D206" s="443">
        <v>191</v>
      </c>
      <c r="E206" s="445" t="s">
        <v>44</v>
      </c>
      <c r="F206" s="436"/>
      <c r="G206" s="443"/>
      <c r="H206" s="443"/>
      <c r="I206" s="443">
        <v>6</v>
      </c>
      <c r="J206" s="443"/>
      <c r="K206" s="443"/>
      <c r="L206" s="443"/>
      <c r="M206" s="443"/>
      <c r="N206" s="443"/>
      <c r="O206" s="443"/>
      <c r="P206" s="443">
        <v>3</v>
      </c>
      <c r="Q206" s="443"/>
      <c r="R206" s="443"/>
      <c r="S206" s="501" t="s">
        <v>2479</v>
      </c>
      <c r="T206" s="442"/>
      <c r="U206" s="443"/>
      <c r="V206" s="443"/>
      <c r="W206" s="444"/>
      <c r="X206" s="445"/>
      <c r="Y206" s="502"/>
      <c r="Z206" s="443"/>
      <c r="AA206" s="443"/>
      <c r="AB206" s="444"/>
      <c r="AC206" s="445"/>
      <c r="AD206" s="32"/>
      <c r="AE206" s="1"/>
      <c r="AF206" s="425"/>
    </row>
    <row r="207" spans="2:32" x14ac:dyDescent="0.2">
      <c r="B207" s="506" t="s">
        <v>94</v>
      </c>
      <c r="C207" s="505" t="s">
        <v>2112</v>
      </c>
      <c r="D207" s="443">
        <v>192</v>
      </c>
      <c r="E207" s="445" t="s">
        <v>42</v>
      </c>
      <c r="F207" s="436"/>
      <c r="G207" s="443">
        <v>3</v>
      </c>
      <c r="H207" s="443"/>
      <c r="I207" s="443"/>
      <c r="J207" s="443"/>
      <c r="K207" s="443"/>
      <c r="L207" s="443"/>
      <c r="M207" s="443"/>
      <c r="N207" s="443">
        <v>3</v>
      </c>
      <c r="O207" s="443"/>
      <c r="P207" s="443"/>
      <c r="Q207" s="443"/>
      <c r="R207" s="443"/>
      <c r="S207" s="501" t="s">
        <v>1907</v>
      </c>
      <c r="T207" s="442"/>
      <c r="U207" s="443"/>
      <c r="V207" s="443"/>
      <c r="W207" s="444"/>
      <c r="X207" s="445"/>
      <c r="Y207" s="502"/>
      <c r="Z207" s="443"/>
      <c r="AA207" s="443"/>
      <c r="AB207" s="444"/>
      <c r="AC207" s="445"/>
      <c r="AD207" s="32"/>
      <c r="AE207" s="1"/>
      <c r="AF207" s="425"/>
    </row>
    <row r="208" spans="2:32" x14ac:dyDescent="0.2">
      <c r="B208" s="506" t="s">
        <v>94</v>
      </c>
      <c r="C208" s="505" t="s">
        <v>2112</v>
      </c>
      <c r="D208" s="443">
        <v>193</v>
      </c>
      <c r="E208" s="445" t="s">
        <v>42</v>
      </c>
      <c r="F208" s="436"/>
      <c r="G208" s="443">
        <v>3</v>
      </c>
      <c r="H208" s="443"/>
      <c r="I208" s="443"/>
      <c r="J208" s="443"/>
      <c r="K208" s="443"/>
      <c r="L208" s="443"/>
      <c r="M208" s="443"/>
      <c r="N208" s="443"/>
      <c r="O208" s="443"/>
      <c r="P208" s="443"/>
      <c r="Q208" s="443"/>
      <c r="R208" s="443"/>
      <c r="S208" s="501" t="s">
        <v>1980</v>
      </c>
      <c r="T208" s="442"/>
      <c r="U208" s="443"/>
      <c r="V208" s="443"/>
      <c r="W208" s="444"/>
      <c r="X208" s="445"/>
      <c r="Y208" s="502"/>
      <c r="Z208" s="443"/>
      <c r="AA208" s="443"/>
      <c r="AB208" s="444"/>
      <c r="AC208" s="445"/>
      <c r="AD208" s="32"/>
      <c r="AE208" s="1"/>
      <c r="AF208" s="425"/>
    </row>
    <row r="209" spans="2:32" x14ac:dyDescent="0.2">
      <c r="B209" s="506" t="s">
        <v>94</v>
      </c>
      <c r="C209" s="505" t="s">
        <v>2112</v>
      </c>
      <c r="D209" s="443">
        <v>194</v>
      </c>
      <c r="E209" s="445" t="s">
        <v>42</v>
      </c>
      <c r="F209" s="436"/>
      <c r="G209" s="443">
        <v>3</v>
      </c>
      <c r="H209" s="443"/>
      <c r="I209" s="443"/>
      <c r="J209" s="443"/>
      <c r="K209" s="443"/>
      <c r="L209" s="443"/>
      <c r="M209" s="443"/>
      <c r="N209" s="443"/>
      <c r="O209" s="443"/>
      <c r="P209" s="443"/>
      <c r="Q209" s="443"/>
      <c r="R209" s="443"/>
      <c r="S209" s="501" t="s">
        <v>1980</v>
      </c>
      <c r="T209" s="442"/>
      <c r="U209" s="443"/>
      <c r="V209" s="443"/>
      <c r="W209" s="444"/>
      <c r="X209" s="445"/>
      <c r="Y209" s="502"/>
      <c r="Z209" s="443"/>
      <c r="AA209" s="443"/>
      <c r="AB209" s="444"/>
      <c r="AC209" s="445"/>
      <c r="AD209" s="32"/>
      <c r="AE209" s="1"/>
      <c r="AF209" s="425"/>
    </row>
    <row r="210" spans="2:32" x14ac:dyDescent="0.2">
      <c r="B210" s="506" t="s">
        <v>94</v>
      </c>
      <c r="C210" s="505" t="s">
        <v>2112</v>
      </c>
      <c r="D210" s="443">
        <v>195</v>
      </c>
      <c r="E210" s="445" t="s">
        <v>42</v>
      </c>
      <c r="F210" s="436"/>
      <c r="G210" s="443">
        <v>3</v>
      </c>
      <c r="H210" s="443"/>
      <c r="I210" s="443"/>
      <c r="J210" s="443"/>
      <c r="K210" s="443"/>
      <c r="L210" s="443"/>
      <c r="M210" s="443"/>
      <c r="N210" s="443">
        <v>3</v>
      </c>
      <c r="O210" s="443"/>
      <c r="P210" s="443"/>
      <c r="Q210" s="443"/>
      <c r="R210" s="443"/>
      <c r="S210" s="501" t="s">
        <v>1907</v>
      </c>
      <c r="T210" s="442"/>
      <c r="U210" s="443"/>
      <c r="V210" s="443"/>
      <c r="W210" s="444"/>
      <c r="X210" s="445"/>
      <c r="Y210" s="502"/>
      <c r="Z210" s="443"/>
      <c r="AA210" s="443"/>
      <c r="AB210" s="444"/>
      <c r="AC210" s="445"/>
      <c r="AD210" s="32"/>
      <c r="AE210" s="1"/>
      <c r="AF210" s="425"/>
    </row>
    <row r="211" spans="2:32" x14ac:dyDescent="0.2">
      <c r="B211" s="506" t="s">
        <v>94</v>
      </c>
      <c r="C211" s="505" t="s">
        <v>2112</v>
      </c>
      <c r="D211" s="443">
        <v>196</v>
      </c>
      <c r="E211" s="445" t="s">
        <v>42</v>
      </c>
      <c r="F211" s="436"/>
      <c r="G211" s="443">
        <v>3</v>
      </c>
      <c r="H211" s="443"/>
      <c r="I211" s="443"/>
      <c r="J211" s="443"/>
      <c r="K211" s="443"/>
      <c r="L211" s="443"/>
      <c r="M211" s="443"/>
      <c r="N211" s="443">
        <v>3</v>
      </c>
      <c r="O211" s="443"/>
      <c r="P211" s="443"/>
      <c r="Q211" s="443"/>
      <c r="R211" s="443"/>
      <c r="S211" s="501" t="s">
        <v>1907</v>
      </c>
      <c r="T211" s="442"/>
      <c r="U211" s="443"/>
      <c r="V211" s="443"/>
      <c r="W211" s="444"/>
      <c r="X211" s="445"/>
      <c r="Y211" s="502"/>
      <c r="Z211" s="443"/>
      <c r="AA211" s="443"/>
      <c r="AB211" s="444"/>
      <c r="AC211" s="445"/>
      <c r="AD211" s="32"/>
      <c r="AE211" s="1"/>
      <c r="AF211" s="425"/>
    </row>
    <row r="212" spans="2:32" x14ac:dyDescent="0.2">
      <c r="B212" s="506" t="s">
        <v>94</v>
      </c>
      <c r="C212" s="505" t="s">
        <v>2112</v>
      </c>
      <c r="D212" s="443">
        <v>197</v>
      </c>
      <c r="E212" s="445" t="s">
        <v>2326</v>
      </c>
      <c r="F212" s="436"/>
      <c r="G212" s="443">
        <v>2</v>
      </c>
      <c r="H212" s="443">
        <v>9</v>
      </c>
      <c r="I212" s="443"/>
      <c r="J212" s="443"/>
      <c r="K212" s="443"/>
      <c r="L212" s="443"/>
      <c r="M212" s="443"/>
      <c r="N212" s="443"/>
      <c r="O212" s="443"/>
      <c r="P212" s="443">
        <v>3</v>
      </c>
      <c r="Q212" s="443"/>
      <c r="R212" s="443"/>
      <c r="S212" s="501" t="s">
        <v>2480</v>
      </c>
      <c r="T212" s="442"/>
      <c r="U212" s="443"/>
      <c r="V212" s="443"/>
      <c r="W212" s="444"/>
      <c r="X212" s="445"/>
      <c r="Y212" s="502"/>
      <c r="Z212" s="443"/>
      <c r="AA212" s="443"/>
      <c r="AB212" s="444"/>
      <c r="AC212" s="445"/>
      <c r="AD212" s="32"/>
      <c r="AE212" s="1"/>
      <c r="AF212" s="425"/>
    </row>
    <row r="213" spans="2:32" x14ac:dyDescent="0.2">
      <c r="B213" s="506" t="s">
        <v>94</v>
      </c>
      <c r="C213" s="505" t="s">
        <v>2112</v>
      </c>
      <c r="D213" s="443">
        <v>198</v>
      </c>
      <c r="E213" s="445" t="s">
        <v>2326</v>
      </c>
      <c r="F213" s="436"/>
      <c r="G213" s="443">
        <v>1</v>
      </c>
      <c r="H213" s="443"/>
      <c r="I213" s="443">
        <v>9</v>
      </c>
      <c r="J213" s="443"/>
      <c r="K213" s="443">
        <v>3</v>
      </c>
      <c r="L213" s="443"/>
      <c r="M213" s="443"/>
      <c r="N213" s="443">
        <v>2</v>
      </c>
      <c r="O213" s="443"/>
      <c r="P213" s="443"/>
      <c r="Q213" s="443"/>
      <c r="R213" s="443"/>
      <c r="S213" s="510" t="s">
        <v>2510</v>
      </c>
      <c r="T213" s="442"/>
      <c r="U213" s="443"/>
      <c r="V213" s="443"/>
      <c r="W213" s="444"/>
      <c r="X213" s="445"/>
      <c r="Y213" s="502"/>
      <c r="Z213" s="443"/>
      <c r="AA213" s="443"/>
      <c r="AB213" s="444"/>
      <c r="AC213" s="445"/>
      <c r="AD213" s="32"/>
      <c r="AE213" s="1"/>
      <c r="AF213" s="425"/>
    </row>
    <row r="214" spans="2:32" x14ac:dyDescent="0.2">
      <c r="B214" s="506" t="s">
        <v>94</v>
      </c>
      <c r="C214" s="505" t="s">
        <v>2112</v>
      </c>
      <c r="D214" s="443">
        <v>199</v>
      </c>
      <c r="E214" s="445" t="s">
        <v>44</v>
      </c>
      <c r="F214" s="436"/>
      <c r="G214" s="443">
        <v>1</v>
      </c>
      <c r="H214" s="443"/>
      <c r="I214" s="443">
        <v>6</v>
      </c>
      <c r="J214" s="443"/>
      <c r="K214" s="443"/>
      <c r="L214" s="443"/>
      <c r="M214" s="443"/>
      <c r="N214" s="443"/>
      <c r="O214" s="443"/>
      <c r="P214" s="443"/>
      <c r="Q214" s="443"/>
      <c r="R214" s="443"/>
      <c r="S214" s="501" t="s">
        <v>2481</v>
      </c>
      <c r="T214" s="442"/>
      <c r="U214" s="443"/>
      <c r="V214" s="443"/>
      <c r="W214" s="444"/>
      <c r="X214" s="445"/>
      <c r="Y214" s="502"/>
      <c r="Z214" s="443"/>
      <c r="AA214" s="443"/>
      <c r="AB214" s="444"/>
      <c r="AC214" s="445"/>
      <c r="AD214" s="32"/>
      <c r="AE214" s="1"/>
      <c r="AF214" s="425"/>
    </row>
    <row r="215" spans="2:32" x14ac:dyDescent="0.2">
      <c r="B215" s="506" t="s">
        <v>94</v>
      </c>
      <c r="C215" s="505" t="s">
        <v>2112</v>
      </c>
      <c r="D215" s="443">
        <v>200</v>
      </c>
      <c r="E215" s="445" t="s">
        <v>50</v>
      </c>
      <c r="F215" s="436"/>
      <c r="G215" s="443">
        <v>2</v>
      </c>
      <c r="H215" s="443"/>
      <c r="I215" s="443">
        <v>6</v>
      </c>
      <c r="J215" s="443"/>
      <c r="K215" s="443"/>
      <c r="L215" s="443"/>
      <c r="M215" s="443"/>
      <c r="N215" s="443"/>
      <c r="O215" s="443"/>
      <c r="P215" s="443"/>
      <c r="Q215" s="443"/>
      <c r="R215" s="443"/>
      <c r="S215" s="501" t="s">
        <v>1980</v>
      </c>
      <c r="T215" s="442"/>
      <c r="U215" s="443"/>
      <c r="V215" s="443"/>
      <c r="W215" s="444"/>
      <c r="X215" s="445"/>
      <c r="Y215" s="502"/>
      <c r="Z215" s="443"/>
      <c r="AA215" s="443"/>
      <c r="AB215" s="444"/>
      <c r="AC215" s="445"/>
      <c r="AD215" s="32"/>
      <c r="AE215" s="1"/>
      <c r="AF215" s="425"/>
    </row>
    <row r="216" spans="2:32" x14ac:dyDescent="0.2">
      <c r="B216" s="506" t="s">
        <v>94</v>
      </c>
      <c r="C216" s="505" t="s">
        <v>2112</v>
      </c>
      <c r="D216" s="443">
        <v>201</v>
      </c>
      <c r="E216" s="445" t="s">
        <v>42</v>
      </c>
      <c r="F216" s="436"/>
      <c r="G216" s="443">
        <v>3</v>
      </c>
      <c r="H216" s="443"/>
      <c r="I216" s="443"/>
      <c r="J216" s="443"/>
      <c r="K216" s="443"/>
      <c r="L216" s="443"/>
      <c r="M216" s="443"/>
      <c r="N216" s="443">
        <v>3</v>
      </c>
      <c r="O216" s="443"/>
      <c r="P216" s="443"/>
      <c r="Q216" s="443"/>
      <c r="R216" s="443"/>
      <c r="S216" s="501" t="s">
        <v>1907</v>
      </c>
      <c r="T216" s="442"/>
      <c r="U216" s="443"/>
      <c r="V216" s="443"/>
      <c r="W216" s="444"/>
      <c r="X216" s="445"/>
      <c r="Y216" s="502"/>
      <c r="Z216" s="443"/>
      <c r="AA216" s="443"/>
      <c r="AB216" s="444"/>
      <c r="AC216" s="445"/>
      <c r="AD216" s="32"/>
      <c r="AE216" s="1"/>
      <c r="AF216" s="425"/>
    </row>
    <row r="217" spans="2:32" x14ac:dyDescent="0.2">
      <c r="B217" s="506" t="s">
        <v>94</v>
      </c>
      <c r="C217" s="505" t="s">
        <v>2112</v>
      </c>
      <c r="D217" s="443">
        <v>202</v>
      </c>
      <c r="E217" s="445" t="s">
        <v>42</v>
      </c>
      <c r="F217" s="436"/>
      <c r="G217" s="443">
        <v>3</v>
      </c>
      <c r="H217" s="443"/>
      <c r="I217" s="443"/>
      <c r="J217" s="443"/>
      <c r="K217" s="443"/>
      <c r="L217" s="443"/>
      <c r="M217" s="443"/>
      <c r="N217" s="443"/>
      <c r="O217" s="443"/>
      <c r="P217" s="443"/>
      <c r="Q217" s="443"/>
      <c r="R217" s="443"/>
      <c r="S217" s="501" t="s">
        <v>1980</v>
      </c>
      <c r="T217" s="442"/>
      <c r="U217" s="443"/>
      <c r="V217" s="443"/>
      <c r="W217" s="444"/>
      <c r="X217" s="445"/>
      <c r="Y217" s="502"/>
      <c r="Z217" s="443"/>
      <c r="AA217" s="443"/>
      <c r="AB217" s="444"/>
      <c r="AC217" s="445"/>
      <c r="AD217" s="32"/>
      <c r="AE217" s="1"/>
      <c r="AF217" s="425"/>
    </row>
    <row r="218" spans="2:32" x14ac:dyDescent="0.2">
      <c r="B218" s="506" t="s">
        <v>94</v>
      </c>
      <c r="C218" s="505" t="s">
        <v>2112</v>
      </c>
      <c r="D218" s="443">
        <v>203</v>
      </c>
      <c r="E218" s="445" t="s">
        <v>42</v>
      </c>
      <c r="F218" s="436"/>
      <c r="G218" s="443">
        <v>3</v>
      </c>
      <c r="H218" s="443"/>
      <c r="I218" s="443"/>
      <c r="J218" s="443"/>
      <c r="K218" s="443"/>
      <c r="L218" s="443"/>
      <c r="M218" s="443"/>
      <c r="N218" s="443">
        <v>3</v>
      </c>
      <c r="O218" s="443"/>
      <c r="P218" s="443"/>
      <c r="Q218" s="443"/>
      <c r="R218" s="443"/>
      <c r="S218" s="501" t="s">
        <v>2482</v>
      </c>
      <c r="T218" s="442"/>
      <c r="U218" s="443"/>
      <c r="V218" s="443"/>
      <c r="W218" s="444"/>
      <c r="X218" s="445"/>
      <c r="Y218" s="502"/>
      <c r="Z218" s="443"/>
      <c r="AA218" s="443"/>
      <c r="AB218" s="444"/>
      <c r="AC218" s="445"/>
      <c r="AD218" s="32"/>
      <c r="AE218" s="1"/>
      <c r="AF218" s="425"/>
    </row>
    <row r="219" spans="2:32" x14ac:dyDescent="0.2">
      <c r="B219" s="506" t="s">
        <v>94</v>
      </c>
      <c r="C219" s="505" t="s">
        <v>2112</v>
      </c>
      <c r="D219" s="443">
        <v>204</v>
      </c>
      <c r="E219" s="445" t="s">
        <v>50</v>
      </c>
      <c r="F219" s="436"/>
      <c r="G219" s="443">
        <v>1</v>
      </c>
      <c r="H219" s="443"/>
      <c r="I219" s="443">
        <v>6</v>
      </c>
      <c r="J219" s="443"/>
      <c r="K219" s="443"/>
      <c r="L219" s="443"/>
      <c r="M219" s="443"/>
      <c r="N219" s="443"/>
      <c r="O219" s="443"/>
      <c r="P219" s="443"/>
      <c r="Q219" s="443"/>
      <c r="R219" s="443"/>
      <c r="S219" s="501" t="s">
        <v>2483</v>
      </c>
      <c r="T219" s="442"/>
      <c r="U219" s="443"/>
      <c r="V219" s="443"/>
      <c r="W219" s="444"/>
      <c r="X219" s="445"/>
      <c r="Y219" s="502"/>
      <c r="Z219" s="443"/>
      <c r="AA219" s="443"/>
      <c r="AB219" s="444"/>
      <c r="AC219" s="445"/>
      <c r="AD219" s="32"/>
      <c r="AE219" s="1"/>
      <c r="AF219" s="425"/>
    </row>
    <row r="220" spans="2:32" x14ac:dyDescent="0.2">
      <c r="B220" s="506" t="s">
        <v>94</v>
      </c>
      <c r="C220" s="505" t="s">
        <v>2112</v>
      </c>
      <c r="D220" s="443">
        <v>205</v>
      </c>
      <c r="E220" s="445" t="s">
        <v>42</v>
      </c>
      <c r="F220" s="436"/>
      <c r="G220" s="443">
        <v>3</v>
      </c>
      <c r="H220" s="443"/>
      <c r="I220" s="443"/>
      <c r="J220" s="443"/>
      <c r="K220" s="443"/>
      <c r="L220" s="443"/>
      <c r="M220" s="443"/>
      <c r="N220" s="443">
        <v>3</v>
      </c>
      <c r="O220" s="443"/>
      <c r="P220" s="443"/>
      <c r="Q220" s="443"/>
      <c r="R220" s="443"/>
      <c r="S220" s="501" t="s">
        <v>2484</v>
      </c>
      <c r="T220" s="442"/>
      <c r="U220" s="443"/>
      <c r="V220" s="443"/>
      <c r="W220" s="444"/>
      <c r="X220" s="445"/>
      <c r="Y220" s="502"/>
      <c r="Z220" s="443"/>
      <c r="AA220" s="443"/>
      <c r="AB220" s="444"/>
      <c r="AC220" s="445"/>
      <c r="AD220" s="32"/>
      <c r="AE220" s="1"/>
      <c r="AF220" s="425"/>
    </row>
    <row r="221" spans="2:32" x14ac:dyDescent="0.2">
      <c r="B221" s="506" t="s">
        <v>94</v>
      </c>
      <c r="C221" s="505" t="s">
        <v>2112</v>
      </c>
      <c r="D221" s="443">
        <v>206</v>
      </c>
      <c r="E221" s="445" t="s">
        <v>42</v>
      </c>
      <c r="F221" s="436"/>
      <c r="G221" s="443">
        <v>3</v>
      </c>
      <c r="H221" s="443"/>
      <c r="I221" s="443"/>
      <c r="J221" s="443"/>
      <c r="K221" s="443"/>
      <c r="L221" s="443"/>
      <c r="M221" s="443"/>
      <c r="N221" s="443"/>
      <c r="O221" s="443"/>
      <c r="P221" s="443"/>
      <c r="Q221" s="443"/>
      <c r="R221" s="443"/>
      <c r="S221" s="501" t="s">
        <v>2485</v>
      </c>
      <c r="T221" s="442"/>
      <c r="U221" s="443"/>
      <c r="V221" s="443"/>
      <c r="W221" s="444"/>
      <c r="X221" s="445"/>
      <c r="Y221" s="502"/>
      <c r="Z221" s="443"/>
      <c r="AA221" s="443"/>
      <c r="AB221" s="444"/>
      <c r="AC221" s="445"/>
      <c r="AD221" s="32"/>
      <c r="AE221" s="1"/>
      <c r="AF221" s="499"/>
    </row>
    <row r="222" spans="2:32" x14ac:dyDescent="0.2">
      <c r="B222" s="506" t="s">
        <v>94</v>
      </c>
      <c r="C222" s="505" t="s">
        <v>2112</v>
      </c>
      <c r="D222" s="443">
        <v>207</v>
      </c>
      <c r="E222" s="445" t="s">
        <v>42</v>
      </c>
      <c r="F222" s="436"/>
      <c r="G222" s="443">
        <v>6</v>
      </c>
      <c r="H222" s="443"/>
      <c r="I222" s="443"/>
      <c r="J222" s="443"/>
      <c r="K222" s="443"/>
      <c r="L222" s="443"/>
      <c r="M222" s="443"/>
      <c r="N222" s="443">
        <v>3</v>
      </c>
      <c r="O222" s="443"/>
      <c r="P222" s="443"/>
      <c r="Q222" s="443"/>
      <c r="R222" s="443"/>
      <c r="S222" s="501" t="s">
        <v>1980</v>
      </c>
      <c r="T222" s="442"/>
      <c r="U222" s="443"/>
      <c r="V222" s="443"/>
      <c r="W222" s="444"/>
      <c r="X222" s="445"/>
      <c r="Y222" s="502"/>
      <c r="Z222" s="443"/>
      <c r="AA222" s="443"/>
      <c r="AB222" s="444"/>
      <c r="AC222" s="445"/>
      <c r="AD222" s="32"/>
      <c r="AE222" s="1"/>
      <c r="AF222" s="499"/>
    </row>
    <row r="223" spans="2:32" x14ac:dyDescent="0.2">
      <c r="B223" s="506" t="s">
        <v>94</v>
      </c>
      <c r="C223" s="505" t="s">
        <v>2112</v>
      </c>
      <c r="D223" s="443">
        <v>208</v>
      </c>
      <c r="E223" s="445" t="s">
        <v>42</v>
      </c>
      <c r="F223" s="436"/>
      <c r="G223" s="443">
        <v>3</v>
      </c>
      <c r="H223" s="443"/>
      <c r="I223" s="443"/>
      <c r="J223" s="443"/>
      <c r="K223" s="443"/>
      <c r="L223" s="443"/>
      <c r="M223" s="443"/>
      <c r="N223" s="443"/>
      <c r="O223" s="443"/>
      <c r="P223" s="443"/>
      <c r="Q223" s="443"/>
      <c r="R223" s="443"/>
      <c r="S223" s="501" t="s">
        <v>2485</v>
      </c>
      <c r="T223" s="442"/>
      <c r="U223" s="443"/>
      <c r="V223" s="443"/>
      <c r="W223" s="444"/>
      <c r="X223" s="445"/>
      <c r="Y223" s="502"/>
      <c r="Z223" s="443"/>
      <c r="AA223" s="443"/>
      <c r="AB223" s="444"/>
      <c r="AC223" s="445"/>
      <c r="AD223" s="32"/>
      <c r="AE223" s="1"/>
      <c r="AF223" s="499"/>
    </row>
    <row r="224" spans="2:32" x14ac:dyDescent="0.2">
      <c r="B224" s="506" t="s">
        <v>94</v>
      </c>
      <c r="C224" s="505" t="s">
        <v>2112</v>
      </c>
      <c r="D224" s="443">
        <v>209</v>
      </c>
      <c r="E224" s="445" t="s">
        <v>42</v>
      </c>
      <c r="F224" s="436"/>
      <c r="G224" s="443">
        <v>3</v>
      </c>
      <c r="H224" s="443"/>
      <c r="I224" s="443"/>
      <c r="J224" s="443"/>
      <c r="K224" s="443"/>
      <c r="L224" s="443"/>
      <c r="M224" s="443"/>
      <c r="N224" s="443">
        <v>3</v>
      </c>
      <c r="O224" s="443"/>
      <c r="P224" s="443"/>
      <c r="Q224" s="443"/>
      <c r="R224" s="443"/>
      <c r="S224" s="501" t="s">
        <v>2486</v>
      </c>
      <c r="T224" s="442"/>
      <c r="U224" s="443"/>
      <c r="V224" s="443"/>
      <c r="W224" s="444"/>
      <c r="X224" s="445"/>
      <c r="Y224" s="502"/>
      <c r="Z224" s="443"/>
      <c r="AA224" s="443"/>
      <c r="AB224" s="444"/>
      <c r="AC224" s="445"/>
      <c r="AD224" s="32"/>
      <c r="AE224" s="1"/>
      <c r="AF224" s="499"/>
    </row>
    <row r="225" spans="2:32" x14ac:dyDescent="0.2">
      <c r="B225" s="506" t="s">
        <v>94</v>
      </c>
      <c r="C225" s="505" t="s">
        <v>2112</v>
      </c>
      <c r="D225" s="443">
        <v>210</v>
      </c>
      <c r="E225" s="445" t="s">
        <v>42</v>
      </c>
      <c r="F225" s="436"/>
      <c r="G225" s="443">
        <v>3</v>
      </c>
      <c r="H225" s="443"/>
      <c r="I225" s="443"/>
      <c r="J225" s="443"/>
      <c r="K225" s="443"/>
      <c r="L225" s="443"/>
      <c r="M225" s="443"/>
      <c r="N225" s="443"/>
      <c r="O225" s="443"/>
      <c r="P225" s="443"/>
      <c r="Q225" s="443"/>
      <c r="R225" s="443"/>
      <c r="S225" s="501" t="s">
        <v>2485</v>
      </c>
      <c r="T225" s="442"/>
      <c r="U225" s="443"/>
      <c r="V225" s="443"/>
      <c r="W225" s="444"/>
      <c r="X225" s="445"/>
      <c r="Y225" s="502"/>
      <c r="Z225" s="443"/>
      <c r="AA225" s="443"/>
      <c r="AB225" s="444"/>
      <c r="AC225" s="445"/>
      <c r="AD225" s="32"/>
      <c r="AE225" s="1"/>
      <c r="AF225" s="499"/>
    </row>
    <row r="226" spans="2:32" x14ac:dyDescent="0.2">
      <c r="B226" s="506" t="s">
        <v>94</v>
      </c>
      <c r="C226" s="505" t="s">
        <v>2112</v>
      </c>
      <c r="D226" s="443">
        <v>211</v>
      </c>
      <c r="E226" s="445" t="s">
        <v>44</v>
      </c>
      <c r="F226" s="436"/>
      <c r="G226" s="443">
        <v>1</v>
      </c>
      <c r="H226" s="443"/>
      <c r="I226" s="443">
        <v>6</v>
      </c>
      <c r="J226" s="443"/>
      <c r="K226" s="443"/>
      <c r="L226" s="443"/>
      <c r="M226" s="443"/>
      <c r="N226" s="443">
        <v>3</v>
      </c>
      <c r="O226" s="443"/>
      <c r="P226" s="443"/>
      <c r="Q226" s="443"/>
      <c r="R226" s="443"/>
      <c r="S226" s="501" t="s">
        <v>2466</v>
      </c>
      <c r="T226" s="442"/>
      <c r="U226" s="443"/>
      <c r="V226" s="443"/>
      <c r="W226" s="444"/>
      <c r="X226" s="445"/>
      <c r="Y226" s="502"/>
      <c r="Z226" s="443"/>
      <c r="AA226" s="443"/>
      <c r="AB226" s="444"/>
      <c r="AC226" s="445"/>
      <c r="AD226" s="32"/>
      <c r="AE226" s="1"/>
      <c r="AF226" s="499"/>
    </row>
    <row r="227" spans="2:32" x14ac:dyDescent="0.2">
      <c r="B227" s="506" t="s">
        <v>94</v>
      </c>
      <c r="C227" s="505" t="s">
        <v>2112</v>
      </c>
      <c r="D227" s="443">
        <v>212</v>
      </c>
      <c r="E227" s="445" t="s">
        <v>42</v>
      </c>
      <c r="F227" s="436"/>
      <c r="G227" s="443">
        <v>3</v>
      </c>
      <c r="H227" s="443"/>
      <c r="I227" s="443"/>
      <c r="J227" s="443"/>
      <c r="K227" s="443"/>
      <c r="L227" s="443"/>
      <c r="M227" s="443"/>
      <c r="N227" s="443"/>
      <c r="O227" s="443"/>
      <c r="P227" s="443"/>
      <c r="Q227" s="443"/>
      <c r="R227" s="443"/>
      <c r="S227" s="501" t="s">
        <v>1980</v>
      </c>
      <c r="T227" s="442"/>
      <c r="U227" s="443"/>
      <c r="V227" s="443"/>
      <c r="W227" s="444"/>
      <c r="X227" s="445"/>
      <c r="Y227" s="502"/>
      <c r="Z227" s="443"/>
      <c r="AA227" s="443"/>
      <c r="AB227" s="444"/>
      <c r="AC227" s="445"/>
      <c r="AD227" s="32"/>
      <c r="AE227" s="1"/>
      <c r="AF227" s="499"/>
    </row>
    <row r="228" spans="2:32" x14ac:dyDescent="0.2">
      <c r="B228" s="506" t="s">
        <v>94</v>
      </c>
      <c r="C228" s="505" t="s">
        <v>2112</v>
      </c>
      <c r="D228" s="443">
        <v>213</v>
      </c>
      <c r="E228" s="445" t="s">
        <v>42</v>
      </c>
      <c r="F228" s="436"/>
      <c r="G228" s="443">
        <v>3</v>
      </c>
      <c r="H228" s="443"/>
      <c r="I228" s="443"/>
      <c r="J228" s="443"/>
      <c r="K228" s="443"/>
      <c r="L228" s="443"/>
      <c r="M228" s="443"/>
      <c r="N228" s="443">
        <v>3</v>
      </c>
      <c r="O228" s="443"/>
      <c r="P228" s="443"/>
      <c r="Q228" s="443"/>
      <c r="R228" s="443"/>
      <c r="S228" s="501" t="s">
        <v>2482</v>
      </c>
      <c r="T228" s="442"/>
      <c r="U228" s="443"/>
      <c r="V228" s="443"/>
      <c r="W228" s="444"/>
      <c r="X228" s="445"/>
      <c r="Y228" s="502"/>
      <c r="Z228" s="443"/>
      <c r="AA228" s="443"/>
      <c r="AB228" s="444"/>
      <c r="AC228" s="445"/>
      <c r="AD228" s="32"/>
      <c r="AE228" s="1"/>
      <c r="AF228" s="499"/>
    </row>
    <row r="229" spans="2:32" x14ac:dyDescent="0.2">
      <c r="B229" s="506" t="s">
        <v>94</v>
      </c>
      <c r="C229" s="505" t="s">
        <v>2112</v>
      </c>
      <c r="D229" s="443">
        <v>214</v>
      </c>
      <c r="E229" s="445" t="s">
        <v>42</v>
      </c>
      <c r="F229" s="436"/>
      <c r="G229" s="443">
        <v>3</v>
      </c>
      <c r="H229" s="443"/>
      <c r="I229" s="443"/>
      <c r="J229" s="443"/>
      <c r="K229" s="443"/>
      <c r="L229" s="443"/>
      <c r="M229" s="443"/>
      <c r="N229" s="443"/>
      <c r="O229" s="443"/>
      <c r="P229" s="443"/>
      <c r="Q229" s="443"/>
      <c r="R229" s="443"/>
      <c r="S229" s="501" t="s">
        <v>2487</v>
      </c>
      <c r="T229" s="442"/>
      <c r="U229" s="443"/>
      <c r="V229" s="443"/>
      <c r="W229" s="444"/>
      <c r="X229" s="445"/>
      <c r="Y229" s="502"/>
      <c r="Z229" s="443"/>
      <c r="AA229" s="443"/>
      <c r="AB229" s="444"/>
      <c r="AC229" s="445"/>
      <c r="AD229" s="32"/>
      <c r="AE229" s="1"/>
      <c r="AF229" s="499"/>
    </row>
    <row r="230" spans="2:32" x14ac:dyDescent="0.2">
      <c r="B230" s="506" t="s">
        <v>94</v>
      </c>
      <c r="C230" s="505" t="s">
        <v>2112</v>
      </c>
      <c r="D230" s="443">
        <v>215</v>
      </c>
      <c r="E230" s="445" t="s">
        <v>1112</v>
      </c>
      <c r="F230" s="436"/>
      <c r="G230" s="443">
        <v>1</v>
      </c>
      <c r="H230" s="443">
        <v>3</v>
      </c>
      <c r="I230" s="443">
        <v>6</v>
      </c>
      <c r="J230" s="443"/>
      <c r="K230" s="443"/>
      <c r="L230" s="443"/>
      <c r="M230" s="443"/>
      <c r="N230" s="443">
        <v>3</v>
      </c>
      <c r="O230" s="443"/>
      <c r="P230" s="443"/>
      <c r="Q230" s="443"/>
      <c r="R230" s="443"/>
      <c r="S230" s="501" t="s">
        <v>2488</v>
      </c>
      <c r="T230" s="442"/>
      <c r="U230" s="443"/>
      <c r="V230" s="443"/>
      <c r="W230" s="444"/>
      <c r="X230" s="445"/>
      <c r="Y230" s="502"/>
      <c r="Z230" s="443"/>
      <c r="AA230" s="443"/>
      <c r="AB230" s="444"/>
      <c r="AC230" s="445"/>
      <c r="AD230" s="32"/>
      <c r="AE230" s="1"/>
      <c r="AF230" s="499"/>
    </row>
    <row r="231" spans="2:32" x14ac:dyDescent="0.2">
      <c r="B231" s="506" t="s">
        <v>94</v>
      </c>
      <c r="C231" s="505" t="s">
        <v>2112</v>
      </c>
      <c r="D231" s="443">
        <v>216</v>
      </c>
      <c r="E231" s="445" t="s">
        <v>42</v>
      </c>
      <c r="F231" s="436"/>
      <c r="G231" s="443">
        <v>3</v>
      </c>
      <c r="H231" s="443"/>
      <c r="I231" s="443"/>
      <c r="J231" s="443"/>
      <c r="K231" s="443"/>
      <c r="L231" s="443"/>
      <c r="M231" s="443"/>
      <c r="N231" s="443"/>
      <c r="O231" s="443"/>
      <c r="P231" s="443"/>
      <c r="Q231" s="443"/>
      <c r="R231" s="443"/>
      <c r="S231" s="501" t="s">
        <v>2488</v>
      </c>
      <c r="T231" s="442"/>
      <c r="U231" s="443"/>
      <c r="V231" s="443"/>
      <c r="W231" s="444"/>
      <c r="X231" s="445"/>
      <c r="Y231" s="502"/>
      <c r="Z231" s="443"/>
      <c r="AA231" s="443"/>
      <c r="AB231" s="444"/>
      <c r="AC231" s="445"/>
      <c r="AD231" s="32"/>
      <c r="AE231" s="1"/>
      <c r="AF231" s="499"/>
    </row>
    <row r="232" spans="2:32" x14ac:dyDescent="0.2">
      <c r="B232" s="506" t="s">
        <v>94</v>
      </c>
      <c r="C232" s="505" t="s">
        <v>2112</v>
      </c>
      <c r="D232" s="443">
        <v>217</v>
      </c>
      <c r="E232" s="445" t="s">
        <v>42</v>
      </c>
      <c r="F232" s="436"/>
      <c r="G232" s="443">
        <v>3</v>
      </c>
      <c r="H232" s="443"/>
      <c r="I232" s="443"/>
      <c r="J232" s="443"/>
      <c r="K232" s="443"/>
      <c r="L232" s="443"/>
      <c r="M232" s="443"/>
      <c r="N232" s="443">
        <v>3</v>
      </c>
      <c r="O232" s="443"/>
      <c r="P232" s="443"/>
      <c r="Q232" s="443"/>
      <c r="R232" s="443"/>
      <c r="S232" s="501" t="s">
        <v>1907</v>
      </c>
      <c r="T232" s="442"/>
      <c r="U232" s="443"/>
      <c r="V232" s="443"/>
      <c r="W232" s="444"/>
      <c r="X232" s="445"/>
      <c r="Y232" s="502"/>
      <c r="Z232" s="443"/>
      <c r="AA232" s="443"/>
      <c r="AB232" s="444"/>
      <c r="AC232" s="445"/>
      <c r="AD232" s="32"/>
      <c r="AE232" s="1"/>
      <c r="AF232" s="499"/>
    </row>
    <row r="233" spans="2:32" x14ac:dyDescent="0.2">
      <c r="B233" s="506" t="s">
        <v>94</v>
      </c>
      <c r="C233" s="505" t="s">
        <v>2112</v>
      </c>
      <c r="D233" s="443">
        <v>218</v>
      </c>
      <c r="E233" s="445" t="s">
        <v>42</v>
      </c>
      <c r="F233" s="436"/>
      <c r="G233" s="443">
        <v>3</v>
      </c>
      <c r="H233" s="443"/>
      <c r="I233" s="443"/>
      <c r="J233" s="443"/>
      <c r="K233" s="443"/>
      <c r="L233" s="443"/>
      <c r="M233" s="443"/>
      <c r="N233" s="443"/>
      <c r="O233" s="443"/>
      <c r="P233" s="443"/>
      <c r="Q233" s="443"/>
      <c r="R233" s="443"/>
      <c r="S233" s="501" t="s">
        <v>2363</v>
      </c>
      <c r="T233" s="442"/>
      <c r="U233" s="443"/>
      <c r="V233" s="443"/>
      <c r="W233" s="444"/>
      <c r="X233" s="445"/>
      <c r="Y233" s="502"/>
      <c r="Z233" s="443"/>
      <c r="AA233" s="443"/>
      <c r="AB233" s="444"/>
      <c r="AC233" s="445"/>
      <c r="AD233" s="32"/>
      <c r="AE233" s="1"/>
      <c r="AF233" s="499"/>
    </row>
    <row r="234" spans="2:32" x14ac:dyDescent="0.2">
      <c r="B234" s="506" t="s">
        <v>94</v>
      </c>
      <c r="C234" s="505" t="s">
        <v>2112</v>
      </c>
      <c r="D234" s="443">
        <v>219</v>
      </c>
      <c r="E234" s="445" t="s">
        <v>50</v>
      </c>
      <c r="F234" s="436"/>
      <c r="G234" s="443">
        <v>2</v>
      </c>
      <c r="H234" s="443"/>
      <c r="I234" s="443">
        <v>6</v>
      </c>
      <c r="J234" s="443"/>
      <c r="K234" s="443"/>
      <c r="L234" s="443"/>
      <c r="M234" s="443"/>
      <c r="N234" s="443">
        <v>3</v>
      </c>
      <c r="O234" s="443"/>
      <c r="P234" s="443"/>
      <c r="Q234" s="443"/>
      <c r="R234" s="443"/>
      <c r="S234" s="501" t="s">
        <v>2489</v>
      </c>
      <c r="T234" s="442"/>
      <c r="U234" s="443"/>
      <c r="V234" s="443"/>
      <c r="W234" s="444"/>
      <c r="X234" s="445"/>
      <c r="Y234" s="502"/>
      <c r="Z234" s="443"/>
      <c r="AA234" s="443"/>
      <c r="AB234" s="444"/>
      <c r="AC234" s="445"/>
      <c r="AD234" s="32"/>
      <c r="AE234" s="1"/>
      <c r="AF234" s="499"/>
    </row>
    <row r="235" spans="2:32" x14ac:dyDescent="0.2">
      <c r="B235" s="506" t="s">
        <v>94</v>
      </c>
      <c r="C235" s="505" t="s">
        <v>2112</v>
      </c>
      <c r="D235" s="443">
        <v>220</v>
      </c>
      <c r="E235" s="445" t="s">
        <v>55</v>
      </c>
      <c r="F235" s="436"/>
      <c r="G235" s="443">
        <v>1</v>
      </c>
      <c r="H235" s="443"/>
      <c r="I235" s="443">
        <v>6</v>
      </c>
      <c r="J235" s="443"/>
      <c r="K235" s="443"/>
      <c r="L235" s="443"/>
      <c r="M235" s="443"/>
      <c r="N235" s="443"/>
      <c r="O235" s="443"/>
      <c r="P235" s="443"/>
      <c r="Q235" s="443"/>
      <c r="R235" s="443"/>
      <c r="S235" s="501" t="s">
        <v>2245</v>
      </c>
      <c r="T235" s="442"/>
      <c r="U235" s="443"/>
      <c r="V235" s="443"/>
      <c r="W235" s="444"/>
      <c r="X235" s="445"/>
      <c r="Y235" s="502"/>
      <c r="Z235" s="443"/>
      <c r="AA235" s="443"/>
      <c r="AB235" s="444"/>
      <c r="AC235" s="445"/>
      <c r="AD235" s="32"/>
      <c r="AE235" s="1"/>
      <c r="AF235" s="499"/>
    </row>
    <row r="236" spans="2:32" x14ac:dyDescent="0.2">
      <c r="B236" s="506" t="s">
        <v>94</v>
      </c>
      <c r="C236" s="505" t="s">
        <v>2112</v>
      </c>
      <c r="D236" s="443">
        <v>221</v>
      </c>
      <c r="E236" s="445" t="s">
        <v>49</v>
      </c>
      <c r="F236" s="436"/>
      <c r="G236" s="443"/>
      <c r="H236" s="443"/>
      <c r="I236" s="443">
        <v>3</v>
      </c>
      <c r="J236" s="443"/>
      <c r="K236" s="443">
        <v>3</v>
      </c>
      <c r="L236" s="443"/>
      <c r="M236" s="443"/>
      <c r="N236" s="443">
        <v>2</v>
      </c>
      <c r="O236" s="443"/>
      <c r="P236" s="443"/>
      <c r="Q236" s="443"/>
      <c r="R236" s="443"/>
      <c r="S236" s="501" t="s">
        <v>2490</v>
      </c>
      <c r="T236" s="442"/>
      <c r="U236" s="443"/>
      <c r="V236" s="443"/>
      <c r="W236" s="444"/>
      <c r="X236" s="445"/>
      <c r="Y236" s="502"/>
      <c r="Z236" s="443"/>
      <c r="AA236" s="443"/>
      <c r="AB236" s="444"/>
      <c r="AC236" s="445"/>
      <c r="AD236" s="32"/>
      <c r="AE236" s="1"/>
      <c r="AF236" s="499"/>
    </row>
    <row r="237" spans="2:32" x14ac:dyDescent="0.2">
      <c r="B237" s="506" t="s">
        <v>94</v>
      </c>
      <c r="C237" s="505" t="s">
        <v>2112</v>
      </c>
      <c r="D237" s="443">
        <v>222</v>
      </c>
      <c r="E237" s="445" t="s">
        <v>50</v>
      </c>
      <c r="F237" s="436"/>
      <c r="G237" s="443"/>
      <c r="H237" s="443">
        <v>6</v>
      </c>
      <c r="I237" s="443"/>
      <c r="J237" s="443"/>
      <c r="K237" s="443"/>
      <c r="L237" s="443"/>
      <c r="M237" s="443"/>
      <c r="N237" s="443"/>
      <c r="O237" s="443"/>
      <c r="P237" s="443">
        <v>3</v>
      </c>
      <c r="Q237" s="443"/>
      <c r="R237" s="443"/>
      <c r="S237" s="501" t="s">
        <v>2491</v>
      </c>
      <c r="T237" s="442"/>
      <c r="U237" s="443"/>
      <c r="V237" s="443"/>
      <c r="W237" s="444"/>
      <c r="X237" s="445"/>
      <c r="Y237" s="502"/>
      <c r="Z237" s="443"/>
      <c r="AA237" s="443"/>
      <c r="AB237" s="444"/>
      <c r="AC237" s="445"/>
      <c r="AD237" s="32"/>
      <c r="AE237" s="1"/>
      <c r="AF237" s="499"/>
    </row>
    <row r="238" spans="2:32" x14ac:dyDescent="0.2">
      <c r="B238" s="506" t="s">
        <v>94</v>
      </c>
      <c r="C238" s="505" t="s">
        <v>2112</v>
      </c>
      <c r="D238" s="443">
        <v>223</v>
      </c>
      <c r="E238" s="445" t="s">
        <v>42</v>
      </c>
      <c r="F238" s="436"/>
      <c r="G238" s="443">
        <v>3</v>
      </c>
      <c r="H238" s="443"/>
      <c r="I238" s="443"/>
      <c r="J238" s="443"/>
      <c r="K238" s="443"/>
      <c r="L238" s="443"/>
      <c r="M238" s="443"/>
      <c r="N238" s="443"/>
      <c r="O238" s="443"/>
      <c r="P238" s="443"/>
      <c r="Q238" s="443"/>
      <c r="R238" s="443"/>
      <c r="S238" s="501" t="s">
        <v>2492</v>
      </c>
      <c r="T238" s="442"/>
      <c r="U238" s="443"/>
      <c r="V238" s="443"/>
      <c r="W238" s="444"/>
      <c r="X238" s="445"/>
      <c r="Y238" s="502"/>
      <c r="Z238" s="443"/>
      <c r="AA238" s="443"/>
      <c r="AB238" s="444"/>
      <c r="AC238" s="445"/>
      <c r="AD238" s="32"/>
      <c r="AE238" s="1"/>
      <c r="AF238" s="499"/>
    </row>
    <row r="239" spans="2:32" x14ac:dyDescent="0.2">
      <c r="B239" s="506" t="s">
        <v>94</v>
      </c>
      <c r="C239" s="505" t="s">
        <v>2112</v>
      </c>
      <c r="D239" s="443">
        <v>224</v>
      </c>
      <c r="E239" s="445" t="s">
        <v>42</v>
      </c>
      <c r="F239" s="436"/>
      <c r="G239" s="443">
        <v>3</v>
      </c>
      <c r="H239" s="443"/>
      <c r="I239" s="443"/>
      <c r="J239" s="443"/>
      <c r="K239" s="443"/>
      <c r="L239" s="443"/>
      <c r="M239" s="443"/>
      <c r="N239" s="443">
        <v>3</v>
      </c>
      <c r="O239" s="443"/>
      <c r="P239" s="443"/>
      <c r="Q239" s="443"/>
      <c r="R239" s="443"/>
      <c r="S239" s="501" t="s">
        <v>2493</v>
      </c>
      <c r="T239" s="442"/>
      <c r="U239" s="443"/>
      <c r="V239" s="443"/>
      <c r="W239" s="444"/>
      <c r="X239" s="445"/>
      <c r="Y239" s="502"/>
      <c r="Z239" s="443"/>
      <c r="AA239" s="443"/>
      <c r="AB239" s="444"/>
      <c r="AC239" s="445"/>
      <c r="AD239" s="32"/>
      <c r="AE239" s="1"/>
      <c r="AF239" s="499"/>
    </row>
    <row r="240" spans="2:32" x14ac:dyDescent="0.2">
      <c r="B240" s="506" t="s">
        <v>94</v>
      </c>
      <c r="C240" s="505" t="s">
        <v>2112</v>
      </c>
      <c r="D240" s="443">
        <v>225</v>
      </c>
      <c r="E240" s="445" t="s">
        <v>42</v>
      </c>
      <c r="F240" s="436"/>
      <c r="G240" s="443">
        <v>3</v>
      </c>
      <c r="H240" s="443"/>
      <c r="I240" s="443"/>
      <c r="J240" s="443"/>
      <c r="K240" s="443"/>
      <c r="L240" s="443"/>
      <c r="M240" s="443"/>
      <c r="N240" s="443"/>
      <c r="O240" s="443"/>
      <c r="P240" s="443"/>
      <c r="Q240" s="443"/>
      <c r="R240" s="443"/>
      <c r="S240" s="501" t="s">
        <v>2314</v>
      </c>
      <c r="T240" s="442"/>
      <c r="U240" s="443"/>
      <c r="V240" s="443"/>
      <c r="W240" s="444"/>
      <c r="X240" s="445"/>
      <c r="Y240" s="502"/>
      <c r="Z240" s="443"/>
      <c r="AA240" s="443"/>
      <c r="AB240" s="444"/>
      <c r="AC240" s="445"/>
      <c r="AD240" s="32"/>
      <c r="AE240" s="1"/>
      <c r="AF240" s="499"/>
    </row>
    <row r="241" spans="2:32" x14ac:dyDescent="0.2">
      <c r="B241" s="506" t="s">
        <v>94</v>
      </c>
      <c r="C241" s="505" t="s">
        <v>2112</v>
      </c>
      <c r="D241" s="443">
        <v>226</v>
      </c>
      <c r="E241" s="445" t="s">
        <v>44</v>
      </c>
      <c r="F241" s="436"/>
      <c r="G241" s="443">
        <v>1</v>
      </c>
      <c r="H241" s="443">
        <v>6</v>
      </c>
      <c r="I241" s="443"/>
      <c r="J241" s="443"/>
      <c r="K241" s="443"/>
      <c r="L241" s="443"/>
      <c r="M241" s="443"/>
      <c r="N241" s="443">
        <v>3</v>
      </c>
      <c r="O241" s="443"/>
      <c r="P241" s="443"/>
      <c r="Q241" s="443"/>
      <c r="R241" s="443"/>
      <c r="S241" s="501" t="s">
        <v>2486</v>
      </c>
      <c r="T241" s="442"/>
      <c r="U241" s="443"/>
      <c r="V241" s="443"/>
      <c r="W241" s="444"/>
      <c r="X241" s="445"/>
      <c r="Y241" s="502"/>
      <c r="Z241" s="443"/>
      <c r="AA241" s="443"/>
      <c r="AB241" s="444"/>
      <c r="AC241" s="445"/>
      <c r="AD241" s="32"/>
      <c r="AE241" s="1"/>
      <c r="AF241" s="499"/>
    </row>
    <row r="242" spans="2:32" x14ac:dyDescent="0.2">
      <c r="B242" s="506" t="s">
        <v>94</v>
      </c>
      <c r="C242" s="505" t="s">
        <v>2112</v>
      </c>
      <c r="D242" s="443">
        <v>227</v>
      </c>
      <c r="E242" s="445" t="s">
        <v>42</v>
      </c>
      <c r="F242" s="436"/>
      <c r="G242" s="443">
        <v>3</v>
      </c>
      <c r="H242" s="443"/>
      <c r="I242" s="443"/>
      <c r="J242" s="443"/>
      <c r="K242" s="443"/>
      <c r="L242" s="443"/>
      <c r="M242" s="443"/>
      <c r="N242" s="443"/>
      <c r="O242" s="443"/>
      <c r="P242" s="443"/>
      <c r="Q242" s="443"/>
      <c r="R242" s="443"/>
      <c r="S242" s="501" t="s">
        <v>2245</v>
      </c>
      <c r="T242" s="442"/>
      <c r="U242" s="443"/>
      <c r="V242" s="443"/>
      <c r="W242" s="444"/>
      <c r="X242" s="445"/>
      <c r="Y242" s="502"/>
      <c r="Z242" s="443"/>
      <c r="AA242" s="443"/>
      <c r="AB242" s="444"/>
      <c r="AC242" s="445"/>
      <c r="AD242" s="32"/>
      <c r="AE242" s="1"/>
      <c r="AF242" s="499"/>
    </row>
    <row r="243" spans="2:32" x14ac:dyDescent="0.2">
      <c r="B243" s="506" t="s">
        <v>94</v>
      </c>
      <c r="C243" s="505" t="s">
        <v>2112</v>
      </c>
      <c r="D243" s="443">
        <v>228</v>
      </c>
      <c r="E243" s="445" t="s">
        <v>42</v>
      </c>
      <c r="F243" s="436"/>
      <c r="G243" s="443">
        <v>3</v>
      </c>
      <c r="H243" s="443"/>
      <c r="I243" s="443"/>
      <c r="J243" s="443"/>
      <c r="K243" s="443"/>
      <c r="L243" s="443"/>
      <c r="M243" s="443"/>
      <c r="N243" s="443">
        <v>3</v>
      </c>
      <c r="O243" s="443"/>
      <c r="P243" s="443"/>
      <c r="Q243" s="443"/>
      <c r="R243" s="443"/>
      <c r="S243" s="501" t="s">
        <v>2245</v>
      </c>
      <c r="T243" s="442"/>
      <c r="U243" s="443"/>
      <c r="V243" s="443"/>
      <c r="W243" s="444"/>
      <c r="X243" s="445"/>
      <c r="Y243" s="502"/>
      <c r="Z243" s="443"/>
      <c r="AA243" s="443"/>
      <c r="AB243" s="444"/>
      <c r="AC243" s="445"/>
      <c r="AD243" s="32"/>
      <c r="AE243" s="1"/>
      <c r="AF243" s="499"/>
    </row>
    <row r="244" spans="2:32" x14ac:dyDescent="0.2">
      <c r="B244" s="506" t="s">
        <v>94</v>
      </c>
      <c r="C244" s="505" t="s">
        <v>2112</v>
      </c>
      <c r="D244" s="443">
        <v>229</v>
      </c>
      <c r="E244" s="445" t="s">
        <v>1113</v>
      </c>
      <c r="F244" s="436"/>
      <c r="G244" s="443">
        <v>3</v>
      </c>
      <c r="H244" s="443">
        <v>2</v>
      </c>
      <c r="I244" s="443"/>
      <c r="J244" s="443"/>
      <c r="K244" s="443"/>
      <c r="L244" s="443"/>
      <c r="M244" s="443"/>
      <c r="N244" s="443"/>
      <c r="O244" s="443"/>
      <c r="P244" s="443"/>
      <c r="Q244" s="443"/>
      <c r="R244" s="443"/>
      <c r="S244" s="501" t="s">
        <v>1980</v>
      </c>
      <c r="T244" s="442"/>
      <c r="U244" s="443"/>
      <c r="V244" s="443"/>
      <c r="W244" s="444"/>
      <c r="X244" s="445"/>
      <c r="Y244" s="502"/>
      <c r="Z244" s="443"/>
      <c r="AA244" s="443"/>
      <c r="AB244" s="444"/>
      <c r="AC244" s="445"/>
      <c r="AD244" s="32"/>
      <c r="AE244" s="1"/>
      <c r="AF244" s="499"/>
    </row>
    <row r="245" spans="2:32" x14ac:dyDescent="0.2">
      <c r="B245" s="506" t="s">
        <v>94</v>
      </c>
      <c r="C245" s="505" t="s">
        <v>2112</v>
      </c>
      <c r="D245" s="443">
        <v>230</v>
      </c>
      <c r="E245" s="445" t="s">
        <v>52</v>
      </c>
      <c r="F245" s="436"/>
      <c r="G245" s="443"/>
      <c r="H245" s="443">
        <v>3</v>
      </c>
      <c r="I245" s="443"/>
      <c r="J245" s="443"/>
      <c r="K245" s="443">
        <v>3</v>
      </c>
      <c r="L245" s="443"/>
      <c r="M245" s="443"/>
      <c r="N245" s="443">
        <v>3</v>
      </c>
      <c r="O245" s="443"/>
      <c r="P245" s="443"/>
      <c r="Q245" s="443"/>
      <c r="R245" s="443"/>
      <c r="S245" s="509" t="s">
        <v>2494</v>
      </c>
      <c r="T245" s="442"/>
      <c r="U245" s="443"/>
      <c r="V245" s="443"/>
      <c r="W245" s="444"/>
      <c r="X245" s="445"/>
      <c r="Y245" s="502"/>
      <c r="Z245" s="443"/>
      <c r="AA245" s="443"/>
      <c r="AB245" s="444"/>
      <c r="AC245" s="445"/>
      <c r="AD245" s="32"/>
      <c r="AE245" s="1"/>
      <c r="AF245" s="499"/>
    </row>
    <row r="246" spans="2:32" x14ac:dyDescent="0.2">
      <c r="B246" s="506" t="s">
        <v>94</v>
      </c>
      <c r="C246" s="505" t="s">
        <v>2112</v>
      </c>
      <c r="D246" s="443">
        <v>231</v>
      </c>
      <c r="E246" s="445" t="s">
        <v>44</v>
      </c>
      <c r="F246" s="436"/>
      <c r="G246" s="443"/>
      <c r="H246" s="443">
        <v>6</v>
      </c>
      <c r="I246" s="443"/>
      <c r="J246" s="443"/>
      <c r="K246" s="443"/>
      <c r="L246" s="443"/>
      <c r="M246" s="443"/>
      <c r="N246" s="443"/>
      <c r="O246" s="443"/>
      <c r="P246" s="443"/>
      <c r="Q246" s="443"/>
      <c r="R246" s="443"/>
      <c r="S246" s="509" t="s">
        <v>2249</v>
      </c>
      <c r="T246" s="442"/>
      <c r="U246" s="443"/>
      <c r="V246" s="443"/>
      <c r="W246" s="444"/>
      <c r="X246" s="445"/>
      <c r="Y246" s="502"/>
      <c r="Z246" s="443"/>
      <c r="AA246" s="443"/>
      <c r="AB246" s="444"/>
      <c r="AC246" s="445"/>
      <c r="AD246" s="32"/>
      <c r="AE246" s="1"/>
      <c r="AF246" s="499"/>
    </row>
    <row r="247" spans="2:32" x14ac:dyDescent="0.2">
      <c r="B247" s="506" t="s">
        <v>94</v>
      </c>
      <c r="C247" s="505" t="s">
        <v>2112</v>
      </c>
      <c r="D247" s="443">
        <v>232</v>
      </c>
      <c r="E247" s="445" t="s">
        <v>44</v>
      </c>
      <c r="F247" s="436"/>
      <c r="G247" s="443"/>
      <c r="H247" s="443">
        <v>6</v>
      </c>
      <c r="I247" s="443"/>
      <c r="J247" s="443"/>
      <c r="K247" s="443"/>
      <c r="L247" s="443"/>
      <c r="M247" s="443"/>
      <c r="N247" s="443">
        <v>3</v>
      </c>
      <c r="O247" s="443"/>
      <c r="P247" s="443">
        <v>3</v>
      </c>
      <c r="Q247" s="443"/>
      <c r="R247" s="443"/>
      <c r="S247" s="501" t="s">
        <v>2495</v>
      </c>
      <c r="T247" s="442"/>
      <c r="U247" s="443"/>
      <c r="V247" s="443"/>
      <c r="W247" s="444"/>
      <c r="X247" s="445"/>
      <c r="Y247" s="502"/>
      <c r="Z247" s="443"/>
      <c r="AA247" s="443"/>
      <c r="AB247" s="444"/>
      <c r="AC247" s="445"/>
      <c r="AD247" s="32"/>
      <c r="AE247" s="1"/>
      <c r="AF247" s="499"/>
    </row>
    <row r="248" spans="2:32" x14ac:dyDescent="0.2">
      <c r="B248" s="506" t="s">
        <v>94</v>
      </c>
      <c r="C248" s="505" t="s">
        <v>2112</v>
      </c>
      <c r="D248" s="443">
        <v>233</v>
      </c>
      <c r="E248" s="445" t="s">
        <v>42</v>
      </c>
      <c r="F248" s="436"/>
      <c r="G248" s="443">
        <v>3</v>
      </c>
      <c r="H248" s="443"/>
      <c r="I248" s="443"/>
      <c r="J248" s="443"/>
      <c r="K248" s="443"/>
      <c r="L248" s="443"/>
      <c r="M248" s="443"/>
      <c r="N248" s="443"/>
      <c r="O248" s="443"/>
      <c r="P248" s="443"/>
      <c r="Q248" s="443"/>
      <c r="R248" s="443"/>
      <c r="S248" s="510" t="s">
        <v>2511</v>
      </c>
      <c r="T248" s="442"/>
      <c r="U248" s="443"/>
      <c r="V248" s="443"/>
      <c r="W248" s="444"/>
      <c r="X248" s="445"/>
      <c r="Y248" s="502"/>
      <c r="Z248" s="443"/>
      <c r="AA248" s="443"/>
      <c r="AB248" s="444"/>
      <c r="AC248" s="445"/>
      <c r="AD248" s="32"/>
      <c r="AE248" s="1"/>
      <c r="AF248" s="425"/>
    </row>
    <row r="249" spans="2:32" x14ac:dyDescent="0.2">
      <c r="B249" s="506" t="s">
        <v>94</v>
      </c>
      <c r="C249" s="505" t="s">
        <v>2112</v>
      </c>
      <c r="D249" s="443">
        <v>234</v>
      </c>
      <c r="E249" s="445" t="s">
        <v>2326</v>
      </c>
      <c r="F249" s="436"/>
      <c r="G249" s="443">
        <v>1</v>
      </c>
      <c r="H249" s="443"/>
      <c r="I249" s="443">
        <v>8</v>
      </c>
      <c r="J249" s="443"/>
      <c r="K249" s="443">
        <v>2</v>
      </c>
      <c r="L249" s="443"/>
      <c r="M249" s="443"/>
      <c r="N249" s="443"/>
      <c r="O249" s="443"/>
      <c r="P249" s="443"/>
      <c r="Q249" s="443"/>
      <c r="R249" s="443"/>
      <c r="S249" s="509" t="s">
        <v>2474</v>
      </c>
      <c r="T249" s="442"/>
      <c r="U249" s="443"/>
      <c r="V249" s="443"/>
      <c r="W249" s="444"/>
      <c r="X249" s="445"/>
      <c r="Y249" s="502"/>
      <c r="Z249" s="443"/>
      <c r="AA249" s="443"/>
      <c r="AB249" s="444"/>
      <c r="AC249" s="445"/>
      <c r="AD249" s="32"/>
      <c r="AE249" s="1"/>
      <c r="AF249" s="499"/>
    </row>
    <row r="250" spans="2:32" x14ac:dyDescent="0.2">
      <c r="B250" s="506" t="s">
        <v>94</v>
      </c>
      <c r="C250" s="505" t="s">
        <v>2112</v>
      </c>
      <c r="D250" s="443">
        <v>235</v>
      </c>
      <c r="E250" s="445" t="s">
        <v>42</v>
      </c>
      <c r="F250" s="436"/>
      <c r="G250" s="443">
        <v>3</v>
      </c>
      <c r="H250" s="443"/>
      <c r="I250" s="443"/>
      <c r="J250" s="443"/>
      <c r="K250" s="443"/>
      <c r="L250" s="443"/>
      <c r="M250" s="443"/>
      <c r="N250" s="443"/>
      <c r="O250" s="443"/>
      <c r="P250" s="443"/>
      <c r="Q250" s="443"/>
      <c r="R250" s="443"/>
      <c r="S250" s="501" t="s">
        <v>2496</v>
      </c>
      <c r="T250" s="442"/>
      <c r="U250" s="443"/>
      <c r="V250" s="443"/>
      <c r="W250" s="444"/>
      <c r="X250" s="445"/>
      <c r="Y250" s="502"/>
      <c r="Z250" s="443"/>
      <c r="AA250" s="443"/>
      <c r="AB250" s="444"/>
      <c r="AC250" s="445"/>
      <c r="AD250" s="32"/>
      <c r="AE250" s="1"/>
      <c r="AF250" s="499"/>
    </row>
    <row r="251" spans="2:32" x14ac:dyDescent="0.2">
      <c r="B251" s="506" t="s">
        <v>94</v>
      </c>
      <c r="C251" s="505" t="s">
        <v>2112</v>
      </c>
      <c r="D251" s="443">
        <v>236</v>
      </c>
      <c r="E251" s="445" t="s">
        <v>1109</v>
      </c>
      <c r="F251" s="436"/>
      <c r="G251" s="443">
        <v>5</v>
      </c>
      <c r="H251" s="443"/>
      <c r="I251" s="443">
        <v>3</v>
      </c>
      <c r="J251" s="443"/>
      <c r="K251" s="443"/>
      <c r="L251" s="443"/>
      <c r="M251" s="443"/>
      <c r="N251" s="443"/>
      <c r="O251" s="443"/>
      <c r="P251" s="443">
        <v>3</v>
      </c>
      <c r="Q251" s="443"/>
      <c r="R251" s="443"/>
      <c r="S251" s="501" t="s">
        <v>2497</v>
      </c>
      <c r="T251" s="442"/>
      <c r="U251" s="443"/>
      <c r="V251" s="443"/>
      <c r="W251" s="444"/>
      <c r="X251" s="445"/>
      <c r="Y251" s="502"/>
      <c r="Z251" s="443"/>
      <c r="AA251" s="443"/>
      <c r="AB251" s="444"/>
      <c r="AC251" s="445"/>
      <c r="AD251" s="32"/>
      <c r="AE251" s="1"/>
      <c r="AF251" s="499"/>
    </row>
    <row r="252" spans="2:32" x14ac:dyDescent="0.2">
      <c r="B252" s="506" t="s">
        <v>94</v>
      </c>
      <c r="C252" s="505" t="s">
        <v>2112</v>
      </c>
      <c r="D252" s="443">
        <v>237</v>
      </c>
      <c r="E252" s="445" t="s">
        <v>44</v>
      </c>
      <c r="F252" s="436"/>
      <c r="G252" s="443">
        <v>3</v>
      </c>
      <c r="H252" s="443"/>
      <c r="I252" s="443">
        <v>6</v>
      </c>
      <c r="J252" s="443"/>
      <c r="K252" s="443">
        <v>3</v>
      </c>
      <c r="L252" s="443"/>
      <c r="M252" s="443"/>
      <c r="N252" s="443"/>
      <c r="O252" s="443"/>
      <c r="P252" s="443"/>
      <c r="Q252" s="443"/>
      <c r="R252" s="443"/>
      <c r="S252" s="501" t="s">
        <v>2498</v>
      </c>
      <c r="T252" s="442"/>
      <c r="U252" s="443"/>
      <c r="V252" s="443"/>
      <c r="W252" s="444"/>
      <c r="X252" s="445"/>
      <c r="Y252" s="502"/>
      <c r="Z252" s="443"/>
      <c r="AA252" s="443"/>
      <c r="AB252" s="444"/>
      <c r="AC252" s="445"/>
      <c r="AD252" s="32"/>
      <c r="AE252" s="1"/>
      <c r="AF252" s="499"/>
    </row>
    <row r="253" spans="2:32" x14ac:dyDescent="0.2">
      <c r="B253" s="506" t="s">
        <v>94</v>
      </c>
      <c r="C253" s="505" t="s">
        <v>2112</v>
      </c>
      <c r="D253" s="443">
        <v>238</v>
      </c>
      <c r="E253" s="445" t="s">
        <v>42</v>
      </c>
      <c r="F253" s="436"/>
      <c r="G253" s="443">
        <v>3</v>
      </c>
      <c r="H253" s="443"/>
      <c r="I253" s="443"/>
      <c r="J253" s="443"/>
      <c r="K253" s="443"/>
      <c r="L253" s="443"/>
      <c r="M253" s="443"/>
      <c r="N253" s="443"/>
      <c r="O253" s="443"/>
      <c r="P253" s="443"/>
      <c r="Q253" s="443"/>
      <c r="R253" s="443"/>
      <c r="S253" s="510" t="s">
        <v>2512</v>
      </c>
      <c r="T253" s="442"/>
      <c r="U253" s="443"/>
      <c r="V253" s="443"/>
      <c r="W253" s="444"/>
      <c r="X253" s="445"/>
      <c r="Y253" s="502"/>
      <c r="Z253" s="443"/>
      <c r="AA253" s="443"/>
      <c r="AB253" s="444"/>
      <c r="AC253" s="445"/>
      <c r="AD253" s="32"/>
      <c r="AE253" s="1"/>
      <c r="AF253" s="425"/>
    </row>
    <row r="254" spans="2:32" x14ac:dyDescent="0.2">
      <c r="B254" s="506" t="s">
        <v>94</v>
      </c>
      <c r="C254" s="505" t="s">
        <v>2112</v>
      </c>
      <c r="D254" s="443">
        <v>239</v>
      </c>
      <c r="E254" s="445" t="s">
        <v>50</v>
      </c>
      <c r="F254" s="436"/>
      <c r="G254" s="443">
        <v>1</v>
      </c>
      <c r="H254" s="443"/>
      <c r="I254" s="443">
        <v>6</v>
      </c>
      <c r="J254" s="443"/>
      <c r="K254" s="443">
        <v>2</v>
      </c>
      <c r="L254" s="443"/>
      <c r="M254" s="443"/>
      <c r="N254" s="443">
        <v>3</v>
      </c>
      <c r="O254" s="443"/>
      <c r="P254" s="443"/>
      <c r="Q254" s="443"/>
      <c r="R254" s="443"/>
      <c r="S254" s="501" t="s">
        <v>2499</v>
      </c>
      <c r="T254" s="442"/>
      <c r="U254" s="443"/>
      <c r="V254" s="443"/>
      <c r="W254" s="444"/>
      <c r="X254" s="445"/>
      <c r="Y254" s="502"/>
      <c r="Z254" s="443"/>
      <c r="AA254" s="443"/>
      <c r="AB254" s="444"/>
      <c r="AC254" s="445"/>
      <c r="AD254" s="32"/>
      <c r="AE254" s="1"/>
      <c r="AF254" s="499"/>
    </row>
    <row r="255" spans="2:32" x14ac:dyDescent="0.2">
      <c r="B255" s="506" t="s">
        <v>94</v>
      </c>
      <c r="C255" s="505" t="s">
        <v>2112</v>
      </c>
      <c r="D255" s="443">
        <v>240</v>
      </c>
      <c r="E255" s="445" t="s">
        <v>42</v>
      </c>
      <c r="F255" s="436"/>
      <c r="G255" s="443">
        <v>3</v>
      </c>
      <c r="H255" s="443"/>
      <c r="I255" s="443"/>
      <c r="J255" s="443"/>
      <c r="K255" s="443"/>
      <c r="L255" s="443"/>
      <c r="M255" s="443"/>
      <c r="N255" s="443"/>
      <c r="O255" s="443"/>
      <c r="P255" s="443"/>
      <c r="Q255" s="443"/>
      <c r="R255" s="443"/>
      <c r="S255" s="501" t="s">
        <v>1980</v>
      </c>
      <c r="T255" s="442"/>
      <c r="U255" s="443"/>
      <c r="V255" s="443"/>
      <c r="W255" s="444"/>
      <c r="X255" s="445"/>
      <c r="Y255" s="502"/>
      <c r="Z255" s="443"/>
      <c r="AA255" s="443"/>
      <c r="AB255" s="444"/>
      <c r="AC255" s="445"/>
      <c r="AD255" s="32"/>
      <c r="AE255" s="1"/>
      <c r="AF255" s="499"/>
    </row>
    <row r="256" spans="2:32" x14ac:dyDescent="0.2">
      <c r="B256" s="506" t="s">
        <v>94</v>
      </c>
      <c r="C256" s="505" t="s">
        <v>2112</v>
      </c>
      <c r="D256" s="443">
        <v>241</v>
      </c>
      <c r="E256" s="445" t="s">
        <v>55</v>
      </c>
      <c r="F256" s="436"/>
      <c r="G256" s="443">
        <v>2</v>
      </c>
      <c r="H256" s="443"/>
      <c r="I256" s="443">
        <v>6</v>
      </c>
      <c r="J256" s="443"/>
      <c r="K256" s="443"/>
      <c r="L256" s="443"/>
      <c r="M256" s="443"/>
      <c r="N256" s="443">
        <v>3</v>
      </c>
      <c r="O256" s="443"/>
      <c r="P256" s="443">
        <v>3</v>
      </c>
      <c r="Q256" s="443"/>
      <c r="R256" s="443"/>
      <c r="S256" s="509" t="s">
        <v>2500</v>
      </c>
      <c r="T256" s="442"/>
      <c r="U256" s="443"/>
      <c r="V256" s="443"/>
      <c r="W256" s="444"/>
      <c r="X256" s="445"/>
      <c r="Y256" s="502"/>
      <c r="Z256" s="443"/>
      <c r="AA256" s="443"/>
      <c r="AB256" s="444"/>
      <c r="AC256" s="445"/>
      <c r="AD256" s="32"/>
      <c r="AE256" s="1"/>
      <c r="AF256" s="499"/>
    </row>
    <row r="257" spans="2:32" x14ac:dyDescent="0.2">
      <c r="B257" s="506" t="s">
        <v>94</v>
      </c>
      <c r="C257" s="505" t="s">
        <v>2112</v>
      </c>
      <c r="D257" s="443">
        <v>242</v>
      </c>
      <c r="E257" s="445" t="s">
        <v>42</v>
      </c>
      <c r="F257" s="436"/>
      <c r="G257" s="443">
        <v>3</v>
      </c>
      <c r="H257" s="443"/>
      <c r="I257" s="443"/>
      <c r="J257" s="443"/>
      <c r="K257" s="443"/>
      <c r="L257" s="443"/>
      <c r="M257" s="443"/>
      <c r="N257" s="443"/>
      <c r="O257" s="443"/>
      <c r="P257" s="443"/>
      <c r="Q257" s="443"/>
      <c r="R257" s="443"/>
      <c r="S257" s="501" t="s">
        <v>1980</v>
      </c>
      <c r="T257" s="442"/>
      <c r="U257" s="443"/>
      <c r="V257" s="443"/>
      <c r="W257" s="444"/>
      <c r="X257" s="445"/>
      <c r="Y257" s="502"/>
      <c r="Z257" s="443"/>
      <c r="AA257" s="443"/>
      <c r="AB257" s="444"/>
      <c r="AC257" s="445"/>
      <c r="AD257" s="32"/>
      <c r="AE257" s="1"/>
      <c r="AF257" s="499"/>
    </row>
    <row r="258" spans="2:32" x14ac:dyDescent="0.2">
      <c r="B258" s="506" t="s">
        <v>94</v>
      </c>
      <c r="C258" s="505" t="s">
        <v>2112</v>
      </c>
      <c r="D258" s="443">
        <v>243</v>
      </c>
      <c r="E258" s="445" t="s">
        <v>52</v>
      </c>
      <c r="F258" s="436"/>
      <c r="G258" s="443"/>
      <c r="H258" s="443"/>
      <c r="I258" s="443">
        <v>3</v>
      </c>
      <c r="J258" s="443"/>
      <c r="K258" s="443"/>
      <c r="L258" s="443"/>
      <c r="M258" s="443"/>
      <c r="N258" s="443"/>
      <c r="O258" s="443"/>
      <c r="P258" s="443"/>
      <c r="Q258" s="443"/>
      <c r="R258" s="443"/>
      <c r="S258" s="501" t="s">
        <v>2501</v>
      </c>
      <c r="T258" s="442"/>
      <c r="U258" s="443"/>
      <c r="V258" s="443"/>
      <c r="W258" s="444"/>
      <c r="X258" s="445"/>
      <c r="Y258" s="502"/>
      <c r="Z258" s="443"/>
      <c r="AA258" s="443"/>
      <c r="AB258" s="444"/>
      <c r="AC258" s="445"/>
      <c r="AD258" s="32"/>
      <c r="AE258" s="1"/>
      <c r="AF258" s="499"/>
    </row>
    <row r="259" spans="2:32" x14ac:dyDescent="0.2">
      <c r="B259" s="506" t="s">
        <v>94</v>
      </c>
      <c r="C259" s="505" t="s">
        <v>2112</v>
      </c>
      <c r="D259" s="443">
        <v>244</v>
      </c>
      <c r="E259" s="445" t="s">
        <v>42</v>
      </c>
      <c r="F259" s="436"/>
      <c r="G259" s="443">
        <v>3</v>
      </c>
      <c r="H259" s="443"/>
      <c r="I259" s="443"/>
      <c r="J259" s="443"/>
      <c r="K259" s="443"/>
      <c r="L259" s="443"/>
      <c r="M259" s="443"/>
      <c r="N259" s="443"/>
      <c r="O259" s="443"/>
      <c r="P259" s="443"/>
      <c r="Q259" s="443"/>
      <c r="R259" s="443"/>
      <c r="S259" s="501" t="s">
        <v>2502</v>
      </c>
      <c r="T259" s="442"/>
      <c r="U259" s="443"/>
      <c r="V259" s="443"/>
      <c r="W259" s="444"/>
      <c r="X259" s="445"/>
      <c r="Y259" s="502"/>
      <c r="Z259" s="443"/>
      <c r="AA259" s="443"/>
      <c r="AB259" s="444"/>
      <c r="AC259" s="445"/>
      <c r="AD259" s="32"/>
      <c r="AE259" s="1"/>
      <c r="AF259" s="499"/>
    </row>
    <row r="260" spans="2:32" x14ac:dyDescent="0.2">
      <c r="B260" s="506" t="s">
        <v>94</v>
      </c>
      <c r="C260" s="505" t="s">
        <v>2112</v>
      </c>
      <c r="D260" s="443">
        <v>245</v>
      </c>
      <c r="E260" s="445" t="s">
        <v>42</v>
      </c>
      <c r="F260" s="436"/>
      <c r="G260" s="443">
        <v>3</v>
      </c>
      <c r="H260" s="443"/>
      <c r="I260" s="443"/>
      <c r="J260" s="443"/>
      <c r="K260" s="443"/>
      <c r="L260" s="443"/>
      <c r="M260" s="443"/>
      <c r="N260" s="443">
        <v>3</v>
      </c>
      <c r="O260" s="443"/>
      <c r="P260" s="443"/>
      <c r="Q260" s="443"/>
      <c r="R260" s="443"/>
      <c r="S260" s="501" t="s">
        <v>2504</v>
      </c>
      <c r="T260" s="442"/>
      <c r="U260" s="443"/>
      <c r="V260" s="443"/>
      <c r="W260" s="444"/>
      <c r="X260" s="445"/>
      <c r="Y260" s="502"/>
      <c r="Z260" s="443"/>
      <c r="AA260" s="443"/>
      <c r="AB260" s="444"/>
      <c r="AC260" s="445"/>
      <c r="AD260" s="32"/>
      <c r="AE260" s="1"/>
      <c r="AF260" s="499"/>
    </row>
    <row r="261" spans="2:32" x14ac:dyDescent="0.2">
      <c r="B261" s="506" t="s">
        <v>94</v>
      </c>
      <c r="C261" s="505" t="s">
        <v>2112</v>
      </c>
      <c r="D261" s="443">
        <v>246</v>
      </c>
      <c r="E261" s="445" t="s">
        <v>42</v>
      </c>
      <c r="F261" s="500"/>
      <c r="G261" s="443">
        <v>3</v>
      </c>
      <c r="H261" s="443"/>
      <c r="I261" s="443"/>
      <c r="J261" s="443"/>
      <c r="K261" s="443"/>
      <c r="L261" s="443"/>
      <c r="M261" s="443"/>
      <c r="N261" s="443"/>
      <c r="O261" s="443"/>
      <c r="P261" s="443"/>
      <c r="Q261" s="443"/>
      <c r="R261" s="443"/>
      <c r="S261" s="501" t="s">
        <v>2505</v>
      </c>
      <c r="T261" s="442"/>
      <c r="U261" s="443"/>
      <c r="V261" s="443"/>
      <c r="W261" s="444"/>
      <c r="X261" s="445"/>
      <c r="Y261" s="502"/>
      <c r="Z261" s="443"/>
      <c r="AA261" s="443"/>
      <c r="AB261" s="444"/>
      <c r="AC261" s="445"/>
      <c r="AD261" s="32"/>
      <c r="AE261" s="444"/>
      <c r="AF261" s="443"/>
    </row>
    <row r="262" spans="2:32" x14ac:dyDescent="0.2">
      <c r="B262" s="506" t="s">
        <v>94</v>
      </c>
      <c r="C262" s="505" t="s">
        <v>2112</v>
      </c>
      <c r="D262" s="443">
        <v>247</v>
      </c>
      <c r="E262" s="445" t="s">
        <v>42</v>
      </c>
      <c r="F262" s="500"/>
      <c r="G262" s="443">
        <v>3</v>
      </c>
      <c r="H262" s="443"/>
      <c r="I262" s="443"/>
      <c r="J262" s="443"/>
      <c r="K262" s="443"/>
      <c r="L262" s="443"/>
      <c r="M262" s="443"/>
      <c r="N262" s="443">
        <v>3</v>
      </c>
      <c r="O262" s="443"/>
      <c r="P262" s="443"/>
      <c r="Q262" s="443"/>
      <c r="R262" s="443"/>
      <c r="S262" s="501" t="s">
        <v>2506</v>
      </c>
      <c r="T262" s="442"/>
      <c r="U262" s="443"/>
      <c r="V262" s="443"/>
      <c r="W262" s="444"/>
      <c r="X262" s="445"/>
      <c r="Y262" s="502"/>
      <c r="Z262" s="443"/>
      <c r="AA262" s="443"/>
      <c r="AB262" s="444"/>
      <c r="AC262" s="445"/>
      <c r="AD262" s="32"/>
      <c r="AE262" s="444"/>
      <c r="AF262" s="443"/>
    </row>
    <row r="263" spans="2:32" x14ac:dyDescent="0.2">
      <c r="B263" s="506" t="s">
        <v>94</v>
      </c>
      <c r="C263" s="505" t="s">
        <v>2112</v>
      </c>
      <c r="D263" s="443">
        <v>248</v>
      </c>
      <c r="E263" s="445" t="s">
        <v>42</v>
      </c>
      <c r="F263" s="500"/>
      <c r="G263" s="443">
        <v>3</v>
      </c>
      <c r="H263" s="443"/>
      <c r="I263" s="443"/>
      <c r="J263" s="443"/>
      <c r="K263" s="443"/>
      <c r="L263" s="443"/>
      <c r="M263" s="443"/>
      <c r="N263" s="443"/>
      <c r="O263" s="443"/>
      <c r="P263" s="443"/>
      <c r="Q263" s="443"/>
      <c r="R263" s="443"/>
      <c r="S263" s="501" t="s">
        <v>1980</v>
      </c>
      <c r="T263" s="442"/>
      <c r="U263" s="443"/>
      <c r="V263" s="443"/>
      <c r="W263" s="444"/>
      <c r="X263" s="445"/>
      <c r="Y263" s="502"/>
      <c r="Z263" s="443"/>
      <c r="AA263" s="443"/>
      <c r="AB263" s="444"/>
      <c r="AC263" s="445"/>
      <c r="AD263" s="32"/>
      <c r="AE263" s="444"/>
      <c r="AF263" s="443"/>
    </row>
    <row r="264" spans="2:32" x14ac:dyDescent="0.2">
      <c r="B264" s="506" t="s">
        <v>94</v>
      </c>
      <c r="C264" s="505" t="s">
        <v>2112</v>
      </c>
      <c r="D264" s="443">
        <v>250</v>
      </c>
      <c r="E264" s="445" t="s">
        <v>42</v>
      </c>
      <c r="F264" s="500"/>
      <c r="G264" s="443">
        <v>3</v>
      </c>
      <c r="H264" s="443"/>
      <c r="I264" s="443"/>
      <c r="J264" s="443"/>
      <c r="K264" s="443"/>
      <c r="L264" s="443"/>
      <c r="M264" s="443"/>
      <c r="N264" s="443"/>
      <c r="O264" s="443"/>
      <c r="P264" s="443"/>
      <c r="Q264" s="443"/>
      <c r="R264" s="443"/>
      <c r="S264" s="501" t="s">
        <v>3008</v>
      </c>
      <c r="T264" s="442"/>
      <c r="U264" s="443"/>
      <c r="V264" s="443"/>
      <c r="W264" s="444"/>
      <c r="X264" s="445"/>
      <c r="Y264" s="502"/>
      <c r="Z264" s="443"/>
      <c r="AA264" s="443"/>
      <c r="AB264" s="444"/>
      <c r="AC264" s="445"/>
      <c r="AD264" s="32"/>
      <c r="AE264" s="444"/>
      <c r="AF264" s="443"/>
    </row>
    <row r="265" spans="2:32" x14ac:dyDescent="0.2">
      <c r="B265" s="506" t="s">
        <v>94</v>
      </c>
      <c r="C265" s="505" t="s">
        <v>2112</v>
      </c>
      <c r="D265" s="443">
        <v>251</v>
      </c>
      <c r="E265" s="445" t="s">
        <v>42</v>
      </c>
      <c r="F265" s="500"/>
      <c r="G265" s="443">
        <v>3</v>
      </c>
      <c r="H265" s="443"/>
      <c r="I265" s="443"/>
      <c r="J265" s="443"/>
      <c r="K265" s="443"/>
      <c r="L265" s="443"/>
      <c r="M265" s="443"/>
      <c r="N265" s="443"/>
      <c r="O265" s="443"/>
      <c r="P265" s="443"/>
      <c r="Q265" s="443"/>
      <c r="R265" s="443"/>
      <c r="S265" s="501" t="s">
        <v>3008</v>
      </c>
      <c r="T265" s="442"/>
      <c r="U265" s="443"/>
      <c r="V265" s="443"/>
      <c r="W265" s="444"/>
      <c r="X265" s="445"/>
      <c r="Y265" s="502"/>
      <c r="Z265" s="443"/>
      <c r="AA265" s="443"/>
      <c r="AB265" s="444"/>
      <c r="AC265" s="445"/>
      <c r="AD265" s="32"/>
      <c r="AE265" s="444"/>
      <c r="AF265" s="443"/>
    </row>
    <row r="266" spans="2:32" x14ac:dyDescent="0.2">
      <c r="B266" s="506" t="s">
        <v>94</v>
      </c>
      <c r="C266" s="505" t="s">
        <v>2112</v>
      </c>
      <c r="D266" s="443">
        <v>252</v>
      </c>
      <c r="E266" s="445" t="s">
        <v>42</v>
      </c>
      <c r="F266" s="500"/>
      <c r="G266" s="443">
        <v>3</v>
      </c>
      <c r="H266" s="443"/>
      <c r="I266" s="443"/>
      <c r="J266" s="443"/>
      <c r="K266" s="443"/>
      <c r="L266" s="443"/>
      <c r="M266" s="443"/>
      <c r="N266" s="443">
        <v>3</v>
      </c>
      <c r="O266" s="443"/>
      <c r="P266" s="443"/>
      <c r="Q266" s="443"/>
      <c r="R266" s="443"/>
      <c r="S266" s="501" t="s">
        <v>3009</v>
      </c>
      <c r="T266" s="442"/>
      <c r="U266" s="443"/>
      <c r="V266" s="443"/>
      <c r="W266" s="444"/>
      <c r="X266" s="445"/>
      <c r="Y266" s="502"/>
      <c r="Z266" s="443"/>
      <c r="AA266" s="443"/>
      <c r="AB266" s="444"/>
      <c r="AC266" s="445"/>
      <c r="AD266" s="32"/>
      <c r="AE266" s="444"/>
      <c r="AF266" s="443"/>
    </row>
    <row r="267" spans="2:32" x14ac:dyDescent="0.2">
      <c r="B267" s="506" t="s">
        <v>94</v>
      </c>
      <c r="C267" s="505" t="s">
        <v>2112</v>
      </c>
      <c r="D267" s="443">
        <v>253</v>
      </c>
      <c r="E267" s="445" t="s">
        <v>44</v>
      </c>
      <c r="F267" s="500"/>
      <c r="G267" s="443">
        <v>1</v>
      </c>
      <c r="H267" s="443">
        <v>6</v>
      </c>
      <c r="I267" s="443"/>
      <c r="J267" s="443"/>
      <c r="K267" s="443"/>
      <c r="L267" s="443"/>
      <c r="M267" s="443"/>
      <c r="N267" s="443"/>
      <c r="O267" s="443"/>
      <c r="P267" s="443"/>
      <c r="Q267" s="443"/>
      <c r="R267" s="446"/>
      <c r="S267" s="501" t="s">
        <v>3010</v>
      </c>
      <c r="T267" s="442"/>
      <c r="U267" s="443"/>
      <c r="V267" s="443"/>
      <c r="W267" s="444"/>
      <c r="X267" s="445"/>
      <c r="Y267" s="502"/>
      <c r="Z267" s="443"/>
      <c r="AA267" s="443"/>
      <c r="AB267" s="444"/>
      <c r="AC267" s="445"/>
      <c r="AD267" s="32"/>
      <c r="AE267" s="444"/>
      <c r="AF267" s="503"/>
    </row>
    <row r="268" spans="2:32" x14ac:dyDescent="0.2">
      <c r="B268" s="506" t="s">
        <v>94</v>
      </c>
      <c r="C268" s="505" t="s">
        <v>2112</v>
      </c>
      <c r="D268" s="443">
        <v>254</v>
      </c>
      <c r="E268" s="445" t="s">
        <v>42</v>
      </c>
      <c r="F268" s="500"/>
      <c r="G268" s="443">
        <v>3</v>
      </c>
      <c r="H268" s="443"/>
      <c r="I268" s="443"/>
      <c r="J268" s="443"/>
      <c r="K268" s="443"/>
      <c r="L268" s="443"/>
      <c r="M268" s="443"/>
      <c r="N268" s="443">
        <v>3</v>
      </c>
      <c r="O268" s="443"/>
      <c r="P268" s="443"/>
      <c r="Q268" s="443"/>
      <c r="R268" s="446"/>
      <c r="S268" s="501" t="s">
        <v>3011</v>
      </c>
      <c r="T268" s="442"/>
      <c r="U268" s="443"/>
      <c r="V268" s="443"/>
      <c r="W268" s="444"/>
      <c r="X268" s="445"/>
      <c r="Y268" s="502"/>
      <c r="Z268" s="443"/>
      <c r="AA268" s="443"/>
      <c r="AB268" s="444"/>
      <c r="AC268" s="445"/>
      <c r="AD268" s="32"/>
      <c r="AE268" s="444"/>
      <c r="AF268" s="503"/>
    </row>
    <row r="269" spans="2:32" x14ac:dyDescent="0.2">
      <c r="B269" s="506" t="s">
        <v>94</v>
      </c>
      <c r="C269" s="505" t="s">
        <v>2112</v>
      </c>
      <c r="D269" s="443">
        <v>255</v>
      </c>
      <c r="E269" s="445" t="s">
        <v>1109</v>
      </c>
      <c r="F269" s="500"/>
      <c r="G269" s="443">
        <v>3</v>
      </c>
      <c r="H269" s="443"/>
      <c r="I269" s="443">
        <v>2</v>
      </c>
      <c r="J269" s="443"/>
      <c r="K269" s="443">
        <v>2</v>
      </c>
      <c r="L269" s="443"/>
      <c r="M269" s="443"/>
      <c r="N269" s="443"/>
      <c r="O269" s="443"/>
      <c r="P269" s="443"/>
      <c r="Q269" s="443"/>
      <c r="R269" s="446"/>
      <c r="S269" s="501" t="s">
        <v>3012</v>
      </c>
      <c r="T269" s="442"/>
      <c r="U269" s="443"/>
      <c r="V269" s="443"/>
      <c r="W269" s="444"/>
      <c r="X269" s="445"/>
      <c r="Y269" s="502"/>
      <c r="Z269" s="443"/>
      <c r="AA269" s="443"/>
      <c r="AB269" s="444"/>
      <c r="AC269" s="445"/>
      <c r="AD269" s="32"/>
      <c r="AE269" s="444"/>
      <c r="AF269" s="503"/>
    </row>
    <row r="270" spans="2:32" x14ac:dyDescent="0.2">
      <c r="B270" s="506" t="s">
        <v>94</v>
      </c>
      <c r="C270" s="505" t="s">
        <v>2112</v>
      </c>
      <c r="D270" s="443">
        <v>256</v>
      </c>
      <c r="E270" s="445" t="s">
        <v>42</v>
      </c>
      <c r="F270" s="500"/>
      <c r="G270" s="443">
        <v>3</v>
      </c>
      <c r="H270" s="443"/>
      <c r="I270" s="443"/>
      <c r="J270" s="443"/>
      <c r="K270" s="443"/>
      <c r="L270" s="443"/>
      <c r="M270" s="443"/>
      <c r="N270" s="443">
        <v>3</v>
      </c>
      <c r="O270" s="443"/>
      <c r="P270" s="443"/>
      <c r="Q270" s="443"/>
      <c r="R270" s="446"/>
      <c r="S270" s="501" t="s">
        <v>1120</v>
      </c>
      <c r="T270" s="442"/>
      <c r="U270" s="443"/>
      <c r="V270" s="443"/>
      <c r="W270" s="444"/>
      <c r="X270" s="445"/>
      <c r="Y270" s="502"/>
      <c r="Z270" s="443"/>
      <c r="AA270" s="443"/>
      <c r="AB270" s="444"/>
      <c r="AC270" s="445"/>
      <c r="AD270" s="32"/>
      <c r="AE270" s="444"/>
      <c r="AF270" s="503"/>
    </row>
    <row r="271" spans="2:32" x14ac:dyDescent="0.2">
      <c r="B271" s="506" t="s">
        <v>94</v>
      </c>
      <c r="C271" s="505" t="s">
        <v>2112</v>
      </c>
      <c r="D271" s="443">
        <v>257</v>
      </c>
      <c r="E271" s="445" t="s">
        <v>42</v>
      </c>
      <c r="F271" s="500"/>
      <c r="G271" s="443">
        <v>3</v>
      </c>
      <c r="H271" s="443"/>
      <c r="I271" s="443"/>
      <c r="J271" s="443"/>
      <c r="K271" s="443"/>
      <c r="L271" s="443"/>
      <c r="M271" s="443"/>
      <c r="N271" s="443"/>
      <c r="O271" s="443"/>
      <c r="P271" s="443"/>
      <c r="Q271" s="443"/>
      <c r="R271" s="446"/>
      <c r="S271" s="501" t="s">
        <v>1118</v>
      </c>
      <c r="T271" s="442"/>
      <c r="U271" s="443"/>
      <c r="V271" s="443"/>
      <c r="W271" s="444"/>
      <c r="X271" s="445"/>
      <c r="Y271" s="502"/>
      <c r="Z271" s="443"/>
      <c r="AA271" s="443"/>
      <c r="AB271" s="444"/>
      <c r="AC271" s="445"/>
      <c r="AD271" s="32"/>
      <c r="AE271" s="444"/>
      <c r="AF271" s="503"/>
    </row>
    <row r="272" spans="2:32" x14ac:dyDescent="0.2">
      <c r="B272" s="506" t="s">
        <v>94</v>
      </c>
      <c r="C272" s="505" t="s">
        <v>2112</v>
      </c>
      <c r="D272" s="443">
        <v>258</v>
      </c>
      <c r="E272" s="445" t="s">
        <v>42</v>
      </c>
      <c r="F272" s="500"/>
      <c r="G272" s="443">
        <v>3</v>
      </c>
      <c r="H272" s="443"/>
      <c r="I272" s="443"/>
      <c r="J272" s="443"/>
      <c r="K272" s="443"/>
      <c r="L272" s="443"/>
      <c r="M272" s="443"/>
      <c r="N272" s="443">
        <v>3</v>
      </c>
      <c r="O272" s="443"/>
      <c r="P272" s="443"/>
      <c r="Q272" s="443"/>
      <c r="R272" s="446"/>
      <c r="S272" s="509" t="s">
        <v>1116</v>
      </c>
      <c r="T272" s="442"/>
      <c r="U272" s="443"/>
      <c r="V272" s="443"/>
      <c r="W272" s="444"/>
      <c r="X272" s="445"/>
      <c r="Y272" s="502"/>
      <c r="Z272" s="443"/>
      <c r="AA272" s="443"/>
      <c r="AB272" s="444"/>
      <c r="AC272" s="445"/>
      <c r="AD272" s="32"/>
      <c r="AE272" s="444"/>
      <c r="AF272" s="503"/>
    </row>
    <row r="273" spans="2:32" x14ac:dyDescent="0.2">
      <c r="B273" s="506" t="s">
        <v>94</v>
      </c>
      <c r="C273" s="505" t="s">
        <v>2112</v>
      </c>
      <c r="D273" s="443">
        <v>259</v>
      </c>
      <c r="E273" s="445" t="s">
        <v>1113</v>
      </c>
      <c r="F273" s="500"/>
      <c r="G273" s="443">
        <v>3</v>
      </c>
      <c r="H273" s="443">
        <v>2</v>
      </c>
      <c r="I273" s="443"/>
      <c r="J273" s="443"/>
      <c r="K273" s="443">
        <v>2</v>
      </c>
      <c r="L273" s="443"/>
      <c r="M273" s="443"/>
      <c r="N273" s="443"/>
      <c r="O273" s="443"/>
      <c r="P273" s="443"/>
      <c r="Q273" s="443"/>
      <c r="R273" s="446"/>
      <c r="S273" s="501" t="s">
        <v>3013</v>
      </c>
      <c r="T273" s="442"/>
      <c r="U273" s="443"/>
      <c r="V273" s="443"/>
      <c r="W273" s="444"/>
      <c r="X273" s="445"/>
      <c r="Y273" s="502"/>
      <c r="Z273" s="443"/>
      <c r="AA273" s="443"/>
      <c r="AB273" s="444"/>
      <c r="AC273" s="445"/>
      <c r="AD273" s="32"/>
      <c r="AE273" s="444"/>
      <c r="AF273" s="503"/>
    </row>
    <row r="274" spans="2:32" x14ac:dyDescent="0.2">
      <c r="B274" s="506" t="s">
        <v>94</v>
      </c>
      <c r="C274" s="505" t="s">
        <v>2112</v>
      </c>
      <c r="D274" s="443">
        <v>260</v>
      </c>
      <c r="E274" s="445" t="s">
        <v>42</v>
      </c>
      <c r="F274" s="500"/>
      <c r="G274" s="443">
        <v>3</v>
      </c>
      <c r="H274" s="443"/>
      <c r="I274" s="443"/>
      <c r="J274" s="443"/>
      <c r="K274" s="443"/>
      <c r="L274" s="443"/>
      <c r="M274" s="443"/>
      <c r="N274" s="443">
        <v>3</v>
      </c>
      <c r="O274" s="443"/>
      <c r="P274" s="443"/>
      <c r="Q274" s="443"/>
      <c r="R274" s="446"/>
      <c r="S274" s="509" t="s">
        <v>1116</v>
      </c>
      <c r="T274" s="442"/>
      <c r="U274" s="443"/>
      <c r="V274" s="443"/>
      <c r="W274" s="444"/>
      <c r="X274" s="445"/>
      <c r="Y274" s="502"/>
      <c r="Z274" s="443"/>
      <c r="AA274" s="443"/>
      <c r="AB274" s="444"/>
      <c r="AC274" s="445"/>
      <c r="AD274" s="32"/>
      <c r="AE274" s="444"/>
      <c r="AF274" s="503"/>
    </row>
    <row r="275" spans="2:32" x14ac:dyDescent="0.2">
      <c r="B275" s="506" t="s">
        <v>94</v>
      </c>
      <c r="C275" s="505" t="s">
        <v>2112</v>
      </c>
      <c r="D275" s="443">
        <v>261</v>
      </c>
      <c r="E275" s="445" t="s">
        <v>42</v>
      </c>
      <c r="F275" s="500"/>
      <c r="G275" s="443">
        <v>3</v>
      </c>
      <c r="H275" s="443"/>
      <c r="I275" s="443"/>
      <c r="J275" s="443"/>
      <c r="K275" s="443"/>
      <c r="L275" s="443"/>
      <c r="M275" s="443"/>
      <c r="N275" s="443"/>
      <c r="O275" s="443"/>
      <c r="P275" s="443"/>
      <c r="Q275" s="443"/>
      <c r="R275" s="446"/>
      <c r="S275" s="501" t="s">
        <v>3014</v>
      </c>
      <c r="T275" s="442"/>
      <c r="U275" s="443"/>
      <c r="V275" s="443"/>
      <c r="W275" s="444"/>
      <c r="X275" s="445"/>
      <c r="Y275" s="502"/>
      <c r="Z275" s="443"/>
      <c r="AA275" s="443"/>
      <c r="AB275" s="444"/>
      <c r="AC275" s="445"/>
      <c r="AD275" s="32"/>
      <c r="AE275" s="444"/>
      <c r="AF275" s="503"/>
    </row>
    <row r="276" spans="2:32" x14ac:dyDescent="0.2">
      <c r="B276" s="506" t="s">
        <v>94</v>
      </c>
      <c r="C276" s="505" t="s">
        <v>2112</v>
      </c>
      <c r="D276" s="443">
        <v>262</v>
      </c>
      <c r="E276" s="445" t="s">
        <v>44</v>
      </c>
      <c r="F276" s="500"/>
      <c r="G276" s="443">
        <v>1</v>
      </c>
      <c r="H276" s="443"/>
      <c r="I276" s="443">
        <v>6</v>
      </c>
      <c r="J276" s="443"/>
      <c r="K276" s="443"/>
      <c r="L276" s="443"/>
      <c r="M276" s="443"/>
      <c r="N276" s="443">
        <v>3</v>
      </c>
      <c r="O276" s="443"/>
      <c r="P276" s="443"/>
      <c r="Q276" s="443"/>
      <c r="R276" s="446"/>
      <c r="S276" s="501" t="s">
        <v>3015</v>
      </c>
      <c r="T276" s="442"/>
      <c r="U276" s="443"/>
      <c r="V276" s="443"/>
      <c r="W276" s="444"/>
      <c r="X276" s="445"/>
      <c r="Y276" s="502"/>
      <c r="Z276" s="443"/>
      <c r="AA276" s="443"/>
      <c r="AB276" s="444"/>
      <c r="AC276" s="445"/>
      <c r="AD276" s="32"/>
      <c r="AE276" s="444"/>
      <c r="AF276" s="503"/>
    </row>
    <row r="277" spans="2:32" x14ac:dyDescent="0.2">
      <c r="B277" s="506" t="s">
        <v>94</v>
      </c>
      <c r="C277" s="505" t="s">
        <v>2112</v>
      </c>
      <c r="D277" s="443">
        <v>263</v>
      </c>
      <c r="E277" s="445" t="s">
        <v>42</v>
      </c>
      <c r="F277" s="500"/>
      <c r="G277" s="443">
        <v>3</v>
      </c>
      <c r="H277" s="443"/>
      <c r="I277" s="443"/>
      <c r="J277" s="443"/>
      <c r="K277" s="443"/>
      <c r="L277" s="443"/>
      <c r="M277" s="443"/>
      <c r="N277" s="443"/>
      <c r="O277" s="443"/>
      <c r="P277" s="443"/>
      <c r="Q277" s="443"/>
      <c r="R277" s="446"/>
      <c r="S277" s="501" t="s">
        <v>2522</v>
      </c>
      <c r="T277" s="442"/>
      <c r="U277" s="443"/>
      <c r="V277" s="443"/>
      <c r="W277" s="444"/>
      <c r="X277" s="445"/>
      <c r="Y277" s="502"/>
      <c r="Z277" s="443"/>
      <c r="AA277" s="443"/>
      <c r="AB277" s="444"/>
      <c r="AC277" s="445"/>
      <c r="AD277" s="32"/>
      <c r="AE277" s="444"/>
      <c r="AF277" s="503"/>
    </row>
    <row r="278" spans="2:32" x14ac:dyDescent="0.2">
      <c r="B278" s="506" t="s">
        <v>94</v>
      </c>
      <c r="C278" s="505" t="s">
        <v>2112</v>
      </c>
      <c r="D278" s="443">
        <v>264</v>
      </c>
      <c r="E278" s="445" t="s">
        <v>42</v>
      </c>
      <c r="F278" s="500"/>
      <c r="G278" s="443">
        <v>3</v>
      </c>
      <c r="H278" s="443"/>
      <c r="I278" s="443"/>
      <c r="J278" s="443"/>
      <c r="K278" s="443"/>
      <c r="L278" s="443"/>
      <c r="M278" s="443"/>
      <c r="N278" s="443">
        <v>3</v>
      </c>
      <c r="O278" s="443"/>
      <c r="P278" s="443"/>
      <c r="Q278" s="443"/>
      <c r="R278" s="446"/>
      <c r="S278" s="501" t="s">
        <v>2245</v>
      </c>
      <c r="T278" s="442"/>
      <c r="U278" s="443"/>
      <c r="V278" s="443"/>
      <c r="W278" s="444"/>
      <c r="X278" s="445"/>
      <c r="Y278" s="502"/>
      <c r="Z278" s="443"/>
      <c r="AA278" s="443"/>
      <c r="AB278" s="444"/>
      <c r="AC278" s="445"/>
      <c r="AD278" s="32"/>
      <c r="AE278" s="444"/>
      <c r="AF278" s="503"/>
    </row>
    <row r="279" spans="2:32" x14ac:dyDescent="0.2">
      <c r="B279" s="506" t="s">
        <v>94</v>
      </c>
      <c r="C279" s="505" t="s">
        <v>2112</v>
      </c>
      <c r="D279" s="443">
        <v>265</v>
      </c>
      <c r="E279" s="445" t="s">
        <v>42</v>
      </c>
      <c r="F279" s="500"/>
      <c r="G279" s="443">
        <v>3</v>
      </c>
      <c r="H279" s="443"/>
      <c r="I279" s="443"/>
      <c r="J279" s="443"/>
      <c r="K279" s="443"/>
      <c r="L279" s="443"/>
      <c r="M279" s="443"/>
      <c r="N279" s="443"/>
      <c r="O279" s="443"/>
      <c r="P279" s="443"/>
      <c r="Q279" s="443"/>
      <c r="R279" s="446"/>
      <c r="S279" s="501" t="s">
        <v>2522</v>
      </c>
      <c r="T279" s="442"/>
      <c r="U279" s="443"/>
      <c r="V279" s="443"/>
      <c r="W279" s="444"/>
      <c r="X279" s="445"/>
      <c r="Y279" s="502"/>
      <c r="Z279" s="443"/>
      <c r="AA279" s="443"/>
      <c r="AB279" s="444"/>
      <c r="AC279" s="445"/>
      <c r="AD279" s="32"/>
      <c r="AE279" s="444"/>
      <c r="AF279" s="503"/>
    </row>
    <row r="280" spans="2:32" x14ac:dyDescent="0.2">
      <c r="B280" s="506" t="s">
        <v>94</v>
      </c>
      <c r="C280" s="505" t="s">
        <v>2112</v>
      </c>
      <c r="D280" s="443">
        <v>266</v>
      </c>
      <c r="E280" s="445" t="s">
        <v>42</v>
      </c>
      <c r="F280" s="500"/>
      <c r="G280" s="443">
        <v>3</v>
      </c>
      <c r="H280" s="443"/>
      <c r="I280" s="443"/>
      <c r="J280" s="443"/>
      <c r="K280" s="443"/>
      <c r="L280" s="443"/>
      <c r="M280" s="443"/>
      <c r="N280" s="443">
        <v>3</v>
      </c>
      <c r="O280" s="443"/>
      <c r="P280" s="443"/>
      <c r="Q280" s="443"/>
      <c r="R280" s="446"/>
      <c r="S280" s="501" t="s">
        <v>3016</v>
      </c>
      <c r="T280" s="442"/>
      <c r="U280" s="443"/>
      <c r="V280" s="443"/>
      <c r="W280" s="444"/>
      <c r="X280" s="445"/>
      <c r="Y280" s="502"/>
      <c r="Z280" s="443"/>
      <c r="AA280" s="443"/>
      <c r="AB280" s="444"/>
      <c r="AC280" s="445"/>
      <c r="AD280" s="32"/>
      <c r="AE280" s="444"/>
      <c r="AF280" s="503"/>
    </row>
    <row r="281" spans="2:32" x14ac:dyDescent="0.2">
      <c r="B281" s="506" t="s">
        <v>94</v>
      </c>
      <c r="C281" s="505" t="s">
        <v>2112</v>
      </c>
      <c r="D281" s="443">
        <v>267</v>
      </c>
      <c r="E281" s="445" t="s">
        <v>42</v>
      </c>
      <c r="F281" s="500"/>
      <c r="G281" s="443">
        <v>3</v>
      </c>
      <c r="H281" s="443"/>
      <c r="I281" s="443"/>
      <c r="J281" s="443"/>
      <c r="K281" s="443"/>
      <c r="L281" s="443"/>
      <c r="M281" s="443"/>
      <c r="N281" s="443"/>
      <c r="O281" s="443"/>
      <c r="P281" s="443"/>
      <c r="Q281" s="443"/>
      <c r="R281" s="446"/>
      <c r="S281" s="501" t="s">
        <v>3017</v>
      </c>
      <c r="T281" s="442"/>
      <c r="U281" s="443"/>
      <c r="V281" s="443"/>
      <c r="W281" s="444"/>
      <c r="X281" s="445"/>
      <c r="Y281" s="502"/>
      <c r="Z281" s="443"/>
      <c r="AA281" s="443"/>
      <c r="AB281" s="444"/>
      <c r="AC281" s="445"/>
      <c r="AD281" s="32"/>
      <c r="AE281" s="444"/>
      <c r="AF281" s="503"/>
    </row>
    <row r="282" spans="2:32" x14ac:dyDescent="0.2">
      <c r="B282" s="506" t="s">
        <v>94</v>
      </c>
      <c r="C282" s="505" t="s">
        <v>2112</v>
      </c>
      <c r="D282" s="443">
        <v>268</v>
      </c>
      <c r="E282" s="445" t="s">
        <v>1109</v>
      </c>
      <c r="F282" s="500"/>
      <c r="G282" s="443">
        <v>3</v>
      </c>
      <c r="H282" s="443">
        <v>2</v>
      </c>
      <c r="I282" s="443"/>
      <c r="J282" s="443"/>
      <c r="K282" s="443">
        <v>3</v>
      </c>
      <c r="L282" s="443"/>
      <c r="M282" s="443"/>
      <c r="N282" s="443">
        <v>3</v>
      </c>
      <c r="O282" s="443"/>
      <c r="P282" s="443"/>
      <c r="Q282" s="443"/>
      <c r="R282" s="446"/>
      <c r="S282" s="509" t="s">
        <v>3018</v>
      </c>
      <c r="T282" s="442"/>
      <c r="U282" s="443"/>
      <c r="V282" s="443"/>
      <c r="W282" s="444"/>
      <c r="X282" s="445"/>
      <c r="Y282" s="502"/>
      <c r="Z282" s="443"/>
      <c r="AA282" s="443"/>
      <c r="AB282" s="444"/>
      <c r="AC282" s="445"/>
      <c r="AD282" s="32"/>
      <c r="AE282" s="444"/>
      <c r="AF282" s="503"/>
    </row>
    <row r="283" spans="2:32" x14ac:dyDescent="0.2">
      <c r="B283" s="506" t="s">
        <v>94</v>
      </c>
      <c r="C283" s="505" t="s">
        <v>2112</v>
      </c>
      <c r="D283" s="443">
        <v>269</v>
      </c>
      <c r="E283" s="445" t="s">
        <v>42</v>
      </c>
      <c r="F283" s="500"/>
      <c r="G283" s="443">
        <v>3</v>
      </c>
      <c r="H283" s="443"/>
      <c r="I283" s="443"/>
      <c r="J283" s="443"/>
      <c r="K283" s="443"/>
      <c r="L283" s="443"/>
      <c r="M283" s="443"/>
      <c r="N283" s="443"/>
      <c r="O283" s="443"/>
      <c r="P283" s="443"/>
      <c r="Q283" s="443"/>
      <c r="R283" s="446"/>
      <c r="S283" s="501" t="s">
        <v>3019</v>
      </c>
      <c r="T283" s="442"/>
      <c r="U283" s="443"/>
      <c r="V283" s="443"/>
      <c r="W283" s="444"/>
      <c r="X283" s="445"/>
      <c r="Y283" s="502"/>
      <c r="Z283" s="443"/>
      <c r="AA283" s="443"/>
      <c r="AB283" s="444"/>
      <c r="AC283" s="445"/>
      <c r="AD283" s="32"/>
      <c r="AE283" s="444"/>
      <c r="AF283" s="503"/>
    </row>
    <row r="284" spans="2:32" x14ac:dyDescent="0.2">
      <c r="B284" s="506" t="s">
        <v>94</v>
      </c>
      <c r="C284" s="505" t="s">
        <v>2112</v>
      </c>
      <c r="D284" s="443">
        <v>270</v>
      </c>
      <c r="E284" s="445" t="s">
        <v>42</v>
      </c>
      <c r="F284" s="500"/>
      <c r="G284" s="443">
        <v>3</v>
      </c>
      <c r="H284" s="443"/>
      <c r="I284" s="443"/>
      <c r="J284" s="443"/>
      <c r="K284" s="443"/>
      <c r="L284" s="443"/>
      <c r="M284" s="443"/>
      <c r="N284" s="443"/>
      <c r="O284" s="443"/>
      <c r="P284" s="443"/>
      <c r="Q284" s="443"/>
      <c r="R284" s="446"/>
      <c r="S284" s="501" t="s">
        <v>2245</v>
      </c>
      <c r="T284" s="442"/>
      <c r="U284" s="443"/>
      <c r="V284" s="443"/>
      <c r="W284" s="444"/>
      <c r="X284" s="445"/>
      <c r="Y284" s="502"/>
      <c r="Z284" s="443"/>
      <c r="AA284" s="443"/>
      <c r="AB284" s="444"/>
      <c r="AC284" s="445"/>
      <c r="AD284" s="32"/>
      <c r="AE284" s="444"/>
      <c r="AF284" s="503"/>
    </row>
    <row r="285" spans="2:32" x14ac:dyDescent="0.2">
      <c r="B285" s="506" t="s">
        <v>94</v>
      </c>
      <c r="C285" s="505" t="s">
        <v>2112</v>
      </c>
      <c r="D285" s="443">
        <v>271</v>
      </c>
      <c r="E285" s="445" t="s">
        <v>1113</v>
      </c>
      <c r="F285" s="500"/>
      <c r="G285" s="443">
        <v>3</v>
      </c>
      <c r="H285" s="443">
        <v>2</v>
      </c>
      <c r="I285" s="443"/>
      <c r="J285" s="443"/>
      <c r="K285" s="443">
        <v>2</v>
      </c>
      <c r="L285" s="443"/>
      <c r="M285" s="443"/>
      <c r="N285" s="443"/>
      <c r="O285" s="443"/>
      <c r="P285" s="443"/>
      <c r="Q285" s="443"/>
      <c r="R285" s="446"/>
      <c r="S285" s="501" t="s">
        <v>3020</v>
      </c>
      <c r="T285" s="442"/>
      <c r="U285" s="443"/>
      <c r="V285" s="443"/>
      <c r="W285" s="444"/>
      <c r="X285" s="445"/>
      <c r="Y285" s="502"/>
      <c r="Z285" s="443"/>
      <c r="AA285" s="443"/>
      <c r="AB285" s="444"/>
      <c r="AC285" s="445"/>
      <c r="AD285" s="32"/>
      <c r="AE285" s="444"/>
      <c r="AF285" s="503"/>
    </row>
    <row r="286" spans="2:32" x14ac:dyDescent="0.2">
      <c r="B286" s="506" t="s">
        <v>94</v>
      </c>
      <c r="C286" s="505" t="s">
        <v>2112</v>
      </c>
      <c r="D286" s="443">
        <v>272</v>
      </c>
      <c r="E286" s="445" t="s">
        <v>50</v>
      </c>
      <c r="F286" s="500"/>
      <c r="G286" s="443">
        <v>1</v>
      </c>
      <c r="H286" s="443">
        <v>2</v>
      </c>
      <c r="I286" s="443">
        <v>4</v>
      </c>
      <c r="J286" s="443"/>
      <c r="K286" s="443"/>
      <c r="L286" s="443"/>
      <c r="M286" s="443"/>
      <c r="N286" s="443"/>
      <c r="O286" s="443"/>
      <c r="P286" s="443"/>
      <c r="Q286" s="443"/>
      <c r="R286" s="446"/>
      <c r="S286" s="501" t="s">
        <v>3021</v>
      </c>
      <c r="T286" s="442"/>
      <c r="U286" s="443"/>
      <c r="V286" s="443"/>
      <c r="W286" s="444"/>
      <c r="X286" s="445"/>
      <c r="Y286" s="502"/>
      <c r="Z286" s="443"/>
      <c r="AA286" s="443"/>
      <c r="AB286" s="444"/>
      <c r="AC286" s="445"/>
      <c r="AD286" s="32"/>
      <c r="AE286" s="444"/>
      <c r="AF286" s="503"/>
    </row>
    <row r="287" spans="2:32" x14ac:dyDescent="0.2">
      <c r="B287" s="506" t="s">
        <v>94</v>
      </c>
      <c r="C287" s="505" t="s">
        <v>2112</v>
      </c>
      <c r="D287" s="443">
        <v>273</v>
      </c>
      <c r="E287" s="445" t="s">
        <v>42</v>
      </c>
      <c r="F287" s="500"/>
      <c r="G287" s="443">
        <v>3</v>
      </c>
      <c r="H287" s="443"/>
      <c r="I287" s="443"/>
      <c r="J287" s="443"/>
      <c r="K287" s="443">
        <v>1</v>
      </c>
      <c r="L287" s="443"/>
      <c r="M287" s="443"/>
      <c r="N287" s="443"/>
      <c r="O287" s="443"/>
      <c r="P287" s="443"/>
      <c r="Q287" s="443"/>
      <c r="R287" s="446"/>
      <c r="S287" s="501" t="s">
        <v>3022</v>
      </c>
      <c r="T287" s="442"/>
      <c r="U287" s="443"/>
      <c r="V287" s="443"/>
      <c r="W287" s="444"/>
      <c r="X287" s="445"/>
      <c r="Y287" s="502"/>
      <c r="Z287" s="443"/>
      <c r="AA287" s="443"/>
      <c r="AB287" s="444"/>
      <c r="AC287" s="445"/>
      <c r="AD287" s="32"/>
      <c r="AE287" s="444"/>
      <c r="AF287" s="503"/>
    </row>
    <row r="288" spans="2:32" x14ac:dyDescent="0.2">
      <c r="B288" s="506" t="s">
        <v>94</v>
      </c>
      <c r="C288" s="505" t="s">
        <v>2112</v>
      </c>
      <c r="D288" s="443">
        <v>274</v>
      </c>
      <c r="E288" s="445" t="s">
        <v>42</v>
      </c>
      <c r="F288" s="500"/>
      <c r="G288" s="443">
        <v>3</v>
      </c>
      <c r="H288" s="443"/>
      <c r="I288" s="443"/>
      <c r="J288" s="443"/>
      <c r="K288" s="443"/>
      <c r="L288" s="443"/>
      <c r="M288" s="443"/>
      <c r="N288" s="443"/>
      <c r="O288" s="443"/>
      <c r="P288" s="443"/>
      <c r="Q288" s="443"/>
      <c r="R288" s="446"/>
      <c r="S288" s="501" t="s">
        <v>3023</v>
      </c>
      <c r="T288" s="442"/>
      <c r="U288" s="443"/>
      <c r="V288" s="443"/>
      <c r="W288" s="444"/>
      <c r="X288" s="445"/>
      <c r="Y288" s="502"/>
      <c r="Z288" s="443"/>
      <c r="AA288" s="443"/>
      <c r="AB288" s="444"/>
      <c r="AC288" s="445"/>
      <c r="AD288" s="32"/>
      <c r="AE288" s="444"/>
      <c r="AF288" s="503"/>
    </row>
    <row r="289" spans="2:32" x14ac:dyDescent="0.2">
      <c r="B289" s="506" t="s">
        <v>94</v>
      </c>
      <c r="C289" s="505" t="s">
        <v>2112</v>
      </c>
      <c r="D289" s="443">
        <v>275</v>
      </c>
      <c r="E289" s="445" t="s">
        <v>50</v>
      </c>
      <c r="F289" s="500"/>
      <c r="G289" s="443">
        <v>1</v>
      </c>
      <c r="H289" s="443"/>
      <c r="I289" s="443">
        <v>6</v>
      </c>
      <c r="J289" s="443"/>
      <c r="K289" s="443"/>
      <c r="L289" s="443"/>
      <c r="M289" s="443"/>
      <c r="N289" s="443"/>
      <c r="O289" s="443"/>
      <c r="P289" s="443"/>
      <c r="Q289" s="443"/>
      <c r="R289" s="446"/>
      <c r="S289" s="501" t="s">
        <v>1118</v>
      </c>
      <c r="T289" s="442"/>
      <c r="U289" s="443"/>
      <c r="V289" s="443"/>
      <c r="W289" s="444"/>
      <c r="X289" s="445"/>
      <c r="Y289" s="502"/>
      <c r="Z289" s="443"/>
      <c r="AA289" s="443"/>
      <c r="AB289" s="444"/>
      <c r="AC289" s="445"/>
      <c r="AD289" s="32"/>
      <c r="AE289" s="444"/>
      <c r="AF289" s="503"/>
    </row>
    <row r="290" spans="2:32" x14ac:dyDescent="0.2">
      <c r="B290" s="506" t="s">
        <v>94</v>
      </c>
      <c r="C290" s="505" t="s">
        <v>2112</v>
      </c>
      <c r="D290" s="443">
        <v>276</v>
      </c>
      <c r="E290" s="445" t="s">
        <v>1109</v>
      </c>
      <c r="F290" s="500"/>
      <c r="G290" s="443">
        <v>5</v>
      </c>
      <c r="H290" s="443"/>
      <c r="I290" s="443">
        <v>3</v>
      </c>
      <c r="J290" s="443"/>
      <c r="K290" s="443"/>
      <c r="L290" s="443"/>
      <c r="M290" s="443"/>
      <c r="N290" s="443"/>
      <c r="O290" s="443"/>
      <c r="P290" s="443">
        <v>3</v>
      </c>
      <c r="Q290" s="443"/>
      <c r="R290" s="446"/>
      <c r="S290" s="501" t="s">
        <v>3024</v>
      </c>
      <c r="T290" s="442"/>
      <c r="U290" s="443"/>
      <c r="V290" s="443"/>
      <c r="W290" s="444"/>
      <c r="X290" s="445"/>
      <c r="Y290" s="502"/>
      <c r="Z290" s="443"/>
      <c r="AA290" s="443"/>
      <c r="AB290" s="444"/>
      <c r="AC290" s="445"/>
      <c r="AD290" s="32"/>
      <c r="AE290" s="444"/>
      <c r="AF290" s="503"/>
    </row>
    <row r="291" spans="2:32" x14ac:dyDescent="0.2">
      <c r="B291" s="506" t="s">
        <v>94</v>
      </c>
      <c r="C291" s="505" t="s">
        <v>2112</v>
      </c>
      <c r="D291" s="443">
        <v>277</v>
      </c>
      <c r="E291" s="445" t="s">
        <v>50</v>
      </c>
      <c r="F291" s="500"/>
      <c r="G291" s="443">
        <v>9</v>
      </c>
      <c r="H291" s="443"/>
      <c r="I291" s="443">
        <v>6</v>
      </c>
      <c r="J291" s="443"/>
      <c r="K291" s="443"/>
      <c r="L291" s="443"/>
      <c r="M291" s="443"/>
      <c r="N291" s="443"/>
      <c r="O291" s="443"/>
      <c r="P291" s="443"/>
      <c r="Q291" s="443"/>
      <c r="R291" s="446"/>
      <c r="S291" s="501" t="s">
        <v>3025</v>
      </c>
      <c r="T291" s="442"/>
      <c r="U291" s="443"/>
      <c r="V291" s="443"/>
      <c r="W291" s="444"/>
      <c r="X291" s="445"/>
      <c r="Y291" s="502"/>
      <c r="Z291" s="443"/>
      <c r="AA291" s="443"/>
      <c r="AB291" s="444"/>
      <c r="AC291" s="445"/>
      <c r="AD291" s="32"/>
      <c r="AE291" s="444"/>
      <c r="AF291" s="503"/>
    </row>
    <row r="292" spans="2:32" x14ac:dyDescent="0.2">
      <c r="B292" s="506" t="s">
        <v>94</v>
      </c>
      <c r="C292" s="505" t="s">
        <v>2112</v>
      </c>
      <c r="D292" s="443">
        <v>278</v>
      </c>
      <c r="E292" s="445" t="s">
        <v>44</v>
      </c>
      <c r="F292" s="500"/>
      <c r="G292" s="443">
        <v>3</v>
      </c>
      <c r="H292" s="443"/>
      <c r="I292" s="443">
        <v>6</v>
      </c>
      <c r="J292" s="443"/>
      <c r="K292" s="443">
        <v>3</v>
      </c>
      <c r="L292" s="443"/>
      <c r="M292" s="443"/>
      <c r="N292" s="443">
        <v>2</v>
      </c>
      <c r="O292" s="443"/>
      <c r="P292" s="443"/>
      <c r="Q292" s="443"/>
      <c r="R292" s="446"/>
      <c r="S292" s="509" t="s">
        <v>1946</v>
      </c>
      <c r="T292" s="442"/>
      <c r="U292" s="443"/>
      <c r="V292" s="443"/>
      <c r="W292" s="444"/>
      <c r="X292" s="445"/>
      <c r="Y292" s="502"/>
      <c r="Z292" s="443"/>
      <c r="AA292" s="443"/>
      <c r="AB292" s="444"/>
      <c r="AC292" s="445"/>
      <c r="AD292" s="32"/>
      <c r="AE292" s="444"/>
      <c r="AF292" s="503"/>
    </row>
    <row r="293" spans="2:32" x14ac:dyDescent="0.2">
      <c r="B293" s="506" t="s">
        <v>94</v>
      </c>
      <c r="C293" s="505" t="s">
        <v>2112</v>
      </c>
      <c r="D293" s="443">
        <v>279</v>
      </c>
      <c r="E293" s="445" t="s">
        <v>49</v>
      </c>
      <c r="F293" s="500"/>
      <c r="G293" s="443"/>
      <c r="H293" s="443"/>
      <c r="I293" s="443">
        <v>3</v>
      </c>
      <c r="J293" s="443"/>
      <c r="K293" s="443">
        <v>3</v>
      </c>
      <c r="L293" s="443"/>
      <c r="M293" s="443"/>
      <c r="N293" s="443">
        <v>2</v>
      </c>
      <c r="O293" s="443"/>
      <c r="P293" s="443"/>
      <c r="Q293" s="443"/>
      <c r="R293" s="446"/>
      <c r="S293" s="501" t="s">
        <v>3026</v>
      </c>
      <c r="T293" s="442"/>
      <c r="U293" s="443"/>
      <c r="V293" s="443"/>
      <c r="W293" s="444"/>
      <c r="X293" s="445"/>
      <c r="Y293" s="502"/>
      <c r="Z293" s="443"/>
      <c r="AA293" s="443"/>
      <c r="AB293" s="444"/>
      <c r="AC293" s="445"/>
      <c r="AD293" s="32"/>
      <c r="AE293" s="444"/>
      <c r="AF293" s="503"/>
    </row>
    <row r="294" spans="2:32" x14ac:dyDescent="0.2">
      <c r="B294" s="506" t="s">
        <v>94</v>
      </c>
      <c r="C294" s="505" t="s">
        <v>2112</v>
      </c>
      <c r="D294" s="443">
        <v>280</v>
      </c>
      <c r="E294" s="445" t="s">
        <v>42</v>
      </c>
      <c r="F294" s="500"/>
      <c r="G294" s="443">
        <v>3</v>
      </c>
      <c r="H294" s="443"/>
      <c r="I294" s="443"/>
      <c r="J294" s="443"/>
      <c r="K294" s="443"/>
      <c r="L294" s="443"/>
      <c r="M294" s="443"/>
      <c r="N294" s="443"/>
      <c r="O294" s="443"/>
      <c r="P294" s="443"/>
      <c r="Q294" s="443"/>
      <c r="R294" s="446"/>
      <c r="S294" s="501" t="s">
        <v>3027</v>
      </c>
      <c r="T294" s="442"/>
      <c r="U294" s="443"/>
      <c r="V294" s="443"/>
      <c r="W294" s="444"/>
      <c r="X294" s="445"/>
      <c r="Y294" s="502"/>
      <c r="Z294" s="443"/>
      <c r="AA294" s="443"/>
      <c r="AB294" s="444"/>
      <c r="AC294" s="445"/>
      <c r="AD294" s="32"/>
      <c r="AE294" s="444"/>
      <c r="AF294" s="503"/>
    </row>
    <row r="295" spans="2:32" x14ac:dyDescent="0.2">
      <c r="B295" s="506" t="s">
        <v>94</v>
      </c>
      <c r="C295" s="505" t="s">
        <v>2112</v>
      </c>
      <c r="D295" s="443">
        <v>281</v>
      </c>
      <c r="E295" s="445" t="s">
        <v>44</v>
      </c>
      <c r="F295" s="500"/>
      <c r="G295" s="443"/>
      <c r="H295" s="443"/>
      <c r="I295" s="443">
        <v>6</v>
      </c>
      <c r="J295" s="443"/>
      <c r="K295" s="443"/>
      <c r="L295" s="443"/>
      <c r="M295" s="443"/>
      <c r="N295" s="443"/>
      <c r="O295" s="443"/>
      <c r="P295" s="443">
        <v>3</v>
      </c>
      <c r="Q295" s="443"/>
      <c r="R295" s="446"/>
      <c r="S295" s="501" t="s">
        <v>3028</v>
      </c>
      <c r="T295" s="442"/>
      <c r="U295" s="443"/>
      <c r="V295" s="443"/>
      <c r="W295" s="444"/>
      <c r="X295" s="445"/>
      <c r="Y295" s="502"/>
      <c r="Z295" s="443"/>
      <c r="AA295" s="443"/>
      <c r="AB295" s="444"/>
      <c r="AC295" s="445"/>
      <c r="AD295" s="32"/>
      <c r="AE295" s="444"/>
      <c r="AF295" s="503"/>
    </row>
    <row r="296" spans="2:32" x14ac:dyDescent="0.2">
      <c r="B296" s="506" t="s">
        <v>94</v>
      </c>
      <c r="C296" s="505" t="s">
        <v>2112</v>
      </c>
      <c r="D296" s="443">
        <v>282</v>
      </c>
      <c r="E296" s="445" t="s">
        <v>42</v>
      </c>
      <c r="F296" s="500"/>
      <c r="G296" s="443">
        <v>3</v>
      </c>
      <c r="H296" s="443"/>
      <c r="I296" s="443"/>
      <c r="J296" s="443"/>
      <c r="K296" s="443"/>
      <c r="L296" s="443"/>
      <c r="M296" s="443"/>
      <c r="N296" s="443">
        <v>3</v>
      </c>
      <c r="O296" s="443"/>
      <c r="P296" s="443"/>
      <c r="Q296" s="443"/>
      <c r="R296" s="446"/>
      <c r="S296" s="501" t="s">
        <v>3029</v>
      </c>
      <c r="T296" s="442"/>
      <c r="U296" s="443"/>
      <c r="V296" s="443"/>
      <c r="W296" s="444"/>
      <c r="X296" s="445"/>
      <c r="Y296" s="502"/>
      <c r="Z296" s="443"/>
      <c r="AA296" s="443"/>
      <c r="AB296" s="444"/>
      <c r="AC296" s="445"/>
      <c r="AD296" s="32"/>
      <c r="AE296" s="444"/>
      <c r="AF296" s="503"/>
    </row>
    <row r="297" spans="2:32" x14ac:dyDescent="0.2">
      <c r="B297" s="506" t="s">
        <v>94</v>
      </c>
      <c r="C297" s="505" t="s">
        <v>2112</v>
      </c>
      <c r="D297" s="443">
        <v>283</v>
      </c>
      <c r="E297" s="445" t="s">
        <v>44</v>
      </c>
      <c r="F297" s="500"/>
      <c r="G297" s="443">
        <v>1</v>
      </c>
      <c r="H297" s="443"/>
      <c r="I297" s="443">
        <v>6</v>
      </c>
      <c r="J297" s="443"/>
      <c r="K297" s="443"/>
      <c r="L297" s="443"/>
      <c r="M297" s="443"/>
      <c r="N297" s="443"/>
      <c r="O297" s="443"/>
      <c r="P297" s="443"/>
      <c r="Q297" s="443"/>
      <c r="R297" s="446"/>
      <c r="S297" s="501" t="s">
        <v>3030</v>
      </c>
      <c r="T297" s="442"/>
      <c r="U297" s="443"/>
      <c r="V297" s="443"/>
      <c r="W297" s="444"/>
      <c r="X297" s="445"/>
      <c r="Y297" s="502"/>
      <c r="Z297" s="443"/>
      <c r="AA297" s="443"/>
      <c r="AB297" s="444"/>
      <c r="AC297" s="445"/>
      <c r="AD297" s="32"/>
      <c r="AE297" s="444"/>
      <c r="AF297" s="503"/>
    </row>
    <row r="298" spans="2:32" x14ac:dyDescent="0.2">
      <c r="B298" s="506" t="s">
        <v>94</v>
      </c>
      <c r="C298" s="505" t="s">
        <v>2112</v>
      </c>
      <c r="D298" s="443">
        <v>284</v>
      </c>
      <c r="E298" s="445" t="s">
        <v>42</v>
      </c>
      <c r="F298" s="500"/>
      <c r="G298" s="443">
        <v>3</v>
      </c>
      <c r="H298" s="443"/>
      <c r="I298" s="443"/>
      <c r="J298" s="443"/>
      <c r="K298" s="443"/>
      <c r="L298" s="443"/>
      <c r="M298" s="443"/>
      <c r="N298" s="443">
        <v>3</v>
      </c>
      <c r="O298" s="443"/>
      <c r="P298" s="443"/>
      <c r="Q298" s="443"/>
      <c r="R298" s="446"/>
      <c r="S298" s="501" t="s">
        <v>2522</v>
      </c>
      <c r="T298" s="442"/>
      <c r="U298" s="443"/>
      <c r="V298" s="443"/>
      <c r="W298" s="444"/>
      <c r="X298" s="445"/>
      <c r="Y298" s="502"/>
      <c r="Z298" s="443"/>
      <c r="AA298" s="443"/>
      <c r="AB298" s="444"/>
      <c r="AC298" s="445"/>
      <c r="AD298" s="32"/>
      <c r="AE298" s="444"/>
      <c r="AF298" s="503"/>
    </row>
    <row r="299" spans="2:32" x14ac:dyDescent="0.2">
      <c r="B299" s="506" t="s">
        <v>94</v>
      </c>
      <c r="C299" s="505" t="s">
        <v>2112</v>
      </c>
      <c r="D299" s="443">
        <v>285</v>
      </c>
      <c r="E299" s="445" t="s">
        <v>42</v>
      </c>
      <c r="F299" s="500"/>
      <c r="G299" s="443">
        <v>3</v>
      </c>
      <c r="H299" s="443"/>
      <c r="I299" s="443"/>
      <c r="J299" s="443"/>
      <c r="K299" s="443"/>
      <c r="L299" s="443"/>
      <c r="M299" s="443"/>
      <c r="N299" s="443"/>
      <c r="O299" s="443"/>
      <c r="P299" s="443"/>
      <c r="Q299" s="443"/>
      <c r="R299" s="446"/>
      <c r="S299" s="501" t="s">
        <v>2522</v>
      </c>
      <c r="T299" s="442"/>
      <c r="U299" s="443"/>
      <c r="V299" s="443"/>
      <c r="W299" s="444"/>
      <c r="X299" s="445"/>
      <c r="Y299" s="502"/>
      <c r="Z299" s="443"/>
      <c r="AA299" s="443"/>
      <c r="AB299" s="444"/>
      <c r="AC299" s="445"/>
      <c r="AD299" s="32"/>
      <c r="AE299" s="444"/>
      <c r="AF299" s="503"/>
    </row>
    <row r="300" spans="2:32" x14ac:dyDescent="0.2">
      <c r="B300" s="506" t="s">
        <v>94</v>
      </c>
      <c r="C300" s="505" t="s">
        <v>2112</v>
      </c>
      <c r="D300" s="443">
        <v>286</v>
      </c>
      <c r="E300" s="445" t="s">
        <v>42</v>
      </c>
      <c r="F300" s="500"/>
      <c r="G300" s="443">
        <v>3</v>
      </c>
      <c r="H300" s="443"/>
      <c r="I300" s="443"/>
      <c r="J300" s="443"/>
      <c r="K300" s="443"/>
      <c r="L300" s="443"/>
      <c r="M300" s="443"/>
      <c r="N300" s="443">
        <v>3</v>
      </c>
      <c r="O300" s="443"/>
      <c r="P300" s="443"/>
      <c r="Q300" s="443"/>
      <c r="R300" s="446"/>
      <c r="S300" s="501" t="s">
        <v>3031</v>
      </c>
      <c r="T300" s="442"/>
      <c r="U300" s="443"/>
      <c r="V300" s="443"/>
      <c r="W300" s="444"/>
      <c r="X300" s="445"/>
      <c r="Y300" s="502"/>
      <c r="Z300" s="443"/>
      <c r="AA300" s="443"/>
      <c r="AB300" s="444"/>
      <c r="AC300" s="445"/>
      <c r="AD300" s="32"/>
      <c r="AE300" s="444"/>
      <c r="AF300" s="503"/>
    </row>
    <row r="301" spans="2:32" x14ac:dyDescent="0.2">
      <c r="B301" s="506" t="s">
        <v>94</v>
      </c>
      <c r="C301" s="505" t="s">
        <v>2112</v>
      </c>
      <c r="D301" s="443">
        <v>287</v>
      </c>
      <c r="E301" s="445" t="s">
        <v>42</v>
      </c>
      <c r="F301" s="500"/>
      <c r="G301" s="443">
        <v>3</v>
      </c>
      <c r="H301" s="443"/>
      <c r="I301" s="443"/>
      <c r="J301" s="443"/>
      <c r="K301" s="443"/>
      <c r="L301" s="443"/>
      <c r="M301" s="443"/>
      <c r="N301" s="443"/>
      <c r="O301" s="443"/>
      <c r="P301" s="443"/>
      <c r="Q301" s="443"/>
      <c r="R301" s="446"/>
      <c r="S301" s="501" t="s">
        <v>2522</v>
      </c>
      <c r="T301" s="442"/>
      <c r="U301" s="443"/>
      <c r="V301" s="443"/>
      <c r="W301" s="444"/>
      <c r="X301" s="445"/>
      <c r="Y301" s="502"/>
      <c r="Z301" s="443"/>
      <c r="AA301" s="443"/>
      <c r="AB301" s="444"/>
      <c r="AC301" s="445"/>
      <c r="AD301" s="32"/>
      <c r="AE301" s="444"/>
      <c r="AF301" s="503"/>
    </row>
    <row r="302" spans="2:32" x14ac:dyDescent="0.2">
      <c r="B302" s="506" t="s">
        <v>94</v>
      </c>
      <c r="C302" s="505" t="s">
        <v>2112</v>
      </c>
      <c r="D302" s="443">
        <v>288</v>
      </c>
      <c r="E302" s="445" t="s">
        <v>42</v>
      </c>
      <c r="F302" s="500"/>
      <c r="G302" s="443">
        <v>3</v>
      </c>
      <c r="H302" s="443"/>
      <c r="I302" s="443"/>
      <c r="J302" s="443"/>
      <c r="K302" s="443"/>
      <c r="L302" s="443"/>
      <c r="M302" s="443"/>
      <c r="N302" s="443">
        <v>3</v>
      </c>
      <c r="O302" s="443"/>
      <c r="P302" s="443"/>
      <c r="Q302" s="443"/>
      <c r="R302" s="446"/>
      <c r="S302" s="501" t="s">
        <v>2522</v>
      </c>
      <c r="T302" s="442"/>
      <c r="U302" s="443"/>
      <c r="V302" s="443"/>
      <c r="W302" s="444"/>
      <c r="X302" s="445"/>
      <c r="Y302" s="502"/>
      <c r="Z302" s="443"/>
      <c r="AA302" s="443"/>
      <c r="AB302" s="444"/>
      <c r="AC302" s="445"/>
      <c r="AD302" s="32"/>
      <c r="AE302" s="444"/>
      <c r="AF302" s="503"/>
    </row>
    <row r="303" spans="2:32" x14ac:dyDescent="0.2">
      <c r="B303" s="506" t="s">
        <v>94</v>
      </c>
      <c r="C303" s="505" t="s">
        <v>2112</v>
      </c>
      <c r="D303" s="443">
        <v>289</v>
      </c>
      <c r="E303" s="445" t="s">
        <v>42</v>
      </c>
      <c r="F303" s="500"/>
      <c r="G303" s="443">
        <v>3</v>
      </c>
      <c r="H303" s="443"/>
      <c r="I303" s="443"/>
      <c r="J303" s="443"/>
      <c r="K303" s="443"/>
      <c r="L303" s="443"/>
      <c r="M303" s="443"/>
      <c r="N303" s="443"/>
      <c r="O303" s="443"/>
      <c r="P303" s="443"/>
      <c r="Q303" s="443"/>
      <c r="R303" s="446"/>
      <c r="S303" s="501" t="s">
        <v>1558</v>
      </c>
      <c r="T303" s="442"/>
      <c r="U303" s="443"/>
      <c r="V303" s="443"/>
      <c r="W303" s="444"/>
      <c r="X303" s="445"/>
      <c r="Y303" s="502"/>
      <c r="Z303" s="443"/>
      <c r="AA303" s="443"/>
      <c r="AB303" s="444"/>
      <c r="AC303" s="445"/>
      <c r="AD303" s="32"/>
      <c r="AE303" s="444"/>
      <c r="AF303" s="503"/>
    </row>
    <row r="304" spans="2:32" x14ac:dyDescent="0.2">
      <c r="B304" s="506" t="s">
        <v>94</v>
      </c>
      <c r="C304" s="505" t="s">
        <v>2112</v>
      </c>
      <c r="D304" s="443">
        <v>290</v>
      </c>
      <c r="E304" s="445" t="s">
        <v>42</v>
      </c>
      <c r="F304" s="500"/>
      <c r="G304" s="443">
        <v>3</v>
      </c>
      <c r="H304" s="443"/>
      <c r="I304" s="443"/>
      <c r="J304" s="443"/>
      <c r="K304" s="443"/>
      <c r="L304" s="443"/>
      <c r="M304" s="443"/>
      <c r="N304" s="443"/>
      <c r="O304" s="443"/>
      <c r="P304" s="443"/>
      <c r="Q304" s="443"/>
      <c r="R304" s="446"/>
      <c r="S304" s="501" t="s">
        <v>1118</v>
      </c>
      <c r="T304" s="442"/>
      <c r="U304" s="443"/>
      <c r="V304" s="443"/>
      <c r="W304" s="444"/>
      <c r="X304" s="445"/>
      <c r="Y304" s="502"/>
      <c r="Z304" s="443"/>
      <c r="AA304" s="443"/>
      <c r="AB304" s="444"/>
      <c r="AC304" s="445"/>
      <c r="AD304" s="32"/>
      <c r="AE304" s="444"/>
      <c r="AF304" s="503"/>
    </row>
    <row r="305" spans="2:32" x14ac:dyDescent="0.2">
      <c r="B305" s="506" t="s">
        <v>94</v>
      </c>
      <c r="C305" s="505" t="s">
        <v>2112</v>
      </c>
      <c r="D305" s="443">
        <v>291</v>
      </c>
      <c r="E305" s="445" t="s">
        <v>42</v>
      </c>
      <c r="F305" s="500"/>
      <c r="G305" s="443">
        <v>3</v>
      </c>
      <c r="H305" s="443"/>
      <c r="I305" s="443"/>
      <c r="J305" s="443"/>
      <c r="K305" s="443"/>
      <c r="L305" s="443"/>
      <c r="M305" s="443"/>
      <c r="N305" s="443">
        <v>3</v>
      </c>
      <c r="O305" s="443"/>
      <c r="P305" s="443"/>
      <c r="Q305" s="443"/>
      <c r="R305" s="446"/>
      <c r="S305" s="501" t="s">
        <v>3032</v>
      </c>
      <c r="T305" s="442"/>
      <c r="U305" s="443"/>
      <c r="V305" s="443"/>
      <c r="W305" s="444"/>
      <c r="X305" s="445"/>
      <c r="Y305" s="502"/>
      <c r="Z305" s="443"/>
      <c r="AA305" s="443"/>
      <c r="AB305" s="444"/>
      <c r="AC305" s="445"/>
      <c r="AD305" s="32"/>
      <c r="AE305" s="444"/>
      <c r="AF305" s="503"/>
    </row>
    <row r="306" spans="2:32" x14ac:dyDescent="0.2">
      <c r="B306" s="506" t="s">
        <v>94</v>
      </c>
      <c r="C306" s="505" t="s">
        <v>2112</v>
      </c>
      <c r="D306" s="443">
        <v>292</v>
      </c>
      <c r="E306" s="445" t="s">
        <v>50</v>
      </c>
      <c r="F306" s="500"/>
      <c r="G306" s="443">
        <v>2</v>
      </c>
      <c r="H306" s="443"/>
      <c r="I306" s="443">
        <v>6</v>
      </c>
      <c r="J306" s="443"/>
      <c r="K306" s="443"/>
      <c r="L306" s="443"/>
      <c r="M306" s="443"/>
      <c r="N306" s="443"/>
      <c r="O306" s="443"/>
      <c r="P306" s="443"/>
      <c r="Q306" s="443"/>
      <c r="R306" s="446"/>
      <c r="S306" s="501" t="s">
        <v>3033</v>
      </c>
      <c r="T306" s="442"/>
      <c r="U306" s="443"/>
      <c r="V306" s="443"/>
      <c r="W306" s="444"/>
      <c r="X306" s="445"/>
      <c r="Y306" s="502"/>
      <c r="Z306" s="443"/>
      <c r="AA306" s="443"/>
      <c r="AB306" s="444"/>
      <c r="AC306" s="445"/>
      <c r="AD306" s="32"/>
      <c r="AE306" s="444"/>
      <c r="AF306" s="503"/>
    </row>
    <row r="307" spans="2:32" x14ac:dyDescent="0.2">
      <c r="B307" s="506" t="s">
        <v>94</v>
      </c>
      <c r="C307" s="505" t="s">
        <v>2112</v>
      </c>
      <c r="D307" s="443">
        <v>293</v>
      </c>
      <c r="E307" s="445" t="s">
        <v>42</v>
      </c>
      <c r="F307" s="500"/>
      <c r="G307" s="443">
        <v>3</v>
      </c>
      <c r="H307" s="443"/>
      <c r="I307" s="443"/>
      <c r="J307" s="443"/>
      <c r="K307" s="443"/>
      <c r="L307" s="443"/>
      <c r="M307" s="443"/>
      <c r="N307" s="443"/>
      <c r="O307" s="443"/>
      <c r="P307" s="443"/>
      <c r="Q307" s="443"/>
      <c r="R307" s="446"/>
      <c r="S307" s="501" t="s">
        <v>3034</v>
      </c>
      <c r="T307" s="442"/>
      <c r="U307" s="443"/>
      <c r="V307" s="443"/>
      <c r="W307" s="444"/>
      <c r="X307" s="445"/>
      <c r="Y307" s="502"/>
      <c r="Z307" s="443"/>
      <c r="AA307" s="443"/>
      <c r="AB307" s="444"/>
      <c r="AC307" s="445"/>
      <c r="AD307" s="32"/>
      <c r="AE307" s="444"/>
      <c r="AF307" s="503"/>
    </row>
    <row r="308" spans="2:32" x14ac:dyDescent="0.2">
      <c r="B308" s="506" t="s">
        <v>94</v>
      </c>
      <c r="C308" s="505" t="s">
        <v>2112</v>
      </c>
      <c r="D308" s="443">
        <v>294</v>
      </c>
      <c r="E308" s="445" t="s">
        <v>42</v>
      </c>
      <c r="F308" s="500"/>
      <c r="G308" s="443">
        <v>3</v>
      </c>
      <c r="H308" s="443"/>
      <c r="I308" s="443"/>
      <c r="J308" s="443"/>
      <c r="K308" s="443"/>
      <c r="L308" s="443"/>
      <c r="M308" s="443"/>
      <c r="N308" s="443"/>
      <c r="O308" s="443"/>
      <c r="P308" s="443"/>
      <c r="Q308" s="443"/>
      <c r="R308" s="446"/>
      <c r="S308" s="501" t="s">
        <v>3033</v>
      </c>
      <c r="T308" s="442"/>
      <c r="U308" s="443"/>
      <c r="V308" s="443"/>
      <c r="W308" s="444"/>
      <c r="X308" s="445"/>
      <c r="Y308" s="502"/>
      <c r="Z308" s="443"/>
      <c r="AA308" s="443"/>
      <c r="AB308" s="444"/>
      <c r="AC308" s="445"/>
      <c r="AD308" s="32"/>
      <c r="AE308" s="444"/>
      <c r="AF308" s="503"/>
    </row>
    <row r="309" spans="2:32" x14ac:dyDescent="0.2">
      <c r="B309" s="506" t="s">
        <v>94</v>
      </c>
      <c r="C309" s="505" t="s">
        <v>2112</v>
      </c>
      <c r="D309" s="443">
        <v>295</v>
      </c>
      <c r="E309" s="445" t="s">
        <v>42</v>
      </c>
      <c r="F309" s="500"/>
      <c r="G309" s="443">
        <v>3</v>
      </c>
      <c r="H309" s="443"/>
      <c r="I309" s="443"/>
      <c r="J309" s="443"/>
      <c r="K309" s="443"/>
      <c r="L309" s="443"/>
      <c r="M309" s="443"/>
      <c r="N309" s="443"/>
      <c r="O309" s="443"/>
      <c r="P309" s="443"/>
      <c r="Q309" s="443"/>
      <c r="R309" s="446"/>
      <c r="S309" s="501" t="s">
        <v>3035</v>
      </c>
      <c r="T309" s="442"/>
      <c r="U309" s="443"/>
      <c r="V309" s="443"/>
      <c r="W309" s="444"/>
      <c r="X309" s="445"/>
      <c r="Y309" s="502"/>
      <c r="Z309" s="443"/>
      <c r="AA309" s="443"/>
      <c r="AB309" s="444"/>
      <c r="AC309" s="445"/>
      <c r="AD309" s="32"/>
      <c r="AE309" s="444"/>
      <c r="AF309" s="503"/>
    </row>
    <row r="310" spans="2:32" x14ac:dyDescent="0.2">
      <c r="B310" s="506" t="s">
        <v>94</v>
      </c>
      <c r="C310" s="505" t="s">
        <v>2112</v>
      </c>
      <c r="D310" s="443">
        <v>296</v>
      </c>
      <c r="E310" s="445" t="s">
        <v>44</v>
      </c>
      <c r="F310" s="500"/>
      <c r="G310" s="443">
        <v>1</v>
      </c>
      <c r="H310" s="443"/>
      <c r="I310" s="443">
        <v>6</v>
      </c>
      <c r="J310" s="443"/>
      <c r="K310" s="443"/>
      <c r="L310" s="443"/>
      <c r="M310" s="443"/>
      <c r="N310" s="443"/>
      <c r="O310" s="443"/>
      <c r="P310" s="443"/>
      <c r="Q310" s="443"/>
      <c r="R310" s="446"/>
      <c r="S310" s="501" t="s">
        <v>3036</v>
      </c>
      <c r="T310" s="442"/>
      <c r="U310" s="443"/>
      <c r="V310" s="443"/>
      <c r="W310" s="444"/>
      <c r="X310" s="445"/>
      <c r="Y310" s="502"/>
      <c r="Z310" s="443"/>
      <c r="AA310" s="443"/>
      <c r="AB310" s="444"/>
      <c r="AC310" s="445"/>
      <c r="AD310" s="32"/>
      <c r="AE310" s="444"/>
      <c r="AF310" s="503"/>
    </row>
    <row r="311" spans="2:32" x14ac:dyDescent="0.2">
      <c r="B311" s="506" t="s">
        <v>94</v>
      </c>
      <c r="C311" s="505" t="s">
        <v>2112</v>
      </c>
      <c r="D311" s="443">
        <v>297</v>
      </c>
      <c r="E311" s="445" t="s">
        <v>42</v>
      </c>
      <c r="F311" s="500"/>
      <c r="G311" s="443">
        <v>3</v>
      </c>
      <c r="H311" s="443"/>
      <c r="I311" s="443"/>
      <c r="J311" s="443"/>
      <c r="K311" s="443"/>
      <c r="L311" s="443"/>
      <c r="M311" s="443"/>
      <c r="N311" s="443"/>
      <c r="O311" s="443"/>
      <c r="P311" s="443"/>
      <c r="Q311" s="443"/>
      <c r="R311" s="446"/>
      <c r="S311" s="501" t="s">
        <v>3011</v>
      </c>
      <c r="T311" s="442"/>
      <c r="U311" s="443"/>
      <c r="V311" s="443"/>
      <c r="W311" s="444"/>
      <c r="X311" s="445"/>
      <c r="Y311" s="502"/>
      <c r="Z311" s="443"/>
      <c r="AA311" s="443"/>
      <c r="AB311" s="444"/>
      <c r="AC311" s="445"/>
      <c r="AD311" s="32"/>
      <c r="AE311" s="444"/>
      <c r="AF311" s="503"/>
    </row>
    <row r="312" spans="2:32" x14ac:dyDescent="0.2">
      <c r="B312" s="506" t="s">
        <v>94</v>
      </c>
      <c r="C312" s="505" t="s">
        <v>2112</v>
      </c>
      <c r="D312" s="443">
        <v>298</v>
      </c>
      <c r="E312" s="445" t="s">
        <v>42</v>
      </c>
      <c r="F312" s="500"/>
      <c r="G312" s="443">
        <v>3</v>
      </c>
      <c r="H312" s="443"/>
      <c r="I312" s="443"/>
      <c r="J312" s="443"/>
      <c r="K312" s="443"/>
      <c r="L312" s="443"/>
      <c r="M312" s="443"/>
      <c r="N312" s="443">
        <v>3</v>
      </c>
      <c r="O312" s="443"/>
      <c r="P312" s="443"/>
      <c r="Q312" s="443"/>
      <c r="R312" s="446"/>
      <c r="S312" s="501" t="s">
        <v>2522</v>
      </c>
      <c r="T312" s="442"/>
      <c r="U312" s="443"/>
      <c r="V312" s="443"/>
      <c r="W312" s="444"/>
      <c r="X312" s="445"/>
      <c r="Y312" s="502"/>
      <c r="Z312" s="443"/>
      <c r="AA312" s="443"/>
      <c r="AB312" s="444"/>
      <c r="AC312" s="445"/>
      <c r="AD312" s="32"/>
      <c r="AE312" s="444"/>
      <c r="AF312" s="503"/>
    </row>
    <row r="313" spans="2:32" x14ac:dyDescent="0.2">
      <c r="B313" s="506" t="s">
        <v>94</v>
      </c>
      <c r="C313" s="505" t="s">
        <v>2112</v>
      </c>
      <c r="D313" s="443">
        <v>299</v>
      </c>
      <c r="E313" s="445" t="s">
        <v>42</v>
      </c>
      <c r="F313" s="500"/>
      <c r="G313" s="443">
        <v>3</v>
      </c>
      <c r="H313" s="443"/>
      <c r="I313" s="443"/>
      <c r="J313" s="443"/>
      <c r="K313" s="443"/>
      <c r="L313" s="443"/>
      <c r="M313" s="443"/>
      <c r="N313" s="443"/>
      <c r="O313" s="443"/>
      <c r="P313" s="443"/>
      <c r="Q313" s="443"/>
      <c r="R313" s="446"/>
      <c r="S313" s="501" t="s">
        <v>3023</v>
      </c>
      <c r="T313" s="442"/>
      <c r="U313" s="443"/>
      <c r="V313" s="443"/>
      <c r="W313" s="444"/>
      <c r="X313" s="445"/>
      <c r="Y313" s="502"/>
      <c r="Z313" s="443"/>
      <c r="AA313" s="443"/>
      <c r="AB313" s="444"/>
      <c r="AC313" s="445"/>
      <c r="AD313" s="32"/>
      <c r="AE313" s="444"/>
      <c r="AF313" s="503"/>
    </row>
    <row r="314" spans="2:32" x14ac:dyDescent="0.2">
      <c r="B314" s="506" t="s">
        <v>94</v>
      </c>
      <c r="C314" s="505" t="s">
        <v>2112</v>
      </c>
      <c r="D314" s="443">
        <v>300</v>
      </c>
      <c r="E314" s="445" t="s">
        <v>42</v>
      </c>
      <c r="F314" s="500"/>
      <c r="G314" s="443">
        <v>3</v>
      </c>
      <c r="H314" s="443"/>
      <c r="I314" s="443"/>
      <c r="J314" s="443"/>
      <c r="K314" s="443"/>
      <c r="L314" s="443"/>
      <c r="M314" s="443"/>
      <c r="N314" s="443">
        <v>3</v>
      </c>
      <c r="O314" s="443"/>
      <c r="P314" s="443"/>
      <c r="Q314" s="443"/>
      <c r="R314" s="446"/>
      <c r="S314" s="509" t="s">
        <v>1116</v>
      </c>
      <c r="T314" s="442"/>
      <c r="U314" s="443"/>
      <c r="V314" s="443"/>
      <c r="W314" s="444"/>
      <c r="X314" s="445"/>
      <c r="Y314" s="502"/>
      <c r="Z314" s="443"/>
      <c r="AA314" s="443"/>
      <c r="AB314" s="444"/>
      <c r="AC314" s="445"/>
      <c r="AD314" s="32"/>
      <c r="AE314" s="444"/>
      <c r="AF314" s="503"/>
    </row>
    <row r="315" spans="2:32" x14ac:dyDescent="0.2">
      <c r="B315" s="506" t="s">
        <v>94</v>
      </c>
      <c r="C315" s="505" t="s">
        <v>2112</v>
      </c>
      <c r="D315" s="443">
        <v>301</v>
      </c>
      <c r="E315" s="445" t="s">
        <v>50</v>
      </c>
      <c r="F315" s="500"/>
      <c r="G315" s="443">
        <v>1</v>
      </c>
      <c r="H315" s="443"/>
      <c r="I315" s="443">
        <v>6</v>
      </c>
      <c r="J315" s="443"/>
      <c r="K315" s="443"/>
      <c r="L315" s="443"/>
      <c r="M315" s="443"/>
      <c r="N315" s="443"/>
      <c r="O315" s="443"/>
      <c r="P315" s="443"/>
      <c r="Q315" s="443"/>
      <c r="R315" s="446"/>
      <c r="S315" s="501" t="s">
        <v>3033</v>
      </c>
      <c r="T315" s="442"/>
      <c r="U315" s="443"/>
      <c r="V315" s="443"/>
      <c r="W315" s="444"/>
      <c r="X315" s="445"/>
      <c r="Y315" s="502"/>
      <c r="Z315" s="443"/>
      <c r="AA315" s="443"/>
      <c r="AB315" s="444"/>
      <c r="AC315" s="445"/>
      <c r="AD315" s="32"/>
      <c r="AE315" s="444"/>
      <c r="AF315" s="503"/>
    </row>
    <row r="316" spans="2:32" x14ac:dyDescent="0.2">
      <c r="B316" s="506" t="s">
        <v>94</v>
      </c>
      <c r="C316" s="505" t="s">
        <v>2112</v>
      </c>
      <c r="D316" s="443">
        <v>302</v>
      </c>
      <c r="E316" s="445" t="s">
        <v>42</v>
      </c>
      <c r="F316" s="500"/>
      <c r="G316" s="443">
        <v>3</v>
      </c>
      <c r="H316" s="443"/>
      <c r="I316" s="443"/>
      <c r="J316" s="443"/>
      <c r="K316" s="443"/>
      <c r="L316" s="443"/>
      <c r="M316" s="443"/>
      <c r="N316" s="443">
        <v>3</v>
      </c>
      <c r="O316" s="443"/>
      <c r="P316" s="443"/>
      <c r="Q316" s="443"/>
      <c r="R316" s="446"/>
      <c r="S316" s="501" t="s">
        <v>3037</v>
      </c>
      <c r="T316" s="442"/>
      <c r="U316" s="443"/>
      <c r="V316" s="443"/>
      <c r="W316" s="444"/>
      <c r="X316" s="445"/>
      <c r="Y316" s="502"/>
      <c r="Z316" s="443"/>
      <c r="AA316" s="443"/>
      <c r="AB316" s="444"/>
      <c r="AC316" s="445"/>
      <c r="AD316" s="32"/>
      <c r="AE316" s="444"/>
      <c r="AF316" s="503"/>
    </row>
    <row r="317" spans="2:32" x14ac:dyDescent="0.2">
      <c r="B317" s="506" t="s">
        <v>94</v>
      </c>
      <c r="C317" s="505" t="s">
        <v>2112</v>
      </c>
      <c r="D317" s="443">
        <v>303</v>
      </c>
      <c r="E317" s="445" t="s">
        <v>50</v>
      </c>
      <c r="F317" s="500"/>
      <c r="G317" s="443"/>
      <c r="H317" s="443"/>
      <c r="I317" s="443">
        <v>6</v>
      </c>
      <c r="J317" s="443"/>
      <c r="K317" s="443"/>
      <c r="L317" s="443"/>
      <c r="M317" s="443"/>
      <c r="N317" s="443"/>
      <c r="O317" s="443"/>
      <c r="P317" s="443">
        <v>3</v>
      </c>
      <c r="Q317" s="443"/>
      <c r="R317" s="446"/>
      <c r="S317" s="501" t="s">
        <v>3038</v>
      </c>
      <c r="T317" s="442"/>
      <c r="U317" s="443"/>
      <c r="V317" s="443"/>
      <c r="W317" s="444"/>
      <c r="X317" s="445"/>
      <c r="Y317" s="502"/>
      <c r="Z317" s="443"/>
      <c r="AA317" s="443"/>
      <c r="AB317" s="444"/>
      <c r="AC317" s="445"/>
      <c r="AD317" s="32"/>
      <c r="AE317" s="444"/>
      <c r="AF317" s="503"/>
    </row>
    <row r="318" spans="2:32" x14ac:dyDescent="0.2">
      <c r="B318" s="506" t="s">
        <v>94</v>
      </c>
      <c r="C318" s="505" t="s">
        <v>2112</v>
      </c>
      <c r="D318" s="443">
        <v>304</v>
      </c>
      <c r="E318" s="445" t="s">
        <v>1113</v>
      </c>
      <c r="F318" s="500"/>
      <c r="G318" s="443">
        <v>3</v>
      </c>
      <c r="H318" s="443"/>
      <c r="I318" s="443">
        <v>3</v>
      </c>
      <c r="J318" s="443"/>
      <c r="K318" s="443">
        <v>3</v>
      </c>
      <c r="L318" s="443"/>
      <c r="M318" s="443"/>
      <c r="N318" s="443">
        <v>3</v>
      </c>
      <c r="O318" s="443"/>
      <c r="P318" s="443"/>
      <c r="Q318" s="443"/>
      <c r="R318" s="446"/>
      <c r="S318" s="501" t="s">
        <v>3039</v>
      </c>
      <c r="T318" s="442"/>
      <c r="U318" s="443"/>
      <c r="V318" s="443"/>
      <c r="W318" s="444"/>
      <c r="X318" s="445"/>
      <c r="Y318" s="502"/>
      <c r="Z318" s="443"/>
      <c r="AA318" s="443"/>
      <c r="AB318" s="444"/>
      <c r="AC318" s="445"/>
      <c r="AD318" s="32"/>
      <c r="AE318" s="444"/>
      <c r="AF318" s="503"/>
    </row>
    <row r="319" spans="2:32" x14ac:dyDescent="0.2">
      <c r="B319" s="506" t="s">
        <v>94</v>
      </c>
      <c r="C319" s="505" t="s">
        <v>2112</v>
      </c>
      <c r="D319" s="443">
        <v>305</v>
      </c>
      <c r="E319" s="445" t="s">
        <v>50</v>
      </c>
      <c r="F319" s="500"/>
      <c r="G319" s="443">
        <v>2</v>
      </c>
      <c r="H319" s="443"/>
      <c r="I319" s="443">
        <v>6</v>
      </c>
      <c r="J319" s="443"/>
      <c r="K319" s="443"/>
      <c r="L319" s="443"/>
      <c r="M319" s="443"/>
      <c r="N319" s="443"/>
      <c r="O319" s="443"/>
      <c r="P319" s="443"/>
      <c r="Q319" s="443"/>
      <c r="R319" s="446"/>
      <c r="S319" s="501" t="s">
        <v>3040</v>
      </c>
      <c r="T319" s="442"/>
      <c r="U319" s="443"/>
      <c r="V319" s="443"/>
      <c r="W319" s="444"/>
      <c r="X319" s="445"/>
      <c r="Y319" s="502"/>
      <c r="Z319" s="443"/>
      <c r="AA319" s="443"/>
      <c r="AB319" s="444"/>
      <c r="AC319" s="445"/>
      <c r="AD319" s="32"/>
      <c r="AE319" s="444"/>
      <c r="AF319" s="503"/>
    </row>
    <row r="320" spans="2:32" x14ac:dyDescent="0.2">
      <c r="B320" s="506" t="s">
        <v>94</v>
      </c>
      <c r="C320" s="505" t="s">
        <v>2112</v>
      </c>
      <c r="D320" s="443">
        <v>306</v>
      </c>
      <c r="E320" s="445" t="s">
        <v>42</v>
      </c>
      <c r="F320" s="500"/>
      <c r="G320" s="443">
        <v>3</v>
      </c>
      <c r="H320" s="443"/>
      <c r="I320" s="443"/>
      <c r="J320" s="443"/>
      <c r="K320" s="443"/>
      <c r="L320" s="443"/>
      <c r="M320" s="443"/>
      <c r="N320" s="443"/>
      <c r="O320" s="443"/>
      <c r="P320" s="443"/>
      <c r="Q320" s="443"/>
      <c r="R320" s="446"/>
      <c r="S320" s="501" t="s">
        <v>1809</v>
      </c>
      <c r="T320" s="442"/>
      <c r="U320" s="443"/>
      <c r="V320" s="443"/>
      <c r="W320" s="444"/>
      <c r="X320" s="445"/>
      <c r="Y320" s="502"/>
      <c r="Z320" s="443"/>
      <c r="AA320" s="443"/>
      <c r="AB320" s="444"/>
      <c r="AC320" s="445"/>
      <c r="AD320" s="32"/>
      <c r="AE320" s="444"/>
      <c r="AF320" s="503"/>
    </row>
    <row r="321" spans="2:32" x14ac:dyDescent="0.2">
      <c r="B321" s="506" t="s">
        <v>94</v>
      </c>
      <c r="C321" s="505" t="s">
        <v>2112</v>
      </c>
      <c r="D321" s="443">
        <v>307</v>
      </c>
      <c r="E321" s="445" t="s">
        <v>42</v>
      </c>
      <c r="F321" s="500"/>
      <c r="G321" s="443">
        <v>3</v>
      </c>
      <c r="H321" s="443"/>
      <c r="I321" s="443"/>
      <c r="J321" s="443"/>
      <c r="K321" s="443">
        <v>3</v>
      </c>
      <c r="L321" s="443"/>
      <c r="M321" s="443"/>
      <c r="N321" s="443"/>
      <c r="O321" s="443"/>
      <c r="P321" s="443"/>
      <c r="Q321" s="443"/>
      <c r="R321" s="446"/>
      <c r="S321" s="501" t="s">
        <v>3041</v>
      </c>
      <c r="T321" s="442"/>
      <c r="U321" s="443"/>
      <c r="V321" s="443"/>
      <c r="W321" s="444"/>
      <c r="X321" s="445"/>
      <c r="Y321" s="502"/>
      <c r="Z321" s="443"/>
      <c r="AA321" s="443"/>
      <c r="AB321" s="444"/>
      <c r="AC321" s="445"/>
      <c r="AD321" s="32"/>
      <c r="AE321" s="444"/>
      <c r="AF321" s="503"/>
    </row>
    <row r="322" spans="2:32" x14ac:dyDescent="0.2">
      <c r="B322" s="506" t="s">
        <v>94</v>
      </c>
      <c r="C322" s="505" t="s">
        <v>2112</v>
      </c>
      <c r="D322" s="443">
        <v>308</v>
      </c>
      <c r="E322" s="445" t="s">
        <v>42</v>
      </c>
      <c r="F322" s="500"/>
      <c r="G322" s="443">
        <v>3</v>
      </c>
      <c r="H322" s="443"/>
      <c r="I322" s="443"/>
      <c r="J322" s="443"/>
      <c r="K322" s="443">
        <v>3</v>
      </c>
      <c r="L322" s="443"/>
      <c r="M322" s="443"/>
      <c r="N322" s="443"/>
      <c r="O322" s="443"/>
      <c r="P322" s="443"/>
      <c r="Q322" s="443"/>
      <c r="R322" s="446"/>
      <c r="S322" s="501" t="s">
        <v>3042</v>
      </c>
      <c r="T322" s="442"/>
      <c r="U322" s="443"/>
      <c r="V322" s="443"/>
      <c r="W322" s="444"/>
      <c r="X322" s="445"/>
      <c r="Y322" s="502"/>
      <c r="Z322" s="443"/>
      <c r="AA322" s="443"/>
      <c r="AB322" s="444"/>
      <c r="AC322" s="445"/>
      <c r="AD322" s="32"/>
      <c r="AE322" s="444"/>
      <c r="AF322" s="503"/>
    </row>
    <row r="323" spans="2:32" x14ac:dyDescent="0.2">
      <c r="B323" s="506" t="s">
        <v>94</v>
      </c>
      <c r="C323" s="505" t="s">
        <v>2112</v>
      </c>
      <c r="D323" s="443">
        <v>309</v>
      </c>
      <c r="E323" s="445" t="s">
        <v>50</v>
      </c>
      <c r="F323" s="500"/>
      <c r="G323" s="443"/>
      <c r="H323" s="443"/>
      <c r="I323" s="443">
        <v>5</v>
      </c>
      <c r="J323" s="443"/>
      <c r="K323" s="443">
        <v>2</v>
      </c>
      <c r="L323" s="443"/>
      <c r="M323" s="443"/>
      <c r="N323" s="443"/>
      <c r="O323" s="443"/>
      <c r="P323" s="443"/>
      <c r="Q323" s="443"/>
      <c r="R323" s="446"/>
      <c r="S323" s="509" t="s">
        <v>3043</v>
      </c>
      <c r="T323" s="442"/>
      <c r="U323" s="443"/>
      <c r="V323" s="443"/>
      <c r="W323" s="444"/>
      <c r="X323" s="445"/>
      <c r="Y323" s="502"/>
      <c r="Z323" s="443"/>
      <c r="AA323" s="443"/>
      <c r="AB323" s="444"/>
      <c r="AC323" s="445"/>
      <c r="AD323" s="32"/>
      <c r="AE323" s="444"/>
      <c r="AF323" s="503"/>
    </row>
    <row r="324" spans="2:32" x14ac:dyDescent="0.2">
      <c r="B324" s="506" t="s">
        <v>94</v>
      </c>
      <c r="C324" s="505" t="s">
        <v>2112</v>
      </c>
      <c r="D324" s="443">
        <v>310</v>
      </c>
      <c r="E324" s="445" t="s">
        <v>50</v>
      </c>
      <c r="F324" s="500"/>
      <c r="G324" s="443"/>
      <c r="H324" s="443"/>
      <c r="I324" s="443">
        <v>6</v>
      </c>
      <c r="J324" s="443"/>
      <c r="K324" s="443"/>
      <c r="L324" s="443"/>
      <c r="M324" s="443"/>
      <c r="N324" s="443"/>
      <c r="O324" s="443"/>
      <c r="P324" s="443">
        <v>3</v>
      </c>
      <c r="Q324" s="443"/>
      <c r="R324" s="446"/>
      <c r="S324" s="509" t="s">
        <v>3044</v>
      </c>
      <c r="T324" s="442"/>
      <c r="U324" s="443"/>
      <c r="V324" s="443"/>
      <c r="W324" s="444"/>
      <c r="X324" s="445"/>
      <c r="Y324" s="502"/>
      <c r="Z324" s="443"/>
      <c r="AA324" s="443"/>
      <c r="AB324" s="444"/>
      <c r="AC324" s="445"/>
      <c r="AD324" s="32"/>
      <c r="AE324" s="444"/>
      <c r="AF324" s="503"/>
    </row>
    <row r="325" spans="2:32" x14ac:dyDescent="0.2">
      <c r="B325" s="506" t="s">
        <v>94</v>
      </c>
      <c r="C325" s="505" t="s">
        <v>2112</v>
      </c>
      <c r="D325" s="443">
        <v>311</v>
      </c>
      <c r="E325" s="445" t="s">
        <v>1113</v>
      </c>
      <c r="F325" s="500"/>
      <c r="G325" s="443">
        <v>4</v>
      </c>
      <c r="H325" s="443">
        <v>3</v>
      </c>
      <c r="I325" s="443"/>
      <c r="J325" s="443"/>
      <c r="K325" s="443"/>
      <c r="L325" s="443"/>
      <c r="M325" s="443"/>
      <c r="N325" s="443"/>
      <c r="O325" s="443"/>
      <c r="P325" s="443">
        <v>3</v>
      </c>
      <c r="Q325" s="443"/>
      <c r="R325" s="446"/>
      <c r="S325" s="501" t="s">
        <v>3045</v>
      </c>
      <c r="T325" s="442"/>
      <c r="U325" s="443"/>
      <c r="V325" s="443"/>
      <c r="W325" s="444"/>
      <c r="X325" s="445"/>
      <c r="Y325" s="502"/>
      <c r="Z325" s="443"/>
      <c r="AA325" s="443"/>
      <c r="AB325" s="444"/>
      <c r="AC325" s="445"/>
      <c r="AD325" s="32"/>
      <c r="AE325" s="444"/>
      <c r="AF325" s="503"/>
    </row>
    <row r="326" spans="2:32" x14ac:dyDescent="0.2">
      <c r="B326" s="506" t="s">
        <v>94</v>
      </c>
      <c r="C326" s="505" t="s">
        <v>2112</v>
      </c>
      <c r="D326" s="443">
        <v>312</v>
      </c>
      <c r="E326" s="445" t="s">
        <v>42</v>
      </c>
      <c r="F326" s="500"/>
      <c r="G326" s="443">
        <v>3</v>
      </c>
      <c r="H326" s="443"/>
      <c r="I326" s="443"/>
      <c r="J326" s="443"/>
      <c r="K326" s="443"/>
      <c r="L326" s="443"/>
      <c r="M326" s="443"/>
      <c r="N326" s="443"/>
      <c r="O326" s="443"/>
      <c r="P326" s="443"/>
      <c r="Q326" s="443"/>
      <c r="R326" s="446"/>
      <c r="S326" s="501" t="s">
        <v>3046</v>
      </c>
      <c r="T326" s="442"/>
      <c r="U326" s="443"/>
      <c r="V326" s="443"/>
      <c r="W326" s="444"/>
      <c r="X326" s="445"/>
      <c r="Y326" s="502"/>
      <c r="Z326" s="443"/>
      <c r="AA326" s="443"/>
      <c r="AB326" s="444"/>
      <c r="AC326" s="445"/>
      <c r="AD326" s="32"/>
      <c r="AE326" s="444"/>
      <c r="AF326" s="503"/>
    </row>
    <row r="327" spans="2:32" x14ac:dyDescent="0.2">
      <c r="B327" s="506" t="s">
        <v>94</v>
      </c>
      <c r="C327" s="505" t="s">
        <v>2112</v>
      </c>
      <c r="D327" s="443">
        <v>313</v>
      </c>
      <c r="E327" s="445" t="s">
        <v>42</v>
      </c>
      <c r="F327" s="500"/>
      <c r="G327" s="443">
        <v>3</v>
      </c>
      <c r="H327" s="443"/>
      <c r="I327" s="443"/>
      <c r="J327" s="443"/>
      <c r="K327" s="443"/>
      <c r="L327" s="443"/>
      <c r="M327" s="443"/>
      <c r="N327" s="443">
        <v>3</v>
      </c>
      <c r="O327" s="443"/>
      <c r="P327" s="443"/>
      <c r="Q327" s="443"/>
      <c r="R327" s="446"/>
      <c r="S327" s="501" t="s">
        <v>1228</v>
      </c>
      <c r="T327" s="442"/>
      <c r="U327" s="443"/>
      <c r="V327" s="443"/>
      <c r="W327" s="444"/>
      <c r="X327" s="445"/>
      <c r="Y327" s="502"/>
      <c r="Z327" s="443"/>
      <c r="AA327" s="443"/>
      <c r="AB327" s="444"/>
      <c r="AC327" s="445"/>
      <c r="AD327" s="32"/>
      <c r="AE327" s="444"/>
      <c r="AF327" s="503"/>
    </row>
    <row r="328" spans="2:32" x14ac:dyDescent="0.2">
      <c r="B328" s="506" t="s">
        <v>94</v>
      </c>
      <c r="C328" s="505" t="s">
        <v>2112</v>
      </c>
      <c r="D328" s="443">
        <v>314</v>
      </c>
      <c r="E328" s="445" t="s">
        <v>42</v>
      </c>
      <c r="F328" s="500"/>
      <c r="G328" s="443">
        <v>3</v>
      </c>
      <c r="H328" s="443"/>
      <c r="I328" s="443"/>
      <c r="J328" s="443"/>
      <c r="K328" s="443"/>
      <c r="L328" s="443"/>
      <c r="M328" s="443"/>
      <c r="N328" s="443"/>
      <c r="O328" s="443"/>
      <c r="P328" s="443"/>
      <c r="Q328" s="443"/>
      <c r="R328" s="446"/>
      <c r="S328" s="501" t="s">
        <v>2522</v>
      </c>
      <c r="T328" s="442"/>
      <c r="U328" s="443"/>
      <c r="V328" s="443"/>
      <c r="W328" s="444"/>
      <c r="X328" s="445"/>
      <c r="Y328" s="502"/>
      <c r="Z328" s="443"/>
      <c r="AA328" s="443"/>
      <c r="AB328" s="444"/>
      <c r="AC328" s="445"/>
      <c r="AD328" s="32"/>
      <c r="AE328" s="444"/>
      <c r="AF328" s="503"/>
    </row>
    <row r="329" spans="2:32" x14ac:dyDescent="0.2">
      <c r="B329" s="506" t="s">
        <v>94</v>
      </c>
      <c r="C329" s="505" t="s">
        <v>2112</v>
      </c>
      <c r="D329" s="443">
        <v>315</v>
      </c>
      <c r="E329" s="445" t="s">
        <v>42</v>
      </c>
      <c r="F329" s="500"/>
      <c r="G329" s="443">
        <v>3</v>
      </c>
      <c r="H329" s="443"/>
      <c r="I329" s="443"/>
      <c r="J329" s="443"/>
      <c r="K329" s="443"/>
      <c r="L329" s="443"/>
      <c r="M329" s="443"/>
      <c r="N329" s="443">
        <v>3</v>
      </c>
      <c r="O329" s="443"/>
      <c r="P329" s="443"/>
      <c r="Q329" s="443"/>
      <c r="R329" s="446"/>
      <c r="S329" s="501" t="s">
        <v>3047</v>
      </c>
      <c r="T329" s="442"/>
      <c r="U329" s="443"/>
      <c r="V329" s="443"/>
      <c r="W329" s="444"/>
      <c r="X329" s="445"/>
      <c r="Y329" s="502"/>
      <c r="Z329" s="443"/>
      <c r="AA329" s="443"/>
      <c r="AB329" s="444"/>
      <c r="AC329" s="445"/>
      <c r="AD329" s="32"/>
      <c r="AE329" s="444"/>
      <c r="AF329" s="503"/>
    </row>
    <row r="330" spans="2:32" x14ac:dyDescent="0.2">
      <c r="B330" s="506" t="s">
        <v>94</v>
      </c>
      <c r="C330" s="505" t="s">
        <v>2112</v>
      </c>
      <c r="D330" s="443">
        <v>316</v>
      </c>
      <c r="E330" s="445" t="s">
        <v>1112</v>
      </c>
      <c r="F330" s="500"/>
      <c r="G330" s="443">
        <v>2</v>
      </c>
      <c r="H330" s="443"/>
      <c r="I330" s="443">
        <v>9</v>
      </c>
      <c r="J330" s="443"/>
      <c r="K330" s="443"/>
      <c r="L330" s="443"/>
      <c r="M330" s="443"/>
      <c r="N330" s="443"/>
      <c r="O330" s="443"/>
      <c r="P330" s="443"/>
      <c r="Q330" s="443"/>
      <c r="R330" s="446"/>
      <c r="S330" s="501" t="s">
        <v>3040</v>
      </c>
      <c r="T330" s="442"/>
      <c r="U330" s="443"/>
      <c r="V330" s="443"/>
      <c r="W330" s="444"/>
      <c r="X330" s="445"/>
      <c r="Y330" s="502"/>
      <c r="Z330" s="443"/>
      <c r="AA330" s="443"/>
      <c r="AB330" s="444"/>
      <c r="AC330" s="445"/>
      <c r="AD330" s="32"/>
      <c r="AE330" s="444"/>
      <c r="AF330" s="503"/>
    </row>
    <row r="331" spans="2:32" x14ac:dyDescent="0.2">
      <c r="B331" s="506" t="s">
        <v>94</v>
      </c>
      <c r="C331" s="505" t="s">
        <v>2112</v>
      </c>
      <c r="D331" s="443">
        <v>317</v>
      </c>
      <c r="E331" s="445" t="s">
        <v>52</v>
      </c>
      <c r="F331" s="500"/>
      <c r="G331" s="443"/>
      <c r="H331" s="443"/>
      <c r="I331" s="443">
        <v>3</v>
      </c>
      <c r="J331" s="443"/>
      <c r="K331" s="443">
        <v>2</v>
      </c>
      <c r="L331" s="443"/>
      <c r="M331" s="443"/>
      <c r="N331" s="443">
        <v>2</v>
      </c>
      <c r="O331" s="443"/>
      <c r="P331" s="443"/>
      <c r="Q331" s="443"/>
      <c r="R331" s="446"/>
      <c r="S331" s="509" t="s">
        <v>3048</v>
      </c>
      <c r="T331" s="442"/>
      <c r="U331" s="443"/>
      <c r="V331" s="443"/>
      <c r="W331" s="444"/>
      <c r="X331" s="445"/>
      <c r="Y331" s="502"/>
      <c r="Z331" s="443"/>
      <c r="AA331" s="443"/>
      <c r="AB331" s="444"/>
      <c r="AC331" s="445"/>
      <c r="AD331" s="32"/>
      <c r="AE331" s="444"/>
      <c r="AF331" s="503"/>
    </row>
    <row r="332" spans="2:32" x14ac:dyDescent="0.2">
      <c r="B332" s="506" t="s">
        <v>94</v>
      </c>
      <c r="C332" s="505" t="s">
        <v>2112</v>
      </c>
      <c r="D332" s="443">
        <v>318</v>
      </c>
      <c r="E332" s="445" t="s">
        <v>42</v>
      </c>
      <c r="F332" s="500"/>
      <c r="G332" s="443">
        <v>3</v>
      </c>
      <c r="H332" s="443"/>
      <c r="I332" s="443"/>
      <c r="J332" s="443"/>
      <c r="K332" s="443"/>
      <c r="L332" s="443"/>
      <c r="M332" s="443"/>
      <c r="N332" s="443"/>
      <c r="O332" s="443"/>
      <c r="P332" s="443"/>
      <c r="Q332" s="443"/>
      <c r="R332" s="446"/>
      <c r="S332" s="501" t="s">
        <v>2522</v>
      </c>
      <c r="T332" s="442"/>
      <c r="U332" s="443"/>
      <c r="V332" s="443"/>
      <c r="W332" s="444"/>
      <c r="X332" s="445"/>
      <c r="Y332" s="502"/>
      <c r="Z332" s="443"/>
      <c r="AA332" s="443"/>
      <c r="AB332" s="444"/>
      <c r="AC332" s="445"/>
      <c r="AD332" s="32"/>
      <c r="AE332" s="444"/>
      <c r="AF332" s="503"/>
    </row>
    <row r="333" spans="2:32" x14ac:dyDescent="0.2">
      <c r="B333" s="506" t="s">
        <v>94</v>
      </c>
      <c r="C333" s="505" t="s">
        <v>2112</v>
      </c>
      <c r="D333" s="443">
        <v>319</v>
      </c>
      <c r="E333" s="445" t="s">
        <v>42</v>
      </c>
      <c r="F333" s="500"/>
      <c r="G333" s="443">
        <v>3</v>
      </c>
      <c r="H333" s="443"/>
      <c r="I333" s="443"/>
      <c r="J333" s="443"/>
      <c r="K333" s="443"/>
      <c r="L333" s="443"/>
      <c r="M333" s="443"/>
      <c r="N333" s="443">
        <v>2</v>
      </c>
      <c r="O333" s="443"/>
      <c r="P333" s="443"/>
      <c r="Q333" s="443"/>
      <c r="R333" s="446"/>
      <c r="S333" s="501" t="s">
        <v>3049</v>
      </c>
      <c r="T333" s="442"/>
      <c r="U333" s="443"/>
      <c r="V333" s="443"/>
      <c r="W333" s="444"/>
      <c r="X333" s="445"/>
      <c r="Y333" s="502"/>
      <c r="Z333" s="443"/>
      <c r="AA333" s="443"/>
      <c r="AB333" s="444"/>
      <c r="AC333" s="445"/>
      <c r="AD333" s="32"/>
      <c r="AE333" s="444"/>
      <c r="AF333" s="503"/>
    </row>
    <row r="334" spans="2:32" x14ac:dyDescent="0.2">
      <c r="B334" s="506" t="s">
        <v>94</v>
      </c>
      <c r="C334" s="505" t="s">
        <v>2112</v>
      </c>
      <c r="D334" s="443">
        <v>320</v>
      </c>
      <c r="E334" s="445" t="s">
        <v>42</v>
      </c>
      <c r="F334" s="500"/>
      <c r="G334" s="443">
        <v>3</v>
      </c>
      <c r="H334" s="443"/>
      <c r="I334" s="443"/>
      <c r="J334" s="443"/>
      <c r="K334" s="443"/>
      <c r="L334" s="443"/>
      <c r="M334" s="443"/>
      <c r="N334" s="443"/>
      <c r="O334" s="443"/>
      <c r="P334" s="443"/>
      <c r="Q334" s="443"/>
      <c r="R334" s="446"/>
      <c r="S334" s="501" t="s">
        <v>3050</v>
      </c>
      <c r="T334" s="442"/>
      <c r="U334" s="443"/>
      <c r="V334" s="443"/>
      <c r="W334" s="444"/>
      <c r="X334" s="445"/>
      <c r="Y334" s="502"/>
      <c r="Z334" s="443"/>
      <c r="AA334" s="443"/>
      <c r="AB334" s="444"/>
      <c r="AC334" s="445"/>
      <c r="AD334" s="32"/>
      <c r="AE334" s="444"/>
      <c r="AF334" s="503"/>
    </row>
    <row r="335" spans="2:32" x14ac:dyDescent="0.2">
      <c r="B335" s="506" t="s">
        <v>94</v>
      </c>
      <c r="C335" s="505" t="s">
        <v>2112</v>
      </c>
      <c r="D335" s="443">
        <v>321</v>
      </c>
      <c r="E335" s="445" t="s">
        <v>50</v>
      </c>
      <c r="F335" s="500"/>
      <c r="G335" s="443"/>
      <c r="H335" s="443"/>
      <c r="I335" s="443">
        <v>6</v>
      </c>
      <c r="J335" s="443"/>
      <c r="K335" s="443"/>
      <c r="L335" s="443"/>
      <c r="M335" s="443"/>
      <c r="N335" s="443"/>
      <c r="O335" s="443"/>
      <c r="P335" s="443"/>
      <c r="Q335" s="443"/>
      <c r="R335" s="446"/>
      <c r="S335" s="501" t="s">
        <v>3040</v>
      </c>
      <c r="T335" s="442"/>
      <c r="U335" s="443"/>
      <c r="V335" s="443"/>
      <c r="W335" s="444"/>
      <c r="X335" s="445"/>
      <c r="Y335" s="502"/>
      <c r="Z335" s="443"/>
      <c r="AA335" s="443"/>
      <c r="AB335" s="444"/>
      <c r="AC335" s="445"/>
      <c r="AD335" s="32"/>
      <c r="AE335" s="444"/>
      <c r="AF335" s="503"/>
    </row>
    <row r="336" spans="2:32" x14ac:dyDescent="0.2">
      <c r="B336" s="506" t="s">
        <v>94</v>
      </c>
      <c r="C336" s="505" t="s">
        <v>2112</v>
      </c>
      <c r="D336" s="443">
        <v>322</v>
      </c>
      <c r="E336" s="445" t="s">
        <v>55</v>
      </c>
      <c r="F336" s="500"/>
      <c r="G336" s="443"/>
      <c r="H336" s="443"/>
      <c r="I336" s="443">
        <v>6</v>
      </c>
      <c r="J336" s="443"/>
      <c r="K336" s="443"/>
      <c r="L336" s="443"/>
      <c r="M336" s="443"/>
      <c r="N336" s="443"/>
      <c r="O336" s="443"/>
      <c r="P336" s="443"/>
      <c r="Q336" s="443"/>
      <c r="R336" s="446"/>
      <c r="S336" s="501" t="s">
        <v>3051</v>
      </c>
      <c r="T336" s="442"/>
      <c r="U336" s="443"/>
      <c r="V336" s="443"/>
      <c r="W336" s="444"/>
      <c r="X336" s="445"/>
      <c r="Y336" s="502"/>
      <c r="Z336" s="443"/>
      <c r="AA336" s="443"/>
      <c r="AB336" s="444"/>
      <c r="AC336" s="445"/>
      <c r="AD336" s="32"/>
      <c r="AE336" s="444"/>
      <c r="AF336" s="503"/>
    </row>
    <row r="337" spans="2:32" x14ac:dyDescent="0.2">
      <c r="B337" s="506" t="s">
        <v>94</v>
      </c>
      <c r="C337" s="505" t="s">
        <v>2112</v>
      </c>
      <c r="D337" s="443">
        <v>323</v>
      </c>
      <c r="E337" s="445" t="s">
        <v>42</v>
      </c>
      <c r="F337" s="500"/>
      <c r="G337" s="443" t="s">
        <v>2933</v>
      </c>
      <c r="H337" s="443" t="s">
        <v>2933</v>
      </c>
      <c r="I337" s="443" t="s">
        <v>2933</v>
      </c>
      <c r="J337" s="443" t="s">
        <v>2933</v>
      </c>
      <c r="K337" s="443" t="s">
        <v>2933</v>
      </c>
      <c r="L337" s="443"/>
      <c r="M337" s="443"/>
      <c r="N337" s="443" t="s">
        <v>2933</v>
      </c>
      <c r="O337" s="443"/>
      <c r="P337" s="443" t="s">
        <v>2933</v>
      </c>
      <c r="Q337" s="443"/>
      <c r="R337" s="446"/>
      <c r="S337" s="501" t="s">
        <v>3052</v>
      </c>
      <c r="T337" s="442"/>
      <c r="U337" s="443"/>
      <c r="V337" s="443"/>
      <c r="W337" s="444"/>
      <c r="X337" s="445"/>
      <c r="Y337" s="502"/>
      <c r="Z337" s="443"/>
      <c r="AA337" s="443"/>
      <c r="AB337" s="444"/>
      <c r="AC337" s="445"/>
      <c r="AD337" s="32"/>
      <c r="AE337" s="444"/>
      <c r="AF337" s="503"/>
    </row>
    <row r="338" spans="2:32" x14ac:dyDescent="0.2">
      <c r="B338" s="506" t="s">
        <v>94</v>
      </c>
      <c r="C338" s="505" t="s">
        <v>2112</v>
      </c>
      <c r="D338" s="443">
        <v>324</v>
      </c>
      <c r="E338" s="445" t="s">
        <v>55</v>
      </c>
      <c r="F338" s="500"/>
      <c r="G338" s="443" t="s">
        <v>2933</v>
      </c>
      <c r="H338" s="443" t="s">
        <v>2933</v>
      </c>
      <c r="I338" s="443" t="s">
        <v>2933</v>
      </c>
      <c r="J338" s="443" t="s">
        <v>2933</v>
      </c>
      <c r="K338" s="443" t="s">
        <v>2933</v>
      </c>
      <c r="L338" s="443"/>
      <c r="M338" s="443"/>
      <c r="N338" s="443" t="s">
        <v>2933</v>
      </c>
      <c r="O338" s="443"/>
      <c r="P338" s="443" t="s">
        <v>2933</v>
      </c>
      <c r="Q338" s="443"/>
      <c r="R338" s="446"/>
      <c r="S338" s="501" t="s">
        <v>3053</v>
      </c>
      <c r="T338" s="442"/>
      <c r="U338" s="443"/>
      <c r="V338" s="443"/>
      <c r="W338" s="444"/>
      <c r="X338" s="445"/>
      <c r="Y338" s="502"/>
      <c r="Z338" s="443"/>
      <c r="AA338" s="443"/>
      <c r="AB338" s="444"/>
      <c r="AC338" s="445"/>
      <c r="AD338" s="32"/>
      <c r="AE338" s="444"/>
      <c r="AF338" s="503"/>
    </row>
    <row r="339" spans="2:32" x14ac:dyDescent="0.2">
      <c r="B339" s="506" t="s">
        <v>94</v>
      </c>
      <c r="C339" s="505" t="s">
        <v>2112</v>
      </c>
      <c r="D339" s="443">
        <v>325</v>
      </c>
      <c r="E339" s="445" t="s">
        <v>47</v>
      </c>
      <c r="F339" s="500"/>
      <c r="G339" s="443" t="s">
        <v>2933</v>
      </c>
      <c r="H339" s="443" t="s">
        <v>2933</v>
      </c>
      <c r="I339" s="443" t="s">
        <v>2933</v>
      </c>
      <c r="J339" s="443" t="s">
        <v>2933</v>
      </c>
      <c r="K339" s="443" t="s">
        <v>2933</v>
      </c>
      <c r="L339" s="443"/>
      <c r="M339" s="443"/>
      <c r="N339" s="443" t="s">
        <v>2933</v>
      </c>
      <c r="O339" s="443"/>
      <c r="P339" s="443" t="s">
        <v>2933</v>
      </c>
      <c r="Q339" s="443"/>
      <c r="R339" s="446"/>
      <c r="S339" s="501" t="s">
        <v>3053</v>
      </c>
      <c r="T339" s="442"/>
      <c r="U339" s="443"/>
      <c r="V339" s="443"/>
      <c r="W339" s="444"/>
      <c r="X339" s="445"/>
      <c r="Y339" s="502"/>
      <c r="Z339" s="443"/>
      <c r="AA339" s="443"/>
      <c r="AB339" s="444"/>
      <c r="AC339" s="445"/>
      <c r="AD339" s="32"/>
      <c r="AE339" s="444"/>
      <c r="AF339" s="503"/>
    </row>
    <row r="340" spans="2:32" x14ac:dyDescent="0.2">
      <c r="B340" s="506" t="s">
        <v>94</v>
      </c>
      <c r="C340" s="505" t="s">
        <v>2112</v>
      </c>
      <c r="D340" s="443">
        <v>326</v>
      </c>
      <c r="E340" s="445" t="s">
        <v>57</v>
      </c>
      <c r="F340" s="500"/>
      <c r="G340" s="443" t="s">
        <v>2933</v>
      </c>
      <c r="H340" s="443" t="s">
        <v>2933</v>
      </c>
      <c r="I340" s="443" t="s">
        <v>2933</v>
      </c>
      <c r="J340" s="443" t="s">
        <v>2933</v>
      </c>
      <c r="K340" s="443" t="s">
        <v>2933</v>
      </c>
      <c r="L340" s="443"/>
      <c r="M340" s="443"/>
      <c r="N340" s="443" t="s">
        <v>2933</v>
      </c>
      <c r="O340" s="443"/>
      <c r="P340" s="443" t="s">
        <v>2933</v>
      </c>
      <c r="Q340" s="443"/>
      <c r="R340" s="446"/>
      <c r="S340" s="501" t="s">
        <v>3054</v>
      </c>
      <c r="T340" s="442"/>
      <c r="U340" s="443"/>
      <c r="V340" s="443"/>
      <c r="W340" s="444"/>
      <c r="X340" s="445"/>
      <c r="Y340" s="502"/>
      <c r="Z340" s="443"/>
      <c r="AA340" s="443"/>
      <c r="AB340" s="444"/>
      <c r="AC340" s="445"/>
      <c r="AD340" s="32"/>
      <c r="AE340" s="444"/>
      <c r="AF340" s="503"/>
    </row>
    <row r="341" spans="2:32" x14ac:dyDescent="0.2">
      <c r="B341" s="506" t="s">
        <v>94</v>
      </c>
      <c r="C341" s="505" t="s">
        <v>2112</v>
      </c>
      <c r="D341" s="443">
        <v>327</v>
      </c>
      <c r="E341" s="445" t="s">
        <v>310</v>
      </c>
      <c r="F341" s="500"/>
      <c r="G341" s="443" t="s">
        <v>2933</v>
      </c>
      <c r="H341" s="443" t="s">
        <v>2933</v>
      </c>
      <c r="I341" s="443" t="s">
        <v>2933</v>
      </c>
      <c r="J341" s="443" t="s">
        <v>2933</v>
      </c>
      <c r="K341" s="443" t="s">
        <v>2933</v>
      </c>
      <c r="L341" s="443"/>
      <c r="M341" s="443"/>
      <c r="N341" s="443" t="s">
        <v>2933</v>
      </c>
      <c r="O341" s="443"/>
      <c r="P341" s="443" t="s">
        <v>2933</v>
      </c>
      <c r="Q341" s="443"/>
      <c r="R341" s="446"/>
      <c r="S341" s="501" t="s">
        <v>3055</v>
      </c>
      <c r="T341" s="442"/>
      <c r="U341" s="443"/>
      <c r="V341" s="443"/>
      <c r="W341" s="444"/>
      <c r="X341" s="445"/>
      <c r="Y341" s="502"/>
      <c r="Z341" s="443"/>
      <c r="AA341" s="443"/>
      <c r="AB341" s="444"/>
      <c r="AC341" s="445"/>
      <c r="AD341" s="32"/>
      <c r="AE341" s="444"/>
      <c r="AF341" s="503"/>
    </row>
    <row r="342" spans="2:32" x14ac:dyDescent="0.2">
      <c r="B342" s="506" t="s">
        <v>94</v>
      </c>
      <c r="C342" s="505" t="s">
        <v>2112</v>
      </c>
      <c r="D342" s="443">
        <v>328</v>
      </c>
      <c r="E342" s="445" t="s">
        <v>89</v>
      </c>
      <c r="F342" s="500"/>
      <c r="G342" s="443" t="s">
        <v>2933</v>
      </c>
      <c r="H342" s="443" t="s">
        <v>2933</v>
      </c>
      <c r="I342" s="443" t="s">
        <v>2933</v>
      </c>
      <c r="J342" s="443" t="s">
        <v>2933</v>
      </c>
      <c r="K342" s="443" t="s">
        <v>2933</v>
      </c>
      <c r="L342" s="443"/>
      <c r="M342" s="443"/>
      <c r="N342" s="443" t="s">
        <v>2933</v>
      </c>
      <c r="O342" s="443"/>
      <c r="P342" s="443" t="s">
        <v>2933</v>
      </c>
      <c r="Q342" s="443"/>
      <c r="R342" s="446"/>
      <c r="S342" s="501" t="s">
        <v>3055</v>
      </c>
      <c r="T342" s="442"/>
      <c r="U342" s="443"/>
      <c r="V342" s="443"/>
      <c r="W342" s="444"/>
      <c r="X342" s="445"/>
      <c r="Y342" s="502"/>
      <c r="Z342" s="443"/>
      <c r="AA342" s="443"/>
      <c r="AB342" s="444"/>
      <c r="AC342" s="445"/>
      <c r="AD342" s="32"/>
      <c r="AE342" s="444"/>
      <c r="AF342" s="503"/>
    </row>
    <row r="343" spans="2:32" x14ac:dyDescent="0.2">
      <c r="B343" s="506" t="s">
        <v>94</v>
      </c>
      <c r="C343" s="505" t="s">
        <v>2112</v>
      </c>
      <c r="D343" s="443">
        <v>329</v>
      </c>
      <c r="E343" s="445" t="s">
        <v>52</v>
      </c>
      <c r="F343" s="500"/>
      <c r="G343" s="443" t="s">
        <v>2933</v>
      </c>
      <c r="H343" s="443" t="s">
        <v>2933</v>
      </c>
      <c r="I343" s="443" t="s">
        <v>2933</v>
      </c>
      <c r="J343" s="443" t="s">
        <v>2933</v>
      </c>
      <c r="K343" s="443" t="s">
        <v>2933</v>
      </c>
      <c r="L343" s="443"/>
      <c r="M343" s="443"/>
      <c r="N343" s="443" t="s">
        <v>2933</v>
      </c>
      <c r="O343" s="443"/>
      <c r="P343" s="443" t="s">
        <v>2933</v>
      </c>
      <c r="Q343" s="443"/>
      <c r="R343" s="446"/>
      <c r="S343" s="501" t="s">
        <v>3055</v>
      </c>
      <c r="T343" s="442"/>
      <c r="U343" s="443"/>
      <c r="V343" s="443"/>
      <c r="W343" s="444"/>
      <c r="X343" s="445"/>
      <c r="Y343" s="502"/>
      <c r="Z343" s="443"/>
      <c r="AA343" s="443"/>
      <c r="AB343" s="444"/>
      <c r="AC343" s="445"/>
      <c r="AD343" s="32"/>
      <c r="AE343" s="444"/>
      <c r="AF343" s="503"/>
    </row>
    <row r="344" spans="2:32" x14ac:dyDescent="0.2">
      <c r="B344" s="506" t="s">
        <v>94</v>
      </c>
      <c r="C344" s="505" t="s">
        <v>2112</v>
      </c>
      <c r="D344" s="443">
        <v>330</v>
      </c>
      <c r="E344" s="445" t="s">
        <v>42</v>
      </c>
      <c r="F344" s="500"/>
      <c r="G344" s="443">
        <v>3</v>
      </c>
      <c r="H344" s="443"/>
      <c r="I344" s="443"/>
      <c r="J344" s="443"/>
      <c r="K344" s="443"/>
      <c r="L344" s="443"/>
      <c r="M344" s="443"/>
      <c r="N344" s="443">
        <v>3</v>
      </c>
      <c r="O344" s="443"/>
      <c r="P344" s="443"/>
      <c r="Q344" s="443"/>
      <c r="R344" s="446"/>
      <c r="S344" s="501" t="s">
        <v>2363</v>
      </c>
      <c r="T344" s="442"/>
      <c r="U344" s="443"/>
      <c r="V344" s="443"/>
      <c r="W344" s="444"/>
      <c r="X344" s="445"/>
      <c r="Y344" s="502"/>
      <c r="Z344" s="443"/>
      <c r="AA344" s="443"/>
      <c r="AB344" s="444"/>
      <c r="AC344" s="445"/>
      <c r="AD344" s="32"/>
      <c r="AE344" s="444"/>
      <c r="AF344" s="503"/>
    </row>
    <row r="345" spans="2:32" x14ac:dyDescent="0.2">
      <c r="B345" s="506" t="s">
        <v>94</v>
      </c>
      <c r="C345" s="505" t="s">
        <v>2112</v>
      </c>
      <c r="D345" s="443">
        <v>331</v>
      </c>
      <c r="E345" s="445" t="s">
        <v>1110</v>
      </c>
      <c r="F345" s="500"/>
      <c r="G345" s="443">
        <v>4</v>
      </c>
      <c r="H345" s="443"/>
      <c r="I345" s="443">
        <v>9</v>
      </c>
      <c r="J345" s="443"/>
      <c r="K345" s="443"/>
      <c r="L345" s="443"/>
      <c r="M345" s="443"/>
      <c r="N345" s="443"/>
      <c r="O345" s="443"/>
      <c r="P345" s="443">
        <v>3</v>
      </c>
      <c r="Q345" s="443"/>
      <c r="R345" s="446"/>
      <c r="S345" s="501" t="s">
        <v>3056</v>
      </c>
      <c r="T345" s="442"/>
      <c r="U345" s="443"/>
      <c r="V345" s="443"/>
      <c r="W345" s="444"/>
      <c r="X345" s="445"/>
      <c r="Y345" s="502"/>
      <c r="Z345" s="443"/>
      <c r="AA345" s="443"/>
      <c r="AB345" s="444"/>
      <c r="AC345" s="445"/>
      <c r="AD345" s="32"/>
      <c r="AE345" s="444"/>
      <c r="AF345" s="503"/>
    </row>
    <row r="346" spans="2:32" x14ac:dyDescent="0.2">
      <c r="B346" s="506" t="s">
        <v>94</v>
      </c>
      <c r="C346" s="505" t="s">
        <v>2112</v>
      </c>
      <c r="D346" s="443">
        <v>332</v>
      </c>
      <c r="E346" s="445" t="s">
        <v>1113</v>
      </c>
      <c r="F346" s="500"/>
      <c r="G346" s="443">
        <v>4</v>
      </c>
      <c r="H346" s="443"/>
      <c r="I346" s="443">
        <v>3</v>
      </c>
      <c r="J346" s="443"/>
      <c r="K346" s="443"/>
      <c r="L346" s="443"/>
      <c r="M346" s="443"/>
      <c r="N346" s="443"/>
      <c r="O346" s="443"/>
      <c r="P346" s="443"/>
      <c r="Q346" s="443"/>
      <c r="R346" s="446"/>
      <c r="S346" s="501" t="s">
        <v>1809</v>
      </c>
      <c r="T346" s="442"/>
      <c r="U346" s="443"/>
      <c r="V346" s="443"/>
      <c r="W346" s="444"/>
      <c r="X346" s="445"/>
      <c r="Y346" s="502"/>
      <c r="Z346" s="443"/>
      <c r="AA346" s="443"/>
      <c r="AB346" s="444"/>
      <c r="AC346" s="445"/>
      <c r="AD346" s="32"/>
      <c r="AE346" s="444"/>
      <c r="AF346" s="503"/>
    </row>
    <row r="347" spans="2:32" x14ac:dyDescent="0.2">
      <c r="B347" s="506" t="s">
        <v>94</v>
      </c>
      <c r="C347" s="505" t="s">
        <v>2112</v>
      </c>
      <c r="D347" s="443">
        <v>333</v>
      </c>
      <c r="E347" s="445" t="s">
        <v>49</v>
      </c>
      <c r="F347" s="500"/>
      <c r="G347" s="443"/>
      <c r="H347" s="443"/>
      <c r="I347" s="443">
        <v>3</v>
      </c>
      <c r="J347" s="443"/>
      <c r="K347" s="443">
        <v>3</v>
      </c>
      <c r="L347" s="443"/>
      <c r="M347" s="443"/>
      <c r="N347" s="443"/>
      <c r="O347" s="443"/>
      <c r="P347" s="443"/>
      <c r="Q347" s="443"/>
      <c r="R347" s="446"/>
      <c r="S347" s="501" t="s">
        <v>3057</v>
      </c>
      <c r="T347" s="442"/>
      <c r="U347" s="443"/>
      <c r="V347" s="443"/>
      <c r="W347" s="444"/>
      <c r="X347" s="445"/>
      <c r="Y347" s="502"/>
      <c r="Z347" s="443"/>
      <c r="AA347" s="443"/>
      <c r="AB347" s="444"/>
      <c r="AC347" s="445"/>
      <c r="AD347" s="32"/>
      <c r="AE347" s="444"/>
      <c r="AF347" s="503"/>
    </row>
    <row r="348" spans="2:32" x14ac:dyDescent="0.2">
      <c r="B348" s="506" t="s">
        <v>94</v>
      </c>
      <c r="C348" s="505" t="s">
        <v>2112</v>
      </c>
      <c r="D348" s="443">
        <v>334</v>
      </c>
      <c r="E348" s="445" t="s">
        <v>42</v>
      </c>
      <c r="F348" s="500"/>
      <c r="G348" s="443">
        <v>3</v>
      </c>
      <c r="H348" s="443"/>
      <c r="I348" s="443"/>
      <c r="J348" s="443"/>
      <c r="K348" s="443">
        <v>3</v>
      </c>
      <c r="L348" s="443"/>
      <c r="M348" s="443"/>
      <c r="N348" s="443">
        <v>3</v>
      </c>
      <c r="O348" s="443"/>
      <c r="P348" s="443"/>
      <c r="Q348" s="443"/>
      <c r="R348" s="446"/>
      <c r="S348" s="501" t="s">
        <v>3058</v>
      </c>
      <c r="T348" s="442"/>
      <c r="U348" s="443"/>
      <c r="V348" s="443"/>
      <c r="W348" s="444"/>
      <c r="X348" s="445"/>
      <c r="Y348" s="502"/>
      <c r="Z348" s="443"/>
      <c r="AA348" s="443"/>
      <c r="AB348" s="444"/>
      <c r="AC348" s="445"/>
      <c r="AD348" s="32"/>
      <c r="AE348" s="444"/>
      <c r="AF348" s="503"/>
    </row>
    <row r="349" spans="2:32" x14ac:dyDescent="0.2">
      <c r="B349" s="506" t="s">
        <v>94</v>
      </c>
      <c r="C349" s="505" t="s">
        <v>2112</v>
      </c>
      <c r="D349" s="443">
        <v>335</v>
      </c>
      <c r="E349" s="445" t="s">
        <v>42</v>
      </c>
      <c r="F349" s="500"/>
      <c r="G349" s="443">
        <v>3</v>
      </c>
      <c r="H349" s="443"/>
      <c r="I349" s="443"/>
      <c r="J349" s="443"/>
      <c r="K349" s="443"/>
      <c r="L349" s="443"/>
      <c r="M349" s="443"/>
      <c r="N349" s="443"/>
      <c r="O349" s="443"/>
      <c r="P349" s="443"/>
      <c r="Q349" s="443"/>
      <c r="R349" s="446"/>
      <c r="S349" s="501" t="s">
        <v>1809</v>
      </c>
      <c r="T349" s="442"/>
      <c r="U349" s="443"/>
      <c r="V349" s="443"/>
      <c r="W349" s="444"/>
      <c r="X349" s="445"/>
      <c r="Y349" s="502"/>
      <c r="Z349" s="443"/>
      <c r="AA349" s="443"/>
      <c r="AB349" s="444"/>
      <c r="AC349" s="445"/>
      <c r="AD349" s="32"/>
      <c r="AE349" s="444"/>
      <c r="AF349" s="503"/>
    </row>
    <row r="350" spans="2:32" x14ac:dyDescent="0.2">
      <c r="B350" s="506" t="s">
        <v>94</v>
      </c>
      <c r="C350" s="505" t="s">
        <v>2112</v>
      </c>
      <c r="D350" s="443">
        <v>336</v>
      </c>
      <c r="E350" s="445" t="s">
        <v>42</v>
      </c>
      <c r="F350" s="500"/>
      <c r="G350" s="443">
        <v>3</v>
      </c>
      <c r="H350" s="443"/>
      <c r="I350" s="443"/>
      <c r="J350" s="443"/>
      <c r="K350" s="443">
        <v>2</v>
      </c>
      <c r="L350" s="443"/>
      <c r="M350" s="443"/>
      <c r="N350" s="443">
        <v>3</v>
      </c>
      <c r="O350" s="443"/>
      <c r="P350" s="443"/>
      <c r="Q350" s="443"/>
      <c r="R350" s="446"/>
      <c r="S350" s="501" t="s">
        <v>3059</v>
      </c>
      <c r="T350" s="442"/>
      <c r="U350" s="443"/>
      <c r="V350" s="443"/>
      <c r="W350" s="444"/>
      <c r="X350" s="445"/>
      <c r="Y350" s="502"/>
      <c r="Z350" s="443"/>
      <c r="AA350" s="443"/>
      <c r="AB350" s="444"/>
      <c r="AC350" s="445"/>
      <c r="AD350" s="32"/>
      <c r="AE350" s="444"/>
      <c r="AF350" s="503"/>
    </row>
    <row r="351" spans="2:32" x14ac:dyDescent="0.2">
      <c r="B351" s="506" t="s">
        <v>94</v>
      </c>
      <c r="C351" s="505" t="s">
        <v>2112</v>
      </c>
      <c r="D351" s="443">
        <v>337</v>
      </c>
      <c r="E351" s="445" t="s">
        <v>42</v>
      </c>
      <c r="F351" s="500"/>
      <c r="G351" s="443">
        <v>3</v>
      </c>
      <c r="H351" s="443"/>
      <c r="I351" s="443"/>
      <c r="J351" s="443"/>
      <c r="K351" s="443">
        <v>3</v>
      </c>
      <c r="L351" s="443"/>
      <c r="M351" s="443"/>
      <c r="N351" s="443">
        <v>3</v>
      </c>
      <c r="O351" s="443"/>
      <c r="P351" s="443"/>
      <c r="Q351" s="443"/>
      <c r="R351" s="446"/>
      <c r="S351" s="501" t="s">
        <v>1626</v>
      </c>
      <c r="T351" s="442"/>
      <c r="U351" s="443"/>
      <c r="V351" s="443"/>
      <c r="W351" s="444"/>
      <c r="X351" s="445"/>
      <c r="Y351" s="502"/>
      <c r="Z351" s="443"/>
      <c r="AA351" s="443"/>
      <c r="AB351" s="444"/>
      <c r="AC351" s="445"/>
      <c r="AD351" s="32"/>
      <c r="AE351" s="444"/>
      <c r="AF351" s="503"/>
    </row>
    <row r="352" spans="2:32" x14ac:dyDescent="0.2">
      <c r="B352" s="506" t="s">
        <v>94</v>
      </c>
      <c r="C352" s="505" t="s">
        <v>2112</v>
      </c>
      <c r="D352" s="443">
        <v>338</v>
      </c>
      <c r="E352" s="445" t="s">
        <v>44</v>
      </c>
      <c r="F352" s="500"/>
      <c r="G352" s="443"/>
      <c r="H352" s="443"/>
      <c r="I352" s="443">
        <v>6</v>
      </c>
      <c r="J352" s="443"/>
      <c r="K352" s="443">
        <v>3</v>
      </c>
      <c r="L352" s="443"/>
      <c r="M352" s="443"/>
      <c r="N352" s="443"/>
      <c r="O352" s="443"/>
      <c r="P352" s="443">
        <v>3</v>
      </c>
      <c r="Q352" s="443"/>
      <c r="R352" s="446"/>
      <c r="S352" s="501" t="s">
        <v>3060</v>
      </c>
      <c r="T352" s="442"/>
      <c r="U352" s="443"/>
      <c r="V352" s="443"/>
      <c r="W352" s="444"/>
      <c r="X352" s="445"/>
      <c r="Y352" s="502"/>
      <c r="Z352" s="443"/>
      <c r="AA352" s="443"/>
      <c r="AB352" s="444"/>
      <c r="AC352" s="445"/>
      <c r="AD352" s="32"/>
      <c r="AE352" s="444"/>
      <c r="AF352" s="503"/>
    </row>
    <row r="353" spans="2:32" x14ac:dyDescent="0.2">
      <c r="B353" s="506" t="s">
        <v>94</v>
      </c>
      <c r="C353" s="505" t="s">
        <v>2112</v>
      </c>
      <c r="D353" s="443">
        <v>339</v>
      </c>
      <c r="E353" s="445" t="s">
        <v>1113</v>
      </c>
      <c r="F353" s="500"/>
      <c r="G353" s="443">
        <v>4</v>
      </c>
      <c r="H353" s="443"/>
      <c r="I353" s="443">
        <v>3</v>
      </c>
      <c r="J353" s="443"/>
      <c r="K353" s="443"/>
      <c r="L353" s="443"/>
      <c r="M353" s="443"/>
      <c r="N353" s="443">
        <v>3</v>
      </c>
      <c r="O353" s="443"/>
      <c r="P353" s="443">
        <v>3</v>
      </c>
      <c r="Q353" s="443"/>
      <c r="R353" s="446"/>
      <c r="S353" s="501" t="s">
        <v>3061</v>
      </c>
      <c r="T353" s="442"/>
      <c r="U353" s="443"/>
      <c r="V353" s="443"/>
      <c r="W353" s="444"/>
      <c r="X353" s="445"/>
      <c r="Y353" s="502"/>
      <c r="Z353" s="443"/>
      <c r="AA353" s="443"/>
      <c r="AB353" s="444"/>
      <c r="AC353" s="445"/>
      <c r="AD353" s="32"/>
      <c r="AE353" s="444"/>
      <c r="AF353" s="503"/>
    </row>
    <row r="354" spans="2:32" x14ac:dyDescent="0.2">
      <c r="B354" s="506" t="s">
        <v>94</v>
      </c>
      <c r="C354" s="505" t="s">
        <v>2112</v>
      </c>
      <c r="D354" s="443">
        <v>340</v>
      </c>
      <c r="E354" s="445" t="s">
        <v>50</v>
      </c>
      <c r="F354" s="500"/>
      <c r="G354" s="443">
        <v>1</v>
      </c>
      <c r="H354" s="443">
        <v>6</v>
      </c>
      <c r="I354" s="443"/>
      <c r="J354" s="443"/>
      <c r="K354" s="443"/>
      <c r="L354" s="443"/>
      <c r="M354" s="443"/>
      <c r="N354" s="443"/>
      <c r="O354" s="443"/>
      <c r="P354" s="443"/>
      <c r="Q354" s="443"/>
      <c r="R354" s="446"/>
      <c r="S354" s="501" t="s">
        <v>2978</v>
      </c>
      <c r="T354" s="442"/>
      <c r="U354" s="443"/>
      <c r="V354" s="443"/>
      <c r="W354" s="444"/>
      <c r="X354" s="445"/>
      <c r="Y354" s="502"/>
      <c r="Z354" s="443"/>
      <c r="AA354" s="443"/>
      <c r="AB354" s="444"/>
      <c r="AC354" s="445"/>
      <c r="AD354" s="32"/>
      <c r="AE354" s="444"/>
      <c r="AF354" s="503"/>
    </row>
    <row r="355" spans="2:32" x14ac:dyDescent="0.2">
      <c r="B355" s="506" t="s">
        <v>94</v>
      </c>
      <c r="C355" s="505" t="s">
        <v>2112</v>
      </c>
      <c r="D355" s="443">
        <v>341</v>
      </c>
      <c r="E355" s="445" t="s">
        <v>52</v>
      </c>
      <c r="F355" s="500"/>
      <c r="G355" s="443"/>
      <c r="H355" s="443"/>
      <c r="I355" s="443">
        <v>3</v>
      </c>
      <c r="J355" s="443"/>
      <c r="K355" s="443"/>
      <c r="L355" s="443"/>
      <c r="M355" s="443"/>
      <c r="N355" s="443">
        <v>3</v>
      </c>
      <c r="O355" s="443"/>
      <c r="P355" s="443"/>
      <c r="Q355" s="443"/>
      <c r="R355" s="446"/>
      <c r="S355" s="501" t="s">
        <v>3062</v>
      </c>
      <c r="T355" s="442"/>
      <c r="U355" s="443"/>
      <c r="V355" s="443"/>
      <c r="W355" s="444"/>
      <c r="X355" s="445"/>
      <c r="Y355" s="502"/>
      <c r="Z355" s="443"/>
      <c r="AA355" s="443"/>
      <c r="AB355" s="444"/>
      <c r="AC355" s="445"/>
      <c r="AD355" s="32"/>
      <c r="AE355" s="444"/>
      <c r="AF355" s="503"/>
    </row>
    <row r="356" spans="2:32" x14ac:dyDescent="0.2">
      <c r="B356" s="506" t="s">
        <v>94</v>
      </c>
      <c r="C356" s="505" t="s">
        <v>2112</v>
      </c>
      <c r="D356" s="443">
        <v>342</v>
      </c>
      <c r="E356" s="445" t="s">
        <v>42</v>
      </c>
      <c r="F356" s="500"/>
      <c r="G356" s="443">
        <v>3</v>
      </c>
      <c r="H356" s="443"/>
      <c r="I356" s="443"/>
      <c r="J356" s="443"/>
      <c r="K356" s="443"/>
      <c r="L356" s="443"/>
      <c r="M356" s="443"/>
      <c r="N356" s="443"/>
      <c r="O356" s="443"/>
      <c r="P356" s="443"/>
      <c r="Q356" s="443"/>
      <c r="R356" s="446"/>
      <c r="S356" s="501" t="s">
        <v>1809</v>
      </c>
      <c r="T356" s="442"/>
      <c r="U356" s="443"/>
      <c r="V356" s="443"/>
      <c r="W356" s="444"/>
      <c r="X356" s="445"/>
      <c r="Y356" s="502"/>
      <c r="Z356" s="443"/>
      <c r="AA356" s="443"/>
      <c r="AB356" s="444"/>
      <c r="AC356" s="445"/>
      <c r="AD356" s="32"/>
      <c r="AE356" s="444"/>
      <c r="AF356" s="503"/>
    </row>
    <row r="357" spans="2:32" x14ac:dyDescent="0.2">
      <c r="B357" s="506" t="s">
        <v>94</v>
      </c>
      <c r="C357" s="505" t="s">
        <v>2112</v>
      </c>
      <c r="D357" s="443">
        <v>343</v>
      </c>
      <c r="E357" s="445" t="s">
        <v>42</v>
      </c>
      <c r="F357" s="500"/>
      <c r="G357" s="443">
        <v>3</v>
      </c>
      <c r="H357" s="443"/>
      <c r="I357" s="443"/>
      <c r="J357" s="443"/>
      <c r="K357" s="443"/>
      <c r="L357" s="443"/>
      <c r="M357" s="443"/>
      <c r="N357" s="443">
        <v>3</v>
      </c>
      <c r="O357" s="443"/>
      <c r="P357" s="443"/>
      <c r="Q357" s="443"/>
      <c r="R357" s="446"/>
      <c r="S357" s="501" t="s">
        <v>3019</v>
      </c>
      <c r="T357" s="442"/>
      <c r="U357" s="443"/>
      <c r="V357" s="443"/>
      <c r="W357" s="444"/>
      <c r="X357" s="445"/>
      <c r="Y357" s="502"/>
      <c r="Z357" s="443"/>
      <c r="AA357" s="443"/>
      <c r="AB357" s="444"/>
      <c r="AC357" s="445"/>
      <c r="AD357" s="32"/>
      <c r="AE357" s="444"/>
      <c r="AF357" s="503"/>
    </row>
    <row r="358" spans="2:32" x14ac:dyDescent="0.2">
      <c r="B358" s="506" t="s">
        <v>94</v>
      </c>
      <c r="C358" s="505" t="s">
        <v>2112</v>
      </c>
      <c r="D358" s="443">
        <v>344</v>
      </c>
      <c r="E358" s="445" t="s">
        <v>42</v>
      </c>
      <c r="F358" s="500"/>
      <c r="G358" s="443">
        <v>3</v>
      </c>
      <c r="H358" s="443"/>
      <c r="I358" s="443"/>
      <c r="J358" s="443"/>
      <c r="K358" s="443"/>
      <c r="L358" s="443"/>
      <c r="M358" s="443"/>
      <c r="N358" s="443"/>
      <c r="O358" s="443"/>
      <c r="P358" s="443"/>
      <c r="Q358" s="443"/>
      <c r="R358" s="446"/>
      <c r="S358" s="501" t="s">
        <v>3063</v>
      </c>
      <c r="T358" s="442"/>
      <c r="U358" s="443"/>
      <c r="V358" s="443"/>
      <c r="W358" s="444"/>
      <c r="X358" s="445"/>
      <c r="Y358" s="502"/>
      <c r="Z358" s="443"/>
      <c r="AA358" s="443"/>
      <c r="AB358" s="444"/>
      <c r="AC358" s="445"/>
      <c r="AD358" s="32"/>
      <c r="AE358" s="444"/>
      <c r="AF358" s="503"/>
    </row>
    <row r="359" spans="2:32" x14ac:dyDescent="0.2">
      <c r="B359" s="506" t="s">
        <v>94</v>
      </c>
      <c r="C359" s="505" t="s">
        <v>2112</v>
      </c>
      <c r="D359" s="443">
        <v>345</v>
      </c>
      <c r="E359" s="445" t="s">
        <v>42</v>
      </c>
      <c r="F359" s="500"/>
      <c r="G359" s="443">
        <v>3</v>
      </c>
      <c r="H359" s="443"/>
      <c r="I359" s="443"/>
      <c r="J359" s="443"/>
      <c r="K359" s="443"/>
      <c r="L359" s="443"/>
      <c r="M359" s="443"/>
      <c r="N359" s="443"/>
      <c r="O359" s="443"/>
      <c r="P359" s="443"/>
      <c r="Q359" s="443"/>
      <c r="R359" s="446"/>
      <c r="S359" s="501" t="s">
        <v>3019</v>
      </c>
      <c r="T359" s="442"/>
      <c r="U359" s="443"/>
      <c r="V359" s="443"/>
      <c r="W359" s="444"/>
      <c r="X359" s="445"/>
      <c r="Y359" s="502"/>
      <c r="Z359" s="443"/>
      <c r="AA359" s="443"/>
      <c r="AB359" s="444"/>
      <c r="AC359" s="445"/>
      <c r="AD359" s="32"/>
      <c r="AE359" s="444"/>
      <c r="AF359" s="503"/>
    </row>
    <row r="360" spans="2:32" x14ac:dyDescent="0.2">
      <c r="B360" s="506" t="s">
        <v>94</v>
      </c>
      <c r="C360" s="505" t="s">
        <v>2112</v>
      </c>
      <c r="D360" s="443">
        <v>346</v>
      </c>
      <c r="E360" s="445" t="s">
        <v>44</v>
      </c>
      <c r="F360" s="500"/>
      <c r="G360" s="443">
        <v>1</v>
      </c>
      <c r="H360" s="443"/>
      <c r="I360" s="443">
        <v>6</v>
      </c>
      <c r="J360" s="443"/>
      <c r="K360" s="443"/>
      <c r="L360" s="443"/>
      <c r="M360" s="443"/>
      <c r="N360" s="443"/>
      <c r="O360" s="443"/>
      <c r="P360" s="443"/>
      <c r="Q360" s="443"/>
      <c r="R360" s="446"/>
      <c r="S360" s="501" t="s">
        <v>3064</v>
      </c>
      <c r="T360" s="442"/>
      <c r="U360" s="443"/>
      <c r="V360" s="443"/>
      <c r="W360" s="444"/>
      <c r="X360" s="445"/>
      <c r="Y360" s="502"/>
      <c r="Z360" s="443"/>
      <c r="AA360" s="443"/>
      <c r="AB360" s="444"/>
      <c r="AC360" s="445"/>
      <c r="AD360" s="32"/>
      <c r="AE360" s="444"/>
      <c r="AF360" s="503"/>
    </row>
    <row r="361" spans="2:32" x14ac:dyDescent="0.2">
      <c r="B361" s="506" t="s">
        <v>94</v>
      </c>
      <c r="C361" s="505" t="s">
        <v>2112</v>
      </c>
      <c r="D361" s="443">
        <v>347</v>
      </c>
      <c r="E361" s="445" t="s">
        <v>1113</v>
      </c>
      <c r="F361" s="500"/>
      <c r="G361" s="443">
        <v>3</v>
      </c>
      <c r="H361" s="443"/>
      <c r="I361" s="443">
        <v>3</v>
      </c>
      <c r="J361" s="443"/>
      <c r="K361" s="443"/>
      <c r="L361" s="443"/>
      <c r="M361" s="443"/>
      <c r="N361" s="443">
        <v>3</v>
      </c>
      <c r="O361" s="443"/>
      <c r="P361" s="443">
        <v>3</v>
      </c>
      <c r="Q361" s="443"/>
      <c r="R361" s="446"/>
      <c r="S361" s="501" t="s">
        <v>3065</v>
      </c>
      <c r="T361" s="442"/>
      <c r="U361" s="443"/>
      <c r="V361" s="443"/>
      <c r="W361" s="444"/>
      <c r="X361" s="445"/>
      <c r="Y361" s="502"/>
      <c r="Z361" s="443"/>
      <c r="AA361" s="443"/>
      <c r="AB361" s="444"/>
      <c r="AC361" s="445"/>
      <c r="AD361" s="32"/>
      <c r="AE361" s="444"/>
      <c r="AF361" s="503"/>
    </row>
    <row r="362" spans="2:32" x14ac:dyDescent="0.2">
      <c r="B362" s="506" t="s">
        <v>94</v>
      </c>
      <c r="C362" s="505" t="s">
        <v>2112</v>
      </c>
      <c r="D362" s="443">
        <v>348</v>
      </c>
      <c r="E362" s="445" t="s">
        <v>42</v>
      </c>
      <c r="F362" s="500"/>
      <c r="G362" s="443">
        <v>3</v>
      </c>
      <c r="H362" s="443"/>
      <c r="I362" s="443"/>
      <c r="J362" s="443"/>
      <c r="K362" s="443"/>
      <c r="L362" s="443"/>
      <c r="M362" s="443"/>
      <c r="N362" s="443"/>
      <c r="O362" s="443"/>
      <c r="P362" s="443"/>
      <c r="Q362" s="443"/>
      <c r="R362" s="446"/>
      <c r="S362" s="501" t="s">
        <v>3019</v>
      </c>
      <c r="T362" s="442"/>
      <c r="U362" s="443"/>
      <c r="V362" s="443"/>
      <c r="W362" s="444"/>
      <c r="X362" s="445"/>
      <c r="Y362" s="502"/>
      <c r="Z362" s="443"/>
      <c r="AA362" s="443"/>
      <c r="AB362" s="444"/>
      <c r="AC362" s="445"/>
      <c r="AD362" s="32"/>
      <c r="AE362" s="444"/>
      <c r="AF362" s="503"/>
    </row>
    <row r="363" spans="2:32" x14ac:dyDescent="0.2">
      <c r="B363" s="506" t="s">
        <v>94</v>
      </c>
      <c r="C363" s="505" t="s">
        <v>2112</v>
      </c>
      <c r="D363" s="443">
        <v>349</v>
      </c>
      <c r="E363" s="445" t="s">
        <v>42</v>
      </c>
      <c r="F363" s="500"/>
      <c r="G363" s="443">
        <v>3</v>
      </c>
      <c r="H363" s="443"/>
      <c r="I363" s="443"/>
      <c r="J363" s="443"/>
      <c r="K363" s="443"/>
      <c r="L363" s="443"/>
      <c r="M363" s="443"/>
      <c r="N363" s="443"/>
      <c r="O363" s="443"/>
      <c r="P363" s="443"/>
      <c r="Q363" s="443"/>
      <c r="R363" s="446"/>
      <c r="S363" s="501" t="s">
        <v>3019</v>
      </c>
      <c r="T363" s="442"/>
      <c r="U363" s="443"/>
      <c r="V363" s="443"/>
      <c r="W363" s="444"/>
      <c r="X363" s="445"/>
      <c r="Y363" s="502"/>
      <c r="Z363" s="443"/>
      <c r="AA363" s="443"/>
      <c r="AB363" s="444"/>
      <c r="AC363" s="445"/>
      <c r="AD363" s="32"/>
      <c r="AE363" s="444"/>
      <c r="AF363" s="503"/>
    </row>
    <row r="364" spans="2:32" x14ac:dyDescent="0.2">
      <c r="B364" s="506" t="s">
        <v>94</v>
      </c>
      <c r="C364" s="505" t="s">
        <v>2112</v>
      </c>
      <c r="D364" s="443">
        <v>350</v>
      </c>
      <c r="E364" s="445" t="s">
        <v>1113</v>
      </c>
      <c r="F364" s="500"/>
      <c r="G364" s="443">
        <v>3</v>
      </c>
      <c r="H364" s="443"/>
      <c r="I364" s="443">
        <v>3</v>
      </c>
      <c r="J364" s="443"/>
      <c r="K364" s="443"/>
      <c r="L364" s="443"/>
      <c r="M364" s="443"/>
      <c r="N364" s="443"/>
      <c r="O364" s="443"/>
      <c r="P364" s="443">
        <v>3</v>
      </c>
      <c r="Q364" s="443"/>
      <c r="R364" s="446"/>
      <c r="S364" s="501" t="s">
        <v>3066</v>
      </c>
      <c r="T364" s="442"/>
      <c r="U364" s="443"/>
      <c r="V364" s="443"/>
      <c r="W364" s="444"/>
      <c r="X364" s="445"/>
      <c r="Y364" s="502"/>
      <c r="Z364" s="443"/>
      <c r="AA364" s="443"/>
      <c r="AB364" s="444"/>
      <c r="AC364" s="445"/>
      <c r="AD364" s="32"/>
      <c r="AE364" s="444"/>
      <c r="AF364" s="503"/>
    </row>
    <row r="365" spans="2:32" x14ac:dyDescent="0.2">
      <c r="B365" s="506" t="s">
        <v>94</v>
      </c>
      <c r="C365" s="505" t="s">
        <v>2112</v>
      </c>
      <c r="D365" s="443">
        <v>351</v>
      </c>
      <c r="E365" s="445" t="s">
        <v>42</v>
      </c>
      <c r="F365" s="500"/>
      <c r="G365" s="443" t="s">
        <v>2933</v>
      </c>
      <c r="H365" s="443" t="s">
        <v>2933</v>
      </c>
      <c r="I365" s="443" t="s">
        <v>2933</v>
      </c>
      <c r="J365" s="443" t="s">
        <v>2933</v>
      </c>
      <c r="K365" s="443" t="s">
        <v>2933</v>
      </c>
      <c r="L365" s="443"/>
      <c r="M365" s="443"/>
      <c r="N365" s="443" t="s">
        <v>2933</v>
      </c>
      <c r="O365" s="443"/>
      <c r="P365" s="443" t="s">
        <v>2933</v>
      </c>
      <c r="Q365" s="443"/>
      <c r="R365" s="446"/>
      <c r="S365" s="501" t="s">
        <v>3067</v>
      </c>
      <c r="T365" s="442"/>
      <c r="U365" s="443"/>
      <c r="V365" s="443"/>
      <c r="W365" s="444"/>
      <c r="X365" s="445"/>
      <c r="Y365" s="502"/>
      <c r="Z365" s="443"/>
      <c r="AA365" s="443"/>
      <c r="AB365" s="444"/>
      <c r="AC365" s="445"/>
      <c r="AD365" s="32"/>
      <c r="AE365" s="444"/>
      <c r="AF365" s="503"/>
    </row>
    <row r="366" spans="2:32" x14ac:dyDescent="0.2">
      <c r="B366" s="506" t="s">
        <v>94</v>
      </c>
      <c r="C366" s="505" t="s">
        <v>2112</v>
      </c>
      <c r="D366" s="443">
        <v>352</v>
      </c>
      <c r="E366" s="445" t="s">
        <v>1109</v>
      </c>
      <c r="F366" s="500"/>
      <c r="G366" s="443" t="s">
        <v>2933</v>
      </c>
      <c r="H366" s="443" t="s">
        <v>2933</v>
      </c>
      <c r="I366" s="443" t="s">
        <v>2933</v>
      </c>
      <c r="J366" s="443" t="s">
        <v>2933</v>
      </c>
      <c r="K366" s="443" t="s">
        <v>2933</v>
      </c>
      <c r="L366" s="443"/>
      <c r="M366" s="443"/>
      <c r="N366" s="443" t="s">
        <v>2933</v>
      </c>
      <c r="O366" s="443"/>
      <c r="P366" s="443" t="s">
        <v>2933</v>
      </c>
      <c r="Q366" s="443"/>
      <c r="R366" s="446"/>
      <c r="S366" s="501" t="s">
        <v>3068</v>
      </c>
      <c r="T366" s="442"/>
      <c r="U366" s="443"/>
      <c r="V366" s="443"/>
      <c r="W366" s="444"/>
      <c r="X366" s="445"/>
      <c r="Y366" s="502"/>
      <c r="Z366" s="443"/>
      <c r="AA366" s="443"/>
      <c r="AB366" s="444"/>
      <c r="AC366" s="445"/>
      <c r="AD366" s="32"/>
      <c r="AE366" s="444"/>
      <c r="AF366" s="503"/>
    </row>
    <row r="367" spans="2:32" x14ac:dyDescent="0.2">
      <c r="B367" s="506" t="s">
        <v>94</v>
      </c>
      <c r="C367" s="505" t="s">
        <v>2112</v>
      </c>
      <c r="D367" s="443">
        <v>353</v>
      </c>
      <c r="E367" s="445" t="s">
        <v>49</v>
      </c>
      <c r="F367" s="500"/>
      <c r="G367" s="443" t="s">
        <v>2933</v>
      </c>
      <c r="H367" s="443" t="s">
        <v>2933</v>
      </c>
      <c r="I367" s="443" t="s">
        <v>2933</v>
      </c>
      <c r="J367" s="443" t="s">
        <v>2933</v>
      </c>
      <c r="K367" s="443" t="s">
        <v>2933</v>
      </c>
      <c r="L367" s="443"/>
      <c r="M367" s="443"/>
      <c r="N367" s="443" t="s">
        <v>2933</v>
      </c>
      <c r="O367" s="443"/>
      <c r="P367" s="443" t="s">
        <v>2933</v>
      </c>
      <c r="Q367" s="443"/>
      <c r="R367" s="446"/>
      <c r="S367" s="501" t="s">
        <v>3068</v>
      </c>
      <c r="T367" s="442"/>
      <c r="U367" s="443"/>
      <c r="V367" s="443"/>
      <c r="W367" s="444"/>
      <c r="X367" s="445"/>
      <c r="Y367" s="502"/>
      <c r="Z367" s="443"/>
      <c r="AA367" s="443"/>
      <c r="AB367" s="444"/>
      <c r="AC367" s="445"/>
      <c r="AD367" s="32"/>
      <c r="AE367" s="444"/>
      <c r="AF367" s="503"/>
    </row>
    <row r="368" spans="2:32" x14ac:dyDescent="0.2">
      <c r="B368" s="506" t="s">
        <v>94</v>
      </c>
      <c r="C368" s="505" t="s">
        <v>2112</v>
      </c>
      <c r="D368" s="443">
        <v>354</v>
      </c>
      <c r="E368" s="445" t="s">
        <v>49</v>
      </c>
      <c r="F368" s="500"/>
      <c r="G368" s="443" t="s">
        <v>2933</v>
      </c>
      <c r="H368" s="443" t="s">
        <v>2933</v>
      </c>
      <c r="I368" s="443" t="s">
        <v>2933</v>
      </c>
      <c r="J368" s="443" t="s">
        <v>2933</v>
      </c>
      <c r="K368" s="443" t="s">
        <v>2933</v>
      </c>
      <c r="L368" s="443"/>
      <c r="M368" s="443"/>
      <c r="N368" s="443" t="s">
        <v>2933</v>
      </c>
      <c r="O368" s="443"/>
      <c r="P368" s="443" t="s">
        <v>2933</v>
      </c>
      <c r="Q368" s="443"/>
      <c r="R368" s="446"/>
      <c r="S368" s="501" t="s">
        <v>3068</v>
      </c>
      <c r="T368" s="442"/>
      <c r="U368" s="443"/>
      <c r="V368" s="443"/>
      <c r="W368" s="444"/>
      <c r="X368" s="445"/>
      <c r="Y368" s="502"/>
      <c r="Z368" s="443"/>
      <c r="AA368" s="443"/>
      <c r="AB368" s="444"/>
      <c r="AC368" s="445"/>
      <c r="AD368" s="32"/>
      <c r="AE368" s="444"/>
      <c r="AF368" s="503"/>
    </row>
    <row r="369" spans="2:32" x14ac:dyDescent="0.2">
      <c r="B369" s="506" t="s">
        <v>94</v>
      </c>
      <c r="C369" s="505" t="s">
        <v>2112</v>
      </c>
      <c r="D369" s="443">
        <v>355</v>
      </c>
      <c r="E369" s="445" t="s">
        <v>42</v>
      </c>
      <c r="F369" s="500"/>
      <c r="G369" s="443">
        <v>3</v>
      </c>
      <c r="H369" s="443"/>
      <c r="I369" s="443"/>
      <c r="J369" s="443"/>
      <c r="K369" s="443"/>
      <c r="L369" s="443"/>
      <c r="M369" s="443"/>
      <c r="N369" s="443"/>
      <c r="O369" s="443"/>
      <c r="P369" s="443"/>
      <c r="Q369" s="443"/>
      <c r="R369" s="446"/>
      <c r="S369" s="501" t="s">
        <v>3046</v>
      </c>
      <c r="T369" s="442"/>
      <c r="U369" s="443"/>
      <c r="V369" s="443"/>
      <c r="W369" s="444"/>
      <c r="X369" s="445"/>
      <c r="Y369" s="502"/>
      <c r="Z369" s="443"/>
      <c r="AA369" s="443"/>
      <c r="AB369" s="444"/>
      <c r="AC369" s="445"/>
      <c r="AD369" s="32"/>
      <c r="AE369" s="444"/>
      <c r="AF369" s="503"/>
    </row>
    <row r="370" spans="2:32" x14ac:dyDescent="0.2">
      <c r="B370" s="506" t="s">
        <v>94</v>
      </c>
      <c r="C370" s="505" t="s">
        <v>2112</v>
      </c>
      <c r="D370" s="443">
        <v>356</v>
      </c>
      <c r="E370" s="445" t="s">
        <v>1110</v>
      </c>
      <c r="F370" s="500"/>
      <c r="G370" s="443">
        <v>3</v>
      </c>
      <c r="H370" s="443"/>
      <c r="I370" s="443">
        <v>6</v>
      </c>
      <c r="J370" s="443"/>
      <c r="K370" s="443">
        <v>3</v>
      </c>
      <c r="L370" s="443"/>
      <c r="M370" s="443"/>
      <c r="N370" s="443"/>
      <c r="O370" s="443"/>
      <c r="P370" s="443"/>
      <c r="Q370" s="443"/>
      <c r="R370" s="446"/>
      <c r="S370" s="501" t="s">
        <v>2134</v>
      </c>
      <c r="T370" s="442"/>
      <c r="U370" s="443"/>
      <c r="V370" s="443"/>
      <c r="W370" s="444"/>
      <c r="X370" s="445"/>
      <c r="Y370" s="502"/>
      <c r="Z370" s="443"/>
      <c r="AA370" s="443"/>
      <c r="AB370" s="444"/>
      <c r="AC370" s="445"/>
      <c r="AD370" s="32"/>
      <c r="AE370" s="444"/>
      <c r="AF370" s="503"/>
    </row>
    <row r="371" spans="2:32" x14ac:dyDescent="0.2">
      <c r="B371" s="506" t="s">
        <v>94</v>
      </c>
      <c r="C371" s="505" t="s">
        <v>2112</v>
      </c>
      <c r="D371" s="443">
        <v>357</v>
      </c>
      <c r="E371" s="445" t="s">
        <v>49</v>
      </c>
      <c r="F371" s="500"/>
      <c r="G371" s="443"/>
      <c r="H371" s="443"/>
      <c r="I371" s="443">
        <v>3</v>
      </c>
      <c r="J371" s="443"/>
      <c r="K371" s="443">
        <v>3</v>
      </c>
      <c r="L371" s="443"/>
      <c r="M371" s="443"/>
      <c r="N371" s="443">
        <v>3</v>
      </c>
      <c r="O371" s="443"/>
      <c r="P371" s="443"/>
      <c r="Q371" s="443"/>
      <c r="R371" s="446"/>
      <c r="S371" s="501" t="s">
        <v>3069</v>
      </c>
      <c r="T371" s="442"/>
      <c r="U371" s="443"/>
      <c r="V371" s="443"/>
      <c r="W371" s="444"/>
      <c r="X371" s="445"/>
      <c r="Y371" s="502"/>
      <c r="Z371" s="443"/>
      <c r="AA371" s="443"/>
      <c r="AB371" s="444"/>
      <c r="AC371" s="445"/>
      <c r="AD371" s="32"/>
      <c r="AE371" s="444"/>
      <c r="AF371" s="503"/>
    </row>
    <row r="372" spans="2:32" x14ac:dyDescent="0.2">
      <c r="B372" s="506" t="s">
        <v>94</v>
      </c>
      <c r="C372" s="505" t="s">
        <v>2112</v>
      </c>
      <c r="D372" s="443">
        <v>358</v>
      </c>
      <c r="E372" s="445" t="s">
        <v>49</v>
      </c>
      <c r="F372" s="500"/>
      <c r="G372" s="443"/>
      <c r="H372" s="443"/>
      <c r="I372" s="443">
        <v>3</v>
      </c>
      <c r="J372" s="443"/>
      <c r="K372" s="443">
        <v>3</v>
      </c>
      <c r="L372" s="443"/>
      <c r="M372" s="443"/>
      <c r="N372" s="443">
        <v>3</v>
      </c>
      <c r="O372" s="443"/>
      <c r="P372" s="443"/>
      <c r="Q372" s="443"/>
      <c r="R372" s="446"/>
      <c r="S372" s="501" t="s">
        <v>3070</v>
      </c>
      <c r="T372" s="442"/>
      <c r="U372" s="443"/>
      <c r="V372" s="443"/>
      <c r="W372" s="444"/>
      <c r="X372" s="445"/>
      <c r="Y372" s="502"/>
      <c r="Z372" s="443"/>
      <c r="AA372" s="443"/>
      <c r="AB372" s="444"/>
      <c r="AC372" s="445"/>
      <c r="AD372" s="32"/>
      <c r="AE372" s="444"/>
      <c r="AF372" s="503"/>
    </row>
    <row r="373" spans="2:32" x14ac:dyDescent="0.2">
      <c r="B373" s="506" t="s">
        <v>94</v>
      </c>
      <c r="C373" s="505" t="s">
        <v>2112</v>
      </c>
      <c r="D373" s="443">
        <v>359</v>
      </c>
      <c r="E373" s="445" t="s">
        <v>1109</v>
      </c>
      <c r="F373" s="500"/>
      <c r="G373" s="443">
        <v>3</v>
      </c>
      <c r="H373" s="443">
        <v>2</v>
      </c>
      <c r="I373" s="443"/>
      <c r="J373" s="443"/>
      <c r="K373" s="443">
        <v>2</v>
      </c>
      <c r="L373" s="443"/>
      <c r="M373" s="443"/>
      <c r="N373" s="443"/>
      <c r="O373" s="443"/>
      <c r="P373" s="443"/>
      <c r="Q373" s="443"/>
      <c r="R373" s="446"/>
      <c r="S373" s="501" t="s">
        <v>3071</v>
      </c>
      <c r="T373" s="442"/>
      <c r="U373" s="443"/>
      <c r="V373" s="443"/>
      <c r="W373" s="444"/>
      <c r="X373" s="445"/>
      <c r="Y373" s="502"/>
      <c r="Z373" s="443"/>
      <c r="AA373" s="443"/>
      <c r="AB373" s="444"/>
      <c r="AC373" s="445"/>
      <c r="AD373" s="32"/>
      <c r="AE373" s="444"/>
      <c r="AF373" s="503"/>
    </row>
    <row r="374" spans="2:32" x14ac:dyDescent="0.2">
      <c r="B374" s="506" t="s">
        <v>94</v>
      </c>
      <c r="C374" s="505" t="s">
        <v>2112</v>
      </c>
      <c r="D374" s="443">
        <v>360</v>
      </c>
      <c r="E374" s="445" t="s">
        <v>42</v>
      </c>
      <c r="F374" s="500"/>
      <c r="G374" s="443">
        <v>3</v>
      </c>
      <c r="H374" s="443"/>
      <c r="I374" s="443"/>
      <c r="J374" s="443"/>
      <c r="K374" s="443"/>
      <c r="L374" s="443"/>
      <c r="M374" s="443"/>
      <c r="N374" s="443"/>
      <c r="O374" s="443"/>
      <c r="P374" s="443"/>
      <c r="Q374" s="443"/>
      <c r="R374" s="446"/>
      <c r="S374" s="501" t="s">
        <v>3046</v>
      </c>
      <c r="T374" s="442"/>
      <c r="U374" s="443"/>
      <c r="V374" s="443"/>
      <c r="W374" s="444"/>
      <c r="X374" s="445"/>
      <c r="Y374" s="502"/>
      <c r="Z374" s="443"/>
      <c r="AA374" s="443"/>
      <c r="AB374" s="444"/>
      <c r="AC374" s="445"/>
      <c r="AD374" s="32"/>
      <c r="AE374" s="444"/>
      <c r="AF374" s="503"/>
    </row>
    <row r="375" spans="2:32" x14ac:dyDescent="0.2">
      <c r="B375" s="506" t="s">
        <v>94</v>
      </c>
      <c r="C375" s="505" t="s">
        <v>2112</v>
      </c>
      <c r="D375" s="443">
        <v>361</v>
      </c>
      <c r="E375" s="445" t="s">
        <v>42</v>
      </c>
      <c r="F375" s="500"/>
      <c r="G375" s="443">
        <v>3</v>
      </c>
      <c r="H375" s="443"/>
      <c r="I375" s="443"/>
      <c r="J375" s="443"/>
      <c r="K375" s="443"/>
      <c r="L375" s="443"/>
      <c r="M375" s="443"/>
      <c r="N375" s="443"/>
      <c r="O375" s="443"/>
      <c r="P375" s="443"/>
      <c r="Q375" s="443"/>
      <c r="R375" s="446"/>
      <c r="S375" s="501" t="s">
        <v>3046</v>
      </c>
      <c r="T375" s="442"/>
      <c r="U375" s="443"/>
      <c r="V375" s="443"/>
      <c r="W375" s="444"/>
      <c r="X375" s="445"/>
      <c r="Y375" s="502"/>
      <c r="Z375" s="443"/>
      <c r="AA375" s="443"/>
      <c r="AB375" s="444"/>
      <c r="AC375" s="445"/>
      <c r="AD375" s="32"/>
      <c r="AE375" s="444"/>
      <c r="AF375" s="503"/>
    </row>
    <row r="376" spans="2:32" x14ac:dyDescent="0.2">
      <c r="B376" s="506" t="s">
        <v>94</v>
      </c>
      <c r="C376" s="505" t="s">
        <v>2112</v>
      </c>
      <c r="D376" s="443">
        <v>362</v>
      </c>
      <c r="E376" s="445" t="s">
        <v>44</v>
      </c>
      <c r="F376" s="500"/>
      <c r="G376" s="443">
        <v>1</v>
      </c>
      <c r="H376" s="443"/>
      <c r="I376" s="443">
        <v>6</v>
      </c>
      <c r="J376" s="443"/>
      <c r="K376" s="443"/>
      <c r="L376" s="443"/>
      <c r="M376" s="443"/>
      <c r="N376" s="443"/>
      <c r="O376" s="443"/>
      <c r="P376" s="443"/>
      <c r="Q376" s="443"/>
      <c r="R376" s="446"/>
      <c r="S376" s="501" t="s">
        <v>3072</v>
      </c>
      <c r="T376" s="442"/>
      <c r="U376" s="443"/>
      <c r="V376" s="443"/>
      <c r="W376" s="444"/>
      <c r="X376" s="445"/>
      <c r="Y376" s="502"/>
      <c r="Z376" s="443"/>
      <c r="AA376" s="443"/>
      <c r="AB376" s="444"/>
      <c r="AC376" s="445"/>
      <c r="AD376" s="32"/>
      <c r="AE376" s="444"/>
      <c r="AF376" s="503"/>
    </row>
    <row r="377" spans="2:32" x14ac:dyDescent="0.2">
      <c r="B377" s="506" t="s">
        <v>94</v>
      </c>
      <c r="C377" s="505" t="s">
        <v>2112</v>
      </c>
      <c r="D377" s="443">
        <v>363</v>
      </c>
      <c r="E377" s="445" t="s">
        <v>1113</v>
      </c>
      <c r="F377" s="500"/>
      <c r="G377" s="443">
        <v>3</v>
      </c>
      <c r="H377" s="443"/>
      <c r="I377" s="443">
        <v>3</v>
      </c>
      <c r="J377" s="443"/>
      <c r="K377" s="443"/>
      <c r="L377" s="443"/>
      <c r="M377" s="443"/>
      <c r="N377" s="443"/>
      <c r="O377" s="443"/>
      <c r="P377" s="443">
        <v>3</v>
      </c>
      <c r="Q377" s="443"/>
      <c r="R377" s="446"/>
      <c r="S377" s="501" t="s">
        <v>3073</v>
      </c>
      <c r="T377" s="442"/>
      <c r="U377" s="443"/>
      <c r="V377" s="443"/>
      <c r="W377" s="444"/>
      <c r="X377" s="445"/>
      <c r="Y377" s="502"/>
      <c r="Z377" s="443"/>
      <c r="AA377" s="443"/>
      <c r="AB377" s="444"/>
      <c r="AC377" s="445"/>
      <c r="AD377" s="32"/>
      <c r="AE377" s="444"/>
      <c r="AF377" s="503"/>
    </row>
    <row r="378" spans="2:32" x14ac:dyDescent="0.2">
      <c r="B378" s="506" t="s">
        <v>94</v>
      </c>
      <c r="C378" s="505" t="s">
        <v>2112</v>
      </c>
      <c r="D378" s="443">
        <v>364</v>
      </c>
      <c r="E378" s="445" t="s">
        <v>42</v>
      </c>
      <c r="F378" s="500"/>
      <c r="G378" s="443" t="s">
        <v>2933</v>
      </c>
      <c r="H378" s="443" t="s">
        <v>2933</v>
      </c>
      <c r="I378" s="443" t="s">
        <v>2933</v>
      </c>
      <c r="J378" s="443" t="s">
        <v>2933</v>
      </c>
      <c r="K378" s="443" t="s">
        <v>2933</v>
      </c>
      <c r="L378" s="443"/>
      <c r="M378" s="443"/>
      <c r="N378" s="443" t="s">
        <v>2933</v>
      </c>
      <c r="O378" s="443"/>
      <c r="P378" s="443" t="s">
        <v>2933</v>
      </c>
      <c r="Q378" s="443"/>
      <c r="R378" s="446"/>
      <c r="S378" s="501" t="s">
        <v>3074</v>
      </c>
      <c r="T378" s="442"/>
      <c r="U378" s="443"/>
      <c r="V378" s="443"/>
      <c r="W378" s="444"/>
      <c r="X378" s="445"/>
      <c r="Y378" s="502"/>
      <c r="Z378" s="443"/>
      <c r="AA378" s="443"/>
      <c r="AB378" s="444"/>
      <c r="AC378" s="445"/>
      <c r="AD378" s="32"/>
      <c r="AE378" s="444"/>
      <c r="AF378" s="503"/>
    </row>
    <row r="379" spans="2:32" x14ac:dyDescent="0.2">
      <c r="B379" s="506" t="s">
        <v>94</v>
      </c>
      <c r="C379" s="505" t="s">
        <v>2112</v>
      </c>
      <c r="D379" s="443">
        <v>365</v>
      </c>
      <c r="E379" s="445" t="s">
        <v>42</v>
      </c>
      <c r="F379" s="500"/>
      <c r="G379" s="443">
        <v>3</v>
      </c>
      <c r="H379" s="443"/>
      <c r="I379" s="443"/>
      <c r="J379" s="443"/>
      <c r="K379" s="443"/>
      <c r="L379" s="443"/>
      <c r="M379" s="443"/>
      <c r="N379" s="443"/>
      <c r="O379" s="443"/>
      <c r="P379" s="443"/>
      <c r="Q379" s="443"/>
      <c r="R379" s="446"/>
      <c r="S379" s="501" t="s">
        <v>3023</v>
      </c>
      <c r="T379" s="442"/>
      <c r="U379" s="443"/>
      <c r="V379" s="443"/>
      <c r="W379" s="444"/>
      <c r="X379" s="445"/>
      <c r="Y379" s="502"/>
      <c r="Z379" s="443"/>
      <c r="AA379" s="443"/>
      <c r="AB379" s="444"/>
      <c r="AC379" s="445"/>
      <c r="AD379" s="32"/>
      <c r="AE379" s="444"/>
      <c r="AF379" s="503"/>
    </row>
    <row r="380" spans="2:32" x14ac:dyDescent="0.2">
      <c r="B380" s="506" t="s">
        <v>94</v>
      </c>
      <c r="C380" s="505" t="s">
        <v>2112</v>
      </c>
      <c r="D380" s="443">
        <v>366</v>
      </c>
      <c r="E380" s="445" t="s">
        <v>42</v>
      </c>
      <c r="F380" s="500"/>
      <c r="G380" s="443">
        <v>3</v>
      </c>
      <c r="H380" s="443"/>
      <c r="I380" s="443"/>
      <c r="J380" s="443"/>
      <c r="K380" s="443"/>
      <c r="L380" s="443"/>
      <c r="M380" s="443"/>
      <c r="N380" s="443"/>
      <c r="O380" s="443"/>
      <c r="P380" s="443"/>
      <c r="Q380" s="443"/>
      <c r="R380" s="446"/>
      <c r="S380" s="501" t="s">
        <v>3076</v>
      </c>
      <c r="T380" s="442"/>
      <c r="U380" s="443"/>
      <c r="V380" s="443"/>
      <c r="W380" s="444"/>
      <c r="X380" s="445"/>
      <c r="Y380" s="502"/>
      <c r="Z380" s="443"/>
      <c r="AA380" s="443"/>
      <c r="AB380" s="444"/>
      <c r="AC380" s="445"/>
      <c r="AD380" s="32"/>
      <c r="AE380" s="444"/>
      <c r="AF380" s="503"/>
    </row>
    <row r="381" spans="2:32" x14ac:dyDescent="0.2">
      <c r="B381" s="506" t="s">
        <v>94</v>
      </c>
      <c r="C381" s="505" t="s">
        <v>2112</v>
      </c>
      <c r="D381" s="443">
        <v>367</v>
      </c>
      <c r="E381" s="445" t="s">
        <v>42</v>
      </c>
      <c r="F381" s="500"/>
      <c r="G381" s="443">
        <v>3</v>
      </c>
      <c r="H381" s="443"/>
      <c r="I381" s="443"/>
      <c r="J381" s="443"/>
      <c r="K381" s="443"/>
      <c r="L381" s="443"/>
      <c r="M381" s="443"/>
      <c r="N381" s="443"/>
      <c r="O381" s="443"/>
      <c r="P381" s="443"/>
      <c r="Q381" s="443"/>
      <c r="R381" s="446"/>
      <c r="S381" s="501" t="s">
        <v>3077</v>
      </c>
      <c r="T381" s="442"/>
      <c r="U381" s="443"/>
      <c r="V381" s="443"/>
      <c r="W381" s="444"/>
      <c r="X381" s="445"/>
      <c r="Y381" s="502"/>
      <c r="Z381" s="443"/>
      <c r="AA381" s="443"/>
      <c r="AB381" s="444"/>
      <c r="AC381" s="445"/>
      <c r="AD381" s="32"/>
      <c r="AE381" s="444"/>
      <c r="AF381" s="503"/>
    </row>
    <row r="382" spans="2:32" x14ac:dyDescent="0.2">
      <c r="B382" s="506" t="s">
        <v>94</v>
      </c>
      <c r="C382" s="505" t="s">
        <v>2112</v>
      </c>
      <c r="D382" s="443">
        <v>368</v>
      </c>
      <c r="E382" s="445" t="s">
        <v>60</v>
      </c>
      <c r="F382" s="500"/>
      <c r="G382" s="443">
        <v>1</v>
      </c>
      <c r="H382" s="443"/>
      <c r="I382" s="443">
        <v>6</v>
      </c>
      <c r="J382" s="443"/>
      <c r="K382" s="443"/>
      <c r="L382" s="443"/>
      <c r="M382" s="443"/>
      <c r="N382" s="443"/>
      <c r="O382" s="443"/>
      <c r="P382" s="443"/>
      <c r="Q382" s="443"/>
      <c r="R382" s="446"/>
      <c r="S382" s="510" t="s">
        <v>3239</v>
      </c>
      <c r="T382" s="442"/>
      <c r="U382" s="443"/>
      <c r="V382" s="443"/>
      <c r="W382" s="444"/>
      <c r="X382" s="445"/>
      <c r="Y382" s="502"/>
      <c r="Z382" s="443"/>
      <c r="AA382" s="443"/>
      <c r="AB382" s="444"/>
      <c r="AC382" s="445"/>
      <c r="AD382" s="32"/>
      <c r="AE382" s="444"/>
      <c r="AF382" s="503"/>
    </row>
    <row r="383" spans="2:32" x14ac:dyDescent="0.2">
      <c r="B383" s="506" t="s">
        <v>94</v>
      </c>
      <c r="C383" s="505" t="s">
        <v>2112</v>
      </c>
      <c r="D383" s="443">
        <v>369</v>
      </c>
      <c r="E383" s="445" t="s">
        <v>42</v>
      </c>
      <c r="F383" s="500"/>
      <c r="G383" s="443">
        <v>3</v>
      </c>
      <c r="H383" s="443"/>
      <c r="I383" s="443"/>
      <c r="J383" s="443"/>
      <c r="K383" s="443"/>
      <c r="L383" s="443"/>
      <c r="M383" s="443"/>
      <c r="N383" s="443"/>
      <c r="O383" s="443"/>
      <c r="P383" s="443"/>
      <c r="Q383" s="443"/>
      <c r="R383" s="446"/>
      <c r="S383" s="501" t="s">
        <v>3023</v>
      </c>
      <c r="T383" s="442"/>
      <c r="U383" s="443"/>
      <c r="V383" s="443"/>
      <c r="W383" s="444"/>
      <c r="X383" s="445"/>
      <c r="Y383" s="502"/>
      <c r="Z383" s="443"/>
      <c r="AA383" s="443"/>
      <c r="AB383" s="444"/>
      <c r="AC383" s="445"/>
      <c r="AD383" s="32"/>
      <c r="AE383" s="444"/>
      <c r="AF383" s="503"/>
    </row>
    <row r="384" spans="2:32" x14ac:dyDescent="0.2">
      <c r="B384" s="506" t="s">
        <v>94</v>
      </c>
      <c r="C384" s="505" t="s">
        <v>2112</v>
      </c>
      <c r="D384" s="443">
        <v>370</v>
      </c>
      <c r="E384" s="445" t="s">
        <v>42</v>
      </c>
      <c r="F384" s="500"/>
      <c r="G384" s="443">
        <v>3</v>
      </c>
      <c r="H384" s="443"/>
      <c r="I384" s="443"/>
      <c r="J384" s="443"/>
      <c r="K384" s="443"/>
      <c r="L384" s="443"/>
      <c r="M384" s="443"/>
      <c r="N384" s="443"/>
      <c r="O384" s="443"/>
      <c r="P384" s="443"/>
      <c r="Q384" s="443"/>
      <c r="R384" s="446"/>
      <c r="S384" s="510" t="s">
        <v>3240</v>
      </c>
      <c r="T384" s="442"/>
      <c r="U384" s="443"/>
      <c r="V384" s="443"/>
      <c r="W384" s="444"/>
      <c r="X384" s="445"/>
      <c r="Y384" s="502"/>
      <c r="Z384" s="443"/>
      <c r="AA384" s="443"/>
      <c r="AB384" s="444"/>
      <c r="AC384" s="445"/>
      <c r="AD384" s="32"/>
      <c r="AE384" s="444"/>
      <c r="AF384" s="503"/>
    </row>
    <row r="385" spans="2:32" x14ac:dyDescent="0.2">
      <c r="B385" s="506" t="s">
        <v>94</v>
      </c>
      <c r="C385" s="505" t="s">
        <v>2112</v>
      </c>
      <c r="D385" s="443">
        <v>371</v>
      </c>
      <c r="E385" s="445" t="s">
        <v>42</v>
      </c>
      <c r="F385" s="500"/>
      <c r="G385" s="443">
        <v>3</v>
      </c>
      <c r="H385" s="443"/>
      <c r="I385" s="443"/>
      <c r="J385" s="443"/>
      <c r="K385" s="443"/>
      <c r="L385" s="443"/>
      <c r="M385" s="443"/>
      <c r="N385" s="443">
        <v>2</v>
      </c>
      <c r="O385" s="443"/>
      <c r="P385" s="443"/>
      <c r="Q385" s="443"/>
      <c r="R385" s="446"/>
      <c r="S385" s="501" t="s">
        <v>3078</v>
      </c>
      <c r="T385" s="442"/>
      <c r="U385" s="443"/>
      <c r="V385" s="443"/>
      <c r="W385" s="444"/>
      <c r="X385" s="445"/>
      <c r="Y385" s="502"/>
      <c r="Z385" s="443"/>
      <c r="AA385" s="443"/>
      <c r="AB385" s="444"/>
      <c r="AC385" s="445"/>
      <c r="AD385" s="32"/>
      <c r="AE385" s="444"/>
      <c r="AF385" s="503"/>
    </row>
    <row r="386" spans="2:32" x14ac:dyDescent="0.2">
      <c r="B386" s="506" t="s">
        <v>94</v>
      </c>
      <c r="C386" s="505" t="s">
        <v>2112</v>
      </c>
      <c r="D386" s="443">
        <v>372</v>
      </c>
      <c r="E386" s="445" t="s">
        <v>42</v>
      </c>
      <c r="F386" s="500"/>
      <c r="G386" s="443">
        <v>3</v>
      </c>
      <c r="H386" s="443"/>
      <c r="I386" s="443"/>
      <c r="J386" s="443"/>
      <c r="K386" s="443"/>
      <c r="L386" s="443"/>
      <c r="M386" s="443"/>
      <c r="N386" s="443"/>
      <c r="O386" s="443"/>
      <c r="P386" s="443"/>
      <c r="Q386" s="443"/>
      <c r="R386" s="446"/>
      <c r="S386" s="501" t="s">
        <v>3079</v>
      </c>
      <c r="T386" s="442"/>
      <c r="U386" s="443"/>
      <c r="V386" s="443"/>
      <c r="W386" s="444"/>
      <c r="X386" s="445"/>
      <c r="Y386" s="502"/>
      <c r="Z386" s="443"/>
      <c r="AA386" s="443"/>
      <c r="AB386" s="444"/>
      <c r="AC386" s="445"/>
      <c r="AD386" s="32"/>
      <c r="AE386" s="444"/>
      <c r="AF386" s="503"/>
    </row>
    <row r="387" spans="2:32" x14ac:dyDescent="0.2">
      <c r="B387" s="506" t="s">
        <v>94</v>
      </c>
      <c r="C387" s="505" t="s">
        <v>2112</v>
      </c>
      <c r="D387" s="443">
        <v>373</v>
      </c>
      <c r="E387" s="445" t="s">
        <v>42</v>
      </c>
      <c r="F387" s="500"/>
      <c r="G387" s="443">
        <v>3</v>
      </c>
      <c r="H387" s="443"/>
      <c r="I387" s="443"/>
      <c r="J387" s="443"/>
      <c r="K387" s="443"/>
      <c r="L387" s="443"/>
      <c r="M387" s="443"/>
      <c r="N387" s="443"/>
      <c r="O387" s="443"/>
      <c r="P387" s="443"/>
      <c r="Q387" s="443"/>
      <c r="R387" s="446"/>
      <c r="S387" s="501" t="s">
        <v>3079</v>
      </c>
      <c r="T387" s="442"/>
      <c r="U387" s="443"/>
      <c r="V387" s="443"/>
      <c r="W387" s="444"/>
      <c r="X387" s="445"/>
      <c r="Y387" s="502"/>
      <c r="Z387" s="443"/>
      <c r="AA387" s="443"/>
      <c r="AB387" s="444"/>
      <c r="AC387" s="445"/>
      <c r="AD387" s="32"/>
      <c r="AE387" s="444"/>
      <c r="AF387" s="503"/>
    </row>
    <row r="388" spans="2:32" x14ac:dyDescent="0.2">
      <c r="B388" s="506" t="s">
        <v>94</v>
      </c>
      <c r="C388" s="505" t="s">
        <v>2112</v>
      </c>
      <c r="D388" s="443">
        <v>374</v>
      </c>
      <c r="E388" s="445" t="s">
        <v>42</v>
      </c>
      <c r="F388" s="500"/>
      <c r="G388" s="443">
        <v>3</v>
      </c>
      <c r="H388" s="443"/>
      <c r="I388" s="443"/>
      <c r="J388" s="443"/>
      <c r="K388" s="443"/>
      <c r="L388" s="443"/>
      <c r="M388" s="443"/>
      <c r="N388" s="443"/>
      <c r="O388" s="443"/>
      <c r="P388" s="443"/>
      <c r="Q388" s="443"/>
      <c r="R388" s="446"/>
      <c r="S388" s="501" t="s">
        <v>2522</v>
      </c>
      <c r="T388" s="442"/>
      <c r="U388" s="443"/>
      <c r="V388" s="443"/>
      <c r="W388" s="444"/>
      <c r="X388" s="445"/>
      <c r="Y388" s="502"/>
      <c r="Z388" s="443"/>
      <c r="AA388" s="443"/>
      <c r="AB388" s="444"/>
      <c r="AC388" s="445"/>
      <c r="AD388" s="32"/>
      <c r="AE388" s="444"/>
      <c r="AF388" s="503"/>
    </row>
    <row r="389" spans="2:32" x14ac:dyDescent="0.2">
      <c r="B389" s="506" t="s">
        <v>94</v>
      </c>
      <c r="C389" s="505" t="s">
        <v>2112</v>
      </c>
      <c r="D389" s="443">
        <v>375</v>
      </c>
      <c r="E389" s="445" t="s">
        <v>1111</v>
      </c>
      <c r="F389" s="500"/>
      <c r="G389" s="443">
        <v>1</v>
      </c>
      <c r="H389" s="443"/>
      <c r="I389" s="443">
        <v>8</v>
      </c>
      <c r="J389" s="443"/>
      <c r="K389" s="443"/>
      <c r="L389" s="443"/>
      <c r="M389" s="443"/>
      <c r="N389" s="443"/>
      <c r="O389" s="443"/>
      <c r="P389" s="443"/>
      <c r="Q389" s="443"/>
      <c r="R389" s="446"/>
      <c r="S389" s="501" t="s">
        <v>3080</v>
      </c>
      <c r="T389" s="442"/>
      <c r="U389" s="443"/>
      <c r="V389" s="443"/>
      <c r="W389" s="444"/>
      <c r="X389" s="445"/>
      <c r="Y389" s="502"/>
      <c r="Z389" s="443"/>
      <c r="AA389" s="443"/>
      <c r="AB389" s="444"/>
      <c r="AC389" s="445"/>
      <c r="AD389" s="32"/>
      <c r="AE389" s="444"/>
      <c r="AF389" s="503"/>
    </row>
    <row r="390" spans="2:32" x14ac:dyDescent="0.2">
      <c r="B390" s="506" t="s">
        <v>94</v>
      </c>
      <c r="C390" s="505" t="s">
        <v>2112</v>
      </c>
      <c r="D390" s="443">
        <v>376</v>
      </c>
      <c r="E390" s="445" t="s">
        <v>1110</v>
      </c>
      <c r="F390" s="500"/>
      <c r="G390" s="443"/>
      <c r="H390" s="443"/>
      <c r="I390" s="443">
        <v>8</v>
      </c>
      <c r="J390" s="443"/>
      <c r="K390" s="443"/>
      <c r="L390" s="443"/>
      <c r="M390" s="443"/>
      <c r="N390" s="443"/>
      <c r="O390" s="443"/>
      <c r="P390" s="443"/>
      <c r="Q390" s="443"/>
      <c r="R390" s="446"/>
      <c r="S390" s="501" t="s">
        <v>3081</v>
      </c>
      <c r="T390" s="442"/>
      <c r="U390" s="443"/>
      <c r="V390" s="443"/>
      <c r="W390" s="444"/>
      <c r="X390" s="445"/>
      <c r="Y390" s="502"/>
      <c r="Z390" s="443"/>
      <c r="AA390" s="443"/>
      <c r="AB390" s="444"/>
      <c r="AC390" s="445"/>
      <c r="AD390" s="32"/>
      <c r="AE390" s="444"/>
      <c r="AF390" s="503"/>
    </row>
    <row r="391" spans="2:32" x14ac:dyDescent="0.2">
      <c r="B391" s="506" t="s">
        <v>94</v>
      </c>
      <c r="C391" s="505" t="s">
        <v>2112</v>
      </c>
      <c r="D391" s="443">
        <v>377</v>
      </c>
      <c r="E391" s="445" t="s">
        <v>42</v>
      </c>
      <c r="F391" s="500"/>
      <c r="G391" s="443" t="s">
        <v>2933</v>
      </c>
      <c r="H391" s="443" t="s">
        <v>2933</v>
      </c>
      <c r="I391" s="443" t="s">
        <v>2933</v>
      </c>
      <c r="J391" s="443" t="s">
        <v>2933</v>
      </c>
      <c r="K391" s="443" t="s">
        <v>2933</v>
      </c>
      <c r="L391" s="443"/>
      <c r="M391" s="443"/>
      <c r="N391" s="443" t="s">
        <v>2933</v>
      </c>
      <c r="O391" s="443"/>
      <c r="P391" s="443" t="s">
        <v>2933</v>
      </c>
      <c r="Q391" s="443"/>
      <c r="R391" s="446"/>
      <c r="S391" s="501" t="s">
        <v>3082</v>
      </c>
      <c r="T391" s="442"/>
      <c r="U391" s="443"/>
      <c r="V391" s="443"/>
      <c r="W391" s="444"/>
      <c r="X391" s="445"/>
      <c r="Y391" s="502"/>
      <c r="Z391" s="443"/>
      <c r="AA391" s="443"/>
      <c r="AB391" s="444"/>
      <c r="AC391" s="445"/>
      <c r="AD391" s="32"/>
      <c r="AE391" s="444"/>
      <c r="AF391" s="503"/>
    </row>
    <row r="392" spans="2:32" x14ac:dyDescent="0.2">
      <c r="B392" s="506" t="s">
        <v>94</v>
      </c>
      <c r="C392" s="505" t="s">
        <v>2112</v>
      </c>
      <c r="D392" s="443">
        <v>378</v>
      </c>
      <c r="E392" s="445" t="s">
        <v>42</v>
      </c>
      <c r="F392" s="500"/>
      <c r="G392" s="443"/>
      <c r="H392" s="443"/>
      <c r="I392" s="443"/>
      <c r="J392" s="443"/>
      <c r="K392" s="443"/>
      <c r="L392" s="443"/>
      <c r="M392" s="443"/>
      <c r="N392" s="443">
        <v>3</v>
      </c>
      <c r="O392" s="443"/>
      <c r="P392" s="443"/>
      <c r="Q392" s="443"/>
      <c r="R392" s="446"/>
      <c r="S392" s="501" t="s">
        <v>3083</v>
      </c>
      <c r="T392" s="442"/>
      <c r="U392" s="443"/>
      <c r="V392" s="443"/>
      <c r="W392" s="444"/>
      <c r="X392" s="445"/>
      <c r="Y392" s="502"/>
      <c r="Z392" s="443"/>
      <c r="AA392" s="443"/>
      <c r="AB392" s="444"/>
      <c r="AC392" s="445"/>
      <c r="AD392" s="32"/>
      <c r="AE392" s="444"/>
      <c r="AF392" s="503"/>
    </row>
    <row r="393" spans="2:32" x14ac:dyDescent="0.2">
      <c r="B393" s="506" t="s">
        <v>94</v>
      </c>
      <c r="C393" s="505" t="s">
        <v>2112</v>
      </c>
      <c r="D393" s="443">
        <v>379</v>
      </c>
      <c r="E393" s="445" t="s">
        <v>49</v>
      </c>
      <c r="F393" s="500"/>
      <c r="G393" s="443"/>
      <c r="H393" s="443"/>
      <c r="I393" s="443">
        <v>3</v>
      </c>
      <c r="J393" s="443"/>
      <c r="K393" s="443">
        <v>2</v>
      </c>
      <c r="L393" s="443"/>
      <c r="M393" s="443"/>
      <c r="N393" s="443"/>
      <c r="O393" s="443"/>
      <c r="P393" s="443"/>
      <c r="Q393" s="443"/>
      <c r="R393" s="446"/>
      <c r="S393" s="501" t="s">
        <v>3084</v>
      </c>
      <c r="T393" s="442"/>
      <c r="U393" s="443"/>
      <c r="V393" s="443"/>
      <c r="W393" s="444"/>
      <c r="X393" s="445"/>
      <c r="Y393" s="502"/>
      <c r="Z393" s="443"/>
      <c r="AA393" s="443"/>
      <c r="AB393" s="444"/>
      <c r="AC393" s="445"/>
      <c r="AD393" s="32"/>
      <c r="AE393" s="444"/>
      <c r="AF393" s="503"/>
    </row>
    <row r="394" spans="2:32" x14ac:dyDescent="0.2">
      <c r="B394" s="506" t="s">
        <v>94</v>
      </c>
      <c r="C394" s="505" t="s">
        <v>2112</v>
      </c>
      <c r="D394" s="443">
        <v>380</v>
      </c>
      <c r="E394" s="445" t="s">
        <v>42</v>
      </c>
      <c r="F394" s="500"/>
      <c r="G394" s="443" t="s">
        <v>2933</v>
      </c>
      <c r="H394" s="443" t="s">
        <v>2933</v>
      </c>
      <c r="I394" s="443" t="s">
        <v>2933</v>
      </c>
      <c r="J394" s="443" t="s">
        <v>2933</v>
      </c>
      <c r="K394" s="443" t="s">
        <v>2933</v>
      </c>
      <c r="L394" s="443"/>
      <c r="M394" s="443"/>
      <c r="N394" s="443" t="s">
        <v>2933</v>
      </c>
      <c r="O394" s="443"/>
      <c r="P394" s="443" t="s">
        <v>2933</v>
      </c>
      <c r="Q394" s="443"/>
      <c r="R394" s="446"/>
      <c r="S394" s="501" t="s">
        <v>3067</v>
      </c>
      <c r="T394" s="442"/>
      <c r="U394" s="443"/>
      <c r="V394" s="443"/>
      <c r="W394" s="444"/>
      <c r="X394" s="445"/>
      <c r="Y394" s="502"/>
      <c r="Z394" s="443"/>
      <c r="AA394" s="443"/>
      <c r="AB394" s="444"/>
      <c r="AC394" s="445"/>
      <c r="AD394" s="32"/>
      <c r="AE394" s="444"/>
      <c r="AF394" s="503"/>
    </row>
    <row r="395" spans="2:32" x14ac:dyDescent="0.2">
      <c r="B395" s="506" t="s">
        <v>94</v>
      </c>
      <c r="C395" s="505" t="s">
        <v>2112</v>
      </c>
      <c r="D395" s="443">
        <v>381</v>
      </c>
      <c r="E395" s="445" t="s">
        <v>55</v>
      </c>
      <c r="F395" s="500"/>
      <c r="G395" s="443" t="s">
        <v>2933</v>
      </c>
      <c r="H395" s="443" t="s">
        <v>2933</v>
      </c>
      <c r="I395" s="443" t="s">
        <v>2933</v>
      </c>
      <c r="J395" s="443" t="s">
        <v>2933</v>
      </c>
      <c r="K395" s="443" t="s">
        <v>2933</v>
      </c>
      <c r="L395" s="443"/>
      <c r="M395" s="443"/>
      <c r="N395" s="443" t="s">
        <v>2933</v>
      </c>
      <c r="O395" s="443"/>
      <c r="P395" s="443" t="s">
        <v>2933</v>
      </c>
      <c r="Q395" s="443"/>
      <c r="R395" s="446"/>
      <c r="S395" s="501" t="s">
        <v>3068</v>
      </c>
      <c r="T395" s="442"/>
      <c r="U395" s="443"/>
      <c r="V395" s="443"/>
      <c r="W395" s="444"/>
      <c r="X395" s="445"/>
      <c r="Y395" s="502"/>
      <c r="Z395" s="443"/>
      <c r="AA395" s="443"/>
      <c r="AB395" s="444"/>
      <c r="AC395" s="445"/>
      <c r="AD395" s="32"/>
      <c r="AE395" s="444"/>
      <c r="AF395" s="503"/>
    </row>
    <row r="396" spans="2:32" x14ac:dyDescent="0.2">
      <c r="B396" s="506" t="s">
        <v>94</v>
      </c>
      <c r="C396" s="505" t="s">
        <v>2112</v>
      </c>
      <c r="D396" s="443">
        <v>382</v>
      </c>
      <c r="E396" s="445" t="s">
        <v>42</v>
      </c>
      <c r="F396" s="500"/>
      <c r="G396" s="443" t="s">
        <v>2933</v>
      </c>
      <c r="H396" s="443" t="s">
        <v>2933</v>
      </c>
      <c r="I396" s="443" t="s">
        <v>2933</v>
      </c>
      <c r="J396" s="443" t="s">
        <v>2933</v>
      </c>
      <c r="K396" s="443" t="s">
        <v>2933</v>
      </c>
      <c r="L396" s="443"/>
      <c r="M396" s="443"/>
      <c r="N396" s="443" t="s">
        <v>2933</v>
      </c>
      <c r="O396" s="443"/>
      <c r="P396" s="443" t="s">
        <v>2933</v>
      </c>
      <c r="Q396" s="443"/>
      <c r="R396" s="446"/>
      <c r="S396" s="501" t="s">
        <v>3067</v>
      </c>
      <c r="T396" s="442"/>
      <c r="U396" s="443"/>
      <c r="V396" s="443"/>
      <c r="W396" s="444"/>
      <c r="X396" s="445"/>
      <c r="Y396" s="502"/>
      <c r="Z396" s="443"/>
      <c r="AA396" s="443"/>
      <c r="AB396" s="444"/>
      <c r="AC396" s="445"/>
      <c r="AD396" s="32"/>
      <c r="AE396" s="444"/>
      <c r="AF396" s="503"/>
    </row>
    <row r="397" spans="2:32" x14ac:dyDescent="0.2">
      <c r="B397" s="506" t="s">
        <v>94</v>
      </c>
      <c r="C397" s="505" t="s">
        <v>2112</v>
      </c>
      <c r="D397" s="443">
        <v>383</v>
      </c>
      <c r="E397" s="445" t="s">
        <v>50</v>
      </c>
      <c r="F397" s="500"/>
      <c r="G397" s="443"/>
      <c r="H397" s="443"/>
      <c r="I397" s="443">
        <v>2</v>
      </c>
      <c r="J397" s="443"/>
      <c r="K397" s="443"/>
      <c r="L397" s="443"/>
      <c r="M397" s="443"/>
      <c r="N397" s="443"/>
      <c r="O397" s="443"/>
      <c r="P397" s="443"/>
      <c r="Q397" s="443"/>
      <c r="R397" s="446"/>
      <c r="S397" s="501" t="s">
        <v>3085</v>
      </c>
      <c r="T397" s="442"/>
      <c r="U397" s="443"/>
      <c r="V397" s="443"/>
      <c r="W397" s="444"/>
      <c r="X397" s="445"/>
      <c r="Y397" s="502"/>
      <c r="Z397" s="443"/>
      <c r="AA397" s="443"/>
      <c r="AB397" s="444"/>
      <c r="AC397" s="445"/>
      <c r="AD397" s="32"/>
      <c r="AE397" s="444"/>
      <c r="AF397" s="503"/>
    </row>
    <row r="398" spans="2:32" x14ac:dyDescent="0.2">
      <c r="B398" s="506" t="s">
        <v>94</v>
      </c>
      <c r="C398" s="505" t="s">
        <v>2112</v>
      </c>
      <c r="D398" s="443">
        <v>384</v>
      </c>
      <c r="E398" s="445" t="s">
        <v>42</v>
      </c>
      <c r="F398" s="500"/>
      <c r="G398" s="443" t="s">
        <v>2933</v>
      </c>
      <c r="H398" s="443" t="s">
        <v>2933</v>
      </c>
      <c r="I398" s="443" t="s">
        <v>2933</v>
      </c>
      <c r="J398" s="443" t="s">
        <v>2933</v>
      </c>
      <c r="K398" s="443" t="s">
        <v>2933</v>
      </c>
      <c r="L398" s="443"/>
      <c r="M398" s="443"/>
      <c r="N398" s="443" t="s">
        <v>2933</v>
      </c>
      <c r="O398" s="443"/>
      <c r="P398" s="443" t="s">
        <v>2933</v>
      </c>
      <c r="Q398" s="443"/>
      <c r="R398" s="446"/>
      <c r="S398" s="501" t="s">
        <v>3082</v>
      </c>
      <c r="T398" s="442"/>
      <c r="U398" s="443"/>
      <c r="V398" s="443"/>
      <c r="W398" s="444"/>
      <c r="X398" s="445"/>
      <c r="Y398" s="502"/>
      <c r="Z398" s="443"/>
      <c r="AA398" s="443"/>
      <c r="AB398" s="444"/>
      <c r="AC398" s="445"/>
      <c r="AD398" s="32"/>
      <c r="AE398" s="444"/>
      <c r="AF398" s="503"/>
    </row>
    <row r="399" spans="2:32" x14ac:dyDescent="0.2">
      <c r="B399" s="506" t="s">
        <v>94</v>
      </c>
      <c r="C399" s="505" t="s">
        <v>2112</v>
      </c>
      <c r="D399" s="443">
        <v>385</v>
      </c>
      <c r="E399" s="445" t="s">
        <v>42</v>
      </c>
      <c r="F399" s="500"/>
      <c r="G399" s="443" t="s">
        <v>2933</v>
      </c>
      <c r="H399" s="443" t="s">
        <v>2933</v>
      </c>
      <c r="I399" s="443" t="s">
        <v>2933</v>
      </c>
      <c r="J399" s="443" t="s">
        <v>2933</v>
      </c>
      <c r="K399" s="443" t="s">
        <v>2933</v>
      </c>
      <c r="L399" s="443"/>
      <c r="M399" s="443"/>
      <c r="N399" s="443" t="s">
        <v>2933</v>
      </c>
      <c r="O399" s="443"/>
      <c r="P399" s="443" t="s">
        <v>2933</v>
      </c>
      <c r="Q399" s="443"/>
      <c r="R399" s="446"/>
      <c r="S399" s="501" t="s">
        <v>3082</v>
      </c>
      <c r="T399" s="442"/>
      <c r="U399" s="443"/>
      <c r="V399" s="443"/>
      <c r="W399" s="444"/>
      <c r="X399" s="445"/>
      <c r="Y399" s="502"/>
      <c r="Z399" s="443"/>
      <c r="AA399" s="443"/>
      <c r="AB399" s="444"/>
      <c r="AC399" s="445"/>
      <c r="AD399" s="32"/>
      <c r="AE399" s="444"/>
      <c r="AF399" s="503"/>
    </row>
    <row r="400" spans="2:32" x14ac:dyDescent="0.2">
      <c r="B400" s="506" t="s">
        <v>94</v>
      </c>
      <c r="C400" s="505" t="s">
        <v>2112</v>
      </c>
      <c r="D400" s="443">
        <v>386</v>
      </c>
      <c r="E400" s="445" t="s">
        <v>42</v>
      </c>
      <c r="F400" s="500"/>
      <c r="G400" s="443" t="s">
        <v>2933</v>
      </c>
      <c r="H400" s="443" t="s">
        <v>2933</v>
      </c>
      <c r="I400" s="443" t="s">
        <v>2933</v>
      </c>
      <c r="J400" s="443" t="s">
        <v>2933</v>
      </c>
      <c r="K400" s="443" t="s">
        <v>2933</v>
      </c>
      <c r="L400" s="443"/>
      <c r="M400" s="443"/>
      <c r="N400" s="443" t="s">
        <v>2933</v>
      </c>
      <c r="O400" s="443"/>
      <c r="P400" s="443" t="s">
        <v>2933</v>
      </c>
      <c r="Q400" s="443"/>
      <c r="R400" s="446"/>
      <c r="S400" s="501" t="s">
        <v>3082</v>
      </c>
      <c r="T400" s="442"/>
      <c r="U400" s="443"/>
      <c r="V400" s="443"/>
      <c r="W400" s="444"/>
      <c r="X400" s="445"/>
      <c r="Y400" s="502"/>
      <c r="Z400" s="443"/>
      <c r="AA400" s="443"/>
      <c r="AB400" s="444"/>
      <c r="AC400" s="445"/>
      <c r="AD400" s="32"/>
      <c r="AE400" s="444"/>
      <c r="AF400" s="503"/>
    </row>
    <row r="401" spans="2:32" x14ac:dyDescent="0.2">
      <c r="B401" s="506" t="s">
        <v>94</v>
      </c>
      <c r="C401" s="505" t="s">
        <v>2112</v>
      </c>
      <c r="D401" s="443">
        <v>387</v>
      </c>
      <c r="E401" s="445" t="s">
        <v>49</v>
      </c>
      <c r="F401" s="500"/>
      <c r="G401" s="443" t="s">
        <v>2933</v>
      </c>
      <c r="H401" s="443" t="s">
        <v>2933</v>
      </c>
      <c r="I401" s="443" t="s">
        <v>2933</v>
      </c>
      <c r="J401" s="443" t="s">
        <v>2933</v>
      </c>
      <c r="K401" s="443" t="s">
        <v>2933</v>
      </c>
      <c r="L401" s="443"/>
      <c r="M401" s="443"/>
      <c r="N401" s="443" t="s">
        <v>2933</v>
      </c>
      <c r="O401" s="443"/>
      <c r="P401" s="443" t="s">
        <v>2933</v>
      </c>
      <c r="Q401" s="443"/>
      <c r="R401" s="446"/>
      <c r="S401" s="501" t="s">
        <v>3082</v>
      </c>
      <c r="T401" s="442"/>
      <c r="U401" s="443"/>
      <c r="V401" s="443"/>
      <c r="W401" s="444"/>
      <c r="X401" s="445"/>
      <c r="Y401" s="502"/>
      <c r="Z401" s="443"/>
      <c r="AA401" s="443"/>
      <c r="AB401" s="444"/>
      <c r="AC401" s="445"/>
      <c r="AD401" s="32"/>
      <c r="AE401" s="444"/>
      <c r="AF401" s="503"/>
    </row>
    <row r="402" spans="2:32" x14ac:dyDescent="0.2">
      <c r="B402" s="506" t="s">
        <v>94</v>
      </c>
      <c r="C402" s="505" t="s">
        <v>2112</v>
      </c>
      <c r="D402" s="443">
        <v>388</v>
      </c>
      <c r="E402" s="445" t="s">
        <v>42</v>
      </c>
      <c r="F402" s="500"/>
      <c r="G402" s="443">
        <v>5</v>
      </c>
      <c r="H402" s="443"/>
      <c r="I402" s="443">
        <v>2</v>
      </c>
      <c r="J402" s="443"/>
      <c r="K402" s="443"/>
      <c r="L402" s="443"/>
      <c r="M402" s="443"/>
      <c r="N402" s="443"/>
      <c r="O402" s="443"/>
      <c r="P402" s="443"/>
      <c r="Q402" s="443"/>
      <c r="R402" s="446"/>
      <c r="S402" s="501" t="s">
        <v>3086</v>
      </c>
      <c r="T402" s="442"/>
      <c r="U402" s="443"/>
      <c r="V402" s="443"/>
      <c r="W402" s="444"/>
      <c r="X402" s="445"/>
      <c r="Y402" s="502"/>
      <c r="Z402" s="443"/>
      <c r="AA402" s="443"/>
      <c r="AB402" s="444"/>
      <c r="AC402" s="445"/>
      <c r="AD402" s="32"/>
      <c r="AE402" s="444"/>
      <c r="AF402" s="503"/>
    </row>
    <row r="403" spans="2:32" x14ac:dyDescent="0.2">
      <c r="B403" s="506" t="s">
        <v>94</v>
      </c>
      <c r="C403" s="505" t="s">
        <v>2112</v>
      </c>
      <c r="D403" s="443">
        <v>389</v>
      </c>
      <c r="E403" s="445" t="s">
        <v>42</v>
      </c>
      <c r="F403" s="500"/>
      <c r="G403" s="443">
        <v>3</v>
      </c>
      <c r="H403" s="443"/>
      <c r="I403" s="443"/>
      <c r="J403" s="443"/>
      <c r="K403" s="443"/>
      <c r="L403" s="443"/>
      <c r="M403" s="443"/>
      <c r="N403" s="443">
        <v>3</v>
      </c>
      <c r="O403" s="443"/>
      <c r="P403" s="443"/>
      <c r="Q403" s="443"/>
      <c r="R403" s="446"/>
      <c r="S403" s="501" t="s">
        <v>1809</v>
      </c>
      <c r="T403" s="442"/>
      <c r="U403" s="443"/>
      <c r="V403" s="443"/>
      <c r="W403" s="444"/>
      <c r="X403" s="445"/>
      <c r="Y403" s="502"/>
      <c r="Z403" s="443"/>
      <c r="AA403" s="443"/>
      <c r="AB403" s="444"/>
      <c r="AC403" s="445"/>
      <c r="AD403" s="32"/>
      <c r="AE403" s="444"/>
      <c r="AF403" s="503"/>
    </row>
    <row r="404" spans="2:32" x14ac:dyDescent="0.2">
      <c r="B404" s="506" t="s">
        <v>94</v>
      </c>
      <c r="C404" s="505" t="s">
        <v>2112</v>
      </c>
      <c r="D404" s="443">
        <v>390</v>
      </c>
      <c r="E404" s="445" t="s">
        <v>42</v>
      </c>
      <c r="F404" s="500"/>
      <c r="G404" s="443">
        <v>3</v>
      </c>
      <c r="H404" s="443"/>
      <c r="I404" s="443"/>
      <c r="J404" s="443"/>
      <c r="K404" s="443"/>
      <c r="L404" s="443"/>
      <c r="M404" s="443"/>
      <c r="N404" s="443"/>
      <c r="O404" s="443"/>
      <c r="P404" s="443"/>
      <c r="Q404" s="443"/>
      <c r="R404" s="446"/>
      <c r="S404" s="501" t="s">
        <v>3019</v>
      </c>
      <c r="T404" s="442"/>
      <c r="U404" s="443"/>
      <c r="V404" s="443"/>
      <c r="W404" s="444"/>
      <c r="X404" s="445"/>
      <c r="Y404" s="502"/>
      <c r="Z404" s="443"/>
      <c r="AA404" s="443"/>
      <c r="AB404" s="444"/>
      <c r="AC404" s="445"/>
      <c r="AD404" s="32"/>
      <c r="AE404" s="444"/>
      <c r="AF404" s="503"/>
    </row>
    <row r="405" spans="2:32" x14ac:dyDescent="0.2">
      <c r="B405" s="506" t="s">
        <v>94</v>
      </c>
      <c r="C405" s="505" t="s">
        <v>2112</v>
      </c>
      <c r="D405" s="443">
        <v>391</v>
      </c>
      <c r="E405" s="445" t="s">
        <v>1110</v>
      </c>
      <c r="F405" s="500"/>
      <c r="G405" s="443">
        <v>2</v>
      </c>
      <c r="H405" s="443"/>
      <c r="I405" s="443">
        <v>9</v>
      </c>
      <c r="J405" s="443"/>
      <c r="K405" s="443"/>
      <c r="L405" s="443"/>
      <c r="M405" s="443"/>
      <c r="N405" s="443"/>
      <c r="O405" s="443"/>
      <c r="P405" s="443">
        <v>3</v>
      </c>
      <c r="Q405" s="443"/>
      <c r="R405" s="446"/>
      <c r="S405" s="501" t="s">
        <v>3087</v>
      </c>
      <c r="T405" s="442"/>
      <c r="U405" s="443"/>
      <c r="V405" s="443"/>
      <c r="W405" s="444"/>
      <c r="X405" s="445"/>
      <c r="Y405" s="502"/>
      <c r="Z405" s="443"/>
      <c r="AA405" s="443"/>
      <c r="AB405" s="444"/>
      <c r="AC405" s="445"/>
      <c r="AD405" s="32"/>
      <c r="AE405" s="444"/>
      <c r="AF405" s="503"/>
    </row>
    <row r="406" spans="2:32" x14ac:dyDescent="0.2">
      <c r="B406" s="506" t="s">
        <v>94</v>
      </c>
      <c r="C406" s="505" t="s">
        <v>2112</v>
      </c>
      <c r="D406" s="443">
        <v>392</v>
      </c>
      <c r="E406" s="445" t="s">
        <v>42</v>
      </c>
      <c r="F406" s="500"/>
      <c r="G406" s="443">
        <v>3</v>
      </c>
      <c r="H406" s="443"/>
      <c r="I406" s="443"/>
      <c r="J406" s="443"/>
      <c r="K406" s="443"/>
      <c r="L406" s="443"/>
      <c r="M406" s="443"/>
      <c r="N406" s="443"/>
      <c r="O406" s="443"/>
      <c r="P406" s="443"/>
      <c r="Q406" s="443"/>
      <c r="R406" s="446"/>
      <c r="S406" s="501" t="s">
        <v>3019</v>
      </c>
      <c r="T406" s="442"/>
      <c r="U406" s="443"/>
      <c r="V406" s="443"/>
      <c r="W406" s="444"/>
      <c r="X406" s="445"/>
      <c r="Y406" s="502"/>
      <c r="Z406" s="443"/>
      <c r="AA406" s="443"/>
      <c r="AB406" s="444"/>
      <c r="AC406" s="445"/>
      <c r="AD406" s="32"/>
      <c r="AE406" s="444"/>
      <c r="AF406" s="503"/>
    </row>
    <row r="407" spans="2:32" x14ac:dyDescent="0.2">
      <c r="B407" s="506" t="s">
        <v>94</v>
      </c>
      <c r="C407" s="505" t="s">
        <v>2112</v>
      </c>
      <c r="D407" s="443">
        <v>393</v>
      </c>
      <c r="E407" s="445" t="s">
        <v>42</v>
      </c>
      <c r="F407" s="500"/>
      <c r="G407" s="443">
        <v>3</v>
      </c>
      <c r="H407" s="443"/>
      <c r="I407" s="443"/>
      <c r="J407" s="443"/>
      <c r="K407" s="443">
        <v>3</v>
      </c>
      <c r="L407" s="443"/>
      <c r="M407" s="443"/>
      <c r="N407" s="443"/>
      <c r="O407" s="443"/>
      <c r="P407" s="443"/>
      <c r="Q407" s="443"/>
      <c r="R407" s="446"/>
      <c r="S407" s="501" t="s">
        <v>3088</v>
      </c>
      <c r="T407" s="442"/>
      <c r="U407" s="443"/>
      <c r="V407" s="443"/>
      <c r="W407" s="444"/>
      <c r="X407" s="445"/>
      <c r="Y407" s="502"/>
      <c r="Z407" s="443"/>
      <c r="AA407" s="443"/>
      <c r="AB407" s="444"/>
      <c r="AC407" s="445"/>
      <c r="AD407" s="32"/>
      <c r="AE407" s="444"/>
      <c r="AF407" s="503"/>
    </row>
    <row r="408" spans="2:32" x14ac:dyDescent="0.2">
      <c r="B408" s="506" t="s">
        <v>94</v>
      </c>
      <c r="C408" s="505" t="s">
        <v>2112</v>
      </c>
      <c r="D408" s="443">
        <v>394</v>
      </c>
      <c r="E408" s="445" t="s">
        <v>1110</v>
      </c>
      <c r="F408" s="500"/>
      <c r="G408" s="443">
        <v>3</v>
      </c>
      <c r="H408" s="443"/>
      <c r="I408" s="443">
        <v>9</v>
      </c>
      <c r="J408" s="443"/>
      <c r="K408" s="443"/>
      <c r="L408" s="443"/>
      <c r="M408" s="443"/>
      <c r="N408" s="443"/>
      <c r="O408" s="443"/>
      <c r="P408" s="443"/>
      <c r="Q408" s="443"/>
      <c r="R408" s="446"/>
      <c r="S408" s="501" t="s">
        <v>3040</v>
      </c>
      <c r="T408" s="442"/>
      <c r="U408" s="443"/>
      <c r="V408" s="443"/>
      <c r="W408" s="444"/>
      <c r="X408" s="445"/>
      <c r="Y408" s="502"/>
      <c r="Z408" s="443"/>
      <c r="AA408" s="443"/>
      <c r="AB408" s="444"/>
      <c r="AC408" s="445"/>
      <c r="AD408" s="32"/>
      <c r="AE408" s="444"/>
      <c r="AF408" s="503"/>
    </row>
    <row r="409" spans="2:32" x14ac:dyDescent="0.2">
      <c r="B409" s="506" t="s">
        <v>94</v>
      </c>
      <c r="C409" s="505" t="s">
        <v>2112</v>
      </c>
      <c r="D409" s="443">
        <v>395</v>
      </c>
      <c r="E409" s="445" t="s">
        <v>52</v>
      </c>
      <c r="F409" s="500"/>
      <c r="G409" s="443"/>
      <c r="H409" s="443"/>
      <c r="I409" s="443">
        <v>3</v>
      </c>
      <c r="J409" s="443"/>
      <c r="K409" s="443">
        <v>3</v>
      </c>
      <c r="L409" s="443"/>
      <c r="M409" s="443"/>
      <c r="N409" s="443"/>
      <c r="O409" s="443"/>
      <c r="P409" s="443"/>
      <c r="Q409" s="443"/>
      <c r="R409" s="446"/>
      <c r="S409" s="501" t="s">
        <v>3089</v>
      </c>
      <c r="T409" s="442"/>
      <c r="U409" s="443"/>
      <c r="V409" s="443"/>
      <c r="W409" s="444"/>
      <c r="X409" s="445"/>
      <c r="Y409" s="502"/>
      <c r="Z409" s="443"/>
      <c r="AA409" s="443"/>
      <c r="AB409" s="444"/>
      <c r="AC409" s="445"/>
      <c r="AD409" s="32"/>
      <c r="AE409" s="444"/>
      <c r="AF409" s="503"/>
    </row>
    <row r="410" spans="2:32" x14ac:dyDescent="0.2">
      <c r="B410" s="506" t="s">
        <v>94</v>
      </c>
      <c r="C410" s="505" t="s">
        <v>2112</v>
      </c>
      <c r="D410" s="443">
        <v>396</v>
      </c>
      <c r="E410" s="445" t="s">
        <v>1109</v>
      </c>
      <c r="F410" s="500"/>
      <c r="G410" s="443">
        <v>5</v>
      </c>
      <c r="H410" s="443"/>
      <c r="I410" s="443">
        <v>3</v>
      </c>
      <c r="J410" s="443"/>
      <c r="K410" s="443"/>
      <c r="L410" s="443"/>
      <c r="M410" s="443"/>
      <c r="N410" s="443"/>
      <c r="O410" s="443"/>
      <c r="P410" s="443"/>
      <c r="Q410" s="443"/>
      <c r="R410" s="446"/>
      <c r="S410" s="501" t="s">
        <v>1118</v>
      </c>
      <c r="T410" s="442"/>
      <c r="U410" s="443"/>
      <c r="V410" s="443"/>
      <c r="W410" s="444"/>
      <c r="X410" s="445"/>
      <c r="Y410" s="502"/>
      <c r="Z410" s="443"/>
      <c r="AA410" s="443"/>
      <c r="AB410" s="444"/>
      <c r="AC410" s="445"/>
      <c r="AD410" s="32"/>
      <c r="AE410" s="444"/>
      <c r="AF410" s="503"/>
    </row>
    <row r="411" spans="2:32" x14ac:dyDescent="0.2">
      <c r="B411" s="506" t="s">
        <v>94</v>
      </c>
      <c r="C411" s="505" t="s">
        <v>2112</v>
      </c>
      <c r="D411" s="443">
        <v>397</v>
      </c>
      <c r="E411" s="445" t="s">
        <v>49</v>
      </c>
      <c r="F411" s="500"/>
      <c r="G411" s="443"/>
      <c r="H411" s="443"/>
      <c r="I411" s="443">
        <v>3</v>
      </c>
      <c r="J411" s="443"/>
      <c r="K411" s="443">
        <v>3</v>
      </c>
      <c r="L411" s="443"/>
      <c r="M411" s="443"/>
      <c r="N411" s="443"/>
      <c r="O411" s="443"/>
      <c r="P411" s="443"/>
      <c r="Q411" s="443"/>
      <c r="R411" s="446"/>
      <c r="S411" s="501" t="s">
        <v>3090</v>
      </c>
      <c r="T411" s="442"/>
      <c r="U411" s="443"/>
      <c r="V411" s="443"/>
      <c r="W411" s="444"/>
      <c r="X411" s="445"/>
      <c r="Y411" s="502"/>
      <c r="Z411" s="443"/>
      <c r="AA411" s="443"/>
      <c r="AB411" s="444"/>
      <c r="AC411" s="445"/>
      <c r="AD411" s="32"/>
      <c r="AE411" s="444"/>
      <c r="AF411" s="503"/>
    </row>
    <row r="412" spans="2:32" x14ac:dyDescent="0.2">
      <c r="B412" s="506" t="s">
        <v>94</v>
      </c>
      <c r="C412" s="505" t="s">
        <v>2112</v>
      </c>
      <c r="D412" s="443">
        <v>398</v>
      </c>
      <c r="E412" s="445" t="s">
        <v>44</v>
      </c>
      <c r="F412" s="500"/>
      <c r="G412" s="443">
        <v>1</v>
      </c>
      <c r="H412" s="443"/>
      <c r="I412" s="443">
        <v>6</v>
      </c>
      <c r="J412" s="443"/>
      <c r="K412" s="443"/>
      <c r="L412" s="443"/>
      <c r="M412" s="443"/>
      <c r="N412" s="443"/>
      <c r="O412" s="443"/>
      <c r="P412" s="443"/>
      <c r="Q412" s="443"/>
      <c r="R412" s="446"/>
      <c r="S412" s="501" t="s">
        <v>3021</v>
      </c>
      <c r="T412" s="442"/>
      <c r="U412" s="443"/>
      <c r="V412" s="443"/>
      <c r="W412" s="444"/>
      <c r="X412" s="445"/>
      <c r="Y412" s="502"/>
      <c r="Z412" s="443"/>
      <c r="AA412" s="443"/>
      <c r="AB412" s="444"/>
      <c r="AC412" s="445"/>
      <c r="AD412" s="32"/>
      <c r="AE412" s="444"/>
      <c r="AF412" s="503"/>
    </row>
    <row r="413" spans="2:32" x14ac:dyDescent="0.2">
      <c r="B413" s="506" t="s">
        <v>94</v>
      </c>
      <c r="C413" s="505" t="s">
        <v>2112</v>
      </c>
      <c r="D413" s="443">
        <v>399</v>
      </c>
      <c r="E413" s="445" t="s">
        <v>1112</v>
      </c>
      <c r="F413" s="500"/>
      <c r="G413" s="443">
        <v>2</v>
      </c>
      <c r="H413" s="443"/>
      <c r="I413" s="443">
        <v>9</v>
      </c>
      <c r="J413" s="443"/>
      <c r="K413" s="443"/>
      <c r="L413" s="443"/>
      <c r="M413" s="443"/>
      <c r="N413" s="443"/>
      <c r="O413" s="443"/>
      <c r="P413" s="443"/>
      <c r="Q413" s="443"/>
      <c r="R413" s="446"/>
      <c r="S413" s="501" t="s">
        <v>1497</v>
      </c>
      <c r="T413" s="442"/>
      <c r="U413" s="443"/>
      <c r="V413" s="443"/>
      <c r="W413" s="444"/>
      <c r="X413" s="445"/>
      <c r="Y413" s="502"/>
      <c r="Z413" s="443"/>
      <c r="AA413" s="443"/>
      <c r="AB413" s="444"/>
      <c r="AC413" s="445"/>
      <c r="AD413" s="32"/>
      <c r="AE413" s="444"/>
      <c r="AF413" s="503"/>
    </row>
    <row r="414" spans="2:32" x14ac:dyDescent="0.2">
      <c r="B414" s="506" t="s">
        <v>94</v>
      </c>
      <c r="C414" s="505" t="s">
        <v>2112</v>
      </c>
      <c r="D414" s="443">
        <v>400</v>
      </c>
      <c r="E414" s="445" t="s">
        <v>1109</v>
      </c>
      <c r="F414" s="500"/>
      <c r="G414" s="443">
        <v>4</v>
      </c>
      <c r="H414" s="443"/>
      <c r="I414" s="443">
        <v>3</v>
      </c>
      <c r="J414" s="443"/>
      <c r="K414" s="443"/>
      <c r="L414" s="443"/>
      <c r="M414" s="443"/>
      <c r="N414" s="443">
        <v>3</v>
      </c>
      <c r="O414" s="443"/>
      <c r="P414" s="443">
        <v>3</v>
      </c>
      <c r="Q414" s="443"/>
      <c r="R414" s="446"/>
      <c r="S414" s="509" t="s">
        <v>3091</v>
      </c>
      <c r="T414" s="442"/>
      <c r="U414" s="443"/>
      <c r="V414" s="443"/>
      <c r="W414" s="444"/>
      <c r="X414" s="445"/>
      <c r="Y414" s="502"/>
      <c r="Z414" s="443"/>
      <c r="AA414" s="443"/>
      <c r="AB414" s="444"/>
      <c r="AC414" s="445"/>
      <c r="AD414" s="32"/>
      <c r="AE414" s="444"/>
      <c r="AF414" s="503"/>
    </row>
    <row r="415" spans="2:32" x14ac:dyDescent="0.2">
      <c r="B415" s="506" t="s">
        <v>94</v>
      </c>
      <c r="C415" s="505" t="s">
        <v>2112</v>
      </c>
      <c r="D415" s="443">
        <v>401</v>
      </c>
      <c r="E415" s="445" t="s">
        <v>52</v>
      </c>
      <c r="F415" s="500"/>
      <c r="G415" s="443"/>
      <c r="H415" s="443"/>
      <c r="I415" s="443">
        <v>3</v>
      </c>
      <c r="J415" s="443"/>
      <c r="K415" s="443">
        <v>3</v>
      </c>
      <c r="L415" s="443"/>
      <c r="M415" s="443"/>
      <c r="N415" s="443"/>
      <c r="O415" s="443"/>
      <c r="P415" s="443"/>
      <c r="Q415" s="443"/>
      <c r="R415" s="446"/>
      <c r="S415" s="509" t="s">
        <v>1946</v>
      </c>
      <c r="T415" s="442"/>
      <c r="U415" s="443"/>
      <c r="V415" s="443"/>
      <c r="W415" s="444"/>
      <c r="X415" s="445"/>
      <c r="Y415" s="502"/>
      <c r="Z415" s="443"/>
      <c r="AA415" s="443"/>
      <c r="AB415" s="444"/>
      <c r="AC415" s="445"/>
      <c r="AD415" s="32"/>
      <c r="AE415" s="444"/>
      <c r="AF415" s="503"/>
    </row>
    <row r="416" spans="2:32" x14ac:dyDescent="0.2">
      <c r="B416" s="506" t="s">
        <v>94</v>
      </c>
      <c r="C416" s="505" t="s">
        <v>2112</v>
      </c>
      <c r="D416" s="443">
        <v>402</v>
      </c>
      <c r="E416" s="445" t="s">
        <v>1109</v>
      </c>
      <c r="F416" s="500"/>
      <c r="G416" s="443"/>
      <c r="H416" s="443"/>
      <c r="I416" s="443"/>
      <c r="J416" s="443"/>
      <c r="K416" s="443"/>
      <c r="L416" s="443"/>
      <c r="M416" s="443"/>
      <c r="N416" s="443">
        <v>1</v>
      </c>
      <c r="O416" s="443"/>
      <c r="P416" s="443"/>
      <c r="Q416" s="443"/>
      <c r="R416" s="446"/>
      <c r="S416" s="501" t="s">
        <v>3092</v>
      </c>
      <c r="T416" s="442"/>
      <c r="U416" s="443"/>
      <c r="V416" s="443"/>
      <c r="W416" s="444"/>
      <c r="X416" s="445"/>
      <c r="Y416" s="502"/>
      <c r="Z416" s="443"/>
      <c r="AA416" s="443"/>
      <c r="AB416" s="444"/>
      <c r="AC416" s="445"/>
      <c r="AD416" s="32"/>
      <c r="AE416" s="444"/>
      <c r="AF416" s="503"/>
    </row>
    <row r="417" spans="2:32" x14ac:dyDescent="0.2">
      <c r="B417" s="506" t="s">
        <v>94</v>
      </c>
      <c r="C417" s="505" t="s">
        <v>2112</v>
      </c>
      <c r="D417" s="443">
        <v>403</v>
      </c>
      <c r="E417" s="445" t="s">
        <v>42</v>
      </c>
      <c r="F417" s="500"/>
      <c r="G417" s="443" t="s">
        <v>2933</v>
      </c>
      <c r="H417" s="443" t="s">
        <v>2933</v>
      </c>
      <c r="I417" s="443" t="s">
        <v>2933</v>
      </c>
      <c r="J417" s="443" t="s">
        <v>2933</v>
      </c>
      <c r="K417" s="443" t="s">
        <v>2933</v>
      </c>
      <c r="L417" s="443"/>
      <c r="M417" s="443"/>
      <c r="N417" s="443" t="s">
        <v>2933</v>
      </c>
      <c r="O417" s="443"/>
      <c r="P417" s="443" t="s">
        <v>2933</v>
      </c>
      <c r="Q417" s="443"/>
      <c r="R417" s="446"/>
      <c r="S417" s="501" t="s">
        <v>3068</v>
      </c>
      <c r="T417" s="442"/>
      <c r="U417" s="443"/>
      <c r="V417" s="443"/>
      <c r="W417" s="444"/>
      <c r="X417" s="445"/>
      <c r="Y417" s="502"/>
      <c r="Z417" s="443"/>
      <c r="AA417" s="443"/>
      <c r="AB417" s="444"/>
      <c r="AC417" s="445"/>
      <c r="AD417" s="32"/>
      <c r="AE417" s="444"/>
      <c r="AF417" s="503"/>
    </row>
    <row r="418" spans="2:32" x14ac:dyDescent="0.2">
      <c r="B418" s="506" t="s">
        <v>94</v>
      </c>
      <c r="C418" s="505" t="s">
        <v>2112</v>
      </c>
      <c r="D418" s="443">
        <v>404</v>
      </c>
      <c r="E418" s="445" t="s">
        <v>49</v>
      </c>
      <c r="F418" s="500"/>
      <c r="G418" s="443" t="s">
        <v>2933</v>
      </c>
      <c r="H418" s="443" t="s">
        <v>2933</v>
      </c>
      <c r="I418" s="443" t="s">
        <v>2933</v>
      </c>
      <c r="J418" s="443" t="s">
        <v>2933</v>
      </c>
      <c r="K418" s="443" t="s">
        <v>2933</v>
      </c>
      <c r="L418" s="443"/>
      <c r="M418" s="443"/>
      <c r="N418" s="443" t="s">
        <v>2933</v>
      </c>
      <c r="O418" s="443"/>
      <c r="P418" s="443" t="s">
        <v>2933</v>
      </c>
      <c r="Q418" s="443"/>
      <c r="R418" s="446"/>
      <c r="S418" s="501" t="s">
        <v>3067</v>
      </c>
      <c r="T418" s="442"/>
      <c r="U418" s="443"/>
      <c r="V418" s="443"/>
      <c r="W418" s="444"/>
      <c r="X418" s="445"/>
      <c r="Y418" s="502"/>
      <c r="Z418" s="443"/>
      <c r="AA418" s="443"/>
      <c r="AB418" s="444"/>
      <c r="AC418" s="445"/>
      <c r="AD418" s="32"/>
      <c r="AE418" s="444"/>
      <c r="AF418" s="503"/>
    </row>
    <row r="419" spans="2:32" x14ac:dyDescent="0.2">
      <c r="B419" s="506" t="s">
        <v>94</v>
      </c>
      <c r="C419" s="505" t="s">
        <v>2112</v>
      </c>
      <c r="D419" s="443">
        <v>405</v>
      </c>
      <c r="E419" s="445" t="s">
        <v>55</v>
      </c>
      <c r="F419" s="500"/>
      <c r="G419" s="443">
        <v>1</v>
      </c>
      <c r="H419" s="443"/>
      <c r="I419" s="443">
        <v>3</v>
      </c>
      <c r="J419" s="443"/>
      <c r="K419" s="443"/>
      <c r="L419" s="443"/>
      <c r="M419" s="443"/>
      <c r="N419" s="443"/>
      <c r="O419" s="443"/>
      <c r="P419" s="443"/>
      <c r="Q419" s="443"/>
      <c r="R419" s="446"/>
      <c r="S419" s="501" t="s">
        <v>3093</v>
      </c>
      <c r="T419" s="442"/>
      <c r="U419" s="443"/>
      <c r="V419" s="443"/>
      <c r="W419" s="444"/>
      <c r="X419" s="445"/>
      <c r="Y419" s="502"/>
      <c r="Z419" s="443"/>
      <c r="AA419" s="443"/>
      <c r="AB419" s="444"/>
      <c r="AC419" s="445"/>
      <c r="AD419" s="32"/>
      <c r="AE419" s="444"/>
      <c r="AF419" s="503"/>
    </row>
    <row r="420" spans="2:32" x14ac:dyDescent="0.2">
      <c r="B420" s="506" t="s">
        <v>94</v>
      </c>
      <c r="C420" s="505" t="s">
        <v>2112</v>
      </c>
      <c r="D420" s="443">
        <v>406</v>
      </c>
      <c r="E420" s="445" t="s">
        <v>42</v>
      </c>
      <c r="F420" s="500"/>
      <c r="G420" s="443" t="s">
        <v>2933</v>
      </c>
      <c r="H420" s="443" t="s">
        <v>2933</v>
      </c>
      <c r="I420" s="443" t="s">
        <v>2933</v>
      </c>
      <c r="J420" s="443" t="s">
        <v>2933</v>
      </c>
      <c r="K420" s="443" t="s">
        <v>2933</v>
      </c>
      <c r="L420" s="443"/>
      <c r="M420" s="443"/>
      <c r="N420" s="443" t="s">
        <v>2933</v>
      </c>
      <c r="O420" s="443"/>
      <c r="P420" s="443" t="s">
        <v>2933</v>
      </c>
      <c r="Q420" s="443"/>
      <c r="R420" s="446"/>
      <c r="S420" s="501" t="s">
        <v>3067</v>
      </c>
      <c r="T420" s="442"/>
      <c r="U420" s="443"/>
      <c r="V420" s="443"/>
      <c r="W420" s="444"/>
      <c r="X420" s="445"/>
      <c r="Y420" s="502"/>
      <c r="Z420" s="443"/>
      <c r="AA420" s="443"/>
      <c r="AB420" s="444"/>
      <c r="AC420" s="445"/>
      <c r="AD420" s="32"/>
      <c r="AE420" s="444"/>
      <c r="AF420" s="503"/>
    </row>
    <row r="421" spans="2:32" x14ac:dyDescent="0.2">
      <c r="B421" s="506" t="s">
        <v>94</v>
      </c>
      <c r="C421" s="505" t="s">
        <v>2112</v>
      </c>
      <c r="D421" s="443">
        <v>407</v>
      </c>
      <c r="E421" s="445" t="s">
        <v>52</v>
      </c>
      <c r="F421" s="500"/>
      <c r="G421" s="443" t="s">
        <v>2933</v>
      </c>
      <c r="H421" s="443" t="s">
        <v>2933</v>
      </c>
      <c r="I421" s="443" t="s">
        <v>2933</v>
      </c>
      <c r="J421" s="443" t="s">
        <v>2933</v>
      </c>
      <c r="K421" s="443" t="s">
        <v>2933</v>
      </c>
      <c r="L421" s="443"/>
      <c r="M421" s="443"/>
      <c r="N421" s="443" t="s">
        <v>2933</v>
      </c>
      <c r="O421" s="443"/>
      <c r="P421" s="443" t="s">
        <v>2933</v>
      </c>
      <c r="Q421" s="443"/>
      <c r="R421" s="446"/>
      <c r="S421" s="501" t="s">
        <v>3094</v>
      </c>
      <c r="T421" s="442"/>
      <c r="U421" s="443"/>
      <c r="V421" s="443"/>
      <c r="W421" s="444"/>
      <c r="X421" s="445"/>
      <c r="Y421" s="502"/>
      <c r="Z421" s="443"/>
      <c r="AA421" s="443"/>
      <c r="AB421" s="444"/>
      <c r="AC421" s="445"/>
      <c r="AD421" s="32"/>
      <c r="AE421" s="444"/>
      <c r="AF421" s="503"/>
    </row>
    <row r="422" spans="2:32" x14ac:dyDescent="0.2">
      <c r="B422" s="506" t="s">
        <v>94</v>
      </c>
      <c r="C422" s="505" t="s">
        <v>2112</v>
      </c>
      <c r="D422" s="443">
        <v>408</v>
      </c>
      <c r="E422" s="445" t="s">
        <v>55</v>
      </c>
      <c r="F422" s="500"/>
      <c r="G422" s="443">
        <v>1</v>
      </c>
      <c r="H422" s="443">
        <v>6</v>
      </c>
      <c r="I422" s="443"/>
      <c r="J422" s="443"/>
      <c r="K422" s="443">
        <v>3</v>
      </c>
      <c r="L422" s="443"/>
      <c r="M422" s="443"/>
      <c r="N422" s="443"/>
      <c r="O422" s="443"/>
      <c r="P422" s="443"/>
      <c r="Q422" s="443"/>
      <c r="R422" s="446"/>
      <c r="S422" s="501" t="s">
        <v>2134</v>
      </c>
      <c r="T422" s="442"/>
      <c r="U422" s="443"/>
      <c r="V422" s="443"/>
      <c r="W422" s="444"/>
      <c r="X422" s="445"/>
      <c r="Y422" s="502"/>
      <c r="Z422" s="443"/>
      <c r="AA422" s="443"/>
      <c r="AB422" s="444"/>
      <c r="AC422" s="445"/>
      <c r="AD422" s="32"/>
      <c r="AE422" s="444"/>
      <c r="AF422" s="503"/>
    </row>
    <row r="423" spans="2:32" x14ac:dyDescent="0.2">
      <c r="B423" s="506" t="s">
        <v>94</v>
      </c>
      <c r="C423" s="505" t="s">
        <v>2112</v>
      </c>
      <c r="D423" s="443">
        <v>409</v>
      </c>
      <c r="E423" s="445" t="s">
        <v>42</v>
      </c>
      <c r="F423" s="500"/>
      <c r="G423" s="443">
        <v>3</v>
      </c>
      <c r="H423" s="443"/>
      <c r="I423" s="443"/>
      <c r="J423" s="443"/>
      <c r="K423" s="443"/>
      <c r="L423" s="443"/>
      <c r="M423" s="443"/>
      <c r="N423" s="443"/>
      <c r="O423" s="443"/>
      <c r="P423" s="443"/>
      <c r="Q423" s="443"/>
      <c r="R423" s="446"/>
      <c r="S423" s="501" t="s">
        <v>3023</v>
      </c>
      <c r="T423" s="442"/>
      <c r="U423" s="443"/>
      <c r="V423" s="443"/>
      <c r="W423" s="444"/>
      <c r="X423" s="445"/>
      <c r="Y423" s="502"/>
      <c r="Z423" s="443"/>
      <c r="AA423" s="443"/>
      <c r="AB423" s="444"/>
      <c r="AC423" s="445"/>
      <c r="AD423" s="32"/>
      <c r="AE423" s="444"/>
      <c r="AF423" s="503"/>
    </row>
    <row r="424" spans="2:32" x14ac:dyDescent="0.2">
      <c r="B424" s="506" t="s">
        <v>94</v>
      </c>
      <c r="C424" s="505" t="s">
        <v>2112</v>
      </c>
      <c r="D424" s="443">
        <v>410</v>
      </c>
      <c r="E424" s="445" t="s">
        <v>42</v>
      </c>
      <c r="F424" s="500"/>
      <c r="G424" s="443">
        <v>3</v>
      </c>
      <c r="H424" s="443"/>
      <c r="I424" s="443"/>
      <c r="J424" s="443"/>
      <c r="K424" s="443"/>
      <c r="L424" s="443"/>
      <c r="M424" s="443"/>
      <c r="N424" s="443"/>
      <c r="O424" s="443"/>
      <c r="P424" s="443"/>
      <c r="Q424" s="443"/>
      <c r="R424" s="446"/>
      <c r="S424" s="501" t="s">
        <v>3023</v>
      </c>
      <c r="T424" s="442"/>
      <c r="U424" s="443"/>
      <c r="V424" s="443"/>
      <c r="W424" s="444"/>
      <c r="X424" s="445"/>
      <c r="Y424" s="502"/>
      <c r="Z424" s="443"/>
      <c r="AA424" s="443"/>
      <c r="AB424" s="444"/>
      <c r="AC424" s="445"/>
      <c r="AD424" s="32"/>
      <c r="AE424" s="444"/>
      <c r="AF424" s="503"/>
    </row>
    <row r="425" spans="2:32" x14ac:dyDescent="0.2">
      <c r="B425" s="506" t="s">
        <v>94</v>
      </c>
      <c r="C425" s="505" t="s">
        <v>2112</v>
      </c>
      <c r="D425" s="443">
        <v>411</v>
      </c>
      <c r="E425" s="445" t="s">
        <v>42</v>
      </c>
      <c r="F425" s="500"/>
      <c r="G425" s="443">
        <v>3</v>
      </c>
      <c r="H425" s="443"/>
      <c r="I425" s="443"/>
      <c r="J425" s="443"/>
      <c r="K425" s="443"/>
      <c r="L425" s="443"/>
      <c r="M425" s="443"/>
      <c r="N425" s="443"/>
      <c r="O425" s="443"/>
      <c r="P425" s="443"/>
      <c r="Q425" s="443"/>
      <c r="R425" s="446"/>
      <c r="S425" s="501" t="s">
        <v>1809</v>
      </c>
      <c r="T425" s="442"/>
      <c r="U425" s="443"/>
      <c r="V425" s="443"/>
      <c r="W425" s="444"/>
      <c r="X425" s="445"/>
      <c r="Y425" s="502"/>
      <c r="Z425" s="443"/>
      <c r="AA425" s="443"/>
      <c r="AB425" s="444"/>
      <c r="AC425" s="445"/>
      <c r="AD425" s="32"/>
      <c r="AE425" s="444"/>
      <c r="AF425" s="503"/>
    </row>
    <row r="426" spans="2:32" x14ac:dyDescent="0.2">
      <c r="B426" s="506" t="s">
        <v>94</v>
      </c>
      <c r="C426" s="505" t="s">
        <v>2112</v>
      </c>
      <c r="D426" s="443">
        <v>412</v>
      </c>
      <c r="E426" s="445" t="s">
        <v>42</v>
      </c>
      <c r="F426" s="500"/>
      <c r="G426" s="443">
        <v>3</v>
      </c>
      <c r="H426" s="443"/>
      <c r="I426" s="443"/>
      <c r="J426" s="443"/>
      <c r="K426" s="443"/>
      <c r="L426" s="443"/>
      <c r="M426" s="443"/>
      <c r="N426" s="443">
        <v>3</v>
      </c>
      <c r="O426" s="443"/>
      <c r="P426" s="443"/>
      <c r="Q426" s="443"/>
      <c r="R426" s="446"/>
      <c r="S426" s="501" t="s">
        <v>1497</v>
      </c>
      <c r="T426" s="442"/>
      <c r="U426" s="443"/>
      <c r="V426" s="443"/>
      <c r="W426" s="444"/>
      <c r="X426" s="445"/>
      <c r="Y426" s="502"/>
      <c r="Z426" s="443"/>
      <c r="AA426" s="443"/>
      <c r="AB426" s="444"/>
      <c r="AC426" s="445"/>
      <c r="AD426" s="32"/>
      <c r="AE426" s="444"/>
      <c r="AF426" s="503"/>
    </row>
    <row r="427" spans="2:32" x14ac:dyDescent="0.2">
      <c r="B427" s="506" t="s">
        <v>94</v>
      </c>
      <c r="C427" s="505" t="s">
        <v>2112</v>
      </c>
      <c r="D427" s="443">
        <v>413</v>
      </c>
      <c r="E427" s="445" t="s">
        <v>50</v>
      </c>
      <c r="F427" s="500"/>
      <c r="G427" s="443">
        <v>1</v>
      </c>
      <c r="H427" s="443"/>
      <c r="I427" s="443">
        <v>6</v>
      </c>
      <c r="J427" s="443"/>
      <c r="K427" s="443"/>
      <c r="L427" s="443"/>
      <c r="M427" s="443"/>
      <c r="N427" s="443"/>
      <c r="O427" s="443"/>
      <c r="P427" s="443"/>
      <c r="Q427" s="443"/>
      <c r="R427" s="446"/>
      <c r="S427" s="509" t="s">
        <v>1116</v>
      </c>
      <c r="T427" s="442"/>
      <c r="U427" s="443"/>
      <c r="V427" s="443"/>
      <c r="W427" s="444"/>
      <c r="X427" s="445"/>
      <c r="Y427" s="502"/>
      <c r="Z427" s="443"/>
      <c r="AA427" s="443"/>
      <c r="AB427" s="444"/>
      <c r="AC427" s="445"/>
      <c r="AD427" s="32"/>
      <c r="AE427" s="444"/>
      <c r="AF427" s="503"/>
    </row>
    <row r="428" spans="2:32" x14ac:dyDescent="0.2">
      <c r="B428" s="506" t="s">
        <v>94</v>
      </c>
      <c r="C428" s="505" t="s">
        <v>2112</v>
      </c>
      <c r="D428" s="443">
        <v>414</v>
      </c>
      <c r="E428" s="445" t="s">
        <v>42</v>
      </c>
      <c r="F428" s="500"/>
      <c r="G428" s="443">
        <v>3</v>
      </c>
      <c r="H428" s="443"/>
      <c r="I428" s="443"/>
      <c r="J428" s="443"/>
      <c r="K428" s="443"/>
      <c r="L428" s="443"/>
      <c r="M428" s="443"/>
      <c r="N428" s="443">
        <v>3</v>
      </c>
      <c r="O428" s="443"/>
      <c r="P428" s="443"/>
      <c r="Q428" s="443"/>
      <c r="R428" s="446"/>
      <c r="S428" s="501" t="s">
        <v>3095</v>
      </c>
      <c r="T428" s="442"/>
      <c r="U428" s="443"/>
      <c r="V428" s="443"/>
      <c r="W428" s="444"/>
      <c r="X428" s="445"/>
      <c r="Y428" s="502"/>
      <c r="Z428" s="443"/>
      <c r="AA428" s="443"/>
      <c r="AB428" s="444"/>
      <c r="AC428" s="445"/>
      <c r="AD428" s="32"/>
      <c r="AE428" s="444"/>
      <c r="AF428" s="503"/>
    </row>
    <row r="429" spans="2:32" x14ac:dyDescent="0.2">
      <c r="B429" s="506" t="s">
        <v>94</v>
      </c>
      <c r="C429" s="505" t="s">
        <v>2112</v>
      </c>
      <c r="D429" s="443">
        <v>415</v>
      </c>
      <c r="E429" s="445" t="s">
        <v>2399</v>
      </c>
      <c r="F429" s="500"/>
      <c r="G429" s="443">
        <v>2</v>
      </c>
      <c r="H429" s="443">
        <v>3</v>
      </c>
      <c r="I429" s="443">
        <v>6</v>
      </c>
      <c r="J429" s="443"/>
      <c r="K429" s="443">
        <v>3</v>
      </c>
      <c r="L429" s="443"/>
      <c r="M429" s="443"/>
      <c r="N429" s="443"/>
      <c r="O429" s="443"/>
      <c r="P429" s="443"/>
      <c r="Q429" s="443"/>
      <c r="R429" s="446"/>
      <c r="S429" s="501" t="s">
        <v>3096</v>
      </c>
      <c r="T429" s="442"/>
      <c r="U429" s="443"/>
      <c r="V429" s="443"/>
      <c r="W429" s="444"/>
      <c r="X429" s="445"/>
      <c r="Y429" s="502"/>
      <c r="Z429" s="443"/>
      <c r="AA429" s="443"/>
      <c r="AB429" s="444"/>
      <c r="AC429" s="445"/>
      <c r="AD429" s="32"/>
      <c r="AE429" s="444"/>
      <c r="AF429" s="503"/>
    </row>
    <row r="430" spans="2:32" x14ac:dyDescent="0.2">
      <c r="B430" s="506" t="s">
        <v>94</v>
      </c>
      <c r="C430" s="505" t="s">
        <v>2112</v>
      </c>
      <c r="D430" s="443">
        <v>416</v>
      </c>
      <c r="E430" s="445" t="s">
        <v>53</v>
      </c>
      <c r="F430" s="500"/>
      <c r="G430" s="443"/>
      <c r="H430" s="443"/>
      <c r="I430" s="443">
        <v>3</v>
      </c>
      <c r="J430" s="443"/>
      <c r="K430" s="443">
        <v>3</v>
      </c>
      <c r="L430" s="443"/>
      <c r="M430" s="443"/>
      <c r="N430" s="443"/>
      <c r="O430" s="443"/>
      <c r="P430" s="443"/>
      <c r="Q430" s="443"/>
      <c r="R430" s="446"/>
      <c r="S430" s="501" t="s">
        <v>1909</v>
      </c>
      <c r="T430" s="442"/>
      <c r="U430" s="443"/>
      <c r="V430" s="443"/>
      <c r="W430" s="444"/>
      <c r="X430" s="445"/>
      <c r="Y430" s="502"/>
      <c r="Z430" s="443"/>
      <c r="AA430" s="443"/>
      <c r="AB430" s="444"/>
      <c r="AC430" s="445"/>
      <c r="AD430" s="32"/>
      <c r="AE430" s="444"/>
      <c r="AF430" s="503"/>
    </row>
    <row r="431" spans="2:32" x14ac:dyDescent="0.2">
      <c r="B431" s="506" t="s">
        <v>94</v>
      </c>
      <c r="C431" s="505" t="s">
        <v>2112</v>
      </c>
      <c r="D431" s="443">
        <v>417</v>
      </c>
      <c r="E431" s="445" t="s">
        <v>42</v>
      </c>
      <c r="F431" s="500"/>
      <c r="G431" s="443">
        <v>3</v>
      </c>
      <c r="H431" s="443"/>
      <c r="I431" s="443"/>
      <c r="J431" s="443"/>
      <c r="K431" s="443"/>
      <c r="L431" s="443"/>
      <c r="M431" s="443"/>
      <c r="N431" s="443"/>
      <c r="O431" s="443"/>
      <c r="P431" s="443"/>
      <c r="Q431" s="443"/>
      <c r="R431" s="446"/>
      <c r="S431" s="501" t="s">
        <v>2363</v>
      </c>
      <c r="T431" s="442"/>
      <c r="U431" s="443"/>
      <c r="V431" s="443"/>
      <c r="W431" s="444"/>
      <c r="X431" s="445"/>
      <c r="Y431" s="502"/>
      <c r="Z431" s="443"/>
      <c r="AA431" s="443"/>
      <c r="AB431" s="444"/>
      <c r="AC431" s="445"/>
      <c r="AD431" s="32"/>
      <c r="AE431" s="444"/>
      <c r="AF431" s="503"/>
    </row>
    <row r="432" spans="2:32" x14ac:dyDescent="0.2">
      <c r="B432" s="506" t="s">
        <v>94</v>
      </c>
      <c r="C432" s="505" t="s">
        <v>2112</v>
      </c>
      <c r="D432" s="443">
        <v>418</v>
      </c>
      <c r="E432" s="445" t="s">
        <v>1113</v>
      </c>
      <c r="F432" s="500"/>
      <c r="G432" s="443">
        <v>3</v>
      </c>
      <c r="H432" s="443">
        <v>2</v>
      </c>
      <c r="I432" s="443"/>
      <c r="J432" s="443"/>
      <c r="K432" s="443"/>
      <c r="L432" s="443"/>
      <c r="M432" s="443"/>
      <c r="N432" s="443"/>
      <c r="O432" s="443"/>
      <c r="P432" s="443"/>
      <c r="Q432" s="443"/>
      <c r="R432" s="446"/>
      <c r="S432" s="501" t="s">
        <v>3104</v>
      </c>
      <c r="T432" s="442"/>
      <c r="U432" s="443"/>
      <c r="V432" s="443"/>
      <c r="W432" s="444"/>
      <c r="X432" s="445"/>
      <c r="Y432" s="502"/>
      <c r="Z432" s="443"/>
      <c r="AA432" s="443"/>
      <c r="AB432" s="444"/>
      <c r="AC432" s="445"/>
      <c r="AD432" s="32"/>
      <c r="AE432" s="444"/>
      <c r="AF432" s="503"/>
    </row>
    <row r="433" spans="2:32" x14ac:dyDescent="0.2">
      <c r="B433" s="506" t="s">
        <v>94</v>
      </c>
      <c r="C433" s="505" t="s">
        <v>2112</v>
      </c>
      <c r="D433" s="443">
        <v>419</v>
      </c>
      <c r="E433" s="445" t="s">
        <v>42</v>
      </c>
      <c r="F433" s="500"/>
      <c r="G433" s="443">
        <v>3</v>
      </c>
      <c r="H433" s="443"/>
      <c r="I433" s="443"/>
      <c r="J433" s="443"/>
      <c r="K433" s="443">
        <v>3</v>
      </c>
      <c r="L433" s="443"/>
      <c r="M433" s="443"/>
      <c r="N433" s="443">
        <v>3</v>
      </c>
      <c r="O433" s="443"/>
      <c r="P433" s="443"/>
      <c r="Q433" s="443"/>
      <c r="R433" s="446"/>
      <c r="S433" s="501" t="s">
        <v>3105</v>
      </c>
      <c r="T433" s="442"/>
      <c r="U433" s="443"/>
      <c r="V433" s="443"/>
      <c r="W433" s="444"/>
      <c r="X433" s="445"/>
      <c r="Y433" s="502"/>
      <c r="Z433" s="443"/>
      <c r="AA433" s="443"/>
      <c r="AB433" s="444"/>
      <c r="AC433" s="445"/>
      <c r="AD433" s="32"/>
      <c r="AE433" s="444"/>
      <c r="AF433" s="503"/>
    </row>
    <row r="434" spans="2:32" x14ac:dyDescent="0.2">
      <c r="B434" s="506" t="s">
        <v>94</v>
      </c>
      <c r="C434" s="505" t="s">
        <v>2112</v>
      </c>
      <c r="D434" s="443">
        <v>420</v>
      </c>
      <c r="E434" s="445" t="s">
        <v>42</v>
      </c>
      <c r="F434" s="500"/>
      <c r="G434" s="443">
        <v>3</v>
      </c>
      <c r="H434" s="443"/>
      <c r="I434" s="443"/>
      <c r="J434" s="443"/>
      <c r="K434" s="443"/>
      <c r="L434" s="443"/>
      <c r="M434" s="443"/>
      <c r="N434" s="443"/>
      <c r="O434" s="443"/>
      <c r="P434" s="443"/>
      <c r="Q434" s="443"/>
      <c r="R434" s="446"/>
      <c r="S434" s="501" t="s">
        <v>3023</v>
      </c>
      <c r="T434" s="442"/>
      <c r="U434" s="443"/>
      <c r="V434" s="443"/>
      <c r="W434" s="444"/>
      <c r="X434" s="445"/>
      <c r="Y434" s="502"/>
      <c r="Z434" s="443"/>
      <c r="AA434" s="443"/>
      <c r="AB434" s="444"/>
      <c r="AC434" s="445"/>
      <c r="AD434" s="32"/>
      <c r="AE434" s="444"/>
      <c r="AF434" s="503"/>
    </row>
    <row r="435" spans="2:32" x14ac:dyDescent="0.2">
      <c r="B435" s="506" t="s">
        <v>94</v>
      </c>
      <c r="C435" s="505" t="s">
        <v>2112</v>
      </c>
      <c r="D435" s="443">
        <v>421</v>
      </c>
      <c r="E435" s="445" t="s">
        <v>42</v>
      </c>
      <c r="F435" s="500"/>
      <c r="G435" s="443">
        <v>3</v>
      </c>
      <c r="H435" s="443"/>
      <c r="I435" s="443"/>
      <c r="J435" s="443"/>
      <c r="K435" s="443"/>
      <c r="L435" s="443"/>
      <c r="M435" s="443"/>
      <c r="N435" s="443">
        <v>3</v>
      </c>
      <c r="O435" s="443"/>
      <c r="P435" s="443"/>
      <c r="Q435" s="443"/>
      <c r="R435" s="446"/>
      <c r="S435" s="510" t="s">
        <v>3244</v>
      </c>
      <c r="T435" s="442"/>
      <c r="U435" s="443"/>
      <c r="V435" s="443"/>
      <c r="W435" s="444"/>
      <c r="X435" s="445"/>
      <c r="Y435" s="502"/>
      <c r="Z435" s="443"/>
      <c r="AA435" s="443"/>
      <c r="AB435" s="444"/>
      <c r="AC435" s="445"/>
      <c r="AD435" s="32"/>
      <c r="AE435" s="444"/>
      <c r="AF435" s="503"/>
    </row>
    <row r="436" spans="2:32" x14ac:dyDescent="0.2">
      <c r="B436" s="506" t="s">
        <v>94</v>
      </c>
      <c r="C436" s="505" t="s">
        <v>2112</v>
      </c>
      <c r="D436" s="443">
        <v>422</v>
      </c>
      <c r="E436" s="445" t="s">
        <v>42</v>
      </c>
      <c r="F436" s="500"/>
      <c r="G436" s="443">
        <v>3</v>
      </c>
      <c r="H436" s="443"/>
      <c r="I436" s="443"/>
      <c r="J436" s="443"/>
      <c r="K436" s="443"/>
      <c r="L436" s="443"/>
      <c r="M436" s="443"/>
      <c r="N436" s="443"/>
      <c r="O436" s="443"/>
      <c r="P436" s="443"/>
      <c r="Q436" s="443"/>
      <c r="R436" s="446"/>
      <c r="S436" s="501" t="s">
        <v>3023</v>
      </c>
      <c r="T436" s="442"/>
      <c r="U436" s="443"/>
      <c r="V436" s="443"/>
      <c r="W436" s="444"/>
      <c r="X436" s="445"/>
      <c r="Y436" s="502"/>
      <c r="Z436" s="443"/>
      <c r="AA436" s="443"/>
      <c r="AB436" s="444"/>
      <c r="AC436" s="445"/>
      <c r="AD436" s="32"/>
      <c r="AE436" s="444"/>
      <c r="AF436" s="503"/>
    </row>
    <row r="437" spans="2:32" x14ac:dyDescent="0.2">
      <c r="B437" s="506" t="s">
        <v>94</v>
      </c>
      <c r="C437" s="505" t="s">
        <v>2112</v>
      </c>
      <c r="D437" s="443">
        <v>423</v>
      </c>
      <c r="E437" s="445" t="s">
        <v>1113</v>
      </c>
      <c r="F437" s="500"/>
      <c r="G437" s="443">
        <v>3</v>
      </c>
      <c r="H437" s="443"/>
      <c r="I437" s="443">
        <v>3</v>
      </c>
      <c r="J437" s="443"/>
      <c r="K437" s="443"/>
      <c r="L437" s="443"/>
      <c r="M437" s="443"/>
      <c r="N437" s="443"/>
      <c r="O437" s="443"/>
      <c r="P437" s="443">
        <v>3</v>
      </c>
      <c r="Q437" s="443"/>
      <c r="R437" s="446"/>
      <c r="S437" s="501" t="s">
        <v>3106</v>
      </c>
      <c r="T437" s="442"/>
      <c r="U437" s="443"/>
      <c r="V437" s="443"/>
      <c r="W437" s="444"/>
      <c r="X437" s="445"/>
      <c r="Y437" s="502"/>
      <c r="Z437" s="443"/>
      <c r="AA437" s="443"/>
      <c r="AB437" s="444"/>
      <c r="AC437" s="445"/>
      <c r="AD437" s="32"/>
      <c r="AE437" s="444"/>
      <c r="AF437" s="503"/>
    </row>
    <row r="438" spans="2:32" x14ac:dyDescent="0.2">
      <c r="B438" s="506" t="s">
        <v>94</v>
      </c>
      <c r="C438" s="505" t="s">
        <v>2112</v>
      </c>
      <c r="D438" s="443">
        <v>424</v>
      </c>
      <c r="E438" s="445" t="s">
        <v>49</v>
      </c>
      <c r="F438" s="500"/>
      <c r="G438" s="443"/>
      <c r="H438" s="443"/>
      <c r="I438" s="443">
        <v>3</v>
      </c>
      <c r="J438" s="443"/>
      <c r="K438" s="443"/>
      <c r="L438" s="443"/>
      <c r="M438" s="443"/>
      <c r="N438" s="443">
        <v>3</v>
      </c>
      <c r="O438" s="443"/>
      <c r="P438" s="443"/>
      <c r="Q438" s="443"/>
      <c r="R438" s="446"/>
      <c r="S438" s="509" t="s">
        <v>1116</v>
      </c>
      <c r="T438" s="442"/>
      <c r="U438" s="443"/>
      <c r="V438" s="443"/>
      <c r="W438" s="444"/>
      <c r="X438" s="445"/>
      <c r="Y438" s="502"/>
      <c r="Z438" s="443"/>
      <c r="AA438" s="443"/>
      <c r="AB438" s="444"/>
      <c r="AC438" s="445"/>
      <c r="AD438" s="32"/>
      <c r="AE438" s="444"/>
      <c r="AF438" s="503"/>
    </row>
    <row r="439" spans="2:32" x14ac:dyDescent="0.2">
      <c r="B439" s="506" t="s">
        <v>94</v>
      </c>
      <c r="C439" s="505" t="s">
        <v>2112</v>
      </c>
      <c r="D439" s="443">
        <v>425</v>
      </c>
      <c r="E439" s="445" t="s">
        <v>42</v>
      </c>
      <c r="F439" s="500"/>
      <c r="G439" s="443">
        <v>3</v>
      </c>
      <c r="H439" s="443"/>
      <c r="I439" s="443"/>
      <c r="J439" s="443"/>
      <c r="K439" s="443"/>
      <c r="L439" s="443"/>
      <c r="M439" s="443"/>
      <c r="N439" s="443">
        <v>3</v>
      </c>
      <c r="O439" s="443"/>
      <c r="P439" s="443"/>
      <c r="Q439" s="443"/>
      <c r="R439" s="446"/>
      <c r="S439" s="501" t="s">
        <v>2522</v>
      </c>
      <c r="T439" s="442"/>
      <c r="U439" s="443"/>
      <c r="V439" s="443"/>
      <c r="W439" s="444"/>
      <c r="X439" s="445"/>
      <c r="Y439" s="502"/>
      <c r="Z439" s="443"/>
      <c r="AA439" s="443"/>
      <c r="AB439" s="444"/>
      <c r="AC439" s="445"/>
      <c r="AD439" s="32"/>
      <c r="AE439" s="444"/>
      <c r="AF439" s="503"/>
    </row>
    <row r="440" spans="2:32" x14ac:dyDescent="0.2">
      <c r="B440" s="506" t="s">
        <v>94</v>
      </c>
      <c r="C440" s="505" t="s">
        <v>2112</v>
      </c>
      <c r="D440" s="443">
        <v>426</v>
      </c>
      <c r="E440" s="445" t="s">
        <v>42</v>
      </c>
      <c r="F440" s="500"/>
      <c r="G440" s="443">
        <v>3</v>
      </c>
      <c r="H440" s="443"/>
      <c r="I440" s="443"/>
      <c r="J440" s="443"/>
      <c r="K440" s="443"/>
      <c r="L440" s="443"/>
      <c r="M440" s="443"/>
      <c r="N440" s="443"/>
      <c r="O440" s="443"/>
      <c r="P440" s="443"/>
      <c r="Q440" s="443"/>
      <c r="R440" s="446"/>
      <c r="S440" s="510" t="s">
        <v>3245</v>
      </c>
      <c r="T440" s="442"/>
      <c r="U440" s="443"/>
      <c r="V440" s="443"/>
      <c r="W440" s="444"/>
      <c r="X440" s="445"/>
      <c r="Y440" s="502"/>
      <c r="Z440" s="443"/>
      <c r="AA440" s="443"/>
      <c r="AB440" s="444"/>
      <c r="AC440" s="445"/>
      <c r="AD440" s="32"/>
      <c r="AE440" s="444"/>
      <c r="AF440" s="503"/>
    </row>
    <row r="441" spans="2:32" x14ac:dyDescent="0.2">
      <c r="B441" s="506" t="s">
        <v>94</v>
      </c>
      <c r="C441" s="505" t="s">
        <v>2112</v>
      </c>
      <c r="D441" s="443">
        <v>427</v>
      </c>
      <c r="E441" s="445" t="s">
        <v>50</v>
      </c>
      <c r="F441" s="500"/>
      <c r="G441" s="443"/>
      <c r="H441" s="443"/>
      <c r="I441" s="443">
        <v>6</v>
      </c>
      <c r="J441" s="443"/>
      <c r="K441" s="443">
        <v>3</v>
      </c>
      <c r="L441" s="443"/>
      <c r="M441" s="443"/>
      <c r="N441" s="443"/>
      <c r="O441" s="443"/>
      <c r="P441" s="443"/>
      <c r="Q441" s="443"/>
      <c r="R441" s="446"/>
      <c r="S441" s="501" t="s">
        <v>2134</v>
      </c>
      <c r="T441" s="442"/>
      <c r="U441" s="443"/>
      <c r="V441" s="443"/>
      <c r="W441" s="444"/>
      <c r="X441" s="445"/>
      <c r="Y441" s="502"/>
      <c r="Z441" s="443"/>
      <c r="AA441" s="443"/>
      <c r="AB441" s="444"/>
      <c r="AC441" s="445"/>
      <c r="AD441" s="32"/>
      <c r="AE441" s="444"/>
      <c r="AF441" s="503"/>
    </row>
    <row r="442" spans="2:32" x14ac:dyDescent="0.2">
      <c r="B442" s="506" t="s">
        <v>94</v>
      </c>
      <c r="C442" s="505" t="s">
        <v>2112</v>
      </c>
      <c r="D442" s="443">
        <v>428</v>
      </c>
      <c r="E442" s="445" t="s">
        <v>42</v>
      </c>
      <c r="F442" s="500"/>
      <c r="G442" s="443">
        <v>3</v>
      </c>
      <c r="H442" s="443"/>
      <c r="I442" s="443"/>
      <c r="J442" s="443"/>
      <c r="K442" s="443"/>
      <c r="L442" s="443"/>
      <c r="M442" s="443"/>
      <c r="N442" s="443"/>
      <c r="O442" s="443"/>
      <c r="P442" s="443"/>
      <c r="Q442" s="443"/>
      <c r="R442" s="446"/>
      <c r="S442" s="501" t="s">
        <v>2245</v>
      </c>
      <c r="T442" s="442"/>
      <c r="U442" s="443"/>
      <c r="V442" s="443"/>
      <c r="W442" s="444"/>
      <c r="X442" s="445"/>
      <c r="Y442" s="502"/>
      <c r="Z442" s="443"/>
      <c r="AA442" s="443"/>
      <c r="AB442" s="444"/>
      <c r="AC442" s="445"/>
      <c r="AD442" s="32"/>
      <c r="AE442" s="444"/>
      <c r="AF442" s="503"/>
    </row>
    <row r="443" spans="2:32" x14ac:dyDescent="0.2">
      <c r="B443" s="506" t="s">
        <v>94</v>
      </c>
      <c r="C443" s="505" t="s">
        <v>2112</v>
      </c>
      <c r="D443" s="443">
        <v>429</v>
      </c>
      <c r="E443" s="445" t="s">
        <v>1111</v>
      </c>
      <c r="F443" s="500"/>
      <c r="G443" s="443">
        <v>2</v>
      </c>
      <c r="H443" s="443"/>
      <c r="I443" s="443">
        <v>8</v>
      </c>
      <c r="J443" s="443"/>
      <c r="K443" s="443">
        <v>2</v>
      </c>
      <c r="L443" s="443"/>
      <c r="M443" s="443"/>
      <c r="N443" s="443"/>
      <c r="O443" s="443"/>
      <c r="P443" s="443"/>
      <c r="Q443" s="443"/>
      <c r="R443" s="446"/>
      <c r="S443" s="501" t="s">
        <v>3080</v>
      </c>
      <c r="T443" s="442"/>
      <c r="U443" s="443"/>
      <c r="V443" s="443"/>
      <c r="W443" s="444"/>
      <c r="X443" s="445"/>
      <c r="Y443" s="502"/>
      <c r="Z443" s="443"/>
      <c r="AA443" s="443"/>
      <c r="AB443" s="444"/>
      <c r="AC443" s="445"/>
      <c r="AD443" s="32"/>
      <c r="AE443" s="444"/>
      <c r="AF443" s="503"/>
    </row>
    <row r="444" spans="2:32" x14ac:dyDescent="0.2">
      <c r="B444" s="506" t="s">
        <v>94</v>
      </c>
      <c r="C444" s="505" t="s">
        <v>2112</v>
      </c>
      <c r="D444" s="443">
        <v>430</v>
      </c>
      <c r="E444" s="445" t="s">
        <v>42</v>
      </c>
      <c r="F444" s="500"/>
      <c r="G444" s="443">
        <v>3</v>
      </c>
      <c r="H444" s="443"/>
      <c r="I444" s="443"/>
      <c r="J444" s="443"/>
      <c r="K444" s="443"/>
      <c r="L444" s="443"/>
      <c r="M444" s="443"/>
      <c r="N444" s="443">
        <v>2</v>
      </c>
      <c r="O444" s="443"/>
      <c r="P444" s="443"/>
      <c r="Q444" s="443"/>
      <c r="R444" s="446"/>
      <c r="S444" s="501" t="s">
        <v>1809</v>
      </c>
      <c r="T444" s="442"/>
      <c r="U444" s="443"/>
      <c r="V444" s="443"/>
      <c r="W444" s="444"/>
      <c r="X444" s="445"/>
      <c r="Y444" s="502"/>
      <c r="Z444" s="443"/>
      <c r="AA444" s="443"/>
      <c r="AB444" s="444"/>
      <c r="AC444" s="445"/>
      <c r="AD444" s="32"/>
      <c r="AE444" s="444"/>
      <c r="AF444" s="503"/>
    </row>
    <row r="445" spans="2:32" x14ac:dyDescent="0.2">
      <c r="B445" s="506" t="s">
        <v>94</v>
      </c>
      <c r="C445" s="505" t="s">
        <v>2112</v>
      </c>
      <c r="D445" s="443">
        <v>431</v>
      </c>
      <c r="E445" s="445" t="s">
        <v>42</v>
      </c>
      <c r="F445" s="500"/>
      <c r="G445" s="443">
        <v>3</v>
      </c>
      <c r="H445" s="443"/>
      <c r="I445" s="443"/>
      <c r="J445" s="443"/>
      <c r="K445" s="443"/>
      <c r="L445" s="443"/>
      <c r="M445" s="443"/>
      <c r="N445" s="443"/>
      <c r="O445" s="443"/>
      <c r="P445" s="443"/>
      <c r="Q445" s="443"/>
      <c r="R445" s="446"/>
      <c r="S445" s="501" t="s">
        <v>2522</v>
      </c>
      <c r="T445" s="442"/>
      <c r="U445" s="443"/>
      <c r="V445" s="443"/>
      <c r="W445" s="444"/>
      <c r="X445" s="445"/>
      <c r="Y445" s="502"/>
      <c r="Z445" s="443"/>
      <c r="AA445" s="443"/>
      <c r="AB445" s="444"/>
      <c r="AC445" s="445"/>
      <c r="AD445" s="32"/>
      <c r="AE445" s="444"/>
      <c r="AF445" s="503"/>
    </row>
    <row r="446" spans="2:32" x14ac:dyDescent="0.2">
      <c r="B446" s="506" t="s">
        <v>94</v>
      </c>
      <c r="C446" s="505" t="s">
        <v>2112</v>
      </c>
      <c r="D446" s="443">
        <v>432</v>
      </c>
      <c r="E446" s="445" t="s">
        <v>42</v>
      </c>
      <c r="F446" s="500"/>
      <c r="G446" s="443">
        <v>3</v>
      </c>
      <c r="H446" s="443"/>
      <c r="I446" s="443"/>
      <c r="J446" s="443"/>
      <c r="K446" s="443"/>
      <c r="L446" s="443"/>
      <c r="M446" s="443"/>
      <c r="N446" s="443"/>
      <c r="O446" s="443"/>
      <c r="P446" s="443"/>
      <c r="Q446" s="443"/>
      <c r="R446" s="446"/>
      <c r="S446" s="501" t="s">
        <v>1809</v>
      </c>
      <c r="T446" s="442"/>
      <c r="U446" s="443"/>
      <c r="V446" s="443"/>
      <c r="W446" s="444"/>
      <c r="X446" s="445"/>
      <c r="Y446" s="502"/>
      <c r="Z446" s="443"/>
      <c r="AA446" s="443"/>
      <c r="AB446" s="444"/>
      <c r="AC446" s="445"/>
      <c r="AD446" s="32"/>
      <c r="AE446" s="444"/>
      <c r="AF446" s="503"/>
    </row>
    <row r="447" spans="2:32" x14ac:dyDescent="0.2">
      <c r="B447" s="506" t="s">
        <v>94</v>
      </c>
      <c r="C447" s="505" t="s">
        <v>2112</v>
      </c>
      <c r="D447" s="443">
        <v>433</v>
      </c>
      <c r="E447" s="445" t="s">
        <v>42</v>
      </c>
      <c r="F447" s="500"/>
      <c r="G447" s="443">
        <v>3</v>
      </c>
      <c r="H447" s="443"/>
      <c r="I447" s="443"/>
      <c r="J447" s="443"/>
      <c r="K447" s="443"/>
      <c r="L447" s="443"/>
      <c r="M447" s="443"/>
      <c r="N447" s="443"/>
      <c r="O447" s="443"/>
      <c r="P447" s="443"/>
      <c r="Q447" s="443"/>
      <c r="R447" s="446"/>
      <c r="S447" s="501" t="s">
        <v>2522</v>
      </c>
      <c r="T447" s="442"/>
      <c r="U447" s="443"/>
      <c r="V447" s="443"/>
      <c r="W447" s="444"/>
      <c r="X447" s="445"/>
      <c r="Y447" s="502"/>
      <c r="Z447" s="443"/>
      <c r="AA447" s="443"/>
      <c r="AB447" s="444"/>
      <c r="AC447" s="445"/>
      <c r="AD447" s="32"/>
      <c r="AE447" s="444"/>
      <c r="AF447" s="503"/>
    </row>
    <row r="448" spans="2:32" x14ac:dyDescent="0.2">
      <c r="B448" s="506" t="s">
        <v>94</v>
      </c>
      <c r="C448" s="505" t="s">
        <v>2112</v>
      </c>
      <c r="D448" s="443">
        <v>434</v>
      </c>
      <c r="E448" s="445" t="s">
        <v>1110</v>
      </c>
      <c r="F448" s="500"/>
      <c r="G448" s="443">
        <v>1</v>
      </c>
      <c r="H448" s="443">
        <v>2</v>
      </c>
      <c r="I448" s="443">
        <v>6</v>
      </c>
      <c r="J448" s="443"/>
      <c r="K448" s="443">
        <v>2</v>
      </c>
      <c r="L448" s="443"/>
      <c r="M448" s="443"/>
      <c r="N448" s="443"/>
      <c r="O448" s="443"/>
      <c r="P448" s="443"/>
      <c r="Q448" s="443"/>
      <c r="R448" s="446"/>
      <c r="S448" s="509" t="s">
        <v>3043</v>
      </c>
      <c r="T448" s="442"/>
      <c r="U448" s="443"/>
      <c r="V448" s="443"/>
      <c r="W448" s="444"/>
      <c r="X448" s="445"/>
      <c r="Y448" s="502"/>
      <c r="Z448" s="443"/>
      <c r="AA448" s="443"/>
      <c r="AB448" s="444"/>
      <c r="AC448" s="445"/>
      <c r="AD448" s="32"/>
      <c r="AE448" s="444"/>
      <c r="AF448" s="503"/>
    </row>
    <row r="449" spans="2:32" x14ac:dyDescent="0.2">
      <c r="B449" s="506" t="s">
        <v>94</v>
      </c>
      <c r="C449" s="505" t="s">
        <v>2112</v>
      </c>
      <c r="D449" s="443">
        <v>435</v>
      </c>
      <c r="E449" s="445" t="s">
        <v>1109</v>
      </c>
      <c r="F449" s="500"/>
      <c r="G449" s="443">
        <v>3</v>
      </c>
      <c r="H449" s="443"/>
      <c r="I449" s="443">
        <v>2</v>
      </c>
      <c r="J449" s="443"/>
      <c r="K449" s="443">
        <v>2</v>
      </c>
      <c r="L449" s="443"/>
      <c r="M449" s="443"/>
      <c r="N449" s="443"/>
      <c r="O449" s="443"/>
      <c r="P449" s="443"/>
      <c r="Q449" s="443"/>
      <c r="R449" s="446"/>
      <c r="S449" s="510" t="s">
        <v>3246</v>
      </c>
      <c r="T449" s="442"/>
      <c r="U449" s="443"/>
      <c r="V449" s="443"/>
      <c r="W449" s="444"/>
      <c r="X449" s="445"/>
      <c r="Y449" s="502"/>
      <c r="Z449" s="443"/>
      <c r="AA449" s="443"/>
      <c r="AB449" s="444"/>
      <c r="AC449" s="445"/>
      <c r="AD449" s="32"/>
      <c r="AE449" s="444"/>
      <c r="AF449" s="503"/>
    </row>
    <row r="450" spans="2:32" x14ac:dyDescent="0.2">
      <c r="B450" s="506" t="s">
        <v>94</v>
      </c>
      <c r="C450" s="505" t="s">
        <v>2112</v>
      </c>
      <c r="D450" s="443">
        <v>436</v>
      </c>
      <c r="E450" s="445" t="s">
        <v>42</v>
      </c>
      <c r="F450" s="500"/>
      <c r="G450" s="443">
        <v>3</v>
      </c>
      <c r="H450" s="443"/>
      <c r="I450" s="443"/>
      <c r="J450" s="443"/>
      <c r="K450" s="443"/>
      <c r="L450" s="443"/>
      <c r="M450" s="443"/>
      <c r="N450" s="443"/>
      <c r="O450" s="443"/>
      <c r="P450" s="443"/>
      <c r="Q450" s="443"/>
      <c r="R450" s="446"/>
      <c r="S450" s="501" t="s">
        <v>2522</v>
      </c>
      <c r="T450" s="442"/>
      <c r="U450" s="443"/>
      <c r="V450" s="443"/>
      <c r="W450" s="444"/>
      <c r="X450" s="445"/>
      <c r="Y450" s="502"/>
      <c r="Z450" s="443"/>
      <c r="AA450" s="443"/>
      <c r="AB450" s="444"/>
      <c r="AC450" s="445"/>
      <c r="AD450" s="32"/>
      <c r="AE450" s="444"/>
      <c r="AF450" s="503"/>
    </row>
    <row r="451" spans="2:32" x14ac:dyDescent="0.2">
      <c r="B451" s="506" t="s">
        <v>94</v>
      </c>
      <c r="C451" s="505" t="s">
        <v>2112</v>
      </c>
      <c r="D451" s="443">
        <v>437</v>
      </c>
      <c r="E451" s="445" t="s">
        <v>42</v>
      </c>
      <c r="F451" s="500"/>
      <c r="G451" s="443">
        <v>3</v>
      </c>
      <c r="H451" s="443"/>
      <c r="I451" s="443"/>
      <c r="J451" s="443"/>
      <c r="K451" s="443"/>
      <c r="L451" s="443"/>
      <c r="M451" s="443"/>
      <c r="N451" s="443">
        <v>1</v>
      </c>
      <c r="O451" s="443"/>
      <c r="P451" s="443"/>
      <c r="Q451" s="443"/>
      <c r="R451" s="446"/>
      <c r="S451" s="510" t="s">
        <v>3247</v>
      </c>
      <c r="T451" s="442"/>
      <c r="U451" s="443"/>
      <c r="V451" s="443"/>
      <c r="W451" s="444"/>
      <c r="X451" s="445"/>
      <c r="Y451" s="502"/>
      <c r="Z451" s="443"/>
      <c r="AA451" s="443"/>
      <c r="AB451" s="444"/>
      <c r="AC451" s="445"/>
      <c r="AD451" s="32"/>
      <c r="AE451" s="444"/>
      <c r="AF451" s="503"/>
    </row>
    <row r="452" spans="2:32" x14ac:dyDescent="0.2">
      <c r="B452" s="506" t="s">
        <v>94</v>
      </c>
      <c r="C452" s="505" t="s">
        <v>2112</v>
      </c>
      <c r="D452" s="443">
        <v>438</v>
      </c>
      <c r="E452" s="445" t="s">
        <v>2930</v>
      </c>
      <c r="F452" s="500"/>
      <c r="G452" s="443">
        <v>3</v>
      </c>
      <c r="H452" s="443"/>
      <c r="I452" s="443">
        <v>2</v>
      </c>
      <c r="J452" s="443"/>
      <c r="K452" s="443">
        <v>1</v>
      </c>
      <c r="L452" s="443"/>
      <c r="M452" s="443"/>
      <c r="N452" s="443"/>
      <c r="O452" s="443"/>
      <c r="P452" s="443"/>
      <c r="Q452" s="443"/>
      <c r="R452" s="446"/>
      <c r="S452" s="501" t="s">
        <v>3107</v>
      </c>
      <c r="T452" s="442"/>
      <c r="U452" s="443"/>
      <c r="V452" s="443"/>
      <c r="W452" s="444"/>
      <c r="X452" s="445"/>
      <c r="Y452" s="502"/>
      <c r="Z452" s="443"/>
      <c r="AA452" s="443"/>
      <c r="AB452" s="444"/>
      <c r="AC452" s="445"/>
      <c r="AD452" s="32"/>
      <c r="AE452" s="444"/>
      <c r="AF452" s="503"/>
    </row>
    <row r="453" spans="2:32" x14ac:dyDescent="0.2">
      <c r="B453" s="506" t="s">
        <v>94</v>
      </c>
      <c r="C453" s="505" t="s">
        <v>2112</v>
      </c>
      <c r="D453" s="443">
        <v>439</v>
      </c>
      <c r="E453" s="445" t="s">
        <v>50</v>
      </c>
      <c r="F453" s="500"/>
      <c r="G453" s="443">
        <v>1</v>
      </c>
      <c r="H453" s="443"/>
      <c r="I453" s="443">
        <v>6</v>
      </c>
      <c r="J453" s="443"/>
      <c r="K453" s="443"/>
      <c r="L453" s="443"/>
      <c r="M453" s="443"/>
      <c r="N453" s="443"/>
      <c r="O453" s="443"/>
      <c r="P453" s="443"/>
      <c r="Q453" s="443"/>
      <c r="R453" s="446"/>
      <c r="S453" s="501" t="s">
        <v>3108</v>
      </c>
      <c r="T453" s="442"/>
      <c r="U453" s="443"/>
      <c r="V453" s="443"/>
      <c r="W453" s="444"/>
      <c r="X453" s="445"/>
      <c r="Y453" s="502"/>
      <c r="Z453" s="443"/>
      <c r="AA453" s="443"/>
      <c r="AB453" s="444"/>
      <c r="AC453" s="445"/>
      <c r="AD453" s="32"/>
      <c r="AE453" s="444"/>
      <c r="AF453" s="503"/>
    </row>
    <row r="454" spans="2:32" x14ac:dyDescent="0.2">
      <c r="B454" s="506" t="s">
        <v>94</v>
      </c>
      <c r="C454" s="505" t="s">
        <v>2112</v>
      </c>
      <c r="D454" s="443">
        <v>440</v>
      </c>
      <c r="E454" s="445" t="s">
        <v>50</v>
      </c>
      <c r="F454" s="500"/>
      <c r="G454" s="443">
        <v>1</v>
      </c>
      <c r="H454" s="443">
        <v>1</v>
      </c>
      <c r="I454" s="443">
        <v>5</v>
      </c>
      <c r="J454" s="443"/>
      <c r="K454" s="443"/>
      <c r="L454" s="443"/>
      <c r="M454" s="443"/>
      <c r="N454" s="443"/>
      <c r="O454" s="443"/>
      <c r="P454" s="443"/>
      <c r="Q454" s="443"/>
      <c r="R454" s="446"/>
      <c r="S454" s="509" t="s">
        <v>1322</v>
      </c>
      <c r="T454" s="442"/>
      <c r="U454" s="443"/>
      <c r="V454" s="443"/>
      <c r="W454" s="444"/>
      <c r="X454" s="445"/>
      <c r="Y454" s="502"/>
      <c r="Z454" s="443"/>
      <c r="AA454" s="443"/>
      <c r="AB454" s="444"/>
      <c r="AC454" s="445"/>
      <c r="AD454" s="32"/>
      <c r="AE454" s="444"/>
      <c r="AF454" s="503"/>
    </row>
    <row r="455" spans="2:32" x14ac:dyDescent="0.2">
      <c r="B455" s="506" t="s">
        <v>94</v>
      </c>
      <c r="C455" s="505" t="s">
        <v>2112</v>
      </c>
      <c r="D455" s="443">
        <v>441</v>
      </c>
      <c r="E455" s="445" t="s">
        <v>42</v>
      </c>
      <c r="F455" s="500"/>
      <c r="G455" s="443">
        <v>3</v>
      </c>
      <c r="H455" s="443"/>
      <c r="I455" s="443"/>
      <c r="J455" s="443"/>
      <c r="K455" s="443"/>
      <c r="L455" s="443"/>
      <c r="M455" s="443"/>
      <c r="N455" s="443"/>
      <c r="O455" s="443"/>
      <c r="P455" s="443"/>
      <c r="Q455" s="443"/>
      <c r="R455" s="446"/>
      <c r="S455" s="501" t="s">
        <v>1558</v>
      </c>
      <c r="T455" s="442"/>
      <c r="U455" s="443"/>
      <c r="V455" s="443"/>
      <c r="W455" s="444"/>
      <c r="X455" s="445"/>
      <c r="Y455" s="502"/>
      <c r="Z455" s="443"/>
      <c r="AA455" s="443"/>
      <c r="AB455" s="444"/>
      <c r="AC455" s="445"/>
      <c r="AD455" s="32"/>
      <c r="AE455" s="444"/>
      <c r="AF455" s="503"/>
    </row>
    <row r="456" spans="2:32" x14ac:dyDescent="0.2">
      <c r="B456" s="506" t="s">
        <v>94</v>
      </c>
      <c r="C456" s="505" t="s">
        <v>2112</v>
      </c>
      <c r="D456" s="443">
        <v>442</v>
      </c>
      <c r="E456" s="445" t="s">
        <v>42</v>
      </c>
      <c r="F456" s="500"/>
      <c r="G456" s="443">
        <v>3</v>
      </c>
      <c r="H456" s="443"/>
      <c r="I456" s="443"/>
      <c r="J456" s="443"/>
      <c r="K456" s="443"/>
      <c r="L456" s="443"/>
      <c r="M456" s="443"/>
      <c r="N456" s="443">
        <v>1</v>
      </c>
      <c r="O456" s="443"/>
      <c r="P456" s="443"/>
      <c r="Q456" s="443"/>
      <c r="R456" s="446"/>
      <c r="S456" s="510" t="s">
        <v>3248</v>
      </c>
      <c r="T456" s="442"/>
      <c r="U456" s="443"/>
      <c r="V456" s="443"/>
      <c r="W456" s="444"/>
      <c r="X456" s="445"/>
      <c r="Y456" s="502"/>
      <c r="Z456" s="443"/>
      <c r="AA456" s="443"/>
      <c r="AB456" s="444"/>
      <c r="AC456" s="445"/>
      <c r="AD456" s="32"/>
      <c r="AE456" s="444"/>
      <c r="AF456" s="503"/>
    </row>
    <row r="457" spans="2:32" x14ac:dyDescent="0.2">
      <c r="B457" s="506" t="s">
        <v>94</v>
      </c>
      <c r="C457" s="505" t="s">
        <v>2112</v>
      </c>
      <c r="D457" s="443">
        <v>443</v>
      </c>
      <c r="E457" s="445" t="s">
        <v>42</v>
      </c>
      <c r="F457" s="500"/>
      <c r="G457" s="443">
        <v>3</v>
      </c>
      <c r="H457" s="443"/>
      <c r="I457" s="443"/>
      <c r="J457" s="443"/>
      <c r="K457" s="443"/>
      <c r="L457" s="443"/>
      <c r="M457" s="443"/>
      <c r="N457" s="443"/>
      <c r="O457" s="443"/>
      <c r="P457" s="443"/>
      <c r="Q457" s="443"/>
      <c r="R457" s="446"/>
      <c r="S457" s="510" t="s">
        <v>3249</v>
      </c>
      <c r="T457" s="442"/>
      <c r="U457" s="443"/>
      <c r="V457" s="443"/>
      <c r="W457" s="444"/>
      <c r="X457" s="445"/>
      <c r="Y457" s="502"/>
      <c r="Z457" s="443"/>
      <c r="AA457" s="443"/>
      <c r="AB457" s="444"/>
      <c r="AC457" s="445"/>
      <c r="AD457" s="32"/>
      <c r="AE457" s="444"/>
      <c r="AF457" s="503"/>
    </row>
    <row r="458" spans="2:32" x14ac:dyDescent="0.2">
      <c r="B458" s="506" t="s">
        <v>94</v>
      </c>
      <c r="C458" s="505" t="s">
        <v>2112</v>
      </c>
      <c r="D458" s="443">
        <v>444</v>
      </c>
      <c r="E458" s="445" t="s">
        <v>42</v>
      </c>
      <c r="F458" s="500"/>
      <c r="G458" s="443">
        <v>3</v>
      </c>
      <c r="H458" s="443"/>
      <c r="I458" s="443"/>
      <c r="J458" s="443"/>
      <c r="K458" s="443"/>
      <c r="L458" s="443"/>
      <c r="M458" s="443"/>
      <c r="N458" s="443"/>
      <c r="O458" s="443"/>
      <c r="P458" s="443"/>
      <c r="Q458" s="443"/>
      <c r="R458" s="446"/>
      <c r="S458" s="501" t="s">
        <v>3109</v>
      </c>
      <c r="T458" s="442"/>
      <c r="U458" s="443"/>
      <c r="V458" s="443"/>
      <c r="W458" s="444"/>
      <c r="X458" s="445"/>
      <c r="Y458" s="502"/>
      <c r="Z458" s="443"/>
      <c r="AA458" s="443"/>
      <c r="AB458" s="444"/>
      <c r="AC458" s="445"/>
      <c r="AD458" s="32"/>
      <c r="AE458" s="444"/>
      <c r="AF458" s="503"/>
    </row>
    <row r="459" spans="2:32" x14ac:dyDescent="0.2">
      <c r="B459" s="506" t="s">
        <v>94</v>
      </c>
      <c r="C459" s="505" t="s">
        <v>2112</v>
      </c>
      <c r="D459" s="443">
        <v>445</v>
      </c>
      <c r="E459" s="445" t="s">
        <v>42</v>
      </c>
      <c r="F459" s="500"/>
      <c r="G459" s="443">
        <v>3</v>
      </c>
      <c r="H459" s="443"/>
      <c r="I459" s="443"/>
      <c r="J459" s="443"/>
      <c r="K459" s="443"/>
      <c r="L459" s="443"/>
      <c r="M459" s="443"/>
      <c r="N459" s="443"/>
      <c r="O459" s="443"/>
      <c r="P459" s="443"/>
      <c r="Q459" s="443"/>
      <c r="R459" s="446"/>
      <c r="S459" s="501" t="s">
        <v>1558</v>
      </c>
      <c r="T459" s="442"/>
      <c r="U459" s="443"/>
      <c r="V459" s="443"/>
      <c r="W459" s="444"/>
      <c r="X459" s="445"/>
      <c r="Y459" s="502"/>
      <c r="Z459" s="443"/>
      <c r="AA459" s="443"/>
      <c r="AB459" s="444"/>
      <c r="AC459" s="445"/>
      <c r="AD459" s="32"/>
      <c r="AE459" s="444"/>
      <c r="AF459" s="503"/>
    </row>
    <row r="460" spans="2:32" x14ac:dyDescent="0.2">
      <c r="B460" s="506" t="s">
        <v>94</v>
      </c>
      <c r="C460" s="505" t="s">
        <v>2112</v>
      </c>
      <c r="D460" s="443">
        <v>446</v>
      </c>
      <c r="E460" s="445" t="s">
        <v>50</v>
      </c>
      <c r="F460" s="500"/>
      <c r="G460" s="443"/>
      <c r="H460" s="443"/>
      <c r="I460" s="443">
        <v>6</v>
      </c>
      <c r="J460" s="443"/>
      <c r="K460" s="443"/>
      <c r="L460" s="443"/>
      <c r="M460" s="443"/>
      <c r="N460" s="443"/>
      <c r="O460" s="443"/>
      <c r="P460" s="443">
        <v>3</v>
      </c>
      <c r="Q460" s="443"/>
      <c r="R460" s="446"/>
      <c r="S460" s="501" t="s">
        <v>3110</v>
      </c>
      <c r="T460" s="442"/>
      <c r="U460" s="443"/>
      <c r="V460" s="443"/>
      <c r="W460" s="444"/>
      <c r="X460" s="445"/>
      <c r="Y460" s="502"/>
      <c r="Z460" s="443"/>
      <c r="AA460" s="443"/>
      <c r="AB460" s="444"/>
      <c r="AC460" s="445"/>
      <c r="AD460" s="32"/>
      <c r="AE460" s="444"/>
      <c r="AF460" s="503"/>
    </row>
    <row r="461" spans="2:32" x14ac:dyDescent="0.2">
      <c r="B461" s="506" t="s">
        <v>94</v>
      </c>
      <c r="C461" s="505" t="s">
        <v>2112</v>
      </c>
      <c r="D461" s="443">
        <v>447</v>
      </c>
      <c r="E461" s="445" t="s">
        <v>1113</v>
      </c>
      <c r="F461" s="500"/>
      <c r="G461" s="443">
        <v>3</v>
      </c>
      <c r="H461" s="443"/>
      <c r="I461" s="443">
        <v>3</v>
      </c>
      <c r="J461" s="443"/>
      <c r="K461" s="443"/>
      <c r="L461" s="443"/>
      <c r="M461" s="443"/>
      <c r="N461" s="443"/>
      <c r="O461" s="443"/>
      <c r="P461" s="443"/>
      <c r="Q461" s="443"/>
      <c r="R461" s="446"/>
      <c r="S461" s="501" t="s">
        <v>3111</v>
      </c>
      <c r="T461" s="442"/>
      <c r="U461" s="443"/>
      <c r="V461" s="443"/>
      <c r="W461" s="444"/>
      <c r="X461" s="445"/>
      <c r="Y461" s="502"/>
      <c r="Z461" s="443"/>
      <c r="AA461" s="443"/>
      <c r="AB461" s="444"/>
      <c r="AC461" s="445"/>
      <c r="AD461" s="32"/>
      <c r="AE461" s="444"/>
      <c r="AF461" s="503"/>
    </row>
    <row r="462" spans="2:32" x14ac:dyDescent="0.2">
      <c r="B462" s="506" t="s">
        <v>94</v>
      </c>
      <c r="C462" s="505" t="s">
        <v>2112</v>
      </c>
      <c r="D462" s="443">
        <v>448</v>
      </c>
      <c r="E462" s="445" t="s">
        <v>50</v>
      </c>
      <c r="F462" s="500"/>
      <c r="G462" s="443"/>
      <c r="H462" s="443"/>
      <c r="I462" s="443">
        <v>5</v>
      </c>
      <c r="J462" s="443"/>
      <c r="K462" s="443"/>
      <c r="L462" s="443"/>
      <c r="M462" s="443"/>
      <c r="N462" s="443"/>
      <c r="O462" s="443"/>
      <c r="P462" s="443"/>
      <c r="Q462" s="443"/>
      <c r="R462" s="446"/>
      <c r="S462" s="501" t="s">
        <v>3112</v>
      </c>
      <c r="T462" s="442"/>
      <c r="U462" s="443"/>
      <c r="V462" s="443"/>
      <c r="W462" s="444"/>
      <c r="X462" s="445"/>
      <c r="Y462" s="502"/>
      <c r="Z462" s="443"/>
      <c r="AA462" s="443"/>
      <c r="AB462" s="444"/>
      <c r="AC462" s="445"/>
      <c r="AD462" s="32"/>
      <c r="AE462" s="444"/>
      <c r="AF462" s="503"/>
    </row>
    <row r="463" spans="2:32" x14ac:dyDescent="0.2">
      <c r="B463" s="506" t="s">
        <v>94</v>
      </c>
      <c r="C463" s="505" t="s">
        <v>2112</v>
      </c>
      <c r="D463" s="443">
        <v>449</v>
      </c>
      <c r="E463" s="445" t="s">
        <v>42</v>
      </c>
      <c r="F463" s="500"/>
      <c r="G463" s="443" t="s">
        <v>2933</v>
      </c>
      <c r="H463" s="443" t="s">
        <v>2933</v>
      </c>
      <c r="I463" s="443" t="s">
        <v>2933</v>
      </c>
      <c r="J463" s="443" t="s">
        <v>2933</v>
      </c>
      <c r="K463" s="443" t="s">
        <v>2933</v>
      </c>
      <c r="L463" s="443"/>
      <c r="M463" s="443"/>
      <c r="N463" s="443" t="s">
        <v>2933</v>
      </c>
      <c r="O463" s="443"/>
      <c r="P463" s="443" t="s">
        <v>2933</v>
      </c>
      <c r="Q463" s="443"/>
      <c r="R463" s="446"/>
      <c r="S463" s="501" t="s">
        <v>3113</v>
      </c>
      <c r="T463" s="442"/>
      <c r="U463" s="443"/>
      <c r="V463" s="443"/>
      <c r="W463" s="444"/>
      <c r="X463" s="445"/>
      <c r="Y463" s="502"/>
      <c r="Z463" s="443"/>
      <c r="AA463" s="443"/>
      <c r="AB463" s="444"/>
      <c r="AC463" s="445"/>
      <c r="AD463" s="32"/>
      <c r="AE463" s="444"/>
      <c r="AF463" s="503"/>
    </row>
    <row r="464" spans="2:32" x14ac:dyDescent="0.2">
      <c r="B464" s="506" t="s">
        <v>94</v>
      </c>
      <c r="C464" s="505" t="s">
        <v>2112</v>
      </c>
      <c r="D464" s="443">
        <v>450</v>
      </c>
      <c r="E464" s="445" t="s">
        <v>42</v>
      </c>
      <c r="F464" s="500"/>
      <c r="G464" s="443">
        <v>3</v>
      </c>
      <c r="H464" s="443"/>
      <c r="I464" s="443"/>
      <c r="J464" s="443"/>
      <c r="K464" s="443"/>
      <c r="L464" s="443"/>
      <c r="M464" s="443"/>
      <c r="N464" s="443"/>
      <c r="O464" s="443"/>
      <c r="P464" s="443"/>
      <c r="Q464" s="443"/>
      <c r="R464" s="446"/>
      <c r="S464" s="501" t="s">
        <v>3114</v>
      </c>
      <c r="T464" s="442"/>
      <c r="U464" s="443"/>
      <c r="V464" s="443"/>
      <c r="W464" s="444"/>
      <c r="X464" s="445"/>
      <c r="Y464" s="502"/>
      <c r="Z464" s="443"/>
      <c r="AA464" s="443"/>
      <c r="AB464" s="444"/>
      <c r="AC464" s="445"/>
      <c r="AD464" s="32"/>
      <c r="AE464" s="444"/>
      <c r="AF464" s="503"/>
    </row>
    <row r="465" spans="2:32" x14ac:dyDescent="0.2">
      <c r="B465" s="506" t="s">
        <v>94</v>
      </c>
      <c r="C465" s="505" t="s">
        <v>2112</v>
      </c>
      <c r="D465" s="443">
        <v>451</v>
      </c>
      <c r="E465" s="445" t="s">
        <v>42</v>
      </c>
      <c r="F465" s="500"/>
      <c r="G465" s="443">
        <v>2</v>
      </c>
      <c r="H465" s="443"/>
      <c r="I465" s="443"/>
      <c r="J465" s="443"/>
      <c r="K465" s="443"/>
      <c r="L465" s="443"/>
      <c r="M465" s="443"/>
      <c r="N465" s="443"/>
      <c r="O465" s="443"/>
      <c r="P465" s="443"/>
      <c r="Q465" s="443"/>
      <c r="R465" s="446"/>
      <c r="S465" s="501" t="s">
        <v>3115</v>
      </c>
      <c r="T465" s="442"/>
      <c r="U465" s="443"/>
      <c r="V465" s="443"/>
      <c r="W465" s="444"/>
      <c r="X465" s="445"/>
      <c r="Y465" s="502"/>
      <c r="Z465" s="443"/>
      <c r="AA465" s="443"/>
      <c r="AB465" s="444"/>
      <c r="AC465" s="445"/>
      <c r="AD465" s="32"/>
      <c r="AE465" s="444"/>
      <c r="AF465" s="503"/>
    </row>
    <row r="466" spans="2:32" x14ac:dyDescent="0.2">
      <c r="B466" s="506" t="s">
        <v>94</v>
      </c>
      <c r="C466" s="505" t="s">
        <v>2112</v>
      </c>
      <c r="D466" s="443">
        <v>452</v>
      </c>
      <c r="E466" s="445" t="s">
        <v>42</v>
      </c>
      <c r="F466" s="500"/>
      <c r="G466" s="443">
        <v>2</v>
      </c>
      <c r="H466" s="443"/>
      <c r="I466" s="443"/>
      <c r="J466" s="443"/>
      <c r="K466" s="443"/>
      <c r="L466" s="443"/>
      <c r="M466" s="443"/>
      <c r="N466" s="443"/>
      <c r="O466" s="443"/>
      <c r="P466" s="443"/>
      <c r="Q466" s="443"/>
      <c r="R466" s="446"/>
      <c r="S466" s="501" t="s">
        <v>3116</v>
      </c>
      <c r="T466" s="442"/>
      <c r="U466" s="443"/>
      <c r="V466" s="443"/>
      <c r="W466" s="444"/>
      <c r="X466" s="445"/>
      <c r="Y466" s="502"/>
      <c r="Z466" s="443"/>
      <c r="AA466" s="443"/>
      <c r="AB466" s="444"/>
      <c r="AC466" s="445"/>
      <c r="AD466" s="32"/>
      <c r="AE466" s="444"/>
      <c r="AF466" s="503"/>
    </row>
    <row r="467" spans="2:32" x14ac:dyDescent="0.2">
      <c r="B467" s="506" t="s">
        <v>94</v>
      </c>
      <c r="C467" s="505" t="s">
        <v>2112</v>
      </c>
      <c r="D467" s="443">
        <v>453</v>
      </c>
      <c r="E467" s="445" t="s">
        <v>42</v>
      </c>
      <c r="F467" s="500"/>
      <c r="G467" s="443">
        <v>2</v>
      </c>
      <c r="H467" s="443"/>
      <c r="I467" s="443"/>
      <c r="J467" s="443"/>
      <c r="K467" s="443"/>
      <c r="L467" s="443"/>
      <c r="M467" s="443"/>
      <c r="N467" s="443">
        <v>2</v>
      </c>
      <c r="O467" s="443"/>
      <c r="P467" s="443"/>
      <c r="Q467" s="443"/>
      <c r="R467" s="446"/>
      <c r="S467" s="501" t="s">
        <v>3117</v>
      </c>
      <c r="T467" s="442"/>
      <c r="U467" s="443"/>
      <c r="V467" s="443"/>
      <c r="W467" s="444"/>
      <c r="X467" s="445"/>
      <c r="Y467" s="502"/>
      <c r="Z467" s="443"/>
      <c r="AA467" s="443"/>
      <c r="AB467" s="444"/>
      <c r="AC467" s="445"/>
      <c r="AD467" s="32"/>
      <c r="AE467" s="444"/>
      <c r="AF467" s="503"/>
    </row>
    <row r="468" spans="2:32" x14ac:dyDescent="0.2">
      <c r="B468" s="506" t="s">
        <v>94</v>
      </c>
      <c r="C468" s="505" t="s">
        <v>2112</v>
      </c>
      <c r="D468" s="443">
        <v>454</v>
      </c>
      <c r="E468" s="445" t="s">
        <v>42</v>
      </c>
      <c r="F468" s="500"/>
      <c r="G468" s="443">
        <v>2</v>
      </c>
      <c r="H468" s="443"/>
      <c r="I468" s="443"/>
      <c r="J468" s="443"/>
      <c r="K468" s="443"/>
      <c r="L468" s="443"/>
      <c r="M468" s="443"/>
      <c r="N468" s="443"/>
      <c r="O468" s="443"/>
      <c r="P468" s="443"/>
      <c r="Q468" s="443"/>
      <c r="R468" s="446"/>
      <c r="S468" s="501" t="s">
        <v>3115</v>
      </c>
      <c r="T468" s="442"/>
      <c r="U468" s="443"/>
      <c r="V468" s="443"/>
      <c r="W468" s="444"/>
      <c r="X468" s="445"/>
      <c r="Y468" s="502"/>
      <c r="Z468" s="443"/>
      <c r="AA468" s="443"/>
      <c r="AB468" s="444"/>
      <c r="AC468" s="445"/>
      <c r="AD468" s="32"/>
      <c r="AE468" s="444"/>
      <c r="AF468" s="503"/>
    </row>
    <row r="469" spans="2:32" x14ac:dyDescent="0.2">
      <c r="B469" s="506" t="s">
        <v>94</v>
      </c>
      <c r="C469" s="505" t="s">
        <v>2112</v>
      </c>
      <c r="D469" s="443">
        <v>455</v>
      </c>
      <c r="E469" s="445" t="s">
        <v>42</v>
      </c>
      <c r="F469" s="500"/>
      <c r="G469" s="443">
        <v>3</v>
      </c>
      <c r="H469" s="443"/>
      <c r="I469" s="443"/>
      <c r="J469" s="443"/>
      <c r="K469" s="443"/>
      <c r="L469" s="443"/>
      <c r="M469" s="443"/>
      <c r="N469" s="443">
        <v>2</v>
      </c>
      <c r="O469" s="443"/>
      <c r="P469" s="443"/>
      <c r="Q469" s="443"/>
      <c r="R469" s="446"/>
      <c r="S469" s="501" t="s">
        <v>3118</v>
      </c>
      <c r="T469" s="442"/>
      <c r="U469" s="443"/>
      <c r="V469" s="443"/>
      <c r="W469" s="444"/>
      <c r="X469" s="445"/>
      <c r="Y469" s="502"/>
      <c r="Z469" s="443"/>
      <c r="AA469" s="443"/>
      <c r="AB469" s="444"/>
      <c r="AC469" s="445"/>
      <c r="AD469" s="32"/>
      <c r="AE469" s="444"/>
      <c r="AF469" s="503"/>
    </row>
    <row r="470" spans="2:32" x14ac:dyDescent="0.2">
      <c r="B470" s="506" t="s">
        <v>94</v>
      </c>
      <c r="C470" s="505" t="s">
        <v>2112</v>
      </c>
      <c r="D470" s="443">
        <v>456</v>
      </c>
      <c r="E470" s="445" t="s">
        <v>50</v>
      </c>
      <c r="F470" s="500"/>
      <c r="G470" s="443"/>
      <c r="H470" s="443"/>
      <c r="I470" s="443">
        <v>4</v>
      </c>
      <c r="J470" s="443"/>
      <c r="K470" s="443"/>
      <c r="L470" s="443"/>
      <c r="M470" s="443"/>
      <c r="N470" s="443"/>
      <c r="O470" s="443"/>
      <c r="P470" s="443"/>
      <c r="Q470" s="443"/>
      <c r="R470" s="446"/>
      <c r="S470" s="501" t="s">
        <v>3119</v>
      </c>
      <c r="T470" s="442"/>
      <c r="U470" s="443"/>
      <c r="V470" s="443"/>
      <c r="W470" s="444"/>
      <c r="X470" s="445"/>
      <c r="Y470" s="502"/>
      <c r="Z470" s="443"/>
      <c r="AA470" s="443"/>
      <c r="AB470" s="444"/>
      <c r="AC470" s="445"/>
      <c r="AD470" s="32"/>
      <c r="AE470" s="444"/>
      <c r="AF470" s="503"/>
    </row>
    <row r="471" spans="2:32" x14ac:dyDescent="0.2">
      <c r="B471" s="506" t="s">
        <v>94</v>
      </c>
      <c r="C471" s="505" t="s">
        <v>2112</v>
      </c>
      <c r="D471" s="443">
        <v>457</v>
      </c>
      <c r="E471" s="445" t="s">
        <v>52</v>
      </c>
      <c r="F471" s="500"/>
      <c r="G471" s="443"/>
      <c r="H471" s="443"/>
      <c r="I471" s="443">
        <v>3</v>
      </c>
      <c r="J471" s="443"/>
      <c r="K471" s="443">
        <v>3</v>
      </c>
      <c r="L471" s="443"/>
      <c r="M471" s="443"/>
      <c r="N471" s="443">
        <v>3</v>
      </c>
      <c r="O471" s="443"/>
      <c r="P471" s="443"/>
      <c r="Q471" s="443"/>
      <c r="R471" s="446"/>
      <c r="S471" s="501" t="s">
        <v>3120</v>
      </c>
      <c r="T471" s="442"/>
      <c r="U471" s="443"/>
      <c r="V471" s="443"/>
      <c r="W471" s="444"/>
      <c r="X471" s="445"/>
      <c r="Y471" s="502"/>
      <c r="Z471" s="443"/>
      <c r="AA471" s="443"/>
      <c r="AB471" s="444"/>
      <c r="AC471" s="445"/>
      <c r="AD471" s="32"/>
      <c r="AE471" s="444"/>
      <c r="AF471" s="503"/>
    </row>
    <row r="472" spans="2:32" x14ac:dyDescent="0.2">
      <c r="B472" s="506" t="s">
        <v>94</v>
      </c>
      <c r="C472" s="505" t="s">
        <v>2112</v>
      </c>
      <c r="D472" s="443">
        <v>458</v>
      </c>
      <c r="E472" s="445" t="s">
        <v>42</v>
      </c>
      <c r="F472" s="500"/>
      <c r="G472" s="443">
        <v>3</v>
      </c>
      <c r="H472" s="443"/>
      <c r="I472" s="443"/>
      <c r="J472" s="443"/>
      <c r="K472" s="443"/>
      <c r="L472" s="443"/>
      <c r="M472" s="443"/>
      <c r="N472" s="443"/>
      <c r="O472" s="443"/>
      <c r="P472" s="443"/>
      <c r="Q472" s="443"/>
      <c r="R472" s="446"/>
      <c r="S472" s="501" t="s">
        <v>1120</v>
      </c>
      <c r="T472" s="442"/>
      <c r="U472" s="443"/>
      <c r="V472" s="443"/>
      <c r="W472" s="444"/>
      <c r="X472" s="445"/>
      <c r="Y472" s="502"/>
      <c r="Z472" s="443"/>
      <c r="AA472" s="443"/>
      <c r="AB472" s="444"/>
      <c r="AC472" s="445"/>
      <c r="AD472" s="32"/>
      <c r="AE472" s="444"/>
      <c r="AF472" s="503"/>
    </row>
    <row r="473" spans="2:32" x14ac:dyDescent="0.2">
      <c r="B473" s="506" t="s">
        <v>94</v>
      </c>
      <c r="C473" s="505" t="s">
        <v>2112</v>
      </c>
      <c r="D473" s="443">
        <v>459</v>
      </c>
      <c r="E473" s="445" t="s">
        <v>42</v>
      </c>
      <c r="F473" s="500"/>
      <c r="G473" s="443">
        <v>3</v>
      </c>
      <c r="H473" s="443"/>
      <c r="I473" s="443"/>
      <c r="J473" s="443"/>
      <c r="K473" s="443"/>
      <c r="L473" s="443"/>
      <c r="M473" s="443"/>
      <c r="N473" s="443"/>
      <c r="O473" s="443"/>
      <c r="P473" s="443"/>
      <c r="Q473" s="443"/>
      <c r="R473" s="446"/>
      <c r="S473" s="501" t="s">
        <v>3121</v>
      </c>
      <c r="T473" s="442"/>
      <c r="U473" s="443"/>
      <c r="V473" s="443"/>
      <c r="W473" s="444"/>
      <c r="X473" s="445"/>
      <c r="Y473" s="502"/>
      <c r="Z473" s="443"/>
      <c r="AA473" s="443"/>
      <c r="AB473" s="444"/>
      <c r="AC473" s="445"/>
      <c r="AD473" s="32"/>
      <c r="AE473" s="444"/>
      <c r="AF473" s="503"/>
    </row>
    <row r="474" spans="2:32" x14ac:dyDescent="0.2">
      <c r="B474" s="506" t="s">
        <v>94</v>
      </c>
      <c r="C474" s="505" t="s">
        <v>2112</v>
      </c>
      <c r="D474" s="443">
        <v>460</v>
      </c>
      <c r="E474" s="445" t="s">
        <v>42</v>
      </c>
      <c r="F474" s="500"/>
      <c r="G474" s="443">
        <v>3</v>
      </c>
      <c r="H474" s="443"/>
      <c r="I474" s="443"/>
      <c r="J474" s="443"/>
      <c r="K474" s="443"/>
      <c r="L474" s="443"/>
      <c r="M474" s="443"/>
      <c r="N474" s="443"/>
      <c r="O474" s="443"/>
      <c r="P474" s="443"/>
      <c r="Q474" s="443"/>
      <c r="R474" s="446"/>
      <c r="S474" s="501" t="s">
        <v>3121</v>
      </c>
      <c r="T474" s="442"/>
      <c r="U474" s="443"/>
      <c r="V474" s="443"/>
      <c r="W474" s="444"/>
      <c r="X474" s="445"/>
      <c r="Y474" s="502"/>
      <c r="Z474" s="443"/>
      <c r="AA474" s="443"/>
      <c r="AB474" s="444"/>
      <c r="AC474" s="445"/>
      <c r="AD474" s="32"/>
      <c r="AE474" s="444"/>
      <c r="AF474" s="503"/>
    </row>
    <row r="475" spans="2:32" x14ac:dyDescent="0.2">
      <c r="B475" s="506" t="s">
        <v>94</v>
      </c>
      <c r="C475" s="505" t="s">
        <v>2112</v>
      </c>
      <c r="D475" s="443">
        <v>461</v>
      </c>
      <c r="E475" s="445" t="s">
        <v>42</v>
      </c>
      <c r="F475" s="500"/>
      <c r="G475" s="443">
        <v>3</v>
      </c>
      <c r="H475" s="443"/>
      <c r="I475" s="443"/>
      <c r="J475" s="443"/>
      <c r="K475" s="443"/>
      <c r="L475" s="443"/>
      <c r="M475" s="443"/>
      <c r="N475" s="443"/>
      <c r="O475" s="443"/>
      <c r="P475" s="443"/>
      <c r="Q475" s="443"/>
      <c r="R475" s="446"/>
      <c r="S475" s="501" t="s">
        <v>3121</v>
      </c>
      <c r="T475" s="442"/>
      <c r="U475" s="443"/>
      <c r="V475" s="443"/>
      <c r="W475" s="444"/>
      <c r="X475" s="445"/>
      <c r="Y475" s="502"/>
      <c r="Z475" s="443"/>
      <c r="AA475" s="443"/>
      <c r="AB475" s="444"/>
      <c r="AC475" s="445"/>
      <c r="AD475" s="32"/>
      <c r="AE475" s="444"/>
      <c r="AF475" s="503"/>
    </row>
    <row r="476" spans="2:32" x14ac:dyDescent="0.2">
      <c r="B476" s="506" t="s">
        <v>94</v>
      </c>
      <c r="C476" s="505" t="s">
        <v>2112</v>
      </c>
      <c r="D476" s="443">
        <v>462</v>
      </c>
      <c r="E476" s="445" t="s">
        <v>42</v>
      </c>
      <c r="F476" s="500"/>
      <c r="G476" s="443">
        <v>3</v>
      </c>
      <c r="H476" s="443"/>
      <c r="I476" s="443"/>
      <c r="J476" s="443"/>
      <c r="K476" s="443"/>
      <c r="L476" s="443"/>
      <c r="M476" s="443"/>
      <c r="N476" s="443">
        <v>3</v>
      </c>
      <c r="O476" s="443"/>
      <c r="P476" s="443"/>
      <c r="Q476" s="443"/>
      <c r="R476" s="446"/>
      <c r="S476" s="501" t="s">
        <v>1319</v>
      </c>
      <c r="T476" s="442"/>
      <c r="U476" s="443"/>
      <c r="V476" s="443"/>
      <c r="W476" s="444"/>
      <c r="X476" s="445"/>
      <c r="Y476" s="502"/>
      <c r="Z476" s="443"/>
      <c r="AA476" s="443"/>
      <c r="AB476" s="444"/>
      <c r="AC476" s="445"/>
      <c r="AD476" s="32"/>
      <c r="AE476" s="444"/>
      <c r="AF476" s="503"/>
    </row>
    <row r="477" spans="2:32" x14ac:dyDescent="0.2">
      <c r="B477" s="506" t="s">
        <v>94</v>
      </c>
      <c r="C477" s="505" t="s">
        <v>2112</v>
      </c>
      <c r="D477" s="443">
        <v>463</v>
      </c>
      <c r="E477" s="445" t="s">
        <v>42</v>
      </c>
      <c r="F477" s="500"/>
      <c r="G477" s="443">
        <v>3</v>
      </c>
      <c r="H477" s="443"/>
      <c r="I477" s="443"/>
      <c r="J477" s="443"/>
      <c r="K477" s="443"/>
      <c r="L477" s="443"/>
      <c r="M477" s="443"/>
      <c r="N477" s="443"/>
      <c r="O477" s="443"/>
      <c r="P477" s="443"/>
      <c r="Q477" s="443"/>
      <c r="R477" s="446"/>
      <c r="S477" s="501" t="s">
        <v>1558</v>
      </c>
      <c r="T477" s="442"/>
      <c r="U477" s="443"/>
      <c r="V477" s="443"/>
      <c r="W477" s="444"/>
      <c r="X477" s="445"/>
      <c r="Y477" s="502"/>
      <c r="Z477" s="443"/>
      <c r="AA477" s="443"/>
      <c r="AB477" s="444"/>
      <c r="AC477" s="445"/>
      <c r="AD477" s="32"/>
      <c r="AE477" s="444"/>
      <c r="AF477" s="503"/>
    </row>
    <row r="478" spans="2:32" x14ac:dyDescent="0.2">
      <c r="B478" s="506" t="s">
        <v>94</v>
      </c>
      <c r="C478" s="505" t="s">
        <v>2112</v>
      </c>
      <c r="D478" s="443">
        <v>464</v>
      </c>
      <c r="E478" s="445" t="s">
        <v>50</v>
      </c>
      <c r="F478" s="500"/>
      <c r="G478" s="443">
        <v>1</v>
      </c>
      <c r="H478" s="443">
        <v>6</v>
      </c>
      <c r="I478" s="443"/>
      <c r="J478" s="443"/>
      <c r="K478" s="443"/>
      <c r="L478" s="443"/>
      <c r="M478" s="443"/>
      <c r="N478" s="443">
        <v>3</v>
      </c>
      <c r="O478" s="443"/>
      <c r="P478" s="443"/>
      <c r="Q478" s="443"/>
      <c r="R478" s="446"/>
      <c r="S478" s="509" t="s">
        <v>1116</v>
      </c>
      <c r="T478" s="442"/>
      <c r="U478" s="443"/>
      <c r="V478" s="443"/>
      <c r="W478" s="444"/>
      <c r="X478" s="445"/>
      <c r="Y478" s="502"/>
      <c r="Z478" s="443"/>
      <c r="AA478" s="443"/>
      <c r="AB478" s="444"/>
      <c r="AC478" s="445"/>
      <c r="AD478" s="32"/>
      <c r="AE478" s="444"/>
      <c r="AF478" s="503"/>
    </row>
    <row r="479" spans="2:32" x14ac:dyDescent="0.2">
      <c r="B479" s="506" t="s">
        <v>94</v>
      </c>
      <c r="C479" s="505" t="s">
        <v>2112</v>
      </c>
      <c r="D479" s="443">
        <v>465</v>
      </c>
      <c r="E479" s="445" t="s">
        <v>42</v>
      </c>
      <c r="F479" s="500"/>
      <c r="G479" s="443">
        <v>3</v>
      </c>
      <c r="H479" s="443"/>
      <c r="I479" s="443"/>
      <c r="J479" s="443"/>
      <c r="K479" s="443"/>
      <c r="L479" s="443"/>
      <c r="M479" s="443"/>
      <c r="N479" s="443"/>
      <c r="O479" s="443"/>
      <c r="P479" s="443"/>
      <c r="Q479" s="443"/>
      <c r="R479" s="446"/>
      <c r="S479" s="501" t="s">
        <v>1558</v>
      </c>
      <c r="T479" s="442"/>
      <c r="U479" s="443"/>
      <c r="V479" s="443"/>
      <c r="W479" s="444"/>
      <c r="X479" s="445"/>
      <c r="Y479" s="502"/>
      <c r="Z479" s="443"/>
      <c r="AA479" s="443"/>
      <c r="AB479" s="444"/>
      <c r="AC479" s="445"/>
      <c r="AD479" s="32"/>
      <c r="AE479" s="444"/>
      <c r="AF479" s="503"/>
    </row>
    <row r="480" spans="2:32" x14ac:dyDescent="0.2">
      <c r="B480" s="506" t="s">
        <v>94</v>
      </c>
      <c r="C480" s="505" t="s">
        <v>2112</v>
      </c>
      <c r="D480" s="443">
        <v>466</v>
      </c>
      <c r="E480" s="445" t="s">
        <v>42</v>
      </c>
      <c r="F480" s="500"/>
      <c r="G480" s="443">
        <v>3</v>
      </c>
      <c r="H480" s="443"/>
      <c r="I480" s="443"/>
      <c r="J480" s="443"/>
      <c r="K480" s="443"/>
      <c r="L480" s="443"/>
      <c r="M480" s="443"/>
      <c r="N480" s="443"/>
      <c r="O480" s="443"/>
      <c r="P480" s="443"/>
      <c r="Q480" s="443"/>
      <c r="R480" s="446"/>
      <c r="S480" s="501" t="s">
        <v>1319</v>
      </c>
      <c r="T480" s="442"/>
      <c r="U480" s="443"/>
      <c r="V480" s="443"/>
      <c r="W480" s="444"/>
      <c r="X480" s="445"/>
      <c r="Y480" s="502"/>
      <c r="Z480" s="443"/>
      <c r="AA480" s="443"/>
      <c r="AB480" s="444"/>
      <c r="AC480" s="445"/>
      <c r="AD480" s="32"/>
      <c r="AE480" s="444"/>
      <c r="AF480" s="503"/>
    </row>
    <row r="481" spans="2:32" x14ac:dyDescent="0.2">
      <c r="B481" s="506" t="s">
        <v>94</v>
      </c>
      <c r="C481" s="505" t="s">
        <v>2112</v>
      </c>
      <c r="D481" s="443">
        <v>467</v>
      </c>
      <c r="E481" s="445" t="s">
        <v>42</v>
      </c>
      <c r="F481" s="500"/>
      <c r="G481" s="443">
        <v>3</v>
      </c>
      <c r="H481" s="443"/>
      <c r="I481" s="443"/>
      <c r="J481" s="443"/>
      <c r="K481" s="443"/>
      <c r="L481" s="443"/>
      <c r="M481" s="443"/>
      <c r="N481" s="443"/>
      <c r="O481" s="443"/>
      <c r="P481" s="443"/>
      <c r="Q481" s="443"/>
      <c r="R481" s="446"/>
      <c r="S481" s="501" t="s">
        <v>1558</v>
      </c>
      <c r="T481" s="442"/>
      <c r="U481" s="443"/>
      <c r="V481" s="443"/>
      <c r="W481" s="444"/>
      <c r="X481" s="445"/>
      <c r="Y481" s="502"/>
      <c r="Z481" s="443"/>
      <c r="AA481" s="443"/>
      <c r="AB481" s="444"/>
      <c r="AC481" s="445"/>
      <c r="AD481" s="32"/>
      <c r="AE481" s="444"/>
      <c r="AF481" s="503"/>
    </row>
    <row r="482" spans="2:32" x14ac:dyDescent="0.2">
      <c r="B482" s="506" t="s">
        <v>94</v>
      </c>
      <c r="C482" s="505" t="s">
        <v>2112</v>
      </c>
      <c r="D482" s="443">
        <v>468</v>
      </c>
      <c r="E482" s="445" t="s">
        <v>42</v>
      </c>
      <c r="F482" s="500"/>
      <c r="G482" s="443">
        <v>3</v>
      </c>
      <c r="H482" s="443"/>
      <c r="I482" s="443"/>
      <c r="J482" s="443"/>
      <c r="K482" s="443"/>
      <c r="L482" s="443"/>
      <c r="M482" s="443"/>
      <c r="N482" s="443"/>
      <c r="O482" s="443"/>
      <c r="P482" s="443"/>
      <c r="Q482" s="443"/>
      <c r="R482" s="446"/>
      <c r="S482" s="501" t="s">
        <v>3122</v>
      </c>
      <c r="T482" s="442"/>
      <c r="U482" s="443"/>
      <c r="V482" s="443"/>
      <c r="W482" s="444"/>
      <c r="X482" s="445"/>
      <c r="Y482" s="502"/>
      <c r="Z482" s="443"/>
      <c r="AA482" s="443"/>
      <c r="AB482" s="444"/>
      <c r="AC482" s="445"/>
      <c r="AD482" s="32"/>
      <c r="AE482" s="444"/>
      <c r="AF482" s="503"/>
    </row>
    <row r="483" spans="2:32" x14ac:dyDescent="0.2">
      <c r="B483" s="506" t="s">
        <v>94</v>
      </c>
      <c r="C483" s="505" t="s">
        <v>2112</v>
      </c>
      <c r="D483" s="443">
        <v>469</v>
      </c>
      <c r="E483" s="445" t="s">
        <v>42</v>
      </c>
      <c r="F483" s="500"/>
      <c r="G483" s="443">
        <v>3</v>
      </c>
      <c r="H483" s="443"/>
      <c r="I483" s="443"/>
      <c r="J483" s="443"/>
      <c r="K483" s="443"/>
      <c r="L483" s="443"/>
      <c r="M483" s="443"/>
      <c r="N483" s="443"/>
      <c r="O483" s="443"/>
      <c r="P483" s="443"/>
      <c r="Q483" s="443"/>
      <c r="R483" s="446"/>
      <c r="S483" s="510" t="s">
        <v>3250</v>
      </c>
      <c r="T483" s="442"/>
      <c r="U483" s="443"/>
      <c r="V483" s="443"/>
      <c r="W483" s="444"/>
      <c r="X483" s="445"/>
      <c r="Y483" s="502"/>
      <c r="Z483" s="443"/>
      <c r="AA483" s="443"/>
      <c r="AB483" s="444"/>
      <c r="AC483" s="445"/>
      <c r="AD483" s="32"/>
      <c r="AE483" s="444"/>
      <c r="AF483" s="503"/>
    </row>
    <row r="484" spans="2:32" x14ac:dyDescent="0.2">
      <c r="B484" s="506" t="s">
        <v>94</v>
      </c>
      <c r="C484" s="505" t="s">
        <v>2112</v>
      </c>
      <c r="D484" s="443">
        <v>470</v>
      </c>
      <c r="E484" s="445" t="s">
        <v>44</v>
      </c>
      <c r="F484" s="500"/>
      <c r="G484" s="443">
        <v>1</v>
      </c>
      <c r="H484" s="443">
        <v>6</v>
      </c>
      <c r="I484" s="443"/>
      <c r="J484" s="443"/>
      <c r="K484" s="443"/>
      <c r="L484" s="443"/>
      <c r="M484" s="443"/>
      <c r="N484" s="443">
        <v>2</v>
      </c>
      <c r="O484" s="443"/>
      <c r="P484" s="443"/>
      <c r="Q484" s="443"/>
      <c r="R484" s="446"/>
      <c r="S484" s="501" t="s">
        <v>3123</v>
      </c>
      <c r="T484" s="442"/>
      <c r="U484" s="443"/>
      <c r="V484" s="443"/>
      <c r="W484" s="444"/>
      <c r="X484" s="445"/>
      <c r="Y484" s="502"/>
      <c r="Z484" s="443"/>
      <c r="AA484" s="443"/>
      <c r="AB484" s="444"/>
      <c r="AC484" s="445"/>
      <c r="AD484" s="32"/>
      <c r="AE484" s="444"/>
      <c r="AF484" s="503"/>
    </row>
    <row r="485" spans="2:32" x14ac:dyDescent="0.2">
      <c r="B485" s="506" t="s">
        <v>94</v>
      </c>
      <c r="C485" s="505" t="s">
        <v>2112</v>
      </c>
      <c r="D485" s="443">
        <v>471</v>
      </c>
      <c r="E485" s="445" t="s">
        <v>42</v>
      </c>
      <c r="F485" s="500"/>
      <c r="G485" s="443">
        <v>3</v>
      </c>
      <c r="H485" s="443"/>
      <c r="I485" s="443"/>
      <c r="J485" s="443"/>
      <c r="K485" s="443"/>
      <c r="L485" s="443"/>
      <c r="M485" s="443"/>
      <c r="N485" s="443"/>
      <c r="O485" s="443"/>
      <c r="P485" s="443"/>
      <c r="Q485" s="443"/>
      <c r="R485" s="446"/>
      <c r="S485" s="501" t="s">
        <v>3124</v>
      </c>
      <c r="T485" s="442"/>
      <c r="U485" s="443"/>
      <c r="V485" s="443"/>
      <c r="W485" s="444"/>
      <c r="X485" s="445"/>
      <c r="Y485" s="502"/>
      <c r="Z485" s="443"/>
      <c r="AA485" s="443"/>
      <c r="AB485" s="444"/>
      <c r="AC485" s="445"/>
      <c r="AD485" s="32"/>
      <c r="AE485" s="444"/>
      <c r="AF485" s="503"/>
    </row>
    <row r="486" spans="2:32" x14ac:dyDescent="0.2">
      <c r="B486" s="506" t="s">
        <v>94</v>
      </c>
      <c r="C486" s="505" t="s">
        <v>2112</v>
      </c>
      <c r="D486" s="443">
        <v>472</v>
      </c>
      <c r="E486" s="445" t="s">
        <v>42</v>
      </c>
      <c r="F486" s="500"/>
      <c r="G486" s="443">
        <v>3</v>
      </c>
      <c r="H486" s="443"/>
      <c r="I486" s="443"/>
      <c r="J486" s="443"/>
      <c r="K486" s="443"/>
      <c r="L486" s="443"/>
      <c r="M486" s="443"/>
      <c r="N486" s="443"/>
      <c r="O486" s="443"/>
      <c r="P486" s="443"/>
      <c r="Q486" s="443"/>
      <c r="R486" s="446"/>
      <c r="S486" s="501" t="s">
        <v>1120</v>
      </c>
      <c r="T486" s="442"/>
      <c r="U486" s="443"/>
      <c r="V486" s="443"/>
      <c r="W486" s="444"/>
      <c r="X486" s="445"/>
      <c r="Y486" s="502"/>
      <c r="Z486" s="443"/>
      <c r="AA486" s="443"/>
      <c r="AB486" s="444"/>
      <c r="AC486" s="445"/>
      <c r="AD486" s="32"/>
      <c r="AE486" s="444"/>
      <c r="AF486" s="503"/>
    </row>
    <row r="487" spans="2:32" x14ac:dyDescent="0.2">
      <c r="B487" s="506" t="s">
        <v>94</v>
      </c>
      <c r="C487" s="505" t="s">
        <v>2112</v>
      </c>
      <c r="D487" s="443">
        <v>473</v>
      </c>
      <c r="E487" s="445" t="s">
        <v>42</v>
      </c>
      <c r="F487" s="500"/>
      <c r="G487" s="443">
        <v>3</v>
      </c>
      <c r="H487" s="443"/>
      <c r="I487" s="443"/>
      <c r="J487" s="443"/>
      <c r="K487" s="443"/>
      <c r="L487" s="443"/>
      <c r="M487" s="443"/>
      <c r="N487" s="443"/>
      <c r="O487" s="443"/>
      <c r="P487" s="443"/>
      <c r="Q487" s="443"/>
      <c r="R487" s="446"/>
      <c r="S487" s="501" t="s">
        <v>3125</v>
      </c>
      <c r="T487" s="442"/>
      <c r="U487" s="443"/>
      <c r="V487" s="443"/>
      <c r="W487" s="444"/>
      <c r="X487" s="445"/>
      <c r="Y487" s="502"/>
      <c r="Z487" s="443"/>
      <c r="AA487" s="443"/>
      <c r="AB487" s="444"/>
      <c r="AC487" s="445"/>
      <c r="AD487" s="32"/>
      <c r="AE487" s="444"/>
      <c r="AF487" s="503"/>
    </row>
    <row r="488" spans="2:32" x14ac:dyDescent="0.2">
      <c r="B488" s="506" t="s">
        <v>94</v>
      </c>
      <c r="C488" s="505" t="s">
        <v>2112</v>
      </c>
      <c r="D488" s="443">
        <v>474</v>
      </c>
      <c r="E488" s="445" t="s">
        <v>44</v>
      </c>
      <c r="F488" s="500"/>
      <c r="G488" s="443"/>
      <c r="H488" s="443"/>
      <c r="I488" s="443">
        <v>6</v>
      </c>
      <c r="J488" s="443"/>
      <c r="K488" s="443"/>
      <c r="L488" s="443"/>
      <c r="M488" s="443"/>
      <c r="N488" s="443"/>
      <c r="O488" s="443"/>
      <c r="P488" s="443">
        <v>3</v>
      </c>
      <c r="Q488" s="443"/>
      <c r="R488" s="446"/>
      <c r="S488" s="509" t="s">
        <v>3126</v>
      </c>
      <c r="T488" s="442"/>
      <c r="U488" s="443"/>
      <c r="V488" s="443"/>
      <c r="W488" s="444"/>
      <c r="X488" s="445"/>
      <c r="Y488" s="502"/>
      <c r="Z488" s="443"/>
      <c r="AA488" s="443"/>
      <c r="AB488" s="444"/>
      <c r="AC488" s="445"/>
      <c r="AD488" s="32"/>
      <c r="AE488" s="444"/>
      <c r="AF488" s="503"/>
    </row>
    <row r="489" spans="2:32" x14ac:dyDescent="0.2">
      <c r="B489" s="506" t="s">
        <v>94</v>
      </c>
      <c r="C489" s="505" t="s">
        <v>2112</v>
      </c>
      <c r="D489" s="443">
        <v>475</v>
      </c>
      <c r="E489" s="445" t="s">
        <v>42</v>
      </c>
      <c r="F489" s="500"/>
      <c r="G489" s="443">
        <v>3</v>
      </c>
      <c r="H489" s="443"/>
      <c r="I489" s="443"/>
      <c r="J489" s="443"/>
      <c r="K489" s="443"/>
      <c r="L489" s="443"/>
      <c r="M489" s="443"/>
      <c r="N489" s="443"/>
      <c r="O489" s="443"/>
      <c r="P489" s="443"/>
      <c r="Q489" s="443"/>
      <c r="R489" s="446"/>
      <c r="S489" s="501" t="s">
        <v>1558</v>
      </c>
      <c r="T489" s="442"/>
      <c r="U489" s="443"/>
      <c r="V489" s="443"/>
      <c r="W489" s="444"/>
      <c r="X489" s="445"/>
      <c r="Y489" s="502"/>
      <c r="Z489" s="443"/>
      <c r="AA489" s="443"/>
      <c r="AB489" s="444"/>
      <c r="AC489" s="445"/>
      <c r="AD489" s="32"/>
      <c r="AE489" s="444"/>
      <c r="AF489" s="503"/>
    </row>
    <row r="490" spans="2:32" x14ac:dyDescent="0.2">
      <c r="B490" s="506" t="s">
        <v>94</v>
      </c>
      <c r="C490" s="505" t="s">
        <v>2112</v>
      </c>
      <c r="D490" s="443">
        <v>476</v>
      </c>
      <c r="E490" s="445" t="s">
        <v>44</v>
      </c>
      <c r="F490" s="500"/>
      <c r="G490" s="443">
        <v>1</v>
      </c>
      <c r="H490" s="443"/>
      <c r="I490" s="443">
        <v>6</v>
      </c>
      <c r="J490" s="443"/>
      <c r="K490" s="443"/>
      <c r="L490" s="443"/>
      <c r="M490" s="443"/>
      <c r="N490" s="443"/>
      <c r="O490" s="443"/>
      <c r="P490" s="443"/>
      <c r="Q490" s="443"/>
      <c r="R490" s="446"/>
      <c r="S490" s="501" t="s">
        <v>1118</v>
      </c>
      <c r="T490" s="442"/>
      <c r="U490" s="443"/>
      <c r="V490" s="443"/>
      <c r="W490" s="444"/>
      <c r="X490" s="445"/>
      <c r="Y490" s="502"/>
      <c r="Z490" s="443"/>
      <c r="AA490" s="443"/>
      <c r="AB490" s="444"/>
      <c r="AC490" s="445"/>
      <c r="AD490" s="32"/>
      <c r="AE490" s="444"/>
      <c r="AF490" s="503"/>
    </row>
    <row r="491" spans="2:32" x14ac:dyDescent="0.2">
      <c r="B491" s="506" t="s">
        <v>94</v>
      </c>
      <c r="C491" s="505" t="s">
        <v>2112</v>
      </c>
      <c r="D491" s="443">
        <v>477</v>
      </c>
      <c r="E491" s="445" t="s">
        <v>1109</v>
      </c>
      <c r="F491" s="500"/>
      <c r="G491" s="443">
        <v>3</v>
      </c>
      <c r="H491" s="443"/>
      <c r="I491" s="443">
        <v>3</v>
      </c>
      <c r="J491" s="443"/>
      <c r="K491" s="443">
        <v>3</v>
      </c>
      <c r="L491" s="443"/>
      <c r="M491" s="443"/>
      <c r="N491" s="443"/>
      <c r="O491" s="443"/>
      <c r="P491" s="443"/>
      <c r="Q491" s="443"/>
      <c r="R491" s="446"/>
      <c r="S491" s="501" t="s">
        <v>3127</v>
      </c>
      <c r="T491" s="442"/>
      <c r="U491" s="443"/>
      <c r="V491" s="443"/>
      <c r="W491" s="444"/>
      <c r="X491" s="445"/>
      <c r="Y491" s="502"/>
      <c r="Z491" s="443"/>
      <c r="AA491" s="443"/>
      <c r="AB491" s="444"/>
      <c r="AC491" s="445"/>
      <c r="AD491" s="32"/>
      <c r="AE491" s="444"/>
      <c r="AF491" s="503"/>
    </row>
    <row r="492" spans="2:32" x14ac:dyDescent="0.2">
      <c r="B492" s="506" t="s">
        <v>94</v>
      </c>
      <c r="C492" s="505" t="s">
        <v>2112</v>
      </c>
      <c r="D492" s="443">
        <v>478</v>
      </c>
      <c r="E492" s="445" t="s">
        <v>42</v>
      </c>
      <c r="F492" s="500"/>
      <c r="G492" s="443">
        <v>3</v>
      </c>
      <c r="H492" s="443"/>
      <c r="I492" s="443"/>
      <c r="J492" s="443"/>
      <c r="K492" s="443"/>
      <c r="L492" s="443"/>
      <c r="M492" s="443"/>
      <c r="N492" s="443"/>
      <c r="O492" s="443"/>
      <c r="P492" s="443"/>
      <c r="Q492" s="443"/>
      <c r="R492" s="446"/>
      <c r="S492" s="501" t="s">
        <v>1558</v>
      </c>
      <c r="T492" s="442"/>
      <c r="U492" s="443"/>
      <c r="V492" s="443"/>
      <c r="W492" s="444"/>
      <c r="X492" s="445"/>
      <c r="Y492" s="502"/>
      <c r="Z492" s="443"/>
      <c r="AA492" s="443"/>
      <c r="AB492" s="444"/>
      <c r="AC492" s="445"/>
      <c r="AD492" s="32"/>
      <c r="AE492" s="444"/>
      <c r="AF492" s="503"/>
    </row>
    <row r="493" spans="2:32" x14ac:dyDescent="0.2">
      <c r="B493" s="506" t="s">
        <v>94</v>
      </c>
      <c r="C493" s="505" t="s">
        <v>2112</v>
      </c>
      <c r="D493" s="443">
        <v>479</v>
      </c>
      <c r="E493" s="445" t="s">
        <v>44</v>
      </c>
      <c r="F493" s="500"/>
      <c r="G493" s="443">
        <v>1</v>
      </c>
      <c r="H493" s="443">
        <v>6</v>
      </c>
      <c r="I493" s="443"/>
      <c r="J493" s="443"/>
      <c r="K493" s="443"/>
      <c r="L493" s="443"/>
      <c r="M493" s="443"/>
      <c r="N493" s="443">
        <v>3</v>
      </c>
      <c r="O493" s="443"/>
      <c r="P493" s="443"/>
      <c r="Q493" s="443"/>
      <c r="R493" s="446"/>
      <c r="S493" s="501" t="s">
        <v>3128</v>
      </c>
      <c r="T493" s="442"/>
      <c r="U493" s="443"/>
      <c r="V493" s="443"/>
      <c r="W493" s="444"/>
      <c r="X493" s="445"/>
      <c r="Y493" s="502"/>
      <c r="Z493" s="443"/>
      <c r="AA493" s="443"/>
      <c r="AB493" s="444"/>
      <c r="AC493" s="445"/>
      <c r="AD493" s="32"/>
      <c r="AE493" s="444"/>
      <c r="AF493" s="503"/>
    </row>
    <row r="494" spans="2:32" x14ac:dyDescent="0.2">
      <c r="B494" s="506" t="s">
        <v>94</v>
      </c>
      <c r="C494" s="505" t="s">
        <v>2112</v>
      </c>
      <c r="D494" s="443">
        <v>480</v>
      </c>
      <c r="E494" s="445" t="s">
        <v>42</v>
      </c>
      <c r="F494" s="500"/>
      <c r="G494" s="443">
        <v>3</v>
      </c>
      <c r="H494" s="443"/>
      <c r="I494" s="443"/>
      <c r="J494" s="443"/>
      <c r="K494" s="443"/>
      <c r="L494" s="443"/>
      <c r="M494" s="443"/>
      <c r="N494" s="443"/>
      <c r="O494" s="443"/>
      <c r="P494" s="443"/>
      <c r="Q494" s="443"/>
      <c r="R494" s="446"/>
      <c r="S494" s="501" t="s">
        <v>1120</v>
      </c>
      <c r="T494" s="442"/>
      <c r="U494" s="443"/>
      <c r="V494" s="443"/>
      <c r="W494" s="444"/>
      <c r="X494" s="445"/>
      <c r="Y494" s="502"/>
      <c r="Z494" s="443"/>
      <c r="AA494" s="443"/>
      <c r="AB494" s="444"/>
      <c r="AC494" s="445"/>
      <c r="AD494" s="32"/>
      <c r="AE494" s="444"/>
      <c r="AF494" s="503"/>
    </row>
    <row r="495" spans="2:32" x14ac:dyDescent="0.2">
      <c r="B495" s="506" t="s">
        <v>94</v>
      </c>
      <c r="C495" s="505" t="s">
        <v>2112</v>
      </c>
      <c r="D495" s="443">
        <v>481</v>
      </c>
      <c r="E495" s="445" t="s">
        <v>42</v>
      </c>
      <c r="F495" s="500"/>
      <c r="G495" s="443">
        <v>3</v>
      </c>
      <c r="H495" s="443"/>
      <c r="I495" s="443"/>
      <c r="J495" s="443"/>
      <c r="K495" s="443"/>
      <c r="L495" s="443"/>
      <c r="M495" s="443"/>
      <c r="N495" s="443"/>
      <c r="O495" s="443"/>
      <c r="P495" s="443"/>
      <c r="Q495" s="443"/>
      <c r="R495" s="446"/>
      <c r="S495" s="501" t="s">
        <v>3129</v>
      </c>
      <c r="T495" s="442"/>
      <c r="U495" s="443"/>
      <c r="V495" s="443"/>
      <c r="W495" s="444"/>
      <c r="X495" s="445"/>
      <c r="Y495" s="502"/>
      <c r="Z495" s="443"/>
      <c r="AA495" s="443"/>
      <c r="AB495" s="444"/>
      <c r="AC495" s="445"/>
      <c r="AD495" s="32"/>
      <c r="AE495" s="444"/>
      <c r="AF495" s="503"/>
    </row>
    <row r="496" spans="2:32" x14ac:dyDescent="0.2">
      <c r="B496" s="506" t="s">
        <v>94</v>
      </c>
      <c r="C496" s="505" t="s">
        <v>2112</v>
      </c>
      <c r="D496" s="443">
        <v>482</v>
      </c>
      <c r="E496" s="445" t="s">
        <v>1109</v>
      </c>
      <c r="F496" s="500"/>
      <c r="G496" s="443">
        <v>3</v>
      </c>
      <c r="H496" s="443"/>
      <c r="I496" s="443">
        <v>2</v>
      </c>
      <c r="J496" s="443"/>
      <c r="K496" s="443">
        <v>2</v>
      </c>
      <c r="L496" s="443"/>
      <c r="M496" s="443"/>
      <c r="N496" s="443"/>
      <c r="O496" s="443"/>
      <c r="P496" s="443"/>
      <c r="Q496" s="443"/>
      <c r="R496" s="446"/>
      <c r="S496" s="501" t="s">
        <v>3130</v>
      </c>
      <c r="T496" s="442"/>
      <c r="U496" s="443"/>
      <c r="V496" s="443"/>
      <c r="W496" s="444"/>
      <c r="X496" s="445"/>
      <c r="Y496" s="502"/>
      <c r="Z496" s="443"/>
      <c r="AA496" s="443"/>
      <c r="AB496" s="444"/>
      <c r="AC496" s="445"/>
      <c r="AD496" s="32"/>
      <c r="AE496" s="444"/>
      <c r="AF496" s="503"/>
    </row>
    <row r="497" spans="2:32" x14ac:dyDescent="0.2">
      <c r="B497" s="506" t="s">
        <v>94</v>
      </c>
      <c r="C497" s="505" t="s">
        <v>2112</v>
      </c>
      <c r="D497" s="443">
        <v>483</v>
      </c>
      <c r="E497" s="445" t="s">
        <v>1109</v>
      </c>
      <c r="F497" s="500"/>
      <c r="G497" s="443">
        <v>3</v>
      </c>
      <c r="H497" s="443"/>
      <c r="I497" s="443">
        <v>2</v>
      </c>
      <c r="J497" s="443"/>
      <c r="K497" s="443">
        <v>2</v>
      </c>
      <c r="L497" s="443"/>
      <c r="M497" s="443"/>
      <c r="N497" s="443"/>
      <c r="O497" s="443"/>
      <c r="P497" s="443"/>
      <c r="Q497" s="443"/>
      <c r="R497" s="446"/>
      <c r="S497" s="501" t="s">
        <v>3131</v>
      </c>
      <c r="T497" s="442"/>
      <c r="U497" s="443"/>
      <c r="V497" s="443"/>
      <c r="W497" s="444"/>
      <c r="X497" s="445"/>
      <c r="Y497" s="502"/>
      <c r="Z497" s="443"/>
      <c r="AA497" s="443"/>
      <c r="AB497" s="444"/>
      <c r="AC497" s="445"/>
      <c r="AD497" s="32"/>
      <c r="AE497" s="444"/>
      <c r="AF497" s="503"/>
    </row>
    <row r="498" spans="2:32" x14ac:dyDescent="0.2">
      <c r="B498" s="506" t="s">
        <v>94</v>
      </c>
      <c r="C498" s="505" t="s">
        <v>2112</v>
      </c>
      <c r="D498" s="443">
        <v>484</v>
      </c>
      <c r="E498" s="445" t="s">
        <v>42</v>
      </c>
      <c r="F498" s="500"/>
      <c r="G498" s="443">
        <v>3</v>
      </c>
      <c r="H498" s="443"/>
      <c r="I498" s="443"/>
      <c r="J498" s="443"/>
      <c r="K498" s="443"/>
      <c r="L498" s="443"/>
      <c r="M498" s="443"/>
      <c r="N498" s="443"/>
      <c r="O498" s="443"/>
      <c r="P498" s="443"/>
      <c r="Q498" s="443"/>
      <c r="R498" s="446"/>
      <c r="S498" s="501" t="s">
        <v>1558</v>
      </c>
      <c r="T498" s="442"/>
      <c r="U498" s="443"/>
      <c r="V498" s="443"/>
      <c r="W498" s="444"/>
      <c r="X498" s="445"/>
      <c r="Y498" s="502"/>
      <c r="Z498" s="443"/>
      <c r="AA498" s="443"/>
      <c r="AB498" s="444"/>
      <c r="AC498" s="445"/>
      <c r="AD498" s="32"/>
      <c r="AE498" s="444"/>
      <c r="AF498" s="503"/>
    </row>
    <row r="499" spans="2:32" x14ac:dyDescent="0.2">
      <c r="B499" s="506" t="s">
        <v>94</v>
      </c>
      <c r="C499" s="505" t="s">
        <v>2112</v>
      </c>
      <c r="D499" s="443">
        <v>485</v>
      </c>
      <c r="E499" s="445" t="s">
        <v>44</v>
      </c>
      <c r="F499" s="500"/>
      <c r="G499" s="443">
        <v>1</v>
      </c>
      <c r="H499" s="443">
        <v>6</v>
      </c>
      <c r="I499" s="443"/>
      <c r="J499" s="443"/>
      <c r="K499" s="443"/>
      <c r="L499" s="443"/>
      <c r="M499" s="443"/>
      <c r="N499" s="443"/>
      <c r="O499" s="443"/>
      <c r="P499" s="443"/>
      <c r="Q499" s="443"/>
      <c r="R499" s="446"/>
      <c r="S499" s="501" t="s">
        <v>3132</v>
      </c>
      <c r="T499" s="442"/>
      <c r="U499" s="443"/>
      <c r="V499" s="443"/>
      <c r="W499" s="444"/>
      <c r="X499" s="445"/>
      <c r="Y499" s="502"/>
      <c r="Z499" s="443"/>
      <c r="AA499" s="443"/>
      <c r="AB499" s="444"/>
      <c r="AC499" s="445"/>
      <c r="AD499" s="32"/>
      <c r="AE499" s="444"/>
      <c r="AF499" s="503"/>
    </row>
    <row r="500" spans="2:32" x14ac:dyDescent="0.2">
      <c r="B500" s="506" t="s">
        <v>94</v>
      </c>
      <c r="C500" s="505" t="s">
        <v>2112</v>
      </c>
      <c r="D500" s="443">
        <v>486</v>
      </c>
      <c r="E500" s="445" t="s">
        <v>42</v>
      </c>
      <c r="F500" s="500"/>
      <c r="G500" s="443">
        <v>3</v>
      </c>
      <c r="H500" s="443"/>
      <c r="I500" s="443"/>
      <c r="J500" s="443"/>
      <c r="K500" s="443"/>
      <c r="L500" s="443"/>
      <c r="M500" s="443"/>
      <c r="N500" s="443"/>
      <c r="O500" s="443"/>
      <c r="P500" s="443"/>
      <c r="Q500" s="443"/>
      <c r="R500" s="446"/>
      <c r="S500" s="501" t="s">
        <v>3133</v>
      </c>
      <c r="T500" s="442"/>
      <c r="U500" s="443"/>
      <c r="V500" s="443"/>
      <c r="W500" s="444"/>
      <c r="X500" s="445"/>
      <c r="Y500" s="502"/>
      <c r="Z500" s="443"/>
      <c r="AA500" s="443"/>
      <c r="AB500" s="444"/>
      <c r="AC500" s="445"/>
      <c r="AD500" s="32"/>
      <c r="AE500" s="444"/>
      <c r="AF500" s="503"/>
    </row>
    <row r="501" spans="2:32" x14ac:dyDescent="0.2">
      <c r="B501" s="506" t="s">
        <v>94</v>
      </c>
      <c r="C501" s="505" t="s">
        <v>2112</v>
      </c>
      <c r="D501" s="443">
        <v>487</v>
      </c>
      <c r="E501" s="445" t="s">
        <v>42</v>
      </c>
      <c r="F501" s="500"/>
      <c r="G501" s="443">
        <v>3</v>
      </c>
      <c r="H501" s="443"/>
      <c r="I501" s="443"/>
      <c r="J501" s="443"/>
      <c r="K501" s="443"/>
      <c r="L501" s="443"/>
      <c r="M501" s="443"/>
      <c r="N501" s="443"/>
      <c r="O501" s="443"/>
      <c r="P501" s="443"/>
      <c r="Q501" s="443"/>
      <c r="R501" s="446"/>
      <c r="S501" s="501" t="s">
        <v>3134</v>
      </c>
      <c r="T501" s="442"/>
      <c r="U501" s="443"/>
      <c r="V501" s="443"/>
      <c r="W501" s="444"/>
      <c r="X501" s="445"/>
      <c r="Y501" s="502"/>
      <c r="Z501" s="443"/>
      <c r="AA501" s="443"/>
      <c r="AB501" s="444"/>
      <c r="AC501" s="445"/>
      <c r="AD501" s="32"/>
      <c r="AE501" s="444"/>
      <c r="AF501" s="503"/>
    </row>
    <row r="502" spans="2:32" x14ac:dyDescent="0.2">
      <c r="B502" s="506" t="s">
        <v>94</v>
      </c>
      <c r="C502" s="505" t="s">
        <v>2112</v>
      </c>
      <c r="D502" s="443">
        <v>488</v>
      </c>
      <c r="E502" s="445" t="s">
        <v>42</v>
      </c>
      <c r="F502" s="500"/>
      <c r="G502" s="443">
        <v>3</v>
      </c>
      <c r="H502" s="443"/>
      <c r="I502" s="443"/>
      <c r="J502" s="443"/>
      <c r="K502" s="443"/>
      <c r="L502" s="443"/>
      <c r="M502" s="443"/>
      <c r="N502" s="443"/>
      <c r="O502" s="443"/>
      <c r="P502" s="443"/>
      <c r="Q502" s="443"/>
      <c r="R502" s="446"/>
      <c r="S502" s="501" t="s">
        <v>3135</v>
      </c>
      <c r="T502" s="442"/>
      <c r="U502" s="443"/>
      <c r="V502" s="443"/>
      <c r="W502" s="444"/>
      <c r="X502" s="445"/>
      <c r="Y502" s="502"/>
      <c r="Z502" s="443"/>
      <c r="AA502" s="443"/>
      <c r="AB502" s="444"/>
      <c r="AC502" s="445"/>
      <c r="AD502" s="32"/>
      <c r="AE502" s="444"/>
      <c r="AF502" s="503"/>
    </row>
    <row r="503" spans="2:32" x14ac:dyDescent="0.2">
      <c r="B503" s="506" t="s">
        <v>94</v>
      </c>
      <c r="C503" s="505" t="s">
        <v>2112</v>
      </c>
      <c r="D503" s="443">
        <v>489</v>
      </c>
      <c r="E503" s="445" t="s">
        <v>42</v>
      </c>
      <c r="F503" s="500"/>
      <c r="G503" s="443">
        <v>3</v>
      </c>
      <c r="H503" s="443"/>
      <c r="I503" s="443"/>
      <c r="J503" s="443"/>
      <c r="K503" s="443"/>
      <c r="L503" s="443"/>
      <c r="M503" s="443"/>
      <c r="N503" s="443"/>
      <c r="O503" s="443"/>
      <c r="P503" s="443"/>
      <c r="Q503" s="443"/>
      <c r="R503" s="446"/>
      <c r="S503" s="501" t="s">
        <v>3136</v>
      </c>
      <c r="T503" s="442"/>
      <c r="U503" s="443"/>
      <c r="V503" s="443"/>
      <c r="W503" s="444"/>
      <c r="X503" s="445"/>
      <c r="Y503" s="502"/>
      <c r="Z503" s="443"/>
      <c r="AA503" s="443"/>
      <c r="AB503" s="444"/>
      <c r="AC503" s="445"/>
      <c r="AD503" s="32"/>
      <c r="AE503" s="444"/>
      <c r="AF503" s="503"/>
    </row>
    <row r="504" spans="2:32" x14ac:dyDescent="0.2">
      <c r="B504" s="506" t="s">
        <v>94</v>
      </c>
      <c r="C504" s="505" t="s">
        <v>2112</v>
      </c>
      <c r="D504" s="443">
        <v>490</v>
      </c>
      <c r="E504" s="445" t="s">
        <v>1109</v>
      </c>
      <c r="F504" s="500"/>
      <c r="G504" s="443">
        <v>3</v>
      </c>
      <c r="H504" s="443">
        <v>2</v>
      </c>
      <c r="I504" s="443"/>
      <c r="J504" s="443"/>
      <c r="K504" s="443">
        <v>2</v>
      </c>
      <c r="L504" s="443"/>
      <c r="M504" s="443"/>
      <c r="N504" s="443"/>
      <c r="O504" s="443"/>
      <c r="P504" s="443"/>
      <c r="Q504" s="443"/>
      <c r="R504" s="446"/>
      <c r="S504" s="501" t="s">
        <v>3137</v>
      </c>
      <c r="T504" s="442"/>
      <c r="U504" s="443"/>
      <c r="V504" s="443"/>
      <c r="W504" s="444"/>
      <c r="X504" s="445"/>
      <c r="Y504" s="502"/>
      <c r="Z504" s="443"/>
      <c r="AA504" s="443"/>
      <c r="AB504" s="444"/>
      <c r="AC504" s="445"/>
      <c r="AD504" s="32"/>
      <c r="AE504" s="444"/>
      <c r="AF504" s="503"/>
    </row>
    <row r="505" spans="2:32" x14ac:dyDescent="0.2">
      <c r="B505" s="506" t="s">
        <v>94</v>
      </c>
      <c r="C505" s="505" t="s">
        <v>2112</v>
      </c>
      <c r="D505" s="443">
        <v>491</v>
      </c>
      <c r="E505" s="445" t="s">
        <v>55</v>
      </c>
      <c r="F505" s="500"/>
      <c r="G505" s="443">
        <v>1</v>
      </c>
      <c r="H505" s="443">
        <v>5</v>
      </c>
      <c r="I505" s="443"/>
      <c r="J505" s="443"/>
      <c r="K505" s="443"/>
      <c r="L505" s="443"/>
      <c r="M505" s="443"/>
      <c r="N505" s="443"/>
      <c r="O505" s="443"/>
      <c r="P505" s="443">
        <v>3</v>
      </c>
      <c r="Q505" s="443"/>
      <c r="R505" s="446"/>
      <c r="S505" s="501" t="s">
        <v>3138</v>
      </c>
      <c r="T505" s="442"/>
      <c r="U505" s="443"/>
      <c r="V505" s="443"/>
      <c r="W505" s="444"/>
      <c r="X505" s="445"/>
      <c r="Y505" s="502"/>
      <c r="Z505" s="443"/>
      <c r="AA505" s="443"/>
      <c r="AB505" s="444"/>
      <c r="AC505" s="445"/>
      <c r="AD505" s="32"/>
      <c r="AE505" s="444"/>
      <c r="AF505" s="503"/>
    </row>
    <row r="506" spans="2:32" x14ac:dyDescent="0.2">
      <c r="B506" s="506" t="s">
        <v>94</v>
      </c>
      <c r="C506" s="505" t="s">
        <v>2112</v>
      </c>
      <c r="D506" s="443">
        <v>492</v>
      </c>
      <c r="E506" s="445" t="s">
        <v>42</v>
      </c>
      <c r="F506" s="500"/>
      <c r="G506" s="443">
        <v>3</v>
      </c>
      <c r="H506" s="443"/>
      <c r="I506" s="443"/>
      <c r="J506" s="443"/>
      <c r="K506" s="443">
        <v>3</v>
      </c>
      <c r="L506" s="443"/>
      <c r="M506" s="443"/>
      <c r="N506" s="443">
        <v>3</v>
      </c>
      <c r="O506" s="443"/>
      <c r="P506" s="443"/>
      <c r="Q506" s="443"/>
      <c r="R506" s="446"/>
      <c r="S506" s="501" t="s">
        <v>3139</v>
      </c>
      <c r="T506" s="442"/>
      <c r="U506" s="443"/>
      <c r="V506" s="443"/>
      <c r="W506" s="444"/>
      <c r="X506" s="445"/>
      <c r="Y506" s="502"/>
      <c r="Z506" s="443"/>
      <c r="AA506" s="443"/>
      <c r="AB506" s="444"/>
      <c r="AC506" s="445"/>
      <c r="AD506" s="32"/>
      <c r="AE506" s="444"/>
      <c r="AF506" s="503"/>
    </row>
    <row r="507" spans="2:32" x14ac:dyDescent="0.2">
      <c r="B507" s="506" t="s">
        <v>94</v>
      </c>
      <c r="C507" s="505" t="s">
        <v>2112</v>
      </c>
      <c r="D507" s="443">
        <v>493</v>
      </c>
      <c r="E507" s="445" t="s">
        <v>42</v>
      </c>
      <c r="F507" s="500"/>
      <c r="G507" s="443">
        <v>3</v>
      </c>
      <c r="H507" s="443"/>
      <c r="I507" s="443"/>
      <c r="J507" s="443"/>
      <c r="K507" s="443"/>
      <c r="L507" s="443"/>
      <c r="M507" s="443"/>
      <c r="N507" s="443">
        <v>3</v>
      </c>
      <c r="O507" s="443"/>
      <c r="P507" s="443"/>
      <c r="Q507" s="443"/>
      <c r="R507" s="446"/>
      <c r="S507" s="501" t="s">
        <v>3140</v>
      </c>
      <c r="T507" s="442"/>
      <c r="U507" s="443"/>
      <c r="V507" s="443"/>
      <c r="W507" s="444"/>
      <c r="X507" s="445"/>
      <c r="Y507" s="502"/>
      <c r="Z507" s="443"/>
      <c r="AA507" s="443"/>
      <c r="AB507" s="444"/>
      <c r="AC507" s="445"/>
      <c r="AD507" s="32"/>
      <c r="AE507" s="444"/>
      <c r="AF507" s="503"/>
    </row>
    <row r="508" spans="2:32" x14ac:dyDescent="0.2">
      <c r="B508" s="506" t="s">
        <v>94</v>
      </c>
      <c r="C508" s="505" t="s">
        <v>2112</v>
      </c>
      <c r="D508" s="443">
        <v>494</v>
      </c>
      <c r="E508" s="445" t="s">
        <v>42</v>
      </c>
      <c r="F508" s="500"/>
      <c r="G508" s="443">
        <v>3</v>
      </c>
      <c r="H508" s="443"/>
      <c r="I508" s="443"/>
      <c r="J508" s="443"/>
      <c r="K508" s="443"/>
      <c r="L508" s="443"/>
      <c r="M508" s="443"/>
      <c r="N508" s="443"/>
      <c r="O508" s="443"/>
      <c r="P508" s="443"/>
      <c r="Q508" s="443"/>
      <c r="R508" s="446"/>
      <c r="S508" s="501" t="s">
        <v>1558</v>
      </c>
      <c r="T508" s="442"/>
      <c r="U508" s="443"/>
      <c r="V508" s="443"/>
      <c r="W508" s="444"/>
      <c r="X508" s="445"/>
      <c r="Y508" s="502"/>
      <c r="Z508" s="443"/>
      <c r="AA508" s="443"/>
      <c r="AB508" s="444"/>
      <c r="AC508" s="445"/>
      <c r="AD508" s="32"/>
      <c r="AE508" s="444"/>
      <c r="AF508" s="503"/>
    </row>
    <row r="509" spans="2:32" x14ac:dyDescent="0.2">
      <c r="B509" s="506" t="s">
        <v>94</v>
      </c>
      <c r="C509" s="505" t="s">
        <v>2112</v>
      </c>
      <c r="D509" s="443">
        <v>495</v>
      </c>
      <c r="E509" s="445" t="s">
        <v>42</v>
      </c>
      <c r="F509" s="500"/>
      <c r="G509" s="443">
        <v>3</v>
      </c>
      <c r="H509" s="443"/>
      <c r="I509" s="443"/>
      <c r="J509" s="443"/>
      <c r="K509" s="443">
        <v>3</v>
      </c>
      <c r="L509" s="443"/>
      <c r="M509" s="443"/>
      <c r="N509" s="443">
        <v>3</v>
      </c>
      <c r="O509" s="443"/>
      <c r="P509" s="443"/>
      <c r="Q509" s="443"/>
      <c r="R509" s="446"/>
      <c r="S509" s="501" t="s">
        <v>3141</v>
      </c>
      <c r="T509" s="442"/>
      <c r="U509" s="443"/>
      <c r="V509" s="443"/>
      <c r="W509" s="444"/>
      <c r="X509" s="445"/>
      <c r="Y509" s="502"/>
      <c r="Z509" s="443"/>
      <c r="AA509" s="443"/>
      <c r="AB509" s="444"/>
      <c r="AC509" s="445"/>
      <c r="AD509" s="32"/>
      <c r="AE509" s="444"/>
      <c r="AF509" s="503"/>
    </row>
    <row r="510" spans="2:32" x14ac:dyDescent="0.2">
      <c r="B510" s="506" t="s">
        <v>94</v>
      </c>
      <c r="C510" s="505" t="s">
        <v>2112</v>
      </c>
      <c r="D510" s="443">
        <v>496</v>
      </c>
      <c r="E510" s="445" t="s">
        <v>44</v>
      </c>
      <c r="F510" s="500"/>
      <c r="G510" s="443"/>
      <c r="H510" s="443"/>
      <c r="I510" s="443">
        <v>6</v>
      </c>
      <c r="J510" s="443"/>
      <c r="K510" s="443"/>
      <c r="L510" s="443"/>
      <c r="M510" s="443"/>
      <c r="N510" s="443"/>
      <c r="O510" s="443"/>
      <c r="P510" s="443">
        <v>3</v>
      </c>
      <c r="Q510" s="443"/>
      <c r="R510" s="446"/>
      <c r="S510" s="501" t="s">
        <v>3142</v>
      </c>
      <c r="T510" s="442"/>
      <c r="U510" s="443"/>
      <c r="V510" s="443"/>
      <c r="W510" s="444"/>
      <c r="X510" s="445"/>
      <c r="Y510" s="502"/>
      <c r="Z510" s="443"/>
      <c r="AA510" s="443"/>
      <c r="AB510" s="444"/>
      <c r="AC510" s="445"/>
      <c r="AD510" s="32"/>
      <c r="AE510" s="444"/>
      <c r="AF510" s="503"/>
    </row>
    <row r="511" spans="2:32" x14ac:dyDescent="0.2">
      <c r="B511" s="506" t="s">
        <v>94</v>
      </c>
      <c r="C511" s="505" t="s">
        <v>2112</v>
      </c>
      <c r="D511" s="443">
        <v>497</v>
      </c>
      <c r="E511" s="445" t="s">
        <v>42</v>
      </c>
      <c r="F511" s="500"/>
      <c r="G511" s="443">
        <v>3</v>
      </c>
      <c r="H511" s="443"/>
      <c r="I511" s="443"/>
      <c r="J511" s="443"/>
      <c r="K511" s="443"/>
      <c r="L511" s="443"/>
      <c r="M511" s="443"/>
      <c r="N511" s="443">
        <v>3</v>
      </c>
      <c r="O511" s="443"/>
      <c r="P511" s="443"/>
      <c r="Q511" s="443"/>
      <c r="R511" s="446"/>
      <c r="S511" s="501" t="s">
        <v>3143</v>
      </c>
      <c r="T511" s="442"/>
      <c r="U511" s="443"/>
      <c r="V511" s="443"/>
      <c r="W511" s="444"/>
      <c r="X511" s="445"/>
      <c r="Y511" s="502"/>
      <c r="Z511" s="443"/>
      <c r="AA511" s="443"/>
      <c r="AB511" s="444"/>
      <c r="AC511" s="445"/>
      <c r="AD511" s="32"/>
      <c r="AE511" s="444"/>
      <c r="AF511" s="503"/>
    </row>
    <row r="512" spans="2:32" x14ac:dyDescent="0.2">
      <c r="B512" s="506" t="s">
        <v>94</v>
      </c>
      <c r="C512" s="505" t="s">
        <v>2112</v>
      </c>
      <c r="D512" s="443">
        <v>498</v>
      </c>
      <c r="E512" s="445" t="s">
        <v>42</v>
      </c>
      <c r="F512" s="500"/>
      <c r="G512" s="443">
        <v>3</v>
      </c>
      <c r="H512" s="443"/>
      <c r="I512" s="443"/>
      <c r="J512" s="443"/>
      <c r="K512" s="443"/>
      <c r="L512" s="443"/>
      <c r="M512" s="443"/>
      <c r="N512" s="443"/>
      <c r="O512" s="443"/>
      <c r="P512" s="443"/>
      <c r="Q512" s="443"/>
      <c r="R512" s="446"/>
      <c r="S512" s="501" t="s">
        <v>1120</v>
      </c>
      <c r="T512" s="442"/>
      <c r="U512" s="443"/>
      <c r="V512" s="443"/>
      <c r="W512" s="444"/>
      <c r="X512" s="445"/>
      <c r="Y512" s="502"/>
      <c r="Z512" s="443"/>
      <c r="AA512" s="443"/>
      <c r="AB512" s="444"/>
      <c r="AC512" s="445"/>
      <c r="AD512" s="32"/>
      <c r="AE512" s="444"/>
      <c r="AF512" s="503"/>
    </row>
    <row r="513" spans="2:32" x14ac:dyDescent="0.2">
      <c r="B513" s="506" t="s">
        <v>94</v>
      </c>
      <c r="C513" s="505" t="s">
        <v>2112</v>
      </c>
      <c r="D513" s="443">
        <v>499</v>
      </c>
      <c r="E513" s="445" t="s">
        <v>44</v>
      </c>
      <c r="F513" s="500"/>
      <c r="G513" s="443"/>
      <c r="H513" s="443"/>
      <c r="I513" s="443">
        <v>6</v>
      </c>
      <c r="J513" s="443"/>
      <c r="K513" s="443"/>
      <c r="L513" s="443"/>
      <c r="M513" s="443"/>
      <c r="N513" s="443">
        <v>3</v>
      </c>
      <c r="O513" s="443"/>
      <c r="P513" s="443">
        <v>3</v>
      </c>
      <c r="Q513" s="443"/>
      <c r="R513" s="446"/>
      <c r="S513" s="509" t="s">
        <v>3144</v>
      </c>
      <c r="T513" s="442"/>
      <c r="U513" s="443"/>
      <c r="V513" s="443"/>
      <c r="W513" s="444"/>
      <c r="X513" s="445"/>
      <c r="Y513" s="502"/>
      <c r="Z513" s="443"/>
      <c r="AA513" s="443"/>
      <c r="AB513" s="444"/>
      <c r="AC513" s="445"/>
      <c r="AD513" s="32"/>
      <c r="AE513" s="444"/>
      <c r="AF513" s="503"/>
    </row>
    <row r="514" spans="2:32" x14ac:dyDescent="0.2">
      <c r="B514" s="506" t="s">
        <v>94</v>
      </c>
      <c r="C514" s="505" t="s">
        <v>2112</v>
      </c>
      <c r="D514" s="443">
        <v>500</v>
      </c>
      <c r="E514" s="445" t="s">
        <v>42</v>
      </c>
      <c r="F514" s="500"/>
      <c r="G514" s="443">
        <v>3</v>
      </c>
      <c r="H514" s="443"/>
      <c r="I514" s="443"/>
      <c r="J514" s="443"/>
      <c r="K514" s="443"/>
      <c r="L514" s="443"/>
      <c r="M514" s="443"/>
      <c r="N514" s="443"/>
      <c r="O514" s="443"/>
      <c r="P514" s="443"/>
      <c r="Q514" s="443"/>
      <c r="R514" s="446"/>
      <c r="S514" s="501" t="s">
        <v>1558</v>
      </c>
      <c r="T514" s="442"/>
      <c r="U514" s="443"/>
      <c r="V514" s="443"/>
      <c r="W514" s="444"/>
      <c r="X514" s="445"/>
      <c r="Y514" s="502"/>
      <c r="Z514" s="443"/>
      <c r="AA514" s="443"/>
      <c r="AB514" s="444"/>
      <c r="AC514" s="445"/>
      <c r="AD514" s="32"/>
      <c r="AE514" s="444"/>
      <c r="AF514" s="503"/>
    </row>
    <row r="515" spans="2:32" x14ac:dyDescent="0.2">
      <c r="B515" s="506" t="s">
        <v>94</v>
      </c>
      <c r="C515" s="505" t="s">
        <v>2112</v>
      </c>
      <c r="D515" s="443">
        <v>501</v>
      </c>
      <c r="E515" s="445" t="s">
        <v>42</v>
      </c>
      <c r="F515" s="500"/>
      <c r="G515" s="443">
        <v>3</v>
      </c>
      <c r="H515" s="443"/>
      <c r="I515" s="443"/>
      <c r="J515" s="443"/>
      <c r="K515" s="443"/>
      <c r="L515" s="443"/>
      <c r="M515" s="443"/>
      <c r="N515" s="443">
        <v>3</v>
      </c>
      <c r="O515" s="443"/>
      <c r="P515" s="443"/>
      <c r="Q515" s="443"/>
      <c r="R515" s="446"/>
      <c r="S515" s="501" t="s">
        <v>1118</v>
      </c>
      <c r="T515" s="442"/>
      <c r="U515" s="443"/>
      <c r="V515" s="443"/>
      <c r="W515" s="444"/>
      <c r="X515" s="445"/>
      <c r="Y515" s="502"/>
      <c r="Z515" s="443"/>
      <c r="AA515" s="443"/>
      <c r="AB515" s="444"/>
      <c r="AC515" s="445"/>
      <c r="AD515" s="32"/>
      <c r="AE515" s="444"/>
      <c r="AF515" s="503"/>
    </row>
    <row r="516" spans="2:32" x14ac:dyDescent="0.2">
      <c r="B516" s="506" t="s">
        <v>94</v>
      </c>
      <c r="C516" s="505" t="s">
        <v>2112</v>
      </c>
      <c r="D516" s="443">
        <v>502</v>
      </c>
      <c r="E516" s="445" t="s">
        <v>42</v>
      </c>
      <c r="F516" s="500"/>
      <c r="G516" s="443">
        <v>3</v>
      </c>
      <c r="H516" s="443"/>
      <c r="I516" s="443"/>
      <c r="J516" s="443"/>
      <c r="K516" s="443"/>
      <c r="L516" s="443"/>
      <c r="M516" s="443"/>
      <c r="N516" s="443"/>
      <c r="O516" s="443"/>
      <c r="P516" s="443"/>
      <c r="Q516" s="443"/>
      <c r="R516" s="446"/>
      <c r="S516" s="501" t="s">
        <v>3145</v>
      </c>
      <c r="T516" s="442"/>
      <c r="U516" s="443"/>
      <c r="V516" s="443"/>
      <c r="W516" s="444"/>
      <c r="X516" s="445"/>
      <c r="Y516" s="502"/>
      <c r="Z516" s="443"/>
      <c r="AA516" s="443"/>
      <c r="AB516" s="444"/>
      <c r="AC516" s="445"/>
      <c r="AD516" s="32"/>
      <c r="AE516" s="444"/>
      <c r="AF516" s="503"/>
    </row>
    <row r="517" spans="2:32" x14ac:dyDescent="0.2">
      <c r="B517" s="506" t="s">
        <v>94</v>
      </c>
      <c r="C517" s="505" t="s">
        <v>2112</v>
      </c>
      <c r="D517" s="443">
        <v>503</v>
      </c>
      <c r="E517" s="445" t="s">
        <v>42</v>
      </c>
      <c r="F517" s="500"/>
      <c r="G517" s="443">
        <v>3</v>
      </c>
      <c r="H517" s="443"/>
      <c r="I517" s="443"/>
      <c r="J517" s="443"/>
      <c r="K517" s="443"/>
      <c r="L517" s="443"/>
      <c r="M517" s="443"/>
      <c r="N517" s="443">
        <v>3</v>
      </c>
      <c r="O517" s="443"/>
      <c r="P517" s="443"/>
      <c r="Q517" s="443"/>
      <c r="R517" s="446"/>
      <c r="S517" s="501" t="s">
        <v>3146</v>
      </c>
      <c r="T517" s="442"/>
      <c r="U517" s="443"/>
      <c r="V517" s="443"/>
      <c r="W517" s="444"/>
      <c r="X517" s="445"/>
      <c r="Y517" s="502"/>
      <c r="Z517" s="443"/>
      <c r="AA517" s="443"/>
      <c r="AB517" s="444"/>
      <c r="AC517" s="445"/>
      <c r="AD517" s="32"/>
      <c r="AE517" s="444"/>
      <c r="AF517" s="503"/>
    </row>
    <row r="518" spans="2:32" x14ac:dyDescent="0.2">
      <c r="B518" s="506" t="s">
        <v>94</v>
      </c>
      <c r="C518" s="505" t="s">
        <v>2112</v>
      </c>
      <c r="D518" s="443">
        <v>504</v>
      </c>
      <c r="E518" s="445" t="s">
        <v>42</v>
      </c>
      <c r="F518" s="500"/>
      <c r="G518" s="443">
        <v>3</v>
      </c>
      <c r="H518" s="443"/>
      <c r="I518" s="443"/>
      <c r="J518" s="443"/>
      <c r="K518" s="443"/>
      <c r="L518" s="443"/>
      <c r="M518" s="443"/>
      <c r="N518" s="443"/>
      <c r="O518" s="443"/>
      <c r="P518" s="443"/>
      <c r="Q518" s="443"/>
      <c r="R518" s="446"/>
      <c r="S518" s="510" t="s">
        <v>3251</v>
      </c>
      <c r="T518" s="442"/>
      <c r="U518" s="443"/>
      <c r="V518" s="443"/>
      <c r="W518" s="444"/>
      <c r="X518" s="445"/>
      <c r="Y518" s="502"/>
      <c r="Z518" s="443"/>
      <c r="AA518" s="443"/>
      <c r="AB518" s="444"/>
      <c r="AC518" s="445"/>
      <c r="AD518" s="32"/>
      <c r="AE518" s="444"/>
      <c r="AF518" s="503"/>
    </row>
    <row r="519" spans="2:32" x14ac:dyDescent="0.2">
      <c r="B519" s="506" t="s">
        <v>94</v>
      </c>
      <c r="C519" s="505" t="s">
        <v>2112</v>
      </c>
      <c r="D519" s="443">
        <v>505</v>
      </c>
      <c r="E519" s="445" t="s">
        <v>42</v>
      </c>
      <c r="F519" s="500"/>
      <c r="G519" s="443">
        <v>3</v>
      </c>
      <c r="H519" s="443"/>
      <c r="I519" s="443"/>
      <c r="J519" s="443"/>
      <c r="K519" s="443"/>
      <c r="L519" s="443"/>
      <c r="M519" s="443"/>
      <c r="N519" s="443">
        <v>3</v>
      </c>
      <c r="O519" s="443"/>
      <c r="P519" s="443"/>
      <c r="Q519" s="443"/>
      <c r="R519" s="446"/>
      <c r="S519" s="501" t="s">
        <v>3147</v>
      </c>
      <c r="T519" s="442"/>
      <c r="U519" s="443"/>
      <c r="V519" s="443"/>
      <c r="W519" s="444"/>
      <c r="X519" s="445"/>
      <c r="Y519" s="502"/>
      <c r="Z519" s="443"/>
      <c r="AA519" s="443"/>
      <c r="AB519" s="444"/>
      <c r="AC519" s="445"/>
      <c r="AD519" s="32"/>
      <c r="AE519" s="444"/>
      <c r="AF519" s="503"/>
    </row>
    <row r="520" spans="2:32" x14ac:dyDescent="0.2">
      <c r="B520" s="506" t="s">
        <v>94</v>
      </c>
      <c r="C520" s="505" t="s">
        <v>2112</v>
      </c>
      <c r="D520" s="443">
        <v>506</v>
      </c>
      <c r="E520" s="445" t="s">
        <v>42</v>
      </c>
      <c r="F520" s="500"/>
      <c r="G520" s="443">
        <v>3</v>
      </c>
      <c r="H520" s="443"/>
      <c r="I520" s="443"/>
      <c r="J520" s="443"/>
      <c r="K520" s="443"/>
      <c r="L520" s="443"/>
      <c r="M520" s="443"/>
      <c r="N520" s="443"/>
      <c r="O520" s="443"/>
      <c r="P520" s="443"/>
      <c r="Q520" s="443"/>
      <c r="R520" s="446"/>
      <c r="S520" s="501" t="s">
        <v>1647</v>
      </c>
      <c r="T520" s="442"/>
      <c r="U520" s="443"/>
      <c r="V520" s="443"/>
      <c r="W520" s="444"/>
      <c r="X520" s="445"/>
      <c r="Y520" s="502"/>
      <c r="Z520" s="443"/>
      <c r="AA520" s="443"/>
      <c r="AB520" s="444"/>
      <c r="AC520" s="445"/>
      <c r="AD520" s="32"/>
      <c r="AE520" s="444"/>
      <c r="AF520" s="503"/>
    </row>
    <row r="521" spans="2:32" x14ac:dyDescent="0.2">
      <c r="B521" s="506" t="s">
        <v>94</v>
      </c>
      <c r="C521" s="505" t="s">
        <v>2112</v>
      </c>
      <c r="D521" s="443">
        <v>507</v>
      </c>
      <c r="E521" s="445" t="s">
        <v>42</v>
      </c>
      <c r="F521" s="500"/>
      <c r="G521" s="443">
        <v>3</v>
      </c>
      <c r="H521" s="443"/>
      <c r="I521" s="443"/>
      <c r="J521" s="443"/>
      <c r="K521" s="443"/>
      <c r="L521" s="443"/>
      <c r="M521" s="443"/>
      <c r="N521" s="443">
        <v>3</v>
      </c>
      <c r="O521" s="443"/>
      <c r="P521" s="443"/>
      <c r="Q521" s="443"/>
      <c r="R521" s="446"/>
      <c r="S521" s="501" t="s">
        <v>3148</v>
      </c>
      <c r="T521" s="442"/>
      <c r="U521" s="443"/>
      <c r="V521" s="443"/>
      <c r="W521" s="444"/>
      <c r="X521" s="445"/>
      <c r="Y521" s="502"/>
      <c r="Z521" s="443"/>
      <c r="AA521" s="443"/>
      <c r="AB521" s="444"/>
      <c r="AC521" s="445"/>
      <c r="AD521" s="32"/>
      <c r="AE521" s="444"/>
      <c r="AF521" s="503"/>
    </row>
    <row r="522" spans="2:32" x14ac:dyDescent="0.2">
      <c r="B522" s="506" t="s">
        <v>94</v>
      </c>
      <c r="C522" s="505" t="s">
        <v>2112</v>
      </c>
      <c r="D522" s="443">
        <v>508</v>
      </c>
      <c r="E522" s="445" t="s">
        <v>50</v>
      </c>
      <c r="F522" s="500"/>
      <c r="G522" s="443">
        <v>1</v>
      </c>
      <c r="H522" s="443"/>
      <c r="I522" s="443">
        <v>6</v>
      </c>
      <c r="J522" s="443"/>
      <c r="K522" s="443"/>
      <c r="L522" s="443"/>
      <c r="M522" s="443"/>
      <c r="N522" s="443">
        <v>3</v>
      </c>
      <c r="O522" s="443"/>
      <c r="P522" s="443"/>
      <c r="Q522" s="443"/>
      <c r="R522" s="446"/>
      <c r="S522" s="509" t="s">
        <v>1116</v>
      </c>
      <c r="T522" s="442"/>
      <c r="U522" s="443"/>
      <c r="V522" s="443"/>
      <c r="W522" s="444"/>
      <c r="X522" s="445"/>
      <c r="Y522" s="502"/>
      <c r="Z522" s="443"/>
      <c r="AA522" s="443"/>
      <c r="AB522" s="444"/>
      <c r="AC522" s="445"/>
      <c r="AD522" s="32"/>
      <c r="AE522" s="444"/>
      <c r="AF522" s="503"/>
    </row>
    <row r="523" spans="2:32" x14ac:dyDescent="0.2">
      <c r="B523" s="506" t="s">
        <v>94</v>
      </c>
      <c r="C523" s="505" t="s">
        <v>2112</v>
      </c>
      <c r="D523" s="443">
        <v>509</v>
      </c>
      <c r="E523" s="445" t="s">
        <v>42</v>
      </c>
      <c r="F523" s="500"/>
      <c r="G523" s="443">
        <v>3</v>
      </c>
      <c r="H523" s="443"/>
      <c r="I523" s="443"/>
      <c r="J523" s="443"/>
      <c r="K523" s="443"/>
      <c r="L523" s="443"/>
      <c r="M523" s="443"/>
      <c r="N523" s="443"/>
      <c r="O523" s="443"/>
      <c r="P523" s="443"/>
      <c r="Q523" s="443"/>
      <c r="R523" s="446"/>
      <c r="S523" s="501" t="s">
        <v>3149</v>
      </c>
      <c r="T523" s="442"/>
      <c r="U523" s="443"/>
      <c r="V523" s="443"/>
      <c r="W523" s="444"/>
      <c r="X523" s="445"/>
      <c r="Y523" s="502"/>
      <c r="Z523" s="443"/>
      <c r="AA523" s="443"/>
      <c r="AB523" s="444"/>
      <c r="AC523" s="445"/>
      <c r="AD523" s="32"/>
      <c r="AE523" s="444"/>
      <c r="AF523" s="503"/>
    </row>
    <row r="524" spans="2:32" x14ac:dyDescent="0.2">
      <c r="B524" s="506" t="s">
        <v>94</v>
      </c>
      <c r="C524" s="505" t="s">
        <v>2112</v>
      </c>
      <c r="D524" s="443">
        <v>510</v>
      </c>
      <c r="E524" s="445" t="s">
        <v>42</v>
      </c>
      <c r="F524" s="500"/>
      <c r="G524" s="443">
        <v>3</v>
      </c>
      <c r="H524" s="443"/>
      <c r="I524" s="443"/>
      <c r="J524" s="443"/>
      <c r="K524" s="443"/>
      <c r="L524" s="443"/>
      <c r="M524" s="443"/>
      <c r="N524" s="443"/>
      <c r="O524" s="443"/>
      <c r="P524" s="443"/>
      <c r="Q524" s="443"/>
      <c r="R524" s="446"/>
      <c r="S524" s="501" t="s">
        <v>3149</v>
      </c>
      <c r="T524" s="442"/>
      <c r="U524" s="443"/>
      <c r="V524" s="443"/>
      <c r="W524" s="444"/>
      <c r="X524" s="445"/>
      <c r="Y524" s="502"/>
      <c r="Z524" s="443"/>
      <c r="AA524" s="443"/>
      <c r="AB524" s="444"/>
      <c r="AC524" s="445"/>
      <c r="AD524" s="32"/>
      <c r="AE524" s="444"/>
      <c r="AF524" s="503"/>
    </row>
    <row r="525" spans="2:32" x14ac:dyDescent="0.2">
      <c r="B525" s="506" t="s">
        <v>94</v>
      </c>
      <c r="C525" s="505" t="s">
        <v>2112</v>
      </c>
      <c r="D525" s="443">
        <v>511</v>
      </c>
      <c r="E525" s="445" t="s">
        <v>42</v>
      </c>
      <c r="F525" s="500"/>
      <c r="G525" s="443">
        <v>3</v>
      </c>
      <c r="H525" s="443"/>
      <c r="I525" s="443"/>
      <c r="J525" s="443"/>
      <c r="K525" s="443"/>
      <c r="L525" s="443"/>
      <c r="M525" s="443"/>
      <c r="N525" s="443">
        <v>3</v>
      </c>
      <c r="O525" s="443"/>
      <c r="P525" s="443"/>
      <c r="Q525" s="443"/>
      <c r="R525" s="446"/>
      <c r="S525" s="510" t="s">
        <v>3252</v>
      </c>
      <c r="T525" s="442"/>
      <c r="U525" s="443"/>
      <c r="V525" s="443"/>
      <c r="W525" s="444"/>
      <c r="X525" s="445"/>
      <c r="Y525" s="502"/>
      <c r="Z525" s="443"/>
      <c r="AA525" s="443"/>
      <c r="AB525" s="444"/>
      <c r="AC525" s="445"/>
      <c r="AD525" s="32"/>
      <c r="AE525" s="444"/>
      <c r="AF525" s="503"/>
    </row>
    <row r="526" spans="2:32" x14ac:dyDescent="0.2">
      <c r="B526" s="506" t="s">
        <v>94</v>
      </c>
      <c r="C526" s="505" t="s">
        <v>2112</v>
      </c>
      <c r="D526" s="443">
        <v>512</v>
      </c>
      <c r="E526" s="445" t="s">
        <v>42</v>
      </c>
      <c r="F526" s="500"/>
      <c r="G526" s="443">
        <v>3</v>
      </c>
      <c r="H526" s="443"/>
      <c r="I526" s="443"/>
      <c r="J526" s="443"/>
      <c r="K526" s="443"/>
      <c r="L526" s="443"/>
      <c r="M526" s="443"/>
      <c r="N526" s="443"/>
      <c r="O526" s="443"/>
      <c r="P526" s="443"/>
      <c r="Q526" s="443"/>
      <c r="R526" s="446"/>
      <c r="S526" s="510" t="s">
        <v>3253</v>
      </c>
      <c r="T526" s="442"/>
      <c r="U526" s="443"/>
      <c r="V526" s="443"/>
      <c r="W526" s="444"/>
      <c r="X526" s="445"/>
      <c r="Y526" s="502"/>
      <c r="Z526" s="443"/>
      <c r="AA526" s="443"/>
      <c r="AB526" s="444"/>
      <c r="AC526" s="445"/>
      <c r="AD526" s="32"/>
      <c r="AE526" s="444"/>
      <c r="AF526" s="503"/>
    </row>
    <row r="527" spans="2:32" x14ac:dyDescent="0.2">
      <c r="B527" s="506" t="s">
        <v>94</v>
      </c>
      <c r="C527" s="505" t="s">
        <v>2112</v>
      </c>
      <c r="D527" s="443">
        <v>513</v>
      </c>
      <c r="E527" s="445" t="s">
        <v>1111</v>
      </c>
      <c r="F527" s="500"/>
      <c r="G527" s="443">
        <v>1</v>
      </c>
      <c r="H527" s="443">
        <v>9</v>
      </c>
      <c r="I527" s="443"/>
      <c r="J527" s="443"/>
      <c r="K527" s="443">
        <v>3</v>
      </c>
      <c r="L527" s="443"/>
      <c r="M527" s="443"/>
      <c r="N527" s="443"/>
      <c r="O527" s="443"/>
      <c r="P527" s="443"/>
      <c r="Q527" s="443"/>
      <c r="R527" s="446"/>
      <c r="S527" s="501" t="s">
        <v>3150</v>
      </c>
      <c r="T527" s="442"/>
      <c r="U527" s="443"/>
      <c r="V527" s="443"/>
      <c r="W527" s="444"/>
      <c r="X527" s="445"/>
      <c r="Y527" s="502"/>
      <c r="Z527" s="443"/>
      <c r="AA527" s="443"/>
      <c r="AB527" s="444"/>
      <c r="AC527" s="445"/>
      <c r="AD527" s="32"/>
      <c r="AE527" s="444"/>
      <c r="AF527" s="503"/>
    </row>
    <row r="528" spans="2:32" x14ac:dyDescent="0.2">
      <c r="B528" s="506" t="s">
        <v>94</v>
      </c>
      <c r="C528" s="505" t="s">
        <v>2112</v>
      </c>
      <c r="D528" s="443">
        <v>514</v>
      </c>
      <c r="E528" s="445" t="s">
        <v>42</v>
      </c>
      <c r="F528" s="500"/>
      <c r="G528" s="443">
        <v>3</v>
      </c>
      <c r="H528" s="443"/>
      <c r="I528" s="443"/>
      <c r="J528" s="443"/>
      <c r="K528" s="443"/>
      <c r="L528" s="443"/>
      <c r="M528" s="443"/>
      <c r="N528" s="443">
        <v>3</v>
      </c>
      <c r="O528" s="443"/>
      <c r="P528" s="443"/>
      <c r="Q528" s="443"/>
      <c r="R528" s="446"/>
      <c r="S528" s="501" t="s">
        <v>3151</v>
      </c>
      <c r="T528" s="442"/>
      <c r="U528" s="443"/>
      <c r="V528" s="443"/>
      <c r="W528" s="444"/>
      <c r="X528" s="445"/>
      <c r="Y528" s="502"/>
      <c r="Z528" s="443"/>
      <c r="AA528" s="443"/>
      <c r="AB528" s="444"/>
      <c r="AC528" s="445"/>
      <c r="AD528" s="32"/>
      <c r="AE528" s="444"/>
      <c r="AF528" s="503"/>
    </row>
    <row r="529" spans="2:32" x14ac:dyDescent="0.2">
      <c r="B529" s="506" t="s">
        <v>94</v>
      </c>
      <c r="C529" s="505" t="s">
        <v>2112</v>
      </c>
      <c r="D529" s="443">
        <v>515</v>
      </c>
      <c r="E529" s="445" t="s">
        <v>2931</v>
      </c>
      <c r="F529" s="500"/>
      <c r="G529" s="443">
        <v>3</v>
      </c>
      <c r="H529" s="443"/>
      <c r="I529" s="443">
        <v>3</v>
      </c>
      <c r="J529" s="443"/>
      <c r="K529" s="443">
        <v>3</v>
      </c>
      <c r="L529" s="443"/>
      <c r="M529" s="443"/>
      <c r="N529" s="443"/>
      <c r="O529" s="443"/>
      <c r="P529" s="443"/>
      <c r="Q529" s="443"/>
      <c r="R529" s="446"/>
      <c r="S529" s="510" t="s">
        <v>3254</v>
      </c>
      <c r="T529" s="442"/>
      <c r="U529" s="443"/>
      <c r="V529" s="443"/>
      <c r="W529" s="444"/>
      <c r="X529" s="445"/>
      <c r="Y529" s="502"/>
      <c r="Z529" s="443"/>
      <c r="AA529" s="443"/>
      <c r="AB529" s="444"/>
      <c r="AC529" s="445"/>
      <c r="AD529" s="32"/>
      <c r="AE529" s="444"/>
      <c r="AF529" s="503"/>
    </row>
    <row r="530" spans="2:32" x14ac:dyDescent="0.2">
      <c r="B530" s="506" t="s">
        <v>94</v>
      </c>
      <c r="C530" s="505" t="s">
        <v>2112</v>
      </c>
      <c r="D530" s="443">
        <v>516</v>
      </c>
      <c r="E530" s="445" t="s">
        <v>42</v>
      </c>
      <c r="F530" s="500"/>
      <c r="G530" s="443">
        <v>4</v>
      </c>
      <c r="H530" s="443"/>
      <c r="I530" s="443"/>
      <c r="J530" s="443"/>
      <c r="K530" s="443"/>
      <c r="L530" s="443"/>
      <c r="M530" s="443"/>
      <c r="N530" s="443"/>
      <c r="O530" s="443"/>
      <c r="P530" s="443"/>
      <c r="Q530" s="443"/>
      <c r="R530" s="446"/>
      <c r="S530" s="501" t="s">
        <v>3152</v>
      </c>
      <c r="T530" s="442"/>
      <c r="U530" s="443"/>
      <c r="V530" s="443"/>
      <c r="W530" s="444"/>
      <c r="X530" s="445"/>
      <c r="Y530" s="502"/>
      <c r="Z530" s="443"/>
      <c r="AA530" s="443"/>
      <c r="AB530" s="444"/>
      <c r="AC530" s="445"/>
      <c r="AD530" s="32"/>
      <c r="AE530" s="444"/>
      <c r="AF530" s="503"/>
    </row>
    <row r="531" spans="2:32" x14ac:dyDescent="0.2">
      <c r="B531" s="506" t="s">
        <v>94</v>
      </c>
      <c r="C531" s="505" t="s">
        <v>2112</v>
      </c>
      <c r="D531" s="443">
        <v>517</v>
      </c>
      <c r="E531" s="445" t="s">
        <v>42</v>
      </c>
      <c r="F531" s="500"/>
      <c r="G531" s="443">
        <v>3</v>
      </c>
      <c r="H531" s="443"/>
      <c r="I531" s="443"/>
      <c r="J531" s="443"/>
      <c r="K531" s="443"/>
      <c r="L531" s="443"/>
      <c r="M531" s="443"/>
      <c r="N531" s="443">
        <v>3</v>
      </c>
      <c r="O531" s="443"/>
      <c r="P531" s="443"/>
      <c r="Q531" s="443"/>
      <c r="R531" s="446"/>
      <c r="S531" s="501" t="s">
        <v>1120</v>
      </c>
      <c r="T531" s="442"/>
      <c r="U531" s="443"/>
      <c r="V531" s="443"/>
      <c r="W531" s="444"/>
      <c r="X531" s="445"/>
      <c r="Y531" s="502"/>
      <c r="Z531" s="443"/>
      <c r="AA531" s="443"/>
      <c r="AB531" s="444"/>
      <c r="AC531" s="445"/>
      <c r="AD531" s="32"/>
      <c r="AE531" s="444"/>
      <c r="AF531" s="503"/>
    </row>
    <row r="532" spans="2:32" x14ac:dyDescent="0.2">
      <c r="B532" s="506" t="s">
        <v>94</v>
      </c>
      <c r="C532" s="505" t="s">
        <v>2112</v>
      </c>
      <c r="D532" s="443">
        <v>518</v>
      </c>
      <c r="E532" s="445" t="s">
        <v>42</v>
      </c>
      <c r="F532" s="500"/>
      <c r="G532" s="443">
        <v>3</v>
      </c>
      <c r="H532" s="443"/>
      <c r="I532" s="443"/>
      <c r="J532" s="443"/>
      <c r="K532" s="443"/>
      <c r="L532" s="443"/>
      <c r="M532" s="443"/>
      <c r="N532" s="443"/>
      <c r="O532" s="443"/>
      <c r="P532" s="443"/>
      <c r="Q532" s="443"/>
      <c r="R532" s="446"/>
      <c r="S532" s="501" t="s">
        <v>1120</v>
      </c>
      <c r="T532" s="442"/>
      <c r="U532" s="443"/>
      <c r="V532" s="443"/>
      <c r="W532" s="444"/>
      <c r="X532" s="445"/>
      <c r="Y532" s="502"/>
      <c r="Z532" s="443"/>
      <c r="AA532" s="443"/>
      <c r="AB532" s="444"/>
      <c r="AC532" s="445"/>
      <c r="AD532" s="32"/>
      <c r="AE532" s="444"/>
      <c r="AF532" s="503"/>
    </row>
    <row r="533" spans="2:32" x14ac:dyDescent="0.2">
      <c r="B533" s="506" t="s">
        <v>94</v>
      </c>
      <c r="C533" s="505" t="s">
        <v>2112</v>
      </c>
      <c r="D533" s="443">
        <v>519</v>
      </c>
      <c r="E533" s="445" t="s">
        <v>42</v>
      </c>
      <c r="F533" s="500"/>
      <c r="G533" s="443">
        <v>4</v>
      </c>
      <c r="H533" s="443"/>
      <c r="I533" s="443"/>
      <c r="J533" s="443"/>
      <c r="K533" s="443"/>
      <c r="L533" s="443"/>
      <c r="M533" s="443"/>
      <c r="N533" s="443">
        <v>3</v>
      </c>
      <c r="O533" s="443"/>
      <c r="P533" s="443"/>
      <c r="Q533" s="443"/>
      <c r="R533" s="446"/>
      <c r="S533" s="501" t="s">
        <v>3153</v>
      </c>
      <c r="T533" s="442"/>
      <c r="U533" s="443"/>
      <c r="V533" s="443"/>
      <c r="W533" s="444"/>
      <c r="X533" s="445"/>
      <c r="Y533" s="502"/>
      <c r="Z533" s="443"/>
      <c r="AA533" s="443"/>
      <c r="AB533" s="444"/>
      <c r="AC533" s="445"/>
      <c r="AD533" s="32"/>
      <c r="AE533" s="444"/>
      <c r="AF533" s="503"/>
    </row>
    <row r="534" spans="2:32" x14ac:dyDescent="0.2">
      <c r="B534" s="506" t="s">
        <v>94</v>
      </c>
      <c r="C534" s="505" t="s">
        <v>2112</v>
      </c>
      <c r="D534" s="443">
        <v>520</v>
      </c>
      <c r="E534" s="445" t="s">
        <v>42</v>
      </c>
      <c r="F534" s="500"/>
      <c r="G534" s="443">
        <v>3</v>
      </c>
      <c r="H534" s="443"/>
      <c r="I534" s="443"/>
      <c r="J534" s="443"/>
      <c r="K534" s="443"/>
      <c r="L534" s="443"/>
      <c r="M534" s="443"/>
      <c r="N534" s="443"/>
      <c r="O534" s="443"/>
      <c r="P534" s="443"/>
      <c r="Q534" s="443"/>
      <c r="R534" s="446"/>
      <c r="S534" s="501" t="s">
        <v>1558</v>
      </c>
      <c r="T534" s="442"/>
      <c r="U534" s="443"/>
      <c r="V534" s="443"/>
      <c r="W534" s="444"/>
      <c r="X534" s="445"/>
      <c r="Y534" s="502"/>
      <c r="Z534" s="443"/>
      <c r="AA534" s="443"/>
      <c r="AB534" s="444"/>
      <c r="AC534" s="445"/>
      <c r="AD534" s="32"/>
      <c r="AE534" s="444"/>
      <c r="AF534" s="503"/>
    </row>
    <row r="535" spans="2:32" x14ac:dyDescent="0.2">
      <c r="B535" s="506" t="s">
        <v>94</v>
      </c>
      <c r="C535" s="505" t="s">
        <v>2112</v>
      </c>
      <c r="D535" s="443">
        <v>521</v>
      </c>
      <c r="E535" s="445" t="s">
        <v>42</v>
      </c>
      <c r="F535" s="500"/>
      <c r="G535" s="443">
        <v>3</v>
      </c>
      <c r="H535" s="443"/>
      <c r="I535" s="443"/>
      <c r="J535" s="443"/>
      <c r="K535" s="443"/>
      <c r="L535" s="443"/>
      <c r="M535" s="443"/>
      <c r="N535" s="443">
        <v>3</v>
      </c>
      <c r="O535" s="443"/>
      <c r="P535" s="443"/>
      <c r="Q535" s="443"/>
      <c r="R535" s="446"/>
      <c r="S535" s="501" t="s">
        <v>3154</v>
      </c>
      <c r="T535" s="442"/>
      <c r="U535" s="443"/>
      <c r="V535" s="443"/>
      <c r="W535" s="444"/>
      <c r="X535" s="445"/>
      <c r="Y535" s="502"/>
      <c r="Z535" s="443"/>
      <c r="AA535" s="443"/>
      <c r="AB535" s="444"/>
      <c r="AC535" s="445"/>
      <c r="AD535" s="32"/>
      <c r="AE535" s="444"/>
      <c r="AF535" s="503"/>
    </row>
    <row r="536" spans="2:32" x14ac:dyDescent="0.2">
      <c r="B536" s="506" t="s">
        <v>94</v>
      </c>
      <c r="C536" s="505" t="s">
        <v>2112</v>
      </c>
      <c r="D536" s="443">
        <v>522</v>
      </c>
      <c r="E536" s="445" t="s">
        <v>50</v>
      </c>
      <c r="F536" s="500"/>
      <c r="G536" s="443">
        <v>1</v>
      </c>
      <c r="H536" s="443"/>
      <c r="I536" s="443">
        <v>6</v>
      </c>
      <c r="J536" s="443"/>
      <c r="K536" s="443"/>
      <c r="L536" s="443"/>
      <c r="M536" s="443"/>
      <c r="N536" s="443"/>
      <c r="O536" s="443"/>
      <c r="P536" s="443"/>
      <c r="Q536" s="443"/>
      <c r="R536" s="446"/>
      <c r="S536" s="501" t="s">
        <v>3155</v>
      </c>
      <c r="T536" s="442"/>
      <c r="U536" s="443"/>
      <c r="V536" s="443"/>
      <c r="W536" s="444"/>
      <c r="X536" s="445"/>
      <c r="Y536" s="502"/>
      <c r="Z536" s="443"/>
      <c r="AA536" s="443"/>
      <c r="AB536" s="444"/>
      <c r="AC536" s="445"/>
      <c r="AD536" s="32"/>
      <c r="AE536" s="444"/>
      <c r="AF536" s="503"/>
    </row>
    <row r="537" spans="2:32" x14ac:dyDescent="0.2">
      <c r="B537" s="506" t="s">
        <v>94</v>
      </c>
      <c r="C537" s="505" t="s">
        <v>2112</v>
      </c>
      <c r="D537" s="443">
        <v>523</v>
      </c>
      <c r="E537" s="445" t="s">
        <v>42</v>
      </c>
      <c r="F537" s="500"/>
      <c r="G537" s="443">
        <v>3</v>
      </c>
      <c r="H537" s="443"/>
      <c r="I537" s="443"/>
      <c r="J537" s="443"/>
      <c r="K537" s="443"/>
      <c r="L537" s="443"/>
      <c r="M537" s="443"/>
      <c r="N537" s="443">
        <v>3</v>
      </c>
      <c r="O537" s="443"/>
      <c r="P537" s="443"/>
      <c r="Q537" s="443"/>
      <c r="R537" s="446"/>
      <c r="S537" s="501" t="s">
        <v>3021</v>
      </c>
      <c r="T537" s="442"/>
      <c r="U537" s="443"/>
      <c r="V537" s="443"/>
      <c r="W537" s="444"/>
      <c r="X537" s="445"/>
      <c r="Y537" s="502"/>
      <c r="Z537" s="443"/>
      <c r="AA537" s="443"/>
      <c r="AB537" s="444"/>
      <c r="AC537" s="445"/>
      <c r="AD537" s="32"/>
      <c r="AE537" s="444"/>
      <c r="AF537" s="503"/>
    </row>
    <row r="538" spans="2:32" x14ac:dyDescent="0.2">
      <c r="B538" s="506" t="s">
        <v>94</v>
      </c>
      <c r="C538" s="505" t="s">
        <v>2112</v>
      </c>
      <c r="D538" s="443">
        <v>524</v>
      </c>
      <c r="E538" s="445" t="s">
        <v>42</v>
      </c>
      <c r="F538" s="500"/>
      <c r="G538" s="443">
        <v>3</v>
      </c>
      <c r="H538" s="443"/>
      <c r="I538" s="443"/>
      <c r="J538" s="443"/>
      <c r="K538" s="443"/>
      <c r="L538" s="443"/>
      <c r="M538" s="443"/>
      <c r="N538" s="443"/>
      <c r="O538" s="443"/>
      <c r="P538" s="443"/>
      <c r="Q538" s="443"/>
      <c r="R538" s="446"/>
      <c r="S538" s="501" t="s">
        <v>1558</v>
      </c>
      <c r="T538" s="442"/>
      <c r="U538" s="443"/>
      <c r="V538" s="443"/>
      <c r="W538" s="444"/>
      <c r="X538" s="445"/>
      <c r="Y538" s="502"/>
      <c r="Z538" s="443"/>
      <c r="AA538" s="443"/>
      <c r="AB538" s="444"/>
      <c r="AC538" s="445"/>
      <c r="AD538" s="32"/>
      <c r="AE538" s="444"/>
      <c r="AF538" s="503"/>
    </row>
    <row r="539" spans="2:32" x14ac:dyDescent="0.2">
      <c r="B539" s="506" t="s">
        <v>94</v>
      </c>
      <c r="C539" s="505" t="s">
        <v>2112</v>
      </c>
      <c r="D539" s="443">
        <v>525</v>
      </c>
      <c r="E539" s="445" t="s">
        <v>50</v>
      </c>
      <c r="F539" s="500"/>
      <c r="G539" s="443">
        <v>4</v>
      </c>
      <c r="H539" s="443"/>
      <c r="I539" s="443">
        <v>6</v>
      </c>
      <c r="J539" s="443"/>
      <c r="K539" s="443"/>
      <c r="L539" s="443"/>
      <c r="M539" s="443"/>
      <c r="N539" s="443"/>
      <c r="O539" s="443"/>
      <c r="P539" s="443"/>
      <c r="Q539" s="443"/>
      <c r="R539" s="446"/>
      <c r="S539" s="501" t="s">
        <v>3156</v>
      </c>
      <c r="T539" s="442"/>
      <c r="U539" s="443"/>
      <c r="V539" s="443"/>
      <c r="W539" s="444"/>
      <c r="X539" s="445"/>
      <c r="Y539" s="502"/>
      <c r="Z539" s="443"/>
      <c r="AA539" s="443"/>
      <c r="AB539" s="444"/>
      <c r="AC539" s="445"/>
      <c r="AD539" s="32"/>
      <c r="AE539" s="444"/>
      <c r="AF539" s="503"/>
    </row>
    <row r="540" spans="2:32" x14ac:dyDescent="0.2">
      <c r="B540" s="506" t="s">
        <v>94</v>
      </c>
      <c r="C540" s="505" t="s">
        <v>2112</v>
      </c>
      <c r="D540" s="443">
        <v>526</v>
      </c>
      <c r="E540" s="445" t="s">
        <v>42</v>
      </c>
      <c r="F540" s="500"/>
      <c r="G540" s="443">
        <v>3</v>
      </c>
      <c r="H540" s="443"/>
      <c r="I540" s="443"/>
      <c r="J540" s="443"/>
      <c r="K540" s="443"/>
      <c r="L540" s="443"/>
      <c r="M540" s="443"/>
      <c r="N540" s="443"/>
      <c r="O540" s="443"/>
      <c r="P540" s="443"/>
      <c r="Q540" s="443"/>
      <c r="R540" s="446"/>
      <c r="S540" s="501" t="s">
        <v>1319</v>
      </c>
      <c r="T540" s="442"/>
      <c r="U540" s="443"/>
      <c r="V540" s="443"/>
      <c r="W540" s="444"/>
      <c r="X540" s="445"/>
      <c r="Y540" s="502"/>
      <c r="Z540" s="443"/>
      <c r="AA540" s="443"/>
      <c r="AB540" s="444"/>
      <c r="AC540" s="445"/>
      <c r="AD540" s="32"/>
      <c r="AE540" s="444"/>
      <c r="AF540" s="503"/>
    </row>
    <row r="541" spans="2:32" x14ac:dyDescent="0.2">
      <c r="B541" s="506" t="s">
        <v>94</v>
      </c>
      <c r="C541" s="505" t="s">
        <v>2112</v>
      </c>
      <c r="D541" s="443">
        <v>527</v>
      </c>
      <c r="E541" s="445" t="s">
        <v>42</v>
      </c>
      <c r="F541" s="500"/>
      <c r="G541" s="443">
        <v>3</v>
      </c>
      <c r="H541" s="443"/>
      <c r="I541" s="443"/>
      <c r="J541" s="443"/>
      <c r="K541" s="443"/>
      <c r="L541" s="443"/>
      <c r="M541" s="443"/>
      <c r="N541" s="443"/>
      <c r="O541" s="443"/>
      <c r="P541" s="443"/>
      <c r="Q541" s="443"/>
      <c r="R541" s="446"/>
      <c r="S541" s="501" t="s">
        <v>1987</v>
      </c>
      <c r="T541" s="442"/>
      <c r="U541" s="443"/>
      <c r="V541" s="443"/>
      <c r="W541" s="444"/>
      <c r="X541" s="445"/>
      <c r="Y541" s="502"/>
      <c r="Z541" s="443"/>
      <c r="AA541" s="443"/>
      <c r="AB541" s="444"/>
      <c r="AC541" s="445"/>
      <c r="AD541" s="32"/>
      <c r="AE541" s="444"/>
      <c r="AF541" s="503"/>
    </row>
    <row r="542" spans="2:32" x14ac:dyDescent="0.2">
      <c r="B542" s="506" t="s">
        <v>94</v>
      </c>
      <c r="C542" s="505" t="s">
        <v>2112</v>
      </c>
      <c r="D542" s="443">
        <v>528</v>
      </c>
      <c r="E542" s="445" t="s">
        <v>44</v>
      </c>
      <c r="F542" s="500"/>
      <c r="G542" s="443">
        <v>1</v>
      </c>
      <c r="H542" s="443"/>
      <c r="I542" s="443">
        <v>6</v>
      </c>
      <c r="J542" s="443"/>
      <c r="K542" s="443"/>
      <c r="L542" s="443"/>
      <c r="M542" s="443"/>
      <c r="N542" s="443"/>
      <c r="O542" s="443"/>
      <c r="P542" s="443">
        <v>3</v>
      </c>
      <c r="Q542" s="443"/>
      <c r="R542" s="446"/>
      <c r="S542" s="509" t="s">
        <v>3157</v>
      </c>
      <c r="T542" s="442"/>
      <c r="U542" s="443"/>
      <c r="V542" s="443"/>
      <c r="W542" s="444"/>
      <c r="X542" s="445"/>
      <c r="Y542" s="502"/>
      <c r="Z542" s="443"/>
      <c r="AA542" s="443"/>
      <c r="AB542" s="444"/>
      <c r="AC542" s="445"/>
      <c r="AD542" s="32"/>
      <c r="AE542" s="444"/>
      <c r="AF542" s="503"/>
    </row>
    <row r="543" spans="2:32" x14ac:dyDescent="0.2">
      <c r="B543" s="506" t="s">
        <v>94</v>
      </c>
      <c r="C543" s="505" t="s">
        <v>2112</v>
      </c>
      <c r="D543" s="443">
        <v>529</v>
      </c>
      <c r="E543" s="445" t="s">
        <v>1109</v>
      </c>
      <c r="F543" s="500"/>
      <c r="G543" s="443">
        <v>3</v>
      </c>
      <c r="H543" s="443"/>
      <c r="I543" s="443">
        <v>6</v>
      </c>
      <c r="J543" s="443"/>
      <c r="K543" s="443"/>
      <c r="L543" s="443"/>
      <c r="M543" s="443"/>
      <c r="N543" s="443"/>
      <c r="O543" s="443"/>
      <c r="P543" s="443"/>
      <c r="Q543" s="443"/>
      <c r="R543" s="446"/>
      <c r="S543" s="509" t="s">
        <v>1116</v>
      </c>
      <c r="T543" s="442"/>
      <c r="U543" s="443"/>
      <c r="V543" s="443"/>
      <c r="W543" s="444"/>
      <c r="X543" s="445"/>
      <c r="Y543" s="502"/>
      <c r="Z543" s="443"/>
      <c r="AA543" s="443"/>
      <c r="AB543" s="444"/>
      <c r="AC543" s="445"/>
      <c r="AD543" s="32"/>
      <c r="AE543" s="444"/>
      <c r="AF543" s="503"/>
    </row>
    <row r="544" spans="2:32" x14ac:dyDescent="0.2">
      <c r="B544" s="506" t="s">
        <v>94</v>
      </c>
      <c r="C544" s="505" t="s">
        <v>2112</v>
      </c>
      <c r="D544" s="443">
        <v>530</v>
      </c>
      <c r="E544" s="445" t="s">
        <v>49</v>
      </c>
      <c r="F544" s="500"/>
      <c r="G544" s="443">
        <v>6</v>
      </c>
      <c r="H544" s="443">
        <v>3</v>
      </c>
      <c r="I544" s="443"/>
      <c r="J544" s="443"/>
      <c r="K544" s="443">
        <v>3</v>
      </c>
      <c r="L544" s="443"/>
      <c r="M544" s="443"/>
      <c r="N544" s="443">
        <v>3</v>
      </c>
      <c r="O544" s="443"/>
      <c r="P544" s="443"/>
      <c r="Q544" s="443"/>
      <c r="R544" s="446"/>
      <c r="S544" s="501" t="s">
        <v>3158</v>
      </c>
      <c r="T544" s="442"/>
      <c r="U544" s="443"/>
      <c r="V544" s="443"/>
      <c r="W544" s="444"/>
      <c r="X544" s="445"/>
      <c r="Y544" s="502"/>
      <c r="Z544" s="443"/>
      <c r="AA544" s="443"/>
      <c r="AB544" s="444"/>
      <c r="AC544" s="445"/>
      <c r="AD544" s="32"/>
      <c r="AE544" s="444"/>
      <c r="AF544" s="503"/>
    </row>
    <row r="545" spans="2:32" x14ac:dyDescent="0.2">
      <c r="B545" s="506" t="s">
        <v>94</v>
      </c>
      <c r="C545" s="505" t="s">
        <v>2112</v>
      </c>
      <c r="D545" s="443">
        <v>531</v>
      </c>
      <c r="E545" s="445" t="s">
        <v>42</v>
      </c>
      <c r="F545" s="500"/>
      <c r="G545" s="443">
        <v>3</v>
      </c>
      <c r="H545" s="443"/>
      <c r="I545" s="443"/>
      <c r="J545" s="443"/>
      <c r="K545" s="443">
        <v>3</v>
      </c>
      <c r="L545" s="443"/>
      <c r="M545" s="443"/>
      <c r="N545" s="443">
        <v>3</v>
      </c>
      <c r="O545" s="443"/>
      <c r="P545" s="443"/>
      <c r="Q545" s="443"/>
      <c r="R545" s="446"/>
      <c r="S545" s="501" t="s">
        <v>3159</v>
      </c>
      <c r="T545" s="442"/>
      <c r="U545" s="443"/>
      <c r="V545" s="443"/>
      <c r="W545" s="444"/>
      <c r="X545" s="445"/>
      <c r="Y545" s="502"/>
      <c r="Z545" s="443"/>
      <c r="AA545" s="443"/>
      <c r="AB545" s="444"/>
      <c r="AC545" s="445"/>
      <c r="AD545" s="32"/>
      <c r="AE545" s="444"/>
      <c r="AF545" s="503"/>
    </row>
    <row r="546" spans="2:32" x14ac:dyDescent="0.2">
      <c r="B546" s="506" t="s">
        <v>94</v>
      </c>
      <c r="C546" s="505" t="s">
        <v>2112</v>
      </c>
      <c r="D546" s="443">
        <v>532</v>
      </c>
      <c r="E546" s="445" t="s">
        <v>42</v>
      </c>
      <c r="F546" s="500"/>
      <c r="G546" s="443">
        <v>3</v>
      </c>
      <c r="H546" s="443"/>
      <c r="I546" s="443"/>
      <c r="J546" s="443"/>
      <c r="K546" s="443"/>
      <c r="L546" s="443"/>
      <c r="M546" s="443"/>
      <c r="N546" s="443"/>
      <c r="O546" s="443"/>
      <c r="P546" s="443"/>
      <c r="Q546" s="443"/>
      <c r="R546" s="446"/>
      <c r="S546" s="501" t="s">
        <v>1120</v>
      </c>
      <c r="T546" s="442"/>
      <c r="U546" s="443"/>
      <c r="V546" s="443"/>
      <c r="W546" s="444"/>
      <c r="X546" s="445"/>
      <c r="Y546" s="502"/>
      <c r="Z546" s="443"/>
      <c r="AA546" s="443"/>
      <c r="AB546" s="444"/>
      <c r="AC546" s="445"/>
      <c r="AD546" s="32"/>
      <c r="AE546" s="444"/>
      <c r="AF546" s="503"/>
    </row>
    <row r="547" spans="2:32" x14ac:dyDescent="0.2">
      <c r="B547" s="506" t="s">
        <v>94</v>
      </c>
      <c r="C547" s="505" t="s">
        <v>2112</v>
      </c>
      <c r="D547" s="443">
        <v>533</v>
      </c>
      <c r="E547" s="445" t="s">
        <v>42</v>
      </c>
      <c r="F547" s="500"/>
      <c r="G547" s="443">
        <v>3</v>
      </c>
      <c r="H547" s="443"/>
      <c r="I547" s="443"/>
      <c r="J547" s="443"/>
      <c r="K547" s="443"/>
      <c r="L547" s="443"/>
      <c r="M547" s="443"/>
      <c r="N547" s="443">
        <v>3</v>
      </c>
      <c r="O547" s="443"/>
      <c r="P547" s="443"/>
      <c r="Q547" s="443"/>
      <c r="R547" s="446"/>
      <c r="S547" s="501" t="s">
        <v>3160</v>
      </c>
      <c r="T547" s="442"/>
      <c r="U547" s="443"/>
      <c r="V547" s="443"/>
      <c r="W547" s="444"/>
      <c r="X547" s="445"/>
      <c r="Y547" s="502"/>
      <c r="Z547" s="443"/>
      <c r="AA547" s="443"/>
      <c r="AB547" s="444"/>
      <c r="AC547" s="445"/>
      <c r="AD547" s="32"/>
      <c r="AE547" s="444"/>
      <c r="AF547" s="503"/>
    </row>
    <row r="548" spans="2:32" x14ac:dyDescent="0.2">
      <c r="B548" s="506" t="s">
        <v>94</v>
      </c>
      <c r="C548" s="505" t="s">
        <v>2112</v>
      </c>
      <c r="D548" s="443">
        <v>534</v>
      </c>
      <c r="E548" s="445" t="s">
        <v>42</v>
      </c>
      <c r="F548" s="500"/>
      <c r="G548" s="443">
        <v>3</v>
      </c>
      <c r="H548" s="443"/>
      <c r="I548" s="443"/>
      <c r="J548" s="443"/>
      <c r="K548" s="443"/>
      <c r="L548" s="443"/>
      <c r="M548" s="443"/>
      <c r="N548" s="443"/>
      <c r="O548" s="443"/>
      <c r="P548" s="443"/>
      <c r="Q548" s="443"/>
      <c r="R548" s="446"/>
      <c r="S548" s="501" t="s">
        <v>1120</v>
      </c>
      <c r="T548" s="442"/>
      <c r="U548" s="443"/>
      <c r="V548" s="443"/>
      <c r="W548" s="444"/>
      <c r="X548" s="445"/>
      <c r="Y548" s="502"/>
      <c r="Z548" s="443"/>
      <c r="AA548" s="443"/>
      <c r="AB548" s="444"/>
      <c r="AC548" s="445"/>
      <c r="AD548" s="32"/>
      <c r="AE548" s="444"/>
      <c r="AF548" s="503"/>
    </row>
    <row r="549" spans="2:32" x14ac:dyDescent="0.2">
      <c r="B549" s="506" t="s">
        <v>94</v>
      </c>
      <c r="C549" s="505" t="s">
        <v>2112</v>
      </c>
      <c r="D549" s="443">
        <v>535</v>
      </c>
      <c r="E549" s="445" t="s">
        <v>42</v>
      </c>
      <c r="F549" s="500"/>
      <c r="G549" s="443">
        <v>3</v>
      </c>
      <c r="H549" s="443"/>
      <c r="I549" s="443"/>
      <c r="J549" s="443"/>
      <c r="K549" s="443"/>
      <c r="L549" s="443"/>
      <c r="M549" s="443"/>
      <c r="N549" s="443">
        <v>3</v>
      </c>
      <c r="O549" s="443"/>
      <c r="P549" s="443"/>
      <c r="Q549" s="443"/>
      <c r="R549" s="446"/>
      <c r="S549" s="501" t="s">
        <v>1120</v>
      </c>
      <c r="T549" s="442"/>
      <c r="U549" s="443"/>
      <c r="V549" s="443"/>
      <c r="W549" s="444"/>
      <c r="X549" s="445"/>
      <c r="Y549" s="502"/>
      <c r="Z549" s="443"/>
      <c r="AA549" s="443"/>
      <c r="AB549" s="444"/>
      <c r="AC549" s="445"/>
      <c r="AD549" s="32"/>
      <c r="AE549" s="444"/>
      <c r="AF549" s="503"/>
    </row>
    <row r="550" spans="2:32" x14ac:dyDescent="0.2">
      <c r="B550" s="506" t="s">
        <v>94</v>
      </c>
      <c r="C550" s="505" t="s">
        <v>2112</v>
      </c>
      <c r="D550" s="443">
        <v>536</v>
      </c>
      <c r="E550" s="445" t="s">
        <v>1110</v>
      </c>
      <c r="F550" s="500"/>
      <c r="G550" s="443"/>
      <c r="H550" s="443"/>
      <c r="I550" s="443">
        <v>9</v>
      </c>
      <c r="J550" s="443"/>
      <c r="K550" s="443"/>
      <c r="L550" s="443"/>
      <c r="M550" s="443"/>
      <c r="N550" s="443"/>
      <c r="O550" s="443"/>
      <c r="P550" s="443"/>
      <c r="Q550" s="443"/>
      <c r="R550" s="446"/>
      <c r="S550" s="509" t="s">
        <v>3161</v>
      </c>
      <c r="T550" s="442"/>
      <c r="U550" s="443"/>
      <c r="V550" s="443"/>
      <c r="W550" s="444"/>
      <c r="X550" s="445"/>
      <c r="Y550" s="502"/>
      <c r="Z550" s="443"/>
      <c r="AA550" s="443"/>
      <c r="AB550" s="444"/>
      <c r="AC550" s="445"/>
      <c r="AD550" s="32"/>
      <c r="AE550" s="444"/>
      <c r="AF550" s="503"/>
    </row>
    <row r="551" spans="2:32" x14ac:dyDescent="0.2">
      <c r="B551" s="506" t="s">
        <v>94</v>
      </c>
      <c r="C551" s="505" t="s">
        <v>2112</v>
      </c>
      <c r="D551" s="443">
        <v>537</v>
      </c>
      <c r="E551" s="445" t="s">
        <v>44</v>
      </c>
      <c r="F551" s="500"/>
      <c r="G551" s="443"/>
      <c r="H551" s="443"/>
      <c r="I551" s="443">
        <v>6</v>
      </c>
      <c r="J551" s="443"/>
      <c r="K551" s="443"/>
      <c r="L551" s="443"/>
      <c r="M551" s="443"/>
      <c r="N551" s="443"/>
      <c r="O551" s="443"/>
      <c r="P551" s="443">
        <v>3</v>
      </c>
      <c r="Q551" s="443"/>
      <c r="R551" s="446"/>
      <c r="S551" s="509" t="s">
        <v>3162</v>
      </c>
      <c r="T551" s="442"/>
      <c r="U551" s="443"/>
      <c r="V551" s="443"/>
      <c r="W551" s="444"/>
      <c r="X551" s="445"/>
      <c r="Y551" s="502"/>
      <c r="Z551" s="443"/>
      <c r="AA551" s="443"/>
      <c r="AB551" s="444"/>
      <c r="AC551" s="445"/>
      <c r="AD551" s="32"/>
      <c r="AE551" s="444"/>
      <c r="AF551" s="503"/>
    </row>
    <row r="552" spans="2:32" x14ac:dyDescent="0.2">
      <c r="B552" s="506" t="s">
        <v>94</v>
      </c>
      <c r="C552" s="505" t="s">
        <v>2112</v>
      </c>
      <c r="D552" s="443">
        <v>538</v>
      </c>
      <c r="E552" s="445" t="s">
        <v>42</v>
      </c>
      <c r="F552" s="500"/>
      <c r="G552" s="443">
        <v>3</v>
      </c>
      <c r="H552" s="443"/>
      <c r="I552" s="443"/>
      <c r="J552" s="443"/>
      <c r="K552" s="443"/>
      <c r="L552" s="443"/>
      <c r="M552" s="443"/>
      <c r="N552" s="443">
        <v>3</v>
      </c>
      <c r="O552" s="443"/>
      <c r="P552" s="443"/>
      <c r="Q552" s="443"/>
      <c r="R552" s="446"/>
      <c r="S552" s="501" t="s">
        <v>3163</v>
      </c>
      <c r="T552" s="442"/>
      <c r="U552" s="443"/>
      <c r="V552" s="443"/>
      <c r="W552" s="444"/>
      <c r="X552" s="445"/>
      <c r="Y552" s="502"/>
      <c r="Z552" s="443"/>
      <c r="AA552" s="443"/>
      <c r="AB552" s="444"/>
      <c r="AC552" s="445"/>
      <c r="AD552" s="32"/>
      <c r="AE552" s="444"/>
      <c r="AF552" s="503"/>
    </row>
    <row r="553" spans="2:32" x14ac:dyDescent="0.2">
      <c r="B553" s="506" t="s">
        <v>94</v>
      </c>
      <c r="C553" s="505" t="s">
        <v>2112</v>
      </c>
      <c r="D553" s="443">
        <v>539</v>
      </c>
      <c r="E553" s="445" t="s">
        <v>44</v>
      </c>
      <c r="F553" s="500"/>
      <c r="G553" s="443">
        <v>3</v>
      </c>
      <c r="H553" s="443"/>
      <c r="I553" s="443">
        <v>6</v>
      </c>
      <c r="J553" s="443"/>
      <c r="K553" s="443">
        <v>2</v>
      </c>
      <c r="L553" s="443"/>
      <c r="M553" s="443"/>
      <c r="N553" s="443">
        <v>3</v>
      </c>
      <c r="O553" s="443"/>
      <c r="P553" s="443" t="s">
        <v>2240</v>
      </c>
      <c r="Q553" s="443"/>
      <c r="R553" s="446"/>
      <c r="S553" s="501" t="s">
        <v>3164</v>
      </c>
      <c r="T553" s="442"/>
      <c r="U553" s="443"/>
      <c r="V553" s="443"/>
      <c r="W553" s="444"/>
      <c r="X553" s="445"/>
      <c r="Y553" s="502"/>
      <c r="Z553" s="443"/>
      <c r="AA553" s="443"/>
      <c r="AB553" s="444"/>
      <c r="AC553" s="445"/>
      <c r="AD553" s="32"/>
      <c r="AE553" s="444"/>
      <c r="AF553" s="503"/>
    </row>
    <row r="554" spans="2:32" x14ac:dyDescent="0.2">
      <c r="B554" s="506" t="s">
        <v>94</v>
      </c>
      <c r="C554" s="505" t="s">
        <v>2112</v>
      </c>
      <c r="D554" s="443">
        <v>540</v>
      </c>
      <c r="E554" s="445" t="s">
        <v>2932</v>
      </c>
      <c r="F554" s="500"/>
      <c r="G554" s="443"/>
      <c r="H554" s="443"/>
      <c r="I554" s="443">
        <v>6</v>
      </c>
      <c r="J554" s="443"/>
      <c r="K554" s="443"/>
      <c r="L554" s="443"/>
      <c r="M554" s="443"/>
      <c r="N554" s="443"/>
      <c r="O554" s="443"/>
      <c r="P554" s="443"/>
      <c r="Q554" s="443"/>
      <c r="R554" s="446"/>
      <c r="S554" s="509" t="s">
        <v>1116</v>
      </c>
      <c r="T554" s="442"/>
      <c r="U554" s="443"/>
      <c r="V554" s="443"/>
      <c r="W554" s="444"/>
      <c r="X554" s="445"/>
      <c r="Y554" s="502"/>
      <c r="Z554" s="443"/>
      <c r="AA554" s="443"/>
      <c r="AB554" s="444"/>
      <c r="AC554" s="445"/>
      <c r="AD554" s="32"/>
      <c r="AE554" s="444"/>
      <c r="AF554" s="503"/>
    </row>
    <row r="555" spans="2:32" x14ac:dyDescent="0.2">
      <c r="B555" s="506" t="s">
        <v>94</v>
      </c>
      <c r="C555" s="505" t="s">
        <v>2112</v>
      </c>
      <c r="D555" s="443">
        <v>541</v>
      </c>
      <c r="E555" s="445" t="s">
        <v>50</v>
      </c>
      <c r="F555" s="500"/>
      <c r="G555" s="443"/>
      <c r="H555" s="443"/>
      <c r="I555" s="443">
        <v>6</v>
      </c>
      <c r="J555" s="443"/>
      <c r="K555" s="443"/>
      <c r="L555" s="443"/>
      <c r="M555" s="443"/>
      <c r="N555" s="443"/>
      <c r="O555" s="443"/>
      <c r="P555" s="443"/>
      <c r="Q555" s="443"/>
      <c r="R555" s="446"/>
      <c r="S555" s="501" t="s">
        <v>3165</v>
      </c>
      <c r="T555" s="442"/>
      <c r="U555" s="443"/>
      <c r="V555" s="443"/>
      <c r="W555" s="444"/>
      <c r="X555" s="445"/>
      <c r="Y555" s="502"/>
      <c r="Z555" s="443"/>
      <c r="AA555" s="443"/>
      <c r="AB555" s="444"/>
      <c r="AC555" s="445"/>
      <c r="AD555" s="32"/>
      <c r="AE555" s="444"/>
      <c r="AF555" s="503"/>
    </row>
    <row r="556" spans="2:32" x14ac:dyDescent="0.2">
      <c r="B556" s="506" t="s">
        <v>94</v>
      </c>
      <c r="C556" s="505" t="s">
        <v>2112</v>
      </c>
      <c r="D556" s="443">
        <v>542</v>
      </c>
      <c r="E556" s="445" t="s">
        <v>50</v>
      </c>
      <c r="F556" s="500"/>
      <c r="G556" s="443"/>
      <c r="H556" s="443"/>
      <c r="I556" s="443">
        <v>6</v>
      </c>
      <c r="J556" s="443"/>
      <c r="K556" s="443"/>
      <c r="L556" s="443"/>
      <c r="M556" s="443"/>
      <c r="N556" s="443"/>
      <c r="O556" s="443"/>
      <c r="P556" s="443"/>
      <c r="Q556" s="443"/>
      <c r="R556" s="446"/>
      <c r="S556" s="510" t="s">
        <v>3255</v>
      </c>
      <c r="T556" s="442"/>
      <c r="U556" s="443"/>
      <c r="V556" s="443"/>
      <c r="W556" s="444"/>
      <c r="X556" s="445"/>
      <c r="Y556" s="502"/>
      <c r="Z556" s="443"/>
      <c r="AA556" s="443"/>
      <c r="AB556" s="444"/>
      <c r="AC556" s="445"/>
      <c r="AD556" s="32"/>
      <c r="AE556" s="444"/>
      <c r="AF556" s="503"/>
    </row>
    <row r="557" spans="2:32" x14ac:dyDescent="0.2">
      <c r="B557" s="506" t="s">
        <v>94</v>
      </c>
      <c r="C557" s="505" t="s">
        <v>2112</v>
      </c>
      <c r="D557" s="443">
        <v>543</v>
      </c>
      <c r="E557" s="445" t="s">
        <v>42</v>
      </c>
      <c r="F557" s="500"/>
      <c r="G557" s="443">
        <v>3</v>
      </c>
      <c r="H557" s="443"/>
      <c r="I557" s="443"/>
      <c r="J557" s="443"/>
      <c r="K557" s="443"/>
      <c r="L557" s="443"/>
      <c r="M557" s="443"/>
      <c r="N557" s="443"/>
      <c r="O557" s="443"/>
      <c r="P557" s="443"/>
      <c r="Q557" s="443"/>
      <c r="R557" s="446"/>
      <c r="S557" s="510" t="s">
        <v>3256</v>
      </c>
      <c r="T557" s="442"/>
      <c r="U557" s="443"/>
      <c r="V557" s="443"/>
      <c r="W557" s="444"/>
      <c r="X557" s="445"/>
      <c r="Y557" s="502"/>
      <c r="Z557" s="443"/>
      <c r="AA557" s="443"/>
      <c r="AB557" s="444"/>
      <c r="AC557" s="445"/>
      <c r="AD557" s="32"/>
      <c r="AE557" s="444"/>
      <c r="AF557" s="503"/>
    </row>
    <row r="558" spans="2:32" x14ac:dyDescent="0.2">
      <c r="B558" s="506" t="s">
        <v>94</v>
      </c>
      <c r="C558" s="505" t="s">
        <v>2112</v>
      </c>
      <c r="D558" s="443">
        <v>544</v>
      </c>
      <c r="E558" s="445" t="s">
        <v>42</v>
      </c>
      <c r="F558" s="500"/>
      <c r="G558" s="443">
        <v>3</v>
      </c>
      <c r="H558" s="443"/>
      <c r="I558" s="443"/>
      <c r="J558" s="443"/>
      <c r="K558" s="443"/>
      <c r="L558" s="443"/>
      <c r="M558" s="443"/>
      <c r="N558" s="443">
        <v>3</v>
      </c>
      <c r="O558" s="443"/>
      <c r="P558" s="443"/>
      <c r="Q558" s="443"/>
      <c r="R558" s="446"/>
      <c r="S558" s="501" t="s">
        <v>1120</v>
      </c>
      <c r="T558" s="442"/>
      <c r="U558" s="443"/>
      <c r="V558" s="443"/>
      <c r="W558" s="444"/>
      <c r="X558" s="445"/>
      <c r="Y558" s="502"/>
      <c r="Z558" s="443"/>
      <c r="AA558" s="443"/>
      <c r="AB558" s="444"/>
      <c r="AC558" s="445"/>
      <c r="AD558" s="32"/>
      <c r="AE558" s="444"/>
      <c r="AF558" s="503"/>
    </row>
    <row r="559" spans="2:32" x14ac:dyDescent="0.2">
      <c r="B559" s="506" t="s">
        <v>94</v>
      </c>
      <c r="C559" s="505" t="s">
        <v>2112</v>
      </c>
      <c r="D559" s="443">
        <v>545</v>
      </c>
      <c r="E559" s="445" t="s">
        <v>42</v>
      </c>
      <c r="F559" s="500"/>
      <c r="G559" s="443">
        <v>3</v>
      </c>
      <c r="H559" s="443"/>
      <c r="I559" s="443"/>
      <c r="J559" s="443"/>
      <c r="K559" s="443"/>
      <c r="L559" s="443"/>
      <c r="M559" s="443"/>
      <c r="N559" s="443"/>
      <c r="O559" s="443"/>
      <c r="P559" s="443"/>
      <c r="Q559" s="443"/>
      <c r="R559" s="446"/>
      <c r="S559" s="501" t="s">
        <v>1120</v>
      </c>
      <c r="T559" s="442"/>
      <c r="U559" s="443"/>
      <c r="V559" s="443"/>
      <c r="W559" s="444"/>
      <c r="X559" s="445"/>
      <c r="Y559" s="502"/>
      <c r="Z559" s="443"/>
      <c r="AA559" s="443"/>
      <c r="AB559" s="444"/>
      <c r="AC559" s="445"/>
      <c r="AD559" s="32"/>
      <c r="AE559" s="444"/>
      <c r="AF559" s="503"/>
    </row>
    <row r="560" spans="2:32" x14ac:dyDescent="0.2">
      <c r="B560" s="506" t="s">
        <v>94</v>
      </c>
      <c r="C560" s="505" t="s">
        <v>2112</v>
      </c>
      <c r="D560" s="443">
        <v>546</v>
      </c>
      <c r="E560" s="445" t="s">
        <v>42</v>
      </c>
      <c r="F560" s="500"/>
      <c r="G560" s="443">
        <v>3</v>
      </c>
      <c r="H560" s="443"/>
      <c r="I560" s="443"/>
      <c r="J560" s="443"/>
      <c r="K560" s="443"/>
      <c r="L560" s="443"/>
      <c r="M560" s="443"/>
      <c r="N560" s="443"/>
      <c r="O560" s="443"/>
      <c r="P560" s="443"/>
      <c r="Q560" s="443"/>
      <c r="R560" s="446"/>
      <c r="S560" s="501" t="s">
        <v>1558</v>
      </c>
      <c r="T560" s="442"/>
      <c r="U560" s="443"/>
      <c r="V560" s="443"/>
      <c r="W560" s="444"/>
      <c r="X560" s="445"/>
      <c r="Y560" s="502"/>
      <c r="Z560" s="443"/>
      <c r="AA560" s="443"/>
      <c r="AB560" s="444"/>
      <c r="AC560" s="445"/>
      <c r="AD560" s="32"/>
      <c r="AE560" s="444"/>
      <c r="AF560" s="503"/>
    </row>
    <row r="561" spans="2:32" x14ac:dyDescent="0.2">
      <c r="B561" s="506" t="s">
        <v>94</v>
      </c>
      <c r="C561" s="505" t="s">
        <v>2112</v>
      </c>
      <c r="D561" s="443">
        <v>547</v>
      </c>
      <c r="E561" s="445" t="s">
        <v>42</v>
      </c>
      <c r="F561" s="500"/>
      <c r="G561" s="443">
        <v>3</v>
      </c>
      <c r="H561" s="443"/>
      <c r="I561" s="443"/>
      <c r="J561" s="443"/>
      <c r="K561" s="443"/>
      <c r="L561" s="443"/>
      <c r="M561" s="443"/>
      <c r="N561" s="443">
        <v>3</v>
      </c>
      <c r="O561" s="443"/>
      <c r="P561" s="443"/>
      <c r="Q561" s="443"/>
      <c r="R561" s="446"/>
      <c r="S561" s="510" t="s">
        <v>3257</v>
      </c>
      <c r="T561" s="442"/>
      <c r="U561" s="443"/>
      <c r="V561" s="443"/>
      <c r="W561" s="444"/>
      <c r="X561" s="445"/>
      <c r="Y561" s="502"/>
      <c r="Z561" s="443"/>
      <c r="AA561" s="443"/>
      <c r="AB561" s="444"/>
      <c r="AC561" s="445"/>
      <c r="AD561" s="32"/>
      <c r="AE561" s="444"/>
      <c r="AF561" s="503"/>
    </row>
    <row r="562" spans="2:32" x14ac:dyDescent="0.2">
      <c r="B562" s="506" t="s">
        <v>94</v>
      </c>
      <c r="C562" s="505" t="s">
        <v>2112</v>
      </c>
      <c r="D562" s="443">
        <v>548</v>
      </c>
      <c r="E562" s="445" t="s">
        <v>42</v>
      </c>
      <c r="F562" s="500"/>
      <c r="G562" s="443">
        <v>3</v>
      </c>
      <c r="H562" s="443"/>
      <c r="I562" s="443"/>
      <c r="J562" s="443"/>
      <c r="K562" s="443"/>
      <c r="L562" s="443"/>
      <c r="M562" s="443"/>
      <c r="N562" s="443"/>
      <c r="O562" s="443"/>
      <c r="P562" s="443"/>
      <c r="Q562" s="443"/>
      <c r="R562" s="446"/>
      <c r="S562" s="501" t="s">
        <v>1319</v>
      </c>
      <c r="T562" s="442"/>
      <c r="U562" s="443"/>
      <c r="V562" s="443"/>
      <c r="W562" s="444"/>
      <c r="X562" s="445"/>
      <c r="Y562" s="502"/>
      <c r="Z562" s="443"/>
      <c r="AA562" s="443"/>
      <c r="AB562" s="444"/>
      <c r="AC562" s="445"/>
      <c r="AD562" s="32"/>
      <c r="AE562" s="444"/>
      <c r="AF562" s="503"/>
    </row>
    <row r="563" spans="2:32" x14ac:dyDescent="0.2">
      <c r="B563" s="506" t="s">
        <v>94</v>
      </c>
      <c r="C563" s="505" t="s">
        <v>2112</v>
      </c>
      <c r="D563" s="443">
        <v>549</v>
      </c>
      <c r="E563" s="445" t="s">
        <v>42</v>
      </c>
      <c r="F563" s="500"/>
      <c r="G563" s="443">
        <v>3</v>
      </c>
      <c r="H563" s="443"/>
      <c r="I563" s="443"/>
      <c r="J563" s="443"/>
      <c r="K563" s="443"/>
      <c r="L563" s="443"/>
      <c r="M563" s="443"/>
      <c r="N563" s="443">
        <v>3</v>
      </c>
      <c r="O563" s="443"/>
      <c r="P563" s="443"/>
      <c r="Q563" s="443"/>
      <c r="R563" s="446"/>
      <c r="S563" s="501" t="s">
        <v>1319</v>
      </c>
      <c r="T563" s="442"/>
      <c r="U563" s="443"/>
      <c r="V563" s="443"/>
      <c r="W563" s="444"/>
      <c r="X563" s="445"/>
      <c r="Y563" s="502"/>
      <c r="Z563" s="443"/>
      <c r="AA563" s="443"/>
      <c r="AB563" s="444"/>
      <c r="AC563" s="445"/>
      <c r="AD563" s="32"/>
      <c r="AE563" s="444"/>
      <c r="AF563" s="503"/>
    </row>
    <row r="564" spans="2:32" x14ac:dyDescent="0.2">
      <c r="B564" s="506" t="s">
        <v>94</v>
      </c>
      <c r="C564" s="505" t="s">
        <v>2112</v>
      </c>
      <c r="D564" s="443">
        <v>550</v>
      </c>
      <c r="E564" s="445" t="s">
        <v>44</v>
      </c>
      <c r="F564" s="500"/>
      <c r="G564" s="443">
        <v>1</v>
      </c>
      <c r="H564" s="443"/>
      <c r="I564" s="443">
        <v>6</v>
      </c>
      <c r="J564" s="443"/>
      <c r="K564" s="443"/>
      <c r="L564" s="443"/>
      <c r="M564" s="443"/>
      <c r="N564" s="443"/>
      <c r="O564" s="443"/>
      <c r="P564" s="443"/>
      <c r="Q564" s="443"/>
      <c r="R564" s="446"/>
      <c r="S564" s="510" t="s">
        <v>3258</v>
      </c>
      <c r="T564" s="442"/>
      <c r="U564" s="443"/>
      <c r="V564" s="443"/>
      <c r="W564" s="444"/>
      <c r="X564" s="445"/>
      <c r="Y564" s="502"/>
      <c r="Z564" s="443"/>
      <c r="AA564" s="443"/>
      <c r="AB564" s="444"/>
      <c r="AC564" s="445"/>
      <c r="AD564" s="32"/>
      <c r="AE564" s="444"/>
      <c r="AF564" s="503"/>
    </row>
    <row r="565" spans="2:32" x14ac:dyDescent="0.2">
      <c r="B565" s="506" t="s">
        <v>94</v>
      </c>
      <c r="C565" s="505" t="s">
        <v>2112</v>
      </c>
      <c r="D565" s="443">
        <v>551</v>
      </c>
      <c r="E565" s="445" t="s">
        <v>42</v>
      </c>
      <c r="F565" s="500"/>
      <c r="G565" s="443">
        <v>3</v>
      </c>
      <c r="H565" s="443"/>
      <c r="I565" s="443"/>
      <c r="J565" s="443"/>
      <c r="K565" s="443"/>
      <c r="L565" s="443"/>
      <c r="M565" s="443"/>
      <c r="N565" s="443">
        <v>3</v>
      </c>
      <c r="O565" s="443"/>
      <c r="P565" s="443"/>
      <c r="Q565" s="443"/>
      <c r="R565" s="446"/>
      <c r="S565" s="501" t="s">
        <v>3166</v>
      </c>
      <c r="T565" s="442"/>
      <c r="U565" s="443"/>
      <c r="V565" s="443"/>
      <c r="W565" s="444"/>
      <c r="X565" s="445"/>
      <c r="Y565" s="502"/>
      <c r="Z565" s="443"/>
      <c r="AA565" s="443"/>
      <c r="AB565" s="444"/>
      <c r="AC565" s="445"/>
      <c r="AD565" s="32"/>
      <c r="AE565" s="444"/>
      <c r="AF565" s="503"/>
    </row>
    <row r="566" spans="2:32" x14ac:dyDescent="0.2">
      <c r="B566" s="506" t="s">
        <v>94</v>
      </c>
      <c r="C566" s="505" t="s">
        <v>2112</v>
      </c>
      <c r="D566" s="443">
        <v>552</v>
      </c>
      <c r="E566" s="445" t="s">
        <v>42</v>
      </c>
      <c r="F566" s="500"/>
      <c r="G566" s="443">
        <v>3</v>
      </c>
      <c r="H566" s="443"/>
      <c r="I566" s="443"/>
      <c r="J566" s="443"/>
      <c r="K566" s="443"/>
      <c r="L566" s="443"/>
      <c r="M566" s="443"/>
      <c r="N566" s="443"/>
      <c r="O566" s="443"/>
      <c r="P566" s="443"/>
      <c r="Q566" s="443"/>
      <c r="R566" s="446"/>
      <c r="S566" s="501" t="s">
        <v>3166</v>
      </c>
      <c r="T566" s="442"/>
      <c r="U566" s="443"/>
      <c r="V566" s="443"/>
      <c r="W566" s="444"/>
      <c r="X566" s="445"/>
      <c r="Y566" s="502"/>
      <c r="Z566" s="443"/>
      <c r="AA566" s="443"/>
      <c r="AB566" s="444"/>
      <c r="AC566" s="445"/>
      <c r="AD566" s="32"/>
      <c r="AE566" s="444"/>
      <c r="AF566" s="503"/>
    </row>
    <row r="567" spans="2:32" x14ac:dyDescent="0.2">
      <c r="B567" s="506" t="s">
        <v>94</v>
      </c>
      <c r="C567" s="505" t="s">
        <v>2112</v>
      </c>
      <c r="D567" s="443">
        <v>553</v>
      </c>
      <c r="E567" s="445" t="s">
        <v>42</v>
      </c>
      <c r="F567" s="500"/>
      <c r="G567" s="443">
        <v>3</v>
      </c>
      <c r="H567" s="443"/>
      <c r="I567" s="443"/>
      <c r="J567" s="443"/>
      <c r="K567" s="443"/>
      <c r="L567" s="443"/>
      <c r="M567" s="443"/>
      <c r="N567" s="443">
        <v>3</v>
      </c>
      <c r="O567" s="443"/>
      <c r="P567" s="443"/>
      <c r="Q567" s="443"/>
      <c r="R567" s="446"/>
      <c r="S567" s="510" t="s">
        <v>3259</v>
      </c>
      <c r="T567" s="442"/>
      <c r="U567" s="443"/>
      <c r="V567" s="443"/>
      <c r="W567" s="444"/>
      <c r="X567" s="445"/>
      <c r="Y567" s="502"/>
      <c r="Z567" s="443"/>
      <c r="AA567" s="443"/>
      <c r="AB567" s="444"/>
      <c r="AC567" s="445"/>
      <c r="AD567" s="32"/>
      <c r="AE567" s="444"/>
      <c r="AF567" s="503"/>
    </row>
    <row r="568" spans="2:32" x14ac:dyDescent="0.2">
      <c r="B568" s="506" t="s">
        <v>94</v>
      </c>
      <c r="C568" s="505" t="s">
        <v>2112</v>
      </c>
      <c r="D568" s="443">
        <v>554</v>
      </c>
      <c r="E568" s="445" t="s">
        <v>44</v>
      </c>
      <c r="F568" s="500"/>
      <c r="G568" s="443">
        <v>1</v>
      </c>
      <c r="H568" s="443">
        <v>6</v>
      </c>
      <c r="I568" s="443"/>
      <c r="J568" s="443"/>
      <c r="K568" s="443"/>
      <c r="L568" s="443"/>
      <c r="M568" s="443"/>
      <c r="N568" s="443"/>
      <c r="O568" s="443"/>
      <c r="P568" s="443"/>
      <c r="Q568" s="443"/>
      <c r="R568" s="446"/>
      <c r="S568" s="501" t="s">
        <v>1484</v>
      </c>
      <c r="T568" s="442"/>
      <c r="U568" s="443"/>
      <c r="V568" s="443"/>
      <c r="W568" s="444"/>
      <c r="X568" s="445"/>
      <c r="Y568" s="502"/>
      <c r="Z568" s="443"/>
      <c r="AA568" s="443"/>
      <c r="AB568" s="444"/>
      <c r="AC568" s="445"/>
      <c r="AD568" s="32"/>
      <c r="AE568" s="444"/>
      <c r="AF568" s="503"/>
    </row>
    <row r="569" spans="2:32" x14ac:dyDescent="0.2">
      <c r="B569" s="506" t="s">
        <v>94</v>
      </c>
      <c r="C569" s="505" t="s">
        <v>2112</v>
      </c>
      <c r="D569" s="443">
        <v>555</v>
      </c>
      <c r="E569" s="445" t="s">
        <v>1113</v>
      </c>
      <c r="F569" s="500"/>
      <c r="G569" s="443">
        <v>3</v>
      </c>
      <c r="H569" s="443"/>
      <c r="I569" s="443">
        <v>2</v>
      </c>
      <c r="J569" s="443"/>
      <c r="K569" s="443">
        <v>2</v>
      </c>
      <c r="L569" s="443"/>
      <c r="M569" s="443"/>
      <c r="N569" s="443">
        <v>3</v>
      </c>
      <c r="O569" s="443"/>
      <c r="P569" s="443"/>
      <c r="Q569" s="443"/>
      <c r="R569" s="446"/>
      <c r="S569" s="501" t="s">
        <v>3167</v>
      </c>
      <c r="T569" s="442"/>
      <c r="U569" s="443"/>
      <c r="V569" s="443"/>
      <c r="W569" s="444"/>
      <c r="X569" s="445"/>
      <c r="Y569" s="502"/>
      <c r="Z569" s="443"/>
      <c r="AA569" s="443"/>
      <c r="AB569" s="444"/>
      <c r="AC569" s="445"/>
      <c r="AD569" s="32"/>
      <c r="AE569" s="444"/>
      <c r="AF569" s="503"/>
    </row>
    <row r="570" spans="2:32" x14ac:dyDescent="0.2">
      <c r="B570" s="506" t="s">
        <v>94</v>
      </c>
      <c r="C570" s="505" t="s">
        <v>2112</v>
      </c>
      <c r="D570" s="443">
        <v>556</v>
      </c>
      <c r="E570" s="445" t="s">
        <v>42</v>
      </c>
      <c r="F570" s="500"/>
      <c r="G570" s="443">
        <v>3</v>
      </c>
      <c r="H570" s="443"/>
      <c r="I570" s="443"/>
      <c r="J570" s="443"/>
      <c r="K570" s="443"/>
      <c r="L570" s="443"/>
      <c r="M570" s="443"/>
      <c r="N570" s="443"/>
      <c r="O570" s="443"/>
      <c r="P570" s="443"/>
      <c r="Q570" s="443"/>
      <c r="R570" s="446"/>
      <c r="S570" s="501" t="s">
        <v>3168</v>
      </c>
      <c r="T570" s="442"/>
      <c r="U570" s="443"/>
      <c r="V570" s="443"/>
      <c r="W570" s="444"/>
      <c r="X570" s="445"/>
      <c r="Y570" s="502"/>
      <c r="Z570" s="443"/>
      <c r="AA570" s="443"/>
      <c r="AB570" s="444"/>
      <c r="AC570" s="445"/>
      <c r="AD570" s="32"/>
      <c r="AE570" s="444"/>
      <c r="AF570" s="503"/>
    </row>
    <row r="571" spans="2:32" x14ac:dyDescent="0.2">
      <c r="B571" s="506" t="s">
        <v>94</v>
      </c>
      <c r="C571" s="505" t="s">
        <v>2112</v>
      </c>
      <c r="D571" s="443">
        <v>557</v>
      </c>
      <c r="E571" s="445" t="s">
        <v>50</v>
      </c>
      <c r="F571" s="500"/>
      <c r="G571" s="443">
        <v>1</v>
      </c>
      <c r="H571" s="443"/>
      <c r="I571" s="443">
        <v>6</v>
      </c>
      <c r="J571" s="443"/>
      <c r="K571" s="443"/>
      <c r="L571" s="443"/>
      <c r="M571" s="443"/>
      <c r="N571" s="443">
        <v>3</v>
      </c>
      <c r="O571" s="443"/>
      <c r="P571" s="443"/>
      <c r="Q571" s="443"/>
      <c r="R571" s="446"/>
      <c r="S571" s="510" t="s">
        <v>3260</v>
      </c>
      <c r="T571" s="442"/>
      <c r="U571" s="443"/>
      <c r="V571" s="443"/>
      <c r="W571" s="444"/>
      <c r="X571" s="445"/>
      <c r="Y571" s="502"/>
      <c r="Z571" s="443"/>
      <c r="AA571" s="443"/>
      <c r="AB571" s="444"/>
      <c r="AC571" s="445"/>
      <c r="AD571" s="32"/>
      <c r="AE571" s="444"/>
      <c r="AF571" s="503"/>
    </row>
    <row r="572" spans="2:32" x14ac:dyDescent="0.2">
      <c r="B572" s="506" t="s">
        <v>94</v>
      </c>
      <c r="C572" s="505" t="s">
        <v>2112</v>
      </c>
      <c r="D572" s="443">
        <v>558</v>
      </c>
      <c r="E572" s="445" t="s">
        <v>50</v>
      </c>
      <c r="F572" s="500"/>
      <c r="G572" s="443"/>
      <c r="H572" s="443"/>
      <c r="I572" s="443">
        <v>6</v>
      </c>
      <c r="J572" s="443"/>
      <c r="K572" s="443"/>
      <c r="L572" s="443"/>
      <c r="M572" s="443"/>
      <c r="N572" s="443"/>
      <c r="O572" s="443"/>
      <c r="P572" s="443"/>
      <c r="Q572" s="443"/>
      <c r="R572" s="446"/>
      <c r="S572" s="510" t="s">
        <v>3261</v>
      </c>
      <c r="T572" s="442"/>
      <c r="U572" s="443"/>
      <c r="V572" s="443"/>
      <c r="W572" s="444"/>
      <c r="X572" s="445"/>
      <c r="Y572" s="502"/>
      <c r="Z572" s="443"/>
      <c r="AA572" s="443"/>
      <c r="AB572" s="444"/>
      <c r="AC572" s="445"/>
      <c r="AD572" s="32"/>
      <c r="AE572" s="444"/>
      <c r="AF572" s="503"/>
    </row>
    <row r="573" spans="2:32" x14ac:dyDescent="0.2">
      <c r="B573" s="506" t="s">
        <v>94</v>
      </c>
      <c r="C573" s="505" t="s">
        <v>2112</v>
      </c>
      <c r="D573" s="443">
        <v>559</v>
      </c>
      <c r="E573" s="445" t="s">
        <v>42</v>
      </c>
      <c r="F573" s="500"/>
      <c r="G573" s="443">
        <v>3</v>
      </c>
      <c r="H573" s="443"/>
      <c r="I573" s="443"/>
      <c r="J573" s="443"/>
      <c r="K573" s="443"/>
      <c r="L573" s="443"/>
      <c r="M573" s="443"/>
      <c r="N573" s="443"/>
      <c r="O573" s="443"/>
      <c r="P573" s="443"/>
      <c r="Q573" s="443"/>
      <c r="R573" s="446"/>
      <c r="S573" s="501" t="s">
        <v>1319</v>
      </c>
      <c r="T573" s="442"/>
      <c r="U573" s="443"/>
      <c r="V573" s="443"/>
      <c r="W573" s="444"/>
      <c r="X573" s="445"/>
      <c r="Y573" s="502"/>
      <c r="Z573" s="443"/>
      <c r="AA573" s="443"/>
      <c r="AB573" s="444"/>
      <c r="AC573" s="445"/>
      <c r="AD573" s="32"/>
      <c r="AE573" s="444"/>
      <c r="AF573" s="503"/>
    </row>
    <row r="574" spans="2:32" x14ac:dyDescent="0.2">
      <c r="B574" s="506" t="s">
        <v>94</v>
      </c>
      <c r="C574" s="505" t="s">
        <v>2112</v>
      </c>
      <c r="D574" s="443">
        <v>560</v>
      </c>
      <c r="E574" s="445" t="s">
        <v>42</v>
      </c>
      <c r="F574" s="500"/>
      <c r="G574" s="443">
        <v>3</v>
      </c>
      <c r="H574" s="443"/>
      <c r="I574" s="443"/>
      <c r="J574" s="443"/>
      <c r="K574" s="443"/>
      <c r="L574" s="443"/>
      <c r="M574" s="443"/>
      <c r="N574" s="443">
        <v>3</v>
      </c>
      <c r="O574" s="443"/>
      <c r="P574" s="443"/>
      <c r="Q574" s="443"/>
      <c r="R574" s="446"/>
      <c r="S574" s="501" t="s">
        <v>3169</v>
      </c>
      <c r="T574" s="442"/>
      <c r="U574" s="443"/>
      <c r="V574" s="443"/>
      <c r="W574" s="444"/>
      <c r="X574" s="445"/>
      <c r="Y574" s="502"/>
      <c r="Z574" s="443"/>
      <c r="AA574" s="443"/>
      <c r="AB574" s="444"/>
      <c r="AC574" s="445"/>
      <c r="AD574" s="32"/>
      <c r="AE574" s="444"/>
      <c r="AF574" s="503"/>
    </row>
    <row r="575" spans="2:32" x14ac:dyDescent="0.2">
      <c r="B575" s="506" t="s">
        <v>94</v>
      </c>
      <c r="C575" s="505" t="s">
        <v>2112</v>
      </c>
      <c r="D575" s="443">
        <v>561</v>
      </c>
      <c r="E575" s="445" t="s">
        <v>42</v>
      </c>
      <c r="F575" s="500"/>
      <c r="G575" s="443">
        <v>3</v>
      </c>
      <c r="H575" s="443"/>
      <c r="I575" s="443"/>
      <c r="J575" s="443"/>
      <c r="K575" s="443"/>
      <c r="L575" s="443"/>
      <c r="M575" s="443"/>
      <c r="N575" s="443"/>
      <c r="O575" s="443"/>
      <c r="P575" s="443"/>
      <c r="Q575" s="443"/>
      <c r="R575" s="446"/>
      <c r="S575" s="501" t="s">
        <v>1558</v>
      </c>
      <c r="T575" s="442"/>
      <c r="U575" s="443"/>
      <c r="V575" s="443"/>
      <c r="W575" s="444"/>
      <c r="X575" s="445"/>
      <c r="Y575" s="502"/>
      <c r="Z575" s="443"/>
      <c r="AA575" s="443"/>
      <c r="AB575" s="444"/>
      <c r="AC575" s="445"/>
      <c r="AD575" s="32"/>
      <c r="AE575" s="444"/>
      <c r="AF575" s="503"/>
    </row>
    <row r="576" spans="2:32" x14ac:dyDescent="0.2">
      <c r="B576" s="506" t="s">
        <v>94</v>
      </c>
      <c r="C576" s="505" t="s">
        <v>2112</v>
      </c>
      <c r="D576" s="443">
        <v>562</v>
      </c>
      <c r="E576" s="445" t="s">
        <v>42</v>
      </c>
      <c r="F576" s="500"/>
      <c r="G576" s="443">
        <v>3</v>
      </c>
      <c r="H576" s="443"/>
      <c r="I576" s="443"/>
      <c r="J576" s="443"/>
      <c r="K576" s="443"/>
      <c r="L576" s="443"/>
      <c r="M576" s="443"/>
      <c r="N576" s="443">
        <v>3</v>
      </c>
      <c r="O576" s="443"/>
      <c r="P576" s="443"/>
      <c r="Q576" s="443"/>
      <c r="R576" s="446"/>
      <c r="S576" s="501" t="s">
        <v>1319</v>
      </c>
      <c r="T576" s="442"/>
      <c r="U576" s="443"/>
      <c r="V576" s="443"/>
      <c r="W576" s="444"/>
      <c r="X576" s="445"/>
      <c r="Y576" s="502"/>
      <c r="Z576" s="443"/>
      <c r="AA576" s="443"/>
      <c r="AB576" s="444"/>
      <c r="AC576" s="445"/>
      <c r="AD576" s="32"/>
      <c r="AE576" s="444"/>
      <c r="AF576" s="503"/>
    </row>
    <row r="577" spans="2:32" x14ac:dyDescent="0.2">
      <c r="B577" s="506" t="s">
        <v>94</v>
      </c>
      <c r="C577" s="505" t="s">
        <v>2112</v>
      </c>
      <c r="D577" s="443">
        <v>563</v>
      </c>
      <c r="E577" s="445" t="s">
        <v>50</v>
      </c>
      <c r="F577" s="500"/>
      <c r="G577" s="443"/>
      <c r="H577" s="443"/>
      <c r="I577" s="443">
        <v>6</v>
      </c>
      <c r="J577" s="443"/>
      <c r="K577" s="443"/>
      <c r="L577" s="443"/>
      <c r="M577" s="443"/>
      <c r="N577" s="443"/>
      <c r="O577" s="443"/>
      <c r="P577" s="443"/>
      <c r="Q577" s="443"/>
      <c r="R577" s="446"/>
      <c r="S577" s="509" t="s">
        <v>1116</v>
      </c>
      <c r="T577" s="442"/>
      <c r="U577" s="443"/>
      <c r="V577" s="443"/>
      <c r="W577" s="444"/>
      <c r="X577" s="445"/>
      <c r="Y577" s="502"/>
      <c r="Z577" s="443"/>
      <c r="AA577" s="443"/>
      <c r="AB577" s="444"/>
      <c r="AC577" s="445"/>
      <c r="AD577" s="32"/>
      <c r="AE577" s="444"/>
      <c r="AF577" s="503"/>
    </row>
    <row r="578" spans="2:32" x14ac:dyDescent="0.2">
      <c r="B578" s="506" t="s">
        <v>94</v>
      </c>
      <c r="C578" s="505" t="s">
        <v>2112</v>
      </c>
      <c r="D578" s="443">
        <v>564</v>
      </c>
      <c r="E578" s="445" t="s">
        <v>44</v>
      </c>
      <c r="F578" s="500"/>
      <c r="G578" s="443"/>
      <c r="H578" s="443">
        <v>6</v>
      </c>
      <c r="I578" s="443"/>
      <c r="J578" s="443"/>
      <c r="K578" s="443"/>
      <c r="L578" s="443"/>
      <c r="M578" s="443"/>
      <c r="N578" s="443"/>
      <c r="O578" s="443"/>
      <c r="P578" s="443"/>
      <c r="Q578" s="443"/>
      <c r="R578" s="446"/>
      <c r="S578" s="509" t="s">
        <v>1116</v>
      </c>
      <c r="T578" s="442"/>
      <c r="U578" s="443"/>
      <c r="V578" s="443"/>
      <c r="W578" s="444"/>
      <c r="X578" s="445"/>
      <c r="Y578" s="502"/>
      <c r="Z578" s="443"/>
      <c r="AA578" s="443"/>
      <c r="AB578" s="444"/>
      <c r="AC578" s="445"/>
      <c r="AD578" s="32"/>
      <c r="AE578" s="444"/>
      <c r="AF578" s="503"/>
    </row>
    <row r="579" spans="2:32" x14ac:dyDescent="0.2">
      <c r="B579" s="506" t="s">
        <v>94</v>
      </c>
      <c r="C579" s="505" t="s">
        <v>2112</v>
      </c>
      <c r="D579" s="443">
        <v>565</v>
      </c>
      <c r="E579" s="445" t="s">
        <v>1922</v>
      </c>
      <c r="F579" s="500"/>
      <c r="G579" s="443">
        <v>3</v>
      </c>
      <c r="H579" s="443"/>
      <c r="I579" s="443"/>
      <c r="J579" s="443"/>
      <c r="K579" s="443"/>
      <c r="L579" s="443"/>
      <c r="M579" s="443"/>
      <c r="N579" s="443">
        <v>3</v>
      </c>
      <c r="O579" s="443"/>
      <c r="P579" s="443"/>
      <c r="Q579" s="443"/>
      <c r="R579" s="446"/>
      <c r="S579" s="510" t="s">
        <v>3262</v>
      </c>
      <c r="T579" s="442"/>
      <c r="U579" s="443"/>
      <c r="V579" s="443"/>
      <c r="W579" s="444"/>
      <c r="X579" s="445"/>
      <c r="Y579" s="502"/>
      <c r="Z579" s="443"/>
      <c r="AA579" s="443"/>
      <c r="AB579" s="444"/>
      <c r="AC579" s="445"/>
      <c r="AD579" s="32"/>
      <c r="AE579" s="444"/>
      <c r="AF579" s="503"/>
    </row>
    <row r="580" spans="2:32" x14ac:dyDescent="0.2">
      <c r="B580" s="506" t="s">
        <v>94</v>
      </c>
      <c r="C580" s="505" t="s">
        <v>2112</v>
      </c>
      <c r="D580" s="443">
        <v>566</v>
      </c>
      <c r="E580" s="445" t="s">
        <v>60</v>
      </c>
      <c r="F580" s="500"/>
      <c r="G580" s="443"/>
      <c r="H580" s="443"/>
      <c r="I580" s="443">
        <v>6</v>
      </c>
      <c r="J580" s="443"/>
      <c r="K580" s="443"/>
      <c r="L580" s="443"/>
      <c r="M580" s="443"/>
      <c r="N580" s="443"/>
      <c r="O580" s="443"/>
      <c r="P580" s="443"/>
      <c r="Q580" s="443"/>
      <c r="R580" s="446"/>
      <c r="S580" s="501" t="s">
        <v>3170</v>
      </c>
      <c r="T580" s="442"/>
      <c r="U580" s="443"/>
      <c r="V580" s="443"/>
      <c r="W580" s="444"/>
      <c r="X580" s="445"/>
      <c r="Y580" s="502"/>
      <c r="Z580" s="443"/>
      <c r="AA580" s="443"/>
      <c r="AB580" s="444"/>
      <c r="AC580" s="445"/>
      <c r="AD580" s="32"/>
      <c r="AE580" s="444"/>
      <c r="AF580" s="503"/>
    </row>
    <row r="581" spans="2:32" x14ac:dyDescent="0.2">
      <c r="B581" s="506" t="s">
        <v>94</v>
      </c>
      <c r="C581" s="505" t="s">
        <v>2112</v>
      </c>
      <c r="D581" s="443">
        <v>567</v>
      </c>
      <c r="E581" s="445" t="s">
        <v>1110</v>
      </c>
      <c r="F581" s="500"/>
      <c r="G581" s="443"/>
      <c r="H581" s="443">
        <v>1</v>
      </c>
      <c r="I581" s="443">
        <v>8</v>
      </c>
      <c r="J581" s="443"/>
      <c r="K581" s="443"/>
      <c r="L581" s="443"/>
      <c r="M581" s="443"/>
      <c r="N581" s="443"/>
      <c r="O581" s="443"/>
      <c r="P581" s="443"/>
      <c r="Q581" s="443"/>
      <c r="R581" s="446"/>
      <c r="S581" s="509" t="s">
        <v>3171</v>
      </c>
      <c r="T581" s="442"/>
      <c r="U581" s="443"/>
      <c r="V581" s="443"/>
      <c r="W581" s="444"/>
      <c r="X581" s="445"/>
      <c r="Y581" s="502"/>
      <c r="Z581" s="443"/>
      <c r="AA581" s="443"/>
      <c r="AB581" s="444"/>
      <c r="AC581" s="445"/>
      <c r="AD581" s="32"/>
      <c r="AE581" s="444"/>
      <c r="AF581" s="503"/>
    </row>
    <row r="582" spans="2:32" x14ac:dyDescent="0.2">
      <c r="B582" s="506" t="s">
        <v>94</v>
      </c>
      <c r="C582" s="505" t="s">
        <v>2112</v>
      </c>
      <c r="D582" s="443">
        <v>568</v>
      </c>
      <c r="E582" s="445" t="s">
        <v>42</v>
      </c>
      <c r="F582" s="500"/>
      <c r="G582" s="443">
        <v>3</v>
      </c>
      <c r="H582" s="443"/>
      <c r="I582" s="443"/>
      <c r="J582" s="443"/>
      <c r="K582" s="443"/>
      <c r="L582" s="443"/>
      <c r="M582" s="443"/>
      <c r="N582" s="443"/>
      <c r="O582" s="443"/>
      <c r="P582" s="443"/>
      <c r="Q582" s="443"/>
      <c r="R582" s="446"/>
      <c r="S582" s="510" t="s">
        <v>3263</v>
      </c>
      <c r="T582" s="442"/>
      <c r="U582" s="443"/>
      <c r="V582" s="443"/>
      <c r="W582" s="444"/>
      <c r="X582" s="445"/>
      <c r="Y582" s="502"/>
      <c r="Z582" s="443"/>
      <c r="AA582" s="443"/>
      <c r="AB582" s="444"/>
      <c r="AC582" s="445"/>
      <c r="AD582" s="32"/>
      <c r="AE582" s="444"/>
      <c r="AF582" s="503"/>
    </row>
    <row r="583" spans="2:32" x14ac:dyDescent="0.2">
      <c r="B583" s="506" t="s">
        <v>94</v>
      </c>
      <c r="C583" s="505" t="s">
        <v>2112</v>
      </c>
      <c r="D583" s="443">
        <v>569</v>
      </c>
      <c r="E583" s="445" t="s">
        <v>44</v>
      </c>
      <c r="F583" s="500"/>
      <c r="G583" s="443"/>
      <c r="H583" s="443">
        <v>6</v>
      </c>
      <c r="I583" s="443"/>
      <c r="J583" s="443"/>
      <c r="K583" s="443"/>
      <c r="L583" s="443"/>
      <c r="M583" s="443"/>
      <c r="N583" s="443"/>
      <c r="O583" s="443"/>
      <c r="P583" s="443">
        <v>3</v>
      </c>
      <c r="Q583" s="443"/>
      <c r="R583" s="446"/>
      <c r="S583" s="501" t="s">
        <v>3172</v>
      </c>
      <c r="T583" s="442"/>
      <c r="U583" s="443"/>
      <c r="V583" s="443"/>
      <c r="W583" s="444"/>
      <c r="X583" s="445"/>
      <c r="Y583" s="502"/>
      <c r="Z583" s="443"/>
      <c r="AA583" s="443"/>
      <c r="AB583" s="444"/>
      <c r="AC583" s="445"/>
      <c r="AD583" s="32"/>
      <c r="AE583" s="444"/>
      <c r="AF583" s="503"/>
    </row>
    <row r="584" spans="2:32" x14ac:dyDescent="0.2">
      <c r="B584" s="506" t="s">
        <v>94</v>
      </c>
      <c r="C584" s="505" t="s">
        <v>2112</v>
      </c>
      <c r="D584" s="443">
        <v>570</v>
      </c>
      <c r="E584" s="445" t="s">
        <v>42</v>
      </c>
      <c r="F584" s="500"/>
      <c r="G584" s="443">
        <v>3</v>
      </c>
      <c r="H584" s="443"/>
      <c r="I584" s="443"/>
      <c r="J584" s="443"/>
      <c r="K584" s="443"/>
      <c r="L584" s="443"/>
      <c r="M584" s="443"/>
      <c r="N584" s="443">
        <v>3</v>
      </c>
      <c r="O584" s="443"/>
      <c r="P584" s="443"/>
      <c r="Q584" s="443"/>
      <c r="R584" s="446"/>
      <c r="S584" s="501" t="s">
        <v>3101</v>
      </c>
      <c r="T584" s="442"/>
      <c r="U584" s="443"/>
      <c r="V584" s="443"/>
      <c r="W584" s="444"/>
      <c r="X584" s="445"/>
      <c r="Y584" s="502"/>
      <c r="Z584" s="443"/>
      <c r="AA584" s="443"/>
      <c r="AB584" s="444"/>
      <c r="AC584" s="445"/>
      <c r="AD584" s="32"/>
      <c r="AE584" s="444"/>
      <c r="AF584" s="503"/>
    </row>
    <row r="585" spans="2:32" x14ac:dyDescent="0.2">
      <c r="B585" s="506" t="s">
        <v>94</v>
      </c>
      <c r="C585" s="505" t="s">
        <v>2112</v>
      </c>
      <c r="D585" s="443">
        <v>571</v>
      </c>
      <c r="E585" s="445" t="s">
        <v>42</v>
      </c>
      <c r="F585" s="500"/>
      <c r="G585" s="443">
        <v>3</v>
      </c>
      <c r="H585" s="443"/>
      <c r="I585" s="443"/>
      <c r="J585" s="443"/>
      <c r="K585" s="443"/>
      <c r="L585" s="443"/>
      <c r="M585" s="443"/>
      <c r="N585" s="443"/>
      <c r="O585" s="443"/>
      <c r="P585" s="443"/>
      <c r="Q585" s="443"/>
      <c r="R585" s="446"/>
      <c r="S585" s="510" t="s">
        <v>3264</v>
      </c>
      <c r="T585" s="442"/>
      <c r="U585" s="443"/>
      <c r="V585" s="443"/>
      <c r="W585" s="444"/>
      <c r="X585" s="445"/>
      <c r="Y585" s="502"/>
      <c r="Z585" s="443"/>
      <c r="AA585" s="443"/>
      <c r="AB585" s="444"/>
      <c r="AC585" s="445"/>
      <c r="AD585" s="32"/>
      <c r="AE585" s="444"/>
      <c r="AF585" s="503"/>
    </row>
    <row r="586" spans="2:32" x14ac:dyDescent="0.2">
      <c r="B586" s="506" t="s">
        <v>94</v>
      </c>
      <c r="C586" s="505" t="s">
        <v>2112</v>
      </c>
      <c r="D586" s="443">
        <v>572</v>
      </c>
      <c r="E586" s="445" t="s">
        <v>44</v>
      </c>
      <c r="F586" s="500"/>
      <c r="G586" s="443"/>
      <c r="H586" s="443"/>
      <c r="I586" s="443">
        <v>6</v>
      </c>
      <c r="J586" s="443"/>
      <c r="K586" s="443">
        <v>3</v>
      </c>
      <c r="L586" s="443"/>
      <c r="M586" s="443"/>
      <c r="N586" s="443"/>
      <c r="O586" s="443"/>
      <c r="P586" s="443">
        <v>3</v>
      </c>
      <c r="Q586" s="443"/>
      <c r="R586" s="446"/>
      <c r="S586" s="510" t="s">
        <v>3265</v>
      </c>
      <c r="T586" s="442"/>
      <c r="U586" s="443"/>
      <c r="V586" s="443"/>
      <c r="W586" s="444"/>
      <c r="X586" s="445"/>
      <c r="Y586" s="502"/>
      <c r="Z586" s="443"/>
      <c r="AA586" s="443"/>
      <c r="AB586" s="444"/>
      <c r="AC586" s="445"/>
      <c r="AD586" s="32"/>
      <c r="AE586" s="444"/>
      <c r="AF586" s="503"/>
    </row>
    <row r="587" spans="2:32" x14ac:dyDescent="0.2">
      <c r="B587" s="506" t="s">
        <v>94</v>
      </c>
      <c r="C587" s="505" t="s">
        <v>2112</v>
      </c>
      <c r="D587" s="443">
        <v>573</v>
      </c>
      <c r="E587" s="445" t="s">
        <v>42</v>
      </c>
      <c r="F587" s="500"/>
      <c r="G587" s="443">
        <v>4</v>
      </c>
      <c r="H587" s="443"/>
      <c r="I587" s="443"/>
      <c r="J587" s="443"/>
      <c r="K587" s="443"/>
      <c r="L587" s="443"/>
      <c r="M587" s="443"/>
      <c r="N587" s="443"/>
      <c r="O587" s="443"/>
      <c r="P587" s="443">
        <v>3</v>
      </c>
      <c r="Q587" s="443"/>
      <c r="R587" s="446"/>
      <c r="S587" s="501" t="s">
        <v>3173</v>
      </c>
      <c r="T587" s="442"/>
      <c r="U587" s="443"/>
      <c r="V587" s="443"/>
      <c r="W587" s="444"/>
      <c r="X587" s="445"/>
      <c r="Y587" s="502"/>
      <c r="Z587" s="443"/>
      <c r="AA587" s="443"/>
      <c r="AB587" s="444"/>
      <c r="AC587" s="445"/>
      <c r="AD587" s="32"/>
      <c r="AE587" s="444"/>
      <c r="AF587" s="503"/>
    </row>
    <row r="588" spans="2:32" x14ac:dyDescent="0.2">
      <c r="B588" s="506" t="s">
        <v>94</v>
      </c>
      <c r="C588" s="505" t="s">
        <v>2112</v>
      </c>
      <c r="D588" s="443">
        <v>574</v>
      </c>
      <c r="E588" s="445" t="s">
        <v>1113</v>
      </c>
      <c r="F588" s="500"/>
      <c r="G588" s="443">
        <v>3</v>
      </c>
      <c r="H588" s="443"/>
      <c r="I588" s="443">
        <v>3</v>
      </c>
      <c r="J588" s="443"/>
      <c r="K588" s="443"/>
      <c r="L588" s="443"/>
      <c r="M588" s="443"/>
      <c r="N588" s="443">
        <v>3</v>
      </c>
      <c r="O588" s="443"/>
      <c r="P588" s="443"/>
      <c r="Q588" s="443"/>
      <c r="R588" s="446"/>
      <c r="S588" s="501" t="s">
        <v>3174</v>
      </c>
      <c r="T588" s="442"/>
      <c r="U588" s="443"/>
      <c r="V588" s="443"/>
      <c r="W588" s="444"/>
      <c r="X588" s="445"/>
      <c r="Y588" s="502"/>
      <c r="Z588" s="443"/>
      <c r="AA588" s="443"/>
      <c r="AB588" s="444"/>
      <c r="AC588" s="445"/>
      <c r="AD588" s="32"/>
      <c r="AE588" s="444"/>
      <c r="AF588" s="503"/>
    </row>
    <row r="589" spans="2:32" x14ac:dyDescent="0.2">
      <c r="B589" s="506" t="s">
        <v>94</v>
      </c>
      <c r="C589" s="505" t="s">
        <v>2112</v>
      </c>
      <c r="D589" s="443">
        <v>575</v>
      </c>
      <c r="E589" s="445" t="s">
        <v>44</v>
      </c>
      <c r="F589" s="500"/>
      <c r="G589" s="443"/>
      <c r="H589" s="443"/>
      <c r="I589" s="443">
        <v>6</v>
      </c>
      <c r="J589" s="443"/>
      <c r="K589" s="443"/>
      <c r="L589" s="443"/>
      <c r="M589" s="443"/>
      <c r="N589" s="443"/>
      <c r="O589" s="443"/>
      <c r="P589" s="443">
        <v>3</v>
      </c>
      <c r="Q589" s="443"/>
      <c r="R589" s="446"/>
      <c r="S589" s="501" t="s">
        <v>3175</v>
      </c>
      <c r="T589" s="442"/>
      <c r="U589" s="443"/>
      <c r="V589" s="443"/>
      <c r="W589" s="444"/>
      <c r="X589" s="445"/>
      <c r="Y589" s="502"/>
      <c r="Z589" s="443"/>
      <c r="AA589" s="443"/>
      <c r="AB589" s="444"/>
      <c r="AC589" s="445"/>
      <c r="AD589" s="32"/>
      <c r="AE589" s="444"/>
      <c r="AF589" s="503"/>
    </row>
    <row r="590" spans="2:32" x14ac:dyDescent="0.2">
      <c r="B590" s="506" t="s">
        <v>94</v>
      </c>
      <c r="C590" s="505" t="s">
        <v>2112</v>
      </c>
      <c r="D590" s="443">
        <v>576</v>
      </c>
      <c r="E590" s="445" t="s">
        <v>42</v>
      </c>
      <c r="F590" s="500"/>
      <c r="G590" s="443">
        <v>3</v>
      </c>
      <c r="H590" s="443"/>
      <c r="I590" s="443"/>
      <c r="J590" s="443"/>
      <c r="K590" s="443">
        <v>3</v>
      </c>
      <c r="L590" s="443"/>
      <c r="M590" s="443"/>
      <c r="N590" s="443"/>
      <c r="O590" s="443"/>
      <c r="P590" s="443"/>
      <c r="Q590" s="443"/>
      <c r="R590" s="446"/>
      <c r="S590" s="501" t="s">
        <v>3176</v>
      </c>
      <c r="T590" s="442"/>
      <c r="U590" s="443"/>
      <c r="V590" s="443"/>
      <c r="W590" s="444"/>
      <c r="X590" s="445"/>
      <c r="Y590" s="502"/>
      <c r="Z590" s="443"/>
      <c r="AA590" s="443"/>
      <c r="AB590" s="444"/>
      <c r="AC590" s="445"/>
      <c r="AD590" s="32"/>
      <c r="AE590" s="444"/>
      <c r="AF590" s="503"/>
    </row>
    <row r="591" spans="2:32" x14ac:dyDescent="0.2">
      <c r="B591" s="506" t="s">
        <v>94</v>
      </c>
      <c r="C591" s="505" t="s">
        <v>2112</v>
      </c>
      <c r="D591" s="443">
        <v>577</v>
      </c>
      <c r="E591" s="445" t="s">
        <v>42</v>
      </c>
      <c r="F591" s="500"/>
      <c r="G591" s="443">
        <v>3</v>
      </c>
      <c r="H591" s="443"/>
      <c r="I591" s="443"/>
      <c r="J591" s="443"/>
      <c r="K591" s="443"/>
      <c r="L591" s="443"/>
      <c r="M591" s="443"/>
      <c r="N591" s="443">
        <v>3</v>
      </c>
      <c r="O591" s="443"/>
      <c r="P591" s="443"/>
      <c r="Q591" s="443"/>
      <c r="R591" s="446"/>
      <c r="S591" s="501" t="s">
        <v>3177</v>
      </c>
      <c r="T591" s="442"/>
      <c r="U591" s="443"/>
      <c r="V591" s="443"/>
      <c r="W591" s="444"/>
      <c r="X591" s="445"/>
      <c r="Y591" s="502"/>
      <c r="Z591" s="443"/>
      <c r="AA591" s="443"/>
      <c r="AB591" s="444"/>
      <c r="AC591" s="445"/>
      <c r="AD591" s="32"/>
      <c r="AE591" s="444"/>
      <c r="AF591" s="503"/>
    </row>
    <row r="592" spans="2:32" x14ac:dyDescent="0.2">
      <c r="B592" s="506" t="s">
        <v>94</v>
      </c>
      <c r="C592" s="505" t="s">
        <v>2112</v>
      </c>
      <c r="D592" s="443">
        <v>578</v>
      </c>
      <c r="E592" s="445" t="s">
        <v>42</v>
      </c>
      <c r="F592" s="500"/>
      <c r="G592" s="443">
        <v>3</v>
      </c>
      <c r="H592" s="443"/>
      <c r="I592" s="443"/>
      <c r="J592" s="443"/>
      <c r="K592" s="443"/>
      <c r="L592" s="443"/>
      <c r="M592" s="443"/>
      <c r="N592" s="443"/>
      <c r="O592" s="443"/>
      <c r="P592" s="443"/>
      <c r="Q592" s="443"/>
      <c r="R592" s="446"/>
      <c r="S592" s="501" t="s">
        <v>3178</v>
      </c>
      <c r="T592" s="442"/>
      <c r="U592" s="443"/>
      <c r="V592" s="443"/>
      <c r="W592" s="444"/>
      <c r="X592" s="445"/>
      <c r="Y592" s="502"/>
      <c r="Z592" s="443"/>
      <c r="AA592" s="443"/>
      <c r="AB592" s="444"/>
      <c r="AC592" s="445"/>
      <c r="AD592" s="32"/>
      <c r="AE592" s="444"/>
      <c r="AF592" s="503"/>
    </row>
    <row r="593" spans="2:32" x14ac:dyDescent="0.2">
      <c r="B593" s="506" t="s">
        <v>94</v>
      </c>
      <c r="C593" s="505" t="s">
        <v>2112</v>
      </c>
      <c r="D593" s="443">
        <v>579</v>
      </c>
      <c r="E593" s="445" t="s">
        <v>42</v>
      </c>
      <c r="F593" s="500"/>
      <c r="G593" s="443">
        <v>3</v>
      </c>
      <c r="H593" s="443"/>
      <c r="I593" s="443"/>
      <c r="J593" s="443"/>
      <c r="K593" s="443"/>
      <c r="L593" s="443"/>
      <c r="M593" s="443"/>
      <c r="N593" s="443">
        <v>3</v>
      </c>
      <c r="O593" s="443"/>
      <c r="P593" s="443"/>
      <c r="Q593" s="443"/>
      <c r="R593" s="446"/>
      <c r="S593" s="501" t="s">
        <v>3179</v>
      </c>
      <c r="T593" s="442"/>
      <c r="U593" s="443"/>
      <c r="V593" s="443"/>
      <c r="W593" s="444"/>
      <c r="X593" s="445"/>
      <c r="Y593" s="502"/>
      <c r="Z593" s="443"/>
      <c r="AA593" s="443"/>
      <c r="AB593" s="444"/>
      <c r="AC593" s="445"/>
      <c r="AD593" s="32"/>
      <c r="AE593" s="444"/>
      <c r="AF593" s="503"/>
    </row>
    <row r="594" spans="2:32" x14ac:dyDescent="0.2">
      <c r="B594" s="506" t="s">
        <v>94</v>
      </c>
      <c r="C594" s="505" t="s">
        <v>2112</v>
      </c>
      <c r="D594" s="443">
        <v>580</v>
      </c>
      <c r="E594" s="445" t="s">
        <v>44</v>
      </c>
      <c r="F594" s="500"/>
      <c r="G594" s="443">
        <v>1</v>
      </c>
      <c r="H594" s="443">
        <v>6</v>
      </c>
      <c r="I594" s="443"/>
      <c r="J594" s="443"/>
      <c r="K594" s="443"/>
      <c r="L594" s="443"/>
      <c r="M594" s="443"/>
      <c r="N594" s="443"/>
      <c r="O594" s="443"/>
      <c r="P594" s="443"/>
      <c r="Q594" s="443"/>
      <c r="R594" s="446"/>
      <c r="S594" s="501" t="s">
        <v>3180</v>
      </c>
      <c r="T594" s="442"/>
      <c r="U594" s="443"/>
      <c r="V594" s="443"/>
      <c r="W594" s="444"/>
      <c r="X594" s="445"/>
      <c r="Y594" s="502"/>
      <c r="Z594" s="443"/>
      <c r="AA594" s="443"/>
      <c r="AB594" s="444"/>
      <c r="AC594" s="445"/>
      <c r="AD594" s="32"/>
      <c r="AE594" s="444"/>
      <c r="AF594" s="503"/>
    </row>
    <row r="595" spans="2:32" x14ac:dyDescent="0.2">
      <c r="B595" s="506" t="s">
        <v>94</v>
      </c>
      <c r="C595" s="505" t="s">
        <v>2112</v>
      </c>
      <c r="D595" s="443">
        <v>581</v>
      </c>
      <c r="E595" s="445" t="s">
        <v>42</v>
      </c>
      <c r="F595" s="500"/>
      <c r="G595" s="443">
        <v>3</v>
      </c>
      <c r="H595" s="443"/>
      <c r="I595" s="443"/>
      <c r="J595" s="443"/>
      <c r="K595" s="443"/>
      <c r="L595" s="443"/>
      <c r="M595" s="443"/>
      <c r="N595" s="443">
        <v>3</v>
      </c>
      <c r="O595" s="443"/>
      <c r="P595" s="443"/>
      <c r="Q595" s="443"/>
      <c r="R595" s="446"/>
      <c r="S595" s="501" t="s">
        <v>3181</v>
      </c>
      <c r="T595" s="442"/>
      <c r="U595" s="443"/>
      <c r="V595" s="443"/>
      <c r="W595" s="444"/>
      <c r="X595" s="445"/>
      <c r="Y595" s="502"/>
      <c r="Z595" s="443"/>
      <c r="AA595" s="443"/>
      <c r="AB595" s="444"/>
      <c r="AC595" s="445"/>
      <c r="AD595" s="32"/>
      <c r="AE595" s="444"/>
      <c r="AF595" s="503"/>
    </row>
    <row r="596" spans="2:32" x14ac:dyDescent="0.2">
      <c r="B596" s="506" t="s">
        <v>94</v>
      </c>
      <c r="C596" s="505" t="s">
        <v>2112</v>
      </c>
      <c r="D596" s="443">
        <v>582</v>
      </c>
      <c r="E596" s="445" t="s">
        <v>42</v>
      </c>
      <c r="F596" s="500"/>
      <c r="G596" s="443">
        <v>3</v>
      </c>
      <c r="H596" s="443"/>
      <c r="I596" s="443"/>
      <c r="J596" s="443"/>
      <c r="K596" s="443">
        <v>3</v>
      </c>
      <c r="L596" s="443"/>
      <c r="M596" s="443"/>
      <c r="N596" s="443"/>
      <c r="O596" s="443"/>
      <c r="P596" s="443"/>
      <c r="Q596" s="443"/>
      <c r="R596" s="446"/>
      <c r="S596" s="501" t="s">
        <v>3182</v>
      </c>
      <c r="T596" s="442"/>
      <c r="U596" s="443"/>
      <c r="V596" s="443"/>
      <c r="W596" s="444"/>
      <c r="X596" s="445"/>
      <c r="Y596" s="502"/>
      <c r="Z596" s="443"/>
      <c r="AA596" s="443"/>
      <c r="AB596" s="444"/>
      <c r="AC596" s="445"/>
      <c r="AD596" s="32"/>
      <c r="AE596" s="444"/>
      <c r="AF596" s="503"/>
    </row>
    <row r="597" spans="2:32" x14ac:dyDescent="0.2">
      <c r="B597" s="506" t="s">
        <v>94</v>
      </c>
      <c r="C597" s="505" t="s">
        <v>2112</v>
      </c>
      <c r="D597" s="443">
        <v>583</v>
      </c>
      <c r="E597" s="445" t="s">
        <v>42</v>
      </c>
      <c r="F597" s="500"/>
      <c r="G597" s="443">
        <v>3</v>
      </c>
      <c r="H597" s="443"/>
      <c r="I597" s="443"/>
      <c r="J597" s="443"/>
      <c r="K597" s="443"/>
      <c r="L597" s="443"/>
      <c r="M597" s="443"/>
      <c r="N597" s="443">
        <v>3</v>
      </c>
      <c r="O597" s="443"/>
      <c r="P597" s="443"/>
      <c r="Q597" s="443"/>
      <c r="R597" s="446"/>
      <c r="S597" s="501" t="s">
        <v>3183</v>
      </c>
      <c r="T597" s="442"/>
      <c r="U597" s="443"/>
      <c r="V597" s="443"/>
      <c r="W597" s="444"/>
      <c r="X597" s="445"/>
      <c r="Y597" s="502"/>
      <c r="Z597" s="443"/>
      <c r="AA597" s="443"/>
      <c r="AB597" s="444"/>
      <c r="AC597" s="445"/>
      <c r="AD597" s="32"/>
      <c r="AE597" s="444"/>
      <c r="AF597" s="503"/>
    </row>
    <row r="598" spans="2:32" x14ac:dyDescent="0.2">
      <c r="B598" s="506" t="s">
        <v>94</v>
      </c>
      <c r="C598" s="505" t="s">
        <v>2112</v>
      </c>
      <c r="D598" s="443">
        <v>584</v>
      </c>
      <c r="E598" s="445" t="s">
        <v>42</v>
      </c>
      <c r="F598" s="500"/>
      <c r="G598" s="443">
        <v>3</v>
      </c>
      <c r="H598" s="443"/>
      <c r="I598" s="443"/>
      <c r="J598" s="443"/>
      <c r="K598" s="443"/>
      <c r="L598" s="443"/>
      <c r="M598" s="443"/>
      <c r="N598" s="443"/>
      <c r="O598" s="443"/>
      <c r="P598" s="443"/>
      <c r="Q598" s="443"/>
      <c r="R598" s="446"/>
      <c r="S598" s="501" t="s">
        <v>3184</v>
      </c>
      <c r="T598" s="442"/>
      <c r="U598" s="443"/>
      <c r="V598" s="443"/>
      <c r="W598" s="444"/>
      <c r="X598" s="445"/>
      <c r="Y598" s="502"/>
      <c r="Z598" s="443"/>
      <c r="AA598" s="443"/>
      <c r="AB598" s="444"/>
      <c r="AC598" s="445"/>
      <c r="AD598" s="32"/>
      <c r="AE598" s="444"/>
      <c r="AF598" s="503"/>
    </row>
    <row r="599" spans="2:32" x14ac:dyDescent="0.2">
      <c r="B599" s="506" t="s">
        <v>94</v>
      </c>
      <c r="C599" s="505" t="s">
        <v>2112</v>
      </c>
      <c r="D599" s="443">
        <v>585</v>
      </c>
      <c r="E599" s="445" t="s">
        <v>42</v>
      </c>
      <c r="F599" s="500"/>
      <c r="G599" s="443">
        <v>3</v>
      </c>
      <c r="H599" s="443"/>
      <c r="I599" s="443"/>
      <c r="J599" s="443"/>
      <c r="K599" s="443"/>
      <c r="L599" s="443"/>
      <c r="M599" s="443"/>
      <c r="N599" s="443"/>
      <c r="O599" s="443"/>
      <c r="P599" s="443"/>
      <c r="Q599" s="443"/>
      <c r="R599" s="446"/>
      <c r="S599" s="510" t="s">
        <v>3266</v>
      </c>
      <c r="T599" s="442"/>
      <c r="U599" s="443"/>
      <c r="V599" s="443"/>
      <c r="W599" s="444"/>
      <c r="X599" s="445"/>
      <c r="Y599" s="502"/>
      <c r="Z599" s="443"/>
      <c r="AA599" s="443"/>
      <c r="AB599" s="444"/>
      <c r="AC599" s="445"/>
      <c r="AD599" s="32"/>
      <c r="AE599" s="444"/>
      <c r="AF599" s="503"/>
    </row>
    <row r="600" spans="2:32" x14ac:dyDescent="0.2">
      <c r="B600" s="506" t="s">
        <v>94</v>
      </c>
      <c r="C600" s="505" t="s">
        <v>2112</v>
      </c>
      <c r="D600" s="443">
        <v>586</v>
      </c>
      <c r="E600" s="445" t="s">
        <v>42</v>
      </c>
      <c r="F600" s="500"/>
      <c r="G600" s="443">
        <v>3</v>
      </c>
      <c r="H600" s="443"/>
      <c r="I600" s="443"/>
      <c r="J600" s="443"/>
      <c r="K600" s="443"/>
      <c r="L600" s="443"/>
      <c r="M600" s="443"/>
      <c r="N600" s="443"/>
      <c r="O600" s="443"/>
      <c r="P600" s="443"/>
      <c r="Q600" s="443"/>
      <c r="R600" s="446"/>
      <c r="S600" s="501" t="s">
        <v>3174</v>
      </c>
      <c r="T600" s="442"/>
      <c r="U600" s="443"/>
      <c r="V600" s="443"/>
      <c r="W600" s="444"/>
      <c r="X600" s="445"/>
      <c r="Y600" s="502"/>
      <c r="Z600" s="443"/>
      <c r="AA600" s="443"/>
      <c r="AB600" s="444"/>
      <c r="AC600" s="445"/>
      <c r="AD600" s="32"/>
      <c r="AE600" s="444"/>
      <c r="AF600" s="503"/>
    </row>
    <row r="601" spans="2:32" x14ac:dyDescent="0.2">
      <c r="B601" s="506" t="s">
        <v>94</v>
      </c>
      <c r="C601" s="505" t="s">
        <v>2112</v>
      </c>
      <c r="D601" s="443">
        <v>587</v>
      </c>
      <c r="E601" s="445" t="s">
        <v>42</v>
      </c>
      <c r="F601" s="500"/>
      <c r="G601" s="443">
        <v>3</v>
      </c>
      <c r="H601" s="443"/>
      <c r="I601" s="443"/>
      <c r="J601" s="443"/>
      <c r="K601" s="443"/>
      <c r="L601" s="443"/>
      <c r="M601" s="443"/>
      <c r="N601" s="443">
        <v>3</v>
      </c>
      <c r="O601" s="443"/>
      <c r="P601" s="443"/>
      <c r="Q601" s="443"/>
      <c r="R601" s="446"/>
      <c r="S601" s="501" t="s">
        <v>3185</v>
      </c>
      <c r="T601" s="442"/>
      <c r="U601" s="443"/>
      <c r="V601" s="443"/>
      <c r="W601" s="444"/>
      <c r="X601" s="445"/>
      <c r="Y601" s="502"/>
      <c r="Z601" s="443"/>
      <c r="AA601" s="443"/>
      <c r="AB601" s="444"/>
      <c r="AC601" s="445"/>
      <c r="AD601" s="32"/>
      <c r="AE601" s="444"/>
      <c r="AF601" s="503"/>
    </row>
    <row r="602" spans="2:32" x14ac:dyDescent="0.2">
      <c r="B602" s="506" t="s">
        <v>94</v>
      </c>
      <c r="C602" s="505" t="s">
        <v>2112</v>
      </c>
      <c r="D602" s="443">
        <v>588</v>
      </c>
      <c r="E602" s="445" t="s">
        <v>44</v>
      </c>
      <c r="F602" s="500"/>
      <c r="G602" s="443"/>
      <c r="H602" s="443"/>
      <c r="I602" s="443">
        <v>6</v>
      </c>
      <c r="J602" s="443"/>
      <c r="K602" s="443"/>
      <c r="L602" s="443"/>
      <c r="M602" s="443"/>
      <c r="N602" s="443"/>
      <c r="O602" s="443"/>
      <c r="P602" s="443">
        <v>3</v>
      </c>
      <c r="Q602" s="443"/>
      <c r="R602" s="446"/>
      <c r="S602" s="510" t="s">
        <v>3267</v>
      </c>
      <c r="T602" s="442"/>
      <c r="U602" s="443"/>
      <c r="V602" s="443"/>
      <c r="W602" s="444"/>
      <c r="X602" s="445"/>
      <c r="Y602" s="502"/>
      <c r="Z602" s="443"/>
      <c r="AA602" s="443"/>
      <c r="AB602" s="444"/>
      <c r="AC602" s="445"/>
      <c r="AD602" s="32"/>
      <c r="AE602" s="444"/>
      <c r="AF602" s="503"/>
    </row>
    <row r="603" spans="2:32" x14ac:dyDescent="0.2">
      <c r="B603" s="506" t="s">
        <v>94</v>
      </c>
      <c r="C603" s="505" t="s">
        <v>2112</v>
      </c>
      <c r="D603" s="443">
        <v>589</v>
      </c>
      <c r="E603" s="445" t="s">
        <v>42</v>
      </c>
      <c r="F603" s="500"/>
      <c r="G603" s="443">
        <v>3</v>
      </c>
      <c r="H603" s="443"/>
      <c r="I603" s="443"/>
      <c r="J603" s="443"/>
      <c r="K603" s="443"/>
      <c r="L603" s="443"/>
      <c r="M603" s="443"/>
      <c r="N603" s="443">
        <v>3</v>
      </c>
      <c r="O603" s="443"/>
      <c r="P603" s="443"/>
      <c r="Q603" s="443"/>
      <c r="R603" s="446"/>
      <c r="S603" s="501" t="s">
        <v>1120</v>
      </c>
      <c r="T603" s="442"/>
      <c r="U603" s="443"/>
      <c r="V603" s="443"/>
      <c r="W603" s="444"/>
      <c r="X603" s="445"/>
      <c r="Y603" s="502"/>
      <c r="Z603" s="443"/>
      <c r="AA603" s="443"/>
      <c r="AB603" s="444"/>
      <c r="AC603" s="445"/>
      <c r="AD603" s="32"/>
      <c r="AE603" s="444"/>
      <c r="AF603" s="503"/>
    </row>
    <row r="604" spans="2:32" x14ac:dyDescent="0.2">
      <c r="B604" s="506" t="s">
        <v>94</v>
      </c>
      <c r="C604" s="505" t="s">
        <v>2112</v>
      </c>
      <c r="D604" s="443">
        <v>590</v>
      </c>
      <c r="E604" s="445" t="s">
        <v>42</v>
      </c>
      <c r="F604" s="500"/>
      <c r="G604" s="443">
        <v>3</v>
      </c>
      <c r="H604" s="443"/>
      <c r="I604" s="443"/>
      <c r="J604" s="443"/>
      <c r="K604" s="443"/>
      <c r="L604" s="443"/>
      <c r="M604" s="443"/>
      <c r="N604" s="443"/>
      <c r="O604" s="443"/>
      <c r="P604" s="443"/>
      <c r="Q604" s="443"/>
      <c r="R604" s="446"/>
      <c r="S604" s="501" t="s">
        <v>3174</v>
      </c>
      <c r="T604" s="442"/>
      <c r="U604" s="443"/>
      <c r="V604" s="443"/>
      <c r="W604" s="444"/>
      <c r="X604" s="445"/>
      <c r="Y604" s="502"/>
      <c r="Z604" s="443"/>
      <c r="AA604" s="443"/>
      <c r="AB604" s="444"/>
      <c r="AC604" s="445"/>
      <c r="AD604" s="32"/>
      <c r="AE604" s="444"/>
      <c r="AF604" s="503"/>
    </row>
    <row r="605" spans="2:32" x14ac:dyDescent="0.2">
      <c r="B605" s="506" t="s">
        <v>94</v>
      </c>
      <c r="C605" s="505" t="s">
        <v>2112</v>
      </c>
      <c r="D605" s="443">
        <v>591</v>
      </c>
      <c r="E605" s="445" t="s">
        <v>42</v>
      </c>
      <c r="F605" s="500"/>
      <c r="G605" s="443">
        <v>3</v>
      </c>
      <c r="H605" s="443"/>
      <c r="I605" s="443"/>
      <c r="J605" s="443"/>
      <c r="K605" s="443"/>
      <c r="L605" s="443"/>
      <c r="M605" s="443"/>
      <c r="N605" s="443">
        <v>3</v>
      </c>
      <c r="O605" s="443"/>
      <c r="P605" s="443"/>
      <c r="Q605" s="443"/>
      <c r="R605" s="446"/>
      <c r="S605" s="501" t="s">
        <v>3186</v>
      </c>
      <c r="T605" s="442"/>
      <c r="U605" s="443"/>
      <c r="V605" s="443"/>
      <c r="W605" s="444"/>
      <c r="X605" s="445"/>
      <c r="Y605" s="502"/>
      <c r="Z605" s="443"/>
      <c r="AA605" s="443"/>
      <c r="AB605" s="444"/>
      <c r="AC605" s="445"/>
      <c r="AD605" s="32"/>
      <c r="AE605" s="444"/>
      <c r="AF605" s="503"/>
    </row>
    <row r="606" spans="2:32" x14ac:dyDescent="0.2">
      <c r="B606" s="506" t="s">
        <v>94</v>
      </c>
      <c r="C606" s="505" t="s">
        <v>2112</v>
      </c>
      <c r="D606" s="443">
        <v>592</v>
      </c>
      <c r="E606" s="445" t="s">
        <v>42</v>
      </c>
      <c r="F606" s="500"/>
      <c r="G606" s="443">
        <v>3</v>
      </c>
      <c r="H606" s="443"/>
      <c r="I606" s="443"/>
      <c r="J606" s="443"/>
      <c r="K606" s="443"/>
      <c r="L606" s="443"/>
      <c r="M606" s="443"/>
      <c r="N606" s="443"/>
      <c r="O606" s="443"/>
      <c r="P606" s="443"/>
      <c r="Q606" s="443"/>
      <c r="R606" s="446"/>
      <c r="S606" s="501" t="s">
        <v>3187</v>
      </c>
      <c r="T606" s="442"/>
      <c r="U606" s="443"/>
      <c r="V606" s="443"/>
      <c r="W606" s="444"/>
      <c r="X606" s="445"/>
      <c r="Y606" s="502"/>
      <c r="Z606" s="443"/>
      <c r="AA606" s="443"/>
      <c r="AB606" s="444"/>
      <c r="AC606" s="445"/>
      <c r="AD606" s="32"/>
      <c r="AE606" s="444"/>
      <c r="AF606" s="503"/>
    </row>
    <row r="607" spans="2:32" x14ac:dyDescent="0.2">
      <c r="B607" s="506" t="s">
        <v>94</v>
      </c>
      <c r="C607" s="505" t="s">
        <v>2112</v>
      </c>
      <c r="D607" s="443">
        <v>593</v>
      </c>
      <c r="E607" s="445" t="s">
        <v>42</v>
      </c>
      <c r="F607" s="500"/>
      <c r="G607" s="443">
        <v>3</v>
      </c>
      <c r="H607" s="443"/>
      <c r="I607" s="443"/>
      <c r="J607" s="443"/>
      <c r="K607" s="443"/>
      <c r="L607" s="443"/>
      <c r="M607" s="443"/>
      <c r="N607" s="443">
        <v>3</v>
      </c>
      <c r="O607" s="443"/>
      <c r="P607" s="443"/>
      <c r="Q607" s="443"/>
      <c r="R607" s="446"/>
      <c r="S607" s="509" t="s">
        <v>2249</v>
      </c>
      <c r="T607" s="442"/>
      <c r="U607" s="443"/>
      <c r="V607" s="443"/>
      <c r="W607" s="444"/>
      <c r="X607" s="445"/>
      <c r="Y607" s="502"/>
      <c r="Z607" s="443"/>
      <c r="AA607" s="443"/>
      <c r="AB607" s="444"/>
      <c r="AC607" s="445"/>
      <c r="AD607" s="32"/>
      <c r="AE607" s="444"/>
      <c r="AF607" s="503"/>
    </row>
    <row r="608" spans="2:32" x14ac:dyDescent="0.2">
      <c r="B608" s="506" t="s">
        <v>94</v>
      </c>
      <c r="C608" s="505" t="s">
        <v>2112</v>
      </c>
      <c r="D608" s="443">
        <v>594</v>
      </c>
      <c r="E608" s="445" t="s">
        <v>42</v>
      </c>
      <c r="F608" s="500"/>
      <c r="G608" s="443">
        <v>3</v>
      </c>
      <c r="H608" s="443"/>
      <c r="I608" s="443"/>
      <c r="J608" s="443"/>
      <c r="K608" s="443"/>
      <c r="L608" s="443"/>
      <c r="M608" s="443"/>
      <c r="N608" s="443"/>
      <c r="O608" s="443"/>
      <c r="P608" s="443"/>
      <c r="Q608" s="443"/>
      <c r="R608" s="446"/>
      <c r="S608" s="501" t="s">
        <v>3188</v>
      </c>
      <c r="T608" s="442"/>
      <c r="U608" s="443"/>
      <c r="V608" s="443"/>
      <c r="W608" s="444"/>
      <c r="X608" s="445"/>
      <c r="Y608" s="502"/>
      <c r="Z608" s="443"/>
      <c r="AA608" s="443"/>
      <c r="AB608" s="444"/>
      <c r="AC608" s="445"/>
      <c r="AD608" s="32"/>
      <c r="AE608" s="444"/>
      <c r="AF608" s="503"/>
    </row>
    <row r="609" spans="2:32" x14ac:dyDescent="0.2">
      <c r="B609" s="506" t="s">
        <v>94</v>
      </c>
      <c r="C609" s="505" t="s">
        <v>2112</v>
      </c>
      <c r="D609" s="443">
        <v>595</v>
      </c>
      <c r="E609" s="445" t="s">
        <v>42</v>
      </c>
      <c r="F609" s="500"/>
      <c r="G609" s="443">
        <v>3</v>
      </c>
      <c r="H609" s="443"/>
      <c r="I609" s="443"/>
      <c r="J609" s="443"/>
      <c r="K609" s="443"/>
      <c r="L609" s="443"/>
      <c r="M609" s="443"/>
      <c r="N609" s="443"/>
      <c r="O609" s="443"/>
      <c r="P609" s="443"/>
      <c r="Q609" s="443"/>
      <c r="R609" s="446"/>
      <c r="S609" s="501" t="s">
        <v>3188</v>
      </c>
      <c r="T609" s="442"/>
      <c r="U609" s="443"/>
      <c r="V609" s="443"/>
      <c r="W609" s="444"/>
      <c r="X609" s="445"/>
      <c r="Y609" s="502"/>
      <c r="Z609" s="443"/>
      <c r="AA609" s="443"/>
      <c r="AB609" s="444"/>
      <c r="AC609" s="445"/>
      <c r="AD609" s="32"/>
      <c r="AE609" s="444"/>
      <c r="AF609" s="503"/>
    </row>
    <row r="610" spans="2:32" x14ac:dyDescent="0.2">
      <c r="B610" s="506" t="s">
        <v>94</v>
      </c>
      <c r="C610" s="505" t="s">
        <v>2112</v>
      </c>
      <c r="D610" s="443">
        <v>596</v>
      </c>
      <c r="E610" s="445" t="s">
        <v>42</v>
      </c>
      <c r="F610" s="500"/>
      <c r="G610" s="443">
        <v>3</v>
      </c>
      <c r="H610" s="443"/>
      <c r="I610" s="443"/>
      <c r="J610" s="443"/>
      <c r="K610" s="443"/>
      <c r="L610" s="443"/>
      <c r="M610" s="443"/>
      <c r="N610" s="443">
        <v>3</v>
      </c>
      <c r="O610" s="443"/>
      <c r="P610" s="443"/>
      <c r="Q610" s="443"/>
      <c r="R610" s="446"/>
      <c r="S610" s="501" t="s">
        <v>3188</v>
      </c>
      <c r="T610" s="442"/>
      <c r="U610" s="443"/>
      <c r="V610" s="443"/>
      <c r="W610" s="444"/>
      <c r="X610" s="445"/>
      <c r="Y610" s="502"/>
      <c r="Z610" s="443"/>
      <c r="AA610" s="443"/>
      <c r="AB610" s="444"/>
      <c r="AC610" s="445"/>
      <c r="AD610" s="32"/>
      <c r="AE610" s="444"/>
      <c r="AF610" s="503"/>
    </row>
    <row r="611" spans="2:32" x14ac:dyDescent="0.2">
      <c r="B611" s="506" t="s">
        <v>94</v>
      </c>
      <c r="C611" s="505" t="s">
        <v>2112</v>
      </c>
      <c r="D611" s="443">
        <v>597</v>
      </c>
      <c r="E611" s="445" t="s">
        <v>42</v>
      </c>
      <c r="F611" s="500"/>
      <c r="G611" s="443">
        <v>3</v>
      </c>
      <c r="H611" s="443"/>
      <c r="I611" s="443"/>
      <c r="J611" s="443"/>
      <c r="K611" s="443"/>
      <c r="L611" s="443"/>
      <c r="M611" s="443"/>
      <c r="N611" s="443"/>
      <c r="O611" s="443"/>
      <c r="P611" s="443"/>
      <c r="Q611" s="443"/>
      <c r="R611" s="446"/>
      <c r="S611" s="501" t="s">
        <v>3189</v>
      </c>
      <c r="T611" s="442"/>
      <c r="U611" s="443"/>
      <c r="V611" s="443"/>
      <c r="W611" s="444"/>
      <c r="X611" s="445"/>
      <c r="Y611" s="502"/>
      <c r="Z611" s="443"/>
      <c r="AA611" s="443"/>
      <c r="AB611" s="444"/>
      <c r="AC611" s="445"/>
      <c r="AD611" s="32"/>
      <c r="AE611" s="444"/>
      <c r="AF611" s="503"/>
    </row>
    <row r="612" spans="2:32" x14ac:dyDescent="0.2">
      <c r="B612" s="506" t="s">
        <v>94</v>
      </c>
      <c r="C612" s="505" t="s">
        <v>2112</v>
      </c>
      <c r="D612" s="443">
        <v>598</v>
      </c>
      <c r="E612" s="445" t="s">
        <v>42</v>
      </c>
      <c r="F612" s="500"/>
      <c r="G612" s="443">
        <v>3</v>
      </c>
      <c r="H612" s="443"/>
      <c r="I612" s="443"/>
      <c r="J612" s="443"/>
      <c r="K612" s="443"/>
      <c r="L612" s="443"/>
      <c r="M612" s="443"/>
      <c r="N612" s="443"/>
      <c r="O612" s="443"/>
      <c r="P612" s="443"/>
      <c r="Q612" s="443"/>
      <c r="R612" s="446"/>
      <c r="S612" s="501" t="s">
        <v>3190</v>
      </c>
      <c r="T612" s="442"/>
      <c r="U612" s="443"/>
      <c r="V612" s="443"/>
      <c r="W612" s="444"/>
      <c r="X612" s="445"/>
      <c r="Y612" s="502"/>
      <c r="Z612" s="443"/>
      <c r="AA612" s="443"/>
      <c r="AB612" s="444"/>
      <c r="AC612" s="445"/>
      <c r="AD612" s="32"/>
      <c r="AE612" s="444"/>
      <c r="AF612" s="503"/>
    </row>
    <row r="613" spans="2:32" x14ac:dyDescent="0.2">
      <c r="B613" s="506" t="s">
        <v>94</v>
      </c>
      <c r="C613" s="505" t="s">
        <v>2112</v>
      </c>
      <c r="D613" s="443">
        <v>599</v>
      </c>
      <c r="E613" s="445" t="s">
        <v>44</v>
      </c>
      <c r="F613" s="500"/>
      <c r="G613" s="443">
        <v>1</v>
      </c>
      <c r="H613" s="443">
        <v>6</v>
      </c>
      <c r="I613" s="443"/>
      <c r="J613" s="443"/>
      <c r="K613" s="443"/>
      <c r="L613" s="443"/>
      <c r="M613" s="443"/>
      <c r="N613" s="443">
        <v>3</v>
      </c>
      <c r="O613" s="443"/>
      <c r="P613" s="443"/>
      <c r="Q613" s="443"/>
      <c r="R613" s="446"/>
      <c r="S613" s="510" t="s">
        <v>3268</v>
      </c>
      <c r="T613" s="442"/>
      <c r="U613" s="443"/>
      <c r="V613" s="443"/>
      <c r="W613" s="444"/>
      <c r="X613" s="445"/>
      <c r="Y613" s="502"/>
      <c r="Z613" s="443"/>
      <c r="AA613" s="443"/>
      <c r="AB613" s="444"/>
      <c r="AC613" s="445"/>
      <c r="AD613" s="32"/>
      <c r="AE613" s="444"/>
      <c r="AF613" s="503"/>
    </row>
    <row r="614" spans="2:32" x14ac:dyDescent="0.2">
      <c r="B614" s="506" t="s">
        <v>94</v>
      </c>
      <c r="C614" s="505" t="s">
        <v>2112</v>
      </c>
      <c r="D614" s="443">
        <v>600</v>
      </c>
      <c r="E614" s="445" t="s">
        <v>42</v>
      </c>
      <c r="F614" s="500"/>
      <c r="G614" s="443">
        <v>3</v>
      </c>
      <c r="H614" s="443"/>
      <c r="I614" s="443"/>
      <c r="J614" s="443"/>
      <c r="K614" s="443"/>
      <c r="L614" s="443"/>
      <c r="M614" s="443"/>
      <c r="N614" s="443"/>
      <c r="O614" s="443"/>
      <c r="P614" s="443"/>
      <c r="Q614" s="443"/>
      <c r="R614" s="446"/>
      <c r="S614" s="510" t="s">
        <v>3269</v>
      </c>
      <c r="T614" s="442"/>
      <c r="U614" s="443"/>
      <c r="V614" s="443"/>
      <c r="W614" s="444"/>
      <c r="X614" s="445"/>
      <c r="Y614" s="502"/>
      <c r="Z614" s="443"/>
      <c r="AA614" s="443"/>
      <c r="AB614" s="444"/>
      <c r="AC614" s="445"/>
      <c r="AD614" s="32"/>
      <c r="AE614" s="444"/>
      <c r="AF614" s="503"/>
    </row>
    <row r="615" spans="2:32" x14ac:dyDescent="0.2">
      <c r="B615" s="506" t="s">
        <v>94</v>
      </c>
      <c r="C615" s="505" t="s">
        <v>2112</v>
      </c>
      <c r="D615" s="443">
        <v>601</v>
      </c>
      <c r="E615" s="445" t="s">
        <v>42</v>
      </c>
      <c r="F615" s="500"/>
      <c r="G615" s="443">
        <v>3</v>
      </c>
      <c r="H615" s="443"/>
      <c r="I615" s="443"/>
      <c r="J615" s="443"/>
      <c r="K615" s="443"/>
      <c r="L615" s="443"/>
      <c r="M615" s="443"/>
      <c r="N615" s="443"/>
      <c r="O615" s="443"/>
      <c r="P615" s="443"/>
      <c r="Q615" s="443"/>
      <c r="R615" s="446"/>
      <c r="S615" s="501" t="s">
        <v>3191</v>
      </c>
      <c r="T615" s="442"/>
      <c r="U615" s="443"/>
      <c r="V615" s="443"/>
      <c r="W615" s="444"/>
      <c r="X615" s="445"/>
      <c r="Y615" s="502"/>
      <c r="Z615" s="443"/>
      <c r="AA615" s="443"/>
      <c r="AB615" s="444"/>
      <c r="AC615" s="445"/>
      <c r="AD615" s="32"/>
      <c r="AE615" s="444"/>
      <c r="AF615" s="503"/>
    </row>
    <row r="616" spans="2:32" x14ac:dyDescent="0.2">
      <c r="B616" s="506" t="s">
        <v>94</v>
      </c>
      <c r="C616" s="505" t="s">
        <v>2112</v>
      </c>
      <c r="D616" s="443">
        <v>602</v>
      </c>
      <c r="E616" s="445" t="s">
        <v>42</v>
      </c>
      <c r="F616" s="500"/>
      <c r="G616" s="443">
        <v>3</v>
      </c>
      <c r="H616" s="443"/>
      <c r="I616" s="443"/>
      <c r="J616" s="443"/>
      <c r="K616" s="443"/>
      <c r="L616" s="443"/>
      <c r="M616" s="443"/>
      <c r="N616" s="443"/>
      <c r="O616" s="443"/>
      <c r="P616" s="443"/>
      <c r="Q616" s="443"/>
      <c r="R616" s="446"/>
      <c r="S616" s="501" t="s">
        <v>3192</v>
      </c>
      <c r="T616" s="442"/>
      <c r="U616" s="443"/>
      <c r="V616" s="443"/>
      <c r="W616" s="444"/>
      <c r="X616" s="445"/>
      <c r="Y616" s="502"/>
      <c r="Z616" s="443"/>
      <c r="AA616" s="443"/>
      <c r="AB616" s="444"/>
      <c r="AC616" s="445"/>
      <c r="AD616" s="32"/>
      <c r="AE616" s="444"/>
      <c r="AF616" s="503"/>
    </row>
    <row r="617" spans="2:32" x14ac:dyDescent="0.2">
      <c r="B617" s="506" t="s">
        <v>94</v>
      </c>
      <c r="C617" s="505" t="s">
        <v>2112</v>
      </c>
      <c r="D617" s="443">
        <v>603</v>
      </c>
      <c r="E617" s="445" t="s">
        <v>42</v>
      </c>
      <c r="F617" s="500"/>
      <c r="G617" s="443">
        <v>3</v>
      </c>
      <c r="H617" s="443"/>
      <c r="I617" s="443"/>
      <c r="J617" s="443"/>
      <c r="K617" s="443"/>
      <c r="L617" s="443"/>
      <c r="M617" s="443"/>
      <c r="N617" s="443"/>
      <c r="O617" s="443"/>
      <c r="P617" s="443"/>
      <c r="Q617" s="443"/>
      <c r="R617" s="446"/>
      <c r="S617" s="501" t="s">
        <v>3193</v>
      </c>
      <c r="T617" s="442"/>
      <c r="U617" s="443"/>
      <c r="V617" s="443"/>
      <c r="W617" s="444"/>
      <c r="X617" s="445"/>
      <c r="Y617" s="502"/>
      <c r="Z617" s="443"/>
      <c r="AA617" s="443"/>
      <c r="AB617" s="444"/>
      <c r="AC617" s="445"/>
      <c r="AD617" s="32"/>
      <c r="AE617" s="444"/>
      <c r="AF617" s="503"/>
    </row>
    <row r="618" spans="2:32" x14ac:dyDescent="0.2">
      <c r="B618" s="506" t="s">
        <v>94</v>
      </c>
      <c r="C618" s="505" t="s">
        <v>2112</v>
      </c>
      <c r="D618" s="443">
        <v>604</v>
      </c>
      <c r="E618" s="445" t="s">
        <v>42</v>
      </c>
      <c r="F618" s="500"/>
      <c r="G618" s="443">
        <v>3</v>
      </c>
      <c r="H618" s="443"/>
      <c r="I618" s="443"/>
      <c r="J618" s="443"/>
      <c r="K618" s="443"/>
      <c r="L618" s="443"/>
      <c r="M618" s="443"/>
      <c r="N618" s="443">
        <v>3</v>
      </c>
      <c r="O618" s="443"/>
      <c r="P618" s="443"/>
      <c r="Q618" s="443"/>
      <c r="R618" s="446"/>
      <c r="S618" s="509" t="s">
        <v>2249</v>
      </c>
      <c r="T618" s="442"/>
      <c r="U618" s="443"/>
      <c r="V618" s="443"/>
      <c r="W618" s="444"/>
      <c r="X618" s="445"/>
      <c r="Y618" s="502"/>
      <c r="Z618" s="443"/>
      <c r="AA618" s="443"/>
      <c r="AB618" s="444"/>
      <c r="AC618" s="445"/>
      <c r="AD618" s="32"/>
      <c r="AE618" s="444"/>
      <c r="AF618" s="503"/>
    </row>
    <row r="619" spans="2:32" x14ac:dyDescent="0.2">
      <c r="B619" s="506" t="s">
        <v>94</v>
      </c>
      <c r="C619" s="505" t="s">
        <v>2112</v>
      </c>
      <c r="D619" s="443">
        <v>605</v>
      </c>
      <c r="E619" s="445" t="s">
        <v>42</v>
      </c>
      <c r="F619" s="500"/>
      <c r="G619" s="443">
        <v>3</v>
      </c>
      <c r="H619" s="443"/>
      <c r="I619" s="443"/>
      <c r="J619" s="443"/>
      <c r="K619" s="443"/>
      <c r="L619" s="443"/>
      <c r="M619" s="443"/>
      <c r="N619" s="443"/>
      <c r="O619" s="443"/>
      <c r="P619" s="443"/>
      <c r="Q619" s="443"/>
      <c r="R619" s="446"/>
      <c r="S619" s="510" t="s">
        <v>3270</v>
      </c>
      <c r="T619" s="442"/>
      <c r="U619" s="443"/>
      <c r="V619" s="443"/>
      <c r="W619" s="444"/>
      <c r="X619" s="445"/>
      <c r="Y619" s="502"/>
      <c r="Z619" s="443"/>
      <c r="AA619" s="443"/>
      <c r="AB619" s="444"/>
      <c r="AC619" s="445"/>
      <c r="AD619" s="32"/>
      <c r="AE619" s="444"/>
      <c r="AF619" s="503"/>
    </row>
    <row r="620" spans="2:32" x14ac:dyDescent="0.2">
      <c r="B620" s="506" t="s">
        <v>94</v>
      </c>
      <c r="C620" s="505" t="s">
        <v>2112</v>
      </c>
      <c r="D620" s="443">
        <v>606</v>
      </c>
      <c r="E620" s="445" t="s">
        <v>44</v>
      </c>
      <c r="F620" s="500"/>
      <c r="G620" s="443"/>
      <c r="H620" s="443"/>
      <c r="I620" s="443">
        <v>9</v>
      </c>
      <c r="J620" s="443"/>
      <c r="K620" s="443"/>
      <c r="L620" s="443"/>
      <c r="M620" s="443"/>
      <c r="N620" s="443"/>
      <c r="O620" s="443"/>
      <c r="P620" s="443"/>
      <c r="Q620" s="443"/>
      <c r="R620" s="446"/>
      <c r="S620" s="510" t="s">
        <v>3271</v>
      </c>
      <c r="T620" s="442"/>
      <c r="U620" s="443"/>
      <c r="V620" s="443"/>
      <c r="W620" s="444"/>
      <c r="X620" s="445"/>
      <c r="Y620" s="502"/>
      <c r="Z620" s="443"/>
      <c r="AA620" s="443"/>
      <c r="AB620" s="444"/>
      <c r="AC620" s="445"/>
      <c r="AD620" s="32"/>
      <c r="AE620" s="444"/>
      <c r="AF620" s="503"/>
    </row>
    <row r="621" spans="2:32" x14ac:dyDescent="0.2">
      <c r="B621" s="506" t="s">
        <v>94</v>
      </c>
      <c r="C621" s="505" t="s">
        <v>2112</v>
      </c>
      <c r="D621" s="443">
        <v>607</v>
      </c>
      <c r="E621" s="445" t="s">
        <v>42</v>
      </c>
      <c r="F621" s="500"/>
      <c r="G621" s="443">
        <v>3</v>
      </c>
      <c r="H621" s="443"/>
      <c r="I621" s="443"/>
      <c r="J621" s="443"/>
      <c r="K621" s="443"/>
      <c r="L621" s="443"/>
      <c r="M621" s="443"/>
      <c r="N621" s="443"/>
      <c r="O621" s="443"/>
      <c r="P621" s="443"/>
      <c r="Q621" s="443"/>
      <c r="R621" s="446"/>
      <c r="S621" s="501" t="s">
        <v>3194</v>
      </c>
      <c r="T621" s="442"/>
      <c r="U621" s="443"/>
      <c r="V621" s="443"/>
      <c r="W621" s="444"/>
      <c r="X621" s="445"/>
      <c r="Y621" s="502"/>
      <c r="Z621" s="443"/>
      <c r="AA621" s="443"/>
      <c r="AB621" s="444"/>
      <c r="AC621" s="445"/>
      <c r="AD621" s="32"/>
      <c r="AE621" s="444"/>
      <c r="AF621" s="503"/>
    </row>
    <row r="622" spans="2:32" x14ac:dyDescent="0.2">
      <c r="B622" s="506" t="s">
        <v>94</v>
      </c>
      <c r="C622" s="505" t="s">
        <v>2112</v>
      </c>
      <c r="D622" s="443">
        <v>608</v>
      </c>
      <c r="E622" s="445" t="s">
        <v>42</v>
      </c>
      <c r="F622" s="500"/>
      <c r="G622" s="443">
        <v>3</v>
      </c>
      <c r="H622" s="443"/>
      <c r="I622" s="443"/>
      <c r="J622" s="443"/>
      <c r="K622" s="443"/>
      <c r="L622" s="443"/>
      <c r="M622" s="443"/>
      <c r="N622" s="443">
        <v>2</v>
      </c>
      <c r="O622" s="443"/>
      <c r="P622" s="443"/>
      <c r="Q622" s="443"/>
      <c r="R622" s="446"/>
      <c r="S622" s="501" t="s">
        <v>3195</v>
      </c>
      <c r="T622" s="442"/>
      <c r="U622" s="443"/>
      <c r="V622" s="443"/>
      <c r="W622" s="444"/>
      <c r="X622" s="445"/>
      <c r="Y622" s="502"/>
      <c r="Z622" s="443"/>
      <c r="AA622" s="443"/>
      <c r="AB622" s="444"/>
      <c r="AC622" s="445"/>
      <c r="AD622" s="32"/>
      <c r="AE622" s="444"/>
      <c r="AF622" s="503"/>
    </row>
    <row r="623" spans="2:32" x14ac:dyDescent="0.2">
      <c r="B623" s="506" t="s">
        <v>94</v>
      </c>
      <c r="C623" s="505" t="s">
        <v>2112</v>
      </c>
      <c r="D623" s="443">
        <v>609</v>
      </c>
      <c r="E623" s="445" t="s">
        <v>42</v>
      </c>
      <c r="F623" s="500"/>
      <c r="G623" s="443">
        <v>3</v>
      </c>
      <c r="H623" s="443"/>
      <c r="I623" s="443"/>
      <c r="J623" s="443"/>
      <c r="K623" s="443"/>
      <c r="L623" s="443"/>
      <c r="M623" s="443"/>
      <c r="N623" s="443"/>
      <c r="O623" s="443"/>
      <c r="P623" s="443"/>
      <c r="Q623" s="443"/>
      <c r="R623" s="446"/>
      <c r="S623" s="501" t="s">
        <v>3196</v>
      </c>
      <c r="T623" s="442"/>
      <c r="U623" s="443"/>
      <c r="V623" s="443"/>
      <c r="W623" s="444"/>
      <c r="X623" s="445"/>
      <c r="Y623" s="502"/>
      <c r="Z623" s="443"/>
      <c r="AA623" s="443"/>
      <c r="AB623" s="444"/>
      <c r="AC623" s="445"/>
      <c r="AD623" s="32"/>
      <c r="AE623" s="444"/>
      <c r="AF623" s="503"/>
    </row>
    <row r="624" spans="2:32" x14ac:dyDescent="0.2">
      <c r="B624" s="506" t="s">
        <v>94</v>
      </c>
      <c r="C624" s="505" t="s">
        <v>2112</v>
      </c>
      <c r="D624" s="443">
        <v>610</v>
      </c>
      <c r="E624" s="445" t="s">
        <v>42</v>
      </c>
      <c r="F624" s="500"/>
      <c r="G624" s="443">
        <v>3</v>
      </c>
      <c r="H624" s="443"/>
      <c r="I624" s="443"/>
      <c r="J624" s="443"/>
      <c r="K624" s="443"/>
      <c r="L624" s="443"/>
      <c r="M624" s="443"/>
      <c r="N624" s="443">
        <v>3</v>
      </c>
      <c r="O624" s="443"/>
      <c r="P624" s="443"/>
      <c r="Q624" s="443"/>
      <c r="R624" s="446"/>
      <c r="S624" s="510" t="s">
        <v>3272</v>
      </c>
      <c r="T624" s="442"/>
      <c r="U624" s="443"/>
      <c r="V624" s="443"/>
      <c r="W624" s="444"/>
      <c r="X624" s="445"/>
      <c r="Y624" s="502"/>
      <c r="Z624" s="443"/>
      <c r="AA624" s="443"/>
      <c r="AB624" s="444"/>
      <c r="AC624" s="445"/>
      <c r="AD624" s="32"/>
      <c r="AE624" s="444"/>
      <c r="AF624" s="503"/>
    </row>
    <row r="625" spans="2:32" x14ac:dyDescent="0.2">
      <c r="B625" s="506" t="s">
        <v>94</v>
      </c>
      <c r="C625" s="505" t="s">
        <v>2112</v>
      </c>
      <c r="D625" s="443">
        <v>611</v>
      </c>
      <c r="E625" s="445" t="s">
        <v>1110</v>
      </c>
      <c r="F625" s="500"/>
      <c r="G625" s="443"/>
      <c r="H625" s="443"/>
      <c r="I625" s="443">
        <v>9</v>
      </c>
      <c r="J625" s="443"/>
      <c r="K625" s="443"/>
      <c r="L625" s="443"/>
      <c r="M625" s="443"/>
      <c r="N625" s="443"/>
      <c r="O625" s="443"/>
      <c r="P625" s="443"/>
      <c r="Q625" s="443"/>
      <c r="R625" s="446"/>
      <c r="S625" s="510" t="s">
        <v>3273</v>
      </c>
      <c r="T625" s="442"/>
      <c r="U625" s="443"/>
      <c r="V625" s="443"/>
      <c r="W625" s="444"/>
      <c r="X625" s="445"/>
      <c r="Y625" s="502"/>
      <c r="Z625" s="443"/>
      <c r="AA625" s="443"/>
      <c r="AB625" s="444"/>
      <c r="AC625" s="445"/>
      <c r="AD625" s="32"/>
      <c r="AE625" s="444"/>
      <c r="AF625" s="503"/>
    </row>
    <row r="626" spans="2:32" x14ac:dyDescent="0.2">
      <c r="B626" s="506" t="s">
        <v>94</v>
      </c>
      <c r="C626" s="505" t="s">
        <v>2112</v>
      </c>
      <c r="D626" s="443">
        <v>612</v>
      </c>
      <c r="E626" s="445" t="s">
        <v>42</v>
      </c>
      <c r="F626" s="500"/>
      <c r="G626" s="443">
        <v>3</v>
      </c>
      <c r="H626" s="443"/>
      <c r="I626" s="443"/>
      <c r="J626" s="443"/>
      <c r="K626" s="443"/>
      <c r="L626" s="443"/>
      <c r="M626" s="443"/>
      <c r="N626" s="443">
        <v>3</v>
      </c>
      <c r="O626" s="443"/>
      <c r="P626" s="443"/>
      <c r="Q626" s="443"/>
      <c r="R626" s="446"/>
      <c r="S626" s="501" t="s">
        <v>3197</v>
      </c>
      <c r="T626" s="442"/>
      <c r="U626" s="443"/>
      <c r="V626" s="443"/>
      <c r="W626" s="444"/>
      <c r="X626" s="445"/>
      <c r="Y626" s="502"/>
      <c r="Z626" s="443"/>
      <c r="AA626" s="443"/>
      <c r="AB626" s="444"/>
      <c r="AC626" s="445"/>
      <c r="AD626" s="32"/>
      <c r="AE626" s="444"/>
      <c r="AF626" s="503"/>
    </row>
    <row r="627" spans="2:32" x14ac:dyDescent="0.2">
      <c r="B627" s="506" t="s">
        <v>94</v>
      </c>
      <c r="C627" s="505" t="s">
        <v>2112</v>
      </c>
      <c r="D627" s="443">
        <v>613</v>
      </c>
      <c r="E627" s="445" t="s">
        <v>42</v>
      </c>
      <c r="F627" s="500"/>
      <c r="G627" s="443">
        <v>3</v>
      </c>
      <c r="H627" s="443"/>
      <c r="I627" s="443"/>
      <c r="J627" s="443"/>
      <c r="K627" s="443"/>
      <c r="L627" s="443"/>
      <c r="M627" s="443"/>
      <c r="N627" s="443"/>
      <c r="O627" s="443"/>
      <c r="P627" s="443"/>
      <c r="Q627" s="443"/>
      <c r="R627" s="446"/>
      <c r="S627" s="501" t="s">
        <v>3198</v>
      </c>
      <c r="T627" s="442"/>
      <c r="U627" s="443"/>
      <c r="V627" s="443"/>
      <c r="W627" s="444"/>
      <c r="X627" s="445"/>
      <c r="Y627" s="502"/>
      <c r="Z627" s="443"/>
      <c r="AA627" s="443"/>
      <c r="AB627" s="444"/>
      <c r="AC627" s="445"/>
      <c r="AD627" s="32"/>
      <c r="AE627" s="444"/>
      <c r="AF627" s="503"/>
    </row>
    <row r="628" spans="2:32" x14ac:dyDescent="0.2">
      <c r="B628" s="506" t="s">
        <v>94</v>
      </c>
      <c r="C628" s="505" t="s">
        <v>2112</v>
      </c>
      <c r="D628" s="443">
        <v>614</v>
      </c>
      <c r="E628" s="445" t="s">
        <v>1110</v>
      </c>
      <c r="F628" s="500"/>
      <c r="G628" s="443"/>
      <c r="H628" s="443"/>
      <c r="I628" s="443">
        <v>9</v>
      </c>
      <c r="J628" s="443"/>
      <c r="K628" s="443"/>
      <c r="L628" s="443"/>
      <c r="M628" s="443"/>
      <c r="N628" s="443"/>
      <c r="O628" s="443"/>
      <c r="P628" s="443"/>
      <c r="Q628" s="443"/>
      <c r="R628" s="446"/>
      <c r="S628" s="501" t="s">
        <v>3199</v>
      </c>
      <c r="T628" s="442"/>
      <c r="U628" s="443"/>
      <c r="V628" s="443"/>
      <c r="W628" s="444"/>
      <c r="X628" s="445"/>
      <c r="Y628" s="502"/>
      <c r="Z628" s="443"/>
      <c r="AA628" s="443"/>
      <c r="AB628" s="444"/>
      <c r="AC628" s="445"/>
      <c r="AD628" s="32"/>
      <c r="AE628" s="444"/>
      <c r="AF628" s="503"/>
    </row>
    <row r="629" spans="2:32" x14ac:dyDescent="0.2">
      <c r="B629" s="506" t="s">
        <v>94</v>
      </c>
      <c r="C629" s="505" t="s">
        <v>2112</v>
      </c>
      <c r="D629" s="443">
        <v>615</v>
      </c>
      <c r="E629" s="445" t="s">
        <v>42</v>
      </c>
      <c r="F629" s="500"/>
      <c r="G629" s="443">
        <v>3</v>
      </c>
      <c r="H629" s="443"/>
      <c r="I629" s="443"/>
      <c r="J629" s="443"/>
      <c r="K629" s="443"/>
      <c r="L629" s="443"/>
      <c r="M629" s="443"/>
      <c r="N629" s="443">
        <v>3</v>
      </c>
      <c r="O629" s="443"/>
      <c r="P629" s="443"/>
      <c r="Q629" s="443"/>
      <c r="R629" s="446"/>
      <c r="S629" s="501" t="s">
        <v>3200</v>
      </c>
      <c r="T629" s="442"/>
      <c r="U629" s="443"/>
      <c r="V629" s="443"/>
      <c r="W629" s="444"/>
      <c r="X629" s="445"/>
      <c r="Y629" s="502"/>
      <c r="Z629" s="443"/>
      <c r="AA629" s="443"/>
      <c r="AB629" s="444"/>
      <c r="AC629" s="445"/>
      <c r="AD629" s="32"/>
      <c r="AE629" s="444"/>
      <c r="AF629" s="503"/>
    </row>
    <row r="630" spans="2:32" x14ac:dyDescent="0.2">
      <c r="B630" s="506" t="s">
        <v>94</v>
      </c>
      <c r="C630" s="505" t="s">
        <v>2112</v>
      </c>
      <c r="D630" s="443">
        <v>616</v>
      </c>
      <c r="E630" s="445" t="s">
        <v>1110</v>
      </c>
      <c r="F630" s="500"/>
      <c r="G630" s="443"/>
      <c r="H630" s="443">
        <v>9</v>
      </c>
      <c r="I630" s="443"/>
      <c r="J630" s="443"/>
      <c r="K630" s="443"/>
      <c r="L630" s="443"/>
      <c r="M630" s="443"/>
      <c r="N630" s="443"/>
      <c r="O630" s="443"/>
      <c r="P630" s="443"/>
      <c r="Q630" s="443"/>
      <c r="R630" s="446"/>
      <c r="S630" s="509" t="s">
        <v>3201</v>
      </c>
      <c r="T630" s="442"/>
      <c r="U630" s="443"/>
      <c r="V630" s="443"/>
      <c r="W630" s="444"/>
      <c r="X630" s="445"/>
      <c r="Y630" s="502"/>
      <c r="Z630" s="443"/>
      <c r="AA630" s="443"/>
      <c r="AB630" s="444"/>
      <c r="AC630" s="445"/>
      <c r="AD630" s="32"/>
      <c r="AE630" s="444"/>
      <c r="AF630" s="503"/>
    </row>
    <row r="631" spans="2:32" x14ac:dyDescent="0.2">
      <c r="B631" s="506" t="s">
        <v>94</v>
      </c>
      <c r="C631" s="505" t="s">
        <v>2112</v>
      </c>
      <c r="D631" s="443">
        <v>617</v>
      </c>
      <c r="E631" s="445" t="s">
        <v>42</v>
      </c>
      <c r="F631" s="500"/>
      <c r="G631" s="443">
        <v>3</v>
      </c>
      <c r="H631" s="443"/>
      <c r="I631" s="443"/>
      <c r="J631" s="443"/>
      <c r="K631" s="443"/>
      <c r="L631" s="443"/>
      <c r="M631" s="443"/>
      <c r="N631" s="443">
        <v>3</v>
      </c>
      <c r="O631" s="443"/>
      <c r="P631" s="443"/>
      <c r="Q631" s="443"/>
      <c r="R631" s="446"/>
      <c r="S631" s="501" t="s">
        <v>3202</v>
      </c>
      <c r="T631" s="442"/>
      <c r="U631" s="443"/>
      <c r="V631" s="443"/>
      <c r="W631" s="444"/>
      <c r="X631" s="445"/>
      <c r="Y631" s="502"/>
      <c r="Z631" s="443"/>
      <c r="AA631" s="443"/>
      <c r="AB631" s="444"/>
      <c r="AC631" s="445"/>
      <c r="AD631" s="32"/>
      <c r="AE631" s="444"/>
      <c r="AF631" s="503"/>
    </row>
    <row r="632" spans="2:32" x14ac:dyDescent="0.2">
      <c r="B632" s="506" t="s">
        <v>94</v>
      </c>
      <c r="C632" s="505" t="s">
        <v>2112</v>
      </c>
      <c r="D632" s="443">
        <v>618</v>
      </c>
      <c r="E632" s="445" t="s">
        <v>50</v>
      </c>
      <c r="F632" s="500"/>
      <c r="G632" s="443"/>
      <c r="H632" s="443">
        <v>6</v>
      </c>
      <c r="I632" s="443"/>
      <c r="J632" s="443"/>
      <c r="K632" s="443"/>
      <c r="L632" s="443"/>
      <c r="M632" s="443"/>
      <c r="N632" s="443"/>
      <c r="O632" s="443"/>
      <c r="P632" s="443"/>
      <c r="Q632" s="443"/>
      <c r="R632" s="446"/>
      <c r="S632" s="509" t="s">
        <v>1116</v>
      </c>
      <c r="T632" s="442"/>
      <c r="U632" s="443"/>
      <c r="V632" s="443"/>
      <c r="W632" s="444"/>
      <c r="X632" s="445"/>
      <c r="Y632" s="502"/>
      <c r="Z632" s="443"/>
      <c r="AA632" s="443"/>
      <c r="AB632" s="444"/>
      <c r="AC632" s="445"/>
      <c r="AD632" s="32"/>
      <c r="AE632" s="444"/>
      <c r="AF632" s="503"/>
    </row>
    <row r="633" spans="2:32" x14ac:dyDescent="0.2">
      <c r="B633" s="506" t="s">
        <v>94</v>
      </c>
      <c r="C633" s="505" t="s">
        <v>2112</v>
      </c>
      <c r="D633" s="443">
        <v>619</v>
      </c>
      <c r="E633" s="445" t="s">
        <v>44</v>
      </c>
      <c r="F633" s="500"/>
      <c r="G633" s="443"/>
      <c r="H633" s="443"/>
      <c r="I633" s="443">
        <v>6</v>
      </c>
      <c r="J633" s="443"/>
      <c r="K633" s="443">
        <v>2</v>
      </c>
      <c r="L633" s="443"/>
      <c r="M633" s="443"/>
      <c r="N633" s="443"/>
      <c r="O633" s="443"/>
      <c r="P633" s="443">
        <v>3</v>
      </c>
      <c r="Q633" s="443"/>
      <c r="R633" s="446"/>
      <c r="S633" s="501" t="s">
        <v>3203</v>
      </c>
      <c r="T633" s="442"/>
      <c r="U633" s="443"/>
      <c r="V633" s="443"/>
      <c r="W633" s="444"/>
      <c r="X633" s="445"/>
      <c r="Y633" s="502"/>
      <c r="Z633" s="443"/>
      <c r="AA633" s="443"/>
      <c r="AB633" s="444"/>
      <c r="AC633" s="445"/>
      <c r="AD633" s="32"/>
      <c r="AE633" s="444"/>
      <c r="AF633" s="503"/>
    </row>
    <row r="634" spans="2:32" x14ac:dyDescent="0.2">
      <c r="B634" s="506" t="s">
        <v>94</v>
      </c>
      <c r="C634" s="505" t="s">
        <v>2112</v>
      </c>
      <c r="D634" s="443">
        <v>620</v>
      </c>
      <c r="E634" s="445" t="s">
        <v>1110</v>
      </c>
      <c r="F634" s="500"/>
      <c r="G634" s="443"/>
      <c r="H634" s="443">
        <v>9</v>
      </c>
      <c r="I634" s="443"/>
      <c r="J634" s="443"/>
      <c r="K634" s="443"/>
      <c r="L634" s="443"/>
      <c r="M634" s="443"/>
      <c r="N634" s="443"/>
      <c r="O634" s="443"/>
      <c r="P634" s="443"/>
      <c r="Q634" s="443"/>
      <c r="R634" s="446"/>
      <c r="S634" s="509" t="s">
        <v>1116</v>
      </c>
      <c r="T634" s="442"/>
      <c r="U634" s="443"/>
      <c r="V634" s="443"/>
      <c r="W634" s="444"/>
      <c r="X634" s="445"/>
      <c r="Y634" s="502"/>
      <c r="Z634" s="443"/>
      <c r="AA634" s="443"/>
      <c r="AB634" s="444"/>
      <c r="AC634" s="445"/>
      <c r="AD634" s="32"/>
      <c r="AE634" s="444"/>
      <c r="AF634" s="503"/>
    </row>
    <row r="635" spans="2:32" x14ac:dyDescent="0.2">
      <c r="B635" s="506" t="s">
        <v>94</v>
      </c>
      <c r="C635" s="505" t="s">
        <v>2112</v>
      </c>
      <c r="D635" s="443">
        <v>621</v>
      </c>
      <c r="E635" s="445" t="s">
        <v>44</v>
      </c>
      <c r="F635" s="500"/>
      <c r="G635" s="443"/>
      <c r="H635" s="443">
        <v>3</v>
      </c>
      <c r="I635" s="443">
        <v>3</v>
      </c>
      <c r="J635" s="443"/>
      <c r="K635" s="443"/>
      <c r="L635" s="443"/>
      <c r="M635" s="443"/>
      <c r="N635" s="443"/>
      <c r="O635" s="443"/>
      <c r="P635" s="443">
        <v>3</v>
      </c>
      <c r="Q635" s="443"/>
      <c r="R635" s="446"/>
      <c r="S635" s="509" t="s">
        <v>3204</v>
      </c>
      <c r="T635" s="442"/>
      <c r="U635" s="443"/>
      <c r="V635" s="443"/>
      <c r="W635" s="444"/>
      <c r="X635" s="445"/>
      <c r="Y635" s="502"/>
      <c r="Z635" s="443"/>
      <c r="AA635" s="443"/>
      <c r="AB635" s="444"/>
      <c r="AC635" s="445"/>
      <c r="AD635" s="32"/>
      <c r="AE635" s="444"/>
      <c r="AF635" s="503"/>
    </row>
    <row r="636" spans="2:32" x14ac:dyDescent="0.2">
      <c r="B636" s="506" t="s">
        <v>94</v>
      </c>
      <c r="C636" s="505" t="s">
        <v>2112</v>
      </c>
      <c r="D636" s="443">
        <v>622</v>
      </c>
      <c r="E636" s="445" t="s">
        <v>42</v>
      </c>
      <c r="F636" s="500"/>
      <c r="G636" s="443">
        <v>3</v>
      </c>
      <c r="H636" s="443"/>
      <c r="I636" s="443"/>
      <c r="J636" s="443"/>
      <c r="K636" s="443"/>
      <c r="L636" s="443"/>
      <c r="M636" s="443"/>
      <c r="N636" s="443"/>
      <c r="O636" s="443"/>
      <c r="P636" s="443"/>
      <c r="Q636" s="443"/>
      <c r="R636" s="446"/>
      <c r="S636" s="501" t="s">
        <v>3205</v>
      </c>
      <c r="T636" s="442"/>
      <c r="U636" s="443"/>
      <c r="V636" s="443"/>
      <c r="W636" s="444"/>
      <c r="X636" s="445"/>
      <c r="Y636" s="502"/>
      <c r="Z636" s="443"/>
      <c r="AA636" s="443"/>
      <c r="AB636" s="444"/>
      <c r="AC636" s="445"/>
      <c r="AD636" s="32"/>
      <c r="AE636" s="444"/>
      <c r="AF636" s="503"/>
    </row>
    <row r="637" spans="2:32" x14ac:dyDescent="0.2">
      <c r="B637" s="506" t="s">
        <v>94</v>
      </c>
      <c r="C637" s="505" t="s">
        <v>2112</v>
      </c>
      <c r="D637" s="443">
        <v>623</v>
      </c>
      <c r="E637" s="445" t="s">
        <v>42</v>
      </c>
      <c r="F637" s="500"/>
      <c r="G637" s="443">
        <v>3</v>
      </c>
      <c r="H637" s="443"/>
      <c r="I637" s="443"/>
      <c r="J637" s="443"/>
      <c r="K637" s="443">
        <v>2</v>
      </c>
      <c r="L637" s="443"/>
      <c r="M637" s="443"/>
      <c r="N637" s="443"/>
      <c r="O637" s="443"/>
      <c r="P637" s="443"/>
      <c r="Q637" s="443"/>
      <c r="R637" s="446"/>
      <c r="S637" s="501" t="s">
        <v>3206</v>
      </c>
      <c r="T637" s="442"/>
      <c r="U637" s="443"/>
      <c r="V637" s="443"/>
      <c r="W637" s="444"/>
      <c r="X637" s="445"/>
      <c r="Y637" s="502"/>
      <c r="Z637" s="443"/>
      <c r="AA637" s="443"/>
      <c r="AB637" s="444"/>
      <c r="AC637" s="445"/>
      <c r="AD637" s="32"/>
      <c r="AE637" s="444"/>
      <c r="AF637" s="503"/>
    </row>
    <row r="638" spans="2:32" x14ac:dyDescent="0.2">
      <c r="B638" s="506" t="s">
        <v>94</v>
      </c>
      <c r="C638" s="505" t="s">
        <v>2112</v>
      </c>
      <c r="D638" s="443">
        <v>624</v>
      </c>
      <c r="E638" s="445" t="s">
        <v>42</v>
      </c>
      <c r="F638" s="500"/>
      <c r="G638" s="443">
        <v>3</v>
      </c>
      <c r="H638" s="443"/>
      <c r="I638" s="443"/>
      <c r="J638" s="443"/>
      <c r="K638" s="443">
        <v>3</v>
      </c>
      <c r="L638" s="443"/>
      <c r="M638" s="443"/>
      <c r="N638" s="443"/>
      <c r="O638" s="443"/>
      <c r="P638" s="443"/>
      <c r="Q638" s="443"/>
      <c r="R638" s="446"/>
      <c r="S638" s="510" t="s">
        <v>3274</v>
      </c>
      <c r="T638" s="442"/>
      <c r="U638" s="443"/>
      <c r="V638" s="443"/>
      <c r="W638" s="444"/>
      <c r="X638" s="445"/>
      <c r="Y638" s="502"/>
      <c r="Z638" s="443"/>
      <c r="AA638" s="443"/>
      <c r="AB638" s="444"/>
      <c r="AC638" s="445"/>
      <c r="AD638" s="32"/>
      <c r="AE638" s="444"/>
      <c r="AF638" s="503"/>
    </row>
    <row r="639" spans="2:32" x14ac:dyDescent="0.2">
      <c r="B639" s="506" t="s">
        <v>94</v>
      </c>
      <c r="C639" s="505" t="s">
        <v>2112</v>
      </c>
      <c r="D639" s="443">
        <v>625</v>
      </c>
      <c r="E639" s="445" t="s">
        <v>1113</v>
      </c>
      <c r="F639" s="500"/>
      <c r="G639" s="443">
        <v>3</v>
      </c>
      <c r="H639" s="443"/>
      <c r="I639" s="443">
        <v>3</v>
      </c>
      <c r="J639" s="443"/>
      <c r="K639" s="443"/>
      <c r="L639" s="443"/>
      <c r="M639" s="443"/>
      <c r="N639" s="443"/>
      <c r="O639" s="443"/>
      <c r="P639" s="443"/>
      <c r="Q639" s="443"/>
      <c r="R639" s="446"/>
      <c r="S639" s="510" t="s">
        <v>3275</v>
      </c>
      <c r="T639" s="442"/>
      <c r="U639" s="443"/>
      <c r="V639" s="443"/>
      <c r="W639" s="444"/>
      <c r="X639" s="445"/>
      <c r="Y639" s="502"/>
      <c r="Z639" s="443"/>
      <c r="AA639" s="443"/>
      <c r="AB639" s="444"/>
      <c r="AC639" s="445"/>
      <c r="AD639" s="32"/>
      <c r="AE639" s="444"/>
      <c r="AF639" s="503"/>
    </row>
    <row r="640" spans="2:32" x14ac:dyDescent="0.2">
      <c r="B640" s="506" t="s">
        <v>94</v>
      </c>
      <c r="C640" s="505" t="s">
        <v>2112</v>
      </c>
      <c r="D640" s="443">
        <v>626</v>
      </c>
      <c r="E640" s="445" t="s">
        <v>42</v>
      </c>
      <c r="F640" s="500"/>
      <c r="G640" s="443">
        <v>3</v>
      </c>
      <c r="H640" s="443"/>
      <c r="I640" s="443"/>
      <c r="J640" s="443"/>
      <c r="K640" s="443"/>
      <c r="L640" s="443"/>
      <c r="M640" s="443"/>
      <c r="N640" s="443"/>
      <c r="O640" s="443"/>
      <c r="P640" s="443"/>
      <c r="Q640" s="443"/>
      <c r="R640" s="446"/>
      <c r="S640" s="501" t="s">
        <v>3207</v>
      </c>
      <c r="T640" s="442"/>
      <c r="U640" s="443"/>
      <c r="V640" s="443"/>
      <c r="W640" s="444"/>
      <c r="X640" s="445"/>
      <c r="Y640" s="502"/>
      <c r="Z640" s="443"/>
      <c r="AA640" s="443"/>
      <c r="AB640" s="444"/>
      <c r="AC640" s="445"/>
      <c r="AD640" s="32"/>
      <c r="AE640" s="444"/>
      <c r="AF640" s="503"/>
    </row>
    <row r="641" spans="2:32" x14ac:dyDescent="0.2">
      <c r="B641" s="506" t="s">
        <v>94</v>
      </c>
      <c r="C641" s="505" t="s">
        <v>2112</v>
      </c>
      <c r="D641" s="443">
        <v>627</v>
      </c>
      <c r="E641" s="445" t="s">
        <v>49</v>
      </c>
      <c r="F641" s="500"/>
      <c r="G641" s="443">
        <v>7</v>
      </c>
      <c r="H641" s="443">
        <v>3</v>
      </c>
      <c r="I641" s="443"/>
      <c r="J641" s="443"/>
      <c r="K641" s="443">
        <v>3</v>
      </c>
      <c r="L641" s="443"/>
      <c r="M641" s="443"/>
      <c r="N641" s="443"/>
      <c r="O641" s="443"/>
      <c r="P641" s="443"/>
      <c r="Q641" s="443"/>
      <c r="R641" s="446"/>
      <c r="S641" s="501" t="s">
        <v>1625</v>
      </c>
      <c r="T641" s="442"/>
      <c r="U641" s="443"/>
      <c r="V641" s="443"/>
      <c r="W641" s="444"/>
      <c r="X641" s="445"/>
      <c r="Y641" s="502"/>
      <c r="Z641" s="443"/>
      <c r="AA641" s="443"/>
      <c r="AB641" s="444"/>
      <c r="AC641" s="445"/>
      <c r="AD641" s="32"/>
      <c r="AE641" s="444"/>
      <c r="AF641" s="503"/>
    </row>
    <row r="642" spans="2:32" x14ac:dyDescent="0.2">
      <c r="B642" s="506" t="s">
        <v>94</v>
      </c>
      <c r="C642" s="505" t="s">
        <v>2112</v>
      </c>
      <c r="D642" s="443">
        <v>628</v>
      </c>
      <c r="E642" s="445" t="s">
        <v>1109</v>
      </c>
      <c r="F642" s="500"/>
      <c r="G642" s="443">
        <v>3</v>
      </c>
      <c r="H642" s="443">
        <v>2</v>
      </c>
      <c r="I642" s="443"/>
      <c r="J642" s="443"/>
      <c r="K642" s="443">
        <v>2</v>
      </c>
      <c r="L642" s="443"/>
      <c r="M642" s="443"/>
      <c r="N642" s="443">
        <v>1</v>
      </c>
      <c r="O642" s="443"/>
      <c r="P642" s="443"/>
      <c r="Q642" s="443"/>
      <c r="R642" s="446"/>
      <c r="S642" s="501" t="s">
        <v>3208</v>
      </c>
      <c r="T642" s="442"/>
      <c r="U642" s="443"/>
      <c r="V642" s="443"/>
      <c r="W642" s="444"/>
      <c r="X642" s="445"/>
      <c r="Y642" s="502"/>
      <c r="Z642" s="443"/>
      <c r="AA642" s="443"/>
      <c r="AB642" s="444"/>
      <c r="AC642" s="445"/>
      <c r="AD642" s="32"/>
      <c r="AE642" s="444"/>
      <c r="AF642" s="503"/>
    </row>
    <row r="643" spans="2:32" x14ac:dyDescent="0.2">
      <c r="B643" s="506" t="s">
        <v>94</v>
      </c>
      <c r="C643" s="505" t="s">
        <v>2112</v>
      </c>
      <c r="D643" s="443">
        <v>629</v>
      </c>
      <c r="E643" s="445" t="s">
        <v>42</v>
      </c>
      <c r="F643" s="500"/>
      <c r="G643" s="443">
        <v>3</v>
      </c>
      <c r="H643" s="443"/>
      <c r="I643" s="443"/>
      <c r="J643" s="443"/>
      <c r="K643" s="443"/>
      <c r="L643" s="443"/>
      <c r="M643" s="443"/>
      <c r="N643" s="443"/>
      <c r="O643" s="443"/>
      <c r="P643" s="443"/>
      <c r="Q643" s="443"/>
      <c r="R643" s="446"/>
      <c r="S643" s="501" t="s">
        <v>3209</v>
      </c>
      <c r="T643" s="442"/>
      <c r="U643" s="443"/>
      <c r="V643" s="443"/>
      <c r="W643" s="444"/>
      <c r="X643" s="445"/>
      <c r="Y643" s="502"/>
      <c r="Z643" s="443"/>
      <c r="AA643" s="443"/>
      <c r="AB643" s="444"/>
      <c r="AC643" s="445"/>
      <c r="AD643" s="32"/>
      <c r="AE643" s="444"/>
      <c r="AF643" s="503"/>
    </row>
    <row r="644" spans="2:32" x14ac:dyDescent="0.2">
      <c r="B644" s="506" t="s">
        <v>94</v>
      </c>
      <c r="C644" s="505" t="s">
        <v>2112</v>
      </c>
      <c r="D644" s="443">
        <v>630</v>
      </c>
      <c r="E644" s="445" t="s">
        <v>42</v>
      </c>
      <c r="F644" s="500"/>
      <c r="G644" s="443">
        <v>3</v>
      </c>
      <c r="H644" s="443"/>
      <c r="I644" s="443"/>
      <c r="J644" s="443"/>
      <c r="K644" s="443"/>
      <c r="L644" s="443"/>
      <c r="M644" s="443"/>
      <c r="N644" s="443"/>
      <c r="O644" s="443"/>
      <c r="P644" s="443"/>
      <c r="Q644" s="443"/>
      <c r="R644" s="446"/>
      <c r="S644" s="501" t="s">
        <v>3210</v>
      </c>
      <c r="T644" s="442"/>
      <c r="U644" s="443"/>
      <c r="V644" s="443"/>
      <c r="W644" s="444"/>
      <c r="X644" s="445"/>
      <c r="Y644" s="502"/>
      <c r="Z644" s="443"/>
      <c r="AA644" s="443"/>
      <c r="AB644" s="444"/>
      <c r="AC644" s="445"/>
      <c r="AD644" s="32"/>
      <c r="AE644" s="444"/>
      <c r="AF644" s="503"/>
    </row>
    <row r="645" spans="2:32" x14ac:dyDescent="0.2">
      <c r="B645" s="506" t="s">
        <v>94</v>
      </c>
      <c r="C645" s="505" t="s">
        <v>2112</v>
      </c>
      <c r="D645" s="443" t="s">
        <v>2872</v>
      </c>
      <c r="E645" s="445" t="s">
        <v>42</v>
      </c>
      <c r="F645" s="500"/>
      <c r="G645" s="443">
        <v>3</v>
      </c>
      <c r="H645" s="443"/>
      <c r="I645" s="443"/>
      <c r="J645" s="443"/>
      <c r="K645" s="443"/>
      <c r="L645" s="443"/>
      <c r="M645" s="443"/>
      <c r="N645" s="443">
        <v>3</v>
      </c>
      <c r="O645" s="443"/>
      <c r="P645" s="443"/>
      <c r="Q645" s="443"/>
      <c r="R645" s="446"/>
      <c r="S645" s="501" t="s">
        <v>2976</v>
      </c>
      <c r="T645" s="442"/>
      <c r="U645" s="443"/>
      <c r="V645" s="443"/>
      <c r="W645" s="444"/>
      <c r="X645" s="445"/>
      <c r="Y645" s="502"/>
      <c r="Z645" s="443"/>
      <c r="AA645" s="443"/>
      <c r="AB645" s="444"/>
      <c r="AC645" s="445"/>
      <c r="AD645" s="32"/>
      <c r="AE645" s="444"/>
      <c r="AF645" s="503"/>
    </row>
    <row r="646" spans="2:32" x14ac:dyDescent="0.2">
      <c r="B646" s="506" t="s">
        <v>94</v>
      </c>
      <c r="C646" s="505" t="s">
        <v>2112</v>
      </c>
      <c r="D646" s="443" t="s">
        <v>2873</v>
      </c>
      <c r="E646" s="445" t="s">
        <v>55</v>
      </c>
      <c r="F646" s="500"/>
      <c r="G646" s="443">
        <v>1</v>
      </c>
      <c r="H646" s="443"/>
      <c r="I646" s="443">
        <v>6</v>
      </c>
      <c r="J646" s="443"/>
      <c r="K646" s="443"/>
      <c r="L646" s="443"/>
      <c r="M646" s="443"/>
      <c r="N646" s="443"/>
      <c r="O646" s="443"/>
      <c r="P646" s="443"/>
      <c r="Q646" s="443"/>
      <c r="R646" s="446"/>
      <c r="S646" s="501" t="s">
        <v>2992</v>
      </c>
      <c r="T646" s="442"/>
      <c r="U646" s="443"/>
      <c r="V646" s="443"/>
      <c r="W646" s="444"/>
      <c r="X646" s="445"/>
      <c r="Y646" s="502"/>
      <c r="Z646" s="443"/>
      <c r="AA646" s="443"/>
      <c r="AB646" s="444"/>
      <c r="AC646" s="445"/>
      <c r="AD646" s="32"/>
      <c r="AE646" s="444"/>
      <c r="AF646" s="503"/>
    </row>
    <row r="647" spans="2:32" x14ac:dyDescent="0.2">
      <c r="B647" s="506" t="s">
        <v>94</v>
      </c>
      <c r="C647" s="505" t="s">
        <v>2112</v>
      </c>
      <c r="D647" s="443" t="s">
        <v>2874</v>
      </c>
      <c r="E647" s="445" t="s">
        <v>1109</v>
      </c>
      <c r="F647" s="500"/>
      <c r="G647" s="443">
        <v>5</v>
      </c>
      <c r="H647" s="443"/>
      <c r="I647" s="443">
        <v>3</v>
      </c>
      <c r="J647" s="443"/>
      <c r="K647" s="443">
        <v>3</v>
      </c>
      <c r="L647" s="443"/>
      <c r="M647" s="443"/>
      <c r="N647" s="443">
        <v>3</v>
      </c>
      <c r="O647" s="443"/>
      <c r="P647" s="443"/>
      <c r="Q647" s="443"/>
      <c r="R647" s="446"/>
      <c r="S647" s="501" t="s">
        <v>2993</v>
      </c>
      <c r="T647" s="442"/>
      <c r="U647" s="443"/>
      <c r="V647" s="443"/>
      <c r="W647" s="444"/>
      <c r="X647" s="445"/>
      <c r="Y647" s="502"/>
      <c r="Z647" s="443"/>
      <c r="AA647" s="443"/>
      <c r="AB647" s="444"/>
      <c r="AC647" s="445"/>
      <c r="AD647" s="32"/>
      <c r="AE647" s="444"/>
      <c r="AF647" s="503"/>
    </row>
    <row r="648" spans="2:32" x14ac:dyDescent="0.2">
      <c r="B648" s="506" t="s">
        <v>94</v>
      </c>
      <c r="C648" s="505" t="s">
        <v>2112</v>
      </c>
      <c r="D648" s="443" t="s">
        <v>2875</v>
      </c>
      <c r="E648" s="445" t="s">
        <v>49</v>
      </c>
      <c r="F648" s="500"/>
      <c r="G648" s="443"/>
      <c r="H648" s="443"/>
      <c r="I648" s="443">
        <v>3</v>
      </c>
      <c r="J648" s="443"/>
      <c r="K648" s="443">
        <v>3</v>
      </c>
      <c r="L648" s="443"/>
      <c r="M648" s="443"/>
      <c r="N648" s="443">
        <v>3</v>
      </c>
      <c r="O648" s="443"/>
      <c r="P648" s="443"/>
      <c r="Q648" s="443"/>
      <c r="R648" s="446"/>
      <c r="S648" s="501" t="s">
        <v>2994</v>
      </c>
      <c r="T648" s="442"/>
      <c r="U648" s="443"/>
      <c r="V648" s="443"/>
      <c r="W648" s="444"/>
      <c r="X648" s="445"/>
      <c r="Y648" s="502"/>
      <c r="Z648" s="443"/>
      <c r="AA648" s="443"/>
      <c r="AB648" s="444"/>
      <c r="AC648" s="445"/>
      <c r="AD648" s="32"/>
      <c r="AE648" s="444"/>
      <c r="AF648" s="503"/>
    </row>
    <row r="649" spans="2:32" x14ac:dyDescent="0.2">
      <c r="B649" s="506" t="s">
        <v>94</v>
      </c>
      <c r="C649" s="505" t="s">
        <v>2112</v>
      </c>
      <c r="D649" s="443" t="s">
        <v>2876</v>
      </c>
      <c r="E649" s="445" t="s">
        <v>49</v>
      </c>
      <c r="F649" s="500"/>
      <c r="G649" s="443"/>
      <c r="H649" s="443"/>
      <c r="I649" s="443">
        <v>3</v>
      </c>
      <c r="J649" s="443"/>
      <c r="K649" s="443">
        <v>3</v>
      </c>
      <c r="L649" s="443"/>
      <c r="M649" s="443"/>
      <c r="N649" s="443">
        <v>3</v>
      </c>
      <c r="O649" s="443"/>
      <c r="P649" s="443"/>
      <c r="Q649" s="443"/>
      <c r="R649" s="446"/>
      <c r="S649" s="501" t="s">
        <v>2995</v>
      </c>
      <c r="T649" s="442"/>
      <c r="U649" s="443"/>
      <c r="V649" s="443"/>
      <c r="W649" s="444"/>
      <c r="X649" s="445"/>
      <c r="Y649" s="502"/>
      <c r="Z649" s="443"/>
      <c r="AA649" s="443"/>
      <c r="AB649" s="444"/>
      <c r="AC649" s="445"/>
      <c r="AD649" s="32"/>
      <c r="AE649" s="444"/>
      <c r="AF649" s="503"/>
    </row>
    <row r="650" spans="2:32" x14ac:dyDescent="0.2">
      <c r="B650" s="506" t="s">
        <v>94</v>
      </c>
      <c r="C650" s="505" t="s">
        <v>2112</v>
      </c>
      <c r="D650" s="443" t="s">
        <v>2877</v>
      </c>
      <c r="E650" s="445" t="s">
        <v>1110</v>
      </c>
      <c r="F650" s="500"/>
      <c r="G650" s="443">
        <v>2</v>
      </c>
      <c r="H650" s="443"/>
      <c r="I650" s="443">
        <v>9</v>
      </c>
      <c r="J650" s="443"/>
      <c r="K650" s="443"/>
      <c r="L650" s="443"/>
      <c r="M650" s="443"/>
      <c r="N650" s="443">
        <v>3</v>
      </c>
      <c r="O650" s="443"/>
      <c r="P650" s="443"/>
      <c r="Q650" s="443"/>
      <c r="R650" s="446"/>
      <c r="S650" s="509" t="s">
        <v>2954</v>
      </c>
      <c r="T650" s="442"/>
      <c r="U650" s="443"/>
      <c r="V650" s="443"/>
      <c r="W650" s="444"/>
      <c r="X650" s="445"/>
      <c r="Y650" s="502"/>
      <c r="Z650" s="443"/>
      <c r="AA650" s="443"/>
      <c r="AB650" s="444"/>
      <c r="AC650" s="445"/>
      <c r="AD650" s="32"/>
      <c r="AE650" s="444"/>
      <c r="AF650" s="503"/>
    </row>
    <row r="651" spans="2:32" x14ac:dyDescent="0.2">
      <c r="B651" s="506" t="s">
        <v>94</v>
      </c>
      <c r="C651" s="505" t="s">
        <v>2112</v>
      </c>
      <c r="D651" s="443" t="s">
        <v>2878</v>
      </c>
      <c r="E651" s="445" t="s">
        <v>55</v>
      </c>
      <c r="F651" s="500"/>
      <c r="G651" s="443">
        <v>1</v>
      </c>
      <c r="H651" s="443"/>
      <c r="I651" s="443">
        <v>6</v>
      </c>
      <c r="J651" s="443"/>
      <c r="K651" s="443"/>
      <c r="L651" s="443"/>
      <c r="M651" s="443"/>
      <c r="N651" s="443"/>
      <c r="O651" s="443"/>
      <c r="P651" s="443"/>
      <c r="Q651" s="443"/>
      <c r="R651" s="446"/>
      <c r="S651" s="501" t="s">
        <v>2978</v>
      </c>
      <c r="T651" s="442"/>
      <c r="U651" s="443"/>
      <c r="V651" s="443"/>
      <c r="W651" s="444"/>
      <c r="X651" s="445"/>
      <c r="Y651" s="502"/>
      <c r="Z651" s="443"/>
      <c r="AA651" s="443"/>
      <c r="AB651" s="444"/>
      <c r="AC651" s="445"/>
      <c r="AD651" s="32"/>
      <c r="AE651" s="444"/>
      <c r="AF651" s="503"/>
    </row>
    <row r="652" spans="2:32" x14ac:dyDescent="0.2">
      <c r="B652" s="506" t="s">
        <v>94</v>
      </c>
      <c r="C652" s="505" t="s">
        <v>2112</v>
      </c>
      <c r="D652" s="443" t="s">
        <v>2879</v>
      </c>
      <c r="E652" s="445" t="s">
        <v>49</v>
      </c>
      <c r="F652" s="500"/>
      <c r="G652" s="443"/>
      <c r="H652" s="443"/>
      <c r="I652" s="443">
        <v>3</v>
      </c>
      <c r="J652" s="443"/>
      <c r="K652" s="443">
        <v>3</v>
      </c>
      <c r="L652" s="443"/>
      <c r="M652" s="443"/>
      <c r="N652" s="443"/>
      <c r="O652" s="443"/>
      <c r="P652" s="443"/>
      <c r="Q652" s="443"/>
      <c r="R652" s="446"/>
      <c r="S652" s="501" t="s">
        <v>2996</v>
      </c>
      <c r="T652" s="442"/>
      <c r="U652" s="443"/>
      <c r="V652" s="443"/>
      <c r="W652" s="444"/>
      <c r="X652" s="445"/>
      <c r="Y652" s="502"/>
      <c r="Z652" s="443"/>
      <c r="AA652" s="443"/>
      <c r="AB652" s="444"/>
      <c r="AC652" s="445"/>
      <c r="AD652" s="32"/>
      <c r="AE652" s="444"/>
      <c r="AF652" s="503"/>
    </row>
    <row r="653" spans="2:32" x14ac:dyDescent="0.2">
      <c r="B653" s="506" t="s">
        <v>94</v>
      </c>
      <c r="C653" s="505" t="s">
        <v>2112</v>
      </c>
      <c r="D653" s="443" t="s">
        <v>2880</v>
      </c>
      <c r="E653" s="445" t="s">
        <v>1109</v>
      </c>
      <c r="F653" s="500"/>
      <c r="G653" s="443">
        <v>4</v>
      </c>
      <c r="H653" s="443"/>
      <c r="I653" s="443">
        <v>3</v>
      </c>
      <c r="J653" s="443"/>
      <c r="K653" s="443"/>
      <c r="L653" s="443"/>
      <c r="M653" s="443"/>
      <c r="N653" s="443"/>
      <c r="O653" s="443"/>
      <c r="P653" s="443"/>
      <c r="Q653" s="443"/>
      <c r="R653" s="446"/>
      <c r="S653" s="501" t="s">
        <v>2997</v>
      </c>
      <c r="T653" s="442"/>
      <c r="U653" s="443"/>
      <c r="V653" s="443"/>
      <c r="W653" s="444"/>
      <c r="X653" s="445"/>
      <c r="Y653" s="502"/>
      <c r="Z653" s="443"/>
      <c r="AA653" s="443"/>
      <c r="AB653" s="444"/>
      <c r="AC653" s="445"/>
      <c r="AD653" s="32"/>
      <c r="AE653" s="444"/>
      <c r="AF653" s="503"/>
    </row>
    <row r="654" spans="2:32" x14ac:dyDescent="0.2">
      <c r="B654" s="506" t="s">
        <v>94</v>
      </c>
      <c r="C654" s="505" t="s">
        <v>2112</v>
      </c>
      <c r="D654" s="443" t="s">
        <v>2881</v>
      </c>
      <c r="E654" s="445" t="s">
        <v>49</v>
      </c>
      <c r="F654" s="500"/>
      <c r="G654" s="443">
        <v>9</v>
      </c>
      <c r="H654" s="443"/>
      <c r="I654" s="443">
        <v>3</v>
      </c>
      <c r="J654" s="443"/>
      <c r="K654" s="443">
        <v>3</v>
      </c>
      <c r="L654" s="443"/>
      <c r="M654" s="443"/>
      <c r="N654" s="443"/>
      <c r="O654" s="443"/>
      <c r="P654" s="443"/>
      <c r="Q654" s="443"/>
      <c r="R654" s="446"/>
      <c r="S654" s="501" t="s">
        <v>2946</v>
      </c>
      <c r="T654" s="442"/>
      <c r="U654" s="443"/>
      <c r="V654" s="443"/>
      <c r="W654" s="444"/>
      <c r="X654" s="445"/>
      <c r="Y654" s="502"/>
      <c r="Z654" s="443"/>
      <c r="AA654" s="443"/>
      <c r="AB654" s="444"/>
      <c r="AC654" s="445"/>
      <c r="AD654" s="32"/>
      <c r="AE654" s="444"/>
      <c r="AF654" s="503"/>
    </row>
    <row r="655" spans="2:32" x14ac:dyDescent="0.2">
      <c r="B655" s="506" t="s">
        <v>94</v>
      </c>
      <c r="C655" s="505" t="s">
        <v>2112</v>
      </c>
      <c r="D655" s="443" t="s">
        <v>2882</v>
      </c>
      <c r="E655" s="445" t="s">
        <v>55</v>
      </c>
      <c r="F655" s="500"/>
      <c r="G655" s="443">
        <v>1</v>
      </c>
      <c r="H655" s="443"/>
      <c r="I655" s="443">
        <v>6</v>
      </c>
      <c r="J655" s="443"/>
      <c r="K655" s="443"/>
      <c r="L655" s="443"/>
      <c r="M655" s="443"/>
      <c r="N655" s="443">
        <v>3</v>
      </c>
      <c r="O655" s="443"/>
      <c r="P655" s="443">
        <v>3</v>
      </c>
      <c r="Q655" s="443"/>
      <c r="R655" s="446"/>
      <c r="S655" s="509" t="s">
        <v>2998</v>
      </c>
      <c r="T655" s="442"/>
      <c r="U655" s="443"/>
      <c r="V655" s="443"/>
      <c r="W655" s="444"/>
      <c r="X655" s="445"/>
      <c r="Y655" s="502"/>
      <c r="Z655" s="443"/>
      <c r="AA655" s="443"/>
      <c r="AB655" s="444"/>
      <c r="AC655" s="445"/>
      <c r="AD655" s="32"/>
      <c r="AE655" s="444"/>
      <c r="AF655" s="503"/>
    </row>
    <row r="656" spans="2:32" x14ac:dyDescent="0.2">
      <c r="B656" s="506" t="s">
        <v>94</v>
      </c>
      <c r="C656" s="505" t="s">
        <v>2112</v>
      </c>
      <c r="D656" s="443" t="s">
        <v>2883</v>
      </c>
      <c r="E656" s="445" t="s">
        <v>49</v>
      </c>
      <c r="F656" s="500"/>
      <c r="G656" s="443"/>
      <c r="H656" s="443"/>
      <c r="I656" s="443">
        <v>3</v>
      </c>
      <c r="J656" s="443"/>
      <c r="K656" s="443"/>
      <c r="L656" s="443"/>
      <c r="M656" s="443"/>
      <c r="N656" s="443"/>
      <c r="O656" s="443"/>
      <c r="P656" s="443"/>
      <c r="Q656" s="443"/>
      <c r="R656" s="446"/>
      <c r="S656" s="501" t="s">
        <v>2978</v>
      </c>
      <c r="T656" s="442"/>
      <c r="U656" s="443"/>
      <c r="V656" s="443"/>
      <c r="W656" s="444"/>
      <c r="X656" s="445"/>
      <c r="Y656" s="502"/>
      <c r="Z656" s="443"/>
      <c r="AA656" s="443"/>
      <c r="AB656" s="444"/>
      <c r="AC656" s="445"/>
      <c r="AD656" s="32"/>
      <c r="AE656" s="444"/>
      <c r="AF656" s="503"/>
    </row>
    <row r="657" spans="2:32" x14ac:dyDescent="0.2">
      <c r="B657" s="506" t="s">
        <v>94</v>
      </c>
      <c r="C657" s="505" t="s">
        <v>2112</v>
      </c>
      <c r="D657" s="443" t="s">
        <v>2884</v>
      </c>
      <c r="E657" s="445" t="s">
        <v>44</v>
      </c>
      <c r="F657" s="500"/>
      <c r="G657" s="443">
        <v>1</v>
      </c>
      <c r="H657" s="443"/>
      <c r="I657" s="443">
        <v>6</v>
      </c>
      <c r="J657" s="443"/>
      <c r="K657" s="443"/>
      <c r="L657" s="443"/>
      <c r="M657" s="443"/>
      <c r="N657" s="443"/>
      <c r="O657" s="443"/>
      <c r="P657" s="443"/>
      <c r="Q657" s="443"/>
      <c r="R657" s="446"/>
      <c r="S657" s="501" t="s">
        <v>2978</v>
      </c>
      <c r="T657" s="442"/>
      <c r="U657" s="443"/>
      <c r="V657" s="443"/>
      <c r="W657" s="444"/>
      <c r="X657" s="445"/>
      <c r="Y657" s="502"/>
      <c r="Z657" s="443"/>
      <c r="AA657" s="443"/>
      <c r="AB657" s="444"/>
      <c r="AC657" s="445"/>
      <c r="AD657" s="32"/>
      <c r="AE657" s="444"/>
      <c r="AF657" s="503"/>
    </row>
    <row r="658" spans="2:32" x14ac:dyDescent="0.2">
      <c r="B658" s="506" t="s">
        <v>94</v>
      </c>
      <c r="C658" s="505" t="s">
        <v>2112</v>
      </c>
      <c r="D658" s="443" t="s">
        <v>2885</v>
      </c>
      <c r="E658" s="445" t="s">
        <v>1109</v>
      </c>
      <c r="F658" s="500"/>
      <c r="G658" s="443">
        <v>4</v>
      </c>
      <c r="H658" s="443"/>
      <c r="I658" s="443">
        <v>3</v>
      </c>
      <c r="J658" s="443"/>
      <c r="K658" s="443"/>
      <c r="L658" s="443"/>
      <c r="M658" s="443"/>
      <c r="N658" s="443"/>
      <c r="O658" s="443"/>
      <c r="P658" s="443">
        <v>3</v>
      </c>
      <c r="Q658" s="443"/>
      <c r="R658" s="446"/>
      <c r="S658" s="501" t="s">
        <v>2999</v>
      </c>
      <c r="T658" s="442"/>
      <c r="U658" s="443"/>
      <c r="V658" s="443"/>
      <c r="W658" s="444"/>
      <c r="X658" s="445"/>
      <c r="Y658" s="502"/>
      <c r="Z658" s="443"/>
      <c r="AA658" s="443"/>
      <c r="AB658" s="444"/>
      <c r="AC658" s="445"/>
      <c r="AD658" s="32"/>
      <c r="AE658" s="444"/>
      <c r="AF658" s="503"/>
    </row>
    <row r="659" spans="2:32" x14ac:dyDescent="0.2">
      <c r="B659" s="506" t="s">
        <v>94</v>
      </c>
      <c r="C659" s="505" t="s">
        <v>2112</v>
      </c>
      <c r="D659" s="443" t="s">
        <v>2886</v>
      </c>
      <c r="E659" s="445" t="s">
        <v>49</v>
      </c>
      <c r="F659" s="500"/>
      <c r="G659" s="443"/>
      <c r="H659" s="443"/>
      <c r="I659" s="443">
        <v>3</v>
      </c>
      <c r="J659" s="443"/>
      <c r="K659" s="443"/>
      <c r="L659" s="443"/>
      <c r="M659" s="443"/>
      <c r="N659" s="443"/>
      <c r="O659" s="443"/>
      <c r="P659" s="443"/>
      <c r="Q659" s="443"/>
      <c r="R659" s="446"/>
      <c r="S659" s="501" t="s">
        <v>3000</v>
      </c>
      <c r="T659" s="442"/>
      <c r="U659" s="443"/>
      <c r="V659" s="443"/>
      <c r="W659" s="444"/>
      <c r="X659" s="445"/>
      <c r="Y659" s="502"/>
      <c r="Z659" s="443"/>
      <c r="AA659" s="443"/>
      <c r="AB659" s="444"/>
      <c r="AC659" s="445"/>
      <c r="AD659" s="32"/>
      <c r="AE659" s="444"/>
      <c r="AF659" s="503"/>
    </row>
    <row r="660" spans="2:32" x14ac:dyDescent="0.2">
      <c r="B660" s="506" t="s">
        <v>94</v>
      </c>
      <c r="C660" s="505" t="s">
        <v>2112</v>
      </c>
      <c r="D660" s="443" t="s">
        <v>2887</v>
      </c>
      <c r="E660" s="445" t="s">
        <v>42</v>
      </c>
      <c r="F660" s="500"/>
      <c r="G660" s="443">
        <v>3</v>
      </c>
      <c r="H660" s="443"/>
      <c r="I660" s="443"/>
      <c r="J660" s="443"/>
      <c r="K660" s="443">
        <v>3</v>
      </c>
      <c r="L660" s="443"/>
      <c r="M660" s="443"/>
      <c r="N660" s="443"/>
      <c r="O660" s="443"/>
      <c r="P660" s="443"/>
      <c r="Q660" s="443"/>
      <c r="R660" s="446"/>
      <c r="S660" s="501" t="s">
        <v>2946</v>
      </c>
      <c r="T660" s="442"/>
      <c r="U660" s="443"/>
      <c r="V660" s="443"/>
      <c r="W660" s="444"/>
      <c r="X660" s="445"/>
      <c r="Y660" s="502"/>
      <c r="Z660" s="443"/>
      <c r="AA660" s="443"/>
      <c r="AB660" s="444"/>
      <c r="AC660" s="445"/>
      <c r="AD660" s="32"/>
      <c r="AE660" s="444"/>
      <c r="AF660" s="503"/>
    </row>
    <row r="661" spans="2:32" x14ac:dyDescent="0.2">
      <c r="B661" s="506" t="s">
        <v>94</v>
      </c>
      <c r="C661" s="505" t="s">
        <v>2112</v>
      </c>
      <c r="D661" s="443" t="s">
        <v>2888</v>
      </c>
      <c r="E661" s="445" t="s">
        <v>1110</v>
      </c>
      <c r="F661" s="500"/>
      <c r="G661" s="443">
        <v>2</v>
      </c>
      <c r="H661" s="443">
        <v>3</v>
      </c>
      <c r="I661" s="443">
        <v>6</v>
      </c>
      <c r="J661" s="443"/>
      <c r="K661" s="443"/>
      <c r="L661" s="443"/>
      <c r="M661" s="443"/>
      <c r="N661" s="443"/>
      <c r="O661" s="443"/>
      <c r="P661" s="443"/>
      <c r="Q661" s="443"/>
      <c r="R661" s="446"/>
      <c r="S661" s="501" t="s">
        <v>2978</v>
      </c>
      <c r="T661" s="442"/>
      <c r="U661" s="443"/>
      <c r="V661" s="443"/>
      <c r="W661" s="444"/>
      <c r="X661" s="445"/>
      <c r="Y661" s="502"/>
      <c r="Z661" s="443"/>
      <c r="AA661" s="443"/>
      <c r="AB661" s="444"/>
      <c r="AC661" s="445"/>
      <c r="AD661" s="32"/>
      <c r="AE661" s="444"/>
      <c r="AF661" s="503"/>
    </row>
    <row r="662" spans="2:32" x14ac:dyDescent="0.2">
      <c r="B662" s="506" t="s">
        <v>94</v>
      </c>
      <c r="C662" s="505" t="s">
        <v>2112</v>
      </c>
      <c r="D662" s="443" t="s">
        <v>2889</v>
      </c>
      <c r="E662" s="445" t="s">
        <v>49</v>
      </c>
      <c r="F662" s="500"/>
      <c r="G662" s="443"/>
      <c r="H662" s="443">
        <v>3</v>
      </c>
      <c r="I662" s="443"/>
      <c r="J662" s="443"/>
      <c r="K662" s="443"/>
      <c r="L662" s="443"/>
      <c r="M662" s="443"/>
      <c r="N662" s="443"/>
      <c r="O662" s="443"/>
      <c r="P662" s="443"/>
      <c r="Q662" s="443"/>
      <c r="R662" s="446"/>
      <c r="S662" s="501" t="s">
        <v>3001</v>
      </c>
      <c r="T662" s="442"/>
      <c r="U662" s="443"/>
      <c r="V662" s="443"/>
      <c r="W662" s="444"/>
      <c r="X662" s="445"/>
      <c r="Y662" s="502"/>
      <c r="Z662" s="443"/>
      <c r="AA662" s="443"/>
      <c r="AB662" s="444"/>
      <c r="AC662" s="445"/>
      <c r="AD662" s="32"/>
      <c r="AE662" s="444"/>
      <c r="AF662" s="503"/>
    </row>
    <row r="663" spans="2:32" x14ac:dyDescent="0.2">
      <c r="B663" s="506" t="s">
        <v>94</v>
      </c>
      <c r="C663" s="505" t="s">
        <v>2112</v>
      </c>
      <c r="D663" s="443" t="s">
        <v>2890</v>
      </c>
      <c r="E663" s="445" t="s">
        <v>49</v>
      </c>
      <c r="F663" s="500"/>
      <c r="G663" s="443"/>
      <c r="H663" s="443"/>
      <c r="I663" s="443">
        <v>3</v>
      </c>
      <c r="J663" s="443"/>
      <c r="K663" s="443"/>
      <c r="L663" s="443"/>
      <c r="M663" s="443"/>
      <c r="N663" s="443"/>
      <c r="O663" s="443"/>
      <c r="P663" s="443"/>
      <c r="Q663" s="443"/>
      <c r="R663" s="446"/>
      <c r="S663" s="501" t="s">
        <v>3002</v>
      </c>
      <c r="T663" s="442"/>
      <c r="U663" s="443"/>
      <c r="V663" s="443"/>
      <c r="W663" s="444"/>
      <c r="X663" s="445"/>
      <c r="Y663" s="502"/>
      <c r="Z663" s="443"/>
      <c r="AA663" s="443"/>
      <c r="AB663" s="444"/>
      <c r="AC663" s="445"/>
      <c r="AD663" s="32"/>
      <c r="AE663" s="444"/>
      <c r="AF663" s="503"/>
    </row>
    <row r="664" spans="2:32" x14ac:dyDescent="0.2">
      <c r="B664" s="506" t="s">
        <v>94</v>
      </c>
      <c r="C664" s="505" t="s">
        <v>2112</v>
      </c>
      <c r="D664" s="443" t="s">
        <v>2891</v>
      </c>
      <c r="E664" s="445" t="s">
        <v>44</v>
      </c>
      <c r="F664" s="500"/>
      <c r="G664" s="443"/>
      <c r="H664" s="443"/>
      <c r="I664" s="443">
        <v>6</v>
      </c>
      <c r="J664" s="443"/>
      <c r="K664" s="443"/>
      <c r="L664" s="443"/>
      <c r="M664" s="443"/>
      <c r="N664" s="443"/>
      <c r="O664" s="443"/>
      <c r="P664" s="443">
        <v>3</v>
      </c>
      <c r="Q664" s="443"/>
      <c r="R664" s="446"/>
      <c r="S664" s="501" t="s">
        <v>3003</v>
      </c>
      <c r="T664" s="442"/>
      <c r="U664" s="443"/>
      <c r="V664" s="443"/>
      <c r="W664" s="444"/>
      <c r="X664" s="445"/>
      <c r="Y664" s="502"/>
      <c r="Z664" s="443"/>
      <c r="AA664" s="443"/>
      <c r="AB664" s="444"/>
      <c r="AC664" s="445"/>
      <c r="AD664" s="32"/>
      <c r="AE664" s="444"/>
      <c r="AF664" s="503"/>
    </row>
    <row r="665" spans="2:32" x14ac:dyDescent="0.2">
      <c r="B665" s="506" t="s">
        <v>94</v>
      </c>
      <c r="C665" s="505" t="s">
        <v>2112</v>
      </c>
      <c r="D665" s="443" t="s">
        <v>2892</v>
      </c>
      <c r="E665" s="445" t="s">
        <v>1109</v>
      </c>
      <c r="F665" s="500"/>
      <c r="G665" s="443">
        <v>3</v>
      </c>
      <c r="H665" s="443">
        <v>2</v>
      </c>
      <c r="I665" s="443"/>
      <c r="J665" s="443"/>
      <c r="K665" s="443">
        <v>2</v>
      </c>
      <c r="L665" s="443"/>
      <c r="M665" s="443"/>
      <c r="N665" s="443">
        <v>3</v>
      </c>
      <c r="O665" s="443"/>
      <c r="P665" s="443"/>
      <c r="Q665" s="443"/>
      <c r="R665" s="446"/>
      <c r="S665" s="501" t="s">
        <v>3004</v>
      </c>
      <c r="T665" s="442"/>
      <c r="U665" s="443"/>
      <c r="V665" s="443"/>
      <c r="W665" s="444"/>
      <c r="X665" s="445"/>
      <c r="Y665" s="502"/>
      <c r="Z665" s="443"/>
      <c r="AA665" s="443"/>
      <c r="AB665" s="444"/>
      <c r="AC665" s="445"/>
      <c r="AD665" s="32"/>
      <c r="AE665" s="444"/>
      <c r="AF665" s="503"/>
    </row>
    <row r="666" spans="2:32" x14ac:dyDescent="0.2">
      <c r="B666" s="506" t="s">
        <v>94</v>
      </c>
      <c r="C666" s="505" t="s">
        <v>2112</v>
      </c>
      <c r="D666" s="443" t="s">
        <v>2893</v>
      </c>
      <c r="E666" s="445" t="s">
        <v>55</v>
      </c>
      <c r="F666" s="500"/>
      <c r="G666" s="443">
        <v>2</v>
      </c>
      <c r="H666" s="443"/>
      <c r="I666" s="443">
        <v>6</v>
      </c>
      <c r="J666" s="443"/>
      <c r="K666" s="443"/>
      <c r="L666" s="443"/>
      <c r="M666" s="443"/>
      <c r="N666" s="443"/>
      <c r="O666" s="443"/>
      <c r="P666" s="443"/>
      <c r="Q666" s="443"/>
      <c r="R666" s="446"/>
      <c r="S666" s="501" t="s">
        <v>2978</v>
      </c>
      <c r="T666" s="442"/>
      <c r="U666" s="443"/>
      <c r="V666" s="443"/>
      <c r="W666" s="444"/>
      <c r="X666" s="445"/>
      <c r="Y666" s="502"/>
      <c r="Z666" s="443"/>
      <c r="AA666" s="443"/>
      <c r="AB666" s="444"/>
      <c r="AC666" s="445"/>
      <c r="AD666" s="32"/>
      <c r="AE666" s="444"/>
      <c r="AF666" s="503"/>
    </row>
    <row r="667" spans="2:32" x14ac:dyDescent="0.2">
      <c r="B667" s="506" t="s">
        <v>94</v>
      </c>
      <c r="C667" s="505" t="s">
        <v>2112</v>
      </c>
      <c r="D667" s="443" t="s">
        <v>2894</v>
      </c>
      <c r="E667" s="445" t="s">
        <v>42</v>
      </c>
      <c r="F667" s="500"/>
      <c r="G667" s="443">
        <v>3</v>
      </c>
      <c r="H667" s="443"/>
      <c r="I667" s="443"/>
      <c r="J667" s="443"/>
      <c r="K667" s="443"/>
      <c r="L667" s="443"/>
      <c r="M667" s="443"/>
      <c r="N667" s="443">
        <v>3</v>
      </c>
      <c r="O667" s="443"/>
      <c r="P667" s="443"/>
      <c r="Q667" s="443"/>
      <c r="R667" s="446"/>
      <c r="S667" s="509" t="s">
        <v>2954</v>
      </c>
      <c r="T667" s="442"/>
      <c r="U667" s="443"/>
      <c r="V667" s="443"/>
      <c r="W667" s="444"/>
      <c r="X667" s="445"/>
      <c r="Y667" s="502"/>
      <c r="Z667" s="443"/>
      <c r="AA667" s="443"/>
      <c r="AB667" s="444"/>
      <c r="AC667" s="445"/>
      <c r="AD667" s="32"/>
      <c r="AE667" s="444"/>
      <c r="AF667" s="503"/>
    </row>
    <row r="668" spans="2:32" x14ac:dyDescent="0.2">
      <c r="B668" s="506" t="s">
        <v>94</v>
      </c>
      <c r="C668" s="505" t="s">
        <v>2112</v>
      </c>
      <c r="D668" s="443" t="s">
        <v>2895</v>
      </c>
      <c r="E668" s="445" t="s">
        <v>42</v>
      </c>
      <c r="F668" s="500"/>
      <c r="G668" s="443">
        <v>3</v>
      </c>
      <c r="H668" s="443"/>
      <c r="I668" s="443"/>
      <c r="J668" s="443"/>
      <c r="K668" s="443"/>
      <c r="L668" s="443"/>
      <c r="M668" s="443"/>
      <c r="N668" s="443"/>
      <c r="O668" s="443"/>
      <c r="P668" s="443"/>
      <c r="Q668" s="443"/>
      <c r="R668" s="446"/>
      <c r="S668" s="501" t="s">
        <v>2978</v>
      </c>
      <c r="T668" s="442"/>
      <c r="U668" s="443"/>
      <c r="V668" s="443"/>
      <c r="W668" s="444"/>
      <c r="X668" s="445"/>
      <c r="Y668" s="502"/>
      <c r="Z668" s="443"/>
      <c r="AA668" s="443"/>
      <c r="AB668" s="444"/>
      <c r="AC668" s="445"/>
      <c r="AD668" s="32"/>
      <c r="AE668" s="444"/>
      <c r="AF668" s="503"/>
    </row>
    <row r="669" spans="2:32" x14ac:dyDescent="0.2">
      <c r="B669" s="506" t="s">
        <v>94</v>
      </c>
      <c r="C669" s="505" t="s">
        <v>2112</v>
      </c>
      <c r="D669" s="443" t="s">
        <v>2896</v>
      </c>
      <c r="E669" s="445" t="s">
        <v>55</v>
      </c>
      <c r="F669" s="500"/>
      <c r="G669" s="443">
        <v>2</v>
      </c>
      <c r="H669" s="443"/>
      <c r="I669" s="443">
        <v>3</v>
      </c>
      <c r="J669" s="443"/>
      <c r="K669" s="443"/>
      <c r="L669" s="443"/>
      <c r="M669" s="443"/>
      <c r="N669" s="443">
        <v>3</v>
      </c>
      <c r="O669" s="443"/>
      <c r="P669" s="443"/>
      <c r="Q669" s="443"/>
      <c r="R669" s="446"/>
      <c r="S669" s="501" t="s">
        <v>3005</v>
      </c>
      <c r="T669" s="442"/>
      <c r="U669" s="443"/>
      <c r="V669" s="443"/>
      <c r="W669" s="444"/>
      <c r="X669" s="445"/>
      <c r="Y669" s="502"/>
      <c r="Z669" s="443"/>
      <c r="AA669" s="443"/>
      <c r="AB669" s="444"/>
      <c r="AC669" s="445"/>
      <c r="AD669" s="32"/>
      <c r="AE669" s="444"/>
      <c r="AF669" s="503"/>
    </row>
    <row r="670" spans="2:32" x14ac:dyDescent="0.2">
      <c r="B670" s="506" t="s">
        <v>94</v>
      </c>
      <c r="C670" s="505" t="s">
        <v>2112</v>
      </c>
      <c r="D670" s="443" t="s">
        <v>2897</v>
      </c>
      <c r="E670" s="445" t="s">
        <v>55</v>
      </c>
      <c r="F670" s="500"/>
      <c r="G670" s="443">
        <v>2</v>
      </c>
      <c r="H670" s="443"/>
      <c r="I670" s="443">
        <v>1</v>
      </c>
      <c r="J670" s="443"/>
      <c r="K670" s="443"/>
      <c r="L670" s="443"/>
      <c r="M670" s="443"/>
      <c r="N670" s="443"/>
      <c r="O670" s="443"/>
      <c r="P670" s="443"/>
      <c r="Q670" s="443"/>
      <c r="R670" s="446"/>
      <c r="S670" s="501" t="s">
        <v>3006</v>
      </c>
      <c r="T670" s="442"/>
      <c r="U670" s="443"/>
      <c r="V670" s="443"/>
      <c r="W670" s="444"/>
      <c r="X670" s="445"/>
      <c r="Y670" s="502"/>
      <c r="Z670" s="443"/>
      <c r="AA670" s="443"/>
      <c r="AB670" s="444"/>
      <c r="AC670" s="445"/>
      <c r="AD670" s="32"/>
      <c r="AE670" s="444"/>
      <c r="AF670" s="503"/>
    </row>
    <row r="671" spans="2:32" x14ac:dyDescent="0.2">
      <c r="B671" s="506" t="s">
        <v>94</v>
      </c>
      <c r="C671" s="505" t="s">
        <v>2112</v>
      </c>
      <c r="D671" s="443" t="s">
        <v>2898</v>
      </c>
      <c r="E671" s="445" t="s">
        <v>49</v>
      </c>
      <c r="F671" s="500"/>
      <c r="G671" s="443" t="s">
        <v>2933</v>
      </c>
      <c r="H671" s="443" t="s">
        <v>2933</v>
      </c>
      <c r="I671" s="443" t="s">
        <v>2933</v>
      </c>
      <c r="J671" s="443" t="s">
        <v>2933</v>
      </c>
      <c r="K671" s="443" t="s">
        <v>2933</v>
      </c>
      <c r="L671" s="443"/>
      <c r="M671" s="443"/>
      <c r="N671" s="443" t="s">
        <v>2933</v>
      </c>
      <c r="O671" s="443"/>
      <c r="P671" s="443" t="s">
        <v>2933</v>
      </c>
      <c r="Q671" s="443"/>
      <c r="R671" s="446"/>
      <c r="S671" s="501" t="s">
        <v>3007</v>
      </c>
      <c r="T671" s="442"/>
      <c r="U671" s="443"/>
      <c r="V671" s="443"/>
      <c r="W671" s="444"/>
      <c r="X671" s="445"/>
      <c r="Y671" s="502"/>
      <c r="Z671" s="443"/>
      <c r="AA671" s="443"/>
      <c r="AB671" s="444"/>
      <c r="AC671" s="445"/>
      <c r="AD671" s="32"/>
      <c r="AE671" s="444"/>
      <c r="AF671" s="503"/>
    </row>
    <row r="672" spans="2:32" x14ac:dyDescent="0.2">
      <c r="B672" s="506" t="s">
        <v>94</v>
      </c>
      <c r="C672" s="505" t="s">
        <v>2112</v>
      </c>
      <c r="D672" s="443" t="s">
        <v>2899</v>
      </c>
      <c r="E672" s="445" t="s">
        <v>55</v>
      </c>
      <c r="F672" s="500"/>
      <c r="G672" s="443">
        <v>2</v>
      </c>
      <c r="H672" s="443">
        <v>6</v>
      </c>
      <c r="I672" s="443"/>
      <c r="J672" s="443"/>
      <c r="K672" s="443"/>
      <c r="L672" s="443"/>
      <c r="M672" s="443"/>
      <c r="N672" s="443"/>
      <c r="O672" s="443"/>
      <c r="P672" s="443"/>
      <c r="Q672" s="443"/>
      <c r="R672" s="446"/>
      <c r="S672" s="509" t="s">
        <v>2954</v>
      </c>
      <c r="T672" s="442"/>
      <c r="U672" s="443"/>
      <c r="V672" s="443"/>
      <c r="W672" s="444"/>
      <c r="X672" s="445"/>
      <c r="Y672" s="502"/>
      <c r="Z672" s="443"/>
      <c r="AA672" s="443"/>
      <c r="AB672" s="444"/>
      <c r="AC672" s="445"/>
      <c r="AD672" s="32"/>
      <c r="AE672" s="444"/>
      <c r="AF672" s="503"/>
    </row>
    <row r="673" spans="2:32" x14ac:dyDescent="0.2">
      <c r="B673" s="506" t="s">
        <v>94</v>
      </c>
      <c r="C673" s="505" t="s">
        <v>2112</v>
      </c>
      <c r="D673" s="443" t="s">
        <v>2900</v>
      </c>
      <c r="E673" s="445" t="s">
        <v>42</v>
      </c>
      <c r="F673" s="500"/>
      <c r="G673" s="443">
        <v>3</v>
      </c>
      <c r="H673" s="443"/>
      <c r="I673" s="443"/>
      <c r="J673" s="443"/>
      <c r="K673" s="443"/>
      <c r="L673" s="443"/>
      <c r="M673" s="443"/>
      <c r="N673" s="443"/>
      <c r="O673" s="443"/>
      <c r="P673" s="443"/>
      <c r="Q673" s="443"/>
      <c r="R673" s="446"/>
      <c r="S673" s="501" t="s">
        <v>2978</v>
      </c>
      <c r="T673" s="442"/>
      <c r="U673" s="443"/>
      <c r="V673" s="443"/>
      <c r="W673" s="444"/>
      <c r="X673" s="445"/>
      <c r="Y673" s="502"/>
      <c r="Z673" s="443"/>
      <c r="AA673" s="443"/>
      <c r="AB673" s="444"/>
      <c r="AC673" s="445"/>
      <c r="AD673" s="32"/>
      <c r="AE673" s="444"/>
      <c r="AF673" s="503"/>
    </row>
    <row r="674" spans="2:32" x14ac:dyDescent="0.2">
      <c r="B674" s="506" t="s">
        <v>94</v>
      </c>
      <c r="C674" s="505" t="s">
        <v>2112</v>
      </c>
      <c r="D674" s="443" t="s">
        <v>2901</v>
      </c>
      <c r="E674" s="445" t="s">
        <v>55</v>
      </c>
      <c r="F674" s="500"/>
      <c r="G674" s="443">
        <v>2</v>
      </c>
      <c r="H674" s="443">
        <v>6</v>
      </c>
      <c r="I674" s="443"/>
      <c r="J674" s="443"/>
      <c r="K674" s="443"/>
      <c r="L674" s="443"/>
      <c r="M674" s="443"/>
      <c r="N674" s="443"/>
      <c r="O674" s="443"/>
      <c r="P674" s="443"/>
      <c r="Q674" s="443"/>
      <c r="R674" s="446"/>
      <c r="S674" s="509" t="s">
        <v>2954</v>
      </c>
      <c r="T674" s="442"/>
      <c r="U674" s="443"/>
      <c r="V674" s="443"/>
      <c r="W674" s="444"/>
      <c r="X674" s="445"/>
      <c r="Y674" s="502"/>
      <c r="Z674" s="443"/>
      <c r="AA674" s="443"/>
      <c r="AB674" s="444"/>
      <c r="AC674" s="445"/>
      <c r="AD674" s="32"/>
      <c r="AE674" s="444"/>
      <c r="AF674" s="503"/>
    </row>
    <row r="675" spans="2:32" x14ac:dyDescent="0.2">
      <c r="B675" s="506" t="s">
        <v>94</v>
      </c>
      <c r="C675" s="505" t="s">
        <v>2112</v>
      </c>
      <c r="D675" s="443" t="s">
        <v>2902</v>
      </c>
      <c r="E675" s="445" t="s">
        <v>49</v>
      </c>
      <c r="F675" s="500"/>
      <c r="G675" s="443"/>
      <c r="H675" s="443">
        <v>3</v>
      </c>
      <c r="I675" s="443"/>
      <c r="J675" s="443"/>
      <c r="K675" s="443">
        <v>3</v>
      </c>
      <c r="L675" s="443"/>
      <c r="M675" s="443"/>
      <c r="N675" s="443">
        <v>3</v>
      </c>
      <c r="O675" s="443"/>
      <c r="P675" s="443"/>
      <c r="Q675" s="443"/>
      <c r="R675" s="446"/>
      <c r="S675" s="501" t="s">
        <v>2946</v>
      </c>
      <c r="T675" s="442"/>
      <c r="U675" s="443"/>
      <c r="V675" s="443"/>
      <c r="W675" s="444"/>
      <c r="X675" s="445"/>
      <c r="Y675" s="502"/>
      <c r="Z675" s="443"/>
      <c r="AA675" s="443"/>
      <c r="AB675" s="444"/>
      <c r="AC675" s="445"/>
      <c r="AD675" s="32"/>
      <c r="AE675" s="444"/>
      <c r="AF675" s="503"/>
    </row>
    <row r="676" spans="2:32" x14ac:dyDescent="0.2">
      <c r="B676" s="506" t="s">
        <v>94</v>
      </c>
      <c r="C676" s="505" t="s">
        <v>2112</v>
      </c>
      <c r="D676" s="443" t="s">
        <v>2782</v>
      </c>
      <c r="E676" s="445" t="s">
        <v>55</v>
      </c>
      <c r="F676" s="500"/>
      <c r="G676" s="443">
        <v>6</v>
      </c>
      <c r="H676" s="443"/>
      <c r="I676" s="443">
        <v>6</v>
      </c>
      <c r="J676" s="443"/>
      <c r="K676" s="443">
        <v>3</v>
      </c>
      <c r="L676" s="443"/>
      <c r="M676" s="443"/>
      <c r="N676" s="443"/>
      <c r="O676" s="443"/>
      <c r="P676" s="443"/>
      <c r="Q676" s="443"/>
      <c r="R676" s="446"/>
      <c r="S676" s="501" t="s">
        <v>2934</v>
      </c>
      <c r="T676" s="442"/>
      <c r="U676" s="443"/>
      <c r="V676" s="443"/>
      <c r="W676" s="444"/>
      <c r="X676" s="445"/>
      <c r="Y676" s="502"/>
      <c r="Z676" s="443"/>
      <c r="AA676" s="443"/>
      <c r="AB676" s="444"/>
      <c r="AC676" s="445"/>
      <c r="AD676" s="32"/>
      <c r="AE676" s="444"/>
      <c r="AF676" s="503"/>
    </row>
    <row r="677" spans="2:32" x14ac:dyDescent="0.2">
      <c r="B677" s="506" t="s">
        <v>94</v>
      </c>
      <c r="C677" s="505" t="s">
        <v>2112</v>
      </c>
      <c r="D677" s="443" t="s">
        <v>2783</v>
      </c>
      <c r="E677" s="445" t="s">
        <v>49</v>
      </c>
      <c r="F677" s="500"/>
      <c r="G677" s="443"/>
      <c r="H677" s="443"/>
      <c r="I677" s="443">
        <v>3</v>
      </c>
      <c r="J677" s="443"/>
      <c r="K677" s="443">
        <v>3</v>
      </c>
      <c r="L677" s="443"/>
      <c r="M677" s="443"/>
      <c r="N677" s="443"/>
      <c r="O677" s="443"/>
      <c r="P677" s="443"/>
      <c r="Q677" s="443"/>
      <c r="R677" s="446"/>
      <c r="S677" s="501" t="s">
        <v>2935</v>
      </c>
      <c r="T677" s="442"/>
      <c r="U677" s="443"/>
      <c r="V677" s="443"/>
      <c r="W677" s="444"/>
      <c r="X677" s="445"/>
      <c r="Y677" s="502"/>
      <c r="Z677" s="443"/>
      <c r="AA677" s="443"/>
      <c r="AB677" s="444"/>
      <c r="AC677" s="445"/>
      <c r="AD677" s="32"/>
      <c r="AE677" s="444"/>
      <c r="AF677" s="503"/>
    </row>
    <row r="678" spans="2:32" x14ac:dyDescent="0.2">
      <c r="B678" s="506" t="s">
        <v>94</v>
      </c>
      <c r="C678" s="505" t="s">
        <v>2112</v>
      </c>
      <c r="D678" s="443" t="s">
        <v>2784</v>
      </c>
      <c r="E678" s="445" t="s">
        <v>1110</v>
      </c>
      <c r="F678" s="500"/>
      <c r="G678" s="443">
        <v>2</v>
      </c>
      <c r="H678" s="443"/>
      <c r="I678" s="443">
        <v>9</v>
      </c>
      <c r="J678" s="443"/>
      <c r="K678" s="443">
        <v>3</v>
      </c>
      <c r="L678" s="443"/>
      <c r="M678" s="443"/>
      <c r="N678" s="443"/>
      <c r="O678" s="443"/>
      <c r="P678" s="443"/>
      <c r="Q678" s="443"/>
      <c r="R678" s="446"/>
      <c r="S678" s="501" t="s">
        <v>2936</v>
      </c>
      <c r="T678" s="442"/>
      <c r="U678" s="443"/>
      <c r="V678" s="443"/>
      <c r="W678" s="444"/>
      <c r="X678" s="445"/>
      <c r="Y678" s="502"/>
      <c r="Z678" s="443"/>
      <c r="AA678" s="443"/>
      <c r="AB678" s="444"/>
      <c r="AC678" s="445"/>
      <c r="AD678" s="32"/>
      <c r="AE678" s="444"/>
      <c r="AF678" s="503"/>
    </row>
    <row r="679" spans="2:32" x14ac:dyDescent="0.2">
      <c r="B679" s="506" t="s">
        <v>94</v>
      </c>
      <c r="C679" s="505" t="s">
        <v>2112</v>
      </c>
      <c r="D679" s="443" t="s">
        <v>2785</v>
      </c>
      <c r="E679" s="445" t="s">
        <v>55</v>
      </c>
      <c r="F679" s="500"/>
      <c r="G679" s="443">
        <v>1</v>
      </c>
      <c r="H679" s="443"/>
      <c r="I679" s="443">
        <v>6</v>
      </c>
      <c r="J679" s="443"/>
      <c r="K679" s="443"/>
      <c r="L679" s="443"/>
      <c r="M679" s="443"/>
      <c r="N679" s="443"/>
      <c r="O679" s="443"/>
      <c r="P679" s="443"/>
      <c r="Q679" s="443"/>
      <c r="R679" s="446"/>
      <c r="S679" s="501" t="s">
        <v>2937</v>
      </c>
      <c r="T679" s="442"/>
      <c r="U679" s="443"/>
      <c r="V679" s="443"/>
      <c r="W679" s="444"/>
      <c r="X679" s="445"/>
      <c r="Y679" s="502"/>
      <c r="Z679" s="443"/>
      <c r="AA679" s="443"/>
      <c r="AB679" s="444"/>
      <c r="AC679" s="445"/>
      <c r="AD679" s="32"/>
      <c r="AE679" s="444"/>
      <c r="AF679" s="503"/>
    </row>
    <row r="680" spans="2:32" x14ac:dyDescent="0.2">
      <c r="B680" s="506" t="s">
        <v>94</v>
      </c>
      <c r="C680" s="505" t="s">
        <v>2112</v>
      </c>
      <c r="D680" s="443" t="s">
        <v>2786</v>
      </c>
      <c r="E680" s="445" t="s">
        <v>49</v>
      </c>
      <c r="F680" s="500"/>
      <c r="G680" s="443">
        <v>6</v>
      </c>
      <c r="H680" s="443"/>
      <c r="I680" s="443">
        <v>3</v>
      </c>
      <c r="J680" s="443"/>
      <c r="K680" s="443"/>
      <c r="L680" s="443"/>
      <c r="M680" s="443"/>
      <c r="N680" s="443"/>
      <c r="O680" s="443"/>
      <c r="P680" s="443"/>
      <c r="Q680" s="443"/>
      <c r="R680" s="446"/>
      <c r="S680" s="501" t="s">
        <v>2938</v>
      </c>
      <c r="T680" s="442"/>
      <c r="U680" s="443"/>
      <c r="V680" s="443"/>
      <c r="W680" s="444"/>
      <c r="X680" s="445"/>
      <c r="Y680" s="502"/>
      <c r="Z680" s="443"/>
      <c r="AA680" s="443"/>
      <c r="AB680" s="444"/>
      <c r="AC680" s="445"/>
      <c r="AD680" s="32"/>
      <c r="AE680" s="444"/>
      <c r="AF680" s="503"/>
    </row>
    <row r="681" spans="2:32" x14ac:dyDescent="0.2">
      <c r="B681" s="506" t="s">
        <v>94</v>
      </c>
      <c r="C681" s="505" t="s">
        <v>2112</v>
      </c>
      <c r="D681" s="443" t="s">
        <v>2787</v>
      </c>
      <c r="E681" s="445" t="s">
        <v>47</v>
      </c>
      <c r="F681" s="500"/>
      <c r="G681" s="443">
        <v>3</v>
      </c>
      <c r="H681" s="443"/>
      <c r="I681" s="443"/>
      <c r="J681" s="443"/>
      <c r="K681" s="443">
        <v>3</v>
      </c>
      <c r="L681" s="443"/>
      <c r="M681" s="443"/>
      <c r="N681" s="443"/>
      <c r="O681" s="443"/>
      <c r="P681" s="443"/>
      <c r="Q681" s="443"/>
      <c r="R681" s="446"/>
      <c r="S681" s="501" t="s">
        <v>2939</v>
      </c>
      <c r="T681" s="442"/>
      <c r="U681" s="443"/>
      <c r="V681" s="443"/>
      <c r="W681" s="444"/>
      <c r="X681" s="445"/>
      <c r="Y681" s="502"/>
      <c r="Z681" s="443"/>
      <c r="AA681" s="443"/>
      <c r="AB681" s="444"/>
      <c r="AC681" s="445"/>
      <c r="AD681" s="32"/>
      <c r="AE681" s="444"/>
      <c r="AF681" s="503"/>
    </row>
    <row r="682" spans="2:32" x14ac:dyDescent="0.2">
      <c r="B682" s="506" t="s">
        <v>94</v>
      </c>
      <c r="C682" s="505" t="s">
        <v>2112</v>
      </c>
      <c r="D682" s="443" t="s">
        <v>2788</v>
      </c>
      <c r="E682" s="445" t="s">
        <v>47</v>
      </c>
      <c r="F682" s="500"/>
      <c r="G682" s="443">
        <v>3</v>
      </c>
      <c r="H682" s="443"/>
      <c r="I682" s="443"/>
      <c r="J682" s="443"/>
      <c r="K682" s="443">
        <v>3</v>
      </c>
      <c r="L682" s="443"/>
      <c r="M682" s="443"/>
      <c r="N682" s="443"/>
      <c r="O682" s="443"/>
      <c r="P682" s="443"/>
      <c r="Q682" s="443"/>
      <c r="R682" s="446"/>
      <c r="S682" s="501" t="s">
        <v>2939</v>
      </c>
      <c r="T682" s="442"/>
      <c r="U682" s="443"/>
      <c r="V682" s="443"/>
      <c r="W682" s="444"/>
      <c r="X682" s="445"/>
      <c r="Y682" s="502"/>
      <c r="Z682" s="443"/>
      <c r="AA682" s="443"/>
      <c r="AB682" s="444"/>
      <c r="AC682" s="445"/>
      <c r="AD682" s="32"/>
      <c r="AE682" s="444"/>
      <c r="AF682" s="503"/>
    </row>
    <row r="683" spans="2:32" x14ac:dyDescent="0.2">
      <c r="B683" s="506" t="s">
        <v>94</v>
      </c>
      <c r="C683" s="505" t="s">
        <v>2112</v>
      </c>
      <c r="D683" s="443" t="s">
        <v>2789</v>
      </c>
      <c r="E683" s="445" t="s">
        <v>44</v>
      </c>
      <c r="F683" s="500"/>
      <c r="G683" s="443">
        <v>1</v>
      </c>
      <c r="H683" s="443"/>
      <c r="I683" s="443">
        <v>6</v>
      </c>
      <c r="J683" s="443"/>
      <c r="K683" s="443">
        <v>3</v>
      </c>
      <c r="L683" s="443"/>
      <c r="M683" s="443"/>
      <c r="N683" s="443"/>
      <c r="O683" s="443"/>
      <c r="P683" s="443"/>
      <c r="Q683" s="443"/>
      <c r="R683" s="446"/>
      <c r="S683" s="501" t="s">
        <v>2940</v>
      </c>
      <c r="T683" s="442"/>
      <c r="U683" s="443"/>
      <c r="V683" s="443"/>
      <c r="W683" s="444"/>
      <c r="X683" s="445"/>
      <c r="Y683" s="502"/>
      <c r="Z683" s="443"/>
      <c r="AA683" s="443"/>
      <c r="AB683" s="444"/>
      <c r="AC683" s="445"/>
      <c r="AD683" s="32"/>
      <c r="AE683" s="444"/>
      <c r="AF683" s="503"/>
    </row>
    <row r="684" spans="2:32" x14ac:dyDescent="0.2">
      <c r="B684" s="506" t="s">
        <v>94</v>
      </c>
      <c r="C684" s="505" t="s">
        <v>2112</v>
      </c>
      <c r="D684" s="443" t="s">
        <v>2790</v>
      </c>
      <c r="E684" s="445" t="s">
        <v>49</v>
      </c>
      <c r="F684" s="500"/>
      <c r="G684" s="443"/>
      <c r="H684" s="443"/>
      <c r="I684" s="443">
        <v>3</v>
      </c>
      <c r="J684" s="443"/>
      <c r="K684" s="443">
        <v>3</v>
      </c>
      <c r="L684" s="443"/>
      <c r="M684" s="443"/>
      <c r="N684" s="443"/>
      <c r="O684" s="443"/>
      <c r="P684" s="443"/>
      <c r="Q684" s="443"/>
      <c r="R684" s="446"/>
      <c r="S684" s="501" t="s">
        <v>2941</v>
      </c>
      <c r="T684" s="442"/>
      <c r="U684" s="443"/>
      <c r="V684" s="443"/>
      <c r="W684" s="444"/>
      <c r="X684" s="445"/>
      <c r="Y684" s="502"/>
      <c r="Z684" s="443"/>
      <c r="AA684" s="443"/>
      <c r="AB684" s="444"/>
      <c r="AC684" s="445"/>
      <c r="AD684" s="32"/>
      <c r="AE684" s="444"/>
      <c r="AF684" s="503"/>
    </row>
    <row r="685" spans="2:32" x14ac:dyDescent="0.2">
      <c r="B685" s="506" t="s">
        <v>94</v>
      </c>
      <c r="C685" s="505" t="s">
        <v>2112</v>
      </c>
      <c r="D685" s="443" t="s">
        <v>2903</v>
      </c>
      <c r="E685" s="445" t="s">
        <v>42</v>
      </c>
      <c r="F685" s="500"/>
      <c r="G685" s="443">
        <v>3</v>
      </c>
      <c r="H685" s="443"/>
      <c r="I685" s="443"/>
      <c r="J685" s="443"/>
      <c r="K685" s="443"/>
      <c r="L685" s="443"/>
      <c r="M685" s="443"/>
      <c r="N685" s="443">
        <v>3</v>
      </c>
      <c r="O685" s="443"/>
      <c r="P685" s="443"/>
      <c r="Q685" s="443"/>
      <c r="R685" s="446"/>
      <c r="S685" s="501" t="s">
        <v>3008</v>
      </c>
      <c r="T685" s="442"/>
      <c r="U685" s="443"/>
      <c r="V685" s="443"/>
      <c r="W685" s="444"/>
      <c r="X685" s="445"/>
      <c r="Y685" s="502"/>
      <c r="Z685" s="443"/>
      <c r="AA685" s="443"/>
      <c r="AB685" s="444"/>
      <c r="AC685" s="445"/>
      <c r="AD685" s="32"/>
      <c r="AE685" s="444"/>
      <c r="AF685" s="503"/>
    </row>
    <row r="686" spans="2:32" x14ac:dyDescent="0.2">
      <c r="B686" s="506" t="s">
        <v>94</v>
      </c>
      <c r="C686" s="505" t="s">
        <v>2112</v>
      </c>
      <c r="D686" s="443" t="s">
        <v>2791</v>
      </c>
      <c r="E686" s="445" t="s">
        <v>1110</v>
      </c>
      <c r="F686" s="500"/>
      <c r="G686" s="443">
        <v>2</v>
      </c>
      <c r="H686" s="443"/>
      <c r="I686" s="443">
        <v>12</v>
      </c>
      <c r="J686" s="443"/>
      <c r="K686" s="443"/>
      <c r="L686" s="443"/>
      <c r="M686" s="443"/>
      <c r="N686" s="443">
        <v>3</v>
      </c>
      <c r="O686" s="443"/>
      <c r="P686" s="443">
        <v>2</v>
      </c>
      <c r="Q686" s="443"/>
      <c r="R686" s="446"/>
      <c r="S686" s="501" t="s">
        <v>2942</v>
      </c>
      <c r="T686" s="442"/>
      <c r="U686" s="443"/>
      <c r="V686" s="443"/>
      <c r="W686" s="444"/>
      <c r="X686" s="445"/>
      <c r="Y686" s="502"/>
      <c r="Z686" s="443"/>
      <c r="AA686" s="443"/>
      <c r="AB686" s="444"/>
      <c r="AC686" s="445"/>
      <c r="AD686" s="32"/>
      <c r="AE686" s="444"/>
      <c r="AF686" s="503"/>
    </row>
    <row r="687" spans="2:32" x14ac:dyDescent="0.2">
      <c r="B687" s="506" t="s">
        <v>94</v>
      </c>
      <c r="C687" s="505" t="s">
        <v>2112</v>
      </c>
      <c r="D687" s="443" t="s">
        <v>2800</v>
      </c>
      <c r="E687" s="445" t="s">
        <v>1109</v>
      </c>
      <c r="F687" s="500"/>
      <c r="G687" s="443">
        <v>4</v>
      </c>
      <c r="H687" s="443"/>
      <c r="I687" s="443">
        <v>3</v>
      </c>
      <c r="J687" s="443"/>
      <c r="K687" s="443"/>
      <c r="L687" s="443"/>
      <c r="M687" s="443"/>
      <c r="N687" s="443">
        <v>3</v>
      </c>
      <c r="O687" s="443"/>
      <c r="P687" s="443"/>
      <c r="Q687" s="443"/>
      <c r="R687" s="446"/>
      <c r="S687" s="501" t="s">
        <v>2949</v>
      </c>
      <c r="T687" s="442"/>
      <c r="U687" s="443"/>
      <c r="V687" s="443"/>
      <c r="W687" s="444"/>
      <c r="X687" s="445"/>
      <c r="Y687" s="502"/>
      <c r="Z687" s="443"/>
      <c r="AA687" s="443"/>
      <c r="AB687" s="444"/>
      <c r="AC687" s="445"/>
      <c r="AD687" s="32"/>
      <c r="AE687" s="444"/>
      <c r="AF687" s="503"/>
    </row>
    <row r="688" spans="2:32" x14ac:dyDescent="0.2">
      <c r="B688" s="506" t="s">
        <v>94</v>
      </c>
      <c r="C688" s="505" t="s">
        <v>2112</v>
      </c>
      <c r="D688" s="443" t="s">
        <v>2801</v>
      </c>
      <c r="E688" s="445" t="s">
        <v>1109</v>
      </c>
      <c r="F688" s="500"/>
      <c r="G688" s="443">
        <v>5</v>
      </c>
      <c r="H688" s="443"/>
      <c r="I688" s="443">
        <v>3</v>
      </c>
      <c r="J688" s="443"/>
      <c r="K688" s="443">
        <v>3</v>
      </c>
      <c r="L688" s="443"/>
      <c r="M688" s="443"/>
      <c r="N688" s="443">
        <v>3</v>
      </c>
      <c r="O688" s="443"/>
      <c r="P688" s="443"/>
      <c r="Q688" s="443"/>
      <c r="R688" s="446"/>
      <c r="S688" s="501" t="s">
        <v>2950</v>
      </c>
      <c r="T688" s="442"/>
      <c r="U688" s="443"/>
      <c r="V688" s="443"/>
      <c r="W688" s="444"/>
      <c r="X688" s="445"/>
      <c r="Y688" s="502"/>
      <c r="Z688" s="443"/>
      <c r="AA688" s="443"/>
      <c r="AB688" s="444"/>
      <c r="AC688" s="445"/>
      <c r="AD688" s="32"/>
      <c r="AE688" s="444"/>
      <c r="AF688" s="503"/>
    </row>
    <row r="689" spans="2:32" x14ac:dyDescent="0.2">
      <c r="B689" s="506" t="s">
        <v>94</v>
      </c>
      <c r="C689" s="505" t="s">
        <v>2112</v>
      </c>
      <c r="D689" s="443" t="s">
        <v>2802</v>
      </c>
      <c r="E689" s="445" t="s">
        <v>49</v>
      </c>
      <c r="F689" s="500"/>
      <c r="G689" s="443"/>
      <c r="H689" s="443"/>
      <c r="I689" s="443">
        <v>3</v>
      </c>
      <c r="J689" s="443"/>
      <c r="K689" s="443">
        <v>2</v>
      </c>
      <c r="L689" s="443"/>
      <c r="M689" s="443"/>
      <c r="N689" s="443">
        <v>3</v>
      </c>
      <c r="O689" s="443"/>
      <c r="P689" s="443"/>
      <c r="Q689" s="443"/>
      <c r="R689" s="446"/>
      <c r="S689" s="501" t="s">
        <v>2951</v>
      </c>
      <c r="T689" s="442"/>
      <c r="U689" s="443"/>
      <c r="V689" s="443"/>
      <c r="W689" s="444"/>
      <c r="X689" s="445"/>
      <c r="Y689" s="502"/>
      <c r="Z689" s="443"/>
      <c r="AA689" s="443"/>
      <c r="AB689" s="444"/>
      <c r="AC689" s="445"/>
      <c r="AD689" s="32"/>
      <c r="AE689" s="444"/>
      <c r="AF689" s="503"/>
    </row>
    <row r="690" spans="2:32" x14ac:dyDescent="0.2">
      <c r="B690" s="506" t="s">
        <v>94</v>
      </c>
      <c r="C690" s="505" t="s">
        <v>2112</v>
      </c>
      <c r="D690" s="443" t="s">
        <v>2803</v>
      </c>
      <c r="E690" s="445" t="s">
        <v>49</v>
      </c>
      <c r="F690" s="500"/>
      <c r="G690" s="443"/>
      <c r="H690" s="443"/>
      <c r="I690" s="443">
        <v>3</v>
      </c>
      <c r="J690" s="443"/>
      <c r="K690" s="443"/>
      <c r="L690" s="443"/>
      <c r="M690" s="443"/>
      <c r="N690" s="443">
        <v>3</v>
      </c>
      <c r="O690" s="443"/>
      <c r="P690" s="443"/>
      <c r="Q690" s="443"/>
      <c r="R690" s="446"/>
      <c r="S690" s="501" t="s">
        <v>2952</v>
      </c>
      <c r="T690" s="442"/>
      <c r="U690" s="443"/>
      <c r="V690" s="443"/>
      <c r="W690" s="444"/>
      <c r="X690" s="445"/>
      <c r="Y690" s="502"/>
      <c r="Z690" s="443"/>
      <c r="AA690" s="443"/>
      <c r="AB690" s="444"/>
      <c r="AC690" s="445"/>
      <c r="AD690" s="32"/>
      <c r="AE690" s="444"/>
      <c r="AF690" s="503"/>
    </row>
    <row r="691" spans="2:32" x14ac:dyDescent="0.2">
      <c r="B691" s="506" t="s">
        <v>94</v>
      </c>
      <c r="C691" s="505" t="s">
        <v>2112</v>
      </c>
      <c r="D691" s="443" t="s">
        <v>2804</v>
      </c>
      <c r="E691" s="445" t="s">
        <v>44</v>
      </c>
      <c r="F691" s="500"/>
      <c r="G691" s="443"/>
      <c r="H691" s="443"/>
      <c r="I691" s="443">
        <v>6</v>
      </c>
      <c r="J691" s="443"/>
      <c r="K691" s="443"/>
      <c r="L691" s="443"/>
      <c r="M691" s="443"/>
      <c r="N691" s="443"/>
      <c r="O691" s="443"/>
      <c r="P691" s="443">
        <v>3</v>
      </c>
      <c r="Q691" s="443"/>
      <c r="R691" s="446"/>
      <c r="S691" s="509" t="s">
        <v>2953</v>
      </c>
      <c r="T691" s="442"/>
      <c r="U691" s="443"/>
      <c r="V691" s="443"/>
      <c r="W691" s="444"/>
      <c r="X691" s="445"/>
      <c r="Y691" s="502"/>
      <c r="Z691" s="443"/>
      <c r="AA691" s="443"/>
      <c r="AB691" s="444"/>
      <c r="AC691" s="445"/>
      <c r="AD691" s="32"/>
      <c r="AE691" s="444"/>
      <c r="AF691" s="503"/>
    </row>
    <row r="692" spans="2:32" x14ac:dyDescent="0.2">
      <c r="B692" s="506" t="s">
        <v>94</v>
      </c>
      <c r="C692" s="505" t="s">
        <v>2112</v>
      </c>
      <c r="D692" s="443" t="s">
        <v>2805</v>
      </c>
      <c r="E692" s="445" t="s">
        <v>49</v>
      </c>
      <c r="F692" s="500"/>
      <c r="G692" s="443"/>
      <c r="H692" s="443"/>
      <c r="I692" s="443">
        <v>3</v>
      </c>
      <c r="J692" s="443"/>
      <c r="K692" s="443"/>
      <c r="L692" s="443"/>
      <c r="M692" s="443"/>
      <c r="N692" s="443"/>
      <c r="O692" s="443"/>
      <c r="P692" s="443"/>
      <c r="Q692" s="443"/>
      <c r="R692" s="446"/>
      <c r="S692" s="509" t="s">
        <v>2954</v>
      </c>
      <c r="T692" s="442"/>
      <c r="U692" s="443"/>
      <c r="V692" s="443"/>
      <c r="W692" s="444"/>
      <c r="X692" s="445"/>
      <c r="Y692" s="502"/>
      <c r="Z692" s="443"/>
      <c r="AA692" s="443"/>
      <c r="AB692" s="444"/>
      <c r="AC692" s="445"/>
      <c r="AD692" s="32"/>
      <c r="AE692" s="444"/>
      <c r="AF692" s="503"/>
    </row>
    <row r="693" spans="2:32" x14ac:dyDescent="0.2">
      <c r="B693" s="506" t="s">
        <v>94</v>
      </c>
      <c r="C693" s="505" t="s">
        <v>2112</v>
      </c>
      <c r="D693" s="443" t="s">
        <v>2792</v>
      </c>
      <c r="E693" s="445" t="s">
        <v>49</v>
      </c>
      <c r="F693" s="500"/>
      <c r="G693" s="443"/>
      <c r="H693" s="443"/>
      <c r="I693" s="443">
        <v>3</v>
      </c>
      <c r="J693" s="443"/>
      <c r="K693" s="443">
        <v>3</v>
      </c>
      <c r="L693" s="443"/>
      <c r="M693" s="443"/>
      <c r="N693" s="443">
        <v>3</v>
      </c>
      <c r="O693" s="443"/>
      <c r="P693" s="443"/>
      <c r="Q693" s="443"/>
      <c r="R693" s="446"/>
      <c r="S693" s="501" t="s">
        <v>2943</v>
      </c>
      <c r="T693" s="442"/>
      <c r="U693" s="443"/>
      <c r="V693" s="443"/>
      <c r="W693" s="444"/>
      <c r="X693" s="445"/>
      <c r="Y693" s="502"/>
      <c r="Z693" s="443"/>
      <c r="AA693" s="443"/>
      <c r="AB693" s="444"/>
      <c r="AC693" s="445"/>
      <c r="AD693" s="32"/>
      <c r="AE693" s="444"/>
      <c r="AF693" s="503"/>
    </row>
    <row r="694" spans="2:32" x14ac:dyDescent="0.2">
      <c r="B694" s="506" t="s">
        <v>94</v>
      </c>
      <c r="C694" s="505" t="s">
        <v>2112</v>
      </c>
      <c r="D694" s="443" t="s">
        <v>2793</v>
      </c>
      <c r="E694" s="445" t="s">
        <v>1109</v>
      </c>
      <c r="F694" s="500"/>
      <c r="G694" s="443">
        <v>5</v>
      </c>
      <c r="H694" s="443"/>
      <c r="I694" s="443">
        <v>3</v>
      </c>
      <c r="J694" s="443"/>
      <c r="K694" s="443">
        <v>2</v>
      </c>
      <c r="L694" s="443"/>
      <c r="M694" s="443"/>
      <c r="N694" s="443">
        <v>3</v>
      </c>
      <c r="O694" s="443"/>
      <c r="P694" s="443"/>
      <c r="Q694" s="443"/>
      <c r="R694" s="446"/>
      <c r="S694" s="501" t="s">
        <v>2944</v>
      </c>
      <c r="T694" s="442"/>
      <c r="U694" s="443"/>
      <c r="V694" s="443"/>
      <c r="W694" s="444"/>
      <c r="X694" s="445"/>
      <c r="Y694" s="502"/>
      <c r="Z694" s="443"/>
      <c r="AA694" s="443"/>
      <c r="AB694" s="444"/>
      <c r="AC694" s="445"/>
      <c r="AD694" s="32"/>
      <c r="AE694" s="444"/>
      <c r="AF694" s="503"/>
    </row>
    <row r="695" spans="2:32" x14ac:dyDescent="0.2">
      <c r="B695" s="506" t="s">
        <v>94</v>
      </c>
      <c r="C695" s="505" t="s">
        <v>2112</v>
      </c>
      <c r="D695" s="443" t="s">
        <v>2794</v>
      </c>
      <c r="E695" s="445" t="s">
        <v>49</v>
      </c>
      <c r="F695" s="500"/>
      <c r="G695" s="443">
        <v>1</v>
      </c>
      <c r="H695" s="443"/>
      <c r="I695" s="443">
        <v>3</v>
      </c>
      <c r="J695" s="443"/>
      <c r="K695" s="443"/>
      <c r="L695" s="443"/>
      <c r="M695" s="443"/>
      <c r="N695" s="443">
        <v>3</v>
      </c>
      <c r="O695" s="443"/>
      <c r="P695" s="443"/>
      <c r="Q695" s="443"/>
      <c r="R695" s="446"/>
      <c r="S695" s="501" t="s">
        <v>2945</v>
      </c>
      <c r="T695" s="442"/>
      <c r="U695" s="443"/>
      <c r="V695" s="443"/>
      <c r="W695" s="444"/>
      <c r="X695" s="445"/>
      <c r="Y695" s="502"/>
      <c r="Z695" s="443"/>
      <c r="AA695" s="443"/>
      <c r="AB695" s="444"/>
      <c r="AC695" s="445"/>
      <c r="AD695" s="32"/>
      <c r="AE695" s="444"/>
      <c r="AF695" s="503"/>
    </row>
    <row r="696" spans="2:32" x14ac:dyDescent="0.2">
      <c r="B696" s="506" t="s">
        <v>94</v>
      </c>
      <c r="C696" s="505" t="s">
        <v>2112</v>
      </c>
      <c r="D696" s="443" t="s">
        <v>2795</v>
      </c>
      <c r="E696" s="445" t="s">
        <v>49</v>
      </c>
      <c r="F696" s="500"/>
      <c r="G696" s="443"/>
      <c r="H696" s="443"/>
      <c r="I696" s="443">
        <v>3</v>
      </c>
      <c r="J696" s="443"/>
      <c r="K696" s="443">
        <v>3</v>
      </c>
      <c r="L696" s="443"/>
      <c r="M696" s="443"/>
      <c r="N696" s="443">
        <v>3</v>
      </c>
      <c r="O696" s="443"/>
      <c r="P696" s="443"/>
      <c r="Q696" s="443"/>
      <c r="R696" s="446"/>
      <c r="S696" s="501" t="s">
        <v>2946</v>
      </c>
      <c r="T696" s="442"/>
      <c r="U696" s="443"/>
      <c r="V696" s="443"/>
      <c r="W696" s="444"/>
      <c r="X696" s="445"/>
      <c r="Y696" s="502"/>
      <c r="Z696" s="443"/>
      <c r="AA696" s="443"/>
      <c r="AB696" s="444"/>
      <c r="AC696" s="445"/>
      <c r="AD696" s="32"/>
      <c r="AE696" s="444"/>
      <c r="AF696" s="503"/>
    </row>
    <row r="697" spans="2:32" x14ac:dyDescent="0.2">
      <c r="B697" s="506" t="s">
        <v>94</v>
      </c>
      <c r="C697" s="505" t="s">
        <v>2112</v>
      </c>
      <c r="D697" s="443" t="s">
        <v>2796</v>
      </c>
      <c r="E697" s="445" t="s">
        <v>1109</v>
      </c>
      <c r="F697" s="500"/>
      <c r="G697" s="443">
        <v>4</v>
      </c>
      <c r="H697" s="443"/>
      <c r="I697" s="443">
        <v>3</v>
      </c>
      <c r="J697" s="443"/>
      <c r="K697" s="443"/>
      <c r="L697" s="443"/>
      <c r="M697" s="443"/>
      <c r="N697" s="443"/>
      <c r="O697" s="443"/>
      <c r="P697" s="443"/>
      <c r="Q697" s="443"/>
      <c r="R697" s="446"/>
      <c r="S697" s="501" t="s">
        <v>2947</v>
      </c>
      <c r="T697" s="442"/>
      <c r="U697" s="443"/>
      <c r="V697" s="443"/>
      <c r="W697" s="444"/>
      <c r="X697" s="445"/>
      <c r="Y697" s="502"/>
      <c r="Z697" s="443"/>
      <c r="AA697" s="443"/>
      <c r="AB697" s="444"/>
      <c r="AC697" s="445"/>
      <c r="AD697" s="32"/>
      <c r="AE697" s="444"/>
      <c r="AF697" s="503"/>
    </row>
    <row r="698" spans="2:32" x14ac:dyDescent="0.2">
      <c r="B698" s="506" t="s">
        <v>94</v>
      </c>
      <c r="C698" s="505" t="s">
        <v>2112</v>
      </c>
      <c r="D698" s="443" t="s">
        <v>2797</v>
      </c>
      <c r="E698" s="445" t="s">
        <v>1109</v>
      </c>
      <c r="F698" s="500"/>
      <c r="G698" s="443">
        <v>5</v>
      </c>
      <c r="H698" s="443"/>
      <c r="I698" s="443">
        <v>3</v>
      </c>
      <c r="J698" s="443"/>
      <c r="K698" s="443">
        <v>3</v>
      </c>
      <c r="L698" s="443"/>
      <c r="M698" s="443"/>
      <c r="N698" s="443">
        <v>3</v>
      </c>
      <c r="O698" s="443"/>
      <c r="P698" s="443"/>
      <c r="Q698" s="443"/>
      <c r="R698" s="446"/>
      <c r="S698" s="501" t="s">
        <v>2948</v>
      </c>
      <c r="T698" s="442"/>
      <c r="U698" s="443"/>
      <c r="V698" s="443"/>
      <c r="W698" s="444"/>
      <c r="X698" s="445"/>
      <c r="Y698" s="502"/>
      <c r="Z698" s="443"/>
      <c r="AA698" s="443"/>
      <c r="AB698" s="444"/>
      <c r="AC698" s="445"/>
      <c r="AD698" s="32"/>
      <c r="AE698" s="444"/>
      <c r="AF698" s="503"/>
    </row>
    <row r="699" spans="2:32" x14ac:dyDescent="0.2">
      <c r="B699" s="506" t="s">
        <v>94</v>
      </c>
      <c r="C699" s="505" t="s">
        <v>2112</v>
      </c>
      <c r="D699" s="443" t="s">
        <v>2798</v>
      </c>
      <c r="E699" s="445" t="s">
        <v>49</v>
      </c>
      <c r="F699" s="500"/>
      <c r="G699" s="443">
        <v>1</v>
      </c>
      <c r="H699" s="443"/>
      <c r="I699" s="443">
        <v>3</v>
      </c>
      <c r="J699" s="443"/>
      <c r="K699" s="443">
        <v>3</v>
      </c>
      <c r="L699" s="443"/>
      <c r="M699" s="443"/>
      <c r="N699" s="443">
        <v>3</v>
      </c>
      <c r="O699" s="443"/>
      <c r="P699" s="443"/>
      <c r="Q699" s="443"/>
      <c r="R699" s="446"/>
      <c r="S699" s="501" t="s">
        <v>2946</v>
      </c>
      <c r="T699" s="442"/>
      <c r="U699" s="443"/>
      <c r="V699" s="443"/>
      <c r="W699" s="444"/>
      <c r="X699" s="445"/>
      <c r="Y699" s="502"/>
      <c r="Z699" s="443"/>
      <c r="AA699" s="443"/>
      <c r="AB699" s="444"/>
      <c r="AC699" s="445"/>
      <c r="AD699" s="32"/>
      <c r="AE699" s="444"/>
      <c r="AF699" s="503"/>
    </row>
    <row r="700" spans="2:32" x14ac:dyDescent="0.2">
      <c r="B700" s="506" t="s">
        <v>94</v>
      </c>
      <c r="C700" s="505" t="s">
        <v>2112</v>
      </c>
      <c r="D700" s="443" t="s">
        <v>2799</v>
      </c>
      <c r="E700" s="445" t="s">
        <v>49</v>
      </c>
      <c r="F700" s="500"/>
      <c r="G700" s="443"/>
      <c r="H700" s="443"/>
      <c r="I700" s="443">
        <v>3</v>
      </c>
      <c r="J700" s="443"/>
      <c r="K700" s="443">
        <v>3</v>
      </c>
      <c r="L700" s="443"/>
      <c r="M700" s="443"/>
      <c r="N700" s="443">
        <v>3</v>
      </c>
      <c r="O700" s="443"/>
      <c r="P700" s="443"/>
      <c r="Q700" s="443"/>
      <c r="R700" s="446"/>
      <c r="S700" s="501" t="s">
        <v>2946</v>
      </c>
      <c r="T700" s="442"/>
      <c r="U700" s="443"/>
      <c r="V700" s="443"/>
      <c r="W700" s="444"/>
      <c r="X700" s="445"/>
      <c r="Y700" s="502"/>
      <c r="Z700" s="443"/>
      <c r="AA700" s="443"/>
      <c r="AB700" s="444"/>
      <c r="AC700" s="445"/>
      <c r="AD700" s="32"/>
      <c r="AE700" s="444"/>
      <c r="AF700" s="503"/>
    </row>
    <row r="701" spans="2:32" x14ac:dyDescent="0.2">
      <c r="B701" s="506" t="s">
        <v>94</v>
      </c>
      <c r="C701" s="505" t="s">
        <v>2112</v>
      </c>
      <c r="D701" s="443" t="s">
        <v>2806</v>
      </c>
      <c r="E701" s="445" t="s">
        <v>55</v>
      </c>
      <c r="F701" s="500"/>
      <c r="G701" s="443">
        <v>2</v>
      </c>
      <c r="H701" s="443"/>
      <c r="I701" s="443">
        <v>6</v>
      </c>
      <c r="J701" s="443"/>
      <c r="K701" s="443">
        <v>3</v>
      </c>
      <c r="L701" s="443"/>
      <c r="M701" s="443"/>
      <c r="N701" s="443">
        <v>3</v>
      </c>
      <c r="O701" s="443"/>
      <c r="P701" s="443"/>
      <c r="Q701" s="443"/>
      <c r="R701" s="446"/>
      <c r="S701" s="501" t="s">
        <v>2955</v>
      </c>
      <c r="T701" s="442"/>
      <c r="U701" s="443"/>
      <c r="V701" s="443"/>
      <c r="W701" s="444"/>
      <c r="X701" s="445"/>
      <c r="Y701" s="502"/>
      <c r="Z701" s="443"/>
      <c r="AA701" s="443"/>
      <c r="AB701" s="444"/>
      <c r="AC701" s="445"/>
      <c r="AD701" s="32"/>
      <c r="AE701" s="444"/>
      <c r="AF701" s="503"/>
    </row>
    <row r="702" spans="2:32" x14ac:dyDescent="0.2">
      <c r="B702" s="506" t="s">
        <v>94</v>
      </c>
      <c r="C702" s="505" t="s">
        <v>2112</v>
      </c>
      <c r="D702" s="443" t="s">
        <v>2807</v>
      </c>
      <c r="E702" s="445" t="s">
        <v>49</v>
      </c>
      <c r="F702" s="500"/>
      <c r="G702" s="443"/>
      <c r="H702" s="443"/>
      <c r="I702" s="443">
        <v>3</v>
      </c>
      <c r="J702" s="443"/>
      <c r="K702" s="443">
        <v>3</v>
      </c>
      <c r="L702" s="443"/>
      <c r="M702" s="443"/>
      <c r="N702" s="443">
        <v>3</v>
      </c>
      <c r="O702" s="443"/>
      <c r="P702" s="443"/>
      <c r="Q702" s="443"/>
      <c r="R702" s="446"/>
      <c r="S702" s="501" t="s">
        <v>2956</v>
      </c>
      <c r="T702" s="442"/>
      <c r="U702" s="443"/>
      <c r="V702" s="443"/>
      <c r="W702" s="444"/>
      <c r="X702" s="445"/>
      <c r="Y702" s="502"/>
      <c r="Z702" s="443"/>
      <c r="AA702" s="443"/>
      <c r="AB702" s="444"/>
      <c r="AC702" s="445"/>
      <c r="AD702" s="32"/>
      <c r="AE702" s="444"/>
      <c r="AF702" s="503"/>
    </row>
    <row r="703" spans="2:32" x14ac:dyDescent="0.2">
      <c r="B703" s="506" t="s">
        <v>94</v>
      </c>
      <c r="C703" s="505" t="s">
        <v>2112</v>
      </c>
      <c r="D703" s="443" t="s">
        <v>2808</v>
      </c>
      <c r="E703" s="445" t="s">
        <v>1110</v>
      </c>
      <c r="F703" s="500"/>
      <c r="G703" s="443">
        <v>4</v>
      </c>
      <c r="H703" s="443">
        <v>3</v>
      </c>
      <c r="I703" s="443">
        <v>6</v>
      </c>
      <c r="J703" s="443"/>
      <c r="K703" s="443">
        <v>1</v>
      </c>
      <c r="L703" s="443"/>
      <c r="M703" s="443"/>
      <c r="N703" s="443"/>
      <c r="O703" s="443"/>
      <c r="P703" s="443"/>
      <c r="Q703" s="443"/>
      <c r="R703" s="446"/>
      <c r="S703" s="501" t="s">
        <v>2957</v>
      </c>
      <c r="T703" s="442"/>
      <c r="U703" s="443"/>
      <c r="V703" s="443"/>
      <c r="W703" s="444"/>
      <c r="X703" s="445"/>
      <c r="Y703" s="502"/>
      <c r="Z703" s="443"/>
      <c r="AA703" s="443"/>
      <c r="AB703" s="444"/>
      <c r="AC703" s="445"/>
      <c r="AD703" s="32"/>
      <c r="AE703" s="444"/>
      <c r="AF703" s="503"/>
    </row>
    <row r="704" spans="2:32" x14ac:dyDescent="0.2">
      <c r="B704" s="506" t="s">
        <v>94</v>
      </c>
      <c r="C704" s="505" t="s">
        <v>2112</v>
      </c>
      <c r="D704" s="443" t="s">
        <v>2817</v>
      </c>
      <c r="E704" s="445" t="s">
        <v>42</v>
      </c>
      <c r="F704" s="500"/>
      <c r="G704" s="443">
        <v>3</v>
      </c>
      <c r="H704" s="443"/>
      <c r="I704" s="443"/>
      <c r="J704" s="443"/>
      <c r="K704" s="443"/>
      <c r="L704" s="443"/>
      <c r="M704" s="443"/>
      <c r="N704" s="443"/>
      <c r="O704" s="443"/>
      <c r="P704" s="443"/>
      <c r="Q704" s="443"/>
      <c r="R704" s="446"/>
      <c r="S704" s="501" t="s">
        <v>2962</v>
      </c>
      <c r="T704" s="442"/>
      <c r="U704" s="443"/>
      <c r="V704" s="443"/>
      <c r="W704" s="444"/>
      <c r="X704" s="445"/>
      <c r="Y704" s="502"/>
      <c r="Z704" s="443"/>
      <c r="AA704" s="443"/>
      <c r="AB704" s="444"/>
      <c r="AC704" s="445"/>
      <c r="AD704" s="32"/>
      <c r="AE704" s="444"/>
      <c r="AF704" s="503"/>
    </row>
    <row r="705" spans="2:32" x14ac:dyDescent="0.2">
      <c r="B705" s="506" t="s">
        <v>94</v>
      </c>
      <c r="C705" s="505" t="s">
        <v>2112</v>
      </c>
      <c r="D705" s="443" t="s">
        <v>2818</v>
      </c>
      <c r="E705" s="445" t="s">
        <v>42</v>
      </c>
      <c r="F705" s="500"/>
      <c r="G705" s="443">
        <v>3</v>
      </c>
      <c r="H705" s="443"/>
      <c r="I705" s="443"/>
      <c r="J705" s="443"/>
      <c r="K705" s="443"/>
      <c r="L705" s="443"/>
      <c r="M705" s="443"/>
      <c r="N705" s="443"/>
      <c r="O705" s="443"/>
      <c r="P705" s="443"/>
      <c r="Q705" s="443"/>
      <c r="R705" s="446"/>
      <c r="S705" s="501" t="s">
        <v>2937</v>
      </c>
      <c r="T705" s="442"/>
      <c r="U705" s="443"/>
      <c r="V705" s="443"/>
      <c r="W705" s="444"/>
      <c r="X705" s="445"/>
      <c r="Y705" s="502"/>
      <c r="Z705" s="443"/>
      <c r="AA705" s="443"/>
      <c r="AB705" s="444"/>
      <c r="AC705" s="445"/>
      <c r="AD705" s="32"/>
      <c r="AE705" s="444"/>
      <c r="AF705" s="503"/>
    </row>
    <row r="706" spans="2:32" x14ac:dyDescent="0.2">
      <c r="B706" s="506" t="s">
        <v>94</v>
      </c>
      <c r="C706" s="505" t="s">
        <v>2112</v>
      </c>
      <c r="D706" s="443" t="s">
        <v>2819</v>
      </c>
      <c r="E706" s="445" t="s">
        <v>55</v>
      </c>
      <c r="F706" s="500"/>
      <c r="G706" s="443">
        <v>2</v>
      </c>
      <c r="H706" s="443">
        <v>6</v>
      </c>
      <c r="I706" s="443"/>
      <c r="J706" s="443"/>
      <c r="K706" s="443"/>
      <c r="L706" s="443"/>
      <c r="M706" s="443"/>
      <c r="N706" s="443"/>
      <c r="O706" s="443"/>
      <c r="P706" s="443"/>
      <c r="Q706" s="443"/>
      <c r="R706" s="446"/>
      <c r="S706" s="501" t="s">
        <v>2937</v>
      </c>
      <c r="T706" s="442"/>
      <c r="U706" s="443"/>
      <c r="V706" s="443"/>
      <c r="W706" s="444"/>
      <c r="X706" s="445"/>
      <c r="Y706" s="502"/>
      <c r="Z706" s="443"/>
      <c r="AA706" s="443"/>
      <c r="AB706" s="444"/>
      <c r="AC706" s="445"/>
      <c r="AD706" s="32"/>
      <c r="AE706" s="444"/>
      <c r="AF706" s="503"/>
    </row>
    <row r="707" spans="2:32" x14ac:dyDescent="0.2">
      <c r="B707" s="506" t="s">
        <v>94</v>
      </c>
      <c r="C707" s="505" t="s">
        <v>2112</v>
      </c>
      <c r="D707" s="443" t="s">
        <v>2820</v>
      </c>
      <c r="E707" s="445" t="s">
        <v>55</v>
      </c>
      <c r="F707" s="500"/>
      <c r="G707" s="443">
        <v>2</v>
      </c>
      <c r="H707" s="443">
        <v>6</v>
      </c>
      <c r="I707" s="443"/>
      <c r="J707" s="443"/>
      <c r="K707" s="443"/>
      <c r="L707" s="443"/>
      <c r="M707" s="443"/>
      <c r="N707" s="443"/>
      <c r="O707" s="443"/>
      <c r="P707" s="443"/>
      <c r="Q707" s="443"/>
      <c r="R707" s="446"/>
      <c r="S707" s="501" t="s">
        <v>2937</v>
      </c>
      <c r="T707" s="442"/>
      <c r="U707" s="443"/>
      <c r="V707" s="443"/>
      <c r="W707" s="444"/>
      <c r="X707" s="445"/>
      <c r="Y707" s="502"/>
      <c r="Z707" s="443"/>
      <c r="AA707" s="443"/>
      <c r="AB707" s="444"/>
      <c r="AC707" s="445"/>
      <c r="AD707" s="32"/>
      <c r="AE707" s="444"/>
      <c r="AF707" s="503"/>
    </row>
    <row r="708" spans="2:32" x14ac:dyDescent="0.2">
      <c r="B708" s="506" t="s">
        <v>94</v>
      </c>
      <c r="C708" s="505" t="s">
        <v>2112</v>
      </c>
      <c r="D708" s="443" t="s">
        <v>2821</v>
      </c>
      <c r="E708" s="445" t="s">
        <v>49</v>
      </c>
      <c r="F708" s="500"/>
      <c r="G708" s="443"/>
      <c r="H708" s="443">
        <v>3</v>
      </c>
      <c r="I708" s="443"/>
      <c r="J708" s="443"/>
      <c r="K708" s="443"/>
      <c r="L708" s="443"/>
      <c r="M708" s="443"/>
      <c r="N708" s="443">
        <v>2</v>
      </c>
      <c r="O708" s="443"/>
      <c r="P708" s="443"/>
      <c r="Q708" s="443"/>
      <c r="R708" s="446"/>
      <c r="S708" s="501" t="s">
        <v>2965</v>
      </c>
      <c r="T708" s="442"/>
      <c r="U708" s="443"/>
      <c r="V708" s="443"/>
      <c r="W708" s="444"/>
      <c r="X708" s="445"/>
      <c r="Y708" s="502"/>
      <c r="Z708" s="443"/>
      <c r="AA708" s="443"/>
      <c r="AB708" s="444"/>
      <c r="AC708" s="445"/>
      <c r="AD708" s="32"/>
      <c r="AE708" s="444"/>
      <c r="AF708" s="503"/>
    </row>
    <row r="709" spans="2:32" x14ac:dyDescent="0.2">
      <c r="B709" s="506" t="s">
        <v>94</v>
      </c>
      <c r="C709" s="505" t="s">
        <v>2112</v>
      </c>
      <c r="D709" s="443" t="s">
        <v>2809</v>
      </c>
      <c r="E709" s="445" t="s">
        <v>42</v>
      </c>
      <c r="F709" s="500"/>
      <c r="G709" s="443">
        <v>9</v>
      </c>
      <c r="H709" s="443"/>
      <c r="I709" s="443"/>
      <c r="J709" s="443"/>
      <c r="K709" s="443">
        <v>2</v>
      </c>
      <c r="L709" s="443"/>
      <c r="M709" s="443"/>
      <c r="N709" s="443"/>
      <c r="O709" s="443"/>
      <c r="P709" s="443"/>
      <c r="Q709" s="443"/>
      <c r="R709" s="446"/>
      <c r="S709" s="501" t="s">
        <v>2958</v>
      </c>
      <c r="T709" s="442"/>
      <c r="U709" s="443"/>
      <c r="V709" s="443"/>
      <c r="W709" s="444"/>
      <c r="X709" s="445"/>
      <c r="Y709" s="502"/>
      <c r="Z709" s="443"/>
      <c r="AA709" s="443"/>
      <c r="AB709" s="444"/>
      <c r="AC709" s="445"/>
      <c r="AD709" s="32"/>
      <c r="AE709" s="444"/>
      <c r="AF709" s="503"/>
    </row>
    <row r="710" spans="2:32" x14ac:dyDescent="0.2">
      <c r="B710" s="506" t="s">
        <v>94</v>
      </c>
      <c r="C710" s="505" t="s">
        <v>2112</v>
      </c>
      <c r="D710" s="443" t="s">
        <v>2810</v>
      </c>
      <c r="E710" s="445" t="s">
        <v>44</v>
      </c>
      <c r="F710" s="500"/>
      <c r="G710" s="443">
        <v>6</v>
      </c>
      <c r="H710" s="443"/>
      <c r="I710" s="443">
        <v>6</v>
      </c>
      <c r="J710" s="443"/>
      <c r="K710" s="443">
        <v>2</v>
      </c>
      <c r="L710" s="443"/>
      <c r="M710" s="443"/>
      <c r="N710" s="443"/>
      <c r="O710" s="443"/>
      <c r="P710" s="443"/>
      <c r="Q710" s="443"/>
      <c r="R710" s="446"/>
      <c r="S710" s="501" t="s">
        <v>2959</v>
      </c>
      <c r="T710" s="442"/>
      <c r="U710" s="443"/>
      <c r="V710" s="443"/>
      <c r="W710" s="444"/>
      <c r="X710" s="445"/>
      <c r="Y710" s="502"/>
      <c r="Z710" s="443"/>
      <c r="AA710" s="443"/>
      <c r="AB710" s="444"/>
      <c r="AC710" s="445"/>
      <c r="AD710" s="32"/>
      <c r="AE710" s="444"/>
      <c r="AF710" s="503"/>
    </row>
    <row r="711" spans="2:32" x14ac:dyDescent="0.2">
      <c r="B711" s="506" t="s">
        <v>94</v>
      </c>
      <c r="C711" s="505" t="s">
        <v>2112</v>
      </c>
      <c r="D711" s="443" t="s">
        <v>2811</v>
      </c>
      <c r="E711" s="445" t="s">
        <v>49</v>
      </c>
      <c r="F711" s="500"/>
      <c r="G711" s="443">
        <v>3</v>
      </c>
      <c r="H711" s="443"/>
      <c r="I711" s="443">
        <v>3</v>
      </c>
      <c r="J711" s="443"/>
      <c r="K711" s="443"/>
      <c r="L711" s="443"/>
      <c r="M711" s="443"/>
      <c r="N711" s="443">
        <v>3</v>
      </c>
      <c r="O711" s="443"/>
      <c r="P711" s="443"/>
      <c r="Q711" s="443"/>
      <c r="R711" s="446"/>
      <c r="S711" s="501" t="s">
        <v>2960</v>
      </c>
      <c r="T711" s="442"/>
      <c r="U711" s="443"/>
      <c r="V711" s="443"/>
      <c r="W711" s="444"/>
      <c r="X711" s="445"/>
      <c r="Y711" s="502"/>
      <c r="Z711" s="443"/>
      <c r="AA711" s="443"/>
      <c r="AB711" s="444"/>
      <c r="AC711" s="445"/>
      <c r="AD711" s="32"/>
      <c r="AE711" s="444"/>
      <c r="AF711" s="503"/>
    </row>
    <row r="712" spans="2:32" x14ac:dyDescent="0.2">
      <c r="B712" s="506" t="s">
        <v>94</v>
      </c>
      <c r="C712" s="505" t="s">
        <v>2112</v>
      </c>
      <c r="D712" s="443" t="s">
        <v>2812</v>
      </c>
      <c r="E712" s="445" t="s">
        <v>44</v>
      </c>
      <c r="F712" s="500"/>
      <c r="G712" s="443"/>
      <c r="H712" s="443">
        <v>6</v>
      </c>
      <c r="I712" s="443"/>
      <c r="J712" s="443"/>
      <c r="K712" s="443"/>
      <c r="L712" s="443"/>
      <c r="M712" s="443"/>
      <c r="N712" s="443"/>
      <c r="O712" s="443"/>
      <c r="P712" s="443"/>
      <c r="Q712" s="443"/>
      <c r="R712" s="446"/>
      <c r="S712" s="501" t="s">
        <v>2961</v>
      </c>
      <c r="T712" s="442"/>
      <c r="U712" s="443"/>
      <c r="V712" s="443"/>
      <c r="W712" s="444"/>
      <c r="X712" s="445"/>
      <c r="Y712" s="502"/>
      <c r="Z712" s="443"/>
      <c r="AA712" s="443"/>
      <c r="AB712" s="444"/>
      <c r="AC712" s="445"/>
      <c r="AD712" s="32"/>
      <c r="AE712" s="444"/>
      <c r="AF712" s="503"/>
    </row>
    <row r="713" spans="2:32" x14ac:dyDescent="0.2">
      <c r="B713" s="506" t="s">
        <v>94</v>
      </c>
      <c r="C713" s="505" t="s">
        <v>2112</v>
      </c>
      <c r="D713" s="443" t="s">
        <v>2813</v>
      </c>
      <c r="E713" s="445" t="s">
        <v>55</v>
      </c>
      <c r="F713" s="500"/>
      <c r="G713" s="443">
        <v>2</v>
      </c>
      <c r="H713" s="443">
        <v>6</v>
      </c>
      <c r="I713" s="443"/>
      <c r="J713" s="443"/>
      <c r="K713" s="443"/>
      <c r="L713" s="443"/>
      <c r="M713" s="443"/>
      <c r="N713" s="443"/>
      <c r="O713" s="443"/>
      <c r="P713" s="443"/>
      <c r="Q713" s="443"/>
      <c r="R713" s="446"/>
      <c r="S713" s="501" t="s">
        <v>2962</v>
      </c>
      <c r="T713" s="442"/>
      <c r="U713" s="443"/>
      <c r="V713" s="443"/>
      <c r="W713" s="444"/>
      <c r="X713" s="445"/>
      <c r="Y713" s="502"/>
      <c r="Z713" s="443"/>
      <c r="AA713" s="443"/>
      <c r="AB713" s="444"/>
      <c r="AC713" s="445"/>
      <c r="AD713" s="32"/>
      <c r="AE713" s="444"/>
      <c r="AF713" s="503"/>
    </row>
    <row r="714" spans="2:32" x14ac:dyDescent="0.2">
      <c r="B714" s="506" t="s">
        <v>94</v>
      </c>
      <c r="C714" s="505" t="s">
        <v>2112</v>
      </c>
      <c r="D714" s="443" t="s">
        <v>2814</v>
      </c>
      <c r="E714" s="445" t="s">
        <v>42</v>
      </c>
      <c r="F714" s="500"/>
      <c r="G714" s="443">
        <v>3</v>
      </c>
      <c r="H714" s="443"/>
      <c r="I714" s="443"/>
      <c r="J714" s="443"/>
      <c r="K714" s="443"/>
      <c r="L714" s="443"/>
      <c r="M714" s="443"/>
      <c r="N714" s="443"/>
      <c r="O714" s="443"/>
      <c r="P714" s="443"/>
      <c r="Q714" s="443"/>
      <c r="R714" s="446"/>
      <c r="S714" s="501" t="s">
        <v>2963</v>
      </c>
      <c r="T714" s="442"/>
      <c r="U714" s="443"/>
      <c r="V714" s="443"/>
      <c r="W714" s="444"/>
      <c r="X714" s="445"/>
      <c r="Y714" s="502"/>
      <c r="Z714" s="443"/>
      <c r="AA714" s="443"/>
      <c r="AB714" s="444"/>
      <c r="AC714" s="445"/>
      <c r="AD714" s="32"/>
      <c r="AE714" s="444"/>
      <c r="AF714" s="503"/>
    </row>
    <row r="715" spans="2:32" x14ac:dyDescent="0.2">
      <c r="B715" s="506" t="s">
        <v>94</v>
      </c>
      <c r="C715" s="505" t="s">
        <v>2112</v>
      </c>
      <c r="D715" s="443" t="s">
        <v>2815</v>
      </c>
      <c r="E715" s="445" t="s">
        <v>55</v>
      </c>
      <c r="F715" s="500"/>
      <c r="G715" s="443">
        <v>1</v>
      </c>
      <c r="H715" s="443">
        <v>6</v>
      </c>
      <c r="I715" s="443"/>
      <c r="J715" s="443"/>
      <c r="K715" s="443"/>
      <c r="L715" s="443"/>
      <c r="M715" s="443"/>
      <c r="N715" s="443"/>
      <c r="O715" s="443"/>
      <c r="P715" s="443"/>
      <c r="Q715" s="443"/>
      <c r="R715" s="446"/>
      <c r="S715" s="501" t="s">
        <v>2964</v>
      </c>
      <c r="T715" s="442"/>
      <c r="U715" s="443"/>
      <c r="V715" s="443"/>
      <c r="W715" s="444"/>
      <c r="X715" s="445"/>
      <c r="Y715" s="502"/>
      <c r="Z715" s="443"/>
      <c r="AA715" s="443"/>
      <c r="AB715" s="444"/>
      <c r="AC715" s="445"/>
      <c r="AD715" s="32"/>
      <c r="AE715" s="444"/>
      <c r="AF715" s="503"/>
    </row>
    <row r="716" spans="2:32" x14ac:dyDescent="0.2">
      <c r="B716" s="506" t="s">
        <v>94</v>
      </c>
      <c r="C716" s="505" t="s">
        <v>2112</v>
      </c>
      <c r="D716" s="443" t="s">
        <v>2816</v>
      </c>
      <c r="E716" s="445" t="s">
        <v>42</v>
      </c>
      <c r="F716" s="500"/>
      <c r="G716" s="443">
        <v>3</v>
      </c>
      <c r="H716" s="443"/>
      <c r="I716" s="443"/>
      <c r="J716" s="443"/>
      <c r="K716" s="443"/>
      <c r="L716" s="443"/>
      <c r="M716" s="443"/>
      <c r="N716" s="443"/>
      <c r="O716" s="443"/>
      <c r="P716" s="443"/>
      <c r="Q716" s="443"/>
      <c r="R716" s="446"/>
      <c r="S716" s="501" t="s">
        <v>2937</v>
      </c>
      <c r="T716" s="442"/>
      <c r="U716" s="443"/>
      <c r="V716" s="443"/>
      <c r="W716" s="444"/>
      <c r="X716" s="445"/>
      <c r="Y716" s="502"/>
      <c r="Z716" s="443"/>
      <c r="AA716" s="443"/>
      <c r="AB716" s="444"/>
      <c r="AC716" s="445"/>
      <c r="AD716" s="32"/>
      <c r="AE716" s="444"/>
      <c r="AF716" s="503"/>
    </row>
    <row r="717" spans="2:32" x14ac:dyDescent="0.2">
      <c r="B717" s="506" t="s">
        <v>94</v>
      </c>
      <c r="C717" s="505" t="s">
        <v>2112</v>
      </c>
      <c r="D717" s="443" t="s">
        <v>2904</v>
      </c>
      <c r="E717" s="445" t="s">
        <v>49</v>
      </c>
      <c r="F717" s="500"/>
      <c r="G717" s="443" t="s">
        <v>2933</v>
      </c>
      <c r="H717" s="443" t="s">
        <v>2933</v>
      </c>
      <c r="I717" s="443" t="s">
        <v>2933</v>
      </c>
      <c r="J717" s="443" t="s">
        <v>2933</v>
      </c>
      <c r="K717" s="443" t="s">
        <v>2933</v>
      </c>
      <c r="L717" s="443"/>
      <c r="M717" s="443"/>
      <c r="N717" s="443" t="s">
        <v>2933</v>
      </c>
      <c r="O717" s="443"/>
      <c r="P717" s="443" t="s">
        <v>2933</v>
      </c>
      <c r="Q717" s="443"/>
      <c r="R717" s="446"/>
      <c r="S717" s="501" t="s">
        <v>3075</v>
      </c>
      <c r="T717" s="442"/>
      <c r="U717" s="443"/>
      <c r="V717" s="443"/>
      <c r="W717" s="444"/>
      <c r="X717" s="445"/>
      <c r="Y717" s="502"/>
      <c r="Z717" s="443"/>
      <c r="AA717" s="443"/>
      <c r="AB717" s="444"/>
      <c r="AC717" s="445"/>
      <c r="AD717" s="32"/>
      <c r="AE717" s="444"/>
      <c r="AF717" s="503"/>
    </row>
    <row r="718" spans="2:32" x14ac:dyDescent="0.2">
      <c r="B718" s="506" t="s">
        <v>94</v>
      </c>
      <c r="C718" s="505" t="s">
        <v>2112</v>
      </c>
      <c r="D718" s="443" t="s">
        <v>2822</v>
      </c>
      <c r="E718" s="445" t="s">
        <v>42</v>
      </c>
      <c r="F718" s="500"/>
      <c r="G718" s="443">
        <v>3</v>
      </c>
      <c r="H718" s="443"/>
      <c r="I718" s="443"/>
      <c r="J718" s="443"/>
      <c r="K718" s="443"/>
      <c r="L718" s="443"/>
      <c r="M718" s="443"/>
      <c r="N718" s="443">
        <v>3</v>
      </c>
      <c r="O718" s="443"/>
      <c r="P718" s="443"/>
      <c r="Q718" s="443"/>
      <c r="R718" s="446"/>
      <c r="S718" s="501" t="s">
        <v>2966</v>
      </c>
      <c r="T718" s="442"/>
      <c r="U718" s="443"/>
      <c r="V718" s="443"/>
      <c r="W718" s="444"/>
      <c r="X718" s="445"/>
      <c r="Y718" s="502"/>
      <c r="Z718" s="443"/>
      <c r="AA718" s="443"/>
      <c r="AB718" s="444"/>
      <c r="AC718" s="445"/>
      <c r="AD718" s="32"/>
      <c r="AE718" s="444"/>
      <c r="AF718" s="503"/>
    </row>
    <row r="719" spans="2:32" x14ac:dyDescent="0.2">
      <c r="B719" s="506" t="s">
        <v>94</v>
      </c>
      <c r="C719" s="505" t="s">
        <v>2112</v>
      </c>
      <c r="D719" s="443" t="s">
        <v>2823</v>
      </c>
      <c r="E719" s="445" t="s">
        <v>50</v>
      </c>
      <c r="F719" s="500"/>
      <c r="G719" s="443">
        <v>1</v>
      </c>
      <c r="H719" s="443"/>
      <c r="I719" s="443">
        <v>6</v>
      </c>
      <c r="J719" s="443"/>
      <c r="K719" s="443"/>
      <c r="L719" s="443"/>
      <c r="M719" s="443"/>
      <c r="N719" s="443"/>
      <c r="O719" s="443"/>
      <c r="P719" s="443"/>
      <c r="Q719" s="443"/>
      <c r="R719" s="446"/>
      <c r="S719" s="501" t="s">
        <v>2967</v>
      </c>
      <c r="T719" s="442"/>
      <c r="U719" s="443"/>
      <c r="V719" s="443"/>
      <c r="W719" s="444"/>
      <c r="X719" s="445"/>
      <c r="Y719" s="502"/>
      <c r="Z719" s="443"/>
      <c r="AA719" s="443"/>
      <c r="AB719" s="444"/>
      <c r="AC719" s="445"/>
      <c r="AD719" s="32"/>
      <c r="AE719" s="444"/>
      <c r="AF719" s="503"/>
    </row>
    <row r="720" spans="2:32" x14ac:dyDescent="0.2">
      <c r="B720" s="506" t="s">
        <v>94</v>
      </c>
      <c r="C720" s="505" t="s">
        <v>2112</v>
      </c>
      <c r="D720" s="443" t="s">
        <v>2824</v>
      </c>
      <c r="E720" s="445" t="s">
        <v>42</v>
      </c>
      <c r="F720" s="500"/>
      <c r="G720" s="443">
        <v>3</v>
      </c>
      <c r="H720" s="443"/>
      <c r="I720" s="443"/>
      <c r="J720" s="443"/>
      <c r="K720" s="443"/>
      <c r="L720" s="443"/>
      <c r="M720" s="443"/>
      <c r="N720" s="443">
        <v>3</v>
      </c>
      <c r="O720" s="443"/>
      <c r="P720" s="443"/>
      <c r="Q720" s="443"/>
      <c r="R720" s="446"/>
      <c r="S720" s="501" t="s">
        <v>2968</v>
      </c>
      <c r="T720" s="442"/>
      <c r="U720" s="443"/>
      <c r="V720" s="443"/>
      <c r="W720" s="444"/>
      <c r="X720" s="445"/>
      <c r="Y720" s="502"/>
      <c r="Z720" s="443"/>
      <c r="AA720" s="443"/>
      <c r="AB720" s="444"/>
      <c r="AC720" s="445"/>
      <c r="AD720" s="32"/>
      <c r="AE720" s="444"/>
      <c r="AF720" s="503"/>
    </row>
    <row r="721" spans="2:32" x14ac:dyDescent="0.2">
      <c r="B721" s="506" t="s">
        <v>94</v>
      </c>
      <c r="C721" s="505" t="s">
        <v>2112</v>
      </c>
      <c r="D721" s="443" t="s">
        <v>2825</v>
      </c>
      <c r="E721" s="445" t="s">
        <v>42</v>
      </c>
      <c r="F721" s="500"/>
      <c r="G721" s="443">
        <v>3</v>
      </c>
      <c r="H721" s="443"/>
      <c r="I721" s="443"/>
      <c r="J721" s="443"/>
      <c r="K721" s="443"/>
      <c r="L721" s="443"/>
      <c r="M721" s="443"/>
      <c r="N721" s="443"/>
      <c r="O721" s="443"/>
      <c r="P721" s="443"/>
      <c r="Q721" s="443"/>
      <c r="R721" s="446"/>
      <c r="S721" s="501" t="s">
        <v>2937</v>
      </c>
      <c r="T721" s="442"/>
      <c r="U721" s="443"/>
      <c r="V721" s="443"/>
      <c r="W721" s="444"/>
      <c r="X721" s="445"/>
      <c r="Y721" s="502"/>
      <c r="Z721" s="443"/>
      <c r="AA721" s="443"/>
      <c r="AB721" s="444"/>
      <c r="AC721" s="445"/>
      <c r="AD721" s="32"/>
      <c r="AE721" s="444"/>
      <c r="AF721" s="503"/>
    </row>
    <row r="722" spans="2:32" x14ac:dyDescent="0.2">
      <c r="B722" s="506" t="s">
        <v>94</v>
      </c>
      <c r="C722" s="505" t="s">
        <v>2112</v>
      </c>
      <c r="D722" s="443" t="s">
        <v>2826</v>
      </c>
      <c r="E722" s="445" t="s">
        <v>42</v>
      </c>
      <c r="F722" s="500"/>
      <c r="G722" s="443">
        <v>3</v>
      </c>
      <c r="H722" s="443"/>
      <c r="I722" s="443"/>
      <c r="J722" s="443"/>
      <c r="K722" s="443"/>
      <c r="L722" s="443"/>
      <c r="M722" s="443"/>
      <c r="N722" s="443">
        <v>3</v>
      </c>
      <c r="O722" s="443"/>
      <c r="P722" s="443"/>
      <c r="Q722" s="443"/>
      <c r="R722" s="446"/>
      <c r="S722" s="501" t="s">
        <v>2968</v>
      </c>
      <c r="T722" s="442"/>
      <c r="U722" s="443"/>
      <c r="V722" s="443"/>
      <c r="W722" s="444"/>
      <c r="X722" s="445"/>
      <c r="Y722" s="502"/>
      <c r="Z722" s="443"/>
      <c r="AA722" s="443"/>
      <c r="AB722" s="444"/>
      <c r="AC722" s="445"/>
      <c r="AD722" s="32"/>
      <c r="AE722" s="444"/>
      <c r="AF722" s="503"/>
    </row>
    <row r="723" spans="2:32" x14ac:dyDescent="0.2">
      <c r="B723" s="506" t="s">
        <v>94</v>
      </c>
      <c r="C723" s="505" t="s">
        <v>2112</v>
      </c>
      <c r="D723" s="443" t="s">
        <v>2827</v>
      </c>
      <c r="E723" s="445" t="s">
        <v>50</v>
      </c>
      <c r="F723" s="500"/>
      <c r="G723" s="443">
        <v>1</v>
      </c>
      <c r="H723" s="443"/>
      <c r="I723" s="443">
        <v>6</v>
      </c>
      <c r="J723" s="443"/>
      <c r="K723" s="443"/>
      <c r="L723" s="443"/>
      <c r="M723" s="443"/>
      <c r="N723" s="443"/>
      <c r="O723" s="443"/>
      <c r="P723" s="443"/>
      <c r="Q723" s="443"/>
      <c r="R723" s="446"/>
      <c r="S723" s="501" t="s">
        <v>2969</v>
      </c>
      <c r="T723" s="442"/>
      <c r="U723" s="443"/>
      <c r="V723" s="443"/>
      <c r="W723" s="444"/>
      <c r="X723" s="445"/>
      <c r="Y723" s="502"/>
      <c r="Z723" s="443"/>
      <c r="AA723" s="443"/>
      <c r="AB723" s="444"/>
      <c r="AC723" s="445"/>
      <c r="AD723" s="32"/>
      <c r="AE723" s="444"/>
      <c r="AF723" s="503"/>
    </row>
    <row r="724" spans="2:32" x14ac:dyDescent="0.2">
      <c r="B724" s="506" t="s">
        <v>94</v>
      </c>
      <c r="C724" s="505" t="s">
        <v>2112</v>
      </c>
      <c r="D724" s="443" t="s">
        <v>2828</v>
      </c>
      <c r="E724" s="445" t="s">
        <v>50</v>
      </c>
      <c r="F724" s="500"/>
      <c r="G724" s="443">
        <v>1</v>
      </c>
      <c r="H724" s="443"/>
      <c r="I724" s="443">
        <v>6</v>
      </c>
      <c r="J724" s="443"/>
      <c r="K724" s="443"/>
      <c r="L724" s="443"/>
      <c r="M724" s="443"/>
      <c r="N724" s="443">
        <v>3</v>
      </c>
      <c r="O724" s="443"/>
      <c r="P724" s="443"/>
      <c r="Q724" s="443"/>
      <c r="R724" s="446"/>
      <c r="S724" s="501" t="s">
        <v>2970</v>
      </c>
      <c r="T724" s="442"/>
      <c r="U724" s="443"/>
      <c r="V724" s="443"/>
      <c r="W724" s="444"/>
      <c r="X724" s="445"/>
      <c r="Y724" s="502"/>
      <c r="Z724" s="443"/>
      <c r="AA724" s="443"/>
      <c r="AB724" s="444"/>
      <c r="AC724" s="445"/>
      <c r="AD724" s="32"/>
      <c r="AE724" s="444"/>
      <c r="AF724" s="503"/>
    </row>
    <row r="725" spans="2:32" x14ac:dyDescent="0.2">
      <c r="B725" s="506" t="s">
        <v>94</v>
      </c>
      <c r="C725" s="505" t="s">
        <v>2112</v>
      </c>
      <c r="D725" s="443" t="s">
        <v>2829</v>
      </c>
      <c r="E725" s="445" t="s">
        <v>55</v>
      </c>
      <c r="F725" s="500"/>
      <c r="G725" s="443">
        <v>1</v>
      </c>
      <c r="H725" s="443"/>
      <c r="I725" s="443">
        <v>6</v>
      </c>
      <c r="J725" s="443"/>
      <c r="K725" s="443"/>
      <c r="L725" s="443"/>
      <c r="M725" s="443"/>
      <c r="N725" s="443"/>
      <c r="O725" s="443"/>
      <c r="P725" s="443"/>
      <c r="Q725" s="443"/>
      <c r="R725" s="446"/>
      <c r="S725" s="501" t="s">
        <v>2967</v>
      </c>
      <c r="T725" s="442"/>
      <c r="U725" s="443"/>
      <c r="V725" s="443"/>
      <c r="W725" s="444"/>
      <c r="X725" s="445"/>
      <c r="Y725" s="502"/>
      <c r="Z725" s="443"/>
      <c r="AA725" s="443"/>
      <c r="AB725" s="444"/>
      <c r="AC725" s="445"/>
      <c r="AD725" s="32"/>
      <c r="AE725" s="444"/>
      <c r="AF725" s="503"/>
    </row>
    <row r="726" spans="2:32" x14ac:dyDescent="0.2">
      <c r="B726" s="506" t="s">
        <v>94</v>
      </c>
      <c r="C726" s="505" t="s">
        <v>2112</v>
      </c>
      <c r="D726" s="443" t="s">
        <v>2830</v>
      </c>
      <c r="E726" s="445" t="s">
        <v>49</v>
      </c>
      <c r="F726" s="500"/>
      <c r="G726" s="443">
        <v>3</v>
      </c>
      <c r="H726" s="443"/>
      <c r="I726" s="443">
        <v>3</v>
      </c>
      <c r="J726" s="443"/>
      <c r="K726" s="443">
        <v>3</v>
      </c>
      <c r="L726" s="443"/>
      <c r="M726" s="443"/>
      <c r="N726" s="443">
        <v>3</v>
      </c>
      <c r="O726" s="443"/>
      <c r="P726" s="443"/>
      <c r="Q726" s="443"/>
      <c r="R726" s="446"/>
      <c r="S726" s="501" t="s">
        <v>2971</v>
      </c>
      <c r="T726" s="442"/>
      <c r="U726" s="443"/>
      <c r="V726" s="443"/>
      <c r="W726" s="444"/>
      <c r="X726" s="445"/>
      <c r="Y726" s="502"/>
      <c r="Z726" s="443"/>
      <c r="AA726" s="443"/>
      <c r="AB726" s="444"/>
      <c r="AC726" s="445"/>
      <c r="AD726" s="32"/>
      <c r="AE726" s="444"/>
      <c r="AF726" s="503"/>
    </row>
    <row r="727" spans="2:32" x14ac:dyDescent="0.2">
      <c r="B727" s="506" t="s">
        <v>94</v>
      </c>
      <c r="C727" s="505" t="s">
        <v>2112</v>
      </c>
      <c r="D727" s="443" t="s">
        <v>2831</v>
      </c>
      <c r="E727" s="445" t="s">
        <v>55</v>
      </c>
      <c r="F727" s="500"/>
      <c r="G727" s="443">
        <v>1</v>
      </c>
      <c r="H727" s="443"/>
      <c r="I727" s="443">
        <v>6</v>
      </c>
      <c r="J727" s="443"/>
      <c r="K727" s="443"/>
      <c r="L727" s="443"/>
      <c r="M727" s="443"/>
      <c r="N727" s="443"/>
      <c r="O727" s="443"/>
      <c r="P727" s="443"/>
      <c r="Q727" s="443"/>
      <c r="R727" s="446"/>
      <c r="S727" s="509" t="s">
        <v>2954</v>
      </c>
      <c r="T727" s="442"/>
      <c r="U727" s="443"/>
      <c r="V727" s="443"/>
      <c r="W727" s="444"/>
      <c r="X727" s="445"/>
      <c r="Y727" s="502"/>
      <c r="Z727" s="443"/>
      <c r="AA727" s="443"/>
      <c r="AB727" s="444"/>
      <c r="AC727" s="445"/>
      <c r="AD727" s="32"/>
      <c r="AE727" s="444"/>
      <c r="AF727" s="503"/>
    </row>
    <row r="728" spans="2:32" x14ac:dyDescent="0.2">
      <c r="B728" s="506" t="s">
        <v>94</v>
      </c>
      <c r="C728" s="505" t="s">
        <v>2112</v>
      </c>
      <c r="D728" s="443" t="s">
        <v>2832</v>
      </c>
      <c r="E728" s="445" t="s">
        <v>49</v>
      </c>
      <c r="F728" s="500"/>
      <c r="G728" s="443"/>
      <c r="H728" s="443"/>
      <c r="I728" s="443">
        <v>3</v>
      </c>
      <c r="J728" s="443"/>
      <c r="K728" s="443">
        <v>3</v>
      </c>
      <c r="L728" s="443"/>
      <c r="M728" s="443"/>
      <c r="N728" s="443"/>
      <c r="O728" s="443"/>
      <c r="P728" s="443"/>
      <c r="Q728" s="443"/>
      <c r="R728" s="446"/>
      <c r="S728" s="501" t="s">
        <v>2972</v>
      </c>
      <c r="T728" s="442"/>
      <c r="U728" s="443"/>
      <c r="V728" s="443"/>
      <c r="W728" s="444"/>
      <c r="X728" s="445"/>
      <c r="Y728" s="502"/>
      <c r="Z728" s="443"/>
      <c r="AA728" s="443"/>
      <c r="AB728" s="444"/>
      <c r="AC728" s="445"/>
      <c r="AD728" s="32"/>
      <c r="AE728" s="444"/>
      <c r="AF728" s="503"/>
    </row>
    <row r="729" spans="2:32" x14ac:dyDescent="0.2">
      <c r="B729" s="506" t="s">
        <v>94</v>
      </c>
      <c r="C729" s="505" t="s">
        <v>2112</v>
      </c>
      <c r="D729" s="443" t="s">
        <v>2833</v>
      </c>
      <c r="E729" s="445" t="s">
        <v>1109</v>
      </c>
      <c r="F729" s="500"/>
      <c r="G729" s="443">
        <v>4</v>
      </c>
      <c r="H729" s="443"/>
      <c r="I729" s="443">
        <v>3</v>
      </c>
      <c r="J729" s="443"/>
      <c r="K729" s="443"/>
      <c r="L729" s="443"/>
      <c r="M729" s="443"/>
      <c r="N729" s="443"/>
      <c r="O729" s="443"/>
      <c r="P729" s="443"/>
      <c r="Q729" s="443"/>
      <c r="R729" s="446"/>
      <c r="S729" s="501" t="s">
        <v>2962</v>
      </c>
      <c r="T729" s="442"/>
      <c r="U729" s="443"/>
      <c r="V729" s="443"/>
      <c r="W729" s="444"/>
      <c r="X729" s="445"/>
      <c r="Y729" s="502"/>
      <c r="Z729" s="443"/>
      <c r="AA729" s="443"/>
      <c r="AB729" s="444"/>
      <c r="AC729" s="445"/>
      <c r="AD729" s="32"/>
      <c r="AE729" s="444"/>
      <c r="AF729" s="503"/>
    </row>
    <row r="730" spans="2:32" x14ac:dyDescent="0.2">
      <c r="B730" s="506" t="s">
        <v>94</v>
      </c>
      <c r="C730" s="505" t="s">
        <v>2112</v>
      </c>
      <c r="D730" s="443" t="s">
        <v>2834</v>
      </c>
      <c r="E730" s="445" t="s">
        <v>49</v>
      </c>
      <c r="F730" s="500"/>
      <c r="G730" s="443"/>
      <c r="H730" s="443"/>
      <c r="I730" s="443">
        <v>3</v>
      </c>
      <c r="J730" s="443"/>
      <c r="K730" s="443">
        <v>3</v>
      </c>
      <c r="L730" s="443"/>
      <c r="M730" s="443"/>
      <c r="N730" s="443"/>
      <c r="O730" s="443"/>
      <c r="P730" s="443"/>
      <c r="Q730" s="443"/>
      <c r="R730" s="446"/>
      <c r="S730" s="501" t="s">
        <v>2973</v>
      </c>
      <c r="T730" s="442"/>
      <c r="U730" s="443"/>
      <c r="V730" s="443"/>
      <c r="W730" s="444"/>
      <c r="X730" s="445"/>
      <c r="Y730" s="502"/>
      <c r="Z730" s="443"/>
      <c r="AA730" s="443"/>
      <c r="AB730" s="444"/>
      <c r="AC730" s="445"/>
      <c r="AD730" s="32"/>
      <c r="AE730" s="444"/>
      <c r="AF730" s="503"/>
    </row>
    <row r="731" spans="2:32" x14ac:dyDescent="0.2">
      <c r="B731" s="506" t="s">
        <v>94</v>
      </c>
      <c r="C731" s="505" t="s">
        <v>2112</v>
      </c>
      <c r="D731" s="443" t="s">
        <v>2835</v>
      </c>
      <c r="E731" s="445" t="s">
        <v>49</v>
      </c>
      <c r="F731" s="500"/>
      <c r="G731" s="443"/>
      <c r="H731" s="443"/>
      <c r="I731" s="443">
        <v>3</v>
      </c>
      <c r="J731" s="443"/>
      <c r="K731" s="443"/>
      <c r="L731" s="443"/>
      <c r="M731" s="443"/>
      <c r="N731" s="443"/>
      <c r="O731" s="443"/>
      <c r="P731" s="443"/>
      <c r="Q731" s="443"/>
      <c r="R731" s="446"/>
      <c r="S731" s="509" t="s">
        <v>2954</v>
      </c>
      <c r="T731" s="442"/>
      <c r="U731" s="443"/>
      <c r="V731" s="443"/>
      <c r="W731" s="444"/>
      <c r="X731" s="445"/>
      <c r="Y731" s="502"/>
      <c r="Z731" s="443"/>
      <c r="AA731" s="443"/>
      <c r="AB731" s="444"/>
      <c r="AC731" s="445"/>
      <c r="AD731" s="32"/>
      <c r="AE731" s="444"/>
      <c r="AF731" s="503"/>
    </row>
    <row r="732" spans="2:32" x14ac:dyDescent="0.2">
      <c r="B732" s="506" t="s">
        <v>94</v>
      </c>
      <c r="C732" s="505" t="s">
        <v>2112</v>
      </c>
      <c r="D732" s="443" t="s">
        <v>2905</v>
      </c>
      <c r="E732" s="445" t="s">
        <v>44</v>
      </c>
      <c r="F732" s="500"/>
      <c r="G732" s="443">
        <v>1</v>
      </c>
      <c r="H732" s="443">
        <v>6</v>
      </c>
      <c r="I732" s="443"/>
      <c r="J732" s="443"/>
      <c r="K732" s="443"/>
      <c r="L732" s="443"/>
      <c r="M732" s="443"/>
      <c r="N732" s="443"/>
      <c r="O732" s="443"/>
      <c r="P732" s="443"/>
      <c r="Q732" s="443"/>
      <c r="R732" s="446"/>
      <c r="S732" s="509" t="s">
        <v>1322</v>
      </c>
      <c r="T732" s="442"/>
      <c r="U732" s="443"/>
      <c r="V732" s="443"/>
      <c r="W732" s="444"/>
      <c r="X732" s="445"/>
      <c r="Y732" s="502"/>
      <c r="Z732" s="443"/>
      <c r="AA732" s="443"/>
      <c r="AB732" s="444"/>
      <c r="AC732" s="445"/>
      <c r="AD732" s="32"/>
      <c r="AE732" s="444"/>
      <c r="AF732" s="503"/>
    </row>
    <row r="733" spans="2:32" x14ac:dyDescent="0.2">
      <c r="B733" s="506" t="s">
        <v>94</v>
      </c>
      <c r="C733" s="505" t="s">
        <v>2112</v>
      </c>
      <c r="D733" s="443" t="s">
        <v>2914</v>
      </c>
      <c r="E733" s="445" t="s">
        <v>42</v>
      </c>
      <c r="F733" s="500"/>
      <c r="G733" s="443">
        <v>3</v>
      </c>
      <c r="H733" s="443"/>
      <c r="I733" s="443"/>
      <c r="J733" s="443"/>
      <c r="K733" s="443"/>
      <c r="L733" s="443"/>
      <c r="M733" s="443"/>
      <c r="N733" s="443"/>
      <c r="O733" s="443"/>
      <c r="P733" s="443"/>
      <c r="Q733" s="443"/>
      <c r="R733" s="446"/>
      <c r="S733" s="501" t="s">
        <v>3101</v>
      </c>
      <c r="T733" s="442"/>
      <c r="U733" s="443"/>
      <c r="V733" s="443"/>
      <c r="W733" s="444"/>
      <c r="X733" s="445"/>
      <c r="Y733" s="502"/>
      <c r="Z733" s="443"/>
      <c r="AA733" s="443"/>
      <c r="AB733" s="444"/>
      <c r="AC733" s="445"/>
      <c r="AD733" s="32"/>
      <c r="AE733" s="444"/>
      <c r="AF733" s="503"/>
    </row>
    <row r="734" spans="2:32" x14ac:dyDescent="0.2">
      <c r="B734" s="506" t="s">
        <v>94</v>
      </c>
      <c r="C734" s="505" t="s">
        <v>2112</v>
      </c>
      <c r="D734" s="443" t="s">
        <v>2915</v>
      </c>
      <c r="E734" s="445" t="s">
        <v>42</v>
      </c>
      <c r="F734" s="500"/>
      <c r="G734" s="443">
        <v>3</v>
      </c>
      <c r="H734" s="443"/>
      <c r="I734" s="443"/>
      <c r="J734" s="443"/>
      <c r="K734" s="443"/>
      <c r="L734" s="443"/>
      <c r="M734" s="443"/>
      <c r="N734" s="443"/>
      <c r="O734" s="443"/>
      <c r="P734" s="443"/>
      <c r="Q734" s="443"/>
      <c r="R734" s="446"/>
      <c r="S734" s="501" t="s">
        <v>1319</v>
      </c>
      <c r="T734" s="442"/>
      <c r="U734" s="443"/>
      <c r="V734" s="443"/>
      <c r="W734" s="444"/>
      <c r="X734" s="445"/>
      <c r="Y734" s="502"/>
      <c r="Z734" s="443"/>
      <c r="AA734" s="443"/>
      <c r="AB734" s="444"/>
      <c r="AC734" s="445"/>
      <c r="AD734" s="32"/>
      <c r="AE734" s="444"/>
      <c r="AF734" s="503"/>
    </row>
    <row r="735" spans="2:32" x14ac:dyDescent="0.2">
      <c r="B735" s="506" t="s">
        <v>94</v>
      </c>
      <c r="C735" s="505" t="s">
        <v>2112</v>
      </c>
      <c r="D735" s="443" t="s">
        <v>2916</v>
      </c>
      <c r="E735" s="445" t="s">
        <v>42</v>
      </c>
      <c r="F735" s="500"/>
      <c r="G735" s="443">
        <v>3</v>
      </c>
      <c r="H735" s="443"/>
      <c r="I735" s="443"/>
      <c r="J735" s="443"/>
      <c r="K735" s="443"/>
      <c r="L735" s="443"/>
      <c r="M735" s="443"/>
      <c r="N735" s="443"/>
      <c r="O735" s="443"/>
      <c r="P735" s="443"/>
      <c r="Q735" s="443"/>
      <c r="R735" s="446"/>
      <c r="S735" s="501" t="s">
        <v>1319</v>
      </c>
      <c r="T735" s="442"/>
      <c r="U735" s="443"/>
      <c r="V735" s="443"/>
      <c r="W735" s="444"/>
      <c r="X735" s="445"/>
      <c r="Y735" s="502"/>
      <c r="Z735" s="443"/>
      <c r="AA735" s="443"/>
      <c r="AB735" s="444"/>
      <c r="AC735" s="445"/>
      <c r="AD735" s="32"/>
      <c r="AE735" s="444"/>
      <c r="AF735" s="503"/>
    </row>
    <row r="736" spans="2:32" x14ac:dyDescent="0.2">
      <c r="B736" s="506" t="s">
        <v>94</v>
      </c>
      <c r="C736" s="505" t="s">
        <v>2112</v>
      </c>
      <c r="D736" s="443" t="s">
        <v>2917</v>
      </c>
      <c r="E736" s="445" t="s">
        <v>42</v>
      </c>
      <c r="F736" s="500"/>
      <c r="G736" s="443">
        <v>3</v>
      </c>
      <c r="H736" s="443"/>
      <c r="I736" s="443"/>
      <c r="J736" s="443"/>
      <c r="K736" s="443"/>
      <c r="L736" s="443"/>
      <c r="M736" s="443"/>
      <c r="N736" s="443"/>
      <c r="O736" s="443"/>
      <c r="P736" s="443"/>
      <c r="Q736" s="443"/>
      <c r="R736" s="446"/>
      <c r="S736" s="501" t="s">
        <v>3101</v>
      </c>
      <c r="T736" s="442"/>
      <c r="U736" s="443"/>
      <c r="V736" s="443"/>
      <c r="W736" s="444"/>
      <c r="X736" s="445"/>
      <c r="Y736" s="502"/>
      <c r="Z736" s="443"/>
      <c r="AA736" s="443"/>
      <c r="AB736" s="444"/>
      <c r="AC736" s="445"/>
      <c r="AD736" s="32"/>
      <c r="AE736" s="444"/>
      <c r="AF736" s="503"/>
    </row>
    <row r="737" spans="2:32" x14ac:dyDescent="0.2">
      <c r="B737" s="506" t="s">
        <v>94</v>
      </c>
      <c r="C737" s="505" t="s">
        <v>2112</v>
      </c>
      <c r="D737" s="443" t="s">
        <v>2918</v>
      </c>
      <c r="E737" s="445" t="s">
        <v>42</v>
      </c>
      <c r="F737" s="500"/>
      <c r="G737" s="443">
        <v>3</v>
      </c>
      <c r="H737" s="443"/>
      <c r="I737" s="443"/>
      <c r="J737" s="443"/>
      <c r="K737" s="443"/>
      <c r="L737" s="443"/>
      <c r="M737" s="443"/>
      <c r="N737" s="443"/>
      <c r="O737" s="443"/>
      <c r="P737" s="443"/>
      <c r="Q737" s="443"/>
      <c r="R737" s="446"/>
      <c r="S737" s="501" t="s">
        <v>1319</v>
      </c>
      <c r="T737" s="442"/>
      <c r="U737" s="443"/>
      <c r="V737" s="443"/>
      <c r="W737" s="444"/>
      <c r="X737" s="445"/>
      <c r="Y737" s="502"/>
      <c r="Z737" s="443"/>
      <c r="AA737" s="443"/>
      <c r="AB737" s="444"/>
      <c r="AC737" s="445"/>
      <c r="AD737" s="32"/>
      <c r="AE737" s="444"/>
      <c r="AF737" s="503"/>
    </row>
    <row r="738" spans="2:32" x14ac:dyDescent="0.2">
      <c r="B738" s="506" t="s">
        <v>94</v>
      </c>
      <c r="C738" s="505" t="s">
        <v>2112</v>
      </c>
      <c r="D738" s="443" t="s">
        <v>2919</v>
      </c>
      <c r="E738" s="445" t="s">
        <v>1922</v>
      </c>
      <c r="F738" s="500"/>
      <c r="G738" s="443">
        <v>6</v>
      </c>
      <c r="H738" s="443"/>
      <c r="I738" s="443"/>
      <c r="J738" s="443"/>
      <c r="K738" s="443"/>
      <c r="L738" s="443"/>
      <c r="M738" s="443"/>
      <c r="N738" s="443"/>
      <c r="O738" s="443"/>
      <c r="P738" s="443"/>
      <c r="Q738" s="443"/>
      <c r="R738" s="446"/>
      <c r="S738" s="501" t="s">
        <v>1558</v>
      </c>
      <c r="T738" s="442"/>
      <c r="U738" s="443"/>
      <c r="V738" s="443"/>
      <c r="W738" s="444"/>
      <c r="X738" s="445"/>
      <c r="Y738" s="502"/>
      <c r="Z738" s="443"/>
      <c r="AA738" s="443"/>
      <c r="AB738" s="444"/>
      <c r="AC738" s="445"/>
      <c r="AD738" s="32"/>
      <c r="AE738" s="444"/>
      <c r="AF738" s="503"/>
    </row>
    <row r="739" spans="2:32" x14ac:dyDescent="0.2">
      <c r="B739" s="506" t="s">
        <v>94</v>
      </c>
      <c r="C739" s="505" t="s">
        <v>2112</v>
      </c>
      <c r="D739" s="443" t="s">
        <v>2920</v>
      </c>
      <c r="E739" s="445" t="s">
        <v>1109</v>
      </c>
      <c r="F739" s="500"/>
      <c r="G739" s="443">
        <v>8</v>
      </c>
      <c r="H739" s="443">
        <v>3</v>
      </c>
      <c r="I739" s="443"/>
      <c r="J739" s="443"/>
      <c r="K739" s="443"/>
      <c r="L739" s="443"/>
      <c r="M739" s="443"/>
      <c r="N739" s="443"/>
      <c r="O739" s="443"/>
      <c r="P739" s="443"/>
      <c r="Q739" s="443"/>
      <c r="R739" s="446"/>
      <c r="S739" s="501" t="s">
        <v>1558</v>
      </c>
      <c r="T739" s="442"/>
      <c r="U739" s="443"/>
      <c r="V739" s="443"/>
      <c r="W739" s="444"/>
      <c r="X739" s="445"/>
      <c r="Y739" s="502"/>
      <c r="Z739" s="443"/>
      <c r="AA739" s="443"/>
      <c r="AB739" s="444"/>
      <c r="AC739" s="445"/>
      <c r="AD739" s="32"/>
      <c r="AE739" s="444"/>
      <c r="AF739" s="503"/>
    </row>
    <row r="740" spans="2:32" x14ac:dyDescent="0.2">
      <c r="B740" s="506" t="s">
        <v>94</v>
      </c>
      <c r="C740" s="505" t="s">
        <v>2112</v>
      </c>
      <c r="D740" s="443" t="s">
        <v>2921</v>
      </c>
      <c r="E740" s="445" t="s">
        <v>52</v>
      </c>
      <c r="F740" s="500"/>
      <c r="G740" s="443"/>
      <c r="H740" s="443">
        <v>3</v>
      </c>
      <c r="I740" s="443"/>
      <c r="J740" s="443"/>
      <c r="K740" s="443">
        <v>3</v>
      </c>
      <c r="L740" s="443"/>
      <c r="M740" s="443"/>
      <c r="N740" s="443">
        <v>3</v>
      </c>
      <c r="O740" s="443"/>
      <c r="P740" s="443"/>
      <c r="Q740" s="443"/>
      <c r="R740" s="446"/>
      <c r="S740" s="501" t="s">
        <v>3102</v>
      </c>
      <c r="T740" s="442"/>
      <c r="U740" s="443"/>
      <c r="V740" s="443"/>
      <c r="W740" s="444"/>
      <c r="X740" s="445"/>
      <c r="Y740" s="502"/>
      <c r="Z740" s="443"/>
      <c r="AA740" s="443"/>
      <c r="AB740" s="444"/>
      <c r="AC740" s="445"/>
      <c r="AD740" s="32"/>
      <c r="AE740" s="444"/>
      <c r="AF740" s="503"/>
    </row>
    <row r="741" spans="2:32" x14ac:dyDescent="0.2">
      <c r="B741" s="506" t="s">
        <v>94</v>
      </c>
      <c r="C741" s="505" t="s">
        <v>2112</v>
      </c>
      <c r="D741" s="443" t="s">
        <v>2922</v>
      </c>
      <c r="E741" s="445" t="s">
        <v>42</v>
      </c>
      <c r="F741" s="500"/>
      <c r="G741" s="443">
        <v>6</v>
      </c>
      <c r="H741" s="443"/>
      <c r="I741" s="443"/>
      <c r="J741" s="443"/>
      <c r="K741" s="443"/>
      <c r="L741" s="443"/>
      <c r="M741" s="443"/>
      <c r="N741" s="443"/>
      <c r="O741" s="443"/>
      <c r="P741" s="443"/>
      <c r="Q741" s="443"/>
      <c r="R741" s="446"/>
      <c r="S741" s="501" t="s">
        <v>1120</v>
      </c>
      <c r="T741" s="442"/>
      <c r="U741" s="443"/>
      <c r="V741" s="443"/>
      <c r="W741" s="444"/>
      <c r="X741" s="445"/>
      <c r="Y741" s="502"/>
      <c r="Z741" s="443"/>
      <c r="AA741" s="443"/>
      <c r="AB741" s="444"/>
      <c r="AC741" s="445"/>
      <c r="AD741" s="32"/>
      <c r="AE741" s="444"/>
      <c r="AF741" s="503"/>
    </row>
    <row r="742" spans="2:32" x14ac:dyDescent="0.2">
      <c r="B742" s="506" t="s">
        <v>94</v>
      </c>
      <c r="C742" s="505" t="s">
        <v>2112</v>
      </c>
      <c r="D742" s="443" t="s">
        <v>2923</v>
      </c>
      <c r="E742" s="445" t="s">
        <v>42</v>
      </c>
      <c r="F742" s="500"/>
      <c r="G742" s="443">
        <v>3</v>
      </c>
      <c r="H742" s="443"/>
      <c r="I742" s="443"/>
      <c r="J742" s="443"/>
      <c r="K742" s="443"/>
      <c r="L742" s="443"/>
      <c r="M742" s="443"/>
      <c r="N742" s="443"/>
      <c r="O742" s="443"/>
      <c r="P742" s="443"/>
      <c r="Q742" s="443"/>
      <c r="R742" s="446"/>
      <c r="S742" s="501" t="s">
        <v>1120</v>
      </c>
      <c r="T742" s="442"/>
      <c r="U742" s="443"/>
      <c r="V742" s="443"/>
      <c r="W742" s="444"/>
      <c r="X742" s="445"/>
      <c r="Y742" s="502"/>
      <c r="Z742" s="443"/>
      <c r="AA742" s="443"/>
      <c r="AB742" s="444"/>
      <c r="AC742" s="445"/>
      <c r="AD742" s="32"/>
      <c r="AE742" s="444"/>
      <c r="AF742" s="503"/>
    </row>
    <row r="743" spans="2:32" x14ac:dyDescent="0.2">
      <c r="B743" s="506" t="s">
        <v>94</v>
      </c>
      <c r="C743" s="505" t="s">
        <v>2112</v>
      </c>
      <c r="D743" s="443" t="s">
        <v>2906</v>
      </c>
      <c r="E743" s="445" t="s">
        <v>42</v>
      </c>
      <c r="F743" s="500"/>
      <c r="G743" s="443">
        <v>3</v>
      </c>
      <c r="H743" s="443"/>
      <c r="I743" s="443"/>
      <c r="J743" s="443"/>
      <c r="K743" s="443"/>
      <c r="L743" s="443"/>
      <c r="M743" s="443"/>
      <c r="N743" s="443"/>
      <c r="O743" s="443"/>
      <c r="P743" s="443"/>
      <c r="Q743" s="443"/>
      <c r="R743" s="446"/>
      <c r="S743" s="501" t="s">
        <v>3097</v>
      </c>
      <c r="T743" s="442"/>
      <c r="U743" s="443"/>
      <c r="V743" s="443"/>
      <c r="W743" s="444"/>
      <c r="X743" s="445"/>
      <c r="Y743" s="502"/>
      <c r="Z743" s="443"/>
      <c r="AA743" s="443"/>
      <c r="AB743" s="444"/>
      <c r="AC743" s="445"/>
      <c r="AD743" s="32"/>
      <c r="AE743" s="444"/>
      <c r="AF743" s="503"/>
    </row>
    <row r="744" spans="2:32" x14ac:dyDescent="0.2">
      <c r="B744" s="506" t="s">
        <v>94</v>
      </c>
      <c r="C744" s="505" t="s">
        <v>2112</v>
      </c>
      <c r="D744" s="443" t="s">
        <v>2924</v>
      </c>
      <c r="E744" s="445" t="s">
        <v>42</v>
      </c>
      <c r="F744" s="500"/>
      <c r="G744" s="443">
        <v>3</v>
      </c>
      <c r="H744" s="443"/>
      <c r="I744" s="443"/>
      <c r="J744" s="443"/>
      <c r="K744" s="443"/>
      <c r="L744" s="443"/>
      <c r="M744" s="443"/>
      <c r="N744" s="443"/>
      <c r="O744" s="443"/>
      <c r="P744" s="443"/>
      <c r="Q744" s="443"/>
      <c r="R744" s="446"/>
      <c r="S744" s="501" t="s">
        <v>1120</v>
      </c>
      <c r="T744" s="442"/>
      <c r="U744" s="443"/>
      <c r="V744" s="443"/>
      <c r="W744" s="444"/>
      <c r="X744" s="445"/>
      <c r="Y744" s="502"/>
      <c r="Z744" s="443"/>
      <c r="AA744" s="443"/>
      <c r="AB744" s="444"/>
      <c r="AC744" s="445"/>
      <c r="AD744" s="32"/>
      <c r="AE744" s="444"/>
      <c r="AF744" s="503"/>
    </row>
    <row r="745" spans="2:32" x14ac:dyDescent="0.2">
      <c r="B745" s="506" t="s">
        <v>94</v>
      </c>
      <c r="C745" s="505" t="s">
        <v>2112</v>
      </c>
      <c r="D745" s="443" t="s">
        <v>2925</v>
      </c>
      <c r="E745" s="445" t="s">
        <v>42</v>
      </c>
      <c r="F745" s="500"/>
      <c r="G745" s="443">
        <v>3</v>
      </c>
      <c r="H745" s="443"/>
      <c r="I745" s="443"/>
      <c r="J745" s="443"/>
      <c r="K745" s="443"/>
      <c r="L745" s="443"/>
      <c r="M745" s="443"/>
      <c r="N745" s="443"/>
      <c r="O745" s="443"/>
      <c r="P745" s="443"/>
      <c r="Q745" s="443"/>
      <c r="R745" s="446"/>
      <c r="S745" s="501" t="s">
        <v>1120</v>
      </c>
      <c r="T745" s="442"/>
      <c r="U745" s="443"/>
      <c r="V745" s="443"/>
      <c r="W745" s="444"/>
      <c r="X745" s="445"/>
      <c r="Y745" s="502"/>
      <c r="Z745" s="443"/>
      <c r="AA745" s="443"/>
      <c r="AB745" s="444"/>
      <c r="AC745" s="445"/>
      <c r="AD745" s="32"/>
      <c r="AE745" s="444"/>
      <c r="AF745" s="503"/>
    </row>
    <row r="746" spans="2:32" x14ac:dyDescent="0.2">
      <c r="B746" s="506" t="s">
        <v>94</v>
      </c>
      <c r="C746" s="505" t="s">
        <v>2112</v>
      </c>
      <c r="D746" s="443" t="s">
        <v>2926</v>
      </c>
      <c r="E746" s="445" t="s">
        <v>50</v>
      </c>
      <c r="F746" s="500"/>
      <c r="G746" s="443"/>
      <c r="H746" s="443">
        <v>6</v>
      </c>
      <c r="I746" s="443"/>
      <c r="J746" s="443"/>
      <c r="K746" s="443"/>
      <c r="L746" s="443"/>
      <c r="M746" s="443"/>
      <c r="N746" s="443"/>
      <c r="O746" s="443"/>
      <c r="P746" s="443"/>
      <c r="Q746" s="443"/>
      <c r="R746" s="446"/>
      <c r="S746" s="501" t="s">
        <v>3103</v>
      </c>
      <c r="T746" s="442"/>
      <c r="U746" s="443"/>
      <c r="V746" s="443"/>
      <c r="W746" s="444"/>
      <c r="X746" s="445"/>
      <c r="Y746" s="502"/>
      <c r="Z746" s="443"/>
      <c r="AA746" s="443"/>
      <c r="AB746" s="444"/>
      <c r="AC746" s="445"/>
      <c r="AD746" s="32"/>
      <c r="AE746" s="444"/>
      <c r="AF746" s="503"/>
    </row>
    <row r="747" spans="2:32" x14ac:dyDescent="0.2">
      <c r="B747" s="506" t="s">
        <v>94</v>
      </c>
      <c r="C747" s="505" t="s">
        <v>2112</v>
      </c>
      <c r="D747" s="443" t="s">
        <v>2927</v>
      </c>
      <c r="E747" s="445" t="s">
        <v>42</v>
      </c>
      <c r="F747" s="500"/>
      <c r="G747" s="443">
        <v>3</v>
      </c>
      <c r="H747" s="443"/>
      <c r="I747" s="443"/>
      <c r="J747" s="443"/>
      <c r="K747" s="443"/>
      <c r="L747" s="443"/>
      <c r="M747" s="443"/>
      <c r="N747" s="443"/>
      <c r="O747" s="443"/>
      <c r="P747" s="443"/>
      <c r="Q747" s="443"/>
      <c r="R747" s="446"/>
      <c r="S747" s="501" t="s">
        <v>1558</v>
      </c>
      <c r="T747" s="442"/>
      <c r="U747" s="443"/>
      <c r="V747" s="443"/>
      <c r="W747" s="444"/>
      <c r="X747" s="445"/>
      <c r="Y747" s="502"/>
      <c r="Z747" s="443"/>
      <c r="AA747" s="443"/>
      <c r="AB747" s="444"/>
      <c r="AC747" s="445"/>
      <c r="AD747" s="32"/>
      <c r="AE747" s="444"/>
      <c r="AF747" s="503"/>
    </row>
    <row r="748" spans="2:32" x14ac:dyDescent="0.2">
      <c r="B748" s="506" t="s">
        <v>94</v>
      </c>
      <c r="C748" s="505" t="s">
        <v>2112</v>
      </c>
      <c r="D748" s="443" t="s">
        <v>2928</v>
      </c>
      <c r="E748" s="445" t="s">
        <v>42</v>
      </c>
      <c r="F748" s="500"/>
      <c r="G748" s="443">
        <v>3</v>
      </c>
      <c r="H748" s="443"/>
      <c r="I748" s="443"/>
      <c r="J748" s="443"/>
      <c r="K748" s="443"/>
      <c r="L748" s="443"/>
      <c r="M748" s="443"/>
      <c r="N748" s="443"/>
      <c r="O748" s="443"/>
      <c r="P748" s="443"/>
      <c r="Q748" s="443"/>
      <c r="R748" s="446"/>
      <c r="S748" s="501" t="s">
        <v>1558</v>
      </c>
      <c r="T748" s="442"/>
      <c r="U748" s="443"/>
      <c r="V748" s="443"/>
      <c r="W748" s="444"/>
      <c r="X748" s="445"/>
      <c r="Y748" s="502"/>
      <c r="Z748" s="443"/>
      <c r="AA748" s="443"/>
      <c r="AB748" s="444"/>
      <c r="AC748" s="445"/>
      <c r="AD748" s="32"/>
      <c r="AE748" s="444"/>
      <c r="AF748" s="503"/>
    </row>
    <row r="749" spans="2:32" x14ac:dyDescent="0.2">
      <c r="B749" s="506" t="s">
        <v>94</v>
      </c>
      <c r="C749" s="505" t="s">
        <v>2112</v>
      </c>
      <c r="D749" s="443" t="s">
        <v>2929</v>
      </c>
      <c r="E749" s="445" t="s">
        <v>52</v>
      </c>
      <c r="F749" s="500"/>
      <c r="G749" s="443"/>
      <c r="H749" s="443">
        <v>3</v>
      </c>
      <c r="I749" s="443"/>
      <c r="J749" s="443"/>
      <c r="K749" s="443">
        <v>3</v>
      </c>
      <c r="L749" s="443"/>
      <c r="M749" s="443"/>
      <c r="N749" s="443">
        <v>1</v>
      </c>
      <c r="O749" s="443"/>
      <c r="P749" s="443"/>
      <c r="Q749" s="443"/>
      <c r="R749" s="446"/>
      <c r="S749" s="510" t="s">
        <v>3243</v>
      </c>
      <c r="T749" s="442"/>
      <c r="U749" s="443"/>
      <c r="V749" s="443"/>
      <c r="W749" s="444"/>
      <c r="X749" s="445"/>
      <c r="Y749" s="502"/>
      <c r="Z749" s="443"/>
      <c r="AA749" s="443"/>
      <c r="AB749" s="444"/>
      <c r="AC749" s="445"/>
      <c r="AD749" s="32"/>
      <c r="AE749" s="444"/>
      <c r="AF749" s="503"/>
    </row>
    <row r="750" spans="2:32" x14ac:dyDescent="0.2">
      <c r="B750" s="506" t="s">
        <v>94</v>
      </c>
      <c r="C750" s="505" t="s">
        <v>2112</v>
      </c>
      <c r="D750" s="443" t="s">
        <v>2907</v>
      </c>
      <c r="E750" s="445" t="s">
        <v>42</v>
      </c>
      <c r="F750" s="500"/>
      <c r="G750" s="443">
        <v>3</v>
      </c>
      <c r="H750" s="443"/>
      <c r="I750" s="443"/>
      <c r="J750" s="443"/>
      <c r="K750" s="443"/>
      <c r="L750" s="443"/>
      <c r="M750" s="443"/>
      <c r="N750" s="443"/>
      <c r="O750" s="443"/>
      <c r="P750" s="443"/>
      <c r="Q750" s="443"/>
      <c r="R750" s="446"/>
      <c r="S750" s="501" t="s">
        <v>1809</v>
      </c>
      <c r="T750" s="442"/>
      <c r="U750" s="443"/>
      <c r="V750" s="443"/>
      <c r="W750" s="444"/>
      <c r="X750" s="445"/>
      <c r="Y750" s="502"/>
      <c r="Z750" s="443"/>
      <c r="AA750" s="443"/>
      <c r="AB750" s="444"/>
      <c r="AC750" s="445"/>
      <c r="AD750" s="32"/>
      <c r="AE750" s="444"/>
      <c r="AF750" s="503"/>
    </row>
    <row r="751" spans="2:32" x14ac:dyDescent="0.2">
      <c r="B751" s="506" t="s">
        <v>94</v>
      </c>
      <c r="C751" s="505" t="s">
        <v>2112</v>
      </c>
      <c r="D751" s="443" t="s">
        <v>2908</v>
      </c>
      <c r="E751" s="445" t="s">
        <v>42</v>
      </c>
      <c r="F751" s="500"/>
      <c r="G751" s="443">
        <v>3</v>
      </c>
      <c r="H751" s="443"/>
      <c r="I751" s="443"/>
      <c r="J751" s="443"/>
      <c r="K751" s="443"/>
      <c r="L751" s="443"/>
      <c r="M751" s="443"/>
      <c r="N751" s="443"/>
      <c r="O751" s="443"/>
      <c r="P751" s="443"/>
      <c r="Q751" s="443"/>
      <c r="R751" s="446"/>
      <c r="S751" s="501" t="s">
        <v>3098</v>
      </c>
      <c r="T751" s="442"/>
      <c r="U751" s="443"/>
      <c r="V751" s="443"/>
      <c r="W751" s="444"/>
      <c r="X751" s="445"/>
      <c r="Y751" s="502"/>
      <c r="Z751" s="443"/>
      <c r="AA751" s="443"/>
      <c r="AB751" s="444"/>
      <c r="AC751" s="445"/>
      <c r="AD751" s="32"/>
      <c r="AE751" s="444"/>
      <c r="AF751" s="503"/>
    </row>
    <row r="752" spans="2:32" x14ac:dyDescent="0.2">
      <c r="B752" s="506" t="s">
        <v>94</v>
      </c>
      <c r="C752" s="505" t="s">
        <v>2112</v>
      </c>
      <c r="D752" s="443" t="s">
        <v>2909</v>
      </c>
      <c r="E752" s="445" t="s">
        <v>42</v>
      </c>
      <c r="F752" s="500"/>
      <c r="G752" s="443">
        <v>3</v>
      </c>
      <c r="H752" s="443"/>
      <c r="I752" s="443"/>
      <c r="J752" s="443"/>
      <c r="K752" s="443"/>
      <c r="L752" s="443"/>
      <c r="M752" s="443"/>
      <c r="N752" s="443"/>
      <c r="O752" s="443"/>
      <c r="P752" s="443"/>
      <c r="Q752" s="443"/>
      <c r="R752" s="446"/>
      <c r="S752" s="501" t="s">
        <v>3098</v>
      </c>
      <c r="T752" s="442"/>
      <c r="U752" s="443"/>
      <c r="V752" s="443"/>
      <c r="W752" s="444"/>
      <c r="X752" s="445"/>
      <c r="Y752" s="502"/>
      <c r="Z752" s="443"/>
      <c r="AA752" s="443"/>
      <c r="AB752" s="444"/>
      <c r="AC752" s="445"/>
      <c r="AD752" s="32"/>
      <c r="AE752" s="444"/>
      <c r="AF752" s="503"/>
    </row>
    <row r="753" spans="2:32" x14ac:dyDescent="0.2">
      <c r="B753" s="506" t="s">
        <v>94</v>
      </c>
      <c r="C753" s="505" t="s">
        <v>2112</v>
      </c>
      <c r="D753" s="443" t="s">
        <v>2910</v>
      </c>
      <c r="E753" s="445" t="s">
        <v>42</v>
      </c>
      <c r="F753" s="500"/>
      <c r="G753" s="443">
        <v>3</v>
      </c>
      <c r="H753" s="443"/>
      <c r="I753" s="443"/>
      <c r="J753" s="443"/>
      <c r="K753" s="443"/>
      <c r="L753" s="443"/>
      <c r="M753" s="443"/>
      <c r="N753" s="443"/>
      <c r="O753" s="443"/>
      <c r="P753" s="443"/>
      <c r="Q753" s="443"/>
      <c r="R753" s="446"/>
      <c r="S753" s="501" t="s">
        <v>3099</v>
      </c>
      <c r="T753" s="442"/>
      <c r="U753" s="443"/>
      <c r="V753" s="443"/>
      <c r="W753" s="444"/>
      <c r="X753" s="445"/>
      <c r="Y753" s="502"/>
      <c r="Z753" s="443"/>
      <c r="AA753" s="443"/>
      <c r="AB753" s="444"/>
      <c r="AC753" s="445"/>
      <c r="AD753" s="32"/>
      <c r="AE753" s="444"/>
      <c r="AF753" s="503"/>
    </row>
    <row r="754" spans="2:32" x14ac:dyDescent="0.2">
      <c r="B754" s="506" t="s">
        <v>94</v>
      </c>
      <c r="C754" s="505" t="s">
        <v>2112</v>
      </c>
      <c r="D754" s="443" t="s">
        <v>2911</v>
      </c>
      <c r="E754" s="445" t="s">
        <v>1109</v>
      </c>
      <c r="F754" s="500"/>
      <c r="G754" s="443">
        <v>7</v>
      </c>
      <c r="H754" s="443">
        <v>3</v>
      </c>
      <c r="I754" s="443"/>
      <c r="J754" s="443"/>
      <c r="K754" s="443">
        <v>2</v>
      </c>
      <c r="L754" s="443"/>
      <c r="M754" s="443"/>
      <c r="N754" s="443">
        <v>2</v>
      </c>
      <c r="O754" s="443"/>
      <c r="P754" s="443">
        <v>3</v>
      </c>
      <c r="Q754" s="443"/>
      <c r="R754" s="446"/>
      <c r="S754" s="510" t="s">
        <v>3241</v>
      </c>
      <c r="T754" s="442"/>
      <c r="U754" s="443"/>
      <c r="V754" s="443"/>
      <c r="W754" s="444"/>
      <c r="X754" s="445"/>
      <c r="Y754" s="502"/>
      <c r="Z754" s="443"/>
      <c r="AA754" s="443"/>
      <c r="AB754" s="444"/>
      <c r="AC754" s="445"/>
      <c r="AD754" s="32"/>
      <c r="AE754" s="444"/>
      <c r="AF754" s="503"/>
    </row>
    <row r="755" spans="2:32" x14ac:dyDescent="0.2">
      <c r="B755" s="506" t="s">
        <v>94</v>
      </c>
      <c r="C755" s="505" t="s">
        <v>2112</v>
      </c>
      <c r="D755" s="443" t="s">
        <v>2912</v>
      </c>
      <c r="E755" s="445" t="s">
        <v>49</v>
      </c>
      <c r="F755" s="500"/>
      <c r="G755" s="443"/>
      <c r="H755" s="443">
        <v>3</v>
      </c>
      <c r="I755" s="443"/>
      <c r="J755" s="443"/>
      <c r="K755" s="443">
        <v>3</v>
      </c>
      <c r="L755" s="443"/>
      <c r="M755" s="443"/>
      <c r="N755" s="443"/>
      <c r="O755" s="443"/>
      <c r="P755" s="443"/>
      <c r="Q755" s="443"/>
      <c r="R755" s="446"/>
      <c r="S755" s="510" t="s">
        <v>3242</v>
      </c>
      <c r="T755" s="442"/>
      <c r="U755" s="443"/>
      <c r="V755" s="443"/>
      <c r="W755" s="444"/>
      <c r="X755" s="445"/>
      <c r="Y755" s="502"/>
      <c r="Z755" s="443"/>
      <c r="AA755" s="443"/>
      <c r="AB755" s="444"/>
      <c r="AC755" s="445"/>
      <c r="AD755" s="32"/>
      <c r="AE755" s="444"/>
      <c r="AF755" s="503"/>
    </row>
    <row r="756" spans="2:32" x14ac:dyDescent="0.2">
      <c r="B756" s="506" t="s">
        <v>94</v>
      </c>
      <c r="C756" s="505" t="s">
        <v>2112</v>
      </c>
      <c r="D756" s="443" t="s">
        <v>2913</v>
      </c>
      <c r="E756" s="445" t="s">
        <v>42</v>
      </c>
      <c r="F756" s="500"/>
      <c r="G756" s="443">
        <v>3</v>
      </c>
      <c r="H756" s="443"/>
      <c r="I756" s="443"/>
      <c r="J756" s="443"/>
      <c r="K756" s="443"/>
      <c r="L756" s="443"/>
      <c r="M756" s="443"/>
      <c r="N756" s="443"/>
      <c r="O756" s="443"/>
      <c r="P756" s="443"/>
      <c r="Q756" s="443"/>
      <c r="R756" s="446"/>
      <c r="S756" s="501" t="s">
        <v>3100</v>
      </c>
      <c r="T756" s="442"/>
      <c r="U756" s="443"/>
      <c r="V756" s="443"/>
      <c r="W756" s="444"/>
      <c r="X756" s="445"/>
      <c r="Y756" s="502"/>
      <c r="Z756" s="443"/>
      <c r="AA756" s="443"/>
      <c r="AB756" s="444"/>
      <c r="AC756" s="445"/>
      <c r="AD756" s="32"/>
      <c r="AE756" s="444"/>
      <c r="AF756" s="503"/>
    </row>
    <row r="757" spans="2:32" x14ac:dyDescent="0.2">
      <c r="B757" s="506" t="s">
        <v>94</v>
      </c>
      <c r="C757" s="505" t="s">
        <v>2112</v>
      </c>
      <c r="D757" s="443" t="s">
        <v>2836</v>
      </c>
      <c r="E757" s="445" t="s">
        <v>1109</v>
      </c>
      <c r="F757" s="500"/>
      <c r="G757" s="443">
        <v>4</v>
      </c>
      <c r="H757" s="443"/>
      <c r="I757" s="443">
        <v>3</v>
      </c>
      <c r="J757" s="443"/>
      <c r="K757" s="443">
        <v>3</v>
      </c>
      <c r="L757" s="443"/>
      <c r="M757" s="443"/>
      <c r="N757" s="443"/>
      <c r="O757" s="443"/>
      <c r="P757" s="443"/>
      <c r="Q757" s="443"/>
      <c r="R757" s="446"/>
      <c r="S757" s="501" t="s">
        <v>2948</v>
      </c>
      <c r="T757" s="442"/>
      <c r="U757" s="443"/>
      <c r="V757" s="443"/>
      <c r="W757" s="444"/>
      <c r="X757" s="445"/>
      <c r="Y757" s="502"/>
      <c r="Z757" s="443"/>
      <c r="AA757" s="443"/>
      <c r="AB757" s="444"/>
      <c r="AC757" s="445"/>
      <c r="AD757" s="32"/>
      <c r="AE757" s="444"/>
      <c r="AF757" s="503"/>
    </row>
    <row r="758" spans="2:32" x14ac:dyDescent="0.2">
      <c r="B758" s="506" t="s">
        <v>94</v>
      </c>
      <c r="C758" s="505" t="s">
        <v>2112</v>
      </c>
      <c r="D758" s="443" t="s">
        <v>2837</v>
      </c>
      <c r="E758" s="445" t="s">
        <v>49</v>
      </c>
      <c r="F758" s="500"/>
      <c r="G758" s="443"/>
      <c r="H758" s="443"/>
      <c r="I758" s="443">
        <v>3</v>
      </c>
      <c r="J758" s="443"/>
      <c r="K758" s="443">
        <v>3</v>
      </c>
      <c r="L758" s="443"/>
      <c r="M758" s="443"/>
      <c r="N758" s="443"/>
      <c r="O758" s="443"/>
      <c r="P758" s="443"/>
      <c r="Q758" s="443"/>
      <c r="R758" s="446"/>
      <c r="S758" s="501" t="s">
        <v>2974</v>
      </c>
      <c r="T758" s="442"/>
      <c r="U758" s="443"/>
      <c r="V758" s="443"/>
      <c r="W758" s="444"/>
      <c r="X758" s="445"/>
      <c r="Y758" s="502"/>
      <c r="Z758" s="443"/>
      <c r="AA758" s="443"/>
      <c r="AB758" s="444"/>
      <c r="AC758" s="445"/>
      <c r="AD758" s="32"/>
      <c r="AE758" s="444"/>
      <c r="AF758" s="503"/>
    </row>
    <row r="759" spans="2:32" x14ac:dyDescent="0.2">
      <c r="B759" s="506" t="s">
        <v>94</v>
      </c>
      <c r="C759" s="505" t="s">
        <v>2112</v>
      </c>
      <c r="D759" s="443" t="s">
        <v>2838</v>
      </c>
      <c r="E759" s="445" t="s">
        <v>42</v>
      </c>
      <c r="F759" s="500"/>
      <c r="G759" s="443">
        <v>3</v>
      </c>
      <c r="H759" s="443"/>
      <c r="I759" s="443"/>
      <c r="J759" s="443"/>
      <c r="K759" s="443"/>
      <c r="L759" s="443"/>
      <c r="M759" s="443"/>
      <c r="N759" s="443"/>
      <c r="O759" s="443"/>
      <c r="P759" s="443"/>
      <c r="Q759" s="443"/>
      <c r="R759" s="446"/>
      <c r="S759" s="501" t="s">
        <v>2962</v>
      </c>
      <c r="T759" s="442"/>
      <c r="U759" s="443"/>
      <c r="V759" s="443"/>
      <c r="W759" s="444"/>
      <c r="X759" s="445"/>
      <c r="Y759" s="502"/>
      <c r="Z759" s="443"/>
      <c r="AA759" s="443"/>
      <c r="AB759" s="444"/>
      <c r="AC759" s="445"/>
      <c r="AD759" s="32"/>
      <c r="AE759" s="444"/>
      <c r="AF759" s="503"/>
    </row>
    <row r="760" spans="2:32" x14ac:dyDescent="0.2">
      <c r="B760" s="506" t="s">
        <v>94</v>
      </c>
      <c r="C760" s="505" t="s">
        <v>2112</v>
      </c>
      <c r="D760" s="443" t="s">
        <v>2839</v>
      </c>
      <c r="E760" s="445" t="s">
        <v>49</v>
      </c>
      <c r="F760" s="500"/>
      <c r="G760" s="443"/>
      <c r="H760" s="443"/>
      <c r="I760" s="443">
        <v>3</v>
      </c>
      <c r="J760" s="443"/>
      <c r="K760" s="443">
        <v>3</v>
      </c>
      <c r="L760" s="443"/>
      <c r="M760" s="443"/>
      <c r="N760" s="443"/>
      <c r="O760" s="443"/>
      <c r="P760" s="443"/>
      <c r="Q760" s="443"/>
      <c r="R760" s="446"/>
      <c r="S760" s="501" t="s">
        <v>2973</v>
      </c>
      <c r="T760" s="442"/>
      <c r="U760" s="443"/>
      <c r="V760" s="443"/>
      <c r="W760" s="444"/>
      <c r="X760" s="445"/>
      <c r="Y760" s="502"/>
      <c r="Z760" s="443"/>
      <c r="AA760" s="443"/>
      <c r="AB760" s="444"/>
      <c r="AC760" s="445"/>
      <c r="AD760" s="32"/>
      <c r="AE760" s="444"/>
      <c r="AF760" s="503"/>
    </row>
    <row r="761" spans="2:32" x14ac:dyDescent="0.2">
      <c r="B761" s="506" t="s">
        <v>94</v>
      </c>
      <c r="C761" s="505" t="s">
        <v>2112</v>
      </c>
      <c r="D761" s="443" t="s">
        <v>2840</v>
      </c>
      <c r="E761" s="445" t="s">
        <v>42</v>
      </c>
      <c r="F761" s="500"/>
      <c r="G761" s="443">
        <v>3</v>
      </c>
      <c r="H761" s="443"/>
      <c r="I761" s="443"/>
      <c r="J761" s="443"/>
      <c r="K761" s="443"/>
      <c r="L761" s="443"/>
      <c r="M761" s="443"/>
      <c r="N761" s="443"/>
      <c r="O761" s="443"/>
      <c r="P761" s="443"/>
      <c r="Q761" s="443"/>
      <c r="R761" s="446"/>
      <c r="S761" s="501" t="s">
        <v>2975</v>
      </c>
      <c r="T761" s="442"/>
      <c r="U761" s="443"/>
      <c r="V761" s="443"/>
      <c r="W761" s="444"/>
      <c r="X761" s="445"/>
      <c r="Y761" s="502"/>
      <c r="Z761" s="443"/>
      <c r="AA761" s="443"/>
      <c r="AB761" s="444"/>
      <c r="AC761" s="445"/>
      <c r="AD761" s="32"/>
      <c r="AE761" s="444"/>
      <c r="AF761" s="503"/>
    </row>
    <row r="762" spans="2:32" x14ac:dyDescent="0.2">
      <c r="B762" s="506" t="s">
        <v>94</v>
      </c>
      <c r="C762" s="505" t="s">
        <v>2112</v>
      </c>
      <c r="D762" s="443" t="s">
        <v>2841</v>
      </c>
      <c r="E762" s="445" t="s">
        <v>42</v>
      </c>
      <c r="F762" s="500"/>
      <c r="G762" s="443">
        <v>3</v>
      </c>
      <c r="H762" s="443"/>
      <c r="I762" s="443"/>
      <c r="J762" s="443"/>
      <c r="K762" s="443"/>
      <c r="L762" s="443"/>
      <c r="M762" s="443"/>
      <c r="N762" s="443">
        <v>3</v>
      </c>
      <c r="O762" s="443"/>
      <c r="P762" s="443"/>
      <c r="Q762" s="443"/>
      <c r="R762" s="446"/>
      <c r="S762" s="501" t="s">
        <v>2976</v>
      </c>
      <c r="T762" s="442"/>
      <c r="U762" s="443"/>
      <c r="V762" s="443"/>
      <c r="W762" s="444"/>
      <c r="X762" s="445"/>
      <c r="Y762" s="502"/>
      <c r="Z762" s="443"/>
      <c r="AA762" s="443"/>
      <c r="AB762" s="444"/>
      <c r="AC762" s="445"/>
      <c r="AD762" s="32"/>
      <c r="AE762" s="444"/>
      <c r="AF762" s="503"/>
    </row>
    <row r="763" spans="2:32" x14ac:dyDescent="0.2">
      <c r="B763" s="506" t="s">
        <v>94</v>
      </c>
      <c r="C763" s="505" t="s">
        <v>2112</v>
      </c>
      <c r="D763" s="443" t="s">
        <v>2842</v>
      </c>
      <c r="E763" s="445" t="s">
        <v>49</v>
      </c>
      <c r="F763" s="500"/>
      <c r="G763" s="443"/>
      <c r="H763" s="443"/>
      <c r="I763" s="443">
        <v>3</v>
      </c>
      <c r="J763" s="443"/>
      <c r="K763" s="443"/>
      <c r="L763" s="443"/>
      <c r="M763" s="443"/>
      <c r="N763" s="443"/>
      <c r="O763" s="443"/>
      <c r="P763" s="443"/>
      <c r="Q763" s="443"/>
      <c r="R763" s="446"/>
      <c r="S763" s="509" t="s">
        <v>2954</v>
      </c>
      <c r="T763" s="442"/>
      <c r="U763" s="443"/>
      <c r="V763" s="443"/>
      <c r="W763" s="444"/>
      <c r="X763" s="445"/>
      <c r="Y763" s="502"/>
      <c r="Z763" s="443"/>
      <c r="AA763" s="443"/>
      <c r="AB763" s="444"/>
      <c r="AC763" s="445"/>
      <c r="AD763" s="32"/>
      <c r="AE763" s="444"/>
      <c r="AF763" s="503"/>
    </row>
    <row r="764" spans="2:32" x14ac:dyDescent="0.2">
      <c r="B764" s="506" t="s">
        <v>94</v>
      </c>
      <c r="C764" s="505" t="s">
        <v>2112</v>
      </c>
      <c r="D764" s="443" t="s">
        <v>2843</v>
      </c>
      <c r="E764" s="445" t="s">
        <v>49</v>
      </c>
      <c r="F764" s="500"/>
      <c r="G764" s="443"/>
      <c r="H764" s="443"/>
      <c r="I764" s="443">
        <v>3</v>
      </c>
      <c r="J764" s="443"/>
      <c r="K764" s="443">
        <v>3</v>
      </c>
      <c r="L764" s="443"/>
      <c r="M764" s="443"/>
      <c r="N764" s="443">
        <v>3</v>
      </c>
      <c r="O764" s="443"/>
      <c r="P764" s="443"/>
      <c r="Q764" s="443"/>
      <c r="R764" s="446"/>
      <c r="S764" s="501" t="s">
        <v>2977</v>
      </c>
      <c r="T764" s="442"/>
      <c r="U764" s="443"/>
      <c r="V764" s="443"/>
      <c r="W764" s="444"/>
      <c r="X764" s="445"/>
      <c r="Y764" s="502"/>
      <c r="Z764" s="443"/>
      <c r="AA764" s="443"/>
      <c r="AB764" s="444"/>
      <c r="AC764" s="445"/>
      <c r="AD764" s="32"/>
      <c r="AE764" s="444"/>
      <c r="AF764" s="503"/>
    </row>
    <row r="765" spans="2:32" x14ac:dyDescent="0.2">
      <c r="B765" s="506" t="s">
        <v>94</v>
      </c>
      <c r="C765" s="505" t="s">
        <v>2112</v>
      </c>
      <c r="D765" s="443" t="s">
        <v>2844</v>
      </c>
      <c r="E765" s="445" t="s">
        <v>55</v>
      </c>
      <c r="F765" s="500"/>
      <c r="G765" s="443">
        <v>2</v>
      </c>
      <c r="H765" s="443"/>
      <c r="I765" s="443">
        <v>6</v>
      </c>
      <c r="J765" s="443"/>
      <c r="K765" s="443"/>
      <c r="L765" s="443"/>
      <c r="M765" s="443"/>
      <c r="N765" s="443"/>
      <c r="O765" s="443"/>
      <c r="P765" s="443"/>
      <c r="Q765" s="443"/>
      <c r="R765" s="446"/>
      <c r="S765" s="501" t="s">
        <v>2978</v>
      </c>
      <c r="T765" s="442"/>
      <c r="U765" s="443"/>
      <c r="V765" s="443"/>
      <c r="W765" s="444"/>
      <c r="X765" s="445"/>
      <c r="Y765" s="502"/>
      <c r="Z765" s="443"/>
      <c r="AA765" s="443"/>
      <c r="AB765" s="444"/>
      <c r="AC765" s="445"/>
      <c r="AD765" s="32"/>
      <c r="AE765" s="444"/>
      <c r="AF765" s="503"/>
    </row>
    <row r="766" spans="2:32" x14ac:dyDescent="0.2">
      <c r="B766" s="506" t="s">
        <v>94</v>
      </c>
      <c r="C766" s="505" t="s">
        <v>2112</v>
      </c>
      <c r="D766" s="443" t="s">
        <v>2845</v>
      </c>
      <c r="E766" s="445" t="s">
        <v>49</v>
      </c>
      <c r="F766" s="500"/>
      <c r="G766" s="443">
        <v>2</v>
      </c>
      <c r="H766" s="443"/>
      <c r="I766" s="443">
        <v>3</v>
      </c>
      <c r="J766" s="443"/>
      <c r="K766" s="443">
        <v>3</v>
      </c>
      <c r="L766" s="443"/>
      <c r="M766" s="443"/>
      <c r="N766" s="443">
        <v>3</v>
      </c>
      <c r="O766" s="443"/>
      <c r="P766" s="443"/>
      <c r="Q766" s="443"/>
      <c r="R766" s="446"/>
      <c r="S766" s="501" t="s">
        <v>2979</v>
      </c>
      <c r="T766" s="442"/>
      <c r="U766" s="443"/>
      <c r="V766" s="443"/>
      <c r="W766" s="444"/>
      <c r="X766" s="445"/>
      <c r="Y766" s="502"/>
      <c r="Z766" s="443"/>
      <c r="AA766" s="443"/>
      <c r="AB766" s="444"/>
      <c r="AC766" s="445"/>
      <c r="AD766" s="32"/>
      <c r="AE766" s="444"/>
      <c r="AF766" s="503"/>
    </row>
    <row r="767" spans="2:32" x14ac:dyDescent="0.2">
      <c r="B767" s="506" t="s">
        <v>94</v>
      </c>
      <c r="C767" s="505" t="s">
        <v>2112</v>
      </c>
      <c r="D767" s="443" t="s">
        <v>2846</v>
      </c>
      <c r="E767" s="445" t="s">
        <v>42</v>
      </c>
      <c r="F767" s="500"/>
      <c r="G767" s="443">
        <v>3</v>
      </c>
      <c r="H767" s="443"/>
      <c r="I767" s="443"/>
      <c r="J767" s="443"/>
      <c r="K767" s="443"/>
      <c r="L767" s="443"/>
      <c r="M767" s="443"/>
      <c r="N767" s="443"/>
      <c r="O767" s="443"/>
      <c r="P767" s="443"/>
      <c r="Q767" s="443"/>
      <c r="R767" s="446"/>
      <c r="S767" s="501" t="s">
        <v>2937</v>
      </c>
      <c r="T767" s="442"/>
      <c r="U767" s="443"/>
      <c r="V767" s="443"/>
      <c r="W767" s="444"/>
      <c r="X767" s="445"/>
      <c r="Y767" s="502"/>
      <c r="Z767" s="443"/>
      <c r="AA767" s="443"/>
      <c r="AB767" s="444"/>
      <c r="AC767" s="445"/>
      <c r="AD767" s="32"/>
      <c r="AE767" s="444"/>
      <c r="AF767" s="503"/>
    </row>
    <row r="768" spans="2:32" x14ac:dyDescent="0.2">
      <c r="B768" s="506" t="s">
        <v>94</v>
      </c>
      <c r="C768" s="505" t="s">
        <v>2112</v>
      </c>
      <c r="D768" s="443" t="s">
        <v>2847</v>
      </c>
      <c r="E768" s="445" t="s">
        <v>42</v>
      </c>
      <c r="F768" s="500"/>
      <c r="G768" s="443">
        <v>3</v>
      </c>
      <c r="H768" s="443"/>
      <c r="I768" s="443"/>
      <c r="J768" s="443"/>
      <c r="K768" s="443"/>
      <c r="L768" s="443"/>
      <c r="M768" s="443"/>
      <c r="N768" s="443">
        <v>3</v>
      </c>
      <c r="O768" s="443"/>
      <c r="P768" s="443"/>
      <c r="Q768" s="443"/>
      <c r="R768" s="446"/>
      <c r="S768" s="501" t="s">
        <v>2980</v>
      </c>
      <c r="T768" s="442"/>
      <c r="U768" s="443"/>
      <c r="V768" s="443"/>
      <c r="W768" s="444"/>
      <c r="X768" s="445"/>
      <c r="Y768" s="502"/>
      <c r="Z768" s="443"/>
      <c r="AA768" s="443"/>
      <c r="AB768" s="444"/>
      <c r="AC768" s="445"/>
      <c r="AD768" s="32"/>
      <c r="AE768" s="444"/>
      <c r="AF768" s="503"/>
    </row>
    <row r="769" spans="2:32" x14ac:dyDescent="0.2">
      <c r="B769" s="506" t="s">
        <v>94</v>
      </c>
      <c r="C769" s="505" t="s">
        <v>2112</v>
      </c>
      <c r="D769" s="443" t="s">
        <v>2848</v>
      </c>
      <c r="E769" s="445" t="s">
        <v>42</v>
      </c>
      <c r="F769" s="500"/>
      <c r="G769" s="443">
        <v>3</v>
      </c>
      <c r="H769" s="443"/>
      <c r="I769" s="443"/>
      <c r="J769" s="443"/>
      <c r="K769" s="443"/>
      <c r="L769" s="443"/>
      <c r="M769" s="443"/>
      <c r="N769" s="443"/>
      <c r="O769" s="443"/>
      <c r="P769" s="443"/>
      <c r="Q769" s="443"/>
      <c r="R769" s="446"/>
      <c r="S769" s="501" t="s">
        <v>2962</v>
      </c>
      <c r="T769" s="442"/>
      <c r="U769" s="443"/>
      <c r="V769" s="443"/>
      <c r="W769" s="444"/>
      <c r="X769" s="445"/>
      <c r="Y769" s="502"/>
      <c r="Z769" s="443"/>
      <c r="AA769" s="443"/>
      <c r="AB769" s="444"/>
      <c r="AC769" s="445"/>
      <c r="AD769" s="32"/>
      <c r="AE769" s="444"/>
      <c r="AF769" s="503"/>
    </row>
    <row r="770" spans="2:32" x14ac:dyDescent="0.2">
      <c r="B770" s="506" t="s">
        <v>94</v>
      </c>
      <c r="C770" s="505" t="s">
        <v>2112</v>
      </c>
      <c r="D770" s="443" t="s">
        <v>2849</v>
      </c>
      <c r="E770" s="445" t="s">
        <v>50</v>
      </c>
      <c r="F770" s="500"/>
      <c r="G770" s="443">
        <v>1</v>
      </c>
      <c r="H770" s="443"/>
      <c r="I770" s="443">
        <v>6</v>
      </c>
      <c r="J770" s="443"/>
      <c r="K770" s="443"/>
      <c r="L770" s="443"/>
      <c r="M770" s="443"/>
      <c r="N770" s="443">
        <v>3</v>
      </c>
      <c r="O770" s="443"/>
      <c r="P770" s="443"/>
      <c r="Q770" s="443"/>
      <c r="R770" s="446"/>
      <c r="S770" s="501" t="s">
        <v>2981</v>
      </c>
      <c r="T770" s="442"/>
      <c r="U770" s="443"/>
      <c r="V770" s="443"/>
      <c r="W770" s="444"/>
      <c r="X770" s="445"/>
      <c r="Y770" s="502"/>
      <c r="Z770" s="443"/>
      <c r="AA770" s="443"/>
      <c r="AB770" s="444"/>
      <c r="AC770" s="445"/>
      <c r="AD770" s="32"/>
      <c r="AE770" s="444"/>
      <c r="AF770" s="503"/>
    </row>
    <row r="771" spans="2:32" x14ac:dyDescent="0.2">
      <c r="B771" s="506" t="s">
        <v>94</v>
      </c>
      <c r="C771" s="505" t="s">
        <v>2112</v>
      </c>
      <c r="D771" s="443" t="s">
        <v>2850</v>
      </c>
      <c r="E771" s="445" t="s">
        <v>42</v>
      </c>
      <c r="F771" s="500"/>
      <c r="G771" s="443">
        <v>3</v>
      </c>
      <c r="H771" s="443"/>
      <c r="I771" s="443"/>
      <c r="J771" s="443"/>
      <c r="K771" s="443"/>
      <c r="L771" s="443"/>
      <c r="M771" s="443"/>
      <c r="N771" s="443"/>
      <c r="O771" s="443"/>
      <c r="P771" s="443"/>
      <c r="Q771" s="443"/>
      <c r="R771" s="446"/>
      <c r="S771" s="501" t="s">
        <v>2962</v>
      </c>
      <c r="T771" s="442"/>
      <c r="U771" s="443"/>
      <c r="V771" s="443"/>
      <c r="W771" s="444"/>
      <c r="X771" s="445"/>
      <c r="Y771" s="502"/>
      <c r="Z771" s="443"/>
      <c r="AA771" s="443"/>
      <c r="AB771" s="444"/>
      <c r="AC771" s="445"/>
      <c r="AD771" s="32"/>
      <c r="AE771" s="444"/>
      <c r="AF771" s="503"/>
    </row>
    <row r="772" spans="2:32" x14ac:dyDescent="0.2">
      <c r="B772" s="506" t="s">
        <v>94</v>
      </c>
      <c r="C772" s="505" t="s">
        <v>2112</v>
      </c>
      <c r="D772" s="443" t="s">
        <v>2851</v>
      </c>
      <c r="E772" s="445" t="s">
        <v>42</v>
      </c>
      <c r="F772" s="500"/>
      <c r="G772" s="443">
        <v>3</v>
      </c>
      <c r="H772" s="443"/>
      <c r="I772" s="443"/>
      <c r="J772" s="443"/>
      <c r="K772" s="443"/>
      <c r="L772" s="443"/>
      <c r="M772" s="443"/>
      <c r="N772" s="443">
        <v>3</v>
      </c>
      <c r="O772" s="443"/>
      <c r="P772" s="443"/>
      <c r="Q772" s="443"/>
      <c r="R772" s="446"/>
      <c r="S772" s="501" t="s">
        <v>2982</v>
      </c>
      <c r="T772" s="442"/>
      <c r="U772" s="443"/>
      <c r="V772" s="443"/>
      <c r="W772" s="444"/>
      <c r="X772" s="445"/>
      <c r="Y772" s="502"/>
      <c r="Z772" s="443"/>
      <c r="AA772" s="443"/>
      <c r="AB772" s="444"/>
      <c r="AC772" s="445"/>
      <c r="AD772" s="32"/>
      <c r="AE772" s="444"/>
      <c r="AF772" s="503"/>
    </row>
    <row r="773" spans="2:32" x14ac:dyDescent="0.2">
      <c r="B773" s="506" t="s">
        <v>94</v>
      </c>
      <c r="C773" s="505" t="s">
        <v>2112</v>
      </c>
      <c r="D773" s="443" t="s">
        <v>2852</v>
      </c>
      <c r="E773" s="445" t="s">
        <v>50</v>
      </c>
      <c r="F773" s="500"/>
      <c r="G773" s="443">
        <v>1</v>
      </c>
      <c r="H773" s="443"/>
      <c r="I773" s="443">
        <v>6</v>
      </c>
      <c r="J773" s="443"/>
      <c r="K773" s="443"/>
      <c r="L773" s="443"/>
      <c r="M773" s="443"/>
      <c r="N773" s="443"/>
      <c r="O773" s="443"/>
      <c r="P773" s="443"/>
      <c r="Q773" s="443"/>
      <c r="R773" s="446"/>
      <c r="S773" s="501" t="s">
        <v>2983</v>
      </c>
      <c r="T773" s="442"/>
      <c r="U773" s="443"/>
      <c r="V773" s="443"/>
      <c r="W773" s="444"/>
      <c r="X773" s="445"/>
      <c r="Y773" s="502"/>
      <c r="Z773" s="443"/>
      <c r="AA773" s="443"/>
      <c r="AB773" s="444"/>
      <c r="AC773" s="445"/>
      <c r="AD773" s="32"/>
      <c r="AE773" s="444"/>
      <c r="AF773" s="503"/>
    </row>
    <row r="774" spans="2:32" x14ac:dyDescent="0.2">
      <c r="B774" s="506" t="s">
        <v>94</v>
      </c>
      <c r="C774" s="505" t="s">
        <v>2112</v>
      </c>
      <c r="D774" s="443" t="s">
        <v>2853</v>
      </c>
      <c r="E774" s="445" t="s">
        <v>49</v>
      </c>
      <c r="F774" s="500"/>
      <c r="G774" s="443"/>
      <c r="H774" s="443"/>
      <c r="I774" s="443"/>
      <c r="J774" s="443"/>
      <c r="K774" s="443"/>
      <c r="L774" s="443"/>
      <c r="M774" s="443"/>
      <c r="N774" s="443">
        <v>1</v>
      </c>
      <c r="O774" s="443"/>
      <c r="P774" s="443"/>
      <c r="Q774" s="443"/>
      <c r="R774" s="446"/>
      <c r="S774" s="501" t="s">
        <v>2984</v>
      </c>
      <c r="T774" s="442"/>
      <c r="U774" s="443"/>
      <c r="V774" s="443"/>
      <c r="W774" s="444"/>
      <c r="X774" s="445"/>
      <c r="Y774" s="502"/>
      <c r="Z774" s="443"/>
      <c r="AA774" s="443"/>
      <c r="AB774" s="444"/>
      <c r="AC774" s="445"/>
      <c r="AD774" s="32"/>
      <c r="AE774" s="444"/>
      <c r="AF774" s="503"/>
    </row>
    <row r="775" spans="2:32" x14ac:dyDescent="0.2">
      <c r="B775" s="506" t="s">
        <v>94</v>
      </c>
      <c r="C775" s="505" t="s">
        <v>2112</v>
      </c>
      <c r="D775" s="443" t="s">
        <v>2854</v>
      </c>
      <c r="E775" s="445" t="s">
        <v>42</v>
      </c>
      <c r="F775" s="500"/>
      <c r="G775" s="443">
        <v>3</v>
      </c>
      <c r="H775" s="443"/>
      <c r="I775" s="443"/>
      <c r="J775" s="443"/>
      <c r="K775" s="443"/>
      <c r="L775" s="443"/>
      <c r="M775" s="443"/>
      <c r="N775" s="443">
        <v>3</v>
      </c>
      <c r="O775" s="443"/>
      <c r="P775" s="443"/>
      <c r="Q775" s="443"/>
      <c r="R775" s="446"/>
      <c r="S775" s="501" t="s">
        <v>2985</v>
      </c>
      <c r="T775" s="442"/>
      <c r="U775" s="443"/>
      <c r="V775" s="443"/>
      <c r="W775" s="444"/>
      <c r="X775" s="445"/>
      <c r="Y775" s="502"/>
      <c r="Z775" s="443"/>
      <c r="AA775" s="443"/>
      <c r="AB775" s="444"/>
      <c r="AC775" s="445"/>
      <c r="AD775" s="32"/>
      <c r="AE775" s="444"/>
      <c r="AF775" s="503"/>
    </row>
    <row r="776" spans="2:32" x14ac:dyDescent="0.2">
      <c r="B776" s="506" t="s">
        <v>94</v>
      </c>
      <c r="C776" s="505" t="s">
        <v>2112</v>
      </c>
      <c r="D776" s="443" t="s">
        <v>2855</v>
      </c>
      <c r="E776" s="445" t="s">
        <v>42</v>
      </c>
      <c r="F776" s="500"/>
      <c r="G776" s="443">
        <v>3</v>
      </c>
      <c r="H776" s="443"/>
      <c r="I776" s="443"/>
      <c r="J776" s="443"/>
      <c r="K776" s="443"/>
      <c r="L776" s="443"/>
      <c r="M776" s="443"/>
      <c r="N776" s="443"/>
      <c r="O776" s="443"/>
      <c r="P776" s="443"/>
      <c r="Q776" s="443"/>
      <c r="R776" s="446"/>
      <c r="S776" s="501" t="s">
        <v>2986</v>
      </c>
      <c r="T776" s="442"/>
      <c r="U776" s="443"/>
      <c r="V776" s="443"/>
      <c r="W776" s="444"/>
      <c r="X776" s="445"/>
      <c r="Y776" s="502"/>
      <c r="Z776" s="443"/>
      <c r="AA776" s="443"/>
      <c r="AB776" s="444"/>
      <c r="AC776" s="445"/>
      <c r="AD776" s="32"/>
      <c r="AE776" s="444"/>
      <c r="AF776" s="503"/>
    </row>
    <row r="777" spans="2:32" x14ac:dyDescent="0.2">
      <c r="B777" s="506" t="s">
        <v>94</v>
      </c>
      <c r="C777" s="505" t="s">
        <v>2112</v>
      </c>
      <c r="D777" s="443" t="s">
        <v>2856</v>
      </c>
      <c r="E777" s="445" t="s">
        <v>52</v>
      </c>
      <c r="F777" s="500"/>
      <c r="G777" s="443"/>
      <c r="H777" s="443"/>
      <c r="I777" s="443">
        <v>3</v>
      </c>
      <c r="J777" s="443"/>
      <c r="K777" s="443">
        <v>2</v>
      </c>
      <c r="L777" s="443"/>
      <c r="M777" s="443"/>
      <c r="N777" s="443">
        <v>3</v>
      </c>
      <c r="O777" s="443"/>
      <c r="P777" s="443"/>
      <c r="Q777" s="443"/>
      <c r="R777" s="446"/>
      <c r="S777" s="501" t="s">
        <v>2987</v>
      </c>
      <c r="T777" s="442"/>
      <c r="U777" s="443"/>
      <c r="V777" s="443"/>
      <c r="W777" s="444"/>
      <c r="X777" s="445"/>
      <c r="Y777" s="502"/>
      <c r="Z777" s="443"/>
      <c r="AA777" s="443"/>
      <c r="AB777" s="444"/>
      <c r="AC777" s="445"/>
      <c r="AD777" s="32"/>
      <c r="AE777" s="444"/>
      <c r="AF777" s="503"/>
    </row>
    <row r="778" spans="2:32" x14ac:dyDescent="0.2">
      <c r="B778" s="506" t="s">
        <v>94</v>
      </c>
      <c r="C778" s="505" t="s">
        <v>2112</v>
      </c>
      <c r="D778" s="443" t="s">
        <v>2857</v>
      </c>
      <c r="E778" s="445" t="s">
        <v>1898</v>
      </c>
      <c r="F778" s="500"/>
      <c r="G778" s="443"/>
      <c r="H778" s="443"/>
      <c r="I778" s="443">
        <v>6</v>
      </c>
      <c r="J778" s="443"/>
      <c r="K778" s="443"/>
      <c r="L778" s="443"/>
      <c r="M778" s="443"/>
      <c r="N778" s="443"/>
      <c r="O778" s="443"/>
      <c r="P778" s="443"/>
      <c r="Q778" s="443"/>
      <c r="R778" s="446"/>
      <c r="S778" s="501" t="s">
        <v>2978</v>
      </c>
      <c r="T778" s="442"/>
      <c r="U778" s="443"/>
      <c r="V778" s="443"/>
      <c r="W778" s="444"/>
      <c r="X778" s="445"/>
      <c r="Y778" s="502"/>
      <c r="Z778" s="443"/>
      <c r="AA778" s="443"/>
      <c r="AB778" s="444"/>
      <c r="AC778" s="445"/>
      <c r="AD778" s="32"/>
      <c r="AE778" s="444"/>
      <c r="AF778" s="503"/>
    </row>
    <row r="779" spans="2:32" x14ac:dyDescent="0.2">
      <c r="B779" s="506" t="s">
        <v>94</v>
      </c>
      <c r="C779" s="505" t="s">
        <v>2112</v>
      </c>
      <c r="D779" s="443" t="s">
        <v>2858</v>
      </c>
      <c r="E779" s="445" t="s">
        <v>57</v>
      </c>
      <c r="F779" s="500"/>
      <c r="G779" s="443" t="s">
        <v>2933</v>
      </c>
      <c r="H779" s="443" t="s">
        <v>2933</v>
      </c>
      <c r="I779" s="443" t="s">
        <v>2933</v>
      </c>
      <c r="J779" s="443" t="s">
        <v>2933</v>
      </c>
      <c r="K779" s="443" t="s">
        <v>2933</v>
      </c>
      <c r="L779" s="443"/>
      <c r="M779" s="443"/>
      <c r="N779" s="443" t="s">
        <v>2933</v>
      </c>
      <c r="O779" s="443"/>
      <c r="P779" s="443" t="s">
        <v>2933</v>
      </c>
      <c r="Q779" s="443"/>
      <c r="R779" s="446"/>
      <c r="S779" s="501" t="s">
        <v>2988</v>
      </c>
      <c r="T779" s="442"/>
      <c r="U779" s="443"/>
      <c r="V779" s="443"/>
      <c r="W779" s="444"/>
      <c r="X779" s="445"/>
      <c r="Y779" s="502"/>
      <c r="Z779" s="443"/>
      <c r="AA779" s="443"/>
      <c r="AB779" s="444"/>
      <c r="AC779" s="445"/>
      <c r="AD779" s="32"/>
      <c r="AE779" s="444"/>
      <c r="AF779" s="503"/>
    </row>
    <row r="780" spans="2:32" x14ac:dyDescent="0.2">
      <c r="B780" s="506" t="s">
        <v>94</v>
      </c>
      <c r="C780" s="505" t="s">
        <v>2112</v>
      </c>
      <c r="D780" s="443" t="s">
        <v>2859</v>
      </c>
      <c r="E780" s="445" t="s">
        <v>49</v>
      </c>
      <c r="F780" s="500"/>
      <c r="G780" s="443"/>
      <c r="H780" s="443"/>
      <c r="I780" s="443">
        <v>3</v>
      </c>
      <c r="J780" s="443"/>
      <c r="K780" s="443"/>
      <c r="L780" s="443"/>
      <c r="M780" s="443"/>
      <c r="N780" s="443"/>
      <c r="O780" s="443"/>
      <c r="P780" s="443"/>
      <c r="Q780" s="443"/>
      <c r="R780" s="446"/>
      <c r="S780" s="501" t="s">
        <v>2978</v>
      </c>
      <c r="T780" s="442"/>
      <c r="U780" s="443"/>
      <c r="V780" s="443"/>
      <c r="W780" s="444"/>
      <c r="X780" s="445"/>
      <c r="Y780" s="502"/>
      <c r="Z780" s="443"/>
      <c r="AA780" s="443"/>
      <c r="AB780" s="444"/>
      <c r="AC780" s="445"/>
      <c r="AD780" s="32"/>
      <c r="AE780" s="444"/>
      <c r="AF780" s="503"/>
    </row>
    <row r="781" spans="2:32" x14ac:dyDescent="0.2">
      <c r="B781" s="506" t="s">
        <v>94</v>
      </c>
      <c r="C781" s="505" t="s">
        <v>2112</v>
      </c>
      <c r="D781" s="443" t="s">
        <v>2860</v>
      </c>
      <c r="E781" s="445" t="s">
        <v>49</v>
      </c>
      <c r="F781" s="500"/>
      <c r="G781" s="443"/>
      <c r="H781" s="443"/>
      <c r="I781" s="443">
        <v>3</v>
      </c>
      <c r="J781" s="443"/>
      <c r="K781" s="443"/>
      <c r="L781" s="443"/>
      <c r="M781" s="443"/>
      <c r="N781" s="443"/>
      <c r="O781" s="443"/>
      <c r="P781" s="443"/>
      <c r="Q781" s="443"/>
      <c r="R781" s="446"/>
      <c r="S781" s="509" t="s">
        <v>2954</v>
      </c>
      <c r="T781" s="442"/>
      <c r="U781" s="443"/>
      <c r="V781" s="443"/>
      <c r="W781" s="444"/>
      <c r="X781" s="445"/>
      <c r="Y781" s="502"/>
      <c r="Z781" s="443"/>
      <c r="AA781" s="443"/>
      <c r="AB781" s="444"/>
      <c r="AC781" s="445"/>
      <c r="AD781" s="32"/>
      <c r="AE781" s="444"/>
      <c r="AF781" s="503"/>
    </row>
    <row r="782" spans="2:32" x14ac:dyDescent="0.2">
      <c r="B782" s="506" t="s">
        <v>94</v>
      </c>
      <c r="C782" s="505" t="s">
        <v>2112</v>
      </c>
      <c r="D782" s="443" t="s">
        <v>2861</v>
      </c>
      <c r="E782" s="445" t="s">
        <v>55</v>
      </c>
      <c r="F782" s="500"/>
      <c r="G782" s="443">
        <v>1</v>
      </c>
      <c r="H782" s="443"/>
      <c r="I782" s="443">
        <v>6</v>
      </c>
      <c r="J782" s="443"/>
      <c r="K782" s="443">
        <v>3</v>
      </c>
      <c r="L782" s="443"/>
      <c r="M782" s="443"/>
      <c r="N782" s="443"/>
      <c r="O782" s="443"/>
      <c r="P782" s="443"/>
      <c r="Q782" s="443"/>
      <c r="R782" s="446"/>
      <c r="S782" s="501" t="s">
        <v>2973</v>
      </c>
      <c r="T782" s="442"/>
      <c r="U782" s="443"/>
      <c r="V782" s="443"/>
      <c r="W782" s="444"/>
      <c r="X782" s="445"/>
      <c r="Y782" s="502"/>
      <c r="Z782" s="443"/>
      <c r="AA782" s="443"/>
      <c r="AB782" s="444"/>
      <c r="AC782" s="445"/>
      <c r="AD782" s="32"/>
      <c r="AE782" s="444"/>
      <c r="AF782" s="503"/>
    </row>
    <row r="783" spans="2:32" x14ac:dyDescent="0.2">
      <c r="B783" s="506" t="s">
        <v>94</v>
      </c>
      <c r="C783" s="505" t="s">
        <v>2112</v>
      </c>
      <c r="D783" s="443" t="s">
        <v>2862</v>
      </c>
      <c r="E783" s="445" t="s">
        <v>49</v>
      </c>
      <c r="F783" s="500"/>
      <c r="G783" s="443"/>
      <c r="H783" s="443"/>
      <c r="I783" s="443">
        <v>3</v>
      </c>
      <c r="J783" s="443"/>
      <c r="K783" s="443">
        <v>3</v>
      </c>
      <c r="L783" s="443"/>
      <c r="M783" s="443"/>
      <c r="N783" s="443"/>
      <c r="O783" s="443"/>
      <c r="P783" s="443"/>
      <c r="Q783" s="443"/>
      <c r="R783" s="446"/>
      <c r="S783" s="501" t="s">
        <v>2973</v>
      </c>
      <c r="T783" s="442"/>
      <c r="U783" s="443"/>
      <c r="V783" s="443"/>
      <c r="W783" s="444"/>
      <c r="X783" s="445"/>
      <c r="Y783" s="502"/>
      <c r="Z783" s="443"/>
      <c r="AA783" s="443"/>
      <c r="AB783" s="444"/>
      <c r="AC783" s="445"/>
      <c r="AD783" s="32"/>
      <c r="AE783" s="444"/>
      <c r="AF783" s="503"/>
    </row>
    <row r="784" spans="2:32" x14ac:dyDescent="0.2">
      <c r="B784" s="506" t="s">
        <v>94</v>
      </c>
      <c r="C784" s="505" t="s">
        <v>2112</v>
      </c>
      <c r="D784" s="443" t="s">
        <v>2863</v>
      </c>
      <c r="E784" s="445" t="s">
        <v>55</v>
      </c>
      <c r="F784" s="500"/>
      <c r="G784" s="443">
        <v>1</v>
      </c>
      <c r="H784" s="443"/>
      <c r="I784" s="443">
        <v>6</v>
      </c>
      <c r="J784" s="443"/>
      <c r="K784" s="443">
        <v>3</v>
      </c>
      <c r="L784" s="443"/>
      <c r="M784" s="443"/>
      <c r="N784" s="443">
        <v>3</v>
      </c>
      <c r="O784" s="443"/>
      <c r="P784" s="443"/>
      <c r="Q784" s="443"/>
      <c r="R784" s="446"/>
      <c r="S784" s="501" t="s">
        <v>2977</v>
      </c>
      <c r="T784" s="442"/>
      <c r="U784" s="443"/>
      <c r="V784" s="443"/>
      <c r="W784" s="444"/>
      <c r="X784" s="445"/>
      <c r="Y784" s="502"/>
      <c r="Z784" s="443"/>
      <c r="AA784" s="443"/>
      <c r="AB784" s="444"/>
      <c r="AC784" s="445"/>
      <c r="AD784" s="32"/>
      <c r="AE784" s="444"/>
      <c r="AF784" s="503"/>
    </row>
    <row r="785" spans="2:32" x14ac:dyDescent="0.2">
      <c r="B785" s="506" t="s">
        <v>94</v>
      </c>
      <c r="C785" s="505" t="s">
        <v>2112</v>
      </c>
      <c r="D785" s="443" t="s">
        <v>2864</v>
      </c>
      <c r="E785" s="445" t="s">
        <v>44</v>
      </c>
      <c r="F785" s="500"/>
      <c r="G785" s="443">
        <v>9</v>
      </c>
      <c r="H785" s="443"/>
      <c r="I785" s="443">
        <v>6</v>
      </c>
      <c r="J785" s="443"/>
      <c r="K785" s="443"/>
      <c r="L785" s="443"/>
      <c r="M785" s="443"/>
      <c r="N785" s="443"/>
      <c r="O785" s="443"/>
      <c r="P785" s="443"/>
      <c r="Q785" s="443"/>
      <c r="R785" s="446"/>
      <c r="S785" s="509" t="s">
        <v>2954</v>
      </c>
      <c r="T785" s="442"/>
      <c r="U785" s="443"/>
      <c r="V785" s="443"/>
      <c r="W785" s="444"/>
      <c r="X785" s="445"/>
      <c r="Y785" s="502"/>
      <c r="Z785" s="443"/>
      <c r="AA785" s="443"/>
      <c r="AB785" s="444"/>
      <c r="AC785" s="445"/>
      <c r="AD785" s="32"/>
      <c r="AE785" s="444"/>
      <c r="AF785" s="503"/>
    </row>
    <row r="786" spans="2:32" x14ac:dyDescent="0.2">
      <c r="B786" s="506" t="s">
        <v>94</v>
      </c>
      <c r="C786" s="505" t="s">
        <v>2112</v>
      </c>
      <c r="D786" s="443" t="s">
        <v>2865</v>
      </c>
      <c r="E786" s="445" t="s">
        <v>49</v>
      </c>
      <c r="F786" s="500"/>
      <c r="G786" s="443"/>
      <c r="H786" s="443"/>
      <c r="I786" s="443">
        <v>3</v>
      </c>
      <c r="J786" s="443"/>
      <c r="K786" s="443">
        <v>3</v>
      </c>
      <c r="L786" s="443"/>
      <c r="M786" s="443"/>
      <c r="N786" s="443">
        <v>3</v>
      </c>
      <c r="O786" s="443"/>
      <c r="P786" s="443"/>
      <c r="Q786" s="443"/>
      <c r="R786" s="446"/>
      <c r="S786" s="501" t="s">
        <v>2977</v>
      </c>
      <c r="T786" s="442"/>
      <c r="U786" s="443"/>
      <c r="V786" s="443"/>
      <c r="W786" s="444"/>
      <c r="X786" s="445"/>
      <c r="Y786" s="502"/>
      <c r="Z786" s="443"/>
      <c r="AA786" s="443"/>
      <c r="AB786" s="444"/>
      <c r="AC786" s="445"/>
      <c r="AD786" s="32"/>
      <c r="AE786" s="444"/>
      <c r="AF786" s="503"/>
    </row>
    <row r="787" spans="2:32" x14ac:dyDescent="0.2">
      <c r="B787" s="506" t="s">
        <v>94</v>
      </c>
      <c r="C787" s="505" t="s">
        <v>2112</v>
      </c>
      <c r="D787" s="443" t="s">
        <v>2866</v>
      </c>
      <c r="E787" s="445" t="s">
        <v>42</v>
      </c>
      <c r="F787" s="500"/>
      <c r="G787" s="443">
        <v>3</v>
      </c>
      <c r="H787" s="443"/>
      <c r="I787" s="443"/>
      <c r="J787" s="443"/>
      <c r="K787" s="443"/>
      <c r="L787" s="443"/>
      <c r="M787" s="443"/>
      <c r="N787" s="443"/>
      <c r="O787" s="443"/>
      <c r="P787" s="443"/>
      <c r="Q787" s="443"/>
      <c r="R787" s="446"/>
      <c r="S787" s="501" t="s">
        <v>2989</v>
      </c>
      <c r="T787" s="442"/>
      <c r="U787" s="443"/>
      <c r="V787" s="443"/>
      <c r="W787" s="444"/>
      <c r="X787" s="445"/>
      <c r="Y787" s="502"/>
      <c r="Z787" s="443"/>
      <c r="AA787" s="443"/>
      <c r="AB787" s="444"/>
      <c r="AC787" s="445"/>
      <c r="AD787" s="32"/>
      <c r="AE787" s="444"/>
      <c r="AF787" s="503"/>
    </row>
    <row r="788" spans="2:32" x14ac:dyDescent="0.2">
      <c r="B788" s="506" t="s">
        <v>94</v>
      </c>
      <c r="C788" s="505" t="s">
        <v>2112</v>
      </c>
      <c r="D788" s="443" t="s">
        <v>2867</v>
      </c>
      <c r="E788" s="445" t="s">
        <v>1898</v>
      </c>
      <c r="F788" s="500"/>
      <c r="G788" s="443">
        <v>3</v>
      </c>
      <c r="H788" s="443">
        <v>6</v>
      </c>
      <c r="I788" s="443"/>
      <c r="J788" s="443"/>
      <c r="K788" s="443">
        <v>3</v>
      </c>
      <c r="L788" s="443"/>
      <c r="M788" s="443"/>
      <c r="N788" s="443">
        <v>3</v>
      </c>
      <c r="O788" s="443"/>
      <c r="P788" s="443"/>
      <c r="Q788" s="443"/>
      <c r="R788" s="446"/>
      <c r="S788" s="501" t="s">
        <v>2990</v>
      </c>
      <c r="T788" s="442"/>
      <c r="U788" s="443"/>
      <c r="V788" s="443"/>
      <c r="W788" s="444"/>
      <c r="X788" s="445"/>
      <c r="Y788" s="502"/>
      <c r="Z788" s="443"/>
      <c r="AA788" s="443"/>
      <c r="AB788" s="444"/>
      <c r="AC788" s="445"/>
      <c r="AD788" s="32"/>
      <c r="AE788" s="444"/>
      <c r="AF788" s="503"/>
    </row>
    <row r="789" spans="2:32" x14ac:dyDescent="0.2">
      <c r="B789" s="506" t="s">
        <v>94</v>
      </c>
      <c r="C789" s="505" t="s">
        <v>2112</v>
      </c>
      <c r="D789" s="443" t="s">
        <v>2868</v>
      </c>
      <c r="E789" s="445" t="s">
        <v>57</v>
      </c>
      <c r="F789" s="500"/>
      <c r="G789" s="443">
        <v>3</v>
      </c>
      <c r="H789" s="443"/>
      <c r="I789" s="443"/>
      <c r="J789" s="443"/>
      <c r="K789" s="443">
        <v>2</v>
      </c>
      <c r="L789" s="443"/>
      <c r="M789" s="443"/>
      <c r="N789" s="443">
        <v>2</v>
      </c>
      <c r="O789" s="443"/>
      <c r="P789" s="443"/>
      <c r="Q789" s="443"/>
      <c r="R789" s="446"/>
      <c r="S789" s="501" t="s">
        <v>2991</v>
      </c>
      <c r="T789" s="442"/>
      <c r="U789" s="443"/>
      <c r="V789" s="443"/>
      <c r="W789" s="444"/>
      <c r="X789" s="445"/>
      <c r="Y789" s="502"/>
      <c r="Z789" s="443"/>
      <c r="AA789" s="443"/>
      <c r="AB789" s="444"/>
      <c r="AC789" s="445"/>
      <c r="AD789" s="32"/>
      <c r="AE789" s="444"/>
      <c r="AF789" s="503"/>
    </row>
    <row r="790" spans="2:32" x14ac:dyDescent="0.2">
      <c r="B790" s="506" t="s">
        <v>94</v>
      </c>
      <c r="C790" s="505" t="s">
        <v>2112</v>
      </c>
      <c r="D790" s="443" t="s">
        <v>2869</v>
      </c>
      <c r="E790" s="445" t="s">
        <v>42</v>
      </c>
      <c r="F790" s="500"/>
      <c r="G790" s="443">
        <v>3</v>
      </c>
      <c r="H790" s="443"/>
      <c r="I790" s="443"/>
      <c r="J790" s="443"/>
      <c r="K790" s="443"/>
      <c r="L790" s="443"/>
      <c r="M790" s="443"/>
      <c r="N790" s="443"/>
      <c r="O790" s="443"/>
      <c r="P790" s="443"/>
      <c r="Q790" s="443"/>
      <c r="R790" s="446"/>
      <c r="S790" s="501" t="s">
        <v>1930</v>
      </c>
      <c r="T790" s="442"/>
      <c r="U790" s="443"/>
      <c r="V790" s="443"/>
      <c r="W790" s="444"/>
      <c r="X790" s="445"/>
      <c r="Y790" s="502"/>
      <c r="Z790" s="443"/>
      <c r="AA790" s="443"/>
      <c r="AB790" s="444"/>
      <c r="AC790" s="445"/>
      <c r="AD790" s="32"/>
      <c r="AE790" s="444"/>
      <c r="AF790" s="503"/>
    </row>
    <row r="791" spans="2:32" x14ac:dyDescent="0.2">
      <c r="B791" s="506" t="s">
        <v>94</v>
      </c>
      <c r="C791" s="505" t="s">
        <v>2112</v>
      </c>
      <c r="D791" s="443" t="s">
        <v>2870</v>
      </c>
      <c r="E791" s="445" t="s">
        <v>42</v>
      </c>
      <c r="F791" s="500"/>
      <c r="G791" s="443">
        <v>3</v>
      </c>
      <c r="H791" s="443"/>
      <c r="I791" s="443"/>
      <c r="J791" s="443"/>
      <c r="K791" s="443"/>
      <c r="L791" s="443"/>
      <c r="M791" s="443"/>
      <c r="N791" s="443"/>
      <c r="O791" s="443"/>
      <c r="P791" s="443"/>
      <c r="Q791" s="443"/>
      <c r="R791" s="446"/>
      <c r="S791" s="501" t="s">
        <v>1930</v>
      </c>
      <c r="T791" s="442"/>
      <c r="U791" s="443"/>
      <c r="V791" s="443"/>
      <c r="W791" s="444"/>
      <c r="X791" s="445"/>
      <c r="Y791" s="502"/>
      <c r="Z791" s="443"/>
      <c r="AA791" s="443"/>
      <c r="AB791" s="444"/>
      <c r="AC791" s="445"/>
      <c r="AD791" s="32"/>
      <c r="AE791" s="444"/>
      <c r="AF791" s="503"/>
    </row>
    <row r="792" spans="2:32" ht="15.75" thickBot="1" x14ac:dyDescent="0.25">
      <c r="B792" s="507" t="s">
        <v>94</v>
      </c>
      <c r="C792" s="508" t="s">
        <v>2112</v>
      </c>
      <c r="D792" s="468" t="s">
        <v>2871</v>
      </c>
      <c r="E792" s="470" t="s">
        <v>52</v>
      </c>
      <c r="F792" s="513"/>
      <c r="G792" s="468"/>
      <c r="H792" s="468">
        <v>3</v>
      </c>
      <c r="I792" s="468"/>
      <c r="J792" s="468"/>
      <c r="K792" s="468"/>
      <c r="L792" s="468"/>
      <c r="M792" s="468"/>
      <c r="N792" s="468"/>
      <c r="O792" s="468"/>
      <c r="P792" s="468"/>
      <c r="Q792" s="468"/>
      <c r="R792" s="464"/>
      <c r="S792" s="519" t="s">
        <v>3238</v>
      </c>
      <c r="T792" s="467"/>
      <c r="U792" s="468"/>
      <c r="V792" s="468"/>
      <c r="W792" s="469"/>
      <c r="X792" s="470"/>
      <c r="Y792" s="518"/>
      <c r="Z792" s="468"/>
      <c r="AA792" s="468"/>
      <c r="AB792" s="469"/>
      <c r="AC792" s="470"/>
      <c r="AD792" s="99"/>
      <c r="AE792" s="451"/>
      <c r="AF792" s="504"/>
    </row>
  </sheetData>
  <sheetProtection formatRows="0" insertColumns="0" insertRows="0" deleteColumns="0" deleteRows="0" pivotTables="0"/>
  <mergeCells count="22">
    <mergeCell ref="B8:D8"/>
    <mergeCell ref="E8:X8"/>
    <mergeCell ref="Y8:AA8"/>
    <mergeCell ref="AB8:AF8"/>
    <mergeCell ref="B9:D9"/>
    <mergeCell ref="E9:P9"/>
    <mergeCell ref="T9:X9"/>
    <mergeCell ref="Y9:AA9"/>
    <mergeCell ref="AB9:AF9"/>
    <mergeCell ref="B3:D6"/>
    <mergeCell ref="E3:AE4"/>
    <mergeCell ref="E5:AE6"/>
    <mergeCell ref="AF5:AF6"/>
    <mergeCell ref="B7:AF7"/>
    <mergeCell ref="B10:E13"/>
    <mergeCell ref="F10:AC11"/>
    <mergeCell ref="AD10:AF11"/>
    <mergeCell ref="F12:S12"/>
    <mergeCell ref="T12:X13"/>
    <mergeCell ref="Y12:AC13"/>
    <mergeCell ref="AD12:AF13"/>
    <mergeCell ref="F13:S13"/>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sheetPr>
  <dimension ref="B2:AF351"/>
  <sheetViews>
    <sheetView zoomScale="58" zoomScaleNormal="58" workbookViewId="0">
      <selection activeCell="S15" sqref="S15:S344"/>
    </sheetView>
  </sheetViews>
  <sheetFormatPr defaultColWidth="10.76171875" defaultRowHeight="15" x14ac:dyDescent="0.2"/>
  <cols>
    <col min="1" max="1" width="2.28515625" bestFit="1" customWidth="1"/>
    <col min="2" max="2" width="15.73828125" customWidth="1"/>
    <col min="3" max="3" width="12.64453125" customWidth="1"/>
    <col min="4" max="4" width="10.76171875" style="6" customWidth="1"/>
    <col min="5" max="5" width="25.69140625" customWidth="1"/>
    <col min="6" max="6" width="10.76171875" customWidth="1"/>
    <col min="7" max="18" width="10.76171875" style="6" customWidth="1"/>
    <col min="19" max="19" width="20.71484375" style="6" customWidth="1"/>
    <col min="20" max="20" width="12.64453125" style="54" customWidth="1"/>
    <col min="21" max="22" width="12.64453125" style="6" customWidth="1"/>
    <col min="23" max="23" width="30.66796875" customWidth="1"/>
    <col min="24" max="24" width="15.73828125" customWidth="1"/>
    <col min="25" max="25" width="12.64453125" style="52" customWidth="1"/>
    <col min="26" max="27" width="12.64453125" style="6" customWidth="1"/>
    <col min="28" max="28" width="30.66796875" customWidth="1"/>
    <col min="29" max="29" width="15.73828125" customWidth="1"/>
    <col min="30" max="31" width="12.64453125" customWidth="1"/>
    <col min="32" max="32" width="29.0546875" bestFit="1" customWidth="1"/>
  </cols>
  <sheetData>
    <row r="2" spans="2:32" ht="15.75" thickBot="1" x14ac:dyDescent="0.25"/>
    <row r="3" spans="2:32" ht="15" customHeight="1" x14ac:dyDescent="0.2">
      <c r="B3" s="619"/>
      <c r="C3" s="620"/>
      <c r="D3" s="620"/>
      <c r="E3" s="571" t="s">
        <v>18</v>
      </c>
      <c r="F3" s="572"/>
      <c r="G3" s="572"/>
      <c r="H3" s="572"/>
      <c r="I3" s="572"/>
      <c r="J3" s="572"/>
      <c r="K3" s="572"/>
      <c r="L3" s="572"/>
      <c r="M3" s="572"/>
      <c r="N3" s="572"/>
      <c r="O3" s="572"/>
      <c r="P3" s="572"/>
      <c r="Q3" s="572"/>
      <c r="R3" s="572"/>
      <c r="S3" s="572"/>
      <c r="T3" s="659"/>
      <c r="U3" s="572"/>
      <c r="V3" s="572"/>
      <c r="W3" s="572"/>
      <c r="X3" s="572"/>
      <c r="Y3" s="572"/>
      <c r="Z3" s="572"/>
      <c r="AA3" s="572"/>
      <c r="AB3" s="572"/>
      <c r="AC3" s="572"/>
      <c r="AD3" s="572"/>
      <c r="AE3" s="572"/>
      <c r="AF3" s="289" t="s">
        <v>19</v>
      </c>
    </row>
    <row r="4" spans="2:32" ht="15" customHeight="1" x14ac:dyDescent="0.2">
      <c r="B4" s="621"/>
      <c r="C4" s="622"/>
      <c r="D4" s="622"/>
      <c r="E4" s="573"/>
      <c r="F4" s="574"/>
      <c r="G4" s="574"/>
      <c r="H4" s="574"/>
      <c r="I4" s="574"/>
      <c r="J4" s="574"/>
      <c r="K4" s="574"/>
      <c r="L4" s="574"/>
      <c r="M4" s="574"/>
      <c r="N4" s="574"/>
      <c r="O4" s="574"/>
      <c r="P4" s="574"/>
      <c r="Q4" s="574"/>
      <c r="R4" s="574"/>
      <c r="S4" s="574"/>
      <c r="T4" s="660"/>
      <c r="U4" s="574"/>
      <c r="V4" s="574"/>
      <c r="W4" s="574"/>
      <c r="X4" s="574"/>
      <c r="Y4" s="574"/>
      <c r="Z4" s="574"/>
      <c r="AA4" s="574"/>
      <c r="AB4" s="574"/>
      <c r="AC4" s="574"/>
      <c r="AD4" s="574"/>
      <c r="AE4" s="574"/>
      <c r="AF4" s="290" t="s">
        <v>20</v>
      </c>
    </row>
    <row r="5" spans="2:32" ht="15" customHeight="1" x14ac:dyDescent="0.2">
      <c r="B5" s="621"/>
      <c r="C5" s="622"/>
      <c r="D5" s="622"/>
      <c r="E5" s="575" t="s">
        <v>21</v>
      </c>
      <c r="F5" s="576"/>
      <c r="G5" s="576"/>
      <c r="H5" s="576"/>
      <c r="I5" s="576"/>
      <c r="J5" s="576"/>
      <c r="K5" s="576"/>
      <c r="L5" s="576"/>
      <c r="M5" s="576"/>
      <c r="N5" s="576"/>
      <c r="O5" s="576"/>
      <c r="P5" s="576"/>
      <c r="Q5" s="576"/>
      <c r="R5" s="576"/>
      <c r="S5" s="576"/>
      <c r="T5" s="661"/>
      <c r="U5" s="576"/>
      <c r="V5" s="576"/>
      <c r="W5" s="576"/>
      <c r="X5" s="576"/>
      <c r="Y5" s="576"/>
      <c r="Z5" s="576"/>
      <c r="AA5" s="576"/>
      <c r="AB5" s="576"/>
      <c r="AC5" s="576"/>
      <c r="AD5" s="576"/>
      <c r="AE5" s="576"/>
      <c r="AF5" s="577" t="s">
        <v>80</v>
      </c>
    </row>
    <row r="6" spans="2:32" ht="15" customHeight="1" x14ac:dyDescent="0.2">
      <c r="B6" s="621"/>
      <c r="C6" s="622"/>
      <c r="D6" s="622"/>
      <c r="E6" s="573"/>
      <c r="F6" s="574"/>
      <c r="G6" s="574"/>
      <c r="H6" s="574"/>
      <c r="I6" s="574"/>
      <c r="J6" s="574"/>
      <c r="K6" s="574"/>
      <c r="L6" s="574"/>
      <c r="M6" s="574"/>
      <c r="N6" s="574"/>
      <c r="O6" s="574"/>
      <c r="P6" s="574"/>
      <c r="Q6" s="574"/>
      <c r="R6" s="574"/>
      <c r="S6" s="574"/>
      <c r="T6" s="660"/>
      <c r="U6" s="574"/>
      <c r="V6" s="574"/>
      <c r="W6" s="574"/>
      <c r="X6" s="574"/>
      <c r="Y6" s="574"/>
      <c r="Z6" s="574"/>
      <c r="AA6" s="574"/>
      <c r="AB6" s="574"/>
      <c r="AC6" s="574"/>
      <c r="AD6" s="574"/>
      <c r="AE6" s="574"/>
      <c r="AF6" s="629"/>
    </row>
    <row r="7" spans="2:32" x14ac:dyDescent="0.2">
      <c r="B7" s="621"/>
      <c r="C7" s="622"/>
      <c r="D7" s="622"/>
      <c r="E7" s="622"/>
      <c r="F7" s="622"/>
      <c r="G7" s="622"/>
      <c r="H7" s="622"/>
      <c r="I7" s="622"/>
      <c r="J7" s="622"/>
      <c r="K7" s="622"/>
      <c r="L7" s="622"/>
      <c r="M7" s="622"/>
      <c r="N7" s="622"/>
      <c r="O7" s="622"/>
      <c r="P7" s="622"/>
      <c r="Q7" s="622"/>
      <c r="R7" s="622"/>
      <c r="S7" s="622"/>
      <c r="T7" s="663"/>
      <c r="U7" s="622"/>
      <c r="V7" s="622"/>
      <c r="W7" s="622"/>
      <c r="X7" s="622"/>
      <c r="Y7" s="622"/>
      <c r="Z7" s="622"/>
      <c r="AA7" s="622"/>
      <c r="AB7" s="622"/>
      <c r="AC7" s="630"/>
      <c r="AD7" s="630"/>
      <c r="AE7" s="630"/>
      <c r="AF7" s="631"/>
    </row>
    <row r="8" spans="2:32" x14ac:dyDescent="0.2">
      <c r="B8" s="579" t="s">
        <v>15</v>
      </c>
      <c r="C8" s="580"/>
      <c r="D8" s="581"/>
      <c r="E8" s="632" t="s">
        <v>38</v>
      </c>
      <c r="F8" s="633"/>
      <c r="G8" s="633"/>
      <c r="H8" s="633"/>
      <c r="I8" s="633"/>
      <c r="J8" s="633"/>
      <c r="K8" s="633"/>
      <c r="L8" s="633"/>
      <c r="M8" s="633"/>
      <c r="N8" s="633"/>
      <c r="O8" s="633"/>
      <c r="P8" s="633"/>
      <c r="Q8" s="633"/>
      <c r="R8" s="633"/>
      <c r="S8" s="633"/>
      <c r="T8" s="664"/>
      <c r="U8" s="633"/>
      <c r="V8" s="633"/>
      <c r="W8" s="633"/>
      <c r="X8" s="633"/>
      <c r="Y8" s="634" t="s">
        <v>12</v>
      </c>
      <c r="Z8" s="634"/>
      <c r="AA8" s="634"/>
      <c r="AB8" s="582">
        <v>4600135303</v>
      </c>
      <c r="AC8" s="583"/>
      <c r="AD8" s="583"/>
      <c r="AE8" s="583"/>
      <c r="AF8" s="590"/>
    </row>
    <row r="9" spans="2:32" x14ac:dyDescent="0.2">
      <c r="B9" s="579" t="s">
        <v>14</v>
      </c>
      <c r="C9" s="580"/>
      <c r="D9" s="581"/>
      <c r="E9" s="582" t="s">
        <v>39</v>
      </c>
      <c r="F9" s="639"/>
      <c r="G9" s="639"/>
      <c r="H9" s="639"/>
      <c r="I9" s="639"/>
      <c r="J9" s="639"/>
      <c r="K9" s="639"/>
      <c r="L9" s="639"/>
      <c r="M9" s="639"/>
      <c r="N9" s="639"/>
      <c r="O9" s="639"/>
      <c r="P9" s="639"/>
      <c r="Q9" s="419"/>
      <c r="R9" s="419"/>
      <c r="S9" s="420"/>
      <c r="T9" s="662"/>
      <c r="U9" s="586"/>
      <c r="V9" s="586"/>
      <c r="W9" s="586"/>
      <c r="X9" s="587"/>
      <c r="Y9" s="588" t="s">
        <v>13</v>
      </c>
      <c r="Z9" s="584"/>
      <c r="AA9" s="589"/>
      <c r="AB9" s="582" t="s">
        <v>40</v>
      </c>
      <c r="AC9" s="583"/>
      <c r="AD9" s="583"/>
      <c r="AE9" s="583"/>
      <c r="AF9" s="590"/>
    </row>
    <row r="10" spans="2:32" x14ac:dyDescent="0.2">
      <c r="B10" s="534" t="s">
        <v>0</v>
      </c>
      <c r="C10" s="535"/>
      <c r="D10" s="535"/>
      <c r="E10" s="536"/>
      <c r="F10" s="543" t="s">
        <v>1</v>
      </c>
      <c r="G10" s="543"/>
      <c r="H10" s="543"/>
      <c r="I10" s="543"/>
      <c r="J10" s="543"/>
      <c r="K10" s="543"/>
      <c r="L10" s="543"/>
      <c r="M10" s="543"/>
      <c r="N10" s="543"/>
      <c r="O10" s="543"/>
      <c r="P10" s="543"/>
      <c r="Q10" s="543"/>
      <c r="R10" s="543"/>
      <c r="S10" s="543"/>
      <c r="T10" s="665"/>
      <c r="U10" s="543"/>
      <c r="V10" s="543"/>
      <c r="W10" s="543"/>
      <c r="X10" s="543"/>
      <c r="Y10" s="543"/>
      <c r="Z10" s="543"/>
      <c r="AA10" s="543"/>
      <c r="AB10" s="543"/>
      <c r="AC10" s="543"/>
      <c r="AD10" s="635" t="s">
        <v>2</v>
      </c>
      <c r="AE10" s="635"/>
      <c r="AF10" s="636"/>
    </row>
    <row r="11" spans="2:32" ht="15.75" thickBot="1" x14ac:dyDescent="0.25">
      <c r="B11" s="537"/>
      <c r="C11" s="538"/>
      <c r="D11" s="538"/>
      <c r="E11" s="539"/>
      <c r="F11" s="546"/>
      <c r="G11" s="546"/>
      <c r="H11" s="546"/>
      <c r="I11" s="546"/>
      <c r="J11" s="546"/>
      <c r="K11" s="546"/>
      <c r="L11" s="546"/>
      <c r="M11" s="546"/>
      <c r="N11" s="546"/>
      <c r="O11" s="546"/>
      <c r="P11" s="546"/>
      <c r="Q11" s="546"/>
      <c r="R11" s="546"/>
      <c r="S11" s="546"/>
      <c r="T11" s="666"/>
      <c r="U11" s="546"/>
      <c r="V11" s="546"/>
      <c r="W11" s="546"/>
      <c r="X11" s="546"/>
      <c r="Y11" s="546"/>
      <c r="Z11" s="546"/>
      <c r="AA11" s="546"/>
      <c r="AB11" s="546"/>
      <c r="AC11" s="546"/>
      <c r="AD11" s="637"/>
      <c r="AE11" s="637"/>
      <c r="AF11" s="638"/>
    </row>
    <row r="12" spans="2:32" x14ac:dyDescent="0.2">
      <c r="B12" s="537"/>
      <c r="C12" s="538"/>
      <c r="D12" s="538"/>
      <c r="E12" s="538"/>
      <c r="F12" s="550" t="s">
        <v>3</v>
      </c>
      <c r="G12" s="551"/>
      <c r="H12" s="551"/>
      <c r="I12" s="551"/>
      <c r="J12" s="551"/>
      <c r="K12" s="551"/>
      <c r="L12" s="551"/>
      <c r="M12" s="551"/>
      <c r="N12" s="551"/>
      <c r="O12" s="551"/>
      <c r="P12" s="551"/>
      <c r="Q12" s="551"/>
      <c r="R12" s="551"/>
      <c r="S12" s="552"/>
      <c r="T12" s="667" t="s">
        <v>17</v>
      </c>
      <c r="U12" s="554"/>
      <c r="V12" s="554"/>
      <c r="W12" s="554"/>
      <c r="X12" s="555"/>
      <c r="Y12" s="553" t="s">
        <v>4</v>
      </c>
      <c r="Z12" s="554"/>
      <c r="AA12" s="554"/>
      <c r="AB12" s="554"/>
      <c r="AC12" s="555"/>
      <c r="AD12" s="553" t="s">
        <v>16</v>
      </c>
      <c r="AE12" s="554"/>
      <c r="AF12" s="555"/>
    </row>
    <row r="13" spans="2:32" x14ac:dyDescent="0.2">
      <c r="B13" s="537"/>
      <c r="C13" s="538"/>
      <c r="D13" s="538"/>
      <c r="E13" s="538"/>
      <c r="F13" s="626" t="s">
        <v>9</v>
      </c>
      <c r="G13" s="627"/>
      <c r="H13" s="627"/>
      <c r="I13" s="627"/>
      <c r="J13" s="627"/>
      <c r="K13" s="627"/>
      <c r="L13" s="627"/>
      <c r="M13" s="627"/>
      <c r="N13" s="627"/>
      <c r="O13" s="627"/>
      <c r="P13" s="627"/>
      <c r="Q13" s="627"/>
      <c r="R13" s="627"/>
      <c r="S13" s="628"/>
      <c r="T13" s="668"/>
      <c r="U13" s="624"/>
      <c r="V13" s="624"/>
      <c r="W13" s="624"/>
      <c r="X13" s="625"/>
      <c r="Y13" s="623"/>
      <c r="Z13" s="624"/>
      <c r="AA13" s="624"/>
      <c r="AB13" s="624"/>
      <c r="AC13" s="625"/>
      <c r="AD13" s="623"/>
      <c r="AE13" s="624"/>
      <c r="AF13" s="625"/>
    </row>
    <row r="14" spans="2:32" ht="43.5" thickBot="1" x14ac:dyDescent="0.25">
      <c r="B14" s="137" t="s">
        <v>7</v>
      </c>
      <c r="C14" s="138" t="s">
        <v>8</v>
      </c>
      <c r="D14" s="138" t="s">
        <v>23</v>
      </c>
      <c r="E14" s="318" t="s">
        <v>22</v>
      </c>
      <c r="F14" s="151" t="s">
        <v>390</v>
      </c>
      <c r="G14" s="152" t="s">
        <v>28</v>
      </c>
      <c r="H14" s="152" t="s">
        <v>29</v>
      </c>
      <c r="I14" s="152" t="s">
        <v>37</v>
      </c>
      <c r="J14" s="152" t="s">
        <v>30</v>
      </c>
      <c r="K14" s="152" t="s">
        <v>31</v>
      </c>
      <c r="L14" s="149" t="s">
        <v>33</v>
      </c>
      <c r="M14" s="149" t="s">
        <v>34</v>
      </c>
      <c r="N14" s="152" t="s">
        <v>48</v>
      </c>
      <c r="O14" s="149" t="s">
        <v>36</v>
      </c>
      <c r="P14" s="152" t="s">
        <v>32</v>
      </c>
      <c r="Q14" s="149" t="s">
        <v>382</v>
      </c>
      <c r="R14" s="149" t="s">
        <v>383</v>
      </c>
      <c r="S14" s="153" t="s">
        <v>384</v>
      </c>
      <c r="T14" s="141" t="s">
        <v>391</v>
      </c>
      <c r="U14" s="138" t="s">
        <v>387</v>
      </c>
      <c r="V14" s="138" t="s">
        <v>35</v>
      </c>
      <c r="W14" s="140" t="s">
        <v>385</v>
      </c>
      <c r="X14" s="142" t="s">
        <v>388</v>
      </c>
      <c r="Y14" s="141" t="s">
        <v>392</v>
      </c>
      <c r="Z14" s="138" t="s">
        <v>393</v>
      </c>
      <c r="AA14" s="138" t="s">
        <v>27</v>
      </c>
      <c r="AB14" s="140" t="s">
        <v>386</v>
      </c>
      <c r="AC14" s="142" t="s">
        <v>389</v>
      </c>
      <c r="AD14" s="148" t="s">
        <v>11</v>
      </c>
      <c r="AE14" s="142" t="s">
        <v>394</v>
      </c>
      <c r="AF14" s="148" t="s">
        <v>26</v>
      </c>
    </row>
    <row r="15" spans="2:32" ht="19.5" customHeight="1" x14ac:dyDescent="0.2">
      <c r="B15" s="38" t="s">
        <v>2513</v>
      </c>
      <c r="C15" s="11" t="s">
        <v>2514</v>
      </c>
      <c r="D15" s="11">
        <v>1</v>
      </c>
      <c r="E15" s="437" t="s">
        <v>49</v>
      </c>
      <c r="F15" s="42"/>
      <c r="G15" s="11">
        <v>3</v>
      </c>
      <c r="H15" s="11"/>
      <c r="I15" s="11">
        <v>3</v>
      </c>
      <c r="J15" s="11"/>
      <c r="K15" s="11"/>
      <c r="L15" s="11"/>
      <c r="M15" s="11"/>
      <c r="N15" s="11">
        <v>3</v>
      </c>
      <c r="O15" s="11"/>
      <c r="P15" s="11">
        <v>3</v>
      </c>
      <c r="Q15" s="11"/>
      <c r="R15" s="130"/>
      <c r="S15" s="439" t="s">
        <v>2691</v>
      </c>
      <c r="T15" s="42"/>
      <c r="U15" s="11"/>
      <c r="V15" s="11"/>
      <c r="W15" s="11"/>
      <c r="X15" s="43"/>
      <c r="Y15" s="42"/>
      <c r="Z15" s="11"/>
      <c r="AA15" s="11"/>
      <c r="AB15" s="438"/>
      <c r="AC15" s="46"/>
      <c r="AD15" s="41"/>
      <c r="AE15" s="11"/>
      <c r="AF15" s="285"/>
    </row>
    <row r="16" spans="2:32" x14ac:dyDescent="0.2">
      <c r="B16" s="39" t="s">
        <v>2513</v>
      </c>
      <c r="C16" s="422" t="s">
        <v>2514</v>
      </c>
      <c r="D16" s="424">
        <v>2</v>
      </c>
      <c r="E16" s="2" t="s">
        <v>42</v>
      </c>
      <c r="F16" s="13"/>
      <c r="G16" s="424">
        <v>3</v>
      </c>
      <c r="H16" s="424"/>
      <c r="I16" s="424"/>
      <c r="J16" s="424"/>
      <c r="K16" s="424"/>
      <c r="L16" s="424"/>
      <c r="M16" s="424"/>
      <c r="N16" s="424">
        <v>2</v>
      </c>
      <c r="O16" s="424"/>
      <c r="P16" s="424"/>
      <c r="Q16" s="424"/>
      <c r="R16" s="426"/>
      <c r="S16" s="322" t="s">
        <v>2518</v>
      </c>
      <c r="T16" s="258"/>
      <c r="U16" s="24"/>
      <c r="V16" s="424"/>
      <c r="W16" s="422"/>
      <c r="X16" s="2"/>
      <c r="Y16" s="36"/>
      <c r="Z16" s="424"/>
      <c r="AA16" s="424"/>
      <c r="AB16" s="66"/>
      <c r="AC16" s="2"/>
      <c r="AD16" s="32"/>
      <c r="AE16" s="1"/>
      <c r="AF16" s="425"/>
    </row>
    <row r="17" spans="2:32" x14ac:dyDescent="0.2">
      <c r="B17" s="39" t="s">
        <v>2513</v>
      </c>
      <c r="C17" s="422" t="s">
        <v>2514</v>
      </c>
      <c r="D17" s="424">
        <v>3</v>
      </c>
      <c r="E17" s="2" t="s">
        <v>55</v>
      </c>
      <c r="F17" s="13"/>
      <c r="G17" s="424">
        <v>2</v>
      </c>
      <c r="H17" s="424"/>
      <c r="I17" s="424">
        <v>6</v>
      </c>
      <c r="J17" s="424"/>
      <c r="K17" s="424"/>
      <c r="L17" s="424"/>
      <c r="M17" s="424"/>
      <c r="N17" s="424">
        <v>3</v>
      </c>
      <c r="O17" s="424"/>
      <c r="P17" s="424"/>
      <c r="Q17" s="424"/>
      <c r="R17" s="426"/>
      <c r="S17" s="322" t="s">
        <v>2519</v>
      </c>
      <c r="T17" s="56"/>
      <c r="U17" s="424"/>
      <c r="V17" s="424"/>
      <c r="W17" s="422"/>
      <c r="X17" s="2"/>
      <c r="Y17" s="36"/>
      <c r="Z17" s="424"/>
      <c r="AA17" s="424"/>
      <c r="AB17" s="429"/>
      <c r="AC17" s="2"/>
      <c r="AD17" s="32"/>
      <c r="AE17" s="1"/>
      <c r="AF17" s="425"/>
    </row>
    <row r="18" spans="2:32" x14ac:dyDescent="0.2">
      <c r="B18" s="39" t="s">
        <v>2513</v>
      </c>
      <c r="C18" s="422" t="s">
        <v>2514</v>
      </c>
      <c r="D18" s="424">
        <v>4</v>
      </c>
      <c r="E18" s="2" t="s">
        <v>2235</v>
      </c>
      <c r="F18" s="13"/>
      <c r="G18" s="424">
        <v>4</v>
      </c>
      <c r="H18" s="424"/>
      <c r="I18" s="424">
        <v>3</v>
      </c>
      <c r="J18" s="424"/>
      <c r="K18" s="424"/>
      <c r="L18" s="424"/>
      <c r="M18" s="424"/>
      <c r="N18" s="424">
        <v>3</v>
      </c>
      <c r="O18" s="424"/>
      <c r="P18" s="424">
        <v>3</v>
      </c>
      <c r="Q18" s="424"/>
      <c r="R18" s="426"/>
      <c r="S18" s="322" t="s">
        <v>2520</v>
      </c>
      <c r="T18" s="56"/>
      <c r="U18" s="424"/>
      <c r="V18" s="424"/>
      <c r="W18" s="422"/>
      <c r="X18" s="2"/>
      <c r="Y18" s="36"/>
      <c r="Z18" s="424"/>
      <c r="AA18" s="424"/>
      <c r="AB18" s="66"/>
      <c r="AC18" s="2"/>
      <c r="AD18" s="32"/>
      <c r="AE18" s="1"/>
      <c r="AF18" s="425"/>
    </row>
    <row r="19" spans="2:32" x14ac:dyDescent="0.2">
      <c r="B19" s="39" t="s">
        <v>2513</v>
      </c>
      <c r="C19" s="422" t="s">
        <v>2514</v>
      </c>
      <c r="D19" s="424">
        <v>5</v>
      </c>
      <c r="E19" s="2" t="s">
        <v>42</v>
      </c>
      <c r="F19" s="13"/>
      <c r="G19" s="424">
        <v>3</v>
      </c>
      <c r="H19" s="424"/>
      <c r="I19" s="424"/>
      <c r="J19" s="424"/>
      <c r="K19" s="424"/>
      <c r="L19" s="424"/>
      <c r="M19" s="424"/>
      <c r="N19" s="424"/>
      <c r="O19" s="424"/>
      <c r="P19" s="424"/>
      <c r="Q19" s="424"/>
      <c r="R19" s="426"/>
      <c r="S19" s="322" t="s">
        <v>2521</v>
      </c>
      <c r="T19" s="56"/>
      <c r="U19" s="424"/>
      <c r="V19" s="424"/>
      <c r="W19" s="422"/>
      <c r="X19" s="2"/>
      <c r="Y19" s="36"/>
      <c r="Z19" s="424"/>
      <c r="AA19" s="424"/>
      <c r="AB19" s="429"/>
      <c r="AC19" s="2"/>
      <c r="AD19" s="94"/>
      <c r="AE19" s="1"/>
      <c r="AF19" s="425"/>
    </row>
    <row r="20" spans="2:32" x14ac:dyDescent="0.2">
      <c r="B20" s="39" t="s">
        <v>2513</v>
      </c>
      <c r="C20" s="422" t="s">
        <v>2514</v>
      </c>
      <c r="D20" s="424">
        <v>6</v>
      </c>
      <c r="E20" s="2" t="s">
        <v>55</v>
      </c>
      <c r="F20" s="13"/>
      <c r="G20" s="424">
        <v>2</v>
      </c>
      <c r="H20" s="424"/>
      <c r="I20" s="424">
        <v>6</v>
      </c>
      <c r="J20" s="424"/>
      <c r="K20" s="424"/>
      <c r="L20" s="424"/>
      <c r="M20" s="424"/>
      <c r="N20" s="424">
        <v>3</v>
      </c>
      <c r="O20" s="424"/>
      <c r="P20" s="424"/>
      <c r="Q20" s="424"/>
      <c r="R20" s="426"/>
      <c r="S20" s="322" t="s">
        <v>1809</v>
      </c>
      <c r="T20" s="56"/>
      <c r="U20" s="424"/>
      <c r="V20" s="424"/>
      <c r="W20" s="422"/>
      <c r="X20" s="2"/>
      <c r="Y20" s="36"/>
      <c r="Z20" s="424"/>
      <c r="AA20" s="424"/>
      <c r="AB20" s="66"/>
      <c r="AC20" s="2"/>
      <c r="AD20" s="32"/>
      <c r="AE20" s="1"/>
      <c r="AF20" s="425"/>
    </row>
    <row r="21" spans="2:32" x14ac:dyDescent="0.2">
      <c r="B21" s="39" t="s">
        <v>2513</v>
      </c>
      <c r="C21" s="422" t="s">
        <v>2514</v>
      </c>
      <c r="D21" s="424">
        <v>7</v>
      </c>
      <c r="E21" s="2" t="s">
        <v>42</v>
      </c>
      <c r="F21" s="13"/>
      <c r="G21" s="424">
        <v>3</v>
      </c>
      <c r="H21" s="424"/>
      <c r="I21" s="424"/>
      <c r="J21" s="424"/>
      <c r="K21" s="424"/>
      <c r="L21" s="424"/>
      <c r="M21" s="424"/>
      <c r="N21" s="424"/>
      <c r="O21" s="424"/>
      <c r="P21" s="424"/>
      <c r="Q21" s="424"/>
      <c r="R21" s="426"/>
      <c r="S21" s="322" t="s">
        <v>2522</v>
      </c>
      <c r="T21" s="98"/>
      <c r="U21" s="422"/>
      <c r="V21" s="424"/>
      <c r="W21" s="422"/>
      <c r="X21" s="2"/>
      <c r="Y21" s="36"/>
      <c r="Z21" s="424"/>
      <c r="AA21" s="424"/>
      <c r="AB21" s="429"/>
      <c r="AC21" s="2"/>
      <c r="AD21" s="32"/>
      <c r="AE21" s="1"/>
      <c r="AF21" s="425"/>
    </row>
    <row r="22" spans="2:32" x14ac:dyDescent="0.2">
      <c r="B22" s="39" t="s">
        <v>2513</v>
      </c>
      <c r="C22" s="422" t="s">
        <v>2514</v>
      </c>
      <c r="D22" s="424">
        <v>8</v>
      </c>
      <c r="E22" s="2" t="s">
        <v>42</v>
      </c>
      <c r="F22" s="13"/>
      <c r="G22" s="424">
        <v>3</v>
      </c>
      <c r="H22" s="424"/>
      <c r="I22" s="424"/>
      <c r="J22" s="424"/>
      <c r="K22" s="424"/>
      <c r="L22" s="424"/>
      <c r="M22" s="424"/>
      <c r="N22" s="424">
        <v>3</v>
      </c>
      <c r="O22" s="424"/>
      <c r="P22" s="424"/>
      <c r="Q22" s="424"/>
      <c r="R22" s="426"/>
      <c r="S22" s="322" t="s">
        <v>1809</v>
      </c>
      <c r="T22" s="423"/>
      <c r="U22" s="424"/>
      <c r="V22" s="424"/>
      <c r="W22" s="1"/>
      <c r="X22" s="2"/>
      <c r="Y22" s="36"/>
      <c r="Z22" s="424"/>
      <c r="AA22" s="424"/>
      <c r="AB22" s="66"/>
      <c r="AC22" s="2"/>
      <c r="AD22" s="32"/>
      <c r="AE22" s="1"/>
      <c r="AF22" s="425"/>
    </row>
    <row r="23" spans="2:32" x14ac:dyDescent="0.2">
      <c r="B23" s="39" t="s">
        <v>2513</v>
      </c>
      <c r="C23" s="422" t="s">
        <v>2514</v>
      </c>
      <c r="D23" s="424">
        <v>9</v>
      </c>
      <c r="E23" s="2" t="s">
        <v>42</v>
      </c>
      <c r="F23" s="13"/>
      <c r="G23" s="424">
        <v>3</v>
      </c>
      <c r="H23" s="424"/>
      <c r="I23" s="424"/>
      <c r="J23" s="424"/>
      <c r="K23" s="424"/>
      <c r="L23" s="424"/>
      <c r="M23" s="424"/>
      <c r="N23" s="424"/>
      <c r="O23" s="424"/>
      <c r="P23" s="424"/>
      <c r="Q23" s="424"/>
      <c r="R23" s="426"/>
      <c r="S23" s="322" t="s">
        <v>1590</v>
      </c>
      <c r="T23" s="423"/>
      <c r="U23" s="424"/>
      <c r="V23" s="424"/>
      <c r="W23" s="1"/>
      <c r="X23" s="2"/>
      <c r="Y23" s="36"/>
      <c r="Z23" s="424"/>
      <c r="AA23" s="424"/>
      <c r="AB23" s="66"/>
      <c r="AC23" s="2"/>
      <c r="AD23" s="32"/>
      <c r="AE23" s="1"/>
      <c r="AF23" s="425"/>
    </row>
    <row r="24" spans="2:32" x14ac:dyDescent="0.2">
      <c r="B24" s="39" t="s">
        <v>2513</v>
      </c>
      <c r="C24" s="422" t="s">
        <v>2514</v>
      </c>
      <c r="D24" s="424">
        <v>10</v>
      </c>
      <c r="E24" s="2" t="s">
        <v>42</v>
      </c>
      <c r="F24" s="13"/>
      <c r="G24" s="424">
        <v>3</v>
      </c>
      <c r="H24" s="424"/>
      <c r="I24" s="424"/>
      <c r="J24" s="424"/>
      <c r="K24" s="424"/>
      <c r="L24" s="424"/>
      <c r="M24" s="424"/>
      <c r="N24" s="424">
        <v>3</v>
      </c>
      <c r="O24" s="424"/>
      <c r="P24" s="424"/>
      <c r="Q24" s="424"/>
      <c r="R24" s="426"/>
      <c r="S24" s="322" t="s">
        <v>2523</v>
      </c>
      <c r="T24" s="98"/>
      <c r="U24" s="422"/>
      <c r="V24" s="424"/>
      <c r="W24" s="422"/>
      <c r="X24" s="2"/>
      <c r="Y24" s="36"/>
      <c r="Z24" s="424"/>
      <c r="AA24" s="424"/>
      <c r="AB24" s="66"/>
      <c r="AC24" s="2"/>
      <c r="AD24" s="32"/>
      <c r="AE24" s="1"/>
      <c r="AF24" s="425"/>
    </row>
    <row r="25" spans="2:32" x14ac:dyDescent="0.2">
      <c r="B25" s="39" t="s">
        <v>2513</v>
      </c>
      <c r="C25" s="422" t="s">
        <v>2514</v>
      </c>
      <c r="D25" s="424">
        <v>11</v>
      </c>
      <c r="E25" s="2" t="s">
        <v>42</v>
      </c>
      <c r="F25" s="13"/>
      <c r="G25" s="424">
        <v>3</v>
      </c>
      <c r="H25" s="424"/>
      <c r="I25" s="424"/>
      <c r="J25" s="424"/>
      <c r="K25" s="424"/>
      <c r="L25" s="424"/>
      <c r="M25" s="424"/>
      <c r="N25" s="424"/>
      <c r="O25" s="424"/>
      <c r="P25" s="424"/>
      <c r="Q25" s="424"/>
      <c r="R25" s="426"/>
      <c r="S25" s="322" t="s">
        <v>2522</v>
      </c>
      <c r="T25" s="423"/>
      <c r="U25" s="424"/>
      <c r="V25" s="424"/>
      <c r="W25" s="422"/>
      <c r="X25" s="2"/>
      <c r="Y25" s="36"/>
      <c r="Z25" s="424"/>
      <c r="AA25" s="424"/>
      <c r="AB25" s="66"/>
      <c r="AC25" s="2"/>
      <c r="AD25" s="32"/>
      <c r="AE25" s="1"/>
      <c r="AF25" s="425"/>
    </row>
    <row r="26" spans="2:32" x14ac:dyDescent="0.2">
      <c r="B26" s="39" t="s">
        <v>2513</v>
      </c>
      <c r="C26" s="422" t="s">
        <v>2514</v>
      </c>
      <c r="D26" s="424">
        <v>12</v>
      </c>
      <c r="E26" s="2" t="s">
        <v>50</v>
      </c>
      <c r="F26" s="13"/>
      <c r="G26" s="424">
        <v>6</v>
      </c>
      <c r="H26" s="424">
        <v>6</v>
      </c>
      <c r="I26" s="424">
        <v>9</v>
      </c>
      <c r="J26" s="424"/>
      <c r="K26" s="424"/>
      <c r="L26" s="424"/>
      <c r="M26" s="424"/>
      <c r="N26" s="424"/>
      <c r="O26" s="424"/>
      <c r="P26" s="424"/>
      <c r="Q26" s="424"/>
      <c r="R26" s="426"/>
      <c r="S26" s="322" t="s">
        <v>2524</v>
      </c>
      <c r="T26" s="423"/>
      <c r="U26" s="424"/>
      <c r="V26" s="424"/>
      <c r="W26" s="422"/>
      <c r="X26" s="2"/>
      <c r="Y26" s="36"/>
      <c r="Z26" s="424"/>
      <c r="AA26" s="424"/>
      <c r="AB26" s="66"/>
      <c r="AC26" s="2"/>
      <c r="AD26" s="32"/>
      <c r="AE26" s="1"/>
      <c r="AF26" s="425"/>
    </row>
    <row r="27" spans="2:32" x14ac:dyDescent="0.2">
      <c r="B27" s="39" t="s">
        <v>2513</v>
      </c>
      <c r="C27" s="422" t="s">
        <v>2514</v>
      </c>
      <c r="D27" s="424">
        <v>13</v>
      </c>
      <c r="E27" s="2" t="s">
        <v>50</v>
      </c>
      <c r="F27" s="13"/>
      <c r="G27" s="424">
        <v>3</v>
      </c>
      <c r="H27" s="424">
        <v>6</v>
      </c>
      <c r="I27" s="424">
        <v>6</v>
      </c>
      <c r="J27" s="424"/>
      <c r="K27" s="424"/>
      <c r="L27" s="424"/>
      <c r="M27" s="424"/>
      <c r="N27" s="424"/>
      <c r="O27" s="424"/>
      <c r="P27" s="424"/>
      <c r="Q27" s="424"/>
      <c r="R27" s="426"/>
      <c r="S27" s="322" t="s">
        <v>2525</v>
      </c>
      <c r="T27" s="56"/>
      <c r="U27" s="424"/>
      <c r="V27" s="424"/>
      <c r="W27" s="422"/>
      <c r="X27" s="2"/>
      <c r="Y27" s="36"/>
      <c r="Z27" s="424"/>
      <c r="AA27" s="424"/>
      <c r="AB27" s="66"/>
      <c r="AC27" s="2"/>
      <c r="AD27" s="32"/>
      <c r="AE27" s="1"/>
      <c r="AF27" s="425"/>
    </row>
    <row r="28" spans="2:32" x14ac:dyDescent="0.2">
      <c r="B28" s="39" t="s">
        <v>2513</v>
      </c>
      <c r="C28" s="422" t="s">
        <v>2514</v>
      </c>
      <c r="D28" s="424">
        <v>14</v>
      </c>
      <c r="E28" s="2" t="s">
        <v>44</v>
      </c>
      <c r="F28" s="13"/>
      <c r="G28" s="424">
        <v>2</v>
      </c>
      <c r="H28" s="424"/>
      <c r="I28" s="424">
        <v>6</v>
      </c>
      <c r="J28" s="424"/>
      <c r="K28" s="424"/>
      <c r="L28" s="424"/>
      <c r="M28" s="424"/>
      <c r="N28" s="424"/>
      <c r="O28" s="424"/>
      <c r="P28" s="424"/>
      <c r="Q28" s="424"/>
      <c r="R28" s="426"/>
      <c r="S28" s="322" t="s">
        <v>2526</v>
      </c>
      <c r="T28" s="423"/>
      <c r="U28" s="424"/>
      <c r="V28" s="424"/>
      <c r="W28" s="422"/>
      <c r="X28" s="2"/>
      <c r="Y28" s="36"/>
      <c r="Z28" s="424"/>
      <c r="AA28" s="424"/>
      <c r="AB28" s="66"/>
      <c r="AC28" s="2"/>
      <c r="AD28" s="32"/>
      <c r="AE28" s="1"/>
      <c r="AF28" s="425"/>
    </row>
    <row r="29" spans="2:32" x14ac:dyDescent="0.2">
      <c r="B29" s="39" t="s">
        <v>2513</v>
      </c>
      <c r="C29" s="422" t="s">
        <v>2514</v>
      </c>
      <c r="D29" s="424">
        <v>15</v>
      </c>
      <c r="E29" s="2" t="s">
        <v>2237</v>
      </c>
      <c r="F29" s="13"/>
      <c r="G29" s="424"/>
      <c r="H29" s="424"/>
      <c r="I29" s="424">
        <v>9</v>
      </c>
      <c r="J29" s="424"/>
      <c r="K29" s="424"/>
      <c r="L29" s="424"/>
      <c r="M29" s="424"/>
      <c r="N29" s="424"/>
      <c r="O29" s="424"/>
      <c r="P29" s="424"/>
      <c r="Q29" s="424"/>
      <c r="R29" s="426"/>
      <c r="S29" s="322" t="s">
        <v>2527</v>
      </c>
      <c r="T29" s="423"/>
      <c r="U29" s="424"/>
      <c r="V29" s="424"/>
      <c r="W29" s="422"/>
      <c r="X29" s="2"/>
      <c r="Y29" s="36"/>
      <c r="Z29" s="424"/>
      <c r="AA29" s="424"/>
      <c r="AB29" s="66"/>
      <c r="AC29" s="2"/>
      <c r="AD29" s="32"/>
      <c r="AE29" s="1"/>
      <c r="AF29" s="425"/>
    </row>
    <row r="30" spans="2:32" x14ac:dyDescent="0.2">
      <c r="B30" s="39" t="s">
        <v>2513</v>
      </c>
      <c r="C30" s="422" t="s">
        <v>2514</v>
      </c>
      <c r="D30" s="424">
        <v>16</v>
      </c>
      <c r="E30" s="2" t="s">
        <v>44</v>
      </c>
      <c r="F30" s="13"/>
      <c r="G30" s="424"/>
      <c r="H30" s="424">
        <v>6</v>
      </c>
      <c r="I30" s="424"/>
      <c r="J30" s="424"/>
      <c r="K30" s="424"/>
      <c r="L30" s="424"/>
      <c r="M30" s="424"/>
      <c r="N30" s="424"/>
      <c r="O30" s="424"/>
      <c r="P30" s="424">
        <v>3</v>
      </c>
      <c r="Q30" s="424"/>
      <c r="R30" s="426"/>
      <c r="S30" s="322" t="s">
        <v>2528</v>
      </c>
      <c r="T30" s="423"/>
      <c r="U30" s="424"/>
      <c r="V30" s="424"/>
      <c r="W30" s="422"/>
      <c r="X30" s="2"/>
      <c r="Y30" s="36"/>
      <c r="Z30" s="424"/>
      <c r="AA30" s="424"/>
      <c r="AB30" s="66"/>
      <c r="AC30" s="2"/>
      <c r="AD30" s="32"/>
      <c r="AE30" s="1"/>
      <c r="AF30" s="425"/>
    </row>
    <row r="31" spans="2:32" x14ac:dyDescent="0.2">
      <c r="B31" s="39" t="s">
        <v>2513</v>
      </c>
      <c r="C31" s="422" t="s">
        <v>2514</v>
      </c>
      <c r="D31" s="424">
        <v>17</v>
      </c>
      <c r="E31" s="2" t="s">
        <v>2238</v>
      </c>
      <c r="F31" s="13"/>
      <c r="G31" s="424">
        <v>3</v>
      </c>
      <c r="H31" s="424">
        <v>3</v>
      </c>
      <c r="I31" s="424"/>
      <c r="J31" s="424"/>
      <c r="K31" s="424"/>
      <c r="L31" s="424"/>
      <c r="M31" s="424"/>
      <c r="N31" s="424"/>
      <c r="O31" s="424"/>
      <c r="P31" s="424">
        <v>3</v>
      </c>
      <c r="Q31" s="424"/>
      <c r="R31" s="426"/>
      <c r="S31" s="322" t="s">
        <v>2529</v>
      </c>
      <c r="T31" s="56"/>
      <c r="U31" s="424"/>
      <c r="V31" s="424"/>
      <c r="W31" s="422"/>
      <c r="X31" s="2"/>
      <c r="Y31" s="36"/>
      <c r="Z31" s="424"/>
      <c r="AA31" s="424"/>
      <c r="AB31" s="66"/>
      <c r="AC31" s="2"/>
      <c r="AD31" s="32"/>
      <c r="AE31" s="1"/>
      <c r="AF31" s="425"/>
    </row>
    <row r="32" spans="2:32" x14ac:dyDescent="0.2">
      <c r="B32" s="39" t="s">
        <v>2513</v>
      </c>
      <c r="C32" s="422" t="s">
        <v>2514</v>
      </c>
      <c r="D32" s="424">
        <v>18</v>
      </c>
      <c r="E32" s="2" t="s">
        <v>50</v>
      </c>
      <c r="F32" s="13"/>
      <c r="G32" s="424">
        <v>2</v>
      </c>
      <c r="H32" s="424"/>
      <c r="I32" s="424">
        <v>6</v>
      </c>
      <c r="J32" s="424"/>
      <c r="K32" s="424"/>
      <c r="L32" s="424"/>
      <c r="M32" s="424"/>
      <c r="N32" s="424"/>
      <c r="O32" s="424"/>
      <c r="P32" s="424"/>
      <c r="Q32" s="424"/>
      <c r="R32" s="426"/>
      <c r="S32" s="320" t="s">
        <v>2279</v>
      </c>
      <c r="T32" s="423"/>
      <c r="U32" s="424"/>
      <c r="V32" s="424"/>
      <c r="W32" s="422"/>
      <c r="X32" s="2"/>
      <c r="Y32" s="36"/>
      <c r="Z32" s="424"/>
      <c r="AA32" s="424"/>
      <c r="AB32" s="66"/>
      <c r="AC32" s="2"/>
      <c r="AD32" s="32"/>
      <c r="AE32" s="1"/>
      <c r="AF32" s="425"/>
    </row>
    <row r="33" spans="2:32" x14ac:dyDescent="0.2">
      <c r="B33" s="39" t="s">
        <v>2513</v>
      </c>
      <c r="C33" s="422" t="s">
        <v>2514</v>
      </c>
      <c r="D33" s="424">
        <v>19</v>
      </c>
      <c r="E33" s="2" t="s">
        <v>55</v>
      </c>
      <c r="F33" s="13"/>
      <c r="G33" s="424">
        <v>2</v>
      </c>
      <c r="H33" s="424"/>
      <c r="I33" s="424">
        <v>6</v>
      </c>
      <c r="J33" s="424"/>
      <c r="K33" s="424"/>
      <c r="L33" s="424"/>
      <c r="M33" s="424"/>
      <c r="N33" s="424"/>
      <c r="O33" s="424"/>
      <c r="P33" s="424"/>
      <c r="Q33" s="424"/>
      <c r="R33" s="426"/>
      <c r="S33" s="320" t="s">
        <v>2692</v>
      </c>
      <c r="T33" s="423"/>
      <c r="U33" s="424"/>
      <c r="V33" s="424"/>
      <c r="W33" s="422"/>
      <c r="X33" s="2"/>
      <c r="Y33" s="36"/>
      <c r="Z33" s="424"/>
      <c r="AA33" s="424"/>
      <c r="AB33" s="66"/>
      <c r="AC33" s="2"/>
      <c r="AD33" s="32"/>
      <c r="AE33" s="1"/>
      <c r="AF33" s="425"/>
    </row>
    <row r="34" spans="2:32" x14ac:dyDescent="0.2">
      <c r="B34" s="39" t="s">
        <v>2513</v>
      </c>
      <c r="C34" s="422" t="s">
        <v>2514</v>
      </c>
      <c r="D34" s="424">
        <v>20</v>
      </c>
      <c r="E34" s="2" t="s">
        <v>42</v>
      </c>
      <c r="F34" s="13"/>
      <c r="G34" s="424">
        <v>3</v>
      </c>
      <c r="H34" s="424"/>
      <c r="I34" s="424"/>
      <c r="J34" s="424"/>
      <c r="K34" s="424"/>
      <c r="L34" s="424"/>
      <c r="M34" s="424"/>
      <c r="N34" s="424"/>
      <c r="O34" s="424"/>
      <c r="P34" s="424"/>
      <c r="Q34" s="424"/>
      <c r="R34" s="426"/>
      <c r="S34" s="320" t="s">
        <v>2693</v>
      </c>
      <c r="T34" s="423"/>
      <c r="U34" s="424"/>
      <c r="V34" s="424"/>
      <c r="W34" s="422"/>
      <c r="X34" s="2"/>
      <c r="Y34" s="36"/>
      <c r="Z34" s="424"/>
      <c r="AA34" s="424"/>
      <c r="AB34" s="66"/>
      <c r="AC34" s="2"/>
      <c r="AD34" s="32"/>
      <c r="AE34" s="1"/>
      <c r="AF34" s="425"/>
    </row>
    <row r="35" spans="2:32" x14ac:dyDescent="0.2">
      <c r="B35" s="39" t="s">
        <v>2513</v>
      </c>
      <c r="C35" s="422" t="s">
        <v>2514</v>
      </c>
      <c r="D35" s="424">
        <v>21</v>
      </c>
      <c r="E35" s="2" t="s">
        <v>57</v>
      </c>
      <c r="F35" s="13"/>
      <c r="G35" s="424">
        <v>3</v>
      </c>
      <c r="H35" s="424"/>
      <c r="I35" s="424"/>
      <c r="J35" s="424"/>
      <c r="K35" s="424">
        <v>3</v>
      </c>
      <c r="L35" s="424"/>
      <c r="M35" s="424"/>
      <c r="N35" s="424">
        <v>3</v>
      </c>
      <c r="O35" s="424"/>
      <c r="P35" s="424"/>
      <c r="Q35" s="424"/>
      <c r="R35" s="426"/>
      <c r="S35" s="320" t="s">
        <v>2694</v>
      </c>
      <c r="T35" s="98"/>
      <c r="U35" s="422"/>
      <c r="V35" s="424"/>
      <c r="W35" s="422"/>
      <c r="X35" s="2"/>
      <c r="Y35" s="36"/>
      <c r="Z35" s="424"/>
      <c r="AA35" s="424"/>
      <c r="AB35" s="66"/>
      <c r="AC35" s="2"/>
      <c r="AD35" s="32"/>
      <c r="AE35" s="1"/>
      <c r="AF35" s="425"/>
    </row>
    <row r="36" spans="2:32" x14ac:dyDescent="0.2">
      <c r="B36" s="39" t="s">
        <v>2513</v>
      </c>
      <c r="C36" s="422" t="s">
        <v>2514</v>
      </c>
      <c r="D36" s="424">
        <v>22</v>
      </c>
      <c r="E36" s="2" t="s">
        <v>42</v>
      </c>
      <c r="F36" s="13"/>
      <c r="G36" s="424">
        <v>3</v>
      </c>
      <c r="H36" s="424"/>
      <c r="I36" s="424"/>
      <c r="J36" s="424"/>
      <c r="K36" s="424"/>
      <c r="L36" s="424"/>
      <c r="M36" s="424"/>
      <c r="N36" s="424"/>
      <c r="O36" s="424"/>
      <c r="P36" s="424"/>
      <c r="Q36" s="424"/>
      <c r="R36" s="426"/>
      <c r="S36" s="322" t="s">
        <v>1319</v>
      </c>
      <c r="T36" s="56"/>
      <c r="U36" s="424"/>
      <c r="V36" s="424"/>
      <c r="W36" s="1"/>
      <c r="X36" s="2"/>
      <c r="Y36" s="36"/>
      <c r="Z36" s="424"/>
      <c r="AA36" s="424"/>
      <c r="AB36" s="1"/>
      <c r="AC36" s="2"/>
      <c r="AD36" s="32"/>
      <c r="AE36" s="1"/>
      <c r="AF36" s="425"/>
    </row>
    <row r="37" spans="2:32" x14ac:dyDescent="0.2">
      <c r="B37" s="39" t="s">
        <v>2513</v>
      </c>
      <c r="C37" s="422" t="s">
        <v>2514</v>
      </c>
      <c r="D37" s="424">
        <v>23</v>
      </c>
      <c r="E37" s="2" t="s">
        <v>57</v>
      </c>
      <c r="F37" s="13"/>
      <c r="G37" s="424">
        <v>3</v>
      </c>
      <c r="H37" s="424"/>
      <c r="I37" s="424"/>
      <c r="J37" s="424"/>
      <c r="K37" s="424">
        <v>3</v>
      </c>
      <c r="L37" s="424"/>
      <c r="M37" s="424"/>
      <c r="N37" s="424">
        <v>3</v>
      </c>
      <c r="O37" s="424"/>
      <c r="P37" s="424"/>
      <c r="Q37" s="424"/>
      <c r="R37" s="426"/>
      <c r="S37" s="322" t="s">
        <v>2530</v>
      </c>
      <c r="T37" s="98"/>
      <c r="U37" s="422"/>
      <c r="V37" s="424"/>
      <c r="W37" s="422"/>
      <c r="X37" s="2"/>
      <c r="Y37" s="36"/>
      <c r="Z37" s="424"/>
      <c r="AA37" s="424"/>
      <c r="AB37" s="66"/>
      <c r="AC37" s="2"/>
      <c r="AD37" s="32"/>
      <c r="AE37" s="1"/>
      <c r="AF37" s="425"/>
    </row>
    <row r="38" spans="2:32" x14ac:dyDescent="0.2">
      <c r="B38" s="39" t="s">
        <v>2513</v>
      </c>
      <c r="C38" s="422" t="s">
        <v>2514</v>
      </c>
      <c r="D38" s="424">
        <v>24</v>
      </c>
      <c r="E38" s="2" t="s">
        <v>44</v>
      </c>
      <c r="F38" s="13"/>
      <c r="G38" s="424">
        <v>1</v>
      </c>
      <c r="H38" s="424">
        <v>3</v>
      </c>
      <c r="I38" s="424">
        <v>3</v>
      </c>
      <c r="J38" s="424"/>
      <c r="K38" s="424"/>
      <c r="L38" s="424"/>
      <c r="M38" s="424"/>
      <c r="N38" s="424"/>
      <c r="O38" s="424"/>
      <c r="P38" s="424">
        <v>3</v>
      </c>
      <c r="Q38" s="424"/>
      <c r="R38" s="426"/>
      <c r="S38" s="322" t="s">
        <v>2531</v>
      </c>
      <c r="T38" s="423"/>
      <c r="U38" s="424"/>
      <c r="V38" s="424"/>
      <c r="W38" s="422"/>
      <c r="X38" s="2"/>
      <c r="Y38" s="36"/>
      <c r="Z38" s="424"/>
      <c r="AA38" s="424"/>
      <c r="AB38" s="66"/>
      <c r="AC38" s="2"/>
      <c r="AD38" s="32"/>
      <c r="AE38" s="1"/>
      <c r="AF38" s="425"/>
    </row>
    <row r="39" spans="2:32" x14ac:dyDescent="0.2">
      <c r="B39" s="39" t="s">
        <v>2513</v>
      </c>
      <c r="C39" s="422" t="s">
        <v>2514</v>
      </c>
      <c r="D39" s="424">
        <v>25</v>
      </c>
      <c r="E39" s="2" t="s">
        <v>50</v>
      </c>
      <c r="F39" s="13"/>
      <c r="G39" s="424">
        <v>1</v>
      </c>
      <c r="H39" s="424">
        <v>6</v>
      </c>
      <c r="I39" s="424"/>
      <c r="J39" s="424"/>
      <c r="K39" s="424"/>
      <c r="L39" s="424"/>
      <c r="M39" s="424"/>
      <c r="N39" s="424"/>
      <c r="O39" s="424"/>
      <c r="P39" s="424"/>
      <c r="Q39" s="424"/>
      <c r="R39" s="426"/>
      <c r="S39" s="322" t="s">
        <v>2532</v>
      </c>
      <c r="T39" s="423"/>
      <c r="U39" s="424"/>
      <c r="V39" s="424"/>
      <c r="W39" s="422"/>
      <c r="X39" s="2"/>
      <c r="Y39" s="36"/>
      <c r="Z39" s="424"/>
      <c r="AA39" s="424"/>
      <c r="AB39" s="66"/>
      <c r="AC39" s="2"/>
      <c r="AD39" s="32"/>
      <c r="AE39" s="1"/>
      <c r="AF39" s="425"/>
    </row>
    <row r="40" spans="2:32" x14ac:dyDescent="0.2">
      <c r="B40" s="39" t="s">
        <v>2513</v>
      </c>
      <c r="C40" s="422" t="s">
        <v>2514</v>
      </c>
      <c r="D40" s="424">
        <v>26</v>
      </c>
      <c r="E40" s="2" t="s">
        <v>42</v>
      </c>
      <c r="F40" s="13"/>
      <c r="G40" s="424">
        <v>3</v>
      </c>
      <c r="H40" s="424"/>
      <c r="I40" s="424"/>
      <c r="J40" s="424"/>
      <c r="K40" s="424"/>
      <c r="L40" s="424"/>
      <c r="M40" s="424"/>
      <c r="N40" s="424"/>
      <c r="O40" s="424"/>
      <c r="P40" s="424"/>
      <c r="Q40" s="424"/>
      <c r="R40" s="426"/>
      <c r="S40" s="320" t="s">
        <v>2695</v>
      </c>
      <c r="T40" s="98"/>
      <c r="U40" s="422"/>
      <c r="V40" s="424"/>
      <c r="W40" s="422"/>
      <c r="X40" s="2"/>
      <c r="Y40" s="36"/>
      <c r="Z40" s="424"/>
      <c r="AA40" s="424"/>
      <c r="AB40" s="66"/>
      <c r="AC40" s="2"/>
      <c r="AD40" s="32"/>
      <c r="AE40" s="1"/>
      <c r="AF40" s="425"/>
    </row>
    <row r="41" spans="2:32" x14ac:dyDescent="0.2">
      <c r="B41" s="39" t="s">
        <v>2513</v>
      </c>
      <c r="C41" s="422" t="s">
        <v>2514</v>
      </c>
      <c r="D41" s="424">
        <v>27</v>
      </c>
      <c r="E41" s="2" t="s">
        <v>2239</v>
      </c>
      <c r="F41" s="13"/>
      <c r="G41" s="424">
        <v>1</v>
      </c>
      <c r="H41" s="424">
        <v>3</v>
      </c>
      <c r="I41" s="424">
        <v>5</v>
      </c>
      <c r="J41" s="424"/>
      <c r="K41" s="424"/>
      <c r="L41" s="424"/>
      <c r="M41" s="424"/>
      <c r="N41" s="424"/>
      <c r="O41" s="424"/>
      <c r="P41" s="424"/>
      <c r="Q41" s="424"/>
      <c r="R41" s="426"/>
      <c r="S41" s="322" t="s">
        <v>2533</v>
      </c>
      <c r="T41" s="423"/>
      <c r="U41" s="424"/>
      <c r="V41" s="424"/>
      <c r="W41" s="422"/>
      <c r="X41" s="2"/>
      <c r="Y41" s="36"/>
      <c r="Z41" s="424"/>
      <c r="AA41" s="424"/>
      <c r="AB41" s="66"/>
      <c r="AC41" s="2"/>
      <c r="AD41" s="32"/>
      <c r="AE41" s="1"/>
      <c r="AF41" s="425"/>
    </row>
    <row r="42" spans="2:32" x14ac:dyDescent="0.2">
      <c r="B42" s="39" t="s">
        <v>2513</v>
      </c>
      <c r="C42" s="422" t="s">
        <v>2514</v>
      </c>
      <c r="D42" s="424">
        <v>28</v>
      </c>
      <c r="E42" s="2" t="s">
        <v>42</v>
      </c>
      <c r="F42" s="13"/>
      <c r="G42" s="424">
        <v>3</v>
      </c>
      <c r="H42" s="424"/>
      <c r="I42" s="424"/>
      <c r="J42" s="424"/>
      <c r="K42" s="424"/>
      <c r="L42" s="424"/>
      <c r="M42" s="424"/>
      <c r="N42" s="424"/>
      <c r="O42" s="424"/>
      <c r="P42" s="424"/>
      <c r="Q42" s="424"/>
      <c r="R42" s="426"/>
      <c r="S42" s="322" t="s">
        <v>2534</v>
      </c>
      <c r="T42" s="98"/>
      <c r="U42" s="422"/>
      <c r="V42" s="424"/>
      <c r="W42" s="422"/>
      <c r="X42" s="2"/>
      <c r="Y42" s="36"/>
      <c r="Z42" s="424"/>
      <c r="AA42" s="424"/>
      <c r="AB42" s="66"/>
      <c r="AC42" s="2"/>
      <c r="AD42" s="32"/>
      <c r="AE42" s="1"/>
      <c r="AF42" s="425"/>
    </row>
    <row r="43" spans="2:32" x14ac:dyDescent="0.2">
      <c r="B43" s="39" t="s">
        <v>2513</v>
      </c>
      <c r="C43" s="422" t="s">
        <v>2514</v>
      </c>
      <c r="D43" s="424">
        <v>29</v>
      </c>
      <c r="E43" s="2" t="s">
        <v>42</v>
      </c>
      <c r="F43" s="13"/>
      <c r="G43" s="424">
        <v>3</v>
      </c>
      <c r="H43" s="424"/>
      <c r="I43" s="424"/>
      <c r="J43" s="424"/>
      <c r="K43" s="424"/>
      <c r="L43" s="424"/>
      <c r="M43" s="424"/>
      <c r="N43" s="424"/>
      <c r="O43" s="424"/>
      <c r="P43" s="424"/>
      <c r="Q43" s="424"/>
      <c r="R43" s="426"/>
      <c r="S43" s="322" t="s">
        <v>2535</v>
      </c>
      <c r="T43" s="98"/>
      <c r="U43" s="422"/>
      <c r="V43" s="424"/>
      <c r="W43" s="422"/>
      <c r="X43" s="2"/>
      <c r="Y43" s="36"/>
      <c r="Z43" s="424"/>
      <c r="AA43" s="424"/>
      <c r="AB43" s="66"/>
      <c r="AC43" s="2"/>
      <c r="AD43" s="32"/>
      <c r="AE43" s="1"/>
      <c r="AF43" s="425"/>
    </row>
    <row r="44" spans="2:32" x14ac:dyDescent="0.2">
      <c r="B44" s="39" t="s">
        <v>2513</v>
      </c>
      <c r="C44" s="422" t="s">
        <v>2514</v>
      </c>
      <c r="D44" s="424">
        <v>30</v>
      </c>
      <c r="E44" s="2" t="s">
        <v>42</v>
      </c>
      <c r="F44" s="13"/>
      <c r="G44" s="424">
        <v>3</v>
      </c>
      <c r="H44" s="424"/>
      <c r="I44" s="424"/>
      <c r="J44" s="424"/>
      <c r="K44" s="424"/>
      <c r="L44" s="424"/>
      <c r="M44" s="424"/>
      <c r="N44" s="424"/>
      <c r="O44" s="424"/>
      <c r="P44" s="424"/>
      <c r="Q44" s="424"/>
      <c r="R44" s="426"/>
      <c r="S44" s="322" t="s">
        <v>2536</v>
      </c>
      <c r="T44" s="98"/>
      <c r="U44" s="422"/>
      <c r="V44" s="424"/>
      <c r="W44" s="422"/>
      <c r="X44" s="2"/>
      <c r="Y44" s="36"/>
      <c r="Z44" s="424"/>
      <c r="AA44" s="424"/>
      <c r="AB44" s="66"/>
      <c r="AC44" s="2"/>
      <c r="AD44" s="32"/>
      <c r="AE44" s="1"/>
      <c r="AF44" s="425"/>
    </row>
    <row r="45" spans="2:32" x14ac:dyDescent="0.2">
      <c r="B45" s="39" t="s">
        <v>2513</v>
      </c>
      <c r="C45" s="422" t="s">
        <v>2514</v>
      </c>
      <c r="D45" s="424">
        <v>31</v>
      </c>
      <c r="E45" s="2" t="s">
        <v>55</v>
      </c>
      <c r="F45" s="13"/>
      <c r="G45" s="424">
        <v>2</v>
      </c>
      <c r="H45" s="424">
        <v>6</v>
      </c>
      <c r="I45" s="424"/>
      <c r="J45" s="424"/>
      <c r="K45" s="424"/>
      <c r="L45" s="424"/>
      <c r="M45" s="424"/>
      <c r="N45" s="424"/>
      <c r="O45" s="424"/>
      <c r="P45" s="424"/>
      <c r="Q45" s="424"/>
      <c r="R45" s="426"/>
      <c r="S45" s="322" t="s">
        <v>2537</v>
      </c>
      <c r="T45" s="56"/>
      <c r="U45" s="424"/>
      <c r="V45" s="424"/>
      <c r="W45" s="422"/>
      <c r="X45" s="2"/>
      <c r="Y45" s="36"/>
      <c r="Z45" s="424"/>
      <c r="AA45" s="424"/>
      <c r="AB45" s="66"/>
      <c r="AC45" s="2"/>
      <c r="AD45" s="32"/>
      <c r="AE45" s="1"/>
      <c r="AF45" s="425"/>
    </row>
    <row r="46" spans="2:32" x14ac:dyDescent="0.2">
      <c r="B46" s="39" t="s">
        <v>2513</v>
      </c>
      <c r="C46" s="422" t="s">
        <v>2514</v>
      </c>
      <c r="D46" s="424">
        <v>32</v>
      </c>
      <c r="E46" s="2" t="s">
        <v>2237</v>
      </c>
      <c r="F46" s="13"/>
      <c r="G46" s="424">
        <v>1</v>
      </c>
      <c r="H46" s="424">
        <v>3</v>
      </c>
      <c r="I46" s="424">
        <v>5</v>
      </c>
      <c r="J46" s="424"/>
      <c r="K46" s="424"/>
      <c r="L46" s="424"/>
      <c r="M46" s="424"/>
      <c r="N46" s="424"/>
      <c r="O46" s="424"/>
      <c r="P46" s="424"/>
      <c r="Q46" s="424"/>
      <c r="R46" s="426"/>
      <c r="S46" s="322" t="s">
        <v>2533</v>
      </c>
      <c r="T46" s="98"/>
      <c r="U46" s="422"/>
      <c r="V46" s="424"/>
      <c r="W46" s="422"/>
      <c r="X46" s="2"/>
      <c r="Y46" s="36"/>
      <c r="Z46" s="424"/>
      <c r="AA46" s="424"/>
      <c r="AB46" s="66"/>
      <c r="AC46" s="2"/>
      <c r="AD46" s="32"/>
      <c r="AE46" s="1"/>
      <c r="AF46" s="425"/>
    </row>
    <row r="47" spans="2:32" x14ac:dyDescent="0.2">
      <c r="B47" s="39" t="s">
        <v>2513</v>
      </c>
      <c r="C47" s="422" t="s">
        <v>2514</v>
      </c>
      <c r="D47" s="424">
        <v>33</v>
      </c>
      <c r="E47" s="2" t="s">
        <v>44</v>
      </c>
      <c r="F47" s="13"/>
      <c r="G47" s="424">
        <v>1</v>
      </c>
      <c r="H47" s="424"/>
      <c r="I47" s="424">
        <v>6</v>
      </c>
      <c r="J47" s="424"/>
      <c r="K47" s="424"/>
      <c r="L47" s="424"/>
      <c r="M47" s="424"/>
      <c r="N47" s="424"/>
      <c r="O47" s="424"/>
      <c r="P47" s="424"/>
      <c r="Q47" s="424"/>
      <c r="R47" s="426"/>
      <c r="S47" s="320" t="s">
        <v>2696</v>
      </c>
      <c r="T47" s="98"/>
      <c r="U47" s="422"/>
      <c r="V47" s="424"/>
      <c r="W47" s="422"/>
      <c r="X47" s="2"/>
      <c r="Y47" s="36"/>
      <c r="Z47" s="424"/>
      <c r="AA47" s="424"/>
      <c r="AB47" s="66"/>
      <c r="AC47" s="2"/>
      <c r="AD47" s="32"/>
      <c r="AE47" s="1"/>
      <c r="AF47" s="425"/>
    </row>
    <row r="48" spans="2:32" x14ac:dyDescent="0.2">
      <c r="B48" s="39" t="s">
        <v>2513</v>
      </c>
      <c r="C48" s="422" t="s">
        <v>2514</v>
      </c>
      <c r="D48" s="424">
        <v>34</v>
      </c>
      <c r="E48" s="2" t="s">
        <v>42</v>
      </c>
      <c r="F48" s="13"/>
      <c r="G48" s="424">
        <v>3</v>
      </c>
      <c r="H48" s="424"/>
      <c r="I48" s="424"/>
      <c r="J48" s="424"/>
      <c r="K48" s="424"/>
      <c r="L48" s="424"/>
      <c r="M48" s="424"/>
      <c r="N48" s="424"/>
      <c r="O48" s="424"/>
      <c r="P48" s="424"/>
      <c r="Q48" s="424"/>
      <c r="R48" s="426"/>
      <c r="S48" s="322" t="s">
        <v>2538</v>
      </c>
      <c r="T48" s="423"/>
      <c r="U48" s="424"/>
      <c r="V48" s="424"/>
      <c r="W48" s="422"/>
      <c r="X48" s="2"/>
      <c r="Y48" s="36"/>
      <c r="Z48" s="424"/>
      <c r="AA48" s="424"/>
      <c r="AB48" s="66"/>
      <c r="AC48" s="2"/>
      <c r="AD48" s="32"/>
      <c r="AE48" s="1"/>
      <c r="AF48" s="425"/>
    </row>
    <row r="49" spans="2:32" x14ac:dyDescent="0.2">
      <c r="B49" s="39" t="s">
        <v>2513</v>
      </c>
      <c r="C49" s="422" t="s">
        <v>2514</v>
      </c>
      <c r="D49" s="424">
        <v>35</v>
      </c>
      <c r="E49" s="2" t="s">
        <v>42</v>
      </c>
      <c r="F49" s="13"/>
      <c r="G49" s="424">
        <v>3</v>
      </c>
      <c r="H49" s="424"/>
      <c r="I49" s="424"/>
      <c r="J49" s="424"/>
      <c r="K49" s="424"/>
      <c r="L49" s="424"/>
      <c r="M49" s="424"/>
      <c r="N49" s="424"/>
      <c r="O49" s="424"/>
      <c r="P49" s="424"/>
      <c r="Q49" s="424"/>
      <c r="R49" s="426"/>
      <c r="S49" s="320" t="s">
        <v>2697</v>
      </c>
      <c r="T49" s="56"/>
      <c r="U49" s="424"/>
      <c r="V49" s="424"/>
      <c r="W49" s="422"/>
      <c r="X49" s="2"/>
      <c r="Y49" s="36"/>
      <c r="Z49" s="424"/>
      <c r="AA49" s="424"/>
      <c r="AB49" s="66"/>
      <c r="AC49" s="2"/>
      <c r="AD49" s="32"/>
      <c r="AE49" s="1"/>
      <c r="AF49" s="425"/>
    </row>
    <row r="50" spans="2:32" x14ac:dyDescent="0.2">
      <c r="B50" s="39" t="s">
        <v>2513</v>
      </c>
      <c r="C50" s="422" t="s">
        <v>2514</v>
      </c>
      <c r="D50" s="424">
        <v>36</v>
      </c>
      <c r="E50" s="2" t="s">
        <v>42</v>
      </c>
      <c r="F50" s="13"/>
      <c r="G50" s="424">
        <v>3</v>
      </c>
      <c r="H50" s="424"/>
      <c r="I50" s="424"/>
      <c r="J50" s="424"/>
      <c r="K50" s="424"/>
      <c r="L50" s="424"/>
      <c r="M50" s="424"/>
      <c r="N50" s="424"/>
      <c r="O50" s="424"/>
      <c r="P50" s="424"/>
      <c r="Q50" s="424"/>
      <c r="R50" s="426"/>
      <c r="S50" s="322" t="s">
        <v>2539</v>
      </c>
      <c r="T50" s="56"/>
      <c r="U50" s="424"/>
      <c r="V50" s="424"/>
      <c r="W50" s="422"/>
      <c r="X50" s="2"/>
      <c r="Y50" s="36"/>
      <c r="Z50" s="424"/>
      <c r="AA50" s="424"/>
      <c r="AB50" s="66"/>
      <c r="AC50" s="2"/>
      <c r="AD50" s="32"/>
      <c r="AE50" s="1"/>
      <c r="AF50" s="425"/>
    </row>
    <row r="51" spans="2:32" x14ac:dyDescent="0.2">
      <c r="B51" s="39" t="s">
        <v>2513</v>
      </c>
      <c r="C51" s="422" t="s">
        <v>2514</v>
      </c>
      <c r="D51" s="424">
        <v>37</v>
      </c>
      <c r="E51" s="2" t="s">
        <v>42</v>
      </c>
      <c r="F51" s="13"/>
      <c r="G51" s="424">
        <v>3</v>
      </c>
      <c r="H51" s="424"/>
      <c r="I51" s="424"/>
      <c r="J51" s="424"/>
      <c r="K51" s="424"/>
      <c r="L51" s="424"/>
      <c r="M51" s="424"/>
      <c r="N51" s="424"/>
      <c r="O51" s="424"/>
      <c r="P51" s="424"/>
      <c r="Q51" s="424"/>
      <c r="R51" s="426"/>
      <c r="S51" s="320" t="s">
        <v>2698</v>
      </c>
      <c r="T51" s="56"/>
      <c r="U51" s="424"/>
      <c r="V51" s="424"/>
      <c r="W51" s="422"/>
      <c r="X51" s="2"/>
      <c r="Y51" s="36"/>
      <c r="Z51" s="424"/>
      <c r="AA51" s="424"/>
      <c r="AB51" s="66"/>
      <c r="AC51" s="2"/>
      <c r="AD51" s="32"/>
      <c r="AE51" s="1"/>
      <c r="AF51" s="425"/>
    </row>
    <row r="52" spans="2:32" x14ac:dyDescent="0.2">
      <c r="B52" s="39" t="s">
        <v>2513</v>
      </c>
      <c r="C52" s="422" t="s">
        <v>2514</v>
      </c>
      <c r="D52" s="424">
        <v>38</v>
      </c>
      <c r="E52" s="2" t="s">
        <v>42</v>
      </c>
      <c r="F52" s="13"/>
      <c r="G52" s="424">
        <v>3</v>
      </c>
      <c r="H52" s="424"/>
      <c r="I52" s="424"/>
      <c r="J52" s="424"/>
      <c r="K52" s="424"/>
      <c r="L52" s="424"/>
      <c r="M52" s="424"/>
      <c r="N52" s="424"/>
      <c r="O52" s="424"/>
      <c r="P52" s="424"/>
      <c r="Q52" s="424"/>
      <c r="R52" s="426"/>
      <c r="S52" s="320" t="s">
        <v>2699</v>
      </c>
      <c r="T52" s="56"/>
      <c r="U52" s="424"/>
      <c r="V52" s="424"/>
      <c r="W52" s="422"/>
      <c r="X52" s="2"/>
      <c r="Y52" s="36"/>
      <c r="Z52" s="424"/>
      <c r="AA52" s="424"/>
      <c r="AB52" s="66"/>
      <c r="AC52" s="2"/>
      <c r="AD52" s="32"/>
      <c r="AE52" s="1"/>
      <c r="AF52" s="425"/>
    </row>
    <row r="53" spans="2:32" x14ac:dyDescent="0.2">
      <c r="B53" s="39" t="s">
        <v>2513</v>
      </c>
      <c r="C53" s="422" t="s">
        <v>2514</v>
      </c>
      <c r="D53" s="424">
        <v>39</v>
      </c>
      <c r="E53" s="2" t="s">
        <v>44</v>
      </c>
      <c r="F53" s="13"/>
      <c r="G53" s="424">
        <v>1</v>
      </c>
      <c r="H53" s="424"/>
      <c r="I53" s="424">
        <v>6</v>
      </c>
      <c r="J53" s="424"/>
      <c r="K53" s="424"/>
      <c r="L53" s="424"/>
      <c r="M53" s="424"/>
      <c r="N53" s="424"/>
      <c r="O53" s="424"/>
      <c r="P53" s="424"/>
      <c r="Q53" s="424"/>
      <c r="R53" s="426"/>
      <c r="S53" s="321" t="s">
        <v>2540</v>
      </c>
      <c r="T53" s="98"/>
      <c r="U53" s="422"/>
      <c r="V53" s="424"/>
      <c r="W53" s="422"/>
      <c r="X53" s="2"/>
      <c r="Y53" s="36"/>
      <c r="Z53" s="424"/>
      <c r="AA53" s="424"/>
      <c r="AB53" s="429"/>
      <c r="AC53" s="2"/>
      <c r="AD53" s="32"/>
      <c r="AE53" s="1"/>
      <c r="AF53" s="425"/>
    </row>
    <row r="54" spans="2:32" x14ac:dyDescent="0.2">
      <c r="B54" s="39" t="s">
        <v>2513</v>
      </c>
      <c r="C54" s="422" t="s">
        <v>2514</v>
      </c>
      <c r="D54" s="424">
        <v>40</v>
      </c>
      <c r="E54" s="2" t="s">
        <v>42</v>
      </c>
      <c r="F54" s="13"/>
      <c r="G54" s="424">
        <v>3</v>
      </c>
      <c r="H54" s="424"/>
      <c r="I54" s="424"/>
      <c r="J54" s="424"/>
      <c r="K54" s="424"/>
      <c r="L54" s="424"/>
      <c r="M54" s="424"/>
      <c r="N54" s="424"/>
      <c r="O54" s="424"/>
      <c r="P54" s="424"/>
      <c r="Q54" s="424"/>
      <c r="R54" s="426"/>
      <c r="S54" s="320" t="s">
        <v>2700</v>
      </c>
      <c r="T54" s="56"/>
      <c r="U54" s="424"/>
      <c r="V54" s="424"/>
      <c r="W54" s="422"/>
      <c r="X54" s="2"/>
      <c r="Y54" s="36"/>
      <c r="Z54" s="424"/>
      <c r="AA54" s="424"/>
      <c r="AB54" s="66"/>
      <c r="AC54" s="2"/>
      <c r="AD54" s="32"/>
      <c r="AE54" s="1"/>
      <c r="AF54" s="425"/>
    </row>
    <row r="55" spans="2:32" x14ac:dyDescent="0.2">
      <c r="B55" s="39" t="s">
        <v>2513</v>
      </c>
      <c r="C55" s="422" t="s">
        <v>2514</v>
      </c>
      <c r="D55" s="424">
        <v>41</v>
      </c>
      <c r="E55" s="2" t="s">
        <v>42</v>
      </c>
      <c r="F55" s="13"/>
      <c r="G55" s="424">
        <v>3</v>
      </c>
      <c r="H55" s="424"/>
      <c r="I55" s="424"/>
      <c r="J55" s="424"/>
      <c r="K55" s="424"/>
      <c r="L55" s="424"/>
      <c r="M55" s="424"/>
      <c r="N55" s="424"/>
      <c r="O55" s="424"/>
      <c r="P55" s="424"/>
      <c r="Q55" s="424"/>
      <c r="R55" s="426"/>
      <c r="S55" s="322" t="s">
        <v>2541</v>
      </c>
      <c r="T55" s="98"/>
      <c r="U55" s="422"/>
      <c r="V55" s="424"/>
      <c r="W55" s="422"/>
      <c r="X55" s="2"/>
      <c r="Y55" s="36"/>
      <c r="Z55" s="424"/>
      <c r="AA55" s="424"/>
      <c r="AB55" s="66"/>
      <c r="AC55" s="2"/>
      <c r="AD55" s="32"/>
      <c r="AE55" s="1"/>
      <c r="AF55" s="425"/>
    </row>
    <row r="56" spans="2:32" x14ac:dyDescent="0.2">
      <c r="B56" s="39" t="s">
        <v>2513</v>
      </c>
      <c r="C56" s="422" t="s">
        <v>2514</v>
      </c>
      <c r="D56" s="424">
        <v>42</v>
      </c>
      <c r="E56" s="2" t="s">
        <v>2235</v>
      </c>
      <c r="F56" s="13"/>
      <c r="G56" s="424">
        <v>3</v>
      </c>
      <c r="H56" s="424">
        <v>1</v>
      </c>
      <c r="I56" s="424">
        <v>2</v>
      </c>
      <c r="J56" s="424"/>
      <c r="K56" s="424">
        <v>2</v>
      </c>
      <c r="L56" s="424"/>
      <c r="M56" s="424"/>
      <c r="N56" s="424"/>
      <c r="O56" s="424"/>
      <c r="P56" s="424"/>
      <c r="Q56" s="424"/>
      <c r="R56" s="426"/>
      <c r="S56" s="322" t="s">
        <v>2542</v>
      </c>
      <c r="T56" s="56"/>
      <c r="U56" s="424"/>
      <c r="V56" s="424"/>
      <c r="W56" s="422"/>
      <c r="X56" s="2"/>
      <c r="Y56" s="36"/>
      <c r="Z56" s="424"/>
      <c r="AA56" s="424"/>
      <c r="AB56" s="66"/>
      <c r="AC56" s="2"/>
      <c r="AD56" s="32"/>
      <c r="AE56" s="1"/>
      <c r="AF56" s="425"/>
    </row>
    <row r="57" spans="2:32" x14ac:dyDescent="0.2">
      <c r="B57" s="39" t="s">
        <v>2513</v>
      </c>
      <c r="C57" s="422" t="s">
        <v>2514</v>
      </c>
      <c r="D57" s="424">
        <v>43</v>
      </c>
      <c r="E57" s="2" t="s">
        <v>42</v>
      </c>
      <c r="F57" s="13"/>
      <c r="G57" s="424">
        <v>3</v>
      </c>
      <c r="H57" s="424"/>
      <c r="I57" s="424"/>
      <c r="J57" s="424"/>
      <c r="K57" s="424"/>
      <c r="L57" s="424"/>
      <c r="M57" s="424"/>
      <c r="N57" s="424"/>
      <c r="O57" s="424"/>
      <c r="P57" s="424"/>
      <c r="Q57" s="424"/>
      <c r="R57" s="426"/>
      <c r="S57" s="322" t="s">
        <v>2543</v>
      </c>
      <c r="T57" s="56"/>
      <c r="U57" s="424"/>
      <c r="V57" s="424"/>
      <c r="W57" s="422"/>
      <c r="X57" s="2"/>
      <c r="Y57" s="36"/>
      <c r="Z57" s="424"/>
      <c r="AA57" s="424"/>
      <c r="AB57" s="66"/>
      <c r="AC57" s="2"/>
      <c r="AD57" s="32"/>
      <c r="AE57" s="1"/>
      <c r="AF57" s="425"/>
    </row>
    <row r="58" spans="2:32" x14ac:dyDescent="0.2">
      <c r="B58" s="39" t="s">
        <v>2513</v>
      </c>
      <c r="C58" s="422" t="s">
        <v>2514</v>
      </c>
      <c r="D58" s="424">
        <v>44</v>
      </c>
      <c r="E58" s="2" t="s">
        <v>42</v>
      </c>
      <c r="F58" s="13"/>
      <c r="G58" s="424">
        <v>3</v>
      </c>
      <c r="H58" s="424"/>
      <c r="I58" s="424"/>
      <c r="J58" s="424"/>
      <c r="K58" s="424"/>
      <c r="L58" s="424"/>
      <c r="M58" s="424"/>
      <c r="N58" s="424"/>
      <c r="O58" s="424"/>
      <c r="P58" s="424"/>
      <c r="Q58" s="424"/>
      <c r="R58" s="426"/>
      <c r="S58" s="322" t="s">
        <v>2544</v>
      </c>
      <c r="T58" s="98"/>
      <c r="U58" s="422"/>
      <c r="V58" s="424"/>
      <c r="W58" s="422"/>
      <c r="X58" s="2"/>
      <c r="Y58" s="36"/>
      <c r="Z58" s="424"/>
      <c r="AA58" s="424"/>
      <c r="AB58" s="429"/>
      <c r="AC58" s="2"/>
      <c r="AD58" s="32"/>
      <c r="AE58" s="1"/>
      <c r="AF58" s="425"/>
    </row>
    <row r="59" spans="2:32" x14ac:dyDescent="0.2">
      <c r="B59" s="39" t="s">
        <v>2513</v>
      </c>
      <c r="C59" s="422" t="s">
        <v>2514</v>
      </c>
      <c r="D59" s="424">
        <v>45</v>
      </c>
      <c r="E59" s="2" t="s">
        <v>2235</v>
      </c>
      <c r="F59" s="13"/>
      <c r="G59" s="424">
        <v>3</v>
      </c>
      <c r="H59" s="424"/>
      <c r="I59" s="424">
        <v>2</v>
      </c>
      <c r="J59" s="424"/>
      <c r="K59" s="424">
        <v>2</v>
      </c>
      <c r="L59" s="424"/>
      <c r="M59" s="424"/>
      <c r="N59" s="424"/>
      <c r="O59" s="424"/>
      <c r="P59" s="424"/>
      <c r="Q59" s="424"/>
      <c r="R59" s="426"/>
      <c r="S59" s="320" t="s">
        <v>2701</v>
      </c>
      <c r="T59" s="98"/>
      <c r="U59" s="422"/>
      <c r="V59" s="424"/>
      <c r="W59" s="422"/>
      <c r="X59" s="2"/>
      <c r="Y59" s="36"/>
      <c r="Z59" s="424"/>
      <c r="AA59" s="424"/>
      <c r="AB59" s="66"/>
      <c r="AC59" s="2"/>
      <c r="AD59" s="32"/>
      <c r="AE59" s="1"/>
      <c r="AF59" s="425"/>
    </row>
    <row r="60" spans="2:32" x14ac:dyDescent="0.2">
      <c r="B60" s="39" t="s">
        <v>2513</v>
      </c>
      <c r="C60" s="422" t="s">
        <v>2514</v>
      </c>
      <c r="D60" s="424">
        <v>46</v>
      </c>
      <c r="E60" s="2" t="s">
        <v>42</v>
      </c>
      <c r="F60" s="13"/>
      <c r="G60" s="424">
        <v>3</v>
      </c>
      <c r="H60" s="424"/>
      <c r="I60" s="424"/>
      <c r="J60" s="424"/>
      <c r="K60" s="424"/>
      <c r="L60" s="424"/>
      <c r="M60" s="424"/>
      <c r="N60" s="424"/>
      <c r="O60" s="424"/>
      <c r="P60" s="424"/>
      <c r="Q60" s="424"/>
      <c r="R60" s="426"/>
      <c r="S60" s="320" t="s">
        <v>2699</v>
      </c>
      <c r="T60" s="56"/>
      <c r="U60" s="424"/>
      <c r="V60" s="424"/>
      <c r="W60" s="422"/>
      <c r="X60" s="2"/>
      <c r="Y60" s="36"/>
      <c r="Z60" s="424"/>
      <c r="AA60" s="424"/>
      <c r="AB60" s="66"/>
      <c r="AC60" s="2"/>
      <c r="AD60" s="32"/>
      <c r="AE60" s="1"/>
      <c r="AF60" s="425"/>
    </row>
    <row r="61" spans="2:32" x14ac:dyDescent="0.2">
      <c r="B61" s="39" t="s">
        <v>2513</v>
      </c>
      <c r="C61" s="422" t="s">
        <v>2514</v>
      </c>
      <c r="D61" s="424">
        <v>47</v>
      </c>
      <c r="E61" s="2" t="s">
        <v>2238</v>
      </c>
      <c r="F61" s="13"/>
      <c r="G61" s="424">
        <v>3</v>
      </c>
      <c r="H61" s="424">
        <v>3</v>
      </c>
      <c r="I61" s="424"/>
      <c r="J61" s="424"/>
      <c r="K61" s="424"/>
      <c r="L61" s="424"/>
      <c r="M61" s="424"/>
      <c r="N61" s="424"/>
      <c r="O61" s="424"/>
      <c r="P61" s="424">
        <v>3</v>
      </c>
      <c r="Q61" s="424"/>
      <c r="R61" s="426"/>
      <c r="S61" s="322" t="s">
        <v>2545</v>
      </c>
      <c r="T61" s="423"/>
      <c r="U61" s="424"/>
      <c r="V61" s="424"/>
      <c r="W61" s="422"/>
      <c r="X61" s="2"/>
      <c r="Y61" s="36"/>
      <c r="Z61" s="424"/>
      <c r="AA61" s="424"/>
      <c r="AB61" s="66"/>
      <c r="AC61" s="2"/>
      <c r="AD61" s="32"/>
      <c r="AE61" s="1"/>
      <c r="AF61" s="425"/>
    </row>
    <row r="62" spans="2:32" x14ac:dyDescent="0.2">
      <c r="B62" s="39" t="s">
        <v>2513</v>
      </c>
      <c r="C62" s="422" t="s">
        <v>2514</v>
      </c>
      <c r="D62" s="424">
        <v>48</v>
      </c>
      <c r="E62" s="2" t="s">
        <v>2239</v>
      </c>
      <c r="F62" s="13"/>
      <c r="G62" s="424">
        <v>2</v>
      </c>
      <c r="H62" s="424"/>
      <c r="I62" s="424">
        <v>9</v>
      </c>
      <c r="J62" s="424"/>
      <c r="K62" s="424"/>
      <c r="L62" s="424"/>
      <c r="M62" s="424"/>
      <c r="N62" s="424"/>
      <c r="O62" s="424"/>
      <c r="P62" s="424"/>
      <c r="Q62" s="424"/>
      <c r="R62" s="426"/>
      <c r="S62" s="322" t="s">
        <v>2546</v>
      </c>
      <c r="T62" s="423"/>
      <c r="U62" s="424"/>
      <c r="V62" s="424"/>
      <c r="W62" s="422"/>
      <c r="X62" s="2"/>
      <c r="Y62" s="36"/>
      <c r="Z62" s="424"/>
      <c r="AA62" s="424"/>
      <c r="AB62" s="66"/>
      <c r="AC62" s="2"/>
      <c r="AD62" s="32"/>
      <c r="AE62" s="1"/>
      <c r="AF62" s="425"/>
    </row>
    <row r="63" spans="2:32" x14ac:dyDescent="0.2">
      <c r="B63" s="39" t="s">
        <v>2513</v>
      </c>
      <c r="C63" s="422" t="s">
        <v>2514</v>
      </c>
      <c r="D63" s="424">
        <v>49</v>
      </c>
      <c r="E63" s="2" t="s">
        <v>42</v>
      </c>
      <c r="F63" s="13"/>
      <c r="G63" s="424">
        <v>3</v>
      </c>
      <c r="H63" s="424"/>
      <c r="I63" s="424"/>
      <c r="J63" s="424"/>
      <c r="K63" s="424"/>
      <c r="L63" s="424"/>
      <c r="M63" s="424"/>
      <c r="N63" s="424">
        <v>3</v>
      </c>
      <c r="O63" s="424"/>
      <c r="P63" s="424"/>
      <c r="Q63" s="424"/>
      <c r="R63" s="426"/>
      <c r="S63" s="322" t="s">
        <v>2547</v>
      </c>
      <c r="T63" s="98"/>
      <c r="U63" s="422"/>
      <c r="V63" s="424"/>
      <c r="W63" s="422"/>
      <c r="X63" s="2"/>
      <c r="Y63" s="36"/>
      <c r="Z63" s="424"/>
      <c r="AA63" s="424"/>
      <c r="AB63" s="66"/>
      <c r="AC63" s="2"/>
      <c r="AD63" s="32"/>
      <c r="AE63" s="1"/>
      <c r="AF63" s="425"/>
    </row>
    <row r="64" spans="2:32" x14ac:dyDescent="0.2">
      <c r="B64" s="39" t="s">
        <v>2513</v>
      </c>
      <c r="C64" s="422" t="s">
        <v>2514</v>
      </c>
      <c r="D64" s="424">
        <v>50</v>
      </c>
      <c r="E64" s="2" t="s">
        <v>42</v>
      </c>
      <c r="F64" s="13"/>
      <c r="G64" s="424">
        <v>3</v>
      </c>
      <c r="H64" s="424"/>
      <c r="I64" s="424">
        <v>2</v>
      </c>
      <c r="J64" s="424"/>
      <c r="K64" s="424">
        <v>2</v>
      </c>
      <c r="L64" s="424"/>
      <c r="M64" s="424"/>
      <c r="N64" s="424">
        <v>3</v>
      </c>
      <c r="O64" s="424"/>
      <c r="P64" s="424"/>
      <c r="Q64" s="424"/>
      <c r="R64" s="426"/>
      <c r="S64" s="322" t="s">
        <v>2548</v>
      </c>
      <c r="T64" s="423"/>
      <c r="U64" s="424"/>
      <c r="V64" s="424"/>
      <c r="W64" s="422"/>
      <c r="X64" s="2"/>
      <c r="Y64" s="36"/>
      <c r="Z64" s="424"/>
      <c r="AA64" s="424"/>
      <c r="AB64" s="66"/>
      <c r="AC64" s="2"/>
      <c r="AD64" s="32"/>
      <c r="AE64" s="1"/>
      <c r="AF64" s="425"/>
    </row>
    <row r="65" spans="2:32" x14ac:dyDescent="0.2">
      <c r="B65" s="39" t="s">
        <v>2513</v>
      </c>
      <c r="C65" s="422" t="s">
        <v>2514</v>
      </c>
      <c r="D65" s="424">
        <v>51</v>
      </c>
      <c r="E65" s="2" t="s">
        <v>44</v>
      </c>
      <c r="F65" s="13"/>
      <c r="G65" s="424"/>
      <c r="H65" s="424">
        <v>6</v>
      </c>
      <c r="I65" s="424"/>
      <c r="J65" s="424"/>
      <c r="K65" s="424"/>
      <c r="L65" s="424"/>
      <c r="M65" s="424"/>
      <c r="N65" s="424"/>
      <c r="O65" s="424"/>
      <c r="P65" s="424">
        <v>3</v>
      </c>
      <c r="Q65" s="424"/>
      <c r="R65" s="426"/>
      <c r="S65" s="322" t="s">
        <v>2549</v>
      </c>
      <c r="T65" s="98"/>
      <c r="U65" s="422"/>
      <c r="V65" s="424"/>
      <c r="W65" s="422"/>
      <c r="X65" s="2"/>
      <c r="Y65" s="36"/>
      <c r="Z65" s="424"/>
      <c r="AA65" s="424"/>
      <c r="AB65" s="66"/>
      <c r="AC65" s="2"/>
      <c r="AD65" s="32"/>
      <c r="AE65" s="1"/>
      <c r="AF65" s="425"/>
    </row>
    <row r="66" spans="2:32" x14ac:dyDescent="0.2">
      <c r="B66" s="39" t="s">
        <v>2513</v>
      </c>
      <c r="C66" s="422" t="s">
        <v>2514</v>
      </c>
      <c r="D66" s="424">
        <v>52</v>
      </c>
      <c r="E66" s="2" t="s">
        <v>42</v>
      </c>
      <c r="F66" s="13"/>
      <c r="G66" s="424">
        <v>3</v>
      </c>
      <c r="H66" s="424"/>
      <c r="I66" s="424"/>
      <c r="J66" s="424"/>
      <c r="K66" s="424"/>
      <c r="L66" s="424"/>
      <c r="M66" s="424"/>
      <c r="N66" s="424">
        <v>3</v>
      </c>
      <c r="O66" s="424"/>
      <c r="P66" s="424"/>
      <c r="Q66" s="424"/>
      <c r="R66" s="426"/>
      <c r="S66" s="322" t="s">
        <v>2550</v>
      </c>
      <c r="T66" s="98"/>
      <c r="U66" s="422"/>
      <c r="V66" s="424"/>
      <c r="W66" s="422"/>
      <c r="X66" s="2"/>
      <c r="Y66" s="36"/>
      <c r="Z66" s="424"/>
      <c r="AA66" s="424"/>
      <c r="AB66" s="66"/>
      <c r="AC66" s="2"/>
      <c r="AD66" s="32"/>
      <c r="AE66" s="1"/>
      <c r="AF66" s="425"/>
    </row>
    <row r="67" spans="2:32" x14ac:dyDescent="0.2">
      <c r="B67" s="39" t="s">
        <v>2513</v>
      </c>
      <c r="C67" s="422" t="s">
        <v>2514</v>
      </c>
      <c r="D67" s="424">
        <v>53</v>
      </c>
      <c r="E67" s="2" t="s">
        <v>42</v>
      </c>
      <c r="F67" s="13"/>
      <c r="G67" s="424">
        <v>3</v>
      </c>
      <c r="H67" s="424"/>
      <c r="I67" s="424"/>
      <c r="J67" s="424"/>
      <c r="K67" s="424"/>
      <c r="L67" s="424"/>
      <c r="M67" s="424"/>
      <c r="N67" s="424"/>
      <c r="O67" s="424"/>
      <c r="P67" s="424"/>
      <c r="Q67" s="424"/>
      <c r="R67" s="426"/>
      <c r="S67" s="322" t="s">
        <v>1987</v>
      </c>
      <c r="T67" s="98"/>
      <c r="U67" s="422"/>
      <c r="V67" s="424"/>
      <c r="W67" s="422"/>
      <c r="X67" s="2"/>
      <c r="Y67" s="36"/>
      <c r="Z67" s="424"/>
      <c r="AA67" s="424"/>
      <c r="AB67" s="66"/>
      <c r="AC67" s="2"/>
      <c r="AD67" s="32"/>
      <c r="AE67" s="1"/>
      <c r="AF67" s="425"/>
    </row>
    <row r="68" spans="2:32" x14ac:dyDescent="0.2">
      <c r="B68" s="39" t="s">
        <v>2513</v>
      </c>
      <c r="C68" s="422" t="s">
        <v>2514</v>
      </c>
      <c r="D68" s="424">
        <v>54</v>
      </c>
      <c r="E68" s="2" t="s">
        <v>2238</v>
      </c>
      <c r="F68" s="13"/>
      <c r="G68" s="424">
        <v>3</v>
      </c>
      <c r="H68" s="424"/>
      <c r="I68" s="424">
        <v>3</v>
      </c>
      <c r="J68" s="424"/>
      <c r="K68" s="424"/>
      <c r="L68" s="424"/>
      <c r="M68" s="424"/>
      <c r="N68" s="424">
        <v>3</v>
      </c>
      <c r="O68" s="424"/>
      <c r="P68" s="424"/>
      <c r="Q68" s="424"/>
      <c r="R68" s="426"/>
      <c r="S68" s="322" t="s">
        <v>2551</v>
      </c>
      <c r="T68" s="98"/>
      <c r="U68" s="422"/>
      <c r="V68" s="424"/>
      <c r="W68" s="422"/>
      <c r="X68" s="2"/>
      <c r="Y68" s="36"/>
      <c r="Z68" s="424"/>
      <c r="AA68" s="424"/>
      <c r="AB68" s="66"/>
      <c r="AC68" s="2"/>
      <c r="AD68" s="32"/>
      <c r="AE68" s="1"/>
      <c r="AF68" s="425"/>
    </row>
    <row r="69" spans="2:32" x14ac:dyDescent="0.2">
      <c r="B69" s="39" t="s">
        <v>2513</v>
      </c>
      <c r="C69" s="422" t="s">
        <v>2514</v>
      </c>
      <c r="D69" s="424">
        <v>55</v>
      </c>
      <c r="E69" s="2" t="s">
        <v>89</v>
      </c>
      <c r="F69" s="13"/>
      <c r="G69" s="424"/>
      <c r="H69" s="424"/>
      <c r="I69" s="424">
        <v>3</v>
      </c>
      <c r="J69" s="424"/>
      <c r="K69" s="424">
        <v>3</v>
      </c>
      <c r="L69" s="424"/>
      <c r="M69" s="424"/>
      <c r="N69" s="424">
        <v>3</v>
      </c>
      <c r="O69" s="424"/>
      <c r="P69" s="424"/>
      <c r="Q69" s="424"/>
      <c r="R69" s="426"/>
      <c r="S69" s="322" t="s">
        <v>2552</v>
      </c>
      <c r="T69" s="98"/>
      <c r="U69" s="422"/>
      <c r="V69" s="424"/>
      <c r="W69" s="422"/>
      <c r="X69" s="2"/>
      <c r="Y69" s="36"/>
      <c r="Z69" s="424"/>
      <c r="AA69" s="424"/>
      <c r="AB69" s="66"/>
      <c r="AC69" s="2"/>
      <c r="AD69" s="32"/>
      <c r="AE69" s="1"/>
      <c r="AF69" s="425"/>
    </row>
    <row r="70" spans="2:32" x14ac:dyDescent="0.2">
      <c r="B70" s="39" t="s">
        <v>2513</v>
      </c>
      <c r="C70" s="422" t="s">
        <v>2514</v>
      </c>
      <c r="D70" s="424">
        <v>56</v>
      </c>
      <c r="E70" s="2" t="s">
        <v>2237</v>
      </c>
      <c r="F70" s="13"/>
      <c r="G70" s="424">
        <v>3</v>
      </c>
      <c r="H70" s="424"/>
      <c r="I70" s="424">
        <v>9</v>
      </c>
      <c r="J70" s="424"/>
      <c r="K70" s="424"/>
      <c r="L70" s="424"/>
      <c r="M70" s="424"/>
      <c r="N70" s="424"/>
      <c r="O70" s="424"/>
      <c r="P70" s="424"/>
      <c r="Q70" s="424"/>
      <c r="R70" s="426"/>
      <c r="S70" s="322" t="s">
        <v>2553</v>
      </c>
      <c r="T70" s="98"/>
      <c r="U70" s="422"/>
      <c r="V70" s="424"/>
      <c r="W70" s="422"/>
      <c r="X70" s="2"/>
      <c r="Y70" s="36"/>
      <c r="Z70" s="424"/>
      <c r="AA70" s="424"/>
      <c r="AB70" s="66"/>
      <c r="AC70" s="2"/>
      <c r="AD70" s="32"/>
      <c r="AE70" s="1"/>
      <c r="AF70" s="425"/>
    </row>
    <row r="71" spans="2:32" x14ac:dyDescent="0.2">
      <c r="B71" s="39" t="s">
        <v>2513</v>
      </c>
      <c r="C71" s="422" t="s">
        <v>2514</v>
      </c>
      <c r="D71" s="424">
        <v>57</v>
      </c>
      <c r="E71" s="2" t="s">
        <v>42</v>
      </c>
      <c r="F71" s="13"/>
      <c r="G71" s="424">
        <v>3</v>
      </c>
      <c r="H71" s="424"/>
      <c r="I71" s="424"/>
      <c r="J71" s="424"/>
      <c r="K71" s="424"/>
      <c r="L71" s="424"/>
      <c r="M71" s="424"/>
      <c r="N71" s="424"/>
      <c r="O71" s="424"/>
      <c r="P71" s="424"/>
      <c r="Q71" s="424"/>
      <c r="R71" s="426"/>
      <c r="S71" s="320" t="s">
        <v>2702</v>
      </c>
      <c r="T71" s="98"/>
      <c r="U71" s="422"/>
      <c r="V71" s="424"/>
      <c r="W71" s="422"/>
      <c r="X71" s="2"/>
      <c r="Y71" s="36"/>
      <c r="Z71" s="424"/>
      <c r="AA71" s="424"/>
      <c r="AB71" s="66"/>
      <c r="AC71" s="2"/>
      <c r="AD71" s="32"/>
      <c r="AE71" s="1"/>
      <c r="AF71" s="425"/>
    </row>
    <row r="72" spans="2:32" x14ac:dyDescent="0.2">
      <c r="B72" s="39" t="s">
        <v>2513</v>
      </c>
      <c r="C72" s="422" t="s">
        <v>2514</v>
      </c>
      <c r="D72" s="424">
        <v>58</v>
      </c>
      <c r="E72" s="2" t="s">
        <v>42</v>
      </c>
      <c r="F72" s="13"/>
      <c r="G72" s="424">
        <v>3</v>
      </c>
      <c r="H72" s="424"/>
      <c r="I72" s="424"/>
      <c r="J72" s="424"/>
      <c r="K72" s="424"/>
      <c r="L72" s="424"/>
      <c r="M72" s="424"/>
      <c r="N72" s="424"/>
      <c r="O72" s="424"/>
      <c r="P72" s="424"/>
      <c r="Q72" s="424"/>
      <c r="R72" s="426"/>
      <c r="S72" s="320" t="s">
        <v>2703</v>
      </c>
      <c r="T72" s="423"/>
      <c r="U72" s="424"/>
      <c r="V72" s="424"/>
      <c r="W72" s="422"/>
      <c r="X72" s="2"/>
      <c r="Y72" s="36"/>
      <c r="Z72" s="424"/>
      <c r="AA72" s="424"/>
      <c r="AB72" s="66"/>
      <c r="AC72" s="2"/>
      <c r="AD72" s="32"/>
      <c r="AE72" s="1"/>
      <c r="AF72" s="425"/>
    </row>
    <row r="73" spans="2:32" x14ac:dyDescent="0.2">
      <c r="B73" s="39" t="s">
        <v>2513</v>
      </c>
      <c r="C73" s="422" t="s">
        <v>2514</v>
      </c>
      <c r="D73" s="424">
        <v>59</v>
      </c>
      <c r="E73" s="2" t="s">
        <v>42</v>
      </c>
      <c r="F73" s="13"/>
      <c r="G73" s="424">
        <v>3</v>
      </c>
      <c r="H73" s="424"/>
      <c r="I73" s="424"/>
      <c r="J73" s="424"/>
      <c r="K73" s="424"/>
      <c r="L73" s="424"/>
      <c r="M73" s="424"/>
      <c r="N73" s="424"/>
      <c r="O73" s="424"/>
      <c r="P73" s="424"/>
      <c r="Q73" s="424"/>
      <c r="R73" s="426"/>
      <c r="S73" s="320" t="s">
        <v>2704</v>
      </c>
      <c r="T73" s="98"/>
      <c r="U73" s="422"/>
      <c r="V73" s="424"/>
      <c r="W73" s="422"/>
      <c r="X73" s="2"/>
      <c r="Y73" s="36"/>
      <c r="Z73" s="424"/>
      <c r="AA73" s="424"/>
      <c r="AB73" s="66"/>
      <c r="AC73" s="2"/>
      <c r="AD73" s="32"/>
      <c r="AE73" s="1"/>
      <c r="AF73" s="425"/>
    </row>
    <row r="74" spans="2:32" x14ac:dyDescent="0.2">
      <c r="B74" s="39" t="s">
        <v>2513</v>
      </c>
      <c r="C74" s="422" t="s">
        <v>2514</v>
      </c>
      <c r="D74" s="424">
        <v>60</v>
      </c>
      <c r="E74" s="2" t="s">
        <v>42</v>
      </c>
      <c r="F74" s="13"/>
      <c r="G74" s="424">
        <v>3</v>
      </c>
      <c r="H74" s="424"/>
      <c r="I74" s="424"/>
      <c r="J74" s="424"/>
      <c r="K74" s="424"/>
      <c r="L74" s="424"/>
      <c r="M74" s="424"/>
      <c r="N74" s="424"/>
      <c r="O74" s="424"/>
      <c r="P74" s="424"/>
      <c r="Q74" s="424"/>
      <c r="R74" s="426"/>
      <c r="S74" s="322" t="s">
        <v>1214</v>
      </c>
      <c r="T74" s="56"/>
      <c r="U74" s="424"/>
      <c r="V74" s="424"/>
      <c r="W74" s="422"/>
      <c r="X74" s="2"/>
      <c r="Y74" s="36"/>
      <c r="Z74" s="424"/>
      <c r="AA74" s="424"/>
      <c r="AB74" s="429"/>
      <c r="AC74" s="2"/>
      <c r="AD74" s="32"/>
      <c r="AE74" s="1"/>
      <c r="AF74" s="425"/>
    </row>
    <row r="75" spans="2:32" x14ac:dyDescent="0.2">
      <c r="B75" s="39" t="s">
        <v>2513</v>
      </c>
      <c r="C75" s="422" t="s">
        <v>2514</v>
      </c>
      <c r="D75" s="424">
        <v>61</v>
      </c>
      <c r="E75" s="2" t="s">
        <v>42</v>
      </c>
      <c r="F75" s="13"/>
      <c r="G75" s="424">
        <v>3</v>
      </c>
      <c r="H75" s="424"/>
      <c r="I75" s="424"/>
      <c r="J75" s="424"/>
      <c r="K75" s="424"/>
      <c r="L75" s="424"/>
      <c r="M75" s="424"/>
      <c r="N75" s="424"/>
      <c r="O75" s="424"/>
      <c r="P75" s="424"/>
      <c r="Q75" s="424"/>
      <c r="R75" s="426"/>
      <c r="S75" s="322" t="s">
        <v>2554</v>
      </c>
      <c r="T75" s="56"/>
      <c r="U75" s="424"/>
      <c r="V75" s="424"/>
      <c r="W75" s="424"/>
      <c r="X75" s="2"/>
      <c r="Y75" s="36"/>
      <c r="Z75" s="424"/>
      <c r="AA75" s="424"/>
      <c r="AB75" s="66"/>
      <c r="AC75" s="2"/>
      <c r="AD75" s="32"/>
      <c r="AE75" s="1"/>
      <c r="AF75" s="425"/>
    </row>
    <row r="76" spans="2:32" x14ac:dyDescent="0.2">
      <c r="B76" s="39" t="s">
        <v>2513</v>
      </c>
      <c r="C76" s="422" t="s">
        <v>2514</v>
      </c>
      <c r="D76" s="424">
        <v>62</v>
      </c>
      <c r="E76" s="2" t="s">
        <v>49</v>
      </c>
      <c r="F76" s="13"/>
      <c r="G76" s="424"/>
      <c r="H76" s="424">
        <v>3</v>
      </c>
      <c r="I76" s="424"/>
      <c r="J76" s="424"/>
      <c r="K76" s="424"/>
      <c r="L76" s="424"/>
      <c r="M76" s="424"/>
      <c r="N76" s="424"/>
      <c r="O76" s="424"/>
      <c r="P76" s="424"/>
      <c r="Q76" s="424"/>
      <c r="R76" s="426"/>
      <c r="S76" s="322" t="s">
        <v>1497</v>
      </c>
      <c r="T76" s="56"/>
      <c r="U76" s="424"/>
      <c r="V76" s="424"/>
      <c r="W76" s="422"/>
      <c r="X76" s="2"/>
      <c r="Y76" s="36"/>
      <c r="Z76" s="424"/>
      <c r="AA76" s="424"/>
      <c r="AB76" s="66"/>
      <c r="AC76" s="2"/>
      <c r="AD76" s="32"/>
      <c r="AE76" s="1"/>
      <c r="AF76" s="425"/>
    </row>
    <row r="77" spans="2:32" x14ac:dyDescent="0.2">
      <c r="B77" s="39" t="s">
        <v>2513</v>
      </c>
      <c r="C77" s="422" t="s">
        <v>2514</v>
      </c>
      <c r="D77" s="424">
        <v>63</v>
      </c>
      <c r="E77" s="2" t="s">
        <v>55</v>
      </c>
      <c r="F77" s="13"/>
      <c r="G77" s="424"/>
      <c r="H77" s="424">
        <v>2</v>
      </c>
      <c r="I77" s="424">
        <v>3</v>
      </c>
      <c r="J77" s="424"/>
      <c r="K77" s="424">
        <v>2</v>
      </c>
      <c r="L77" s="424"/>
      <c r="M77" s="424"/>
      <c r="N77" s="424">
        <v>1</v>
      </c>
      <c r="O77" s="424"/>
      <c r="P77" s="424"/>
      <c r="Q77" s="424"/>
      <c r="R77" s="426"/>
      <c r="S77" s="322" t="s">
        <v>2555</v>
      </c>
      <c r="T77" s="423"/>
      <c r="U77" s="424"/>
      <c r="V77" s="424"/>
      <c r="W77" s="422"/>
      <c r="X77" s="2"/>
      <c r="Y77" s="36"/>
      <c r="Z77" s="424"/>
      <c r="AA77" s="424"/>
      <c r="AB77" s="66"/>
      <c r="AC77" s="2"/>
      <c r="AD77" s="32"/>
      <c r="AE77" s="1"/>
      <c r="AF77" s="425"/>
    </row>
    <row r="78" spans="2:32" x14ac:dyDescent="0.2">
      <c r="B78" s="39" t="s">
        <v>2513</v>
      </c>
      <c r="C78" s="422" t="s">
        <v>2514</v>
      </c>
      <c r="D78" s="424">
        <v>64</v>
      </c>
      <c r="E78" s="2" t="s">
        <v>42</v>
      </c>
      <c r="F78" s="13"/>
      <c r="G78" s="424">
        <v>3</v>
      </c>
      <c r="H78" s="424"/>
      <c r="I78" s="424"/>
      <c r="J78" s="424"/>
      <c r="K78" s="424"/>
      <c r="L78" s="424"/>
      <c r="M78" s="424"/>
      <c r="N78" s="424"/>
      <c r="O78" s="424"/>
      <c r="P78" s="424"/>
      <c r="Q78" s="424"/>
      <c r="R78" s="426"/>
      <c r="S78" s="322" t="s">
        <v>2556</v>
      </c>
      <c r="T78" s="98"/>
      <c r="U78" s="422"/>
      <c r="V78" s="424"/>
      <c r="W78" s="422"/>
      <c r="X78" s="2"/>
      <c r="Y78" s="36"/>
      <c r="Z78" s="424"/>
      <c r="AA78" s="424"/>
      <c r="AB78" s="66"/>
      <c r="AC78" s="2"/>
      <c r="AD78" s="32"/>
      <c r="AE78" s="1"/>
      <c r="AF78" s="425"/>
    </row>
    <row r="79" spans="2:32" x14ac:dyDescent="0.2">
      <c r="B79" s="39" t="s">
        <v>2513</v>
      </c>
      <c r="C79" s="422" t="s">
        <v>2514</v>
      </c>
      <c r="D79" s="424">
        <v>65</v>
      </c>
      <c r="E79" s="2" t="s">
        <v>42</v>
      </c>
      <c r="F79" s="13"/>
      <c r="G79" s="424">
        <v>3</v>
      </c>
      <c r="H79" s="424"/>
      <c r="I79" s="424"/>
      <c r="J79" s="424"/>
      <c r="K79" s="424"/>
      <c r="L79" s="424"/>
      <c r="M79" s="424"/>
      <c r="N79" s="424"/>
      <c r="O79" s="424"/>
      <c r="P79" s="424"/>
      <c r="Q79" s="424"/>
      <c r="R79" s="426"/>
      <c r="S79" s="322" t="s">
        <v>2557</v>
      </c>
      <c r="T79" s="423"/>
      <c r="U79" s="424"/>
      <c r="V79" s="424"/>
      <c r="W79" s="422"/>
      <c r="X79" s="2"/>
      <c r="Y79" s="36"/>
      <c r="Z79" s="424"/>
      <c r="AA79" s="424"/>
      <c r="AB79" s="66"/>
      <c r="AC79" s="2"/>
      <c r="AD79" s="32"/>
      <c r="AE79" s="1"/>
      <c r="AF79" s="425"/>
    </row>
    <row r="80" spans="2:32" x14ac:dyDescent="0.2">
      <c r="B80" s="39" t="s">
        <v>2513</v>
      </c>
      <c r="C80" s="422" t="s">
        <v>2514</v>
      </c>
      <c r="D80" s="424">
        <v>66</v>
      </c>
      <c r="E80" s="2" t="s">
        <v>1109</v>
      </c>
      <c r="F80" s="13"/>
      <c r="G80" s="424">
        <v>3</v>
      </c>
      <c r="H80" s="424"/>
      <c r="I80" s="424">
        <v>3</v>
      </c>
      <c r="J80" s="424"/>
      <c r="K80" s="424">
        <v>2</v>
      </c>
      <c r="L80" s="424"/>
      <c r="M80" s="424"/>
      <c r="N80" s="424"/>
      <c r="O80" s="424"/>
      <c r="P80" s="424"/>
      <c r="Q80" s="424"/>
      <c r="R80" s="426"/>
      <c r="S80" s="322" t="s">
        <v>2558</v>
      </c>
      <c r="T80" s="98"/>
      <c r="U80" s="422"/>
      <c r="V80" s="424"/>
      <c r="W80" s="422"/>
      <c r="X80" s="2"/>
      <c r="Y80" s="36"/>
      <c r="Z80" s="424"/>
      <c r="AA80" s="424"/>
      <c r="AB80" s="66"/>
      <c r="AC80" s="2"/>
      <c r="AD80" s="32"/>
      <c r="AE80" s="1"/>
      <c r="AF80" s="425"/>
    </row>
    <row r="81" spans="2:32" x14ac:dyDescent="0.2">
      <c r="B81" s="39" t="s">
        <v>2513</v>
      </c>
      <c r="C81" s="422" t="s">
        <v>2514</v>
      </c>
      <c r="D81" s="424">
        <v>67</v>
      </c>
      <c r="E81" s="2" t="s">
        <v>42</v>
      </c>
      <c r="F81" s="13"/>
      <c r="G81" s="424">
        <v>3</v>
      </c>
      <c r="H81" s="424"/>
      <c r="I81" s="424"/>
      <c r="J81" s="424"/>
      <c r="K81" s="424"/>
      <c r="L81" s="424"/>
      <c r="M81" s="424"/>
      <c r="N81" s="424">
        <v>3</v>
      </c>
      <c r="O81" s="424"/>
      <c r="P81" s="424"/>
      <c r="Q81" s="424"/>
      <c r="R81" s="426"/>
      <c r="S81" s="322" t="s">
        <v>2559</v>
      </c>
      <c r="T81" s="98"/>
      <c r="U81" s="422"/>
      <c r="V81" s="424"/>
      <c r="W81" s="422"/>
      <c r="X81" s="2"/>
      <c r="Y81" s="36"/>
      <c r="Z81" s="424"/>
      <c r="AA81" s="424"/>
      <c r="AB81" s="66"/>
      <c r="AC81" s="2"/>
      <c r="AD81" s="32"/>
      <c r="AE81" s="1"/>
      <c r="AF81" s="425"/>
    </row>
    <row r="82" spans="2:32" x14ac:dyDescent="0.2">
      <c r="B82" s="39" t="s">
        <v>2513</v>
      </c>
      <c r="C82" s="422" t="s">
        <v>2514</v>
      </c>
      <c r="D82" s="424">
        <v>68</v>
      </c>
      <c r="E82" s="2" t="s">
        <v>1109</v>
      </c>
      <c r="F82" s="13"/>
      <c r="G82" s="424">
        <v>3</v>
      </c>
      <c r="H82" s="424">
        <v>3</v>
      </c>
      <c r="I82" s="424"/>
      <c r="J82" s="424"/>
      <c r="K82" s="424">
        <v>3</v>
      </c>
      <c r="L82" s="424"/>
      <c r="M82" s="424"/>
      <c r="N82" s="424"/>
      <c r="O82" s="424"/>
      <c r="P82" s="424"/>
      <c r="Q82" s="424"/>
      <c r="R82" s="426"/>
      <c r="S82" s="320" t="s">
        <v>2705</v>
      </c>
      <c r="T82" s="423"/>
      <c r="U82" s="424"/>
      <c r="V82" s="424"/>
      <c r="W82" s="422"/>
      <c r="X82" s="2"/>
      <c r="Y82" s="36"/>
      <c r="Z82" s="424"/>
      <c r="AA82" s="424"/>
      <c r="AB82" s="66"/>
      <c r="AC82" s="2"/>
      <c r="AD82" s="32"/>
      <c r="AE82" s="1"/>
      <c r="AF82" s="425"/>
    </row>
    <row r="83" spans="2:32" x14ac:dyDescent="0.2">
      <c r="B83" s="39" t="s">
        <v>2513</v>
      </c>
      <c r="C83" s="422" t="s">
        <v>2514</v>
      </c>
      <c r="D83" s="424">
        <v>69</v>
      </c>
      <c r="E83" s="2" t="s">
        <v>1109</v>
      </c>
      <c r="F83" s="13"/>
      <c r="G83" s="424">
        <v>3</v>
      </c>
      <c r="H83" s="424"/>
      <c r="I83" s="424">
        <v>2</v>
      </c>
      <c r="J83" s="424"/>
      <c r="K83" s="424">
        <v>2</v>
      </c>
      <c r="L83" s="424"/>
      <c r="M83" s="424"/>
      <c r="N83" s="424">
        <v>3</v>
      </c>
      <c r="O83" s="424"/>
      <c r="P83" s="424"/>
      <c r="Q83" s="424"/>
      <c r="R83" s="426"/>
      <c r="S83" s="322" t="s">
        <v>2560</v>
      </c>
      <c r="T83" s="423"/>
      <c r="U83" s="424"/>
      <c r="V83" s="424"/>
      <c r="W83" s="422"/>
      <c r="X83" s="2"/>
      <c r="Y83" s="36"/>
      <c r="Z83" s="424"/>
      <c r="AA83" s="424"/>
      <c r="AB83" s="66"/>
      <c r="AC83" s="2"/>
      <c r="AD83" s="32"/>
      <c r="AE83" s="1"/>
      <c r="AF83" s="425"/>
    </row>
    <row r="84" spans="2:32" x14ac:dyDescent="0.2">
      <c r="B84" s="39" t="s">
        <v>2513</v>
      </c>
      <c r="C84" s="422" t="s">
        <v>2514</v>
      </c>
      <c r="D84" s="424">
        <v>70</v>
      </c>
      <c r="E84" s="2" t="s">
        <v>1109</v>
      </c>
      <c r="F84" s="13"/>
      <c r="G84" s="424">
        <v>3</v>
      </c>
      <c r="H84" s="424"/>
      <c r="I84" s="424">
        <v>2</v>
      </c>
      <c r="J84" s="424"/>
      <c r="K84" s="424">
        <v>2</v>
      </c>
      <c r="L84" s="424"/>
      <c r="M84" s="424"/>
      <c r="N84" s="424"/>
      <c r="O84" s="424"/>
      <c r="P84" s="424"/>
      <c r="Q84" s="424"/>
      <c r="R84" s="426"/>
      <c r="S84" s="322" t="s">
        <v>2561</v>
      </c>
      <c r="T84" s="56"/>
      <c r="U84" s="424"/>
      <c r="V84" s="424"/>
      <c r="W84" s="422"/>
      <c r="X84" s="2"/>
      <c r="Y84" s="36"/>
      <c r="Z84" s="424"/>
      <c r="AA84" s="424"/>
      <c r="AB84" s="66"/>
      <c r="AC84" s="2"/>
      <c r="AD84" s="32"/>
      <c r="AE84" s="1"/>
      <c r="AF84" s="425"/>
    </row>
    <row r="85" spans="2:32" x14ac:dyDescent="0.2">
      <c r="B85" s="39" t="s">
        <v>2513</v>
      </c>
      <c r="C85" s="422" t="s">
        <v>2514</v>
      </c>
      <c r="D85" s="424">
        <v>71</v>
      </c>
      <c r="E85" s="2" t="s">
        <v>50</v>
      </c>
      <c r="F85" s="13"/>
      <c r="G85" s="424">
        <v>1</v>
      </c>
      <c r="H85" s="424">
        <v>2</v>
      </c>
      <c r="I85" s="424">
        <v>4</v>
      </c>
      <c r="J85" s="424"/>
      <c r="K85" s="424"/>
      <c r="L85" s="424"/>
      <c r="M85" s="424"/>
      <c r="N85" s="424">
        <v>3</v>
      </c>
      <c r="O85" s="424"/>
      <c r="P85" s="424"/>
      <c r="Q85" s="424"/>
      <c r="R85" s="426"/>
      <c r="S85" s="322" t="s">
        <v>2562</v>
      </c>
      <c r="T85" s="423"/>
      <c r="U85" s="424"/>
      <c r="V85" s="424"/>
      <c r="W85" s="422"/>
      <c r="X85" s="2"/>
      <c r="Y85" s="36"/>
      <c r="Z85" s="424"/>
      <c r="AA85" s="424"/>
      <c r="AB85" s="66"/>
      <c r="AC85" s="2"/>
      <c r="AD85" s="32"/>
      <c r="AE85" s="1"/>
      <c r="AF85" s="425"/>
    </row>
    <row r="86" spans="2:32" x14ac:dyDescent="0.2">
      <c r="B86" s="39" t="s">
        <v>2513</v>
      </c>
      <c r="C86" s="422" t="s">
        <v>2514</v>
      </c>
      <c r="D86" s="424">
        <v>72</v>
      </c>
      <c r="E86" s="2" t="s">
        <v>1109</v>
      </c>
      <c r="F86" s="13"/>
      <c r="G86" s="424">
        <v>3</v>
      </c>
      <c r="H86" s="424"/>
      <c r="I86" s="424">
        <v>3</v>
      </c>
      <c r="J86" s="424"/>
      <c r="K86" s="424">
        <v>3</v>
      </c>
      <c r="L86" s="424"/>
      <c r="M86" s="424"/>
      <c r="N86" s="424"/>
      <c r="O86" s="424"/>
      <c r="P86" s="424"/>
      <c r="Q86" s="424"/>
      <c r="R86" s="426"/>
      <c r="S86" s="320" t="s">
        <v>2706</v>
      </c>
      <c r="T86" s="56"/>
      <c r="U86" s="424"/>
      <c r="V86" s="424"/>
      <c r="W86" s="422"/>
      <c r="X86" s="2"/>
      <c r="Y86" s="36"/>
      <c r="Z86" s="424"/>
      <c r="AA86" s="424"/>
      <c r="AB86" s="66"/>
      <c r="AC86" s="2"/>
      <c r="AD86" s="32"/>
      <c r="AE86" s="1"/>
      <c r="AF86" s="425"/>
    </row>
    <row r="87" spans="2:32" x14ac:dyDescent="0.2">
      <c r="B87" s="39" t="s">
        <v>2513</v>
      </c>
      <c r="C87" s="422" t="s">
        <v>2514</v>
      </c>
      <c r="D87" s="424">
        <v>73</v>
      </c>
      <c r="E87" s="2" t="s">
        <v>42</v>
      </c>
      <c r="F87" s="13"/>
      <c r="G87" s="424">
        <v>3</v>
      </c>
      <c r="H87" s="424"/>
      <c r="I87" s="424"/>
      <c r="J87" s="424"/>
      <c r="K87" s="424"/>
      <c r="L87" s="424"/>
      <c r="M87" s="424"/>
      <c r="N87" s="424">
        <v>3</v>
      </c>
      <c r="O87" s="424"/>
      <c r="P87" s="424"/>
      <c r="Q87" s="424"/>
      <c r="R87" s="426"/>
      <c r="S87" s="322" t="s">
        <v>1214</v>
      </c>
      <c r="T87" s="98"/>
      <c r="U87" s="422"/>
      <c r="V87" s="424"/>
      <c r="W87" s="422"/>
      <c r="X87" s="2"/>
      <c r="Y87" s="36"/>
      <c r="Z87" s="424"/>
      <c r="AA87" s="424"/>
      <c r="AB87" s="66"/>
      <c r="AC87" s="2"/>
      <c r="AD87" s="32"/>
      <c r="AE87" s="1"/>
      <c r="AF87" s="425"/>
    </row>
    <row r="88" spans="2:32" x14ac:dyDescent="0.2">
      <c r="B88" s="39" t="s">
        <v>2513</v>
      </c>
      <c r="C88" s="422" t="s">
        <v>2514</v>
      </c>
      <c r="D88" s="424">
        <v>74</v>
      </c>
      <c r="E88" s="2" t="s">
        <v>1113</v>
      </c>
      <c r="F88" s="13"/>
      <c r="G88" s="424">
        <v>3</v>
      </c>
      <c r="H88" s="424"/>
      <c r="I88" s="424">
        <v>2</v>
      </c>
      <c r="J88" s="424"/>
      <c r="K88" s="424">
        <v>3</v>
      </c>
      <c r="L88" s="424"/>
      <c r="M88" s="424"/>
      <c r="N88" s="424"/>
      <c r="O88" s="424"/>
      <c r="P88" s="424"/>
      <c r="Q88" s="424"/>
      <c r="R88" s="426"/>
      <c r="S88" s="322" t="s">
        <v>2563</v>
      </c>
      <c r="T88" s="98"/>
      <c r="U88" s="422"/>
      <c r="V88" s="424"/>
      <c r="W88" s="422"/>
      <c r="X88" s="2"/>
      <c r="Y88" s="36"/>
      <c r="Z88" s="424"/>
      <c r="AA88" s="424"/>
      <c r="AB88" s="66"/>
      <c r="AC88" s="2"/>
      <c r="AD88" s="32"/>
      <c r="AE88" s="1"/>
      <c r="AF88" s="425"/>
    </row>
    <row r="89" spans="2:32" x14ac:dyDescent="0.2">
      <c r="B89" s="39" t="s">
        <v>2513</v>
      </c>
      <c r="C89" s="422" t="s">
        <v>2514</v>
      </c>
      <c r="D89" s="424">
        <v>75</v>
      </c>
      <c r="E89" s="2" t="s">
        <v>42</v>
      </c>
      <c r="F89" s="13"/>
      <c r="G89" s="424">
        <v>3</v>
      </c>
      <c r="H89" s="424"/>
      <c r="I89" s="424"/>
      <c r="J89" s="424"/>
      <c r="K89" s="424"/>
      <c r="L89" s="424"/>
      <c r="M89" s="424"/>
      <c r="N89" s="424">
        <v>3</v>
      </c>
      <c r="O89" s="424"/>
      <c r="P89" s="424"/>
      <c r="Q89" s="424"/>
      <c r="R89" s="426"/>
      <c r="S89" s="322" t="s">
        <v>2564</v>
      </c>
      <c r="T89" s="56"/>
      <c r="U89" s="424"/>
      <c r="V89" s="424"/>
      <c r="W89" s="422"/>
      <c r="X89" s="2"/>
      <c r="Y89" s="36"/>
      <c r="Z89" s="424"/>
      <c r="AA89" s="424"/>
      <c r="AB89" s="66"/>
      <c r="AC89" s="2"/>
      <c r="AD89" s="32"/>
      <c r="AE89" s="1"/>
      <c r="AF89" s="425"/>
    </row>
    <row r="90" spans="2:32" x14ac:dyDescent="0.2">
      <c r="B90" s="39" t="s">
        <v>2513</v>
      </c>
      <c r="C90" s="422" t="s">
        <v>2514</v>
      </c>
      <c r="D90" s="424">
        <v>76</v>
      </c>
      <c r="E90" s="2" t="s">
        <v>42</v>
      </c>
      <c r="F90" s="13"/>
      <c r="G90" s="424">
        <v>3</v>
      </c>
      <c r="H90" s="424"/>
      <c r="I90" s="424"/>
      <c r="J90" s="424"/>
      <c r="K90" s="424"/>
      <c r="L90" s="424"/>
      <c r="M90" s="424"/>
      <c r="N90" s="424"/>
      <c r="O90" s="424"/>
      <c r="P90" s="424"/>
      <c r="Q90" s="424"/>
      <c r="R90" s="426"/>
      <c r="S90" s="320" t="s">
        <v>2707</v>
      </c>
      <c r="T90" s="56"/>
      <c r="U90" s="424"/>
      <c r="V90" s="424"/>
      <c r="W90" s="422"/>
      <c r="X90" s="2"/>
      <c r="Y90" s="36"/>
      <c r="Z90" s="424"/>
      <c r="AA90" s="424"/>
      <c r="AB90" s="66"/>
      <c r="AC90" s="2"/>
      <c r="AD90" s="32"/>
      <c r="AE90" s="1"/>
      <c r="AF90" s="425"/>
    </row>
    <row r="91" spans="2:32" x14ac:dyDescent="0.2">
      <c r="B91" s="39" t="s">
        <v>2513</v>
      </c>
      <c r="C91" s="422" t="s">
        <v>2514</v>
      </c>
      <c r="D91" s="424">
        <v>77</v>
      </c>
      <c r="E91" s="2" t="s">
        <v>42</v>
      </c>
      <c r="F91" s="13"/>
      <c r="G91" s="424">
        <v>3</v>
      </c>
      <c r="H91" s="424"/>
      <c r="I91" s="424"/>
      <c r="J91" s="424"/>
      <c r="K91" s="424"/>
      <c r="L91" s="424"/>
      <c r="M91" s="424"/>
      <c r="N91" s="424"/>
      <c r="O91" s="424"/>
      <c r="P91" s="424"/>
      <c r="Q91" s="424"/>
      <c r="R91" s="426"/>
      <c r="S91" s="320" t="s">
        <v>2708</v>
      </c>
      <c r="T91" s="56"/>
      <c r="U91" s="424"/>
      <c r="V91" s="424"/>
      <c r="W91" s="422"/>
      <c r="X91" s="2"/>
      <c r="Y91" s="36"/>
      <c r="Z91" s="424"/>
      <c r="AA91" s="424"/>
      <c r="AB91" s="66"/>
      <c r="AC91" s="2"/>
      <c r="AD91" s="32"/>
      <c r="AE91" s="1"/>
      <c r="AF91" s="425"/>
    </row>
    <row r="92" spans="2:32" x14ac:dyDescent="0.2">
      <c r="B92" s="39" t="s">
        <v>2513</v>
      </c>
      <c r="C92" s="422" t="s">
        <v>2514</v>
      </c>
      <c r="D92" s="424">
        <v>78</v>
      </c>
      <c r="E92" s="2" t="s">
        <v>42</v>
      </c>
      <c r="F92" s="13"/>
      <c r="G92" s="424">
        <v>3</v>
      </c>
      <c r="H92" s="424"/>
      <c r="I92" s="424"/>
      <c r="J92" s="424"/>
      <c r="K92" s="424"/>
      <c r="L92" s="424"/>
      <c r="M92" s="424"/>
      <c r="N92" s="424">
        <v>3</v>
      </c>
      <c r="O92" s="424"/>
      <c r="P92" s="424"/>
      <c r="Q92" s="424"/>
      <c r="R92" s="426"/>
      <c r="S92" s="322" t="s">
        <v>2565</v>
      </c>
      <c r="T92" s="56"/>
      <c r="U92" s="424"/>
      <c r="V92" s="424"/>
      <c r="W92" s="422"/>
      <c r="X92" s="2"/>
      <c r="Y92" s="36"/>
      <c r="Z92" s="424"/>
      <c r="AA92" s="424"/>
      <c r="AB92" s="66"/>
      <c r="AC92" s="2"/>
      <c r="AD92" s="32"/>
      <c r="AE92" s="1"/>
      <c r="AF92" s="425"/>
    </row>
    <row r="93" spans="2:32" x14ac:dyDescent="0.2">
      <c r="B93" s="39" t="s">
        <v>2513</v>
      </c>
      <c r="C93" s="422" t="s">
        <v>2514</v>
      </c>
      <c r="D93" s="424">
        <v>79</v>
      </c>
      <c r="E93" s="2" t="s">
        <v>2326</v>
      </c>
      <c r="F93" s="13"/>
      <c r="G93" s="424">
        <v>2</v>
      </c>
      <c r="H93" s="424"/>
      <c r="I93" s="424">
        <v>9</v>
      </c>
      <c r="J93" s="424"/>
      <c r="K93" s="424"/>
      <c r="L93" s="424"/>
      <c r="M93" s="424"/>
      <c r="N93" s="424"/>
      <c r="O93" s="424"/>
      <c r="P93" s="424"/>
      <c r="Q93" s="424"/>
      <c r="R93" s="426"/>
      <c r="S93" s="322" t="s">
        <v>2566</v>
      </c>
      <c r="T93" s="423"/>
      <c r="U93" s="424"/>
      <c r="V93" s="424"/>
      <c r="W93" s="422"/>
      <c r="X93" s="2"/>
      <c r="Y93" s="36"/>
      <c r="Z93" s="424"/>
      <c r="AA93" s="424"/>
      <c r="AB93" s="66"/>
      <c r="AC93" s="2"/>
      <c r="AD93" s="32"/>
      <c r="AE93" s="1"/>
      <c r="AF93" s="425"/>
    </row>
    <row r="94" spans="2:32" x14ac:dyDescent="0.2">
      <c r="B94" s="39" t="s">
        <v>2513</v>
      </c>
      <c r="C94" s="422" t="s">
        <v>2514</v>
      </c>
      <c r="D94" s="424">
        <v>80</v>
      </c>
      <c r="E94" s="2" t="s">
        <v>42</v>
      </c>
      <c r="F94" s="13"/>
      <c r="G94" s="424">
        <v>3</v>
      </c>
      <c r="H94" s="424"/>
      <c r="I94" s="424"/>
      <c r="J94" s="424"/>
      <c r="K94" s="424"/>
      <c r="L94" s="424"/>
      <c r="M94" s="424"/>
      <c r="N94" s="424"/>
      <c r="O94" s="424"/>
      <c r="P94" s="424"/>
      <c r="Q94" s="424"/>
      <c r="R94" s="426"/>
      <c r="S94" s="322" t="s">
        <v>1118</v>
      </c>
      <c r="T94" s="423"/>
      <c r="U94" s="424"/>
      <c r="V94" s="424"/>
      <c r="W94" s="422"/>
      <c r="X94" s="2"/>
      <c r="Y94" s="36"/>
      <c r="Z94" s="424"/>
      <c r="AA94" s="424"/>
      <c r="AB94" s="66"/>
      <c r="AC94" s="2"/>
      <c r="AD94" s="32"/>
      <c r="AE94" s="1"/>
      <c r="AF94" s="425"/>
    </row>
    <row r="95" spans="2:32" x14ac:dyDescent="0.2">
      <c r="B95" s="39" t="s">
        <v>2513</v>
      </c>
      <c r="C95" s="422" t="s">
        <v>2514</v>
      </c>
      <c r="D95" s="424">
        <v>81</v>
      </c>
      <c r="E95" s="2" t="s">
        <v>49</v>
      </c>
      <c r="F95" s="13"/>
      <c r="G95" s="424">
        <v>12</v>
      </c>
      <c r="H95" s="424">
        <v>3</v>
      </c>
      <c r="I95" s="424"/>
      <c r="J95" s="424"/>
      <c r="K95" s="424">
        <v>3</v>
      </c>
      <c r="L95" s="424"/>
      <c r="M95" s="424"/>
      <c r="N95" s="424">
        <v>3</v>
      </c>
      <c r="O95" s="424"/>
      <c r="P95" s="424"/>
      <c r="Q95" s="424"/>
      <c r="R95" s="426"/>
      <c r="S95" s="322" t="s">
        <v>2567</v>
      </c>
      <c r="T95" s="98"/>
      <c r="U95" s="422"/>
      <c r="V95" s="424"/>
      <c r="W95" s="422"/>
      <c r="X95" s="2"/>
      <c r="Y95" s="36"/>
      <c r="Z95" s="424"/>
      <c r="AA95" s="424"/>
      <c r="AB95" s="66"/>
      <c r="AC95" s="2"/>
      <c r="AD95" s="32"/>
      <c r="AE95" s="1"/>
      <c r="AF95" s="425"/>
    </row>
    <row r="96" spans="2:32" x14ac:dyDescent="0.2">
      <c r="B96" s="39" t="s">
        <v>2513</v>
      </c>
      <c r="C96" s="422" t="s">
        <v>2514</v>
      </c>
      <c r="D96" s="424">
        <v>82</v>
      </c>
      <c r="E96" s="2" t="s">
        <v>50</v>
      </c>
      <c r="F96" s="13"/>
      <c r="G96" s="424">
        <v>2</v>
      </c>
      <c r="H96" s="424">
        <v>3</v>
      </c>
      <c r="I96" s="424">
        <v>3</v>
      </c>
      <c r="J96" s="424"/>
      <c r="K96" s="424"/>
      <c r="L96" s="424"/>
      <c r="M96" s="424"/>
      <c r="N96" s="424"/>
      <c r="O96" s="424"/>
      <c r="P96" s="424"/>
      <c r="Q96" s="424"/>
      <c r="R96" s="426"/>
      <c r="S96" s="322" t="s">
        <v>2564</v>
      </c>
      <c r="T96" s="56"/>
      <c r="U96" s="424"/>
      <c r="V96" s="424"/>
      <c r="W96" s="422"/>
      <c r="X96" s="2"/>
      <c r="Y96" s="36"/>
      <c r="Z96" s="424"/>
      <c r="AA96" s="424"/>
      <c r="AB96" s="66"/>
      <c r="AC96" s="2"/>
      <c r="AD96" s="32"/>
      <c r="AE96" s="1"/>
      <c r="AF96" s="425"/>
    </row>
    <row r="97" spans="2:32" x14ac:dyDescent="0.2">
      <c r="B97" s="39" t="s">
        <v>2513</v>
      </c>
      <c r="C97" s="422" t="s">
        <v>2514</v>
      </c>
      <c r="D97" s="424">
        <v>83</v>
      </c>
      <c r="E97" s="2" t="s">
        <v>50</v>
      </c>
      <c r="F97" s="13"/>
      <c r="G97" s="424">
        <v>3</v>
      </c>
      <c r="H97" s="424"/>
      <c r="I97" s="424">
        <v>12</v>
      </c>
      <c r="J97" s="424"/>
      <c r="K97" s="424"/>
      <c r="L97" s="424"/>
      <c r="M97" s="424"/>
      <c r="N97" s="424"/>
      <c r="O97" s="424"/>
      <c r="P97" s="424"/>
      <c r="Q97" s="424"/>
      <c r="R97" s="426"/>
      <c r="S97" s="320" t="s">
        <v>2709</v>
      </c>
      <c r="T97" s="56"/>
      <c r="U97" s="424"/>
      <c r="V97" s="424"/>
      <c r="W97" s="422"/>
      <c r="X97" s="2"/>
      <c r="Y97" s="36"/>
      <c r="Z97" s="424"/>
      <c r="AA97" s="424"/>
      <c r="AB97" s="66"/>
      <c r="AC97" s="2"/>
      <c r="AD97" s="32"/>
      <c r="AE97" s="1"/>
      <c r="AF97" s="425"/>
    </row>
    <row r="98" spans="2:32" x14ac:dyDescent="0.2">
      <c r="B98" s="39" t="s">
        <v>2513</v>
      </c>
      <c r="C98" s="422" t="s">
        <v>2514</v>
      </c>
      <c r="D98" s="424">
        <v>84</v>
      </c>
      <c r="E98" s="2" t="s">
        <v>42</v>
      </c>
      <c r="F98" s="13"/>
      <c r="G98" s="424">
        <v>6</v>
      </c>
      <c r="H98" s="424"/>
      <c r="I98" s="424">
        <v>2</v>
      </c>
      <c r="J98" s="424"/>
      <c r="K98" s="424"/>
      <c r="L98" s="424"/>
      <c r="M98" s="424"/>
      <c r="N98" s="424"/>
      <c r="O98" s="424"/>
      <c r="P98" s="424"/>
      <c r="Q98" s="424"/>
      <c r="R98" s="426"/>
      <c r="S98" s="320" t="s">
        <v>2710</v>
      </c>
      <c r="T98" s="98"/>
      <c r="U98" s="422"/>
      <c r="V98" s="424"/>
      <c r="W98" s="422"/>
      <c r="X98" s="2"/>
      <c r="Y98" s="36"/>
      <c r="Z98" s="424"/>
      <c r="AA98" s="424"/>
      <c r="AB98" s="66"/>
      <c r="AC98" s="2"/>
      <c r="AD98" s="32"/>
      <c r="AE98" s="1"/>
      <c r="AF98" s="425"/>
    </row>
    <row r="99" spans="2:32" x14ac:dyDescent="0.2">
      <c r="B99" s="39" t="s">
        <v>2513</v>
      </c>
      <c r="C99" s="422" t="s">
        <v>2514</v>
      </c>
      <c r="D99" s="424">
        <v>85</v>
      </c>
      <c r="E99" s="2" t="s">
        <v>44</v>
      </c>
      <c r="F99" s="13"/>
      <c r="G99" s="424">
        <v>1</v>
      </c>
      <c r="H99" s="424">
        <v>6</v>
      </c>
      <c r="I99" s="424">
        <v>6</v>
      </c>
      <c r="J99" s="424"/>
      <c r="K99" s="424"/>
      <c r="L99" s="424"/>
      <c r="M99" s="424"/>
      <c r="N99" s="424"/>
      <c r="O99" s="424"/>
      <c r="P99" s="424">
        <v>3</v>
      </c>
      <c r="Q99" s="424"/>
      <c r="R99" s="426"/>
      <c r="S99" s="322" t="s">
        <v>2568</v>
      </c>
      <c r="T99" s="98"/>
      <c r="U99" s="422"/>
      <c r="V99" s="424"/>
      <c r="W99" s="422"/>
      <c r="X99" s="2"/>
      <c r="Y99" s="36"/>
      <c r="Z99" s="424"/>
      <c r="AA99" s="424"/>
      <c r="AB99" s="66"/>
      <c r="AC99" s="2"/>
      <c r="AD99" s="32"/>
      <c r="AE99" s="1"/>
      <c r="AF99" s="425"/>
    </row>
    <row r="100" spans="2:32" x14ac:dyDescent="0.2">
      <c r="B100" s="39" t="s">
        <v>2513</v>
      </c>
      <c r="C100" s="422" t="s">
        <v>2514</v>
      </c>
      <c r="D100" s="424">
        <v>86</v>
      </c>
      <c r="E100" s="2" t="s">
        <v>55</v>
      </c>
      <c r="F100" s="13"/>
      <c r="G100" s="424">
        <v>2</v>
      </c>
      <c r="H100" s="424">
        <v>9</v>
      </c>
      <c r="I100" s="424">
        <v>3</v>
      </c>
      <c r="J100" s="424"/>
      <c r="K100" s="424">
        <v>3</v>
      </c>
      <c r="L100" s="424"/>
      <c r="M100" s="424"/>
      <c r="N100" s="424"/>
      <c r="O100" s="424"/>
      <c r="P100" s="424"/>
      <c r="Q100" s="424"/>
      <c r="R100" s="426"/>
      <c r="S100" s="322" t="s">
        <v>2569</v>
      </c>
      <c r="T100" s="98"/>
      <c r="U100" s="422"/>
      <c r="V100" s="424"/>
      <c r="W100" s="422"/>
      <c r="X100" s="2"/>
      <c r="Y100" s="36"/>
      <c r="Z100" s="424"/>
      <c r="AA100" s="424"/>
      <c r="AB100" s="66"/>
      <c r="AC100" s="2"/>
      <c r="AD100" s="32"/>
      <c r="AE100" s="1"/>
      <c r="AF100" s="425"/>
    </row>
    <row r="101" spans="2:32" x14ac:dyDescent="0.2">
      <c r="B101" s="39" t="s">
        <v>2513</v>
      </c>
      <c r="C101" s="422" t="s">
        <v>2514</v>
      </c>
      <c r="D101" s="424">
        <v>87</v>
      </c>
      <c r="E101" s="2" t="s">
        <v>42</v>
      </c>
      <c r="F101" s="13"/>
      <c r="G101" s="424">
        <v>3</v>
      </c>
      <c r="H101" s="424"/>
      <c r="I101" s="424"/>
      <c r="J101" s="424"/>
      <c r="K101" s="424"/>
      <c r="L101" s="424"/>
      <c r="M101" s="424"/>
      <c r="N101" s="424"/>
      <c r="O101" s="424"/>
      <c r="P101" s="424"/>
      <c r="Q101" s="424"/>
      <c r="R101" s="426"/>
      <c r="S101" s="322" t="s">
        <v>2570</v>
      </c>
      <c r="T101" s="98"/>
      <c r="U101" s="422"/>
      <c r="V101" s="424"/>
      <c r="W101" s="422"/>
      <c r="X101" s="2"/>
      <c r="Y101" s="36"/>
      <c r="Z101" s="424"/>
      <c r="AA101" s="424"/>
      <c r="AB101" s="66"/>
      <c r="AC101" s="2"/>
      <c r="AD101" s="32"/>
      <c r="AE101" s="1"/>
      <c r="AF101" s="425"/>
    </row>
    <row r="102" spans="2:32" x14ac:dyDescent="0.2">
      <c r="B102" s="39" t="s">
        <v>2513</v>
      </c>
      <c r="C102" s="422" t="s">
        <v>2514</v>
      </c>
      <c r="D102" s="424">
        <v>88</v>
      </c>
      <c r="E102" s="2" t="s">
        <v>44</v>
      </c>
      <c r="F102" s="13"/>
      <c r="G102" s="424"/>
      <c r="H102" s="424"/>
      <c r="I102" s="424">
        <v>6</v>
      </c>
      <c r="J102" s="424"/>
      <c r="K102" s="424"/>
      <c r="L102" s="424"/>
      <c r="M102" s="424"/>
      <c r="N102" s="424">
        <v>3</v>
      </c>
      <c r="O102" s="424"/>
      <c r="P102" s="424">
        <v>3</v>
      </c>
      <c r="Q102" s="424"/>
      <c r="R102" s="426"/>
      <c r="S102" s="322" t="s">
        <v>2571</v>
      </c>
      <c r="T102" s="423"/>
      <c r="U102" s="424"/>
      <c r="V102" s="424"/>
      <c r="W102" s="422"/>
      <c r="X102" s="2"/>
      <c r="Y102" s="36"/>
      <c r="Z102" s="424"/>
      <c r="AA102" s="424"/>
      <c r="AB102" s="66"/>
      <c r="AC102" s="2"/>
      <c r="AD102" s="32"/>
      <c r="AE102" s="1"/>
      <c r="AF102" s="425"/>
    </row>
    <row r="103" spans="2:32" x14ac:dyDescent="0.2">
      <c r="B103" s="39" t="s">
        <v>2513</v>
      </c>
      <c r="C103" s="422" t="s">
        <v>2514</v>
      </c>
      <c r="D103" s="424">
        <v>89</v>
      </c>
      <c r="E103" s="2" t="s">
        <v>42</v>
      </c>
      <c r="F103" s="13"/>
      <c r="G103" s="424">
        <v>3</v>
      </c>
      <c r="H103" s="424"/>
      <c r="I103" s="424"/>
      <c r="J103" s="424"/>
      <c r="K103" s="424"/>
      <c r="L103" s="424"/>
      <c r="M103" s="424"/>
      <c r="N103" s="424"/>
      <c r="O103" s="424"/>
      <c r="P103" s="424"/>
      <c r="Q103" s="424"/>
      <c r="R103" s="426"/>
      <c r="S103" s="322" t="s">
        <v>2572</v>
      </c>
      <c r="T103" s="56"/>
      <c r="U103" s="424"/>
      <c r="V103" s="424"/>
      <c r="W103" s="422"/>
      <c r="X103" s="2"/>
      <c r="Y103" s="36"/>
      <c r="Z103" s="424"/>
      <c r="AA103" s="424"/>
      <c r="AB103" s="66"/>
      <c r="AC103" s="2"/>
      <c r="AD103" s="32"/>
      <c r="AE103" s="1"/>
      <c r="AF103" s="425"/>
    </row>
    <row r="104" spans="2:32" x14ac:dyDescent="0.2">
      <c r="B104" s="39" t="s">
        <v>2513</v>
      </c>
      <c r="C104" s="422" t="s">
        <v>2514</v>
      </c>
      <c r="D104" s="424">
        <v>90</v>
      </c>
      <c r="E104" s="2" t="s">
        <v>42</v>
      </c>
      <c r="F104" s="13"/>
      <c r="G104" s="424">
        <v>3</v>
      </c>
      <c r="H104" s="424"/>
      <c r="I104" s="424"/>
      <c r="J104" s="424"/>
      <c r="K104" s="424"/>
      <c r="L104" s="424"/>
      <c r="M104" s="424"/>
      <c r="N104" s="424"/>
      <c r="O104" s="424"/>
      <c r="P104" s="424"/>
      <c r="Q104" s="424"/>
      <c r="R104" s="426"/>
      <c r="S104" s="322" t="s">
        <v>2573</v>
      </c>
      <c r="T104" s="98"/>
      <c r="U104" s="422"/>
      <c r="V104" s="424"/>
      <c r="W104" s="422"/>
      <c r="X104" s="2"/>
      <c r="Y104" s="36"/>
      <c r="Z104" s="424"/>
      <c r="AA104" s="424"/>
      <c r="AB104" s="66"/>
      <c r="AC104" s="2"/>
      <c r="AD104" s="32"/>
      <c r="AE104" s="1"/>
      <c r="AF104" s="425"/>
    </row>
    <row r="105" spans="2:32" x14ac:dyDescent="0.2">
      <c r="B105" s="39" t="s">
        <v>2513</v>
      </c>
      <c r="C105" s="422" t="s">
        <v>2514</v>
      </c>
      <c r="D105" s="424">
        <v>91</v>
      </c>
      <c r="E105" s="2" t="s">
        <v>50</v>
      </c>
      <c r="F105" s="13"/>
      <c r="G105" s="424"/>
      <c r="H105" s="424"/>
      <c r="I105" s="424">
        <v>6</v>
      </c>
      <c r="J105" s="424"/>
      <c r="K105" s="424"/>
      <c r="L105" s="424"/>
      <c r="M105" s="424"/>
      <c r="N105" s="424"/>
      <c r="O105" s="424"/>
      <c r="P105" s="424"/>
      <c r="Q105" s="424"/>
      <c r="R105" s="426"/>
      <c r="S105" s="322" t="s">
        <v>2574</v>
      </c>
      <c r="T105" s="423"/>
      <c r="U105" s="424"/>
      <c r="V105" s="424"/>
      <c r="W105" s="422"/>
      <c r="X105" s="2"/>
      <c r="Y105" s="36"/>
      <c r="Z105" s="424"/>
      <c r="AA105" s="424"/>
      <c r="AB105" s="66"/>
      <c r="AC105" s="2"/>
      <c r="AD105" s="32"/>
      <c r="AE105" s="1"/>
      <c r="AF105" s="425"/>
    </row>
    <row r="106" spans="2:32" x14ac:dyDescent="0.2">
      <c r="B106" s="39" t="s">
        <v>2513</v>
      </c>
      <c r="C106" s="422" t="s">
        <v>2514</v>
      </c>
      <c r="D106" s="424">
        <v>92</v>
      </c>
      <c r="E106" s="2" t="s">
        <v>44</v>
      </c>
      <c r="F106" s="13"/>
      <c r="G106" s="424">
        <v>1</v>
      </c>
      <c r="H106" s="424"/>
      <c r="I106" s="424">
        <v>6</v>
      </c>
      <c r="J106" s="424"/>
      <c r="K106" s="424"/>
      <c r="L106" s="424"/>
      <c r="M106" s="424"/>
      <c r="N106" s="424">
        <v>3</v>
      </c>
      <c r="O106" s="424"/>
      <c r="P106" s="424"/>
      <c r="Q106" s="424"/>
      <c r="R106" s="426"/>
      <c r="S106" s="322" t="s">
        <v>2575</v>
      </c>
      <c r="T106" s="56"/>
      <c r="U106" s="424"/>
      <c r="V106" s="424"/>
      <c r="W106" s="422"/>
      <c r="X106" s="2"/>
      <c r="Y106" s="36"/>
      <c r="Z106" s="424"/>
      <c r="AA106" s="424"/>
      <c r="AB106" s="66"/>
      <c r="AC106" s="2"/>
      <c r="AD106" s="32"/>
      <c r="AE106" s="1"/>
      <c r="AF106" s="425"/>
    </row>
    <row r="107" spans="2:32" x14ac:dyDescent="0.2">
      <c r="B107" s="39" t="s">
        <v>2513</v>
      </c>
      <c r="C107" s="422" t="s">
        <v>2514</v>
      </c>
      <c r="D107" s="424">
        <v>93</v>
      </c>
      <c r="E107" s="2" t="s">
        <v>42</v>
      </c>
      <c r="F107" s="13"/>
      <c r="G107" s="424">
        <v>3</v>
      </c>
      <c r="H107" s="424"/>
      <c r="I107" s="424"/>
      <c r="J107" s="424"/>
      <c r="K107" s="424"/>
      <c r="L107" s="424"/>
      <c r="M107" s="424"/>
      <c r="N107" s="424"/>
      <c r="O107" s="424"/>
      <c r="P107" s="424"/>
      <c r="Q107" s="424"/>
      <c r="R107" s="426"/>
      <c r="S107" s="322" t="s">
        <v>2576</v>
      </c>
      <c r="T107" s="423"/>
      <c r="U107" s="424"/>
      <c r="V107" s="424"/>
      <c r="W107" s="422"/>
      <c r="X107" s="2"/>
      <c r="Y107" s="36"/>
      <c r="Z107" s="424"/>
      <c r="AA107" s="424"/>
      <c r="AB107" s="66"/>
      <c r="AC107" s="2"/>
      <c r="AD107" s="32"/>
      <c r="AE107" s="1"/>
      <c r="AF107" s="425"/>
    </row>
    <row r="108" spans="2:32" x14ac:dyDescent="0.2">
      <c r="B108" s="39" t="s">
        <v>2513</v>
      </c>
      <c r="C108" s="422" t="s">
        <v>2514</v>
      </c>
      <c r="D108" s="424">
        <v>94</v>
      </c>
      <c r="E108" s="2" t="s">
        <v>42</v>
      </c>
      <c r="F108" s="13"/>
      <c r="G108" s="424">
        <v>3</v>
      </c>
      <c r="H108" s="424"/>
      <c r="I108" s="424"/>
      <c r="J108" s="424"/>
      <c r="K108" s="424"/>
      <c r="L108" s="424"/>
      <c r="M108" s="424"/>
      <c r="N108" s="424">
        <v>3</v>
      </c>
      <c r="O108" s="424"/>
      <c r="P108" s="424"/>
      <c r="Q108" s="424"/>
      <c r="R108" s="426"/>
      <c r="S108" s="322" t="s">
        <v>2577</v>
      </c>
      <c r="T108" s="56"/>
      <c r="U108" s="424"/>
      <c r="V108" s="424"/>
      <c r="W108" s="422"/>
      <c r="X108" s="2"/>
      <c r="Y108" s="36"/>
      <c r="Z108" s="424"/>
      <c r="AA108" s="424"/>
      <c r="AB108" s="66"/>
      <c r="AC108" s="2"/>
      <c r="AD108" s="32"/>
      <c r="AE108" s="1"/>
      <c r="AF108" s="425"/>
    </row>
    <row r="109" spans="2:32" x14ac:dyDescent="0.2">
      <c r="B109" s="39" t="s">
        <v>2513</v>
      </c>
      <c r="C109" s="422" t="s">
        <v>2514</v>
      </c>
      <c r="D109" s="424">
        <v>95</v>
      </c>
      <c r="E109" s="2" t="s">
        <v>57</v>
      </c>
      <c r="F109" s="13"/>
      <c r="G109" s="424">
        <v>3</v>
      </c>
      <c r="H109" s="424"/>
      <c r="I109" s="424"/>
      <c r="J109" s="424"/>
      <c r="K109" s="424">
        <v>3</v>
      </c>
      <c r="L109" s="424"/>
      <c r="M109" s="424"/>
      <c r="N109" s="424"/>
      <c r="O109" s="424"/>
      <c r="P109" s="424"/>
      <c r="Q109" s="424"/>
      <c r="R109" s="426"/>
      <c r="S109" s="322" t="s">
        <v>2578</v>
      </c>
      <c r="T109" s="98"/>
      <c r="U109" s="422"/>
      <c r="V109" s="424"/>
      <c r="W109" s="422"/>
      <c r="X109" s="2"/>
      <c r="Y109" s="36"/>
      <c r="Z109" s="424"/>
      <c r="AA109" s="424"/>
      <c r="AB109" s="66"/>
      <c r="AC109" s="2"/>
      <c r="AD109" s="32"/>
      <c r="AE109" s="1"/>
      <c r="AF109" s="425"/>
    </row>
    <row r="110" spans="2:32" x14ac:dyDescent="0.2">
      <c r="B110" s="39" t="s">
        <v>2513</v>
      </c>
      <c r="C110" s="422" t="s">
        <v>2514</v>
      </c>
      <c r="D110" s="424">
        <v>96</v>
      </c>
      <c r="E110" s="2" t="s">
        <v>49</v>
      </c>
      <c r="F110" s="13"/>
      <c r="G110" s="424">
        <v>3</v>
      </c>
      <c r="H110" s="424">
        <v>3</v>
      </c>
      <c r="I110" s="424"/>
      <c r="J110" s="424"/>
      <c r="K110" s="424"/>
      <c r="L110" s="424"/>
      <c r="M110" s="424"/>
      <c r="N110" s="424">
        <v>2</v>
      </c>
      <c r="O110" s="424"/>
      <c r="P110" s="424"/>
      <c r="Q110" s="424"/>
      <c r="R110" s="426"/>
      <c r="S110" s="322" t="s">
        <v>2579</v>
      </c>
      <c r="T110" s="98"/>
      <c r="U110" s="422"/>
      <c r="V110" s="424"/>
      <c r="W110" s="422"/>
      <c r="X110" s="2"/>
      <c r="Y110" s="36"/>
      <c r="Z110" s="424"/>
      <c r="AA110" s="424"/>
      <c r="AB110" s="66"/>
      <c r="AC110" s="2"/>
      <c r="AD110" s="32"/>
      <c r="AE110" s="1"/>
      <c r="AF110" s="425"/>
    </row>
    <row r="111" spans="2:32" x14ac:dyDescent="0.2">
      <c r="B111" s="39" t="s">
        <v>2513</v>
      </c>
      <c r="C111" s="422" t="s">
        <v>2514</v>
      </c>
      <c r="D111" s="424">
        <v>97</v>
      </c>
      <c r="E111" s="2" t="s">
        <v>42</v>
      </c>
      <c r="F111" s="13"/>
      <c r="G111" s="424">
        <v>3</v>
      </c>
      <c r="H111" s="424"/>
      <c r="I111" s="424"/>
      <c r="J111" s="424"/>
      <c r="K111" s="424"/>
      <c r="L111" s="424"/>
      <c r="M111" s="424"/>
      <c r="N111" s="424"/>
      <c r="O111" s="424"/>
      <c r="P111" s="424"/>
      <c r="Q111" s="424"/>
      <c r="R111" s="426"/>
      <c r="S111" s="320" t="s">
        <v>2711</v>
      </c>
      <c r="T111" s="98"/>
      <c r="U111" s="422"/>
      <c r="V111" s="424"/>
      <c r="W111" s="422"/>
      <c r="X111" s="2"/>
      <c r="Y111" s="36"/>
      <c r="Z111" s="424"/>
      <c r="AA111" s="424"/>
      <c r="AB111" s="66"/>
      <c r="AC111" s="2"/>
      <c r="AD111" s="32"/>
      <c r="AE111" s="1"/>
      <c r="AF111" s="425"/>
    </row>
    <row r="112" spans="2:32" x14ac:dyDescent="0.2">
      <c r="B112" s="39" t="s">
        <v>2513</v>
      </c>
      <c r="C112" s="422" t="s">
        <v>2514</v>
      </c>
      <c r="D112" s="424">
        <v>98</v>
      </c>
      <c r="E112" s="2" t="s">
        <v>42</v>
      </c>
      <c r="F112" s="13"/>
      <c r="G112" s="424">
        <v>3</v>
      </c>
      <c r="H112" s="424"/>
      <c r="I112" s="424"/>
      <c r="J112" s="424"/>
      <c r="K112" s="424"/>
      <c r="L112" s="424"/>
      <c r="M112" s="424"/>
      <c r="N112" s="424"/>
      <c r="O112" s="424"/>
      <c r="P112" s="424"/>
      <c r="Q112" s="424"/>
      <c r="R112" s="426"/>
      <c r="S112" s="320" t="s">
        <v>2712</v>
      </c>
      <c r="T112" s="98"/>
      <c r="U112" s="422"/>
      <c r="V112" s="424"/>
      <c r="W112" s="422"/>
      <c r="X112" s="2"/>
      <c r="Y112" s="36"/>
      <c r="Z112" s="424"/>
      <c r="AA112" s="424"/>
      <c r="AB112" s="66"/>
      <c r="AC112" s="2"/>
      <c r="AD112" s="32"/>
      <c r="AE112" s="1"/>
      <c r="AF112" s="425"/>
    </row>
    <row r="113" spans="2:32" x14ac:dyDescent="0.2">
      <c r="B113" s="39" t="s">
        <v>2513</v>
      </c>
      <c r="C113" s="422" t="s">
        <v>2514</v>
      </c>
      <c r="D113" s="424">
        <v>99</v>
      </c>
      <c r="E113" s="2" t="s">
        <v>1109</v>
      </c>
      <c r="F113" s="13"/>
      <c r="G113" s="424">
        <v>3</v>
      </c>
      <c r="H113" s="424">
        <v>3</v>
      </c>
      <c r="I113" s="424"/>
      <c r="J113" s="424"/>
      <c r="K113" s="424">
        <v>3</v>
      </c>
      <c r="L113" s="424"/>
      <c r="M113" s="424"/>
      <c r="N113" s="424"/>
      <c r="O113" s="424"/>
      <c r="P113" s="424"/>
      <c r="Q113" s="424"/>
      <c r="R113" s="426"/>
      <c r="S113" s="320" t="s">
        <v>2713</v>
      </c>
      <c r="T113" s="98"/>
      <c r="U113" s="422"/>
      <c r="V113" s="424"/>
      <c r="W113" s="422"/>
      <c r="X113" s="2"/>
      <c r="Y113" s="36"/>
      <c r="Z113" s="424"/>
      <c r="AA113" s="424"/>
      <c r="AB113" s="66"/>
      <c r="AC113" s="2"/>
      <c r="AD113" s="32"/>
      <c r="AE113" s="1"/>
      <c r="AF113" s="425"/>
    </row>
    <row r="114" spans="2:32" x14ac:dyDescent="0.2">
      <c r="B114" s="39" t="s">
        <v>2513</v>
      </c>
      <c r="C114" s="422" t="s">
        <v>2514</v>
      </c>
      <c r="D114" s="424">
        <v>100</v>
      </c>
      <c r="E114" s="2" t="s">
        <v>1113</v>
      </c>
      <c r="F114" s="13"/>
      <c r="G114" s="424">
        <v>3</v>
      </c>
      <c r="H114" s="424"/>
      <c r="I114" s="424">
        <v>2</v>
      </c>
      <c r="J114" s="424"/>
      <c r="K114" s="424"/>
      <c r="L114" s="424"/>
      <c r="M114" s="424"/>
      <c r="N114" s="424"/>
      <c r="O114" s="424"/>
      <c r="P114" s="424"/>
      <c r="Q114" s="424"/>
      <c r="R114" s="426"/>
      <c r="S114" s="320" t="s">
        <v>2714</v>
      </c>
      <c r="T114" s="98"/>
      <c r="U114" s="422"/>
      <c r="V114" s="424"/>
      <c r="W114" s="422"/>
      <c r="X114" s="2"/>
      <c r="Y114" s="36"/>
      <c r="Z114" s="424"/>
      <c r="AA114" s="424"/>
      <c r="AB114" s="66"/>
      <c r="AC114" s="2"/>
      <c r="AD114" s="32"/>
      <c r="AE114" s="1"/>
      <c r="AF114" s="425"/>
    </row>
    <row r="115" spans="2:32" x14ac:dyDescent="0.2">
      <c r="B115" s="39" t="s">
        <v>2513</v>
      </c>
      <c r="C115" s="422" t="s">
        <v>2514</v>
      </c>
      <c r="D115" s="424">
        <v>101</v>
      </c>
      <c r="E115" s="2" t="s">
        <v>1113</v>
      </c>
      <c r="F115" s="13"/>
      <c r="G115" s="424">
        <v>3</v>
      </c>
      <c r="H115" s="424">
        <v>4</v>
      </c>
      <c r="I115" s="424">
        <v>2</v>
      </c>
      <c r="J115" s="424"/>
      <c r="K115" s="424">
        <v>6</v>
      </c>
      <c r="L115" s="424"/>
      <c r="M115" s="424"/>
      <c r="N115" s="424"/>
      <c r="O115" s="424"/>
      <c r="P115" s="424"/>
      <c r="Q115" s="424"/>
      <c r="R115" s="426"/>
      <c r="S115" s="320" t="s">
        <v>2715</v>
      </c>
      <c r="T115" s="98"/>
      <c r="U115" s="422"/>
      <c r="V115" s="424"/>
      <c r="W115" s="422"/>
      <c r="X115" s="2"/>
      <c r="Y115" s="36"/>
      <c r="Z115" s="424"/>
      <c r="AA115" s="424"/>
      <c r="AB115" s="66"/>
      <c r="AC115" s="2"/>
      <c r="AD115" s="32"/>
      <c r="AE115" s="1"/>
      <c r="AF115" s="425"/>
    </row>
    <row r="116" spans="2:32" x14ac:dyDescent="0.2">
      <c r="B116" s="39" t="s">
        <v>2513</v>
      </c>
      <c r="C116" s="422" t="s">
        <v>2514</v>
      </c>
      <c r="D116" s="424">
        <v>102</v>
      </c>
      <c r="E116" s="2" t="s">
        <v>42</v>
      </c>
      <c r="F116" s="13"/>
      <c r="G116" s="424">
        <v>3</v>
      </c>
      <c r="H116" s="424"/>
      <c r="I116" s="424"/>
      <c r="J116" s="424"/>
      <c r="K116" s="424"/>
      <c r="L116" s="424"/>
      <c r="M116" s="424"/>
      <c r="N116" s="424"/>
      <c r="O116" s="424"/>
      <c r="P116" s="424"/>
      <c r="Q116" s="424"/>
      <c r="R116" s="426"/>
      <c r="S116" s="320" t="s">
        <v>2716</v>
      </c>
      <c r="T116" s="98"/>
      <c r="U116" s="422"/>
      <c r="V116" s="424"/>
      <c r="W116" s="422"/>
      <c r="X116" s="2"/>
      <c r="Y116" s="36"/>
      <c r="Z116" s="424"/>
      <c r="AA116" s="424"/>
      <c r="AB116" s="66"/>
      <c r="AC116" s="2"/>
      <c r="AD116" s="32"/>
      <c r="AE116" s="1"/>
      <c r="AF116" s="425"/>
    </row>
    <row r="117" spans="2:32" x14ac:dyDescent="0.2">
      <c r="B117" s="39" t="s">
        <v>2513</v>
      </c>
      <c r="C117" s="422" t="s">
        <v>2514</v>
      </c>
      <c r="D117" s="424">
        <v>103</v>
      </c>
      <c r="E117" s="2" t="s">
        <v>42</v>
      </c>
      <c r="F117" s="13"/>
      <c r="G117" s="424">
        <v>3</v>
      </c>
      <c r="H117" s="424"/>
      <c r="I117" s="424"/>
      <c r="J117" s="424"/>
      <c r="K117" s="424"/>
      <c r="L117" s="424"/>
      <c r="M117" s="424"/>
      <c r="N117" s="424"/>
      <c r="O117" s="424"/>
      <c r="P117" s="424"/>
      <c r="Q117" s="424"/>
      <c r="R117" s="426"/>
      <c r="S117" s="322" t="s">
        <v>2580</v>
      </c>
      <c r="T117" s="98"/>
      <c r="U117" s="422"/>
      <c r="V117" s="424"/>
      <c r="W117" s="422"/>
      <c r="X117" s="2"/>
      <c r="Y117" s="36"/>
      <c r="Z117" s="424"/>
      <c r="AA117" s="424"/>
      <c r="AB117" s="66"/>
      <c r="AC117" s="2"/>
      <c r="AD117" s="32"/>
      <c r="AE117" s="1"/>
      <c r="AF117" s="425"/>
    </row>
    <row r="118" spans="2:32" x14ac:dyDescent="0.2">
      <c r="B118" s="39" t="s">
        <v>2513</v>
      </c>
      <c r="C118" s="422" t="s">
        <v>2514</v>
      </c>
      <c r="D118" s="424">
        <v>104</v>
      </c>
      <c r="E118" s="2" t="s">
        <v>44</v>
      </c>
      <c r="F118" s="13"/>
      <c r="G118" s="424"/>
      <c r="H118" s="424"/>
      <c r="I118" s="424">
        <v>6</v>
      </c>
      <c r="J118" s="424"/>
      <c r="K118" s="424"/>
      <c r="L118" s="424"/>
      <c r="M118" s="424"/>
      <c r="N118" s="424"/>
      <c r="O118" s="424"/>
      <c r="P118" s="424">
        <v>3</v>
      </c>
      <c r="Q118" s="424"/>
      <c r="R118" s="426"/>
      <c r="S118" s="320" t="s">
        <v>2717</v>
      </c>
      <c r="T118" s="423"/>
      <c r="U118" s="424"/>
      <c r="V118" s="424"/>
      <c r="W118" s="422"/>
      <c r="X118" s="2"/>
      <c r="Y118" s="36"/>
      <c r="Z118" s="424"/>
      <c r="AA118" s="424"/>
      <c r="AB118" s="66"/>
      <c r="AC118" s="2"/>
      <c r="AD118" s="32"/>
      <c r="AE118" s="1"/>
      <c r="AF118" s="425"/>
    </row>
    <row r="119" spans="2:32" x14ac:dyDescent="0.2">
      <c r="B119" s="39" t="s">
        <v>2513</v>
      </c>
      <c r="C119" s="422" t="s">
        <v>2514</v>
      </c>
      <c r="D119" s="424">
        <v>105</v>
      </c>
      <c r="E119" s="2" t="s">
        <v>55</v>
      </c>
      <c r="F119" s="13"/>
      <c r="G119" s="424"/>
      <c r="H119" s="424"/>
      <c r="I119" s="424">
        <v>6</v>
      </c>
      <c r="J119" s="424"/>
      <c r="K119" s="424"/>
      <c r="L119" s="424"/>
      <c r="M119" s="424"/>
      <c r="N119" s="424"/>
      <c r="O119" s="424"/>
      <c r="P119" s="424"/>
      <c r="Q119" s="424"/>
      <c r="R119" s="426"/>
      <c r="S119" s="322" t="s">
        <v>2581</v>
      </c>
      <c r="T119" s="423"/>
      <c r="U119" s="424"/>
      <c r="V119" s="424"/>
      <c r="W119" s="422"/>
      <c r="X119" s="2"/>
      <c r="Y119" s="36"/>
      <c r="Z119" s="424"/>
      <c r="AA119" s="424"/>
      <c r="AB119" s="66"/>
      <c r="AC119" s="2"/>
      <c r="AD119" s="32"/>
      <c r="AE119" s="1"/>
      <c r="AF119" s="425"/>
    </row>
    <row r="120" spans="2:32" x14ac:dyDescent="0.2">
      <c r="B120" s="39" t="s">
        <v>2513</v>
      </c>
      <c r="C120" s="422" t="s">
        <v>2514</v>
      </c>
      <c r="D120" s="424">
        <v>106</v>
      </c>
      <c r="E120" s="2" t="s">
        <v>60</v>
      </c>
      <c r="F120" s="13"/>
      <c r="G120" s="424"/>
      <c r="H120" s="424"/>
      <c r="I120" s="424">
        <v>6</v>
      </c>
      <c r="J120" s="424"/>
      <c r="K120" s="424"/>
      <c r="L120" s="424"/>
      <c r="M120" s="424"/>
      <c r="N120" s="424">
        <v>3</v>
      </c>
      <c r="O120" s="424"/>
      <c r="P120" s="424">
        <v>3</v>
      </c>
      <c r="Q120" s="424"/>
      <c r="R120" s="426"/>
      <c r="S120" s="320" t="s">
        <v>2718</v>
      </c>
      <c r="T120" s="98"/>
      <c r="U120" s="422"/>
      <c r="V120" s="424"/>
      <c r="W120" s="422"/>
      <c r="X120" s="2"/>
      <c r="Y120" s="36"/>
      <c r="Z120" s="424"/>
      <c r="AA120" s="424"/>
      <c r="AB120" s="66"/>
      <c r="AC120" s="2"/>
      <c r="AD120" s="32"/>
      <c r="AE120" s="1"/>
      <c r="AF120" s="425"/>
    </row>
    <row r="121" spans="2:32" x14ac:dyDescent="0.2">
      <c r="B121" s="39" t="s">
        <v>2513</v>
      </c>
      <c r="C121" s="422" t="s">
        <v>2514</v>
      </c>
      <c r="D121" s="424">
        <v>107</v>
      </c>
      <c r="E121" s="2" t="s">
        <v>42</v>
      </c>
      <c r="F121" s="13"/>
      <c r="G121" s="424">
        <v>3</v>
      </c>
      <c r="H121" s="424"/>
      <c r="I121" s="424"/>
      <c r="J121" s="424"/>
      <c r="K121" s="424">
        <v>3</v>
      </c>
      <c r="L121" s="424"/>
      <c r="M121" s="424"/>
      <c r="N121" s="424">
        <v>3</v>
      </c>
      <c r="O121" s="424"/>
      <c r="P121" s="424"/>
      <c r="Q121" s="424"/>
      <c r="R121" s="426"/>
      <c r="S121" s="322" t="s">
        <v>2582</v>
      </c>
      <c r="T121" s="98"/>
      <c r="U121" s="422"/>
      <c r="V121" s="424"/>
      <c r="W121" s="422"/>
      <c r="X121" s="2"/>
      <c r="Y121" s="36"/>
      <c r="Z121" s="424"/>
      <c r="AA121" s="424"/>
      <c r="AB121" s="66"/>
      <c r="AC121" s="2"/>
      <c r="AD121" s="32"/>
      <c r="AE121" s="1"/>
      <c r="AF121" s="425"/>
    </row>
    <row r="122" spans="2:32" x14ac:dyDescent="0.2">
      <c r="B122" s="39" t="s">
        <v>2513</v>
      </c>
      <c r="C122" s="422" t="s">
        <v>2514</v>
      </c>
      <c r="D122" s="424">
        <v>108</v>
      </c>
      <c r="E122" s="2" t="s">
        <v>1529</v>
      </c>
      <c r="F122" s="13"/>
      <c r="G122" s="424"/>
      <c r="H122" s="424">
        <v>3</v>
      </c>
      <c r="I122" s="424"/>
      <c r="J122" s="424"/>
      <c r="K122" s="424"/>
      <c r="L122" s="424"/>
      <c r="M122" s="424"/>
      <c r="N122" s="424"/>
      <c r="O122" s="424"/>
      <c r="P122" s="424"/>
      <c r="Q122" s="424"/>
      <c r="R122" s="426"/>
      <c r="S122" s="322" t="s">
        <v>2583</v>
      </c>
      <c r="T122" s="98"/>
      <c r="U122" s="422"/>
      <c r="V122" s="424"/>
      <c r="W122" s="422"/>
      <c r="X122" s="2"/>
      <c r="Y122" s="36"/>
      <c r="Z122" s="424"/>
      <c r="AA122" s="424"/>
      <c r="AB122" s="66"/>
      <c r="AC122" s="2"/>
      <c r="AD122" s="32"/>
      <c r="AE122" s="1"/>
      <c r="AF122" s="425"/>
    </row>
    <row r="123" spans="2:32" x14ac:dyDescent="0.2">
      <c r="B123" s="39" t="s">
        <v>2513</v>
      </c>
      <c r="C123" s="422" t="s">
        <v>2514</v>
      </c>
      <c r="D123" s="424">
        <v>109</v>
      </c>
      <c r="E123" s="2" t="s">
        <v>1110</v>
      </c>
      <c r="F123" s="13"/>
      <c r="G123" s="424"/>
      <c r="H123" s="424">
        <v>9</v>
      </c>
      <c r="I123" s="424"/>
      <c r="J123" s="424"/>
      <c r="K123" s="424">
        <v>2</v>
      </c>
      <c r="L123" s="424"/>
      <c r="M123" s="424"/>
      <c r="N123" s="424"/>
      <c r="O123" s="424"/>
      <c r="P123" s="424" t="s">
        <v>2516</v>
      </c>
      <c r="Q123" s="424"/>
      <c r="R123" s="426"/>
      <c r="S123" s="320" t="s">
        <v>2719</v>
      </c>
      <c r="T123" s="98"/>
      <c r="U123" s="422"/>
      <c r="V123" s="424"/>
      <c r="W123" s="422"/>
      <c r="X123" s="2"/>
      <c r="Y123" s="36"/>
      <c r="Z123" s="424"/>
      <c r="AA123" s="424"/>
      <c r="AB123" s="66"/>
      <c r="AC123" s="2"/>
      <c r="AD123" s="32"/>
      <c r="AE123" s="1"/>
      <c r="AF123" s="425"/>
    </row>
    <row r="124" spans="2:32" x14ac:dyDescent="0.2">
      <c r="B124" s="39" t="s">
        <v>2513</v>
      </c>
      <c r="C124" s="422" t="s">
        <v>2514</v>
      </c>
      <c r="D124" s="424">
        <v>110</v>
      </c>
      <c r="E124" s="2" t="s">
        <v>42</v>
      </c>
      <c r="F124" s="13"/>
      <c r="G124" s="424">
        <v>3</v>
      </c>
      <c r="H124" s="424"/>
      <c r="I124" s="424"/>
      <c r="J124" s="424"/>
      <c r="K124" s="424"/>
      <c r="L124" s="424"/>
      <c r="M124" s="424"/>
      <c r="N124" s="424">
        <v>3</v>
      </c>
      <c r="O124" s="424"/>
      <c r="P124" s="424"/>
      <c r="Q124" s="424"/>
      <c r="R124" s="426"/>
      <c r="S124" s="322" t="s">
        <v>2584</v>
      </c>
      <c r="T124" s="423"/>
      <c r="U124" s="424"/>
      <c r="V124" s="424"/>
      <c r="W124" s="422"/>
      <c r="X124" s="2"/>
      <c r="Y124" s="36"/>
      <c r="Z124" s="424"/>
      <c r="AA124" s="424"/>
      <c r="AB124" s="66"/>
      <c r="AC124" s="2"/>
      <c r="AD124" s="32"/>
      <c r="AE124" s="1"/>
      <c r="AF124" s="425"/>
    </row>
    <row r="125" spans="2:32" x14ac:dyDescent="0.2">
      <c r="B125" s="39" t="s">
        <v>2513</v>
      </c>
      <c r="C125" s="422" t="s">
        <v>2514</v>
      </c>
      <c r="D125" s="424">
        <v>111</v>
      </c>
      <c r="E125" s="2" t="s">
        <v>42</v>
      </c>
      <c r="F125" s="13"/>
      <c r="G125" s="424">
        <v>3</v>
      </c>
      <c r="H125" s="424"/>
      <c r="I125" s="424"/>
      <c r="J125" s="424"/>
      <c r="K125" s="424"/>
      <c r="L125" s="424"/>
      <c r="M125" s="424"/>
      <c r="N125" s="424"/>
      <c r="O125" s="424"/>
      <c r="P125" s="424"/>
      <c r="Q125" s="424"/>
      <c r="R125" s="426"/>
      <c r="S125" s="320" t="s">
        <v>2720</v>
      </c>
      <c r="T125" s="56"/>
      <c r="U125" s="424"/>
      <c r="V125" s="424"/>
      <c r="W125" s="422"/>
      <c r="X125" s="2"/>
      <c r="Y125" s="36"/>
      <c r="Z125" s="424"/>
      <c r="AA125" s="424"/>
      <c r="AB125" s="66"/>
      <c r="AC125" s="2"/>
      <c r="AD125" s="32"/>
      <c r="AE125" s="1"/>
      <c r="AF125" s="425"/>
    </row>
    <row r="126" spans="2:32" x14ac:dyDescent="0.2">
      <c r="B126" s="39" t="s">
        <v>2513</v>
      </c>
      <c r="C126" s="422" t="s">
        <v>2514</v>
      </c>
      <c r="D126" s="424">
        <v>112</v>
      </c>
      <c r="E126" s="2" t="s">
        <v>1898</v>
      </c>
      <c r="F126" s="13"/>
      <c r="G126" s="424">
        <v>1</v>
      </c>
      <c r="H126" s="424">
        <v>6</v>
      </c>
      <c r="I126" s="424"/>
      <c r="J126" s="424"/>
      <c r="K126" s="424">
        <v>3</v>
      </c>
      <c r="L126" s="424"/>
      <c r="M126" s="424"/>
      <c r="N126" s="424">
        <v>3</v>
      </c>
      <c r="O126" s="424"/>
      <c r="P126" s="424"/>
      <c r="Q126" s="424"/>
      <c r="R126" s="426"/>
      <c r="S126" s="322" t="s">
        <v>2585</v>
      </c>
      <c r="T126" s="98"/>
      <c r="U126" s="422"/>
      <c r="V126" s="424"/>
      <c r="W126" s="422"/>
      <c r="X126" s="2"/>
      <c r="Y126" s="36"/>
      <c r="Z126" s="424"/>
      <c r="AA126" s="424"/>
      <c r="AB126" s="66"/>
      <c r="AC126" s="2"/>
      <c r="AD126" s="32"/>
      <c r="AE126" s="1"/>
      <c r="AF126" s="425"/>
    </row>
    <row r="127" spans="2:32" x14ac:dyDescent="0.2">
      <c r="B127" s="39" t="s">
        <v>2513</v>
      </c>
      <c r="C127" s="422" t="s">
        <v>2514</v>
      </c>
      <c r="D127" s="424">
        <v>113</v>
      </c>
      <c r="E127" s="2" t="s">
        <v>50</v>
      </c>
      <c r="F127" s="13"/>
      <c r="G127" s="424">
        <v>1</v>
      </c>
      <c r="H127" s="424">
        <v>6</v>
      </c>
      <c r="I127" s="424"/>
      <c r="J127" s="424"/>
      <c r="K127" s="424"/>
      <c r="L127" s="424"/>
      <c r="M127" s="424"/>
      <c r="N127" s="424"/>
      <c r="O127" s="424"/>
      <c r="P127" s="424">
        <v>3</v>
      </c>
      <c r="Q127" s="424"/>
      <c r="R127" s="426"/>
      <c r="S127" s="320" t="s">
        <v>2721</v>
      </c>
      <c r="T127" s="423"/>
      <c r="U127" s="424"/>
      <c r="V127" s="424"/>
      <c r="W127" s="422"/>
      <c r="X127" s="2"/>
      <c r="Y127" s="36"/>
      <c r="Z127" s="424"/>
      <c r="AA127" s="424"/>
      <c r="AB127" s="66"/>
      <c r="AC127" s="2"/>
      <c r="AD127" s="32"/>
      <c r="AE127" s="1"/>
      <c r="AF127" s="425"/>
    </row>
    <row r="128" spans="2:32" x14ac:dyDescent="0.2">
      <c r="B128" s="39" t="s">
        <v>2513</v>
      </c>
      <c r="C128" s="422" t="s">
        <v>2514</v>
      </c>
      <c r="D128" s="424">
        <v>114</v>
      </c>
      <c r="E128" s="2" t="s">
        <v>42</v>
      </c>
      <c r="F128" s="13"/>
      <c r="G128" s="424">
        <v>3</v>
      </c>
      <c r="H128" s="424"/>
      <c r="I128" s="424"/>
      <c r="J128" s="424"/>
      <c r="K128" s="424"/>
      <c r="L128" s="424"/>
      <c r="M128" s="424"/>
      <c r="N128" s="424">
        <v>3</v>
      </c>
      <c r="O128" s="424"/>
      <c r="P128" s="424"/>
      <c r="Q128" s="424"/>
      <c r="R128" s="426"/>
      <c r="S128" s="322" t="s">
        <v>2586</v>
      </c>
      <c r="T128" s="423"/>
      <c r="U128" s="424"/>
      <c r="V128" s="424"/>
      <c r="W128" s="422"/>
      <c r="X128" s="2"/>
      <c r="Y128" s="36"/>
      <c r="Z128" s="424"/>
      <c r="AA128" s="424"/>
      <c r="AB128" s="66"/>
      <c r="AC128" s="2"/>
      <c r="AD128" s="32"/>
      <c r="AE128" s="1"/>
      <c r="AF128" s="425"/>
    </row>
    <row r="129" spans="2:32" x14ac:dyDescent="0.2">
      <c r="B129" s="39" t="s">
        <v>2513</v>
      </c>
      <c r="C129" s="422" t="s">
        <v>2514</v>
      </c>
      <c r="D129" s="424">
        <v>115</v>
      </c>
      <c r="E129" s="2" t="s">
        <v>42</v>
      </c>
      <c r="F129" s="13"/>
      <c r="G129" s="424">
        <v>3</v>
      </c>
      <c r="H129" s="424"/>
      <c r="I129" s="424"/>
      <c r="J129" s="424"/>
      <c r="K129" s="424"/>
      <c r="L129" s="424"/>
      <c r="M129" s="424"/>
      <c r="N129" s="424"/>
      <c r="O129" s="424"/>
      <c r="P129" s="424"/>
      <c r="Q129" s="424"/>
      <c r="R129" s="426"/>
      <c r="S129" s="322" t="s">
        <v>2587</v>
      </c>
      <c r="T129" s="98"/>
      <c r="U129" s="422"/>
      <c r="V129" s="424"/>
      <c r="W129" s="422"/>
      <c r="X129" s="2"/>
      <c r="Y129" s="36"/>
      <c r="Z129" s="424"/>
      <c r="AA129" s="424"/>
      <c r="AB129" s="66"/>
      <c r="AC129" s="2"/>
      <c r="AD129" s="32"/>
      <c r="AE129" s="1"/>
      <c r="AF129" s="425"/>
    </row>
    <row r="130" spans="2:32" x14ac:dyDescent="0.2">
      <c r="B130" s="39" t="s">
        <v>2513</v>
      </c>
      <c r="C130" s="422" t="s">
        <v>2514</v>
      </c>
      <c r="D130" s="424">
        <v>116</v>
      </c>
      <c r="E130" s="2" t="s">
        <v>1531</v>
      </c>
      <c r="F130" s="13"/>
      <c r="G130" s="424">
        <v>1</v>
      </c>
      <c r="H130" s="424">
        <v>6</v>
      </c>
      <c r="I130" s="424"/>
      <c r="J130" s="424"/>
      <c r="K130" s="424">
        <v>3</v>
      </c>
      <c r="L130" s="424"/>
      <c r="M130" s="424"/>
      <c r="N130" s="424">
        <v>3</v>
      </c>
      <c r="O130" s="424"/>
      <c r="P130" s="424"/>
      <c r="Q130" s="424"/>
      <c r="R130" s="426"/>
      <c r="S130" s="322" t="s">
        <v>2588</v>
      </c>
      <c r="T130" s="98"/>
      <c r="U130" s="422"/>
      <c r="V130" s="424"/>
      <c r="W130" s="422"/>
      <c r="X130" s="2"/>
      <c r="Y130" s="36"/>
      <c r="Z130" s="424"/>
      <c r="AA130" s="424"/>
      <c r="AB130" s="66"/>
      <c r="AC130" s="2"/>
      <c r="AD130" s="32"/>
      <c r="AE130" s="1"/>
      <c r="AF130" s="425"/>
    </row>
    <row r="131" spans="2:32" x14ac:dyDescent="0.2">
      <c r="B131" s="39" t="s">
        <v>2513</v>
      </c>
      <c r="C131" s="422" t="s">
        <v>2514</v>
      </c>
      <c r="D131" s="424">
        <v>117</v>
      </c>
      <c r="E131" s="2" t="s">
        <v>49</v>
      </c>
      <c r="F131" s="13"/>
      <c r="G131" s="424">
        <v>3</v>
      </c>
      <c r="H131" s="424">
        <v>3</v>
      </c>
      <c r="I131" s="424"/>
      <c r="J131" s="424"/>
      <c r="K131" s="424">
        <v>3</v>
      </c>
      <c r="L131" s="424"/>
      <c r="M131" s="424"/>
      <c r="N131" s="424">
        <v>3</v>
      </c>
      <c r="O131" s="424"/>
      <c r="P131" s="424" t="s">
        <v>2517</v>
      </c>
      <c r="Q131" s="424"/>
      <c r="R131" s="426"/>
      <c r="S131" s="322" t="s">
        <v>2589</v>
      </c>
      <c r="T131" s="98"/>
      <c r="U131" s="422"/>
      <c r="V131" s="424"/>
      <c r="W131" s="422"/>
      <c r="X131" s="2"/>
      <c r="Y131" s="36"/>
      <c r="Z131" s="424"/>
      <c r="AA131" s="424"/>
      <c r="AB131" s="66"/>
      <c r="AC131" s="2"/>
      <c r="AD131" s="32"/>
      <c r="AE131" s="1"/>
      <c r="AF131" s="425"/>
    </row>
    <row r="132" spans="2:32" x14ac:dyDescent="0.2">
      <c r="B132" s="39" t="s">
        <v>2513</v>
      </c>
      <c r="C132" s="422" t="s">
        <v>2514</v>
      </c>
      <c r="D132" s="424">
        <v>118</v>
      </c>
      <c r="E132" s="2" t="s">
        <v>42</v>
      </c>
      <c r="F132" s="13"/>
      <c r="G132" s="424">
        <v>3</v>
      </c>
      <c r="H132" s="424"/>
      <c r="I132" s="424"/>
      <c r="J132" s="424"/>
      <c r="K132" s="424"/>
      <c r="L132" s="424"/>
      <c r="M132" s="424"/>
      <c r="N132" s="424"/>
      <c r="O132" s="424"/>
      <c r="P132" s="424"/>
      <c r="Q132" s="424"/>
      <c r="R132" s="426"/>
      <c r="S132" s="322" t="s">
        <v>2522</v>
      </c>
      <c r="T132" s="98"/>
      <c r="U132" s="422"/>
      <c r="V132" s="424"/>
      <c r="W132" s="422"/>
      <c r="X132" s="2"/>
      <c r="Y132" s="36"/>
      <c r="Z132" s="424"/>
      <c r="AA132" s="424"/>
      <c r="AB132" s="66"/>
      <c r="AC132" s="2"/>
      <c r="AD132" s="32"/>
      <c r="AE132" s="1"/>
      <c r="AF132" s="425"/>
    </row>
    <row r="133" spans="2:32" x14ac:dyDescent="0.2">
      <c r="B133" s="39" t="s">
        <v>2513</v>
      </c>
      <c r="C133" s="422" t="s">
        <v>2514</v>
      </c>
      <c r="D133" s="424">
        <v>119</v>
      </c>
      <c r="E133" s="2" t="s">
        <v>1110</v>
      </c>
      <c r="F133" s="13"/>
      <c r="G133" s="12">
        <v>1</v>
      </c>
      <c r="H133" s="424">
        <v>8</v>
      </c>
      <c r="I133" s="12"/>
      <c r="J133" s="12"/>
      <c r="K133" s="12">
        <v>2</v>
      </c>
      <c r="L133" s="12"/>
      <c r="M133" s="12"/>
      <c r="N133" s="12"/>
      <c r="O133" s="12"/>
      <c r="P133" s="12"/>
      <c r="Q133" s="12"/>
      <c r="R133" s="254"/>
      <c r="S133" s="320" t="s">
        <v>2722</v>
      </c>
      <c r="T133" s="13"/>
      <c r="U133" s="1"/>
      <c r="V133" s="1"/>
      <c r="W133" s="1"/>
      <c r="X133" s="2"/>
      <c r="Y133" s="36"/>
      <c r="Z133" s="424"/>
      <c r="AA133" s="424"/>
      <c r="AB133" s="66"/>
      <c r="AC133" s="2"/>
      <c r="AD133" s="32"/>
      <c r="AE133" s="1"/>
      <c r="AF133" s="425"/>
    </row>
    <row r="134" spans="2:32" x14ac:dyDescent="0.2">
      <c r="B134" s="39" t="s">
        <v>2513</v>
      </c>
      <c r="C134" s="422" t="s">
        <v>2514</v>
      </c>
      <c r="D134" s="424">
        <v>120</v>
      </c>
      <c r="E134" s="2" t="s">
        <v>1113</v>
      </c>
      <c r="F134" s="13"/>
      <c r="G134" s="12">
        <v>3</v>
      </c>
      <c r="H134" s="424">
        <v>2</v>
      </c>
      <c r="I134" s="12"/>
      <c r="J134" s="12"/>
      <c r="K134" s="12">
        <v>2</v>
      </c>
      <c r="L134" s="12"/>
      <c r="M134" s="12"/>
      <c r="N134" s="12"/>
      <c r="O134" s="12"/>
      <c r="P134" s="12"/>
      <c r="Q134" s="12"/>
      <c r="R134" s="254"/>
      <c r="S134" s="322" t="s">
        <v>2590</v>
      </c>
      <c r="T134" s="13"/>
      <c r="U134" s="1"/>
      <c r="V134" s="1"/>
      <c r="W134" s="1"/>
      <c r="X134" s="2"/>
      <c r="Y134" s="36"/>
      <c r="Z134" s="424"/>
      <c r="AA134" s="424"/>
      <c r="AB134" s="66"/>
      <c r="AC134" s="2"/>
      <c r="AD134" s="32"/>
      <c r="AE134" s="1"/>
      <c r="AF134" s="425"/>
    </row>
    <row r="135" spans="2:32" x14ac:dyDescent="0.2">
      <c r="B135" s="39" t="s">
        <v>2513</v>
      </c>
      <c r="C135" s="422" t="s">
        <v>2514</v>
      </c>
      <c r="D135" s="424">
        <v>121</v>
      </c>
      <c r="E135" s="2" t="s">
        <v>42</v>
      </c>
      <c r="F135" s="13"/>
      <c r="G135" s="424">
        <v>3</v>
      </c>
      <c r="H135" s="424"/>
      <c r="I135" s="424"/>
      <c r="J135" s="424"/>
      <c r="K135" s="424"/>
      <c r="L135" s="424"/>
      <c r="M135" s="424"/>
      <c r="N135" s="424">
        <v>3</v>
      </c>
      <c r="O135" s="424"/>
      <c r="P135" s="424"/>
      <c r="Q135" s="424"/>
      <c r="R135" s="426"/>
      <c r="S135" s="322" t="s">
        <v>2591</v>
      </c>
      <c r="T135" s="56"/>
      <c r="U135" s="424"/>
      <c r="V135" s="424"/>
      <c r="W135" s="1"/>
      <c r="X135" s="2"/>
      <c r="Y135" s="36"/>
      <c r="Z135" s="424"/>
      <c r="AA135" s="424"/>
      <c r="AB135" s="66"/>
      <c r="AC135" s="2"/>
      <c r="AD135" s="32"/>
      <c r="AE135" s="1"/>
      <c r="AF135" s="425"/>
    </row>
    <row r="136" spans="2:32" x14ac:dyDescent="0.2">
      <c r="B136" s="39" t="s">
        <v>2513</v>
      </c>
      <c r="C136" s="422" t="s">
        <v>2514</v>
      </c>
      <c r="D136" s="424">
        <v>122</v>
      </c>
      <c r="E136" s="2" t="s">
        <v>2515</v>
      </c>
      <c r="F136" s="13"/>
      <c r="G136" s="424">
        <v>3</v>
      </c>
      <c r="H136" s="424">
        <v>2</v>
      </c>
      <c r="I136" s="424"/>
      <c r="J136" s="424"/>
      <c r="K136" s="424">
        <v>4</v>
      </c>
      <c r="L136" s="424"/>
      <c r="M136" s="424"/>
      <c r="N136" s="424">
        <v>2</v>
      </c>
      <c r="O136" s="424"/>
      <c r="P136" s="424"/>
      <c r="Q136" s="424"/>
      <c r="R136" s="426"/>
      <c r="S136" s="322" t="s">
        <v>2592</v>
      </c>
      <c r="T136" s="423"/>
      <c r="U136" s="424"/>
      <c r="V136" s="424"/>
      <c r="W136" s="1"/>
      <c r="X136" s="2"/>
      <c r="Y136" s="36"/>
      <c r="Z136" s="424"/>
      <c r="AA136" s="424"/>
      <c r="AB136" s="66"/>
      <c r="AC136" s="2"/>
      <c r="AD136" s="32"/>
      <c r="AE136" s="1"/>
      <c r="AF136" s="425"/>
    </row>
    <row r="137" spans="2:32" x14ac:dyDescent="0.2">
      <c r="B137" s="39" t="s">
        <v>2513</v>
      </c>
      <c r="C137" s="422" t="s">
        <v>2514</v>
      </c>
      <c r="D137" s="424">
        <v>123</v>
      </c>
      <c r="E137" s="2" t="s">
        <v>1113</v>
      </c>
      <c r="F137" s="13"/>
      <c r="G137" s="424">
        <v>3</v>
      </c>
      <c r="H137" s="424">
        <v>3</v>
      </c>
      <c r="I137" s="424"/>
      <c r="J137" s="424"/>
      <c r="K137" s="424"/>
      <c r="L137" s="424"/>
      <c r="M137" s="424"/>
      <c r="N137" s="424"/>
      <c r="O137" s="424"/>
      <c r="P137" s="424">
        <v>3</v>
      </c>
      <c r="Q137" s="424"/>
      <c r="R137" s="426"/>
      <c r="S137" s="320" t="s">
        <v>2723</v>
      </c>
      <c r="T137" s="423"/>
      <c r="U137" s="424"/>
      <c r="V137" s="424"/>
      <c r="W137" s="1"/>
      <c r="X137" s="2"/>
      <c r="Y137" s="36"/>
      <c r="Z137" s="424"/>
      <c r="AA137" s="424"/>
      <c r="AB137" s="66"/>
      <c r="AC137" s="2"/>
      <c r="AD137" s="32"/>
      <c r="AE137" s="1"/>
      <c r="AF137" s="425"/>
    </row>
    <row r="138" spans="2:32" x14ac:dyDescent="0.2">
      <c r="B138" s="39" t="s">
        <v>2513</v>
      </c>
      <c r="C138" s="422" t="s">
        <v>2514</v>
      </c>
      <c r="D138" s="424">
        <v>124</v>
      </c>
      <c r="E138" s="2" t="s">
        <v>50</v>
      </c>
      <c r="F138" s="13"/>
      <c r="G138" s="424">
        <v>2</v>
      </c>
      <c r="H138" s="424"/>
      <c r="I138" s="424">
        <v>6</v>
      </c>
      <c r="J138" s="424"/>
      <c r="K138" s="424"/>
      <c r="L138" s="424"/>
      <c r="M138" s="424"/>
      <c r="N138" s="424">
        <v>3</v>
      </c>
      <c r="O138" s="424"/>
      <c r="P138" s="424"/>
      <c r="Q138" s="424"/>
      <c r="R138" s="426"/>
      <c r="S138" s="322" t="s">
        <v>2245</v>
      </c>
      <c r="T138" s="423"/>
      <c r="U138" s="424"/>
      <c r="V138" s="424"/>
      <c r="W138" s="1"/>
      <c r="X138" s="2"/>
      <c r="Y138" s="36"/>
      <c r="Z138" s="424"/>
      <c r="AA138" s="424"/>
      <c r="AB138" s="66"/>
      <c r="AC138" s="2"/>
      <c r="AD138" s="32"/>
      <c r="AE138" s="1"/>
      <c r="AF138" s="425"/>
    </row>
    <row r="139" spans="2:32" x14ac:dyDescent="0.2">
      <c r="B139" s="39" t="s">
        <v>2513</v>
      </c>
      <c r="C139" s="422" t="s">
        <v>2514</v>
      </c>
      <c r="D139" s="424">
        <v>125</v>
      </c>
      <c r="E139" s="2" t="s">
        <v>42</v>
      </c>
      <c r="F139" s="13"/>
      <c r="G139" s="424">
        <v>3</v>
      </c>
      <c r="H139" s="424"/>
      <c r="I139" s="424"/>
      <c r="J139" s="424"/>
      <c r="K139" s="424"/>
      <c r="L139" s="424"/>
      <c r="M139" s="424"/>
      <c r="N139" s="424"/>
      <c r="O139" s="424"/>
      <c r="P139" s="424"/>
      <c r="Q139" s="424"/>
      <c r="R139" s="426"/>
      <c r="S139" s="322" t="s">
        <v>2245</v>
      </c>
      <c r="T139" s="423"/>
      <c r="U139" s="424"/>
      <c r="V139" s="424"/>
      <c r="W139" s="1"/>
      <c r="X139" s="2"/>
      <c r="Y139" s="36"/>
      <c r="Z139" s="424"/>
      <c r="AA139" s="424"/>
      <c r="AB139" s="66"/>
      <c r="AC139" s="2"/>
      <c r="AD139" s="32"/>
      <c r="AE139" s="1"/>
      <c r="AF139" s="425"/>
    </row>
    <row r="140" spans="2:32" x14ac:dyDescent="0.2">
      <c r="B140" s="39" t="s">
        <v>2513</v>
      </c>
      <c r="C140" s="422" t="s">
        <v>2514</v>
      </c>
      <c r="D140" s="424">
        <v>126</v>
      </c>
      <c r="E140" s="2" t="s">
        <v>42</v>
      </c>
      <c r="F140" s="13"/>
      <c r="G140" s="424">
        <v>3</v>
      </c>
      <c r="H140" s="424"/>
      <c r="I140" s="424"/>
      <c r="J140" s="424"/>
      <c r="K140" s="424"/>
      <c r="L140" s="424"/>
      <c r="M140" s="424"/>
      <c r="N140" s="424"/>
      <c r="O140" s="424"/>
      <c r="P140" s="424"/>
      <c r="Q140" s="424"/>
      <c r="R140" s="426"/>
      <c r="S140" s="320" t="s">
        <v>2724</v>
      </c>
      <c r="T140" s="56"/>
      <c r="U140" s="424"/>
      <c r="V140" s="424"/>
      <c r="W140" s="1"/>
      <c r="X140" s="2"/>
      <c r="Y140" s="36"/>
      <c r="Z140" s="424"/>
      <c r="AA140" s="424"/>
      <c r="AB140" s="66"/>
      <c r="AC140" s="2"/>
      <c r="AD140" s="32"/>
      <c r="AE140" s="1"/>
      <c r="AF140" s="425"/>
    </row>
    <row r="141" spans="2:32" x14ac:dyDescent="0.2">
      <c r="B141" s="39" t="s">
        <v>2513</v>
      </c>
      <c r="C141" s="422" t="s">
        <v>2514</v>
      </c>
      <c r="D141" s="424">
        <v>127</v>
      </c>
      <c r="E141" s="2" t="s">
        <v>1109</v>
      </c>
      <c r="F141" s="13"/>
      <c r="G141" s="424">
        <v>3</v>
      </c>
      <c r="H141" s="424">
        <v>2</v>
      </c>
      <c r="I141" s="424"/>
      <c r="J141" s="424"/>
      <c r="K141" s="424"/>
      <c r="L141" s="424"/>
      <c r="M141" s="424"/>
      <c r="N141" s="424">
        <v>3</v>
      </c>
      <c r="O141" s="424"/>
      <c r="P141" s="424"/>
      <c r="Q141" s="424"/>
      <c r="R141" s="426"/>
      <c r="S141" s="322" t="s">
        <v>2593</v>
      </c>
      <c r="T141" s="423"/>
      <c r="U141" s="424"/>
      <c r="V141" s="424"/>
      <c r="W141" s="1"/>
      <c r="X141" s="2"/>
      <c r="Y141" s="36"/>
      <c r="Z141" s="424"/>
      <c r="AA141" s="424"/>
      <c r="AB141" s="66"/>
      <c r="AC141" s="2"/>
      <c r="AD141" s="32"/>
      <c r="AE141" s="1"/>
      <c r="AF141" s="425"/>
    </row>
    <row r="142" spans="2:32" x14ac:dyDescent="0.2">
      <c r="B142" s="39" t="s">
        <v>2513</v>
      </c>
      <c r="C142" s="422" t="s">
        <v>2514</v>
      </c>
      <c r="D142" s="424">
        <v>128</v>
      </c>
      <c r="E142" s="2" t="s">
        <v>1109</v>
      </c>
      <c r="F142" s="13"/>
      <c r="G142" s="424">
        <v>3</v>
      </c>
      <c r="H142" s="424">
        <v>1</v>
      </c>
      <c r="I142" s="424">
        <v>2</v>
      </c>
      <c r="J142" s="424"/>
      <c r="K142" s="424"/>
      <c r="L142" s="424"/>
      <c r="M142" s="424"/>
      <c r="N142" s="424"/>
      <c r="O142" s="424"/>
      <c r="P142" s="424"/>
      <c r="Q142" s="424"/>
      <c r="R142" s="426"/>
      <c r="S142" s="320" t="s">
        <v>2725</v>
      </c>
      <c r="T142" s="423"/>
      <c r="U142" s="424"/>
      <c r="V142" s="424"/>
      <c r="W142" s="1"/>
      <c r="X142" s="2"/>
      <c r="Y142" s="36"/>
      <c r="Z142" s="424"/>
      <c r="AA142" s="424"/>
      <c r="AB142" s="66"/>
      <c r="AC142" s="2"/>
      <c r="AD142" s="32"/>
      <c r="AE142" s="1"/>
      <c r="AF142" s="425"/>
    </row>
    <row r="143" spans="2:32" x14ac:dyDescent="0.2">
      <c r="B143" s="39" t="s">
        <v>2513</v>
      </c>
      <c r="C143" s="422" t="s">
        <v>2514</v>
      </c>
      <c r="D143" s="424">
        <v>129</v>
      </c>
      <c r="E143" s="2" t="s">
        <v>42</v>
      </c>
      <c r="F143" s="13"/>
      <c r="G143" s="424">
        <v>3</v>
      </c>
      <c r="H143" s="424"/>
      <c r="I143" s="424"/>
      <c r="J143" s="424"/>
      <c r="K143" s="424"/>
      <c r="L143" s="424"/>
      <c r="M143" s="424"/>
      <c r="N143" s="424"/>
      <c r="O143" s="424"/>
      <c r="P143" s="424"/>
      <c r="Q143" s="424"/>
      <c r="R143" s="426"/>
      <c r="S143" s="322" t="s">
        <v>2594</v>
      </c>
      <c r="T143" s="423"/>
      <c r="U143" s="424"/>
      <c r="V143" s="424"/>
      <c r="W143" s="1"/>
      <c r="X143" s="2"/>
      <c r="Y143" s="36"/>
      <c r="Z143" s="424"/>
      <c r="AA143" s="424"/>
      <c r="AB143" s="66"/>
      <c r="AC143" s="2"/>
      <c r="AD143" s="32"/>
      <c r="AE143" s="1"/>
      <c r="AF143" s="425"/>
    </row>
    <row r="144" spans="2:32" x14ac:dyDescent="0.2">
      <c r="B144" s="39" t="s">
        <v>2513</v>
      </c>
      <c r="C144" s="422" t="s">
        <v>2514</v>
      </c>
      <c r="D144" s="424">
        <v>130</v>
      </c>
      <c r="E144" s="2" t="s">
        <v>1109</v>
      </c>
      <c r="F144" s="13"/>
      <c r="G144" s="424">
        <v>3</v>
      </c>
      <c r="H144" s="424"/>
      <c r="I144" s="424">
        <v>3</v>
      </c>
      <c r="J144" s="424"/>
      <c r="K144" s="424">
        <v>3</v>
      </c>
      <c r="L144" s="424"/>
      <c r="M144" s="424"/>
      <c r="N144" s="424">
        <v>3</v>
      </c>
      <c r="O144" s="424"/>
      <c r="P144" s="424"/>
      <c r="Q144" s="424"/>
      <c r="R144" s="426"/>
      <c r="S144" s="322" t="s">
        <v>2595</v>
      </c>
      <c r="T144" s="423"/>
      <c r="U144" s="424"/>
      <c r="V144" s="424"/>
      <c r="W144" s="1"/>
      <c r="X144" s="2"/>
      <c r="Y144" s="36"/>
      <c r="Z144" s="424"/>
      <c r="AA144" s="424"/>
      <c r="AB144" s="66"/>
      <c r="AC144" s="2"/>
      <c r="AD144" s="32"/>
      <c r="AE144" s="1"/>
      <c r="AF144" s="425"/>
    </row>
    <row r="145" spans="2:32" x14ac:dyDescent="0.2">
      <c r="B145" s="39" t="s">
        <v>2513</v>
      </c>
      <c r="C145" s="422" t="s">
        <v>2514</v>
      </c>
      <c r="D145" s="424">
        <v>131</v>
      </c>
      <c r="E145" s="2" t="s">
        <v>1109</v>
      </c>
      <c r="F145" s="13"/>
      <c r="G145" s="424">
        <v>3</v>
      </c>
      <c r="H145" s="424">
        <v>2</v>
      </c>
      <c r="I145" s="424"/>
      <c r="J145" s="424"/>
      <c r="K145" s="424">
        <v>2</v>
      </c>
      <c r="L145" s="424"/>
      <c r="M145" s="424"/>
      <c r="N145" s="424"/>
      <c r="O145" s="424"/>
      <c r="P145" s="424"/>
      <c r="Q145" s="424"/>
      <c r="R145" s="426"/>
      <c r="S145" s="322" t="s">
        <v>2596</v>
      </c>
      <c r="T145" s="56"/>
      <c r="U145" s="424"/>
      <c r="V145" s="424"/>
      <c r="W145" s="1"/>
      <c r="X145" s="2"/>
      <c r="Y145" s="36"/>
      <c r="Z145" s="424"/>
      <c r="AA145" s="424"/>
      <c r="AB145" s="66"/>
      <c r="AC145" s="2"/>
      <c r="AD145" s="32"/>
      <c r="AE145" s="1"/>
      <c r="AF145" s="425"/>
    </row>
    <row r="146" spans="2:32" x14ac:dyDescent="0.2">
      <c r="B146" s="39" t="s">
        <v>2513</v>
      </c>
      <c r="C146" s="422" t="s">
        <v>2514</v>
      </c>
      <c r="D146" s="424">
        <v>132</v>
      </c>
      <c r="E146" s="2" t="s">
        <v>60</v>
      </c>
      <c r="F146" s="13"/>
      <c r="G146" s="424">
        <v>1</v>
      </c>
      <c r="H146" s="424"/>
      <c r="I146" s="424">
        <v>6</v>
      </c>
      <c r="J146" s="424"/>
      <c r="K146" s="424"/>
      <c r="L146" s="424"/>
      <c r="M146" s="424"/>
      <c r="N146" s="424"/>
      <c r="O146" s="424"/>
      <c r="P146" s="424"/>
      <c r="Q146" s="424"/>
      <c r="R146" s="426"/>
      <c r="S146" s="322" t="s">
        <v>1484</v>
      </c>
      <c r="T146" s="423"/>
      <c r="U146" s="424"/>
      <c r="V146" s="424"/>
      <c r="W146" s="1"/>
      <c r="X146" s="2"/>
      <c r="Y146" s="36"/>
      <c r="Z146" s="424"/>
      <c r="AA146" s="424"/>
      <c r="AB146" s="66"/>
      <c r="AC146" s="2"/>
      <c r="AD146" s="32"/>
      <c r="AE146" s="1"/>
      <c r="AF146" s="425"/>
    </row>
    <row r="147" spans="2:32" x14ac:dyDescent="0.2">
      <c r="B147" s="39" t="s">
        <v>2513</v>
      </c>
      <c r="C147" s="422" t="s">
        <v>2514</v>
      </c>
      <c r="D147" s="424">
        <v>133</v>
      </c>
      <c r="E147" s="2" t="s">
        <v>42</v>
      </c>
      <c r="F147" s="13"/>
      <c r="G147" s="424">
        <v>3</v>
      </c>
      <c r="H147" s="424"/>
      <c r="I147" s="424"/>
      <c r="J147" s="424"/>
      <c r="K147" s="424"/>
      <c r="L147" s="424"/>
      <c r="M147" s="424"/>
      <c r="N147" s="424">
        <v>3</v>
      </c>
      <c r="O147" s="424"/>
      <c r="P147" s="424"/>
      <c r="Q147" s="424"/>
      <c r="R147" s="426"/>
      <c r="S147" s="322" t="s">
        <v>2245</v>
      </c>
      <c r="T147" s="56"/>
      <c r="U147" s="424"/>
      <c r="V147" s="424"/>
      <c r="W147" s="1"/>
      <c r="X147" s="2"/>
      <c r="Y147" s="36"/>
      <c r="Z147" s="424"/>
      <c r="AA147" s="424"/>
      <c r="AB147" s="66"/>
      <c r="AC147" s="2"/>
      <c r="AD147" s="32"/>
      <c r="AE147" s="1"/>
      <c r="AF147" s="425"/>
    </row>
    <row r="148" spans="2:32" x14ac:dyDescent="0.2">
      <c r="B148" s="39" t="s">
        <v>2513</v>
      </c>
      <c r="C148" s="422" t="s">
        <v>2514</v>
      </c>
      <c r="D148" s="424">
        <v>134</v>
      </c>
      <c r="E148" s="2" t="s">
        <v>42</v>
      </c>
      <c r="F148" s="13"/>
      <c r="G148" s="424">
        <v>3</v>
      </c>
      <c r="H148" s="424"/>
      <c r="I148" s="424"/>
      <c r="J148" s="424"/>
      <c r="K148" s="424"/>
      <c r="L148" s="424"/>
      <c r="M148" s="424"/>
      <c r="N148" s="424"/>
      <c r="O148" s="424"/>
      <c r="P148" s="424"/>
      <c r="Q148" s="424"/>
      <c r="R148" s="426"/>
      <c r="S148" s="322" t="s">
        <v>1558</v>
      </c>
      <c r="T148" s="56"/>
      <c r="U148" s="424"/>
      <c r="V148" s="424"/>
      <c r="W148" s="1"/>
      <c r="X148" s="2"/>
      <c r="Y148" s="36"/>
      <c r="Z148" s="424"/>
      <c r="AA148" s="424"/>
      <c r="AB148" s="66"/>
      <c r="AC148" s="2"/>
      <c r="AD148" s="32"/>
      <c r="AE148" s="1"/>
      <c r="AF148" s="425"/>
    </row>
    <row r="149" spans="2:32" x14ac:dyDescent="0.2">
      <c r="B149" s="39" t="s">
        <v>2513</v>
      </c>
      <c r="C149" s="422" t="s">
        <v>2514</v>
      </c>
      <c r="D149" s="424">
        <v>135</v>
      </c>
      <c r="E149" s="2" t="s">
        <v>42</v>
      </c>
      <c r="F149" s="13"/>
      <c r="G149" s="424">
        <v>3</v>
      </c>
      <c r="H149" s="424"/>
      <c r="I149" s="424"/>
      <c r="J149" s="424"/>
      <c r="K149" s="424"/>
      <c r="L149" s="424"/>
      <c r="M149" s="424"/>
      <c r="N149" s="424"/>
      <c r="O149" s="424"/>
      <c r="P149" s="424"/>
      <c r="Q149" s="424"/>
      <c r="R149" s="426"/>
      <c r="S149" s="322" t="s">
        <v>1120</v>
      </c>
      <c r="T149" s="423"/>
      <c r="U149" s="424"/>
      <c r="V149" s="424"/>
      <c r="W149" s="1"/>
      <c r="X149" s="2"/>
      <c r="Y149" s="36"/>
      <c r="Z149" s="424"/>
      <c r="AA149" s="424"/>
      <c r="AB149" s="66"/>
      <c r="AC149" s="2"/>
      <c r="AD149" s="32"/>
      <c r="AE149" s="1"/>
      <c r="AF149" s="425"/>
    </row>
    <row r="150" spans="2:32" x14ac:dyDescent="0.2">
      <c r="B150" s="39" t="s">
        <v>2513</v>
      </c>
      <c r="C150" s="422" t="s">
        <v>2514</v>
      </c>
      <c r="D150" s="424">
        <v>136</v>
      </c>
      <c r="E150" s="2" t="s">
        <v>1109</v>
      </c>
      <c r="F150" s="13"/>
      <c r="G150" s="424">
        <v>3</v>
      </c>
      <c r="H150" s="424">
        <v>3</v>
      </c>
      <c r="I150" s="424"/>
      <c r="J150" s="424"/>
      <c r="K150" s="424">
        <v>3</v>
      </c>
      <c r="L150" s="424"/>
      <c r="M150" s="424"/>
      <c r="N150" s="424">
        <v>3</v>
      </c>
      <c r="O150" s="424"/>
      <c r="P150" s="424"/>
      <c r="Q150" s="424"/>
      <c r="R150" s="426"/>
      <c r="S150" s="320" t="s">
        <v>2726</v>
      </c>
      <c r="T150" s="56"/>
      <c r="U150" s="424"/>
      <c r="V150" s="424"/>
      <c r="W150" s="1"/>
      <c r="X150" s="2"/>
      <c r="Y150" s="36"/>
      <c r="Z150" s="424"/>
      <c r="AA150" s="424"/>
      <c r="AB150" s="66"/>
      <c r="AC150" s="2"/>
      <c r="AD150" s="32"/>
      <c r="AE150" s="1"/>
      <c r="AF150" s="425"/>
    </row>
    <row r="151" spans="2:32" x14ac:dyDescent="0.2">
      <c r="B151" s="39" t="s">
        <v>2513</v>
      </c>
      <c r="C151" s="422" t="s">
        <v>2514</v>
      </c>
      <c r="D151" s="424">
        <v>137</v>
      </c>
      <c r="E151" s="2" t="s">
        <v>1109</v>
      </c>
      <c r="F151" s="13"/>
      <c r="G151" s="424">
        <v>3</v>
      </c>
      <c r="H151" s="424">
        <v>2</v>
      </c>
      <c r="I151" s="424"/>
      <c r="J151" s="424"/>
      <c r="K151" s="424">
        <v>2</v>
      </c>
      <c r="L151" s="424"/>
      <c r="M151" s="424"/>
      <c r="N151" s="424"/>
      <c r="O151" s="424"/>
      <c r="P151" s="424"/>
      <c r="Q151" s="424"/>
      <c r="R151" s="426"/>
      <c r="S151" s="320" t="s">
        <v>2727</v>
      </c>
      <c r="T151" s="423"/>
      <c r="U151" s="424"/>
      <c r="V151" s="424"/>
      <c r="W151" s="1"/>
      <c r="X151" s="2"/>
      <c r="Y151" s="36"/>
      <c r="Z151" s="424"/>
      <c r="AA151" s="424"/>
      <c r="AB151" s="66"/>
      <c r="AC151" s="2"/>
      <c r="AD151" s="32"/>
      <c r="AE151" s="1"/>
      <c r="AF151" s="425"/>
    </row>
    <row r="152" spans="2:32" x14ac:dyDescent="0.2">
      <c r="B152" s="39" t="s">
        <v>2513</v>
      </c>
      <c r="C152" s="422" t="s">
        <v>2514</v>
      </c>
      <c r="D152" s="424">
        <v>138</v>
      </c>
      <c r="E152" s="2" t="s">
        <v>50</v>
      </c>
      <c r="F152" s="13"/>
      <c r="G152" s="424">
        <v>2</v>
      </c>
      <c r="H152" s="424">
        <v>6</v>
      </c>
      <c r="I152" s="424"/>
      <c r="J152" s="424"/>
      <c r="K152" s="424"/>
      <c r="L152" s="424"/>
      <c r="M152" s="424"/>
      <c r="N152" s="424"/>
      <c r="O152" s="424"/>
      <c r="P152" s="424"/>
      <c r="Q152" s="424"/>
      <c r="R152" s="426"/>
      <c r="S152" s="322" t="s">
        <v>1118</v>
      </c>
      <c r="T152" s="423"/>
      <c r="U152" s="424"/>
      <c r="V152" s="424"/>
      <c r="W152" s="1"/>
      <c r="X152" s="2"/>
      <c r="Y152" s="36"/>
      <c r="Z152" s="424"/>
      <c r="AA152" s="424"/>
      <c r="AB152" s="66"/>
      <c r="AC152" s="2"/>
      <c r="AD152" s="32"/>
      <c r="AE152" s="1"/>
      <c r="AF152" s="425"/>
    </row>
    <row r="153" spans="2:32" x14ac:dyDescent="0.2">
      <c r="B153" s="39" t="s">
        <v>2513</v>
      </c>
      <c r="C153" s="422" t="s">
        <v>2514</v>
      </c>
      <c r="D153" s="424">
        <v>139</v>
      </c>
      <c r="E153" s="2" t="s">
        <v>42</v>
      </c>
      <c r="F153" s="13"/>
      <c r="G153" s="424">
        <v>3</v>
      </c>
      <c r="H153" s="424"/>
      <c r="I153" s="424"/>
      <c r="J153" s="424"/>
      <c r="K153" s="424"/>
      <c r="L153" s="424"/>
      <c r="M153" s="424"/>
      <c r="N153" s="424">
        <v>3</v>
      </c>
      <c r="O153" s="424"/>
      <c r="P153" s="424"/>
      <c r="Q153" s="424"/>
      <c r="R153" s="426"/>
      <c r="S153" s="322" t="s">
        <v>2597</v>
      </c>
      <c r="T153" s="423"/>
      <c r="U153" s="424"/>
      <c r="V153" s="424"/>
      <c r="W153" s="1"/>
      <c r="X153" s="2"/>
      <c r="Y153" s="36"/>
      <c r="Z153" s="424"/>
      <c r="AA153" s="424"/>
      <c r="AB153" s="66"/>
      <c r="AC153" s="2"/>
      <c r="AD153" s="32"/>
      <c r="AE153" s="1"/>
      <c r="AF153" s="425"/>
    </row>
    <row r="154" spans="2:32" x14ac:dyDescent="0.2">
      <c r="B154" s="39" t="s">
        <v>2513</v>
      </c>
      <c r="C154" s="422" t="s">
        <v>2514</v>
      </c>
      <c r="D154" s="424">
        <v>140</v>
      </c>
      <c r="E154" s="2" t="s">
        <v>42</v>
      </c>
      <c r="F154" s="13"/>
      <c r="G154" s="424">
        <v>3</v>
      </c>
      <c r="H154" s="424"/>
      <c r="I154" s="424">
        <v>2</v>
      </c>
      <c r="J154" s="424"/>
      <c r="K154" s="424">
        <v>2</v>
      </c>
      <c r="L154" s="424"/>
      <c r="M154" s="424"/>
      <c r="N154" s="424"/>
      <c r="O154" s="424"/>
      <c r="P154" s="424"/>
      <c r="Q154" s="424"/>
      <c r="R154" s="426"/>
      <c r="S154" s="322" t="s">
        <v>2598</v>
      </c>
      <c r="T154" s="423"/>
      <c r="U154" s="424"/>
      <c r="V154" s="424"/>
      <c r="W154" s="1"/>
      <c r="X154" s="2"/>
      <c r="Y154" s="36"/>
      <c r="Z154" s="424"/>
      <c r="AA154" s="424"/>
      <c r="AB154" s="66"/>
      <c r="AC154" s="2"/>
      <c r="AD154" s="32"/>
      <c r="AE154" s="1"/>
      <c r="AF154" s="425"/>
    </row>
    <row r="155" spans="2:32" x14ac:dyDescent="0.2">
      <c r="B155" s="39" t="s">
        <v>2513</v>
      </c>
      <c r="C155" s="422" t="s">
        <v>2514</v>
      </c>
      <c r="D155" s="424">
        <v>141</v>
      </c>
      <c r="E155" s="2" t="s">
        <v>42</v>
      </c>
      <c r="F155" s="13"/>
      <c r="G155" s="424">
        <v>3</v>
      </c>
      <c r="H155" s="424"/>
      <c r="I155" s="424"/>
      <c r="J155" s="424"/>
      <c r="K155" s="424"/>
      <c r="L155" s="424"/>
      <c r="M155" s="424"/>
      <c r="N155" s="424"/>
      <c r="O155" s="424"/>
      <c r="P155" s="424"/>
      <c r="Q155" s="424"/>
      <c r="R155" s="426"/>
      <c r="S155" s="322" t="s">
        <v>1978</v>
      </c>
      <c r="T155" s="56"/>
      <c r="U155" s="424"/>
      <c r="V155" s="424"/>
      <c r="W155" s="1"/>
      <c r="X155" s="2"/>
      <c r="Y155" s="36"/>
      <c r="Z155" s="424"/>
      <c r="AA155" s="424"/>
      <c r="AB155" s="66"/>
      <c r="AC155" s="2"/>
      <c r="AD155" s="32"/>
      <c r="AE155" s="1"/>
      <c r="AF155" s="425"/>
    </row>
    <row r="156" spans="2:32" x14ac:dyDescent="0.2">
      <c r="B156" s="39" t="s">
        <v>2513</v>
      </c>
      <c r="C156" s="422" t="s">
        <v>2514</v>
      </c>
      <c r="D156" s="424">
        <v>142</v>
      </c>
      <c r="E156" s="2" t="s">
        <v>42</v>
      </c>
      <c r="F156" s="13"/>
      <c r="G156" s="424">
        <v>3</v>
      </c>
      <c r="H156" s="424"/>
      <c r="I156" s="424"/>
      <c r="J156" s="424"/>
      <c r="K156" s="424"/>
      <c r="L156" s="424"/>
      <c r="M156" s="424"/>
      <c r="N156" s="424">
        <v>3</v>
      </c>
      <c r="O156" s="424"/>
      <c r="P156" s="424"/>
      <c r="Q156" s="424"/>
      <c r="R156" s="426"/>
      <c r="S156" s="322" t="s">
        <v>1349</v>
      </c>
      <c r="T156" s="423"/>
      <c r="U156" s="424"/>
      <c r="V156" s="424"/>
      <c r="W156" s="1"/>
      <c r="X156" s="2"/>
      <c r="Y156" s="36"/>
      <c r="Z156" s="424"/>
      <c r="AA156" s="424"/>
      <c r="AB156" s="66"/>
      <c r="AC156" s="2"/>
      <c r="AD156" s="32"/>
      <c r="AE156" s="1"/>
      <c r="AF156" s="425"/>
    </row>
    <row r="157" spans="2:32" x14ac:dyDescent="0.2">
      <c r="B157" s="39" t="s">
        <v>2513</v>
      </c>
      <c r="C157" s="422" t="s">
        <v>2514</v>
      </c>
      <c r="D157" s="424">
        <v>143</v>
      </c>
      <c r="E157" s="2" t="s">
        <v>1109</v>
      </c>
      <c r="F157" s="13"/>
      <c r="G157" s="424">
        <v>3</v>
      </c>
      <c r="H157" s="424"/>
      <c r="I157" s="424">
        <v>2</v>
      </c>
      <c r="J157" s="424"/>
      <c r="K157" s="424">
        <v>2</v>
      </c>
      <c r="L157" s="424"/>
      <c r="M157" s="424"/>
      <c r="N157" s="424"/>
      <c r="O157" s="424"/>
      <c r="P157" s="424"/>
      <c r="Q157" s="424"/>
      <c r="R157" s="426"/>
      <c r="S157" s="322" t="s">
        <v>2599</v>
      </c>
      <c r="T157" s="423"/>
      <c r="U157" s="424"/>
      <c r="V157" s="424"/>
      <c r="W157" s="1"/>
      <c r="X157" s="2"/>
      <c r="Y157" s="36"/>
      <c r="Z157" s="424"/>
      <c r="AA157" s="424"/>
      <c r="AB157" s="66"/>
      <c r="AC157" s="2"/>
      <c r="AD157" s="32"/>
      <c r="AE157" s="1"/>
      <c r="AF157" s="425"/>
    </row>
    <row r="158" spans="2:32" x14ac:dyDescent="0.2">
      <c r="B158" s="39" t="s">
        <v>2513</v>
      </c>
      <c r="C158" s="422" t="s">
        <v>2514</v>
      </c>
      <c r="D158" s="424">
        <v>144</v>
      </c>
      <c r="E158" s="2" t="s">
        <v>42</v>
      </c>
      <c r="F158" s="13"/>
      <c r="G158" s="424">
        <v>3</v>
      </c>
      <c r="H158" s="424"/>
      <c r="I158" s="424"/>
      <c r="J158" s="424"/>
      <c r="K158" s="424"/>
      <c r="L158" s="424"/>
      <c r="M158" s="424"/>
      <c r="N158" s="424"/>
      <c r="O158" s="424"/>
      <c r="P158" s="424"/>
      <c r="Q158" s="424"/>
      <c r="R158" s="426"/>
      <c r="S158" s="322" t="s">
        <v>2600</v>
      </c>
      <c r="T158" s="423"/>
      <c r="U158" s="424"/>
      <c r="V158" s="424"/>
      <c r="W158" s="1"/>
      <c r="X158" s="2"/>
      <c r="Y158" s="36"/>
      <c r="Z158" s="424"/>
      <c r="AA158" s="424"/>
      <c r="AB158" s="66"/>
      <c r="AC158" s="2"/>
      <c r="AD158" s="32"/>
      <c r="AE158" s="1"/>
      <c r="AF158" s="425"/>
    </row>
    <row r="159" spans="2:32" x14ac:dyDescent="0.2">
      <c r="B159" s="39" t="s">
        <v>2513</v>
      </c>
      <c r="C159" s="422" t="s">
        <v>2514</v>
      </c>
      <c r="D159" s="424">
        <v>145</v>
      </c>
      <c r="E159" s="2" t="s">
        <v>44</v>
      </c>
      <c r="F159" s="13"/>
      <c r="G159" s="424">
        <v>1</v>
      </c>
      <c r="H159" s="424">
        <v>6</v>
      </c>
      <c r="I159" s="424"/>
      <c r="J159" s="424"/>
      <c r="K159" s="424"/>
      <c r="L159" s="424"/>
      <c r="M159" s="424"/>
      <c r="N159" s="424">
        <v>3</v>
      </c>
      <c r="O159" s="424"/>
      <c r="P159" s="424"/>
      <c r="Q159" s="424"/>
      <c r="R159" s="426"/>
      <c r="S159" s="322" t="s">
        <v>1484</v>
      </c>
      <c r="T159" s="423"/>
      <c r="U159" s="424"/>
      <c r="V159" s="424"/>
      <c r="W159" s="1"/>
      <c r="X159" s="2"/>
      <c r="Y159" s="36"/>
      <c r="Z159" s="424"/>
      <c r="AA159" s="424"/>
      <c r="AB159" s="66"/>
      <c r="AC159" s="2"/>
      <c r="AD159" s="32"/>
      <c r="AE159" s="1"/>
      <c r="AF159" s="425"/>
    </row>
    <row r="160" spans="2:32" x14ac:dyDescent="0.2">
      <c r="B160" s="39" t="s">
        <v>2513</v>
      </c>
      <c r="C160" s="422" t="s">
        <v>2514</v>
      </c>
      <c r="D160" s="424">
        <v>146</v>
      </c>
      <c r="E160" s="2" t="s">
        <v>42</v>
      </c>
      <c r="F160" s="13"/>
      <c r="G160" s="424">
        <v>3</v>
      </c>
      <c r="H160" s="424"/>
      <c r="I160" s="424"/>
      <c r="J160" s="424"/>
      <c r="K160" s="424"/>
      <c r="L160" s="424"/>
      <c r="M160" s="424"/>
      <c r="N160" s="424"/>
      <c r="O160" s="424"/>
      <c r="P160" s="424"/>
      <c r="Q160" s="424"/>
      <c r="R160" s="426"/>
      <c r="S160" s="322" t="s">
        <v>2601</v>
      </c>
      <c r="T160" s="56"/>
      <c r="U160" s="424"/>
      <c r="V160" s="424"/>
      <c r="W160" s="1"/>
      <c r="X160" s="2"/>
      <c r="Y160" s="36"/>
      <c r="Z160" s="424"/>
      <c r="AA160" s="424"/>
      <c r="AB160" s="66"/>
      <c r="AC160" s="2"/>
      <c r="AD160" s="32"/>
      <c r="AE160" s="1"/>
      <c r="AF160" s="425"/>
    </row>
    <row r="161" spans="2:32" x14ac:dyDescent="0.2">
      <c r="B161" s="39" t="s">
        <v>2513</v>
      </c>
      <c r="C161" s="422" t="s">
        <v>2514</v>
      </c>
      <c r="D161" s="424">
        <v>147</v>
      </c>
      <c r="E161" s="2" t="s">
        <v>1109</v>
      </c>
      <c r="F161" s="13"/>
      <c r="G161" s="424">
        <v>3</v>
      </c>
      <c r="H161" s="424">
        <v>2</v>
      </c>
      <c r="I161" s="424"/>
      <c r="J161" s="424"/>
      <c r="K161" s="424">
        <v>3</v>
      </c>
      <c r="L161" s="424"/>
      <c r="M161" s="424"/>
      <c r="N161" s="424"/>
      <c r="O161" s="424"/>
      <c r="P161" s="424"/>
      <c r="Q161" s="424"/>
      <c r="R161" s="426"/>
      <c r="S161" s="322" t="s">
        <v>2602</v>
      </c>
      <c r="T161" s="56"/>
      <c r="U161" s="424"/>
      <c r="V161" s="424"/>
      <c r="W161" s="1"/>
      <c r="X161" s="2"/>
      <c r="Y161" s="36"/>
      <c r="Z161" s="424"/>
      <c r="AA161" s="424"/>
      <c r="AB161" s="66"/>
      <c r="AC161" s="2"/>
      <c r="AD161" s="32"/>
      <c r="AE161" s="1"/>
      <c r="AF161" s="425"/>
    </row>
    <row r="162" spans="2:32" x14ac:dyDescent="0.2">
      <c r="B162" s="39" t="s">
        <v>2513</v>
      </c>
      <c r="C162" s="422" t="s">
        <v>2514</v>
      </c>
      <c r="D162" s="424">
        <v>148</v>
      </c>
      <c r="E162" s="2" t="s">
        <v>1113</v>
      </c>
      <c r="F162" s="13"/>
      <c r="G162" s="424">
        <v>3</v>
      </c>
      <c r="H162" s="424">
        <v>3</v>
      </c>
      <c r="I162" s="424"/>
      <c r="J162" s="424"/>
      <c r="K162" s="424"/>
      <c r="L162" s="424"/>
      <c r="M162" s="424"/>
      <c r="N162" s="424">
        <v>3</v>
      </c>
      <c r="O162" s="424"/>
      <c r="P162" s="424"/>
      <c r="Q162" s="424"/>
      <c r="R162" s="426"/>
      <c r="S162" s="322" t="s">
        <v>2603</v>
      </c>
      <c r="T162" s="423"/>
      <c r="U162" s="424"/>
      <c r="V162" s="424"/>
      <c r="W162" s="1"/>
      <c r="X162" s="2"/>
      <c r="Y162" s="36"/>
      <c r="Z162" s="424"/>
      <c r="AA162" s="424"/>
      <c r="AB162" s="1"/>
      <c r="AC162" s="2"/>
      <c r="AD162" s="32"/>
      <c r="AE162" s="1"/>
      <c r="AF162" s="425"/>
    </row>
    <row r="163" spans="2:32" x14ac:dyDescent="0.2">
      <c r="B163" s="39" t="s">
        <v>2513</v>
      </c>
      <c r="C163" s="422" t="s">
        <v>2514</v>
      </c>
      <c r="D163" s="424">
        <v>149</v>
      </c>
      <c r="E163" s="2" t="s">
        <v>49</v>
      </c>
      <c r="F163" s="13"/>
      <c r="G163" s="424">
        <v>6</v>
      </c>
      <c r="H163" s="424"/>
      <c r="I163" s="424">
        <v>3</v>
      </c>
      <c r="J163" s="424"/>
      <c r="K163" s="424">
        <v>3</v>
      </c>
      <c r="L163" s="424"/>
      <c r="M163" s="424"/>
      <c r="N163" s="424"/>
      <c r="O163" s="424"/>
      <c r="P163" s="424"/>
      <c r="Q163" s="424"/>
      <c r="R163" s="426"/>
      <c r="S163" s="322" t="s">
        <v>2604</v>
      </c>
      <c r="T163" s="423"/>
      <c r="U163" s="424"/>
      <c r="V163" s="424"/>
      <c r="W163" s="1"/>
      <c r="X163" s="2"/>
      <c r="Y163" s="36"/>
      <c r="Z163" s="424"/>
      <c r="AA163" s="424"/>
      <c r="AB163" s="1"/>
      <c r="AC163" s="2"/>
      <c r="AD163" s="32"/>
      <c r="AE163" s="1"/>
      <c r="AF163" s="425"/>
    </row>
    <row r="164" spans="2:32" x14ac:dyDescent="0.2">
      <c r="B164" s="39" t="s">
        <v>2513</v>
      </c>
      <c r="C164" s="422" t="s">
        <v>2514</v>
      </c>
      <c r="D164" s="424">
        <v>150</v>
      </c>
      <c r="E164" s="2" t="s">
        <v>50</v>
      </c>
      <c r="F164" s="13"/>
      <c r="G164" s="424">
        <v>2</v>
      </c>
      <c r="H164" s="424"/>
      <c r="I164" s="424">
        <v>6</v>
      </c>
      <c r="J164" s="424"/>
      <c r="K164" s="424"/>
      <c r="L164" s="424"/>
      <c r="M164" s="424"/>
      <c r="N164" s="424"/>
      <c r="O164" s="424"/>
      <c r="P164" s="424"/>
      <c r="Q164" s="424"/>
      <c r="R164" s="426"/>
      <c r="S164" s="321" t="s">
        <v>2249</v>
      </c>
      <c r="T164" s="423"/>
      <c r="U164" s="424"/>
      <c r="V164" s="424"/>
      <c r="W164" s="1"/>
      <c r="X164" s="2"/>
      <c r="Y164" s="36"/>
      <c r="Z164" s="424"/>
      <c r="AA164" s="424"/>
      <c r="AB164" s="1"/>
      <c r="AC164" s="2"/>
      <c r="AD164" s="32"/>
      <c r="AE164" s="1"/>
      <c r="AF164" s="425"/>
    </row>
    <row r="165" spans="2:32" x14ac:dyDescent="0.2">
      <c r="B165" s="39" t="s">
        <v>2513</v>
      </c>
      <c r="C165" s="422" t="s">
        <v>2514</v>
      </c>
      <c r="D165" s="424">
        <v>151</v>
      </c>
      <c r="E165" s="2" t="s">
        <v>42</v>
      </c>
      <c r="F165" s="13"/>
      <c r="G165" s="424">
        <v>3</v>
      </c>
      <c r="H165" s="424"/>
      <c r="I165" s="424"/>
      <c r="J165" s="424"/>
      <c r="K165" s="424"/>
      <c r="L165" s="424"/>
      <c r="M165" s="424"/>
      <c r="N165" s="424"/>
      <c r="O165" s="424"/>
      <c r="P165" s="424"/>
      <c r="Q165" s="424"/>
      <c r="R165" s="426"/>
      <c r="S165" s="322" t="s">
        <v>1214</v>
      </c>
      <c r="T165" s="423"/>
      <c r="U165" s="424"/>
      <c r="V165" s="424"/>
      <c r="W165" s="1"/>
      <c r="X165" s="2"/>
      <c r="Y165" s="36"/>
      <c r="Z165" s="424"/>
      <c r="AA165" s="424"/>
      <c r="AB165" s="1"/>
      <c r="AC165" s="2"/>
      <c r="AD165" s="32"/>
      <c r="AE165" s="1"/>
      <c r="AF165" s="425"/>
    </row>
    <row r="166" spans="2:32" x14ac:dyDescent="0.2">
      <c r="B166" s="39" t="s">
        <v>2513</v>
      </c>
      <c r="C166" s="422" t="s">
        <v>2514</v>
      </c>
      <c r="D166" s="424">
        <v>152</v>
      </c>
      <c r="E166" s="2" t="s">
        <v>55</v>
      </c>
      <c r="F166" s="13"/>
      <c r="G166" s="424">
        <v>1</v>
      </c>
      <c r="H166" s="424"/>
      <c r="I166" s="424">
        <v>6</v>
      </c>
      <c r="J166" s="424"/>
      <c r="K166" s="424"/>
      <c r="L166" s="424"/>
      <c r="M166" s="424"/>
      <c r="N166" s="424">
        <v>3</v>
      </c>
      <c r="O166" s="424"/>
      <c r="P166" s="424"/>
      <c r="Q166" s="424"/>
      <c r="R166" s="426"/>
      <c r="S166" s="322" t="s">
        <v>1142</v>
      </c>
      <c r="T166" s="56"/>
      <c r="U166" s="424"/>
      <c r="V166" s="424"/>
      <c r="W166" s="1"/>
      <c r="X166" s="2"/>
      <c r="Y166" s="36"/>
      <c r="Z166" s="424"/>
      <c r="AA166" s="424"/>
      <c r="AB166" s="1"/>
      <c r="AC166" s="2"/>
      <c r="AD166" s="32"/>
      <c r="AE166" s="1"/>
      <c r="AF166" s="425"/>
    </row>
    <row r="167" spans="2:32" x14ac:dyDescent="0.2">
      <c r="B167" s="39" t="s">
        <v>2513</v>
      </c>
      <c r="C167" s="422" t="s">
        <v>2514</v>
      </c>
      <c r="D167" s="424">
        <v>153</v>
      </c>
      <c r="E167" s="2" t="s">
        <v>49</v>
      </c>
      <c r="F167" s="13"/>
      <c r="G167" s="424">
        <v>6</v>
      </c>
      <c r="H167" s="424"/>
      <c r="I167" s="424">
        <v>3</v>
      </c>
      <c r="J167" s="424"/>
      <c r="K167" s="424">
        <v>3</v>
      </c>
      <c r="L167" s="424"/>
      <c r="M167" s="424"/>
      <c r="N167" s="424"/>
      <c r="O167" s="424"/>
      <c r="P167" s="424"/>
      <c r="Q167" s="424"/>
      <c r="R167" s="426"/>
      <c r="S167" s="322" t="s">
        <v>2605</v>
      </c>
      <c r="T167" s="56"/>
      <c r="U167" s="424"/>
      <c r="V167" s="424"/>
      <c r="W167" s="1"/>
      <c r="X167" s="2"/>
      <c r="Y167" s="36"/>
      <c r="Z167" s="424"/>
      <c r="AA167" s="424"/>
      <c r="AB167" s="1"/>
      <c r="AC167" s="2"/>
      <c r="AD167" s="32"/>
      <c r="AE167" s="1"/>
      <c r="AF167" s="425"/>
    </row>
    <row r="168" spans="2:32" x14ac:dyDescent="0.2">
      <c r="B168" s="39" t="s">
        <v>2513</v>
      </c>
      <c r="C168" s="422" t="s">
        <v>2514</v>
      </c>
      <c r="D168" s="424">
        <v>154</v>
      </c>
      <c r="E168" s="2" t="s">
        <v>1113</v>
      </c>
      <c r="F168" s="13"/>
      <c r="G168" s="424">
        <v>3</v>
      </c>
      <c r="H168" s="424">
        <v>3</v>
      </c>
      <c r="I168" s="424"/>
      <c r="J168" s="424"/>
      <c r="K168" s="424"/>
      <c r="L168" s="424"/>
      <c r="M168" s="424"/>
      <c r="N168" s="424">
        <v>3</v>
      </c>
      <c r="O168" s="424"/>
      <c r="P168" s="424"/>
      <c r="Q168" s="424"/>
      <c r="R168" s="426"/>
      <c r="S168" s="320" t="s">
        <v>2728</v>
      </c>
      <c r="T168" s="56"/>
      <c r="U168" s="424"/>
      <c r="V168" s="424"/>
      <c r="W168" s="1"/>
      <c r="X168" s="2"/>
      <c r="Y168" s="36"/>
      <c r="Z168" s="424"/>
      <c r="AA168" s="424"/>
      <c r="AB168" s="1"/>
      <c r="AC168" s="2"/>
      <c r="AD168" s="32"/>
      <c r="AE168" s="1"/>
      <c r="AF168" s="425"/>
    </row>
    <row r="169" spans="2:32" x14ac:dyDescent="0.2">
      <c r="B169" s="39" t="s">
        <v>2513</v>
      </c>
      <c r="C169" s="422" t="s">
        <v>2514</v>
      </c>
      <c r="D169" s="424">
        <v>155</v>
      </c>
      <c r="E169" s="2" t="s">
        <v>42</v>
      </c>
      <c r="F169" s="13"/>
      <c r="G169" s="424">
        <v>3</v>
      </c>
      <c r="H169" s="424"/>
      <c r="I169" s="424"/>
      <c r="J169" s="424"/>
      <c r="K169" s="424"/>
      <c r="L169" s="424"/>
      <c r="M169" s="424"/>
      <c r="N169" s="424"/>
      <c r="O169" s="424"/>
      <c r="P169" s="424"/>
      <c r="Q169" s="424"/>
      <c r="R169" s="426"/>
      <c r="S169" s="322" t="s">
        <v>2606</v>
      </c>
      <c r="T169" s="56"/>
      <c r="U169" s="424"/>
      <c r="V169" s="424"/>
      <c r="W169" s="1"/>
      <c r="X169" s="2"/>
      <c r="Y169" s="36"/>
      <c r="Z169" s="424"/>
      <c r="AA169" s="424"/>
      <c r="AB169" s="1"/>
      <c r="AC169" s="2"/>
      <c r="AD169" s="32"/>
      <c r="AE169" s="1"/>
      <c r="AF169" s="425"/>
    </row>
    <row r="170" spans="2:32" x14ac:dyDescent="0.2">
      <c r="B170" s="39" t="s">
        <v>2513</v>
      </c>
      <c r="C170" s="422" t="s">
        <v>2514</v>
      </c>
      <c r="D170" s="424">
        <v>156</v>
      </c>
      <c r="E170" s="2" t="s">
        <v>44</v>
      </c>
      <c r="F170" s="436"/>
      <c r="G170" s="424">
        <v>1</v>
      </c>
      <c r="H170" s="424"/>
      <c r="I170" s="424">
        <v>6</v>
      </c>
      <c r="J170" s="424"/>
      <c r="K170" s="424"/>
      <c r="L170" s="424"/>
      <c r="M170" s="424"/>
      <c r="N170" s="424"/>
      <c r="O170" s="424"/>
      <c r="P170" s="424"/>
      <c r="Q170" s="424"/>
      <c r="R170" s="426"/>
      <c r="S170" s="322" t="s">
        <v>2607</v>
      </c>
      <c r="T170" s="56"/>
      <c r="U170" s="424"/>
      <c r="V170" s="424"/>
      <c r="W170" s="1"/>
      <c r="X170" s="2"/>
      <c r="Y170" s="36"/>
      <c r="Z170" s="424"/>
      <c r="AA170" s="424"/>
      <c r="AB170" s="1"/>
      <c r="AC170" s="2"/>
      <c r="AD170" s="32"/>
      <c r="AE170" s="1"/>
      <c r="AF170" s="425"/>
    </row>
    <row r="171" spans="2:32" x14ac:dyDescent="0.2">
      <c r="B171" s="39" t="s">
        <v>2513</v>
      </c>
      <c r="C171" s="422" t="s">
        <v>2514</v>
      </c>
      <c r="D171" s="424">
        <v>157</v>
      </c>
      <c r="E171" s="2" t="s">
        <v>42</v>
      </c>
      <c r="F171" s="436"/>
      <c r="G171" s="424">
        <v>3</v>
      </c>
      <c r="H171" s="424"/>
      <c r="I171" s="424"/>
      <c r="J171" s="424"/>
      <c r="K171" s="424"/>
      <c r="L171" s="424"/>
      <c r="M171" s="424"/>
      <c r="N171" s="424">
        <v>3</v>
      </c>
      <c r="O171" s="424"/>
      <c r="P171" s="424"/>
      <c r="Q171" s="424"/>
      <c r="R171" s="426"/>
      <c r="S171" s="320" t="s">
        <v>2729</v>
      </c>
      <c r="T171" s="56"/>
      <c r="U171" s="424"/>
      <c r="V171" s="424"/>
      <c r="W171" s="1"/>
      <c r="X171" s="2"/>
      <c r="Y171" s="36"/>
      <c r="Z171" s="424"/>
      <c r="AA171" s="424"/>
      <c r="AB171" s="1"/>
      <c r="AC171" s="2"/>
      <c r="AD171" s="32"/>
      <c r="AE171" s="1"/>
      <c r="AF171" s="425"/>
    </row>
    <row r="172" spans="2:32" x14ac:dyDescent="0.2">
      <c r="B172" s="39" t="s">
        <v>2513</v>
      </c>
      <c r="C172" s="422" t="s">
        <v>2514</v>
      </c>
      <c r="D172" s="424">
        <v>158</v>
      </c>
      <c r="E172" s="2" t="s">
        <v>44</v>
      </c>
      <c r="F172" s="436"/>
      <c r="G172" s="424">
        <v>1</v>
      </c>
      <c r="H172" s="424"/>
      <c r="I172" s="424">
        <v>6</v>
      </c>
      <c r="J172" s="424"/>
      <c r="K172" s="424"/>
      <c r="L172" s="424"/>
      <c r="M172" s="424"/>
      <c r="N172" s="424"/>
      <c r="O172" s="424"/>
      <c r="P172" s="424"/>
      <c r="Q172" s="424"/>
      <c r="R172" s="426"/>
      <c r="S172" s="322" t="s">
        <v>2608</v>
      </c>
      <c r="T172" s="56"/>
      <c r="U172" s="424"/>
      <c r="V172" s="424"/>
      <c r="W172" s="1"/>
      <c r="X172" s="2"/>
      <c r="Y172" s="36"/>
      <c r="Z172" s="424"/>
      <c r="AA172" s="424"/>
      <c r="AB172" s="1"/>
      <c r="AC172" s="2"/>
      <c r="AD172" s="32"/>
      <c r="AE172" s="1"/>
      <c r="AF172" s="425"/>
    </row>
    <row r="173" spans="2:32" x14ac:dyDescent="0.2">
      <c r="B173" s="39" t="s">
        <v>2513</v>
      </c>
      <c r="C173" s="422" t="s">
        <v>2514</v>
      </c>
      <c r="D173" s="424">
        <v>159</v>
      </c>
      <c r="E173" s="2" t="s">
        <v>44</v>
      </c>
      <c r="F173" s="436"/>
      <c r="G173" s="424"/>
      <c r="H173" s="424">
        <v>6</v>
      </c>
      <c r="I173" s="424"/>
      <c r="J173" s="424"/>
      <c r="K173" s="424"/>
      <c r="L173" s="424"/>
      <c r="M173" s="424"/>
      <c r="N173" s="424"/>
      <c r="O173" s="424"/>
      <c r="P173" s="424">
        <v>3</v>
      </c>
      <c r="Q173" s="424"/>
      <c r="R173" s="426"/>
      <c r="S173" s="322" t="s">
        <v>2609</v>
      </c>
      <c r="T173" s="56"/>
      <c r="U173" s="424"/>
      <c r="V173" s="424"/>
      <c r="W173" s="1"/>
      <c r="X173" s="2"/>
      <c r="Y173" s="36"/>
      <c r="Z173" s="424"/>
      <c r="AA173" s="424"/>
      <c r="AB173" s="1"/>
      <c r="AC173" s="2"/>
      <c r="AD173" s="32"/>
      <c r="AE173" s="1"/>
      <c r="AF173" s="425"/>
    </row>
    <row r="174" spans="2:32" x14ac:dyDescent="0.2">
      <c r="B174" s="39" t="s">
        <v>2513</v>
      </c>
      <c r="C174" s="422" t="s">
        <v>2514</v>
      </c>
      <c r="D174" s="424">
        <v>160</v>
      </c>
      <c r="E174" s="2" t="s">
        <v>1113</v>
      </c>
      <c r="F174" s="436"/>
      <c r="G174" s="424">
        <v>3</v>
      </c>
      <c r="H174" s="424">
        <v>3</v>
      </c>
      <c r="I174" s="424"/>
      <c r="J174" s="424"/>
      <c r="K174" s="424">
        <v>3</v>
      </c>
      <c r="L174" s="424"/>
      <c r="M174" s="424"/>
      <c r="N174" s="424"/>
      <c r="O174" s="424"/>
      <c r="P174" s="424"/>
      <c r="Q174" s="424"/>
      <c r="R174" s="426"/>
      <c r="S174" s="320" t="s">
        <v>2730</v>
      </c>
      <c r="T174" s="56"/>
      <c r="U174" s="424"/>
      <c r="V174" s="424"/>
      <c r="W174" s="1"/>
      <c r="X174" s="2"/>
      <c r="Y174" s="36"/>
      <c r="Z174" s="424"/>
      <c r="AA174" s="424"/>
      <c r="AB174" s="1"/>
      <c r="AC174" s="2"/>
      <c r="AD174" s="32"/>
      <c r="AE174" s="1"/>
      <c r="AF174" s="425"/>
    </row>
    <row r="175" spans="2:32" x14ac:dyDescent="0.2">
      <c r="B175" s="39" t="s">
        <v>2513</v>
      </c>
      <c r="C175" s="422" t="s">
        <v>2514</v>
      </c>
      <c r="D175" s="424">
        <v>161</v>
      </c>
      <c r="E175" s="2" t="s">
        <v>1113</v>
      </c>
      <c r="F175" s="436"/>
      <c r="G175" s="424">
        <v>3</v>
      </c>
      <c r="H175" s="424">
        <v>2</v>
      </c>
      <c r="I175" s="424"/>
      <c r="J175" s="424"/>
      <c r="K175" s="424">
        <v>2</v>
      </c>
      <c r="L175" s="424"/>
      <c r="M175" s="424"/>
      <c r="N175" s="424"/>
      <c r="O175" s="424"/>
      <c r="P175" s="424"/>
      <c r="Q175" s="424"/>
      <c r="R175" s="426"/>
      <c r="S175" s="320" t="s">
        <v>2731</v>
      </c>
      <c r="T175" s="56"/>
      <c r="U175" s="424"/>
      <c r="V175" s="424"/>
      <c r="W175" s="1"/>
      <c r="X175" s="2"/>
      <c r="Y175" s="36"/>
      <c r="Z175" s="424"/>
      <c r="AA175" s="424"/>
      <c r="AB175" s="1"/>
      <c r="AC175" s="2"/>
      <c r="AD175" s="32"/>
      <c r="AE175" s="1"/>
      <c r="AF175" s="425"/>
    </row>
    <row r="176" spans="2:32" x14ac:dyDescent="0.2">
      <c r="B176" s="39" t="s">
        <v>2513</v>
      </c>
      <c r="C176" s="422" t="s">
        <v>2514</v>
      </c>
      <c r="D176" s="424">
        <v>162</v>
      </c>
      <c r="E176" s="2" t="s">
        <v>42</v>
      </c>
      <c r="F176" s="436"/>
      <c r="G176" s="424">
        <v>3</v>
      </c>
      <c r="H176" s="424"/>
      <c r="I176" s="424"/>
      <c r="J176" s="424"/>
      <c r="K176" s="424"/>
      <c r="L176" s="424"/>
      <c r="M176" s="424"/>
      <c r="N176" s="424"/>
      <c r="O176" s="424"/>
      <c r="P176" s="424"/>
      <c r="Q176" s="424"/>
      <c r="R176" s="426"/>
      <c r="S176" s="322" t="s">
        <v>1225</v>
      </c>
      <c r="T176" s="56"/>
      <c r="U176" s="424"/>
      <c r="V176" s="424"/>
      <c r="W176" s="1"/>
      <c r="X176" s="2"/>
      <c r="Y176" s="36"/>
      <c r="Z176" s="424"/>
      <c r="AA176" s="424"/>
      <c r="AB176" s="1"/>
      <c r="AC176" s="2"/>
      <c r="AD176" s="32"/>
      <c r="AE176" s="1"/>
      <c r="AF176" s="425"/>
    </row>
    <row r="177" spans="2:32" x14ac:dyDescent="0.2">
      <c r="B177" s="39" t="s">
        <v>2513</v>
      </c>
      <c r="C177" s="422" t="s">
        <v>2514</v>
      </c>
      <c r="D177" s="424">
        <v>163</v>
      </c>
      <c r="E177" s="2" t="s">
        <v>42</v>
      </c>
      <c r="F177" s="436"/>
      <c r="G177" s="424">
        <v>3</v>
      </c>
      <c r="H177" s="424"/>
      <c r="I177" s="424"/>
      <c r="J177" s="424"/>
      <c r="K177" s="424"/>
      <c r="L177" s="424"/>
      <c r="M177" s="424"/>
      <c r="N177" s="424"/>
      <c r="O177" s="424"/>
      <c r="P177" s="424"/>
      <c r="Q177" s="424"/>
      <c r="R177" s="426"/>
      <c r="S177" s="322" t="s">
        <v>1987</v>
      </c>
      <c r="T177" s="56"/>
      <c r="U177" s="424"/>
      <c r="V177" s="424"/>
      <c r="W177" s="1"/>
      <c r="X177" s="2"/>
      <c r="Y177" s="36"/>
      <c r="Z177" s="424"/>
      <c r="AA177" s="424"/>
      <c r="AB177" s="1"/>
      <c r="AC177" s="2"/>
      <c r="AD177" s="32"/>
      <c r="AE177" s="1"/>
      <c r="AF177" s="425"/>
    </row>
    <row r="178" spans="2:32" x14ac:dyDescent="0.2">
      <c r="B178" s="39" t="s">
        <v>2513</v>
      </c>
      <c r="C178" s="422" t="s">
        <v>2514</v>
      </c>
      <c r="D178" s="424">
        <v>164</v>
      </c>
      <c r="E178" s="2" t="s">
        <v>42</v>
      </c>
      <c r="F178" s="436"/>
      <c r="G178" s="424">
        <v>4</v>
      </c>
      <c r="H178" s="424"/>
      <c r="I178" s="424"/>
      <c r="J178" s="424"/>
      <c r="K178" s="424"/>
      <c r="L178" s="424"/>
      <c r="M178" s="424"/>
      <c r="N178" s="424"/>
      <c r="O178" s="424"/>
      <c r="P178" s="424"/>
      <c r="Q178" s="424"/>
      <c r="R178" s="426"/>
      <c r="S178" s="320" t="s">
        <v>2732</v>
      </c>
      <c r="T178" s="56"/>
      <c r="U178" s="424"/>
      <c r="V178" s="424"/>
      <c r="W178" s="1"/>
      <c r="X178" s="2"/>
      <c r="Y178" s="36"/>
      <c r="Z178" s="424"/>
      <c r="AA178" s="424"/>
      <c r="AB178" s="1"/>
      <c r="AC178" s="2"/>
      <c r="AD178" s="32"/>
      <c r="AE178" s="1"/>
      <c r="AF178" s="425"/>
    </row>
    <row r="179" spans="2:32" x14ac:dyDescent="0.2">
      <c r="B179" s="39" t="s">
        <v>2513</v>
      </c>
      <c r="C179" s="422" t="s">
        <v>2514</v>
      </c>
      <c r="D179" s="424">
        <v>165</v>
      </c>
      <c r="E179" s="2" t="s">
        <v>42</v>
      </c>
      <c r="F179" s="436"/>
      <c r="G179" s="424">
        <v>3</v>
      </c>
      <c r="H179" s="424"/>
      <c r="I179" s="424"/>
      <c r="J179" s="424"/>
      <c r="K179" s="424"/>
      <c r="L179" s="424"/>
      <c r="M179" s="424"/>
      <c r="N179" s="424"/>
      <c r="O179" s="424"/>
      <c r="P179" s="424"/>
      <c r="Q179" s="424"/>
      <c r="R179" s="426"/>
      <c r="S179" s="322" t="s">
        <v>2610</v>
      </c>
      <c r="T179" s="56"/>
      <c r="U179" s="424"/>
      <c r="V179" s="424"/>
      <c r="W179" s="1"/>
      <c r="X179" s="2"/>
      <c r="Y179" s="36"/>
      <c r="Z179" s="424"/>
      <c r="AA179" s="424"/>
      <c r="AB179" s="1"/>
      <c r="AC179" s="2"/>
      <c r="AD179" s="32"/>
      <c r="AE179" s="1"/>
      <c r="AF179" s="425"/>
    </row>
    <row r="180" spans="2:32" x14ac:dyDescent="0.2">
      <c r="B180" s="39" t="s">
        <v>2513</v>
      </c>
      <c r="C180" s="422" t="s">
        <v>2514</v>
      </c>
      <c r="D180" s="424">
        <v>166</v>
      </c>
      <c r="E180" s="2" t="s">
        <v>44</v>
      </c>
      <c r="F180" s="436"/>
      <c r="G180" s="424">
        <v>1</v>
      </c>
      <c r="H180" s="424">
        <v>6</v>
      </c>
      <c r="I180" s="424"/>
      <c r="J180" s="424"/>
      <c r="K180" s="424"/>
      <c r="L180" s="424"/>
      <c r="M180" s="424"/>
      <c r="N180" s="424">
        <v>3</v>
      </c>
      <c r="O180" s="424"/>
      <c r="P180" s="424"/>
      <c r="Q180" s="424"/>
      <c r="R180" s="426"/>
      <c r="S180" s="322" t="s">
        <v>2611</v>
      </c>
      <c r="T180" s="56"/>
      <c r="U180" s="424"/>
      <c r="V180" s="424"/>
      <c r="W180" s="1"/>
      <c r="X180" s="2"/>
      <c r="Y180" s="36"/>
      <c r="Z180" s="424"/>
      <c r="AA180" s="424"/>
      <c r="AB180" s="1"/>
      <c r="AC180" s="2"/>
      <c r="AD180" s="32"/>
      <c r="AE180" s="1"/>
      <c r="AF180" s="425"/>
    </row>
    <row r="181" spans="2:32" x14ac:dyDescent="0.2">
      <c r="B181" s="39" t="s">
        <v>2513</v>
      </c>
      <c r="C181" s="422" t="s">
        <v>2514</v>
      </c>
      <c r="D181" s="424">
        <v>167</v>
      </c>
      <c r="E181" s="2" t="s">
        <v>42</v>
      </c>
      <c r="F181" s="436"/>
      <c r="G181" s="424">
        <v>3</v>
      </c>
      <c r="H181" s="424"/>
      <c r="I181" s="424"/>
      <c r="J181" s="424"/>
      <c r="K181" s="424"/>
      <c r="L181" s="424"/>
      <c r="M181" s="424"/>
      <c r="N181" s="424"/>
      <c r="O181" s="424"/>
      <c r="P181" s="424"/>
      <c r="Q181" s="424"/>
      <c r="R181" s="426"/>
      <c r="S181" s="320" t="s">
        <v>2733</v>
      </c>
      <c r="T181" s="56"/>
      <c r="U181" s="424"/>
      <c r="V181" s="424"/>
      <c r="W181" s="1"/>
      <c r="X181" s="2"/>
      <c r="Y181" s="36"/>
      <c r="Z181" s="424"/>
      <c r="AA181" s="424"/>
      <c r="AB181" s="1"/>
      <c r="AC181" s="2"/>
      <c r="AD181" s="32"/>
      <c r="AE181" s="1"/>
      <c r="AF181" s="425"/>
    </row>
    <row r="182" spans="2:32" x14ac:dyDescent="0.2">
      <c r="B182" s="39" t="s">
        <v>2513</v>
      </c>
      <c r="C182" s="422" t="s">
        <v>2514</v>
      </c>
      <c r="D182" s="424">
        <v>168</v>
      </c>
      <c r="E182" s="2" t="s">
        <v>42</v>
      </c>
      <c r="F182" s="436"/>
      <c r="G182" s="424">
        <v>3</v>
      </c>
      <c r="H182" s="424"/>
      <c r="I182" s="424"/>
      <c r="J182" s="424"/>
      <c r="K182" s="424"/>
      <c r="L182" s="424"/>
      <c r="M182" s="424"/>
      <c r="N182" s="424"/>
      <c r="O182" s="424"/>
      <c r="P182" s="424"/>
      <c r="Q182" s="424"/>
      <c r="R182" s="426"/>
      <c r="S182" s="320" t="s">
        <v>2734</v>
      </c>
      <c r="T182" s="56"/>
      <c r="U182" s="424"/>
      <c r="V182" s="424"/>
      <c r="W182" s="1"/>
      <c r="X182" s="2"/>
      <c r="Y182" s="36"/>
      <c r="Z182" s="424"/>
      <c r="AA182" s="424"/>
      <c r="AB182" s="1"/>
      <c r="AC182" s="2"/>
      <c r="AD182" s="32"/>
      <c r="AE182" s="1"/>
      <c r="AF182" s="425"/>
    </row>
    <row r="183" spans="2:32" x14ac:dyDescent="0.2">
      <c r="B183" s="39" t="s">
        <v>2513</v>
      </c>
      <c r="C183" s="422" t="s">
        <v>2514</v>
      </c>
      <c r="D183" s="424">
        <v>169</v>
      </c>
      <c r="E183" s="2" t="s">
        <v>42</v>
      </c>
      <c r="F183" s="436"/>
      <c r="G183" s="424">
        <v>3</v>
      </c>
      <c r="H183" s="424"/>
      <c r="I183" s="424"/>
      <c r="J183" s="424"/>
      <c r="K183" s="424"/>
      <c r="L183" s="424"/>
      <c r="M183" s="424"/>
      <c r="N183" s="424"/>
      <c r="O183" s="424"/>
      <c r="P183" s="424"/>
      <c r="Q183" s="424"/>
      <c r="R183" s="426"/>
      <c r="S183" s="322" t="s">
        <v>1987</v>
      </c>
      <c r="T183" s="56"/>
      <c r="U183" s="424"/>
      <c r="V183" s="424"/>
      <c r="W183" s="1"/>
      <c r="X183" s="2"/>
      <c r="Y183" s="36"/>
      <c r="Z183" s="424"/>
      <c r="AA183" s="424"/>
      <c r="AB183" s="1"/>
      <c r="AC183" s="2"/>
      <c r="AD183" s="32"/>
      <c r="AE183" s="1"/>
      <c r="AF183" s="425"/>
    </row>
    <row r="184" spans="2:32" x14ac:dyDescent="0.2">
      <c r="B184" s="39" t="s">
        <v>2513</v>
      </c>
      <c r="C184" s="422" t="s">
        <v>2514</v>
      </c>
      <c r="D184" s="424">
        <v>170</v>
      </c>
      <c r="E184" s="2" t="s">
        <v>44</v>
      </c>
      <c r="F184" s="436"/>
      <c r="G184" s="424">
        <v>1</v>
      </c>
      <c r="H184" s="424">
        <v>6</v>
      </c>
      <c r="I184" s="424"/>
      <c r="J184" s="424"/>
      <c r="K184" s="424"/>
      <c r="L184" s="424"/>
      <c r="M184" s="424"/>
      <c r="N184" s="424"/>
      <c r="O184" s="424"/>
      <c r="P184" s="424"/>
      <c r="Q184" s="424"/>
      <c r="R184" s="426"/>
      <c r="S184" s="321" t="s">
        <v>2249</v>
      </c>
      <c r="T184" s="56"/>
      <c r="U184" s="424"/>
      <c r="V184" s="424"/>
      <c r="W184" s="1"/>
      <c r="X184" s="2"/>
      <c r="Y184" s="36"/>
      <c r="Z184" s="424"/>
      <c r="AA184" s="424"/>
      <c r="AB184" s="1"/>
      <c r="AC184" s="2"/>
      <c r="AD184" s="32"/>
      <c r="AE184" s="1"/>
      <c r="AF184" s="425"/>
    </row>
    <row r="185" spans="2:32" x14ac:dyDescent="0.2">
      <c r="B185" s="39" t="s">
        <v>2513</v>
      </c>
      <c r="C185" s="422" t="s">
        <v>2514</v>
      </c>
      <c r="D185" s="424">
        <v>171</v>
      </c>
      <c r="E185" s="2" t="s">
        <v>1529</v>
      </c>
      <c r="F185" s="436"/>
      <c r="G185" s="424"/>
      <c r="H185" s="424"/>
      <c r="I185" s="424"/>
      <c r="J185" s="424"/>
      <c r="K185" s="424"/>
      <c r="L185" s="424"/>
      <c r="M185" s="424"/>
      <c r="N185" s="424"/>
      <c r="O185" s="424"/>
      <c r="P185" s="424"/>
      <c r="Q185" s="424"/>
      <c r="R185" s="426"/>
      <c r="S185" s="322" t="s">
        <v>1118</v>
      </c>
      <c r="T185" s="56"/>
      <c r="U185" s="424"/>
      <c r="V185" s="424"/>
      <c r="W185" s="1"/>
      <c r="X185" s="2"/>
      <c r="Y185" s="36"/>
      <c r="Z185" s="424"/>
      <c r="AA185" s="424"/>
      <c r="AB185" s="1"/>
      <c r="AC185" s="2"/>
      <c r="AD185" s="32"/>
      <c r="AE185" s="1"/>
      <c r="AF185" s="425"/>
    </row>
    <row r="186" spans="2:32" x14ac:dyDescent="0.2">
      <c r="B186" s="39" t="s">
        <v>2513</v>
      </c>
      <c r="C186" s="422" t="s">
        <v>2514</v>
      </c>
      <c r="D186" s="424">
        <v>172</v>
      </c>
      <c r="E186" s="2" t="s">
        <v>50</v>
      </c>
      <c r="F186" s="436"/>
      <c r="G186" s="424">
        <v>1</v>
      </c>
      <c r="H186" s="424">
        <v>6</v>
      </c>
      <c r="I186" s="424"/>
      <c r="J186" s="424"/>
      <c r="K186" s="424"/>
      <c r="L186" s="424"/>
      <c r="M186" s="424"/>
      <c r="N186" s="424"/>
      <c r="O186" s="424"/>
      <c r="P186" s="424"/>
      <c r="Q186" s="424"/>
      <c r="R186" s="426"/>
      <c r="S186" s="322" t="s">
        <v>2612</v>
      </c>
      <c r="T186" s="56"/>
      <c r="U186" s="424"/>
      <c r="V186" s="424"/>
      <c r="W186" s="1"/>
      <c r="X186" s="2"/>
      <c r="Y186" s="36"/>
      <c r="Z186" s="424"/>
      <c r="AA186" s="424"/>
      <c r="AB186" s="1"/>
      <c r="AC186" s="2"/>
      <c r="AD186" s="32"/>
      <c r="AE186" s="1"/>
      <c r="AF186" s="425"/>
    </row>
    <row r="187" spans="2:32" x14ac:dyDescent="0.2">
      <c r="B187" s="39" t="s">
        <v>2513</v>
      </c>
      <c r="C187" s="422" t="s">
        <v>2514</v>
      </c>
      <c r="D187" s="424">
        <v>173</v>
      </c>
      <c r="E187" s="2" t="s">
        <v>1529</v>
      </c>
      <c r="F187" s="436"/>
      <c r="G187" s="424"/>
      <c r="H187" s="424">
        <v>3</v>
      </c>
      <c r="I187" s="424"/>
      <c r="J187" s="424"/>
      <c r="K187" s="424"/>
      <c r="L187" s="424"/>
      <c r="M187" s="424"/>
      <c r="N187" s="424"/>
      <c r="O187" s="424"/>
      <c r="P187" s="424"/>
      <c r="Q187" s="424"/>
      <c r="R187" s="426"/>
      <c r="S187" s="322" t="s">
        <v>1505</v>
      </c>
      <c r="T187" s="56"/>
      <c r="U187" s="424"/>
      <c r="V187" s="424"/>
      <c r="W187" s="1"/>
      <c r="X187" s="2"/>
      <c r="Y187" s="36"/>
      <c r="Z187" s="424"/>
      <c r="AA187" s="424"/>
      <c r="AB187" s="1"/>
      <c r="AC187" s="2"/>
      <c r="AD187" s="32"/>
      <c r="AE187" s="1"/>
      <c r="AF187" s="425"/>
    </row>
    <row r="188" spans="2:32" x14ac:dyDescent="0.2">
      <c r="B188" s="39" t="s">
        <v>2513</v>
      </c>
      <c r="C188" s="422" t="s">
        <v>2514</v>
      </c>
      <c r="D188" s="424">
        <v>174</v>
      </c>
      <c r="E188" s="2" t="s">
        <v>50</v>
      </c>
      <c r="F188" s="436"/>
      <c r="G188" s="424">
        <v>1</v>
      </c>
      <c r="H188" s="424">
        <v>6</v>
      </c>
      <c r="I188" s="424"/>
      <c r="J188" s="424"/>
      <c r="K188" s="424"/>
      <c r="L188" s="424"/>
      <c r="M188" s="424"/>
      <c r="N188" s="424"/>
      <c r="O188" s="424"/>
      <c r="P188" s="424"/>
      <c r="Q188" s="424"/>
      <c r="R188" s="426"/>
      <c r="S188" s="322" t="s">
        <v>2613</v>
      </c>
      <c r="T188" s="56"/>
      <c r="U188" s="424"/>
      <c r="V188" s="424"/>
      <c r="W188" s="1"/>
      <c r="X188" s="2"/>
      <c r="Y188" s="36"/>
      <c r="Z188" s="424"/>
      <c r="AA188" s="424"/>
      <c r="AB188" s="1"/>
      <c r="AC188" s="2"/>
      <c r="AD188" s="32"/>
      <c r="AE188" s="1"/>
      <c r="AF188" s="425"/>
    </row>
    <row r="189" spans="2:32" x14ac:dyDescent="0.2">
      <c r="B189" s="39" t="s">
        <v>2513</v>
      </c>
      <c r="C189" s="422" t="s">
        <v>2514</v>
      </c>
      <c r="D189" s="424">
        <v>175</v>
      </c>
      <c r="E189" s="2" t="s">
        <v>1529</v>
      </c>
      <c r="F189" s="436"/>
      <c r="G189" s="424"/>
      <c r="H189" s="424">
        <v>3</v>
      </c>
      <c r="I189" s="424"/>
      <c r="J189" s="424"/>
      <c r="K189" s="424"/>
      <c r="L189" s="424"/>
      <c r="M189" s="424"/>
      <c r="N189" s="424">
        <v>3</v>
      </c>
      <c r="O189" s="424"/>
      <c r="P189" s="424"/>
      <c r="Q189" s="424"/>
      <c r="R189" s="426"/>
      <c r="S189" s="322" t="s">
        <v>2614</v>
      </c>
      <c r="T189" s="56"/>
      <c r="U189" s="424"/>
      <c r="V189" s="424"/>
      <c r="W189" s="1"/>
      <c r="X189" s="2"/>
      <c r="Y189" s="36"/>
      <c r="Z189" s="424"/>
      <c r="AA189" s="424"/>
      <c r="AB189" s="1"/>
      <c r="AC189" s="2"/>
      <c r="AD189" s="32"/>
      <c r="AE189" s="1"/>
      <c r="AF189" s="425"/>
    </row>
    <row r="190" spans="2:32" x14ac:dyDescent="0.2">
      <c r="B190" s="39" t="s">
        <v>2513</v>
      </c>
      <c r="C190" s="422" t="s">
        <v>2514</v>
      </c>
      <c r="D190" s="424">
        <v>176</v>
      </c>
      <c r="E190" s="2" t="s">
        <v>1529</v>
      </c>
      <c r="F190" s="436"/>
      <c r="G190" s="424"/>
      <c r="H190" s="424">
        <v>3</v>
      </c>
      <c r="I190" s="424"/>
      <c r="J190" s="424"/>
      <c r="K190" s="424"/>
      <c r="L190" s="424"/>
      <c r="M190" s="424"/>
      <c r="N190" s="424"/>
      <c r="O190" s="424"/>
      <c r="P190" s="424"/>
      <c r="Q190" s="424"/>
      <c r="R190" s="426"/>
      <c r="S190" s="322" t="s">
        <v>1505</v>
      </c>
      <c r="T190" s="56"/>
      <c r="U190" s="424"/>
      <c r="V190" s="424"/>
      <c r="W190" s="1"/>
      <c r="X190" s="2"/>
      <c r="Y190" s="36"/>
      <c r="Z190" s="424"/>
      <c r="AA190" s="424"/>
      <c r="AB190" s="1"/>
      <c r="AC190" s="2"/>
      <c r="AD190" s="32"/>
      <c r="AE190" s="1"/>
      <c r="AF190" s="425"/>
    </row>
    <row r="191" spans="2:32" x14ac:dyDescent="0.2">
      <c r="B191" s="39" t="s">
        <v>2513</v>
      </c>
      <c r="C191" s="422" t="s">
        <v>2514</v>
      </c>
      <c r="D191" s="424">
        <v>177</v>
      </c>
      <c r="E191" s="2" t="s">
        <v>1529</v>
      </c>
      <c r="F191" s="436"/>
      <c r="G191" s="424"/>
      <c r="H191" s="424">
        <v>3</v>
      </c>
      <c r="I191" s="424"/>
      <c r="J191" s="424"/>
      <c r="K191" s="424"/>
      <c r="L191" s="424"/>
      <c r="M191" s="424"/>
      <c r="N191" s="424"/>
      <c r="O191" s="424"/>
      <c r="P191" s="424"/>
      <c r="Q191" s="424"/>
      <c r="R191" s="426"/>
      <c r="S191" s="322" t="s">
        <v>1505</v>
      </c>
      <c r="T191" s="56"/>
      <c r="U191" s="424"/>
      <c r="V191" s="424"/>
      <c r="W191" s="1"/>
      <c r="X191" s="2"/>
      <c r="Y191" s="36"/>
      <c r="Z191" s="424"/>
      <c r="AA191" s="424"/>
      <c r="AB191" s="1"/>
      <c r="AC191" s="2"/>
      <c r="AD191" s="32"/>
      <c r="AE191" s="1"/>
      <c r="AF191" s="425"/>
    </row>
    <row r="192" spans="2:32" x14ac:dyDescent="0.2">
      <c r="B192" s="39" t="s">
        <v>2513</v>
      </c>
      <c r="C192" s="422" t="s">
        <v>2514</v>
      </c>
      <c r="D192" s="424">
        <v>178</v>
      </c>
      <c r="E192" s="2" t="s">
        <v>1529</v>
      </c>
      <c r="F192" s="436"/>
      <c r="G192" s="424"/>
      <c r="H192" s="424">
        <v>3</v>
      </c>
      <c r="I192" s="424"/>
      <c r="J192" s="424"/>
      <c r="K192" s="424"/>
      <c r="L192" s="424"/>
      <c r="M192" s="424"/>
      <c r="N192" s="424">
        <v>3</v>
      </c>
      <c r="O192" s="424"/>
      <c r="P192" s="424"/>
      <c r="Q192" s="424"/>
      <c r="R192" s="426"/>
      <c r="S192" s="322" t="s">
        <v>2614</v>
      </c>
      <c r="T192" s="56"/>
      <c r="U192" s="424"/>
      <c r="V192" s="424"/>
      <c r="W192" s="1"/>
      <c r="X192" s="2"/>
      <c r="Y192" s="36"/>
      <c r="Z192" s="424"/>
      <c r="AA192" s="424"/>
      <c r="AB192" s="1"/>
      <c r="AC192" s="2"/>
      <c r="AD192" s="32"/>
      <c r="AE192" s="1"/>
      <c r="AF192" s="425"/>
    </row>
    <row r="193" spans="2:32" x14ac:dyDescent="0.2">
      <c r="B193" s="39" t="s">
        <v>2513</v>
      </c>
      <c r="C193" s="422" t="s">
        <v>2514</v>
      </c>
      <c r="D193" s="424">
        <v>179</v>
      </c>
      <c r="E193" s="2" t="s">
        <v>50</v>
      </c>
      <c r="F193" s="436"/>
      <c r="G193" s="424">
        <v>2</v>
      </c>
      <c r="H193" s="424">
        <v>6</v>
      </c>
      <c r="I193" s="424"/>
      <c r="J193" s="424"/>
      <c r="K193" s="424"/>
      <c r="L193" s="424"/>
      <c r="M193" s="424"/>
      <c r="N193" s="424"/>
      <c r="O193" s="424"/>
      <c r="P193" s="424"/>
      <c r="Q193" s="424"/>
      <c r="R193" s="426"/>
      <c r="S193" s="322" t="s">
        <v>1118</v>
      </c>
      <c r="T193" s="56"/>
      <c r="U193" s="424"/>
      <c r="V193" s="424"/>
      <c r="W193" s="1"/>
      <c r="X193" s="2"/>
      <c r="Y193" s="36"/>
      <c r="Z193" s="424"/>
      <c r="AA193" s="424"/>
      <c r="AB193" s="1"/>
      <c r="AC193" s="2"/>
      <c r="AD193" s="32"/>
      <c r="AE193" s="1"/>
      <c r="AF193" s="425"/>
    </row>
    <row r="194" spans="2:32" x14ac:dyDescent="0.2">
      <c r="B194" s="39" t="s">
        <v>2513</v>
      </c>
      <c r="C194" s="422" t="s">
        <v>2514</v>
      </c>
      <c r="D194" s="424">
        <v>180</v>
      </c>
      <c r="E194" s="2" t="s">
        <v>44</v>
      </c>
      <c r="F194" s="436"/>
      <c r="G194" s="424">
        <v>1</v>
      </c>
      <c r="H194" s="424">
        <v>6</v>
      </c>
      <c r="I194" s="424"/>
      <c r="J194" s="424"/>
      <c r="K194" s="424"/>
      <c r="L194" s="424"/>
      <c r="M194" s="424"/>
      <c r="N194" s="424"/>
      <c r="O194" s="424"/>
      <c r="P194" s="424"/>
      <c r="Q194" s="424"/>
      <c r="R194" s="426"/>
      <c r="S194" s="322" t="s">
        <v>2615</v>
      </c>
      <c r="T194" s="56"/>
      <c r="U194" s="424"/>
      <c r="V194" s="424"/>
      <c r="W194" s="1"/>
      <c r="X194" s="2"/>
      <c r="Y194" s="36"/>
      <c r="Z194" s="424"/>
      <c r="AA194" s="424"/>
      <c r="AB194" s="1"/>
      <c r="AC194" s="2"/>
      <c r="AD194" s="32"/>
      <c r="AE194" s="1"/>
      <c r="AF194" s="425"/>
    </row>
    <row r="195" spans="2:32" x14ac:dyDescent="0.2">
      <c r="B195" s="39" t="s">
        <v>2513</v>
      </c>
      <c r="C195" s="422" t="s">
        <v>2514</v>
      </c>
      <c r="D195" s="424">
        <v>181</v>
      </c>
      <c r="E195" s="2" t="s">
        <v>1110</v>
      </c>
      <c r="F195" s="436"/>
      <c r="G195" s="424">
        <v>1</v>
      </c>
      <c r="H195" s="424">
        <v>6</v>
      </c>
      <c r="I195" s="424">
        <v>3</v>
      </c>
      <c r="J195" s="424"/>
      <c r="K195" s="424">
        <v>3</v>
      </c>
      <c r="L195" s="424"/>
      <c r="M195" s="424"/>
      <c r="N195" s="424">
        <v>3</v>
      </c>
      <c r="O195" s="424"/>
      <c r="P195" s="424"/>
      <c r="Q195" s="424"/>
      <c r="R195" s="426"/>
      <c r="S195" s="322" t="s">
        <v>2616</v>
      </c>
      <c r="T195" s="56"/>
      <c r="U195" s="424"/>
      <c r="V195" s="424"/>
      <c r="W195" s="1"/>
      <c r="X195" s="2"/>
      <c r="Y195" s="36"/>
      <c r="Z195" s="424"/>
      <c r="AA195" s="424"/>
      <c r="AB195" s="1"/>
      <c r="AC195" s="2"/>
      <c r="AD195" s="32"/>
      <c r="AE195" s="1"/>
      <c r="AF195" s="425"/>
    </row>
    <row r="196" spans="2:32" x14ac:dyDescent="0.2">
      <c r="B196" s="39" t="s">
        <v>2513</v>
      </c>
      <c r="C196" s="422" t="s">
        <v>2514</v>
      </c>
      <c r="D196" s="424">
        <v>182</v>
      </c>
      <c r="E196" s="2" t="s">
        <v>52</v>
      </c>
      <c r="F196" s="436"/>
      <c r="G196" s="424"/>
      <c r="H196" s="424">
        <v>3</v>
      </c>
      <c r="I196" s="424"/>
      <c r="J196" s="424"/>
      <c r="K196" s="424">
        <v>3</v>
      </c>
      <c r="L196" s="424"/>
      <c r="M196" s="424"/>
      <c r="N196" s="424">
        <v>3</v>
      </c>
      <c r="O196" s="424"/>
      <c r="P196" s="424"/>
      <c r="Q196" s="424"/>
      <c r="R196" s="426"/>
      <c r="S196" s="321" t="s">
        <v>2617</v>
      </c>
      <c r="T196" s="56"/>
      <c r="U196" s="424"/>
      <c r="V196" s="424"/>
      <c r="W196" s="1"/>
      <c r="X196" s="2"/>
      <c r="Y196" s="36"/>
      <c r="Z196" s="424"/>
      <c r="AA196" s="424"/>
      <c r="AB196" s="1"/>
      <c r="AC196" s="2"/>
      <c r="AD196" s="32"/>
      <c r="AE196" s="1"/>
      <c r="AF196" s="425"/>
    </row>
    <row r="197" spans="2:32" x14ac:dyDescent="0.2">
      <c r="B197" s="39" t="s">
        <v>2513</v>
      </c>
      <c r="C197" s="422" t="s">
        <v>2514</v>
      </c>
      <c r="D197" s="424">
        <v>183</v>
      </c>
      <c r="E197" s="2" t="s">
        <v>42</v>
      </c>
      <c r="F197" s="436"/>
      <c r="G197" s="424">
        <v>3</v>
      </c>
      <c r="H197" s="424"/>
      <c r="I197" s="424"/>
      <c r="J197" s="424"/>
      <c r="K197" s="424"/>
      <c r="L197" s="424"/>
      <c r="M197" s="424"/>
      <c r="N197" s="424"/>
      <c r="O197" s="424"/>
      <c r="P197" s="424"/>
      <c r="Q197" s="424"/>
      <c r="R197" s="426"/>
      <c r="S197" s="322" t="s">
        <v>1987</v>
      </c>
      <c r="T197" s="56"/>
      <c r="U197" s="424"/>
      <c r="V197" s="424"/>
      <c r="W197" s="1"/>
      <c r="X197" s="2"/>
      <c r="Y197" s="36"/>
      <c r="Z197" s="424"/>
      <c r="AA197" s="424"/>
      <c r="AB197" s="1"/>
      <c r="AC197" s="2"/>
      <c r="AD197" s="32"/>
      <c r="AE197" s="1"/>
      <c r="AF197" s="425"/>
    </row>
    <row r="198" spans="2:32" x14ac:dyDescent="0.2">
      <c r="B198" s="39" t="s">
        <v>2513</v>
      </c>
      <c r="C198" s="422" t="s">
        <v>2514</v>
      </c>
      <c r="D198" s="424">
        <v>184</v>
      </c>
      <c r="E198" s="2" t="s">
        <v>44</v>
      </c>
      <c r="F198" s="436"/>
      <c r="G198" s="424">
        <v>1</v>
      </c>
      <c r="H198" s="424">
        <v>3</v>
      </c>
      <c r="I198" s="424">
        <v>3</v>
      </c>
      <c r="J198" s="424"/>
      <c r="K198" s="424"/>
      <c r="L198" s="424"/>
      <c r="M198" s="424"/>
      <c r="N198" s="424">
        <v>3</v>
      </c>
      <c r="O198" s="424"/>
      <c r="P198" s="424"/>
      <c r="Q198" s="424"/>
      <c r="R198" s="426"/>
      <c r="S198" s="322" t="s">
        <v>2618</v>
      </c>
      <c r="T198" s="56"/>
      <c r="U198" s="424"/>
      <c r="V198" s="424"/>
      <c r="W198" s="1"/>
      <c r="X198" s="2"/>
      <c r="Y198" s="36"/>
      <c r="Z198" s="424"/>
      <c r="AA198" s="424"/>
      <c r="AB198" s="1"/>
      <c r="AC198" s="2"/>
      <c r="AD198" s="32"/>
      <c r="AE198" s="1"/>
      <c r="AF198" s="425"/>
    </row>
    <row r="199" spans="2:32" x14ac:dyDescent="0.2">
      <c r="B199" s="39" t="s">
        <v>2513</v>
      </c>
      <c r="C199" s="422" t="s">
        <v>2514</v>
      </c>
      <c r="D199" s="424">
        <v>185</v>
      </c>
      <c r="E199" s="2" t="s">
        <v>42</v>
      </c>
      <c r="F199" s="436"/>
      <c r="G199" s="424">
        <v>3</v>
      </c>
      <c r="H199" s="424"/>
      <c r="I199" s="424"/>
      <c r="J199" s="424"/>
      <c r="K199" s="424"/>
      <c r="L199" s="424"/>
      <c r="M199" s="424"/>
      <c r="N199" s="424"/>
      <c r="O199" s="424"/>
      <c r="P199" s="424"/>
      <c r="Q199" s="424"/>
      <c r="R199" s="426"/>
      <c r="S199" s="322" t="s">
        <v>1987</v>
      </c>
      <c r="T199" s="56"/>
      <c r="U199" s="424"/>
      <c r="V199" s="424"/>
      <c r="W199" s="1"/>
      <c r="X199" s="2"/>
      <c r="Y199" s="36"/>
      <c r="Z199" s="424"/>
      <c r="AA199" s="424"/>
      <c r="AB199" s="1"/>
      <c r="AC199" s="2"/>
      <c r="AD199" s="32"/>
      <c r="AE199" s="1"/>
      <c r="AF199" s="425"/>
    </row>
    <row r="200" spans="2:32" x14ac:dyDescent="0.2">
      <c r="B200" s="39" t="s">
        <v>2513</v>
      </c>
      <c r="C200" s="422" t="s">
        <v>2514</v>
      </c>
      <c r="D200" s="424">
        <v>186</v>
      </c>
      <c r="E200" s="2" t="s">
        <v>42</v>
      </c>
      <c r="F200" s="436"/>
      <c r="G200" s="424">
        <v>3</v>
      </c>
      <c r="H200" s="424"/>
      <c r="I200" s="424"/>
      <c r="J200" s="424"/>
      <c r="K200" s="424"/>
      <c r="L200" s="424"/>
      <c r="M200" s="424"/>
      <c r="N200" s="424">
        <v>3</v>
      </c>
      <c r="O200" s="424"/>
      <c r="P200" s="424"/>
      <c r="Q200" s="424"/>
      <c r="R200" s="426"/>
      <c r="S200" s="322" t="s">
        <v>2619</v>
      </c>
      <c r="T200" s="56"/>
      <c r="U200" s="424"/>
      <c r="V200" s="424"/>
      <c r="W200" s="1"/>
      <c r="X200" s="2"/>
      <c r="Y200" s="36"/>
      <c r="Z200" s="424"/>
      <c r="AA200" s="424"/>
      <c r="AB200" s="1"/>
      <c r="AC200" s="2"/>
      <c r="AD200" s="32"/>
      <c r="AE200" s="1"/>
      <c r="AF200" s="425"/>
    </row>
    <row r="201" spans="2:32" x14ac:dyDescent="0.2">
      <c r="B201" s="39" t="s">
        <v>2513</v>
      </c>
      <c r="C201" s="422" t="s">
        <v>2514</v>
      </c>
      <c r="D201" s="424">
        <v>187</v>
      </c>
      <c r="E201" s="2" t="s">
        <v>42</v>
      </c>
      <c r="F201" s="436"/>
      <c r="G201" s="424">
        <v>3</v>
      </c>
      <c r="H201" s="424"/>
      <c r="I201" s="424"/>
      <c r="J201" s="424"/>
      <c r="K201" s="424"/>
      <c r="L201" s="424"/>
      <c r="M201" s="424"/>
      <c r="N201" s="424"/>
      <c r="O201" s="424"/>
      <c r="P201" s="424"/>
      <c r="Q201" s="424"/>
      <c r="R201" s="426"/>
      <c r="S201" s="322" t="s">
        <v>2620</v>
      </c>
      <c r="T201" s="56"/>
      <c r="U201" s="424"/>
      <c r="V201" s="424"/>
      <c r="W201" s="1"/>
      <c r="X201" s="2"/>
      <c r="Y201" s="36"/>
      <c r="Z201" s="424"/>
      <c r="AA201" s="424"/>
      <c r="AB201" s="1"/>
      <c r="AC201" s="2"/>
      <c r="AD201" s="32"/>
      <c r="AE201" s="1"/>
      <c r="AF201" s="425"/>
    </row>
    <row r="202" spans="2:32" x14ac:dyDescent="0.2">
      <c r="B202" s="39" t="s">
        <v>2513</v>
      </c>
      <c r="C202" s="422" t="s">
        <v>2514</v>
      </c>
      <c r="D202" s="424">
        <v>188</v>
      </c>
      <c r="E202" s="2" t="s">
        <v>42</v>
      </c>
      <c r="F202" s="436"/>
      <c r="G202" s="424">
        <v>6</v>
      </c>
      <c r="H202" s="424"/>
      <c r="I202" s="424"/>
      <c r="J202" s="424"/>
      <c r="K202" s="424"/>
      <c r="L202" s="424"/>
      <c r="M202" s="424"/>
      <c r="N202" s="424">
        <v>3</v>
      </c>
      <c r="O202" s="424"/>
      <c r="P202" s="424"/>
      <c r="Q202" s="424"/>
      <c r="R202" s="426"/>
      <c r="S202" s="322" t="s">
        <v>1298</v>
      </c>
      <c r="T202" s="56"/>
      <c r="U202" s="424"/>
      <c r="V202" s="424"/>
      <c r="W202" s="1"/>
      <c r="X202" s="2"/>
      <c r="Y202" s="36"/>
      <c r="Z202" s="424"/>
      <c r="AA202" s="424"/>
      <c r="AB202" s="1"/>
      <c r="AC202" s="2"/>
      <c r="AD202" s="32"/>
      <c r="AE202" s="1"/>
      <c r="AF202" s="425"/>
    </row>
    <row r="203" spans="2:32" x14ac:dyDescent="0.2">
      <c r="B203" s="39" t="s">
        <v>2513</v>
      </c>
      <c r="C203" s="422" t="s">
        <v>2514</v>
      </c>
      <c r="D203" s="424">
        <v>189</v>
      </c>
      <c r="E203" s="2" t="s">
        <v>42</v>
      </c>
      <c r="F203" s="436"/>
      <c r="G203" s="424">
        <v>3</v>
      </c>
      <c r="H203" s="424"/>
      <c r="I203" s="424"/>
      <c r="J203" s="424"/>
      <c r="K203" s="424"/>
      <c r="L203" s="424"/>
      <c r="M203" s="424"/>
      <c r="N203" s="424"/>
      <c r="O203" s="424"/>
      <c r="P203" s="424"/>
      <c r="Q203" s="424"/>
      <c r="R203" s="426"/>
      <c r="S203" s="322" t="s">
        <v>1987</v>
      </c>
      <c r="T203" s="56"/>
      <c r="U203" s="424"/>
      <c r="V203" s="424"/>
      <c r="W203" s="1"/>
      <c r="X203" s="2"/>
      <c r="Y203" s="36"/>
      <c r="Z203" s="424"/>
      <c r="AA203" s="424"/>
      <c r="AB203" s="1"/>
      <c r="AC203" s="2"/>
      <c r="AD203" s="32"/>
      <c r="AE203" s="1"/>
      <c r="AF203" s="425"/>
    </row>
    <row r="204" spans="2:32" x14ac:dyDescent="0.2">
      <c r="B204" s="39" t="s">
        <v>2513</v>
      </c>
      <c r="C204" s="422" t="s">
        <v>2514</v>
      </c>
      <c r="D204" s="424">
        <v>190</v>
      </c>
      <c r="E204" s="2" t="s">
        <v>44</v>
      </c>
      <c r="F204" s="436"/>
      <c r="G204" s="424">
        <v>1</v>
      </c>
      <c r="H204" s="424">
        <v>6</v>
      </c>
      <c r="I204" s="424"/>
      <c r="J204" s="424"/>
      <c r="K204" s="424"/>
      <c r="L204" s="424"/>
      <c r="M204" s="424"/>
      <c r="N204" s="424">
        <v>3</v>
      </c>
      <c r="O204" s="424"/>
      <c r="P204" s="424"/>
      <c r="Q204" s="424"/>
      <c r="R204" s="426"/>
      <c r="S204" s="322" t="s">
        <v>1817</v>
      </c>
      <c r="T204" s="56"/>
      <c r="U204" s="424"/>
      <c r="V204" s="424"/>
      <c r="W204" s="1"/>
      <c r="X204" s="2"/>
      <c r="Y204" s="36"/>
      <c r="Z204" s="424"/>
      <c r="AA204" s="424"/>
      <c r="AB204" s="1"/>
      <c r="AC204" s="2"/>
      <c r="AD204" s="32"/>
      <c r="AE204" s="1"/>
      <c r="AF204" s="425"/>
    </row>
    <row r="205" spans="2:32" x14ac:dyDescent="0.2">
      <c r="B205" s="39" t="s">
        <v>2513</v>
      </c>
      <c r="C205" s="422" t="s">
        <v>2514</v>
      </c>
      <c r="D205" s="424">
        <v>191</v>
      </c>
      <c r="E205" s="2" t="s">
        <v>42</v>
      </c>
      <c r="F205" s="436"/>
      <c r="G205" s="424">
        <v>3</v>
      </c>
      <c r="H205" s="424"/>
      <c r="I205" s="424"/>
      <c r="J205" s="424"/>
      <c r="K205" s="424"/>
      <c r="L205" s="424"/>
      <c r="M205" s="424"/>
      <c r="N205" s="424"/>
      <c r="O205" s="424"/>
      <c r="P205" s="424"/>
      <c r="Q205" s="424"/>
      <c r="R205" s="426"/>
      <c r="S205" s="322" t="s">
        <v>1987</v>
      </c>
      <c r="T205" s="56"/>
      <c r="U205" s="424"/>
      <c r="V205" s="424"/>
      <c r="W205" s="1"/>
      <c r="X205" s="2"/>
      <c r="Y205" s="36"/>
      <c r="Z205" s="424"/>
      <c r="AA205" s="424"/>
      <c r="AB205" s="1"/>
      <c r="AC205" s="2"/>
      <c r="AD205" s="32"/>
      <c r="AE205" s="1"/>
      <c r="AF205" s="425"/>
    </row>
    <row r="206" spans="2:32" x14ac:dyDescent="0.2">
      <c r="B206" s="39" t="s">
        <v>2513</v>
      </c>
      <c r="C206" s="422" t="s">
        <v>2514</v>
      </c>
      <c r="D206" s="424">
        <v>192</v>
      </c>
      <c r="E206" s="2" t="s">
        <v>42</v>
      </c>
      <c r="F206" s="436"/>
      <c r="G206" s="424">
        <v>6</v>
      </c>
      <c r="H206" s="424"/>
      <c r="I206" s="424"/>
      <c r="J206" s="424"/>
      <c r="K206" s="424"/>
      <c r="L206" s="424"/>
      <c r="M206" s="424"/>
      <c r="N206" s="424">
        <v>3</v>
      </c>
      <c r="O206" s="424"/>
      <c r="P206" s="424"/>
      <c r="Q206" s="424"/>
      <c r="R206" s="426"/>
      <c r="S206" s="322" t="s">
        <v>2621</v>
      </c>
      <c r="T206" s="56"/>
      <c r="U206" s="424"/>
      <c r="V206" s="424"/>
      <c r="W206" s="1"/>
      <c r="X206" s="2"/>
      <c r="Y206" s="36"/>
      <c r="Z206" s="424"/>
      <c r="AA206" s="424"/>
      <c r="AB206" s="1"/>
      <c r="AC206" s="2"/>
      <c r="AD206" s="32"/>
      <c r="AE206" s="1"/>
      <c r="AF206" s="425"/>
    </row>
    <row r="207" spans="2:32" x14ac:dyDescent="0.2">
      <c r="B207" s="39" t="s">
        <v>2513</v>
      </c>
      <c r="C207" s="422" t="s">
        <v>2514</v>
      </c>
      <c r="D207" s="424">
        <v>193</v>
      </c>
      <c r="E207" s="2" t="s">
        <v>42</v>
      </c>
      <c r="F207" s="436"/>
      <c r="G207" s="424">
        <v>6</v>
      </c>
      <c r="H207" s="424"/>
      <c r="I207" s="424"/>
      <c r="J207" s="424"/>
      <c r="K207" s="424"/>
      <c r="L207" s="424"/>
      <c r="M207" s="424"/>
      <c r="N207" s="424"/>
      <c r="O207" s="424"/>
      <c r="P207" s="424"/>
      <c r="Q207" s="424"/>
      <c r="R207" s="426"/>
      <c r="S207" s="322" t="s">
        <v>1987</v>
      </c>
      <c r="T207" s="56"/>
      <c r="U207" s="424"/>
      <c r="V207" s="424"/>
      <c r="W207" s="1"/>
      <c r="X207" s="2"/>
      <c r="Y207" s="36"/>
      <c r="Z207" s="424"/>
      <c r="AA207" s="424"/>
      <c r="AB207" s="1"/>
      <c r="AC207" s="2"/>
      <c r="AD207" s="32"/>
      <c r="AE207" s="1"/>
      <c r="AF207" s="425"/>
    </row>
    <row r="208" spans="2:32" x14ac:dyDescent="0.2">
      <c r="B208" s="39" t="s">
        <v>2513</v>
      </c>
      <c r="C208" s="422" t="s">
        <v>2514</v>
      </c>
      <c r="D208" s="424">
        <v>194</v>
      </c>
      <c r="E208" s="2" t="s">
        <v>50</v>
      </c>
      <c r="F208" s="436"/>
      <c r="G208" s="424">
        <v>1</v>
      </c>
      <c r="H208" s="424">
        <v>6</v>
      </c>
      <c r="I208" s="424"/>
      <c r="J208" s="424"/>
      <c r="K208" s="424"/>
      <c r="L208" s="424"/>
      <c r="M208" s="424"/>
      <c r="N208" s="424">
        <v>3</v>
      </c>
      <c r="O208" s="424"/>
      <c r="P208" s="424"/>
      <c r="Q208" s="424"/>
      <c r="R208" s="426"/>
      <c r="S208" s="320" t="s">
        <v>2735</v>
      </c>
      <c r="T208" s="56"/>
      <c r="U208" s="424"/>
      <c r="V208" s="424"/>
      <c r="W208" s="1"/>
      <c r="X208" s="2"/>
      <c r="Y208" s="36"/>
      <c r="Z208" s="424"/>
      <c r="AA208" s="424"/>
      <c r="AB208" s="1"/>
      <c r="AC208" s="2"/>
      <c r="AD208" s="32"/>
      <c r="AE208" s="1"/>
      <c r="AF208" s="425"/>
    </row>
    <row r="209" spans="2:32" x14ac:dyDescent="0.2">
      <c r="B209" s="39" t="s">
        <v>2513</v>
      </c>
      <c r="C209" s="422" t="s">
        <v>2514</v>
      </c>
      <c r="D209" s="424">
        <v>195</v>
      </c>
      <c r="E209" s="2" t="s">
        <v>50</v>
      </c>
      <c r="F209" s="436"/>
      <c r="G209" s="424">
        <v>1</v>
      </c>
      <c r="H209" s="424">
        <v>6</v>
      </c>
      <c r="I209" s="424"/>
      <c r="J209" s="424"/>
      <c r="K209" s="424"/>
      <c r="L209" s="424"/>
      <c r="M209" s="424"/>
      <c r="N209" s="424"/>
      <c r="O209" s="424"/>
      <c r="P209" s="424"/>
      <c r="Q209" s="424"/>
      <c r="R209" s="426"/>
      <c r="S209" s="322" t="s">
        <v>1118</v>
      </c>
      <c r="T209" s="56"/>
      <c r="U209" s="424"/>
      <c r="V209" s="424"/>
      <c r="W209" s="1"/>
      <c r="X209" s="2"/>
      <c r="Y209" s="36"/>
      <c r="Z209" s="424"/>
      <c r="AA209" s="424"/>
      <c r="AB209" s="1"/>
      <c r="AC209" s="2"/>
      <c r="AD209" s="32"/>
      <c r="AE209" s="1"/>
      <c r="AF209" s="425"/>
    </row>
    <row r="210" spans="2:32" x14ac:dyDescent="0.2">
      <c r="B210" s="39" t="s">
        <v>2513</v>
      </c>
      <c r="C210" s="422" t="s">
        <v>2514</v>
      </c>
      <c r="D210" s="424">
        <v>196</v>
      </c>
      <c r="E210" s="2" t="s">
        <v>42</v>
      </c>
      <c r="F210" s="436"/>
      <c r="G210" s="424">
        <v>3</v>
      </c>
      <c r="H210" s="424"/>
      <c r="I210" s="424"/>
      <c r="J210" s="424"/>
      <c r="K210" s="424"/>
      <c r="L210" s="424"/>
      <c r="M210" s="424"/>
      <c r="N210" s="424">
        <v>3</v>
      </c>
      <c r="O210" s="424"/>
      <c r="P210" s="424"/>
      <c r="Q210" s="424"/>
      <c r="R210" s="426"/>
      <c r="S210" s="322" t="s">
        <v>2614</v>
      </c>
      <c r="T210" s="56"/>
      <c r="U210" s="424"/>
      <c r="V210" s="424"/>
      <c r="W210" s="1"/>
      <c r="X210" s="2"/>
      <c r="Y210" s="36"/>
      <c r="Z210" s="424"/>
      <c r="AA210" s="424"/>
      <c r="AB210" s="1"/>
      <c r="AC210" s="2"/>
      <c r="AD210" s="32"/>
      <c r="AE210" s="1"/>
      <c r="AF210" s="425"/>
    </row>
    <row r="211" spans="2:32" x14ac:dyDescent="0.2">
      <c r="B211" s="39" t="s">
        <v>2513</v>
      </c>
      <c r="C211" s="422" t="s">
        <v>2514</v>
      </c>
      <c r="D211" s="424">
        <v>197</v>
      </c>
      <c r="E211" s="2" t="s">
        <v>44</v>
      </c>
      <c r="F211" s="436"/>
      <c r="G211" s="424">
        <v>1</v>
      </c>
      <c r="H211" s="424">
        <v>6</v>
      </c>
      <c r="I211" s="424"/>
      <c r="J211" s="424"/>
      <c r="K211" s="424"/>
      <c r="L211" s="424"/>
      <c r="M211" s="424"/>
      <c r="N211" s="424"/>
      <c r="O211" s="424"/>
      <c r="P211" s="424"/>
      <c r="Q211" s="424"/>
      <c r="R211" s="426"/>
      <c r="S211" s="322" t="s">
        <v>1118</v>
      </c>
      <c r="T211" s="56"/>
      <c r="U211" s="424"/>
      <c r="V211" s="424"/>
      <c r="W211" s="1"/>
      <c r="X211" s="2"/>
      <c r="Y211" s="36"/>
      <c r="Z211" s="424"/>
      <c r="AA211" s="424"/>
      <c r="AB211" s="1"/>
      <c r="AC211" s="2"/>
      <c r="AD211" s="32"/>
      <c r="AE211" s="1"/>
      <c r="AF211" s="425"/>
    </row>
    <row r="212" spans="2:32" x14ac:dyDescent="0.2">
      <c r="B212" s="39" t="s">
        <v>2513</v>
      </c>
      <c r="C212" s="422" t="s">
        <v>2514</v>
      </c>
      <c r="D212" s="424">
        <v>198</v>
      </c>
      <c r="E212" s="2" t="s">
        <v>42</v>
      </c>
      <c r="F212" s="436"/>
      <c r="G212" s="424">
        <v>6</v>
      </c>
      <c r="H212" s="424"/>
      <c r="I212" s="424"/>
      <c r="J212" s="424"/>
      <c r="K212" s="424"/>
      <c r="L212" s="424"/>
      <c r="M212" s="424"/>
      <c r="N212" s="424">
        <v>3</v>
      </c>
      <c r="O212" s="424"/>
      <c r="P212" s="424"/>
      <c r="Q212" s="424"/>
      <c r="R212" s="426"/>
      <c r="S212" s="320" t="s">
        <v>2736</v>
      </c>
      <c r="T212" s="56"/>
      <c r="U212" s="424"/>
      <c r="V212" s="424"/>
      <c r="W212" s="1"/>
      <c r="X212" s="2"/>
      <c r="Y212" s="36"/>
      <c r="Z212" s="424"/>
      <c r="AA212" s="424"/>
      <c r="AB212" s="1"/>
      <c r="AC212" s="2"/>
      <c r="AD212" s="32"/>
      <c r="AE212" s="1"/>
      <c r="AF212" s="425"/>
    </row>
    <row r="213" spans="2:32" x14ac:dyDescent="0.2">
      <c r="B213" s="39" t="s">
        <v>2513</v>
      </c>
      <c r="C213" s="422" t="s">
        <v>2514</v>
      </c>
      <c r="D213" s="424">
        <v>199</v>
      </c>
      <c r="E213" s="2" t="s">
        <v>44</v>
      </c>
      <c r="F213" s="436"/>
      <c r="G213" s="424">
        <v>1</v>
      </c>
      <c r="H213" s="424">
        <v>6</v>
      </c>
      <c r="I213" s="424"/>
      <c r="J213" s="424"/>
      <c r="K213" s="424"/>
      <c r="L213" s="424"/>
      <c r="M213" s="424"/>
      <c r="N213" s="424"/>
      <c r="O213" s="424"/>
      <c r="P213" s="424"/>
      <c r="Q213" s="424"/>
      <c r="R213" s="426"/>
      <c r="S213" s="322" t="s">
        <v>1118</v>
      </c>
      <c r="T213" s="56"/>
      <c r="U213" s="424"/>
      <c r="V213" s="424"/>
      <c r="W213" s="1"/>
      <c r="X213" s="2"/>
      <c r="Y213" s="36"/>
      <c r="Z213" s="424"/>
      <c r="AA213" s="424"/>
      <c r="AB213" s="1"/>
      <c r="AC213" s="2"/>
      <c r="AD213" s="32"/>
      <c r="AE213" s="1"/>
      <c r="AF213" s="425"/>
    </row>
    <row r="214" spans="2:32" x14ac:dyDescent="0.2">
      <c r="B214" s="39" t="s">
        <v>2513</v>
      </c>
      <c r="C214" s="422" t="s">
        <v>2514</v>
      </c>
      <c r="D214" s="424">
        <v>200</v>
      </c>
      <c r="E214" s="2" t="s">
        <v>44</v>
      </c>
      <c r="F214" s="436"/>
      <c r="G214" s="424">
        <v>1</v>
      </c>
      <c r="H214" s="424">
        <v>6</v>
      </c>
      <c r="I214" s="424"/>
      <c r="J214" s="424"/>
      <c r="K214" s="424"/>
      <c r="L214" s="424"/>
      <c r="M214" s="424"/>
      <c r="N214" s="424">
        <v>3</v>
      </c>
      <c r="O214" s="424"/>
      <c r="P214" s="424"/>
      <c r="Q214" s="424"/>
      <c r="R214" s="426"/>
      <c r="S214" s="322" t="s">
        <v>2622</v>
      </c>
      <c r="T214" s="56"/>
      <c r="U214" s="424"/>
      <c r="V214" s="424"/>
      <c r="W214" s="1"/>
      <c r="X214" s="2"/>
      <c r="Y214" s="36"/>
      <c r="Z214" s="424"/>
      <c r="AA214" s="424"/>
      <c r="AB214" s="1"/>
      <c r="AC214" s="2"/>
      <c r="AD214" s="32"/>
      <c r="AE214" s="1"/>
      <c r="AF214" s="425"/>
    </row>
    <row r="215" spans="2:32" x14ac:dyDescent="0.2">
      <c r="B215" s="39" t="s">
        <v>2513</v>
      </c>
      <c r="C215" s="422" t="s">
        <v>2514</v>
      </c>
      <c r="D215" s="424">
        <v>201</v>
      </c>
      <c r="E215" s="2" t="s">
        <v>50</v>
      </c>
      <c r="F215" s="436"/>
      <c r="G215" s="424">
        <v>2</v>
      </c>
      <c r="H215" s="424">
        <v>3</v>
      </c>
      <c r="I215" s="424">
        <v>3</v>
      </c>
      <c r="J215" s="424"/>
      <c r="K215" s="424"/>
      <c r="L215" s="424"/>
      <c r="M215" s="424"/>
      <c r="N215" s="424">
        <v>3</v>
      </c>
      <c r="O215" s="424"/>
      <c r="P215" s="424"/>
      <c r="Q215" s="424"/>
      <c r="R215" s="426"/>
      <c r="S215" s="322" t="s">
        <v>2623</v>
      </c>
      <c r="T215" s="56"/>
      <c r="U215" s="424"/>
      <c r="V215" s="424"/>
      <c r="W215" s="1"/>
      <c r="X215" s="2"/>
      <c r="Y215" s="36"/>
      <c r="Z215" s="424"/>
      <c r="AA215" s="424"/>
      <c r="AB215" s="1"/>
      <c r="AC215" s="2"/>
      <c r="AD215" s="32"/>
      <c r="AE215" s="1"/>
      <c r="AF215" s="425"/>
    </row>
    <row r="216" spans="2:32" x14ac:dyDescent="0.2">
      <c r="B216" s="39" t="s">
        <v>2513</v>
      </c>
      <c r="C216" s="422" t="s">
        <v>2514</v>
      </c>
      <c r="D216" s="424">
        <v>202</v>
      </c>
      <c r="E216" s="2" t="s">
        <v>55</v>
      </c>
      <c r="F216" s="436"/>
      <c r="G216" s="424">
        <v>2</v>
      </c>
      <c r="H216" s="424">
        <v>3</v>
      </c>
      <c r="I216" s="424">
        <v>3</v>
      </c>
      <c r="J216" s="424"/>
      <c r="K216" s="424"/>
      <c r="L216" s="424"/>
      <c r="M216" s="424"/>
      <c r="N216" s="424">
        <v>3</v>
      </c>
      <c r="O216" s="424"/>
      <c r="P216" s="424"/>
      <c r="Q216" s="424"/>
      <c r="R216" s="426"/>
      <c r="S216" s="321" t="s">
        <v>2249</v>
      </c>
      <c r="T216" s="56"/>
      <c r="U216" s="424"/>
      <c r="V216" s="424"/>
      <c r="W216" s="1"/>
      <c r="X216" s="2"/>
      <c r="Y216" s="36"/>
      <c r="Z216" s="424"/>
      <c r="AA216" s="424"/>
      <c r="AB216" s="1"/>
      <c r="AC216" s="2"/>
      <c r="AD216" s="32"/>
      <c r="AE216" s="1"/>
      <c r="AF216" s="425"/>
    </row>
    <row r="217" spans="2:32" x14ac:dyDescent="0.2">
      <c r="B217" s="39" t="s">
        <v>2513</v>
      </c>
      <c r="C217" s="422" t="s">
        <v>2514</v>
      </c>
      <c r="D217" s="424">
        <v>203</v>
      </c>
      <c r="E217" s="2" t="s">
        <v>44</v>
      </c>
      <c r="F217" s="436"/>
      <c r="G217" s="424">
        <v>1</v>
      </c>
      <c r="H217" s="424">
        <v>6</v>
      </c>
      <c r="I217" s="424"/>
      <c r="J217" s="424"/>
      <c r="K217" s="424"/>
      <c r="L217" s="424"/>
      <c r="M217" s="424"/>
      <c r="N217" s="424"/>
      <c r="O217" s="424"/>
      <c r="P217" s="424"/>
      <c r="Q217" s="424"/>
      <c r="R217" s="426"/>
      <c r="S217" s="322" t="s">
        <v>2624</v>
      </c>
      <c r="T217" s="56"/>
      <c r="U217" s="424"/>
      <c r="V217" s="424"/>
      <c r="W217" s="1"/>
      <c r="X217" s="2"/>
      <c r="Y217" s="36"/>
      <c r="Z217" s="424"/>
      <c r="AA217" s="424"/>
      <c r="AB217" s="1"/>
      <c r="AC217" s="2"/>
      <c r="AD217" s="32"/>
      <c r="AE217" s="1"/>
      <c r="AF217" s="425"/>
    </row>
    <row r="218" spans="2:32" x14ac:dyDescent="0.2">
      <c r="B218" s="39" t="s">
        <v>2513</v>
      </c>
      <c r="C218" s="422" t="s">
        <v>2514</v>
      </c>
      <c r="D218" s="424">
        <v>204</v>
      </c>
      <c r="E218" s="2" t="s">
        <v>42</v>
      </c>
      <c r="F218" s="436"/>
      <c r="G218" s="424">
        <v>3</v>
      </c>
      <c r="H218" s="424"/>
      <c r="I218" s="424"/>
      <c r="J218" s="424"/>
      <c r="K218" s="424"/>
      <c r="L218" s="424"/>
      <c r="M218" s="424"/>
      <c r="N218" s="424"/>
      <c r="O218" s="424"/>
      <c r="P218" s="424"/>
      <c r="Q218" s="424"/>
      <c r="R218" s="426"/>
      <c r="S218" s="322" t="s">
        <v>2625</v>
      </c>
      <c r="T218" s="56"/>
      <c r="U218" s="424"/>
      <c r="V218" s="424"/>
      <c r="W218" s="1"/>
      <c r="X218" s="2"/>
      <c r="Y218" s="36"/>
      <c r="Z218" s="424"/>
      <c r="AA218" s="424"/>
      <c r="AB218" s="1"/>
      <c r="AC218" s="2"/>
      <c r="AD218" s="32"/>
      <c r="AE218" s="1"/>
      <c r="AF218" s="425"/>
    </row>
    <row r="219" spans="2:32" x14ac:dyDescent="0.2">
      <c r="B219" s="39" t="s">
        <v>2513</v>
      </c>
      <c r="C219" s="422" t="s">
        <v>2514</v>
      </c>
      <c r="D219" s="424">
        <v>205</v>
      </c>
      <c r="E219" s="2" t="s">
        <v>42</v>
      </c>
      <c r="F219" s="436"/>
      <c r="G219" s="424">
        <v>3</v>
      </c>
      <c r="H219" s="424"/>
      <c r="I219" s="424"/>
      <c r="J219" s="424"/>
      <c r="K219" s="424"/>
      <c r="L219" s="424"/>
      <c r="M219" s="424"/>
      <c r="N219" s="424">
        <v>3</v>
      </c>
      <c r="O219" s="424"/>
      <c r="P219" s="424"/>
      <c r="Q219" s="424"/>
      <c r="R219" s="426"/>
      <c r="S219" s="320" t="s">
        <v>2737</v>
      </c>
      <c r="T219" s="56"/>
      <c r="U219" s="424"/>
      <c r="V219" s="424"/>
      <c r="W219" s="1"/>
      <c r="X219" s="2"/>
      <c r="Y219" s="36"/>
      <c r="Z219" s="424"/>
      <c r="AA219" s="424"/>
      <c r="AB219" s="1"/>
      <c r="AC219" s="2"/>
      <c r="AD219" s="32"/>
      <c r="AE219" s="1"/>
      <c r="AF219" s="425"/>
    </row>
    <row r="220" spans="2:32" x14ac:dyDescent="0.2">
      <c r="B220" s="39" t="s">
        <v>2513</v>
      </c>
      <c r="C220" s="422" t="s">
        <v>2514</v>
      </c>
      <c r="D220" s="424">
        <v>206</v>
      </c>
      <c r="E220" s="2" t="s">
        <v>42</v>
      </c>
      <c r="F220" s="436"/>
      <c r="G220" s="424">
        <v>3</v>
      </c>
      <c r="H220" s="424"/>
      <c r="I220" s="424"/>
      <c r="J220" s="424"/>
      <c r="K220" s="424"/>
      <c r="L220" s="424"/>
      <c r="M220" s="424"/>
      <c r="N220" s="424"/>
      <c r="O220" s="424"/>
      <c r="P220" s="424"/>
      <c r="Q220" s="424"/>
      <c r="R220" s="426"/>
      <c r="S220" s="320" t="s">
        <v>2738</v>
      </c>
      <c r="T220" s="56"/>
      <c r="U220" s="424"/>
      <c r="V220" s="424"/>
      <c r="W220" s="1"/>
      <c r="X220" s="2"/>
      <c r="Y220" s="36"/>
      <c r="Z220" s="424"/>
      <c r="AA220" s="424"/>
      <c r="AB220" s="1"/>
      <c r="AC220" s="2"/>
      <c r="AD220" s="32"/>
      <c r="AE220" s="1"/>
      <c r="AF220" s="425"/>
    </row>
    <row r="221" spans="2:32" x14ac:dyDescent="0.2">
      <c r="B221" s="39" t="s">
        <v>2513</v>
      </c>
      <c r="C221" s="422" t="s">
        <v>2514</v>
      </c>
      <c r="D221" s="424">
        <v>207</v>
      </c>
      <c r="E221" s="2" t="s">
        <v>42</v>
      </c>
      <c r="F221" s="436"/>
      <c r="G221" s="424">
        <v>3</v>
      </c>
      <c r="H221" s="424"/>
      <c r="I221" s="424"/>
      <c r="J221" s="424"/>
      <c r="K221" s="424"/>
      <c r="L221" s="424"/>
      <c r="M221" s="424"/>
      <c r="N221" s="424">
        <v>3</v>
      </c>
      <c r="O221" s="424"/>
      <c r="P221" s="424"/>
      <c r="Q221" s="424"/>
      <c r="R221" s="426"/>
      <c r="S221" s="320" t="s">
        <v>2739</v>
      </c>
      <c r="T221" s="56"/>
      <c r="U221" s="424"/>
      <c r="V221" s="424"/>
      <c r="W221" s="1"/>
      <c r="X221" s="2"/>
      <c r="Y221" s="36"/>
      <c r="Z221" s="424"/>
      <c r="AA221" s="424"/>
      <c r="AB221" s="1"/>
      <c r="AC221" s="2"/>
      <c r="AD221" s="32"/>
      <c r="AE221" s="1"/>
      <c r="AF221" s="425"/>
    </row>
    <row r="222" spans="2:32" x14ac:dyDescent="0.2">
      <c r="B222" s="39" t="s">
        <v>2513</v>
      </c>
      <c r="C222" s="422" t="s">
        <v>2514</v>
      </c>
      <c r="D222" s="424">
        <v>208</v>
      </c>
      <c r="E222" s="2" t="s">
        <v>42</v>
      </c>
      <c r="F222" s="436"/>
      <c r="G222" s="424">
        <v>3</v>
      </c>
      <c r="H222" s="424"/>
      <c r="I222" s="424"/>
      <c r="J222" s="424"/>
      <c r="K222" s="424"/>
      <c r="L222" s="424"/>
      <c r="M222" s="424"/>
      <c r="N222" s="424"/>
      <c r="O222" s="424"/>
      <c r="P222" s="424"/>
      <c r="Q222" s="424"/>
      <c r="R222" s="426"/>
      <c r="S222" s="320" t="s">
        <v>2738</v>
      </c>
      <c r="T222" s="56"/>
      <c r="U222" s="424"/>
      <c r="V222" s="424"/>
      <c r="W222" s="1"/>
      <c r="X222" s="2"/>
      <c r="Y222" s="36"/>
      <c r="Z222" s="424"/>
      <c r="AA222" s="424"/>
      <c r="AB222" s="1"/>
      <c r="AC222" s="2"/>
      <c r="AD222" s="32"/>
      <c r="AE222" s="1"/>
      <c r="AF222" s="425"/>
    </row>
    <row r="223" spans="2:32" x14ac:dyDescent="0.2">
      <c r="B223" s="39" t="s">
        <v>2513</v>
      </c>
      <c r="C223" s="422" t="s">
        <v>2514</v>
      </c>
      <c r="D223" s="424">
        <v>209</v>
      </c>
      <c r="E223" s="2" t="s">
        <v>44</v>
      </c>
      <c r="F223" s="436"/>
      <c r="G223" s="424"/>
      <c r="H223" s="424">
        <v>6</v>
      </c>
      <c r="I223" s="424"/>
      <c r="J223" s="424"/>
      <c r="K223" s="424"/>
      <c r="L223" s="424"/>
      <c r="M223" s="424"/>
      <c r="N223" s="424">
        <v>3</v>
      </c>
      <c r="O223" s="424"/>
      <c r="P223" s="424">
        <v>3</v>
      </c>
      <c r="Q223" s="424"/>
      <c r="R223" s="426"/>
      <c r="S223" s="322" t="s">
        <v>2626</v>
      </c>
      <c r="T223" s="56"/>
      <c r="U223" s="424"/>
      <c r="V223" s="424"/>
      <c r="W223" s="1"/>
      <c r="X223" s="2"/>
      <c r="Y223" s="36"/>
      <c r="Z223" s="424"/>
      <c r="AA223" s="424"/>
      <c r="AB223" s="1"/>
      <c r="AC223" s="2"/>
      <c r="AD223" s="32"/>
      <c r="AE223" s="1"/>
      <c r="AF223" s="425"/>
    </row>
    <row r="224" spans="2:32" x14ac:dyDescent="0.2">
      <c r="B224" s="39" t="s">
        <v>2513</v>
      </c>
      <c r="C224" s="422" t="s">
        <v>2514</v>
      </c>
      <c r="D224" s="424">
        <v>210</v>
      </c>
      <c r="E224" s="2" t="s">
        <v>1110</v>
      </c>
      <c r="F224" s="436"/>
      <c r="G224" s="424">
        <v>2</v>
      </c>
      <c r="H224" s="424">
        <v>6</v>
      </c>
      <c r="I224" s="424">
        <v>6</v>
      </c>
      <c r="J224" s="424"/>
      <c r="K224" s="424">
        <v>3</v>
      </c>
      <c r="L224" s="424"/>
      <c r="M224" s="424"/>
      <c r="N224" s="424"/>
      <c r="O224" s="424"/>
      <c r="P224" s="424"/>
      <c r="Q224" s="424"/>
      <c r="R224" s="426"/>
      <c r="S224" s="320" t="s">
        <v>2740</v>
      </c>
      <c r="T224" s="56"/>
      <c r="U224" s="424"/>
      <c r="V224" s="424"/>
      <c r="W224" s="1"/>
      <c r="X224" s="2"/>
      <c r="Y224" s="36"/>
      <c r="Z224" s="424"/>
      <c r="AA224" s="424"/>
      <c r="AB224" s="1"/>
      <c r="AC224" s="2"/>
      <c r="AD224" s="32"/>
      <c r="AE224" s="1"/>
      <c r="AF224" s="425"/>
    </row>
    <row r="225" spans="2:32" x14ac:dyDescent="0.2">
      <c r="B225" s="39" t="s">
        <v>2513</v>
      </c>
      <c r="C225" s="422" t="s">
        <v>2514</v>
      </c>
      <c r="D225" s="424">
        <v>211</v>
      </c>
      <c r="E225" s="2" t="s">
        <v>1110</v>
      </c>
      <c r="F225" s="436"/>
      <c r="G225" s="424">
        <v>2</v>
      </c>
      <c r="H225" s="424">
        <v>6</v>
      </c>
      <c r="I225" s="424">
        <v>3</v>
      </c>
      <c r="J225" s="424"/>
      <c r="K225" s="424"/>
      <c r="L225" s="424"/>
      <c r="M225" s="424"/>
      <c r="N225" s="424"/>
      <c r="O225" s="424"/>
      <c r="P225" s="424">
        <v>3</v>
      </c>
      <c r="Q225" s="424"/>
      <c r="R225" s="426"/>
      <c r="S225" s="322" t="s">
        <v>2627</v>
      </c>
      <c r="T225" s="56"/>
      <c r="U225" s="424"/>
      <c r="V225" s="424"/>
      <c r="W225" s="1"/>
      <c r="X225" s="2"/>
      <c r="Y225" s="36"/>
      <c r="Z225" s="424"/>
      <c r="AA225" s="424"/>
      <c r="AB225" s="1"/>
      <c r="AC225" s="2"/>
      <c r="AD225" s="32"/>
      <c r="AE225" s="1"/>
      <c r="AF225" s="425"/>
    </row>
    <row r="226" spans="2:32" x14ac:dyDescent="0.2">
      <c r="B226" s="39" t="s">
        <v>2513</v>
      </c>
      <c r="C226" s="422" t="s">
        <v>2514</v>
      </c>
      <c r="D226" s="424">
        <v>212</v>
      </c>
      <c r="E226" s="2" t="s">
        <v>49</v>
      </c>
      <c r="F226" s="436"/>
      <c r="G226" s="424"/>
      <c r="H226" s="424">
        <v>3</v>
      </c>
      <c r="I226" s="424"/>
      <c r="J226" s="424"/>
      <c r="K226" s="424">
        <v>3</v>
      </c>
      <c r="L226" s="424"/>
      <c r="M226" s="424"/>
      <c r="N226" s="424">
        <v>3</v>
      </c>
      <c r="O226" s="424"/>
      <c r="P226" s="424"/>
      <c r="Q226" s="424"/>
      <c r="R226" s="426"/>
      <c r="S226" s="322" t="s">
        <v>2628</v>
      </c>
      <c r="T226" s="56"/>
      <c r="U226" s="424"/>
      <c r="V226" s="424"/>
      <c r="W226" s="1"/>
      <c r="X226" s="2"/>
      <c r="Y226" s="36"/>
      <c r="Z226" s="424"/>
      <c r="AA226" s="424"/>
      <c r="AB226" s="1"/>
      <c r="AC226" s="2"/>
      <c r="AD226" s="32"/>
      <c r="AE226" s="1"/>
      <c r="AF226" s="425"/>
    </row>
    <row r="227" spans="2:32" x14ac:dyDescent="0.2">
      <c r="B227" s="39" t="s">
        <v>2513</v>
      </c>
      <c r="C227" s="422" t="s">
        <v>2514</v>
      </c>
      <c r="D227" s="424">
        <v>213</v>
      </c>
      <c r="E227" s="2" t="s">
        <v>42</v>
      </c>
      <c r="F227" s="436"/>
      <c r="G227" s="424">
        <v>3</v>
      </c>
      <c r="H227" s="424"/>
      <c r="I227" s="424"/>
      <c r="J227" s="424"/>
      <c r="K227" s="424"/>
      <c r="L227" s="424"/>
      <c r="M227" s="424"/>
      <c r="N227" s="424"/>
      <c r="O227" s="424"/>
      <c r="P227" s="424"/>
      <c r="Q227" s="424"/>
      <c r="R227" s="426"/>
      <c r="S227" s="320" t="s">
        <v>2741</v>
      </c>
      <c r="T227" s="56"/>
      <c r="U227" s="424"/>
      <c r="V227" s="424"/>
      <c r="W227" s="1"/>
      <c r="X227" s="2"/>
      <c r="Y227" s="36"/>
      <c r="Z227" s="424"/>
      <c r="AA227" s="424"/>
      <c r="AB227" s="1"/>
      <c r="AC227" s="2"/>
      <c r="AD227" s="32"/>
      <c r="AE227" s="1"/>
      <c r="AF227" s="425"/>
    </row>
    <row r="228" spans="2:32" x14ac:dyDescent="0.2">
      <c r="B228" s="39" t="s">
        <v>2513</v>
      </c>
      <c r="C228" s="422" t="s">
        <v>2514</v>
      </c>
      <c r="D228" s="424">
        <v>214</v>
      </c>
      <c r="E228" s="2" t="s">
        <v>57</v>
      </c>
      <c r="F228" s="436"/>
      <c r="G228" s="424">
        <v>3</v>
      </c>
      <c r="H228" s="424"/>
      <c r="I228" s="424"/>
      <c r="J228" s="424"/>
      <c r="K228" s="424">
        <v>2</v>
      </c>
      <c r="L228" s="424"/>
      <c r="M228" s="424"/>
      <c r="N228" s="424">
        <v>1</v>
      </c>
      <c r="O228" s="424"/>
      <c r="P228" s="424"/>
      <c r="Q228" s="424"/>
      <c r="R228" s="426"/>
      <c r="S228" s="322" t="s">
        <v>2629</v>
      </c>
      <c r="T228" s="56"/>
      <c r="U228" s="424"/>
      <c r="V228" s="424"/>
      <c r="W228" s="1"/>
      <c r="X228" s="2"/>
      <c r="Y228" s="36"/>
      <c r="Z228" s="424"/>
      <c r="AA228" s="424"/>
      <c r="AB228" s="1"/>
      <c r="AC228" s="2"/>
      <c r="AD228" s="32"/>
      <c r="AE228" s="1"/>
      <c r="AF228" s="425"/>
    </row>
    <row r="229" spans="2:32" x14ac:dyDescent="0.2">
      <c r="B229" s="39" t="s">
        <v>2513</v>
      </c>
      <c r="C229" s="422" t="s">
        <v>2514</v>
      </c>
      <c r="D229" s="424">
        <v>215</v>
      </c>
      <c r="E229" s="2" t="s">
        <v>55</v>
      </c>
      <c r="F229" s="436"/>
      <c r="G229" s="424">
        <v>2</v>
      </c>
      <c r="H229" s="424">
        <v>3</v>
      </c>
      <c r="I229" s="424">
        <v>3</v>
      </c>
      <c r="J229" s="424"/>
      <c r="K229" s="424"/>
      <c r="L229" s="424"/>
      <c r="M229" s="424"/>
      <c r="N229" s="424">
        <v>3</v>
      </c>
      <c r="O229" s="424"/>
      <c r="P229" s="424"/>
      <c r="Q229" s="424"/>
      <c r="R229" s="426"/>
      <c r="S229" s="320" t="s">
        <v>2742</v>
      </c>
      <c r="T229" s="56"/>
      <c r="U229" s="424"/>
      <c r="V229" s="424"/>
      <c r="W229" s="1"/>
      <c r="X229" s="2"/>
      <c r="Y229" s="36"/>
      <c r="Z229" s="424"/>
      <c r="AA229" s="424"/>
      <c r="AB229" s="1"/>
      <c r="AC229" s="2"/>
      <c r="AD229" s="32"/>
      <c r="AE229" s="1"/>
      <c r="AF229" s="425"/>
    </row>
    <row r="230" spans="2:32" x14ac:dyDescent="0.2">
      <c r="B230" s="39" t="s">
        <v>2513</v>
      </c>
      <c r="C230" s="422" t="s">
        <v>2514</v>
      </c>
      <c r="D230" s="424">
        <v>216</v>
      </c>
      <c r="E230" s="2" t="s">
        <v>42</v>
      </c>
      <c r="F230" s="436"/>
      <c r="G230" s="424">
        <v>3</v>
      </c>
      <c r="H230" s="424"/>
      <c r="I230" s="424"/>
      <c r="J230" s="424"/>
      <c r="K230" s="424"/>
      <c r="L230" s="424"/>
      <c r="M230" s="424"/>
      <c r="N230" s="424"/>
      <c r="O230" s="424"/>
      <c r="P230" s="424"/>
      <c r="Q230" s="424"/>
      <c r="R230" s="426"/>
      <c r="S230" s="322" t="s">
        <v>2630</v>
      </c>
      <c r="T230" s="56"/>
      <c r="U230" s="424"/>
      <c r="V230" s="424"/>
      <c r="W230" s="1"/>
      <c r="X230" s="2"/>
      <c r="Y230" s="36"/>
      <c r="Z230" s="424"/>
      <c r="AA230" s="424"/>
      <c r="AB230" s="1"/>
      <c r="AC230" s="2"/>
      <c r="AD230" s="32"/>
      <c r="AE230" s="1"/>
      <c r="AF230" s="425"/>
    </row>
    <row r="231" spans="2:32" x14ac:dyDescent="0.2">
      <c r="B231" s="39" t="s">
        <v>2513</v>
      </c>
      <c r="C231" s="422" t="s">
        <v>2514</v>
      </c>
      <c r="D231" s="424">
        <v>217</v>
      </c>
      <c r="E231" s="2" t="s">
        <v>1113</v>
      </c>
      <c r="F231" s="436"/>
      <c r="G231" s="424">
        <v>3</v>
      </c>
      <c r="H231" s="424">
        <v>3</v>
      </c>
      <c r="I231" s="424"/>
      <c r="J231" s="424"/>
      <c r="K231" s="424"/>
      <c r="L231" s="424"/>
      <c r="M231" s="424"/>
      <c r="N231" s="424"/>
      <c r="O231" s="424"/>
      <c r="P231" s="424"/>
      <c r="Q231" s="424"/>
      <c r="R231" s="426"/>
      <c r="S231" s="320" t="s">
        <v>2743</v>
      </c>
      <c r="T231" s="56"/>
      <c r="U231" s="424"/>
      <c r="V231" s="424"/>
      <c r="W231" s="1"/>
      <c r="X231" s="2"/>
      <c r="Y231" s="36"/>
      <c r="Z231" s="424"/>
      <c r="AA231" s="424"/>
      <c r="AB231" s="1"/>
      <c r="AC231" s="2"/>
      <c r="AD231" s="32"/>
      <c r="AE231" s="1"/>
      <c r="AF231" s="425"/>
    </row>
    <row r="232" spans="2:32" x14ac:dyDescent="0.2">
      <c r="B232" s="39" t="s">
        <v>2513</v>
      </c>
      <c r="C232" s="422" t="s">
        <v>2514</v>
      </c>
      <c r="D232" s="424">
        <v>218</v>
      </c>
      <c r="E232" s="2" t="s">
        <v>52</v>
      </c>
      <c r="F232" s="436"/>
      <c r="G232" s="424"/>
      <c r="H232" s="424">
        <v>3</v>
      </c>
      <c r="I232" s="424"/>
      <c r="J232" s="424"/>
      <c r="K232" s="424">
        <v>3</v>
      </c>
      <c r="L232" s="424"/>
      <c r="M232" s="424"/>
      <c r="N232" s="424">
        <v>3</v>
      </c>
      <c r="O232" s="424"/>
      <c r="P232" s="424"/>
      <c r="Q232" s="424"/>
      <c r="R232" s="426"/>
      <c r="S232" s="322" t="s">
        <v>2631</v>
      </c>
      <c r="T232" s="56"/>
      <c r="U232" s="424"/>
      <c r="V232" s="424"/>
      <c r="W232" s="1"/>
      <c r="X232" s="2"/>
      <c r="Y232" s="36"/>
      <c r="Z232" s="424"/>
      <c r="AA232" s="424"/>
      <c r="AB232" s="1"/>
      <c r="AC232" s="2"/>
      <c r="AD232" s="32"/>
      <c r="AE232" s="1"/>
      <c r="AF232" s="425"/>
    </row>
    <row r="233" spans="2:32" x14ac:dyDescent="0.2">
      <c r="B233" s="39" t="s">
        <v>2513</v>
      </c>
      <c r="C233" s="422" t="s">
        <v>2514</v>
      </c>
      <c r="D233" s="424">
        <v>219</v>
      </c>
      <c r="E233" s="2" t="s">
        <v>1113</v>
      </c>
      <c r="F233" s="436"/>
      <c r="G233" s="424">
        <v>3</v>
      </c>
      <c r="H233" s="424">
        <v>3</v>
      </c>
      <c r="I233" s="424"/>
      <c r="J233" s="424"/>
      <c r="K233" s="424"/>
      <c r="L233" s="424"/>
      <c r="M233" s="424"/>
      <c r="N233" s="424">
        <v>3</v>
      </c>
      <c r="O233" s="424"/>
      <c r="P233" s="424"/>
      <c r="Q233" s="424"/>
      <c r="R233" s="426"/>
      <c r="S233" s="322" t="s">
        <v>2632</v>
      </c>
      <c r="T233" s="56"/>
      <c r="U233" s="424"/>
      <c r="V233" s="424"/>
      <c r="W233" s="1"/>
      <c r="X233" s="2"/>
      <c r="Y233" s="36"/>
      <c r="Z233" s="424"/>
      <c r="AA233" s="424"/>
      <c r="AB233" s="1"/>
      <c r="AC233" s="2"/>
      <c r="AD233" s="32"/>
      <c r="AE233" s="1"/>
      <c r="AF233" s="425"/>
    </row>
    <row r="234" spans="2:32" x14ac:dyDescent="0.2">
      <c r="B234" s="39" t="s">
        <v>2513</v>
      </c>
      <c r="C234" s="422" t="s">
        <v>2514</v>
      </c>
      <c r="D234" s="424">
        <v>220</v>
      </c>
      <c r="E234" s="2" t="s">
        <v>52</v>
      </c>
      <c r="F234" s="436"/>
      <c r="G234" s="424"/>
      <c r="H234" s="424">
        <v>3</v>
      </c>
      <c r="I234" s="424"/>
      <c r="J234" s="424"/>
      <c r="K234" s="424">
        <v>3</v>
      </c>
      <c r="L234" s="424"/>
      <c r="M234" s="424"/>
      <c r="N234" s="424">
        <v>3</v>
      </c>
      <c r="O234" s="424"/>
      <c r="P234" s="424"/>
      <c r="Q234" s="424"/>
      <c r="R234" s="426"/>
      <c r="S234" s="322" t="s">
        <v>2633</v>
      </c>
      <c r="T234" s="56"/>
      <c r="U234" s="424"/>
      <c r="V234" s="424"/>
      <c r="W234" s="1"/>
      <c r="X234" s="2"/>
      <c r="Y234" s="36"/>
      <c r="Z234" s="424"/>
      <c r="AA234" s="424"/>
      <c r="AB234" s="1"/>
      <c r="AC234" s="2"/>
      <c r="AD234" s="32"/>
      <c r="AE234" s="1"/>
      <c r="AF234" s="425"/>
    </row>
    <row r="235" spans="2:32" x14ac:dyDescent="0.2">
      <c r="B235" s="39" t="s">
        <v>2513</v>
      </c>
      <c r="C235" s="422" t="s">
        <v>2514</v>
      </c>
      <c r="D235" s="424">
        <v>221</v>
      </c>
      <c r="E235" s="2" t="s">
        <v>42</v>
      </c>
      <c r="F235" s="436"/>
      <c r="G235" s="424">
        <v>3</v>
      </c>
      <c r="H235" s="424"/>
      <c r="I235" s="424"/>
      <c r="J235" s="424"/>
      <c r="K235" s="424"/>
      <c r="L235" s="424"/>
      <c r="M235" s="424"/>
      <c r="N235" s="424"/>
      <c r="O235" s="424"/>
      <c r="P235" s="424"/>
      <c r="Q235" s="424"/>
      <c r="R235" s="426"/>
      <c r="S235" s="320" t="s">
        <v>2744</v>
      </c>
      <c r="T235" s="56"/>
      <c r="U235" s="424"/>
      <c r="V235" s="424"/>
      <c r="W235" s="1"/>
      <c r="X235" s="2"/>
      <c r="Y235" s="36"/>
      <c r="Z235" s="424"/>
      <c r="AA235" s="424"/>
      <c r="AB235" s="1"/>
      <c r="AC235" s="2"/>
      <c r="AD235" s="32"/>
      <c r="AE235" s="1"/>
      <c r="AF235" s="425"/>
    </row>
    <row r="236" spans="2:32" x14ac:dyDescent="0.2">
      <c r="B236" s="39" t="s">
        <v>2513</v>
      </c>
      <c r="C236" s="422" t="s">
        <v>2514</v>
      </c>
      <c r="D236" s="424">
        <v>222</v>
      </c>
      <c r="E236" s="2" t="s">
        <v>44</v>
      </c>
      <c r="F236" s="436"/>
      <c r="G236" s="424">
        <v>1</v>
      </c>
      <c r="H236" s="424">
        <v>6</v>
      </c>
      <c r="I236" s="424"/>
      <c r="J236" s="424"/>
      <c r="K236" s="424"/>
      <c r="L236" s="424"/>
      <c r="M236" s="424"/>
      <c r="N236" s="424"/>
      <c r="O236" s="424"/>
      <c r="P236" s="424"/>
      <c r="Q236" s="424"/>
      <c r="R236" s="426"/>
      <c r="S236" s="322" t="s">
        <v>1484</v>
      </c>
      <c r="T236" s="56"/>
      <c r="U236" s="424"/>
      <c r="V236" s="424"/>
      <c r="W236" s="1"/>
      <c r="X236" s="2"/>
      <c r="Y236" s="36"/>
      <c r="Z236" s="424"/>
      <c r="AA236" s="424"/>
      <c r="AB236" s="1"/>
      <c r="AC236" s="2"/>
      <c r="AD236" s="32"/>
      <c r="AE236" s="1"/>
      <c r="AF236" s="425"/>
    </row>
    <row r="237" spans="2:32" x14ac:dyDescent="0.2">
      <c r="B237" s="39" t="s">
        <v>2513</v>
      </c>
      <c r="C237" s="422" t="s">
        <v>2514</v>
      </c>
      <c r="D237" s="424">
        <v>223</v>
      </c>
      <c r="E237" s="2" t="s">
        <v>42</v>
      </c>
      <c r="F237" s="436"/>
      <c r="G237" s="424">
        <v>3</v>
      </c>
      <c r="H237" s="424"/>
      <c r="I237" s="424"/>
      <c r="J237" s="424"/>
      <c r="K237" s="424"/>
      <c r="L237" s="424"/>
      <c r="M237" s="424"/>
      <c r="N237" s="424">
        <v>3</v>
      </c>
      <c r="O237" s="424"/>
      <c r="P237" s="424"/>
      <c r="Q237" s="424"/>
      <c r="R237" s="426"/>
      <c r="S237" s="320" t="s">
        <v>2745</v>
      </c>
      <c r="T237" s="56"/>
      <c r="U237" s="424"/>
      <c r="V237" s="424"/>
      <c r="W237" s="1"/>
      <c r="X237" s="2"/>
      <c r="Y237" s="36"/>
      <c r="Z237" s="424"/>
      <c r="AA237" s="424"/>
      <c r="AB237" s="1"/>
      <c r="AC237" s="2"/>
      <c r="AD237" s="32"/>
      <c r="AE237" s="1"/>
      <c r="AF237" s="425"/>
    </row>
    <row r="238" spans="2:32" x14ac:dyDescent="0.2">
      <c r="B238" s="39" t="s">
        <v>2513</v>
      </c>
      <c r="C238" s="422" t="s">
        <v>2514</v>
      </c>
      <c r="D238" s="424">
        <v>224</v>
      </c>
      <c r="E238" s="2" t="s">
        <v>1113</v>
      </c>
      <c r="F238" s="436"/>
      <c r="G238" s="424">
        <v>3</v>
      </c>
      <c r="H238" s="424">
        <v>3</v>
      </c>
      <c r="I238" s="424"/>
      <c r="J238" s="424"/>
      <c r="K238" s="424"/>
      <c r="L238" s="424"/>
      <c r="M238" s="424"/>
      <c r="N238" s="424"/>
      <c r="O238" s="424"/>
      <c r="P238" s="424"/>
      <c r="Q238" s="424"/>
      <c r="R238" s="426"/>
      <c r="S238" s="322" t="s">
        <v>2634</v>
      </c>
      <c r="T238" s="56"/>
      <c r="U238" s="424"/>
      <c r="V238" s="424"/>
      <c r="W238" s="1"/>
      <c r="X238" s="2"/>
      <c r="Y238" s="36"/>
      <c r="Z238" s="424"/>
      <c r="AA238" s="424"/>
      <c r="AB238" s="1"/>
      <c r="AC238" s="2"/>
      <c r="AD238" s="32"/>
      <c r="AE238" s="1"/>
      <c r="AF238" s="425"/>
    </row>
    <row r="239" spans="2:32" x14ac:dyDescent="0.2">
      <c r="B239" s="39" t="s">
        <v>2513</v>
      </c>
      <c r="C239" s="422" t="s">
        <v>2514</v>
      </c>
      <c r="D239" s="424">
        <v>225</v>
      </c>
      <c r="E239" s="2" t="s">
        <v>50</v>
      </c>
      <c r="F239" s="436"/>
      <c r="G239" s="424">
        <v>1</v>
      </c>
      <c r="H239" s="424">
        <v>6</v>
      </c>
      <c r="I239" s="424"/>
      <c r="J239" s="424"/>
      <c r="K239" s="424"/>
      <c r="L239" s="424"/>
      <c r="M239" s="424"/>
      <c r="N239" s="424"/>
      <c r="O239" s="424"/>
      <c r="P239" s="424"/>
      <c r="Q239" s="424"/>
      <c r="R239" s="426"/>
      <c r="S239" s="322" t="s">
        <v>1118</v>
      </c>
      <c r="T239" s="56"/>
      <c r="U239" s="424"/>
      <c r="V239" s="424"/>
      <c r="W239" s="1"/>
      <c r="X239" s="2"/>
      <c r="Y239" s="36"/>
      <c r="Z239" s="424"/>
      <c r="AA239" s="424"/>
      <c r="AB239" s="1"/>
      <c r="AC239" s="2"/>
      <c r="AD239" s="32"/>
      <c r="AE239" s="1"/>
      <c r="AF239" s="425"/>
    </row>
    <row r="240" spans="2:32" x14ac:dyDescent="0.2">
      <c r="B240" s="39" t="s">
        <v>2513</v>
      </c>
      <c r="C240" s="422" t="s">
        <v>2514</v>
      </c>
      <c r="D240" s="424">
        <v>226</v>
      </c>
      <c r="E240" s="2" t="s">
        <v>42</v>
      </c>
      <c r="F240" s="436"/>
      <c r="G240" s="424">
        <v>3</v>
      </c>
      <c r="H240" s="424"/>
      <c r="I240" s="424"/>
      <c r="J240" s="424"/>
      <c r="K240" s="424"/>
      <c r="L240" s="424"/>
      <c r="M240" s="424"/>
      <c r="N240" s="424"/>
      <c r="O240" s="424"/>
      <c r="P240" s="424"/>
      <c r="Q240" s="424"/>
      <c r="R240" s="426"/>
      <c r="S240" s="322" t="s">
        <v>2635</v>
      </c>
      <c r="T240" s="56"/>
      <c r="U240" s="424"/>
      <c r="V240" s="424"/>
      <c r="W240" s="1"/>
      <c r="X240" s="2"/>
      <c r="Y240" s="36"/>
      <c r="Z240" s="424"/>
      <c r="AA240" s="424"/>
      <c r="AB240" s="1"/>
      <c r="AC240" s="2"/>
      <c r="AD240" s="32"/>
      <c r="AE240" s="1"/>
      <c r="AF240" s="425"/>
    </row>
    <row r="241" spans="2:32" x14ac:dyDescent="0.2">
      <c r="B241" s="39" t="s">
        <v>2513</v>
      </c>
      <c r="C241" s="422" t="s">
        <v>2514</v>
      </c>
      <c r="D241" s="424">
        <v>227</v>
      </c>
      <c r="E241" s="2" t="s">
        <v>42</v>
      </c>
      <c r="F241" s="436"/>
      <c r="G241" s="424">
        <v>3</v>
      </c>
      <c r="H241" s="424"/>
      <c r="I241" s="424"/>
      <c r="J241" s="424"/>
      <c r="K241" s="424"/>
      <c r="L241" s="424"/>
      <c r="M241" s="424"/>
      <c r="N241" s="424"/>
      <c r="O241" s="424"/>
      <c r="P241" s="424"/>
      <c r="Q241" s="424"/>
      <c r="R241" s="426"/>
      <c r="S241" s="322" t="s">
        <v>2606</v>
      </c>
      <c r="T241" s="56"/>
      <c r="U241" s="424"/>
      <c r="V241" s="424"/>
      <c r="W241" s="1"/>
      <c r="X241" s="2"/>
      <c r="Y241" s="36"/>
      <c r="Z241" s="424"/>
      <c r="AA241" s="424"/>
      <c r="AB241" s="1"/>
      <c r="AC241" s="2"/>
      <c r="AD241" s="32"/>
      <c r="AE241" s="1"/>
      <c r="AF241" s="425"/>
    </row>
    <row r="242" spans="2:32" x14ac:dyDescent="0.2">
      <c r="B242" s="39" t="s">
        <v>2513</v>
      </c>
      <c r="C242" s="422" t="s">
        <v>2514</v>
      </c>
      <c r="D242" s="424">
        <v>228</v>
      </c>
      <c r="E242" s="2" t="s">
        <v>52</v>
      </c>
      <c r="F242" s="436"/>
      <c r="G242" s="424"/>
      <c r="H242" s="424">
        <v>3</v>
      </c>
      <c r="I242" s="424"/>
      <c r="J242" s="424"/>
      <c r="K242" s="424">
        <v>3</v>
      </c>
      <c r="L242" s="424"/>
      <c r="M242" s="424"/>
      <c r="N242" s="424">
        <v>3</v>
      </c>
      <c r="O242" s="424"/>
      <c r="P242" s="424"/>
      <c r="Q242" s="424"/>
      <c r="R242" s="426"/>
      <c r="S242" s="322" t="s">
        <v>2636</v>
      </c>
      <c r="T242" s="56"/>
      <c r="U242" s="424"/>
      <c r="V242" s="424"/>
      <c r="W242" s="1"/>
      <c r="X242" s="2"/>
      <c r="Y242" s="36"/>
      <c r="Z242" s="424"/>
      <c r="AA242" s="424"/>
      <c r="AB242" s="1"/>
      <c r="AC242" s="2"/>
      <c r="AD242" s="32"/>
      <c r="AE242" s="1"/>
      <c r="AF242" s="425"/>
    </row>
    <row r="243" spans="2:32" x14ac:dyDescent="0.2">
      <c r="B243" s="39" t="s">
        <v>2513</v>
      </c>
      <c r="C243" s="422" t="s">
        <v>2514</v>
      </c>
      <c r="D243" s="424">
        <v>229</v>
      </c>
      <c r="E243" s="2" t="s">
        <v>42</v>
      </c>
      <c r="F243" s="436"/>
      <c r="G243" s="424">
        <v>3</v>
      </c>
      <c r="H243" s="424"/>
      <c r="I243" s="424"/>
      <c r="J243" s="424"/>
      <c r="K243" s="424"/>
      <c r="L243" s="424"/>
      <c r="M243" s="424"/>
      <c r="N243" s="424">
        <v>3</v>
      </c>
      <c r="O243" s="424"/>
      <c r="P243" s="424"/>
      <c r="Q243" s="424"/>
      <c r="R243" s="426"/>
      <c r="S243" s="322" t="s">
        <v>2621</v>
      </c>
      <c r="T243" s="56"/>
      <c r="U243" s="424"/>
      <c r="V243" s="424"/>
      <c r="W243" s="1"/>
      <c r="X243" s="2"/>
      <c r="Y243" s="36"/>
      <c r="Z243" s="424"/>
      <c r="AA243" s="424"/>
      <c r="AB243" s="1"/>
      <c r="AC243" s="2"/>
      <c r="AD243" s="32"/>
      <c r="AE243" s="1"/>
      <c r="AF243" s="425"/>
    </row>
    <row r="244" spans="2:32" x14ac:dyDescent="0.2">
      <c r="B244" s="39" t="s">
        <v>2513</v>
      </c>
      <c r="C244" s="422" t="s">
        <v>2514</v>
      </c>
      <c r="D244" s="424">
        <v>230</v>
      </c>
      <c r="E244" s="2" t="s">
        <v>42</v>
      </c>
      <c r="F244" s="436"/>
      <c r="G244" s="424">
        <v>3</v>
      </c>
      <c r="H244" s="424">
        <v>4</v>
      </c>
      <c r="I244" s="424"/>
      <c r="J244" s="424"/>
      <c r="K244" s="424"/>
      <c r="L244" s="424"/>
      <c r="M244" s="424"/>
      <c r="N244" s="424"/>
      <c r="O244" s="424"/>
      <c r="P244" s="424"/>
      <c r="Q244" s="424"/>
      <c r="R244" s="426"/>
      <c r="S244" s="322" t="s">
        <v>2637</v>
      </c>
      <c r="T244" s="56"/>
      <c r="U244" s="424"/>
      <c r="V244" s="424"/>
      <c r="W244" s="1"/>
      <c r="X244" s="2"/>
      <c r="Y244" s="36"/>
      <c r="Z244" s="424"/>
      <c r="AA244" s="424"/>
      <c r="AB244" s="1"/>
      <c r="AC244" s="2"/>
      <c r="AD244" s="32"/>
      <c r="AE244" s="1"/>
      <c r="AF244" s="425"/>
    </row>
    <row r="245" spans="2:32" x14ac:dyDescent="0.2">
      <c r="B245" s="39" t="s">
        <v>2513</v>
      </c>
      <c r="C245" s="422" t="s">
        <v>2514</v>
      </c>
      <c r="D245" s="424">
        <v>231</v>
      </c>
      <c r="E245" s="2" t="s">
        <v>42</v>
      </c>
      <c r="F245" s="436"/>
      <c r="G245" s="424">
        <v>6</v>
      </c>
      <c r="H245" s="424"/>
      <c r="I245" s="424"/>
      <c r="J245" s="424"/>
      <c r="K245" s="424"/>
      <c r="L245" s="424"/>
      <c r="M245" s="424"/>
      <c r="N245" s="424"/>
      <c r="O245" s="424"/>
      <c r="P245" s="424"/>
      <c r="Q245" s="424"/>
      <c r="R245" s="426"/>
      <c r="S245" s="322" t="s">
        <v>2638</v>
      </c>
      <c r="T245" s="56"/>
      <c r="U245" s="424"/>
      <c r="V245" s="424"/>
      <c r="W245" s="1"/>
      <c r="X245" s="2"/>
      <c r="Y245" s="36"/>
      <c r="Z245" s="424"/>
      <c r="AA245" s="424"/>
      <c r="AB245" s="1"/>
      <c r="AC245" s="2"/>
      <c r="AD245" s="32"/>
      <c r="AE245" s="1"/>
      <c r="AF245" s="425"/>
    </row>
    <row r="246" spans="2:32" x14ac:dyDescent="0.2">
      <c r="B246" s="39" t="s">
        <v>2513</v>
      </c>
      <c r="C246" s="422" t="s">
        <v>2514</v>
      </c>
      <c r="D246" s="424">
        <v>232</v>
      </c>
      <c r="E246" s="2" t="s">
        <v>44</v>
      </c>
      <c r="F246" s="436"/>
      <c r="G246" s="424">
        <v>3</v>
      </c>
      <c r="H246" s="424">
        <v>6</v>
      </c>
      <c r="I246" s="424"/>
      <c r="J246" s="424"/>
      <c r="K246" s="424"/>
      <c r="L246" s="424"/>
      <c r="M246" s="424"/>
      <c r="N246" s="424">
        <v>3</v>
      </c>
      <c r="O246" s="424"/>
      <c r="P246" s="424"/>
      <c r="Q246" s="424"/>
      <c r="R246" s="426"/>
      <c r="S246" s="322" t="s">
        <v>2639</v>
      </c>
      <c r="T246" s="56"/>
      <c r="U246" s="424"/>
      <c r="V246" s="424"/>
      <c r="W246" s="1"/>
      <c r="X246" s="2"/>
      <c r="Y246" s="36"/>
      <c r="Z246" s="424"/>
      <c r="AA246" s="424"/>
      <c r="AB246" s="1"/>
      <c r="AC246" s="2"/>
      <c r="AD246" s="32"/>
      <c r="AE246" s="1"/>
      <c r="AF246" s="425"/>
    </row>
    <row r="247" spans="2:32" x14ac:dyDescent="0.2">
      <c r="B247" s="39" t="s">
        <v>2513</v>
      </c>
      <c r="C247" s="422" t="s">
        <v>2514</v>
      </c>
      <c r="D247" s="424">
        <v>233</v>
      </c>
      <c r="E247" s="2" t="s">
        <v>57</v>
      </c>
      <c r="F247" s="436"/>
      <c r="G247" s="424">
        <v>4</v>
      </c>
      <c r="H247" s="424">
        <v>2</v>
      </c>
      <c r="I247" s="424"/>
      <c r="J247" s="424"/>
      <c r="K247" s="424">
        <v>2</v>
      </c>
      <c r="L247" s="424"/>
      <c r="M247" s="424"/>
      <c r="N247" s="424">
        <v>2</v>
      </c>
      <c r="O247" s="424"/>
      <c r="P247" s="424"/>
      <c r="Q247" s="424"/>
      <c r="R247" s="426"/>
      <c r="S247" s="320" t="s">
        <v>2746</v>
      </c>
      <c r="T247" s="56"/>
      <c r="U247" s="424"/>
      <c r="V247" s="424"/>
      <c r="W247" s="1"/>
      <c r="X247" s="2"/>
      <c r="Y247" s="36"/>
      <c r="Z247" s="424"/>
      <c r="AA247" s="424"/>
      <c r="AB247" s="1"/>
      <c r="AC247" s="2"/>
      <c r="AD247" s="32"/>
      <c r="AE247" s="1"/>
      <c r="AF247" s="425"/>
    </row>
    <row r="248" spans="2:32" x14ac:dyDescent="0.2">
      <c r="B248" s="39" t="s">
        <v>2513</v>
      </c>
      <c r="C248" s="422" t="s">
        <v>2514</v>
      </c>
      <c r="D248" s="424">
        <v>234</v>
      </c>
      <c r="E248" s="2" t="s">
        <v>42</v>
      </c>
      <c r="F248" s="436"/>
      <c r="G248" s="424">
        <v>3</v>
      </c>
      <c r="H248" s="424"/>
      <c r="I248" s="424"/>
      <c r="J248" s="424"/>
      <c r="K248" s="424"/>
      <c r="L248" s="424"/>
      <c r="M248" s="424"/>
      <c r="N248" s="424"/>
      <c r="O248" s="424"/>
      <c r="P248" s="424"/>
      <c r="Q248" s="424"/>
      <c r="R248" s="426"/>
      <c r="S248" s="322" t="s">
        <v>2640</v>
      </c>
      <c r="T248" s="56"/>
      <c r="U248" s="424"/>
      <c r="V248" s="424"/>
      <c r="W248" s="1"/>
      <c r="X248" s="2"/>
      <c r="Y248" s="36"/>
      <c r="Z248" s="424"/>
      <c r="AA248" s="424"/>
      <c r="AB248" s="1"/>
      <c r="AC248" s="2"/>
      <c r="AD248" s="32"/>
      <c r="AE248" s="1"/>
      <c r="AF248" s="425"/>
    </row>
    <row r="249" spans="2:32" x14ac:dyDescent="0.2">
      <c r="B249" s="39" t="s">
        <v>2513</v>
      </c>
      <c r="C249" s="422" t="s">
        <v>2514</v>
      </c>
      <c r="D249" s="424">
        <v>235</v>
      </c>
      <c r="E249" s="2" t="s">
        <v>42</v>
      </c>
      <c r="F249" s="436"/>
      <c r="G249" s="424">
        <v>3</v>
      </c>
      <c r="H249" s="424"/>
      <c r="I249" s="424"/>
      <c r="J249" s="424"/>
      <c r="K249" s="424"/>
      <c r="L249" s="424"/>
      <c r="M249" s="424"/>
      <c r="N249" s="424"/>
      <c r="O249" s="424"/>
      <c r="P249" s="424"/>
      <c r="Q249" s="424"/>
      <c r="R249" s="426"/>
      <c r="S249" s="322" t="s">
        <v>1118</v>
      </c>
      <c r="T249" s="56"/>
      <c r="U249" s="424"/>
      <c r="V249" s="424"/>
      <c r="W249" s="1"/>
      <c r="X249" s="2"/>
      <c r="Y249" s="36"/>
      <c r="Z249" s="424"/>
      <c r="AA249" s="424"/>
      <c r="AB249" s="1"/>
      <c r="AC249" s="2"/>
      <c r="AD249" s="32"/>
      <c r="AE249" s="1"/>
      <c r="AF249" s="425"/>
    </row>
    <row r="250" spans="2:32" x14ac:dyDescent="0.2">
      <c r="B250" s="39" t="s">
        <v>2513</v>
      </c>
      <c r="C250" s="422" t="s">
        <v>2514</v>
      </c>
      <c r="D250" s="424">
        <v>236</v>
      </c>
      <c r="E250" s="2" t="s">
        <v>42</v>
      </c>
      <c r="F250" s="436"/>
      <c r="G250" s="424">
        <v>3</v>
      </c>
      <c r="H250" s="424"/>
      <c r="I250" s="424"/>
      <c r="J250" s="424"/>
      <c r="K250" s="424"/>
      <c r="L250" s="424"/>
      <c r="M250" s="424"/>
      <c r="N250" s="424">
        <v>3</v>
      </c>
      <c r="O250" s="424"/>
      <c r="P250" s="424"/>
      <c r="Q250" s="424"/>
      <c r="R250" s="426"/>
      <c r="S250" s="322" t="s">
        <v>1558</v>
      </c>
      <c r="T250" s="56"/>
      <c r="U250" s="424"/>
      <c r="V250" s="424"/>
      <c r="W250" s="1"/>
      <c r="X250" s="2"/>
      <c r="Y250" s="36"/>
      <c r="Z250" s="424"/>
      <c r="AA250" s="424"/>
      <c r="AB250" s="1"/>
      <c r="AC250" s="2"/>
      <c r="AD250" s="32"/>
      <c r="AE250" s="1"/>
      <c r="AF250" s="425"/>
    </row>
    <row r="251" spans="2:32" x14ac:dyDescent="0.2">
      <c r="B251" s="39" t="s">
        <v>2513</v>
      </c>
      <c r="C251" s="422" t="s">
        <v>2514</v>
      </c>
      <c r="D251" s="424">
        <v>237</v>
      </c>
      <c r="E251" s="2" t="s">
        <v>42</v>
      </c>
      <c r="F251" s="436"/>
      <c r="G251" s="424">
        <v>3</v>
      </c>
      <c r="H251" s="424"/>
      <c r="I251" s="424"/>
      <c r="J251" s="424"/>
      <c r="K251" s="424"/>
      <c r="L251" s="424"/>
      <c r="M251" s="424"/>
      <c r="N251" s="424"/>
      <c r="O251" s="424"/>
      <c r="P251" s="424"/>
      <c r="Q251" s="424"/>
      <c r="R251" s="426"/>
      <c r="S251" s="322" t="s">
        <v>1319</v>
      </c>
      <c r="T251" s="56"/>
      <c r="U251" s="424"/>
      <c r="V251" s="424"/>
      <c r="W251" s="1"/>
      <c r="X251" s="2"/>
      <c r="Y251" s="36"/>
      <c r="Z251" s="424"/>
      <c r="AA251" s="424"/>
      <c r="AB251" s="1"/>
      <c r="AC251" s="2"/>
      <c r="AD251" s="32"/>
      <c r="AE251" s="1"/>
      <c r="AF251" s="425"/>
    </row>
    <row r="252" spans="2:32" x14ac:dyDescent="0.2">
      <c r="B252" s="39" t="s">
        <v>2513</v>
      </c>
      <c r="C252" s="422" t="s">
        <v>2514</v>
      </c>
      <c r="D252" s="424">
        <v>238</v>
      </c>
      <c r="E252" s="2" t="s">
        <v>44</v>
      </c>
      <c r="F252" s="436"/>
      <c r="G252" s="424">
        <v>1</v>
      </c>
      <c r="H252" s="424">
        <v>6</v>
      </c>
      <c r="I252" s="424"/>
      <c r="J252" s="424"/>
      <c r="K252" s="424"/>
      <c r="L252" s="424"/>
      <c r="M252" s="424"/>
      <c r="N252" s="424"/>
      <c r="O252" s="424"/>
      <c r="P252" s="424"/>
      <c r="Q252" s="424"/>
      <c r="R252" s="426"/>
      <c r="S252" s="322" t="s">
        <v>1118</v>
      </c>
      <c r="T252" s="56"/>
      <c r="U252" s="424"/>
      <c r="V252" s="424"/>
      <c r="W252" s="1"/>
      <c r="X252" s="2"/>
      <c r="Y252" s="36"/>
      <c r="Z252" s="424"/>
      <c r="AA252" s="424"/>
      <c r="AB252" s="1"/>
      <c r="AC252" s="2"/>
      <c r="AD252" s="32"/>
      <c r="AE252" s="1"/>
      <c r="AF252" s="425"/>
    </row>
    <row r="253" spans="2:32" x14ac:dyDescent="0.2">
      <c r="B253" s="39" t="s">
        <v>2513</v>
      </c>
      <c r="C253" s="422" t="s">
        <v>2514</v>
      </c>
      <c r="D253" s="424">
        <v>239</v>
      </c>
      <c r="E253" s="2" t="s">
        <v>42</v>
      </c>
      <c r="F253" s="436"/>
      <c r="G253" s="424">
        <v>3</v>
      </c>
      <c r="H253" s="424"/>
      <c r="I253" s="424"/>
      <c r="J253" s="424"/>
      <c r="K253" s="424"/>
      <c r="L253" s="424"/>
      <c r="M253" s="424"/>
      <c r="N253" s="424">
        <v>3</v>
      </c>
      <c r="O253" s="424"/>
      <c r="P253" s="424"/>
      <c r="Q253" s="424"/>
      <c r="R253" s="426"/>
      <c r="S253" s="322" t="s">
        <v>2641</v>
      </c>
      <c r="T253" s="56"/>
      <c r="U253" s="424"/>
      <c r="V253" s="424"/>
      <c r="W253" s="1"/>
      <c r="X253" s="2"/>
      <c r="Y253" s="36"/>
      <c r="Z253" s="424"/>
      <c r="AA253" s="424"/>
      <c r="AB253" s="1"/>
      <c r="AC253" s="2"/>
      <c r="AD253" s="32"/>
      <c r="AE253" s="1"/>
      <c r="AF253" s="425"/>
    </row>
    <row r="254" spans="2:32" x14ac:dyDescent="0.2">
      <c r="B254" s="39" t="s">
        <v>2513</v>
      </c>
      <c r="C254" s="422" t="s">
        <v>2514</v>
      </c>
      <c r="D254" s="424">
        <v>240</v>
      </c>
      <c r="E254" s="2" t="s">
        <v>42</v>
      </c>
      <c r="F254" s="436"/>
      <c r="G254" s="424">
        <v>3</v>
      </c>
      <c r="H254" s="424"/>
      <c r="I254" s="424"/>
      <c r="J254" s="424"/>
      <c r="K254" s="424"/>
      <c r="L254" s="424"/>
      <c r="M254" s="424"/>
      <c r="N254" s="424"/>
      <c r="O254" s="424"/>
      <c r="P254" s="424"/>
      <c r="Q254" s="424"/>
      <c r="R254" s="426"/>
      <c r="S254" s="320" t="s">
        <v>2747</v>
      </c>
      <c r="T254" s="56"/>
      <c r="U254" s="424"/>
      <c r="V254" s="424"/>
      <c r="W254" s="1"/>
      <c r="X254" s="2"/>
      <c r="Y254" s="36"/>
      <c r="Z254" s="424"/>
      <c r="AA254" s="424"/>
      <c r="AB254" s="1"/>
      <c r="AC254" s="2"/>
      <c r="AD254" s="32"/>
      <c r="AE254" s="1"/>
      <c r="AF254" s="425"/>
    </row>
    <row r="255" spans="2:32" x14ac:dyDescent="0.2">
      <c r="B255" s="39" t="s">
        <v>2513</v>
      </c>
      <c r="C255" s="422" t="s">
        <v>2514</v>
      </c>
      <c r="D255" s="424">
        <v>241</v>
      </c>
      <c r="E255" s="2" t="s">
        <v>42</v>
      </c>
      <c r="F255" s="436"/>
      <c r="G255" s="424">
        <v>3</v>
      </c>
      <c r="H255" s="424"/>
      <c r="I255" s="424"/>
      <c r="J255" s="424"/>
      <c r="K255" s="424"/>
      <c r="L255" s="424"/>
      <c r="M255" s="424"/>
      <c r="N255" s="424"/>
      <c r="O255" s="424"/>
      <c r="P255" s="424"/>
      <c r="Q255" s="424"/>
      <c r="R255" s="426"/>
      <c r="S255" s="322" t="s">
        <v>2522</v>
      </c>
      <c r="T255" s="56"/>
      <c r="U255" s="424"/>
      <c r="V255" s="424"/>
      <c r="W255" s="1"/>
      <c r="X255" s="2"/>
      <c r="Y255" s="36"/>
      <c r="Z255" s="424"/>
      <c r="AA255" s="424"/>
      <c r="AB255" s="1"/>
      <c r="AC255" s="2"/>
      <c r="AD255" s="32"/>
      <c r="AE255" s="1"/>
      <c r="AF255" s="425"/>
    </row>
    <row r="256" spans="2:32" x14ac:dyDescent="0.2">
      <c r="B256" s="39" t="s">
        <v>2513</v>
      </c>
      <c r="C256" s="422" t="s">
        <v>2514</v>
      </c>
      <c r="D256" s="424">
        <v>242</v>
      </c>
      <c r="E256" s="2" t="s">
        <v>44</v>
      </c>
      <c r="F256" s="436"/>
      <c r="G256" s="424"/>
      <c r="H256" s="424">
        <v>6</v>
      </c>
      <c r="I256" s="424"/>
      <c r="J256" s="424"/>
      <c r="K256" s="424"/>
      <c r="L256" s="424"/>
      <c r="M256" s="424"/>
      <c r="N256" s="424">
        <v>3</v>
      </c>
      <c r="O256" s="424"/>
      <c r="P256" s="424">
        <v>3</v>
      </c>
      <c r="Q256" s="424"/>
      <c r="R256" s="426"/>
      <c r="S256" s="322" t="s">
        <v>2642</v>
      </c>
      <c r="T256" s="56"/>
      <c r="U256" s="424"/>
      <c r="V256" s="424"/>
      <c r="W256" s="1"/>
      <c r="X256" s="2"/>
      <c r="Y256" s="36"/>
      <c r="Z256" s="424"/>
      <c r="AA256" s="424"/>
      <c r="AB256" s="1"/>
      <c r="AC256" s="2"/>
      <c r="AD256" s="32"/>
      <c r="AE256" s="1"/>
      <c r="AF256" s="425"/>
    </row>
    <row r="257" spans="2:32" x14ac:dyDescent="0.2">
      <c r="B257" s="39" t="s">
        <v>2513</v>
      </c>
      <c r="C257" s="422" t="s">
        <v>2514</v>
      </c>
      <c r="D257" s="424">
        <v>243</v>
      </c>
      <c r="E257" s="2" t="s">
        <v>47</v>
      </c>
      <c r="F257" s="436"/>
      <c r="G257" s="424">
        <v>3</v>
      </c>
      <c r="H257" s="424"/>
      <c r="I257" s="424"/>
      <c r="J257" s="424"/>
      <c r="K257" s="424"/>
      <c r="L257" s="424"/>
      <c r="M257" s="424"/>
      <c r="N257" s="424"/>
      <c r="O257" s="424"/>
      <c r="P257" s="424"/>
      <c r="Q257" s="424"/>
      <c r="R257" s="426"/>
      <c r="S257" s="322" t="s">
        <v>1558</v>
      </c>
      <c r="T257" s="56"/>
      <c r="U257" s="424"/>
      <c r="V257" s="424"/>
      <c r="W257" s="1"/>
      <c r="X257" s="2"/>
      <c r="Y257" s="36"/>
      <c r="Z257" s="424"/>
      <c r="AA257" s="424"/>
      <c r="AB257" s="1"/>
      <c r="AC257" s="2"/>
      <c r="AD257" s="32"/>
      <c r="AE257" s="1"/>
      <c r="AF257" s="425"/>
    </row>
    <row r="258" spans="2:32" x14ac:dyDescent="0.2">
      <c r="B258" s="39" t="s">
        <v>2513</v>
      </c>
      <c r="C258" s="422" t="s">
        <v>2514</v>
      </c>
      <c r="D258" s="424">
        <v>244</v>
      </c>
      <c r="E258" s="2" t="s">
        <v>47</v>
      </c>
      <c r="F258" s="436"/>
      <c r="G258" s="424">
        <v>3</v>
      </c>
      <c r="H258" s="424"/>
      <c r="I258" s="424"/>
      <c r="J258" s="424"/>
      <c r="K258" s="424"/>
      <c r="L258" s="424"/>
      <c r="M258" s="424"/>
      <c r="N258" s="424"/>
      <c r="O258" s="424"/>
      <c r="P258" s="424"/>
      <c r="Q258" s="424"/>
      <c r="R258" s="426"/>
      <c r="S258" s="322" t="s">
        <v>2606</v>
      </c>
      <c r="T258" s="56"/>
      <c r="U258" s="424"/>
      <c r="V258" s="424"/>
      <c r="W258" s="1"/>
      <c r="X258" s="2"/>
      <c r="Y258" s="36"/>
      <c r="Z258" s="424"/>
      <c r="AA258" s="424"/>
      <c r="AB258" s="1"/>
      <c r="AC258" s="2"/>
      <c r="AD258" s="32"/>
      <c r="AE258" s="1"/>
      <c r="AF258" s="425"/>
    </row>
    <row r="259" spans="2:32" x14ac:dyDescent="0.2">
      <c r="B259" s="39" t="s">
        <v>2513</v>
      </c>
      <c r="C259" s="422" t="s">
        <v>2514</v>
      </c>
      <c r="D259" s="424">
        <v>245</v>
      </c>
      <c r="E259" s="2" t="s">
        <v>47</v>
      </c>
      <c r="F259" s="436"/>
      <c r="G259" s="424">
        <v>3</v>
      </c>
      <c r="H259" s="424"/>
      <c r="I259" s="424"/>
      <c r="J259" s="424"/>
      <c r="K259" s="424"/>
      <c r="L259" s="424"/>
      <c r="M259" s="424"/>
      <c r="N259" s="424"/>
      <c r="O259" s="424"/>
      <c r="P259" s="424"/>
      <c r="Q259" s="424"/>
      <c r="R259" s="426"/>
      <c r="S259" s="322" t="s">
        <v>2643</v>
      </c>
      <c r="T259" s="56"/>
      <c r="U259" s="424"/>
      <c r="V259" s="424"/>
      <c r="W259" s="1"/>
      <c r="X259" s="2"/>
      <c r="Y259" s="36"/>
      <c r="Z259" s="424"/>
      <c r="AA259" s="424"/>
      <c r="AB259" s="1"/>
      <c r="AC259" s="2"/>
      <c r="AD259" s="32"/>
      <c r="AE259" s="1"/>
      <c r="AF259" s="425"/>
    </row>
    <row r="260" spans="2:32" x14ac:dyDescent="0.2">
      <c r="B260" s="39" t="s">
        <v>2513</v>
      </c>
      <c r="C260" s="422" t="s">
        <v>2514</v>
      </c>
      <c r="D260" s="424">
        <v>246</v>
      </c>
      <c r="E260" s="2" t="s">
        <v>47</v>
      </c>
      <c r="F260" s="436"/>
      <c r="G260" s="424">
        <v>3</v>
      </c>
      <c r="H260" s="424"/>
      <c r="I260" s="424"/>
      <c r="J260" s="424"/>
      <c r="K260" s="424"/>
      <c r="L260" s="424"/>
      <c r="M260" s="424"/>
      <c r="N260" s="424"/>
      <c r="O260" s="424"/>
      <c r="P260" s="424"/>
      <c r="Q260" s="424"/>
      <c r="R260" s="426"/>
      <c r="S260" s="320" t="s">
        <v>2748</v>
      </c>
      <c r="T260" s="56"/>
      <c r="U260" s="424"/>
      <c r="V260" s="424"/>
      <c r="W260" s="1"/>
      <c r="X260" s="2"/>
      <c r="Y260" s="36"/>
      <c r="Z260" s="424"/>
      <c r="AA260" s="424"/>
      <c r="AB260" s="1"/>
      <c r="AC260" s="2"/>
      <c r="AD260" s="32"/>
      <c r="AE260" s="1"/>
      <c r="AF260" s="425"/>
    </row>
    <row r="261" spans="2:32" x14ac:dyDescent="0.2">
      <c r="B261" s="39" t="s">
        <v>2513</v>
      </c>
      <c r="C261" s="422" t="s">
        <v>2514</v>
      </c>
      <c r="D261" s="95">
        <v>247</v>
      </c>
      <c r="E261" s="112" t="s">
        <v>50</v>
      </c>
      <c r="F261" s="427"/>
      <c r="G261" s="95">
        <v>1</v>
      </c>
      <c r="H261" s="95">
        <v>6</v>
      </c>
      <c r="I261" s="95"/>
      <c r="J261" s="95"/>
      <c r="K261" s="95"/>
      <c r="L261" s="95"/>
      <c r="M261" s="95"/>
      <c r="N261" s="95"/>
      <c r="O261" s="95"/>
      <c r="P261" s="95"/>
      <c r="Q261" s="95"/>
      <c r="R261" s="132"/>
      <c r="S261" s="351" t="s">
        <v>1484</v>
      </c>
      <c r="T261" s="348"/>
      <c r="U261" s="95"/>
      <c r="V261" s="95"/>
      <c r="W261" s="96"/>
      <c r="X261" s="112"/>
      <c r="Y261" s="146"/>
      <c r="Z261" s="95"/>
      <c r="AA261" s="95"/>
      <c r="AB261" s="96"/>
      <c r="AC261" s="112"/>
      <c r="AD261" s="99"/>
      <c r="AE261" s="96"/>
      <c r="AF261" s="311"/>
    </row>
    <row r="262" spans="2:32" x14ac:dyDescent="0.2">
      <c r="B262" s="39" t="s">
        <v>2513</v>
      </c>
      <c r="C262" s="422" t="s">
        <v>2514</v>
      </c>
      <c r="D262" s="424">
        <v>248</v>
      </c>
      <c r="E262" s="2" t="s">
        <v>42</v>
      </c>
      <c r="F262" s="13"/>
      <c r="G262" s="424">
        <v>3</v>
      </c>
      <c r="H262" s="424"/>
      <c r="I262" s="424"/>
      <c r="J262" s="424"/>
      <c r="K262" s="424"/>
      <c r="L262" s="424"/>
      <c r="M262" s="424"/>
      <c r="N262" s="424"/>
      <c r="O262" s="424"/>
      <c r="P262" s="424"/>
      <c r="Q262" s="424"/>
      <c r="R262" s="424"/>
      <c r="S262" s="320" t="s">
        <v>2749</v>
      </c>
      <c r="T262" s="56"/>
      <c r="U262" s="424"/>
      <c r="V262" s="424"/>
      <c r="W262" s="1"/>
      <c r="X262" s="2"/>
      <c r="Y262" s="36"/>
      <c r="Z262" s="424"/>
      <c r="AA262" s="424"/>
      <c r="AB262" s="1"/>
      <c r="AC262" s="2"/>
      <c r="AD262" s="32"/>
      <c r="AE262" s="1"/>
      <c r="AF262" s="424"/>
    </row>
    <row r="263" spans="2:32" x14ac:dyDescent="0.2">
      <c r="B263" s="39" t="s">
        <v>2513</v>
      </c>
      <c r="C263" s="422" t="s">
        <v>2514</v>
      </c>
      <c r="D263" s="424">
        <v>249</v>
      </c>
      <c r="E263" s="2" t="s">
        <v>55</v>
      </c>
      <c r="F263" s="13"/>
      <c r="G263" s="424">
        <v>1</v>
      </c>
      <c r="H263" s="424">
        <v>1</v>
      </c>
      <c r="I263" s="424">
        <v>6</v>
      </c>
      <c r="J263" s="424"/>
      <c r="K263" s="424"/>
      <c r="L263" s="424"/>
      <c r="M263" s="424"/>
      <c r="N263" s="424"/>
      <c r="O263" s="424"/>
      <c r="P263" s="424"/>
      <c r="Q263" s="424"/>
      <c r="R263" s="424"/>
      <c r="S263" s="320" t="s">
        <v>2750</v>
      </c>
      <c r="T263" s="56"/>
      <c r="U263" s="424"/>
      <c r="V263" s="424"/>
      <c r="W263" s="1"/>
      <c r="X263" s="2"/>
      <c r="Y263" s="36"/>
      <c r="Z263" s="424"/>
      <c r="AA263" s="424"/>
      <c r="AB263" s="1"/>
      <c r="AC263" s="2"/>
      <c r="AD263" s="32"/>
      <c r="AE263" s="1"/>
      <c r="AF263" s="424"/>
    </row>
    <row r="264" spans="2:32" x14ac:dyDescent="0.2">
      <c r="B264" s="39" t="s">
        <v>2513</v>
      </c>
      <c r="C264" s="422" t="s">
        <v>2514</v>
      </c>
      <c r="D264" s="24">
        <v>250</v>
      </c>
      <c r="E264" s="453" t="s">
        <v>44</v>
      </c>
      <c r="F264" s="454"/>
      <c r="G264" s="455"/>
      <c r="H264" s="455">
        <v>4</v>
      </c>
      <c r="I264" s="455">
        <v>2</v>
      </c>
      <c r="J264" s="455"/>
      <c r="K264" s="455"/>
      <c r="L264" s="455"/>
      <c r="M264" s="455"/>
      <c r="N264" s="455"/>
      <c r="O264" s="455"/>
      <c r="P264" s="455"/>
      <c r="Q264" s="455"/>
      <c r="R264" s="456"/>
      <c r="S264" s="368" t="s">
        <v>2644</v>
      </c>
      <c r="T264" s="465"/>
      <c r="U264" s="457"/>
      <c r="V264" s="457"/>
      <c r="W264" s="458"/>
      <c r="X264" s="459"/>
      <c r="Y264" s="34"/>
      <c r="Z264" s="24"/>
      <c r="AA264" s="24"/>
      <c r="AB264" s="23"/>
      <c r="AC264" s="453"/>
      <c r="AD264" s="59"/>
      <c r="AE264" s="23"/>
      <c r="AF264" s="460"/>
    </row>
    <row r="265" spans="2:32" x14ac:dyDescent="0.2">
      <c r="B265" s="39" t="s">
        <v>2513</v>
      </c>
      <c r="C265" s="422" t="s">
        <v>2514</v>
      </c>
      <c r="D265" s="424">
        <v>251</v>
      </c>
      <c r="E265" s="2" t="s">
        <v>42</v>
      </c>
      <c r="F265" s="440"/>
      <c r="G265" s="441">
        <v>3</v>
      </c>
      <c r="H265" s="441"/>
      <c r="I265" s="441"/>
      <c r="J265" s="441"/>
      <c r="K265" s="441"/>
      <c r="L265" s="441"/>
      <c r="M265" s="441"/>
      <c r="N265" s="441">
        <v>3</v>
      </c>
      <c r="O265" s="441"/>
      <c r="P265" s="441"/>
      <c r="Q265" s="441"/>
      <c r="R265" s="446"/>
      <c r="S265" s="322" t="s">
        <v>1979</v>
      </c>
      <c r="T265" s="442"/>
      <c r="U265" s="443"/>
      <c r="V265" s="443"/>
      <c r="W265" s="444"/>
      <c r="X265" s="445"/>
      <c r="Y265" s="36"/>
      <c r="Z265" s="424"/>
      <c r="AA265" s="424"/>
      <c r="AB265" s="1"/>
      <c r="AC265" s="2"/>
      <c r="AD265" s="32"/>
      <c r="AE265" s="1"/>
      <c r="AF265" s="425"/>
    </row>
    <row r="266" spans="2:32" x14ac:dyDescent="0.2">
      <c r="B266" s="39" t="s">
        <v>2513</v>
      </c>
      <c r="C266" s="422" t="s">
        <v>2514</v>
      </c>
      <c r="D266" s="95">
        <v>252</v>
      </c>
      <c r="E266" s="112" t="s">
        <v>50</v>
      </c>
      <c r="F266" s="447"/>
      <c r="G266" s="448">
        <v>1</v>
      </c>
      <c r="H266" s="448">
        <v>6</v>
      </c>
      <c r="I266" s="448"/>
      <c r="J266" s="448"/>
      <c r="K266" s="448"/>
      <c r="L266" s="448"/>
      <c r="M266" s="448"/>
      <c r="N266" s="448"/>
      <c r="O266" s="448"/>
      <c r="P266" s="448"/>
      <c r="Q266" s="448"/>
      <c r="R266" s="449"/>
      <c r="S266" s="351" t="s">
        <v>2645</v>
      </c>
      <c r="T266" s="466"/>
      <c r="U266" s="450"/>
      <c r="V266" s="450"/>
      <c r="W266" s="451"/>
      <c r="X266" s="452"/>
      <c r="Y266" s="146"/>
      <c r="Z266" s="95"/>
      <c r="AA266" s="95"/>
      <c r="AB266" s="96"/>
      <c r="AC266" s="112"/>
      <c r="AD266" s="99"/>
      <c r="AE266" s="96"/>
      <c r="AF266" s="311"/>
    </row>
    <row r="267" spans="2:32" x14ac:dyDescent="0.2">
      <c r="B267" s="39" t="s">
        <v>2513</v>
      </c>
      <c r="C267" s="422" t="s">
        <v>2514</v>
      </c>
      <c r="D267" s="424">
        <v>253</v>
      </c>
      <c r="E267" s="2" t="s">
        <v>50</v>
      </c>
      <c r="F267" s="13"/>
      <c r="G267" s="424">
        <v>1</v>
      </c>
      <c r="H267" s="424">
        <v>6</v>
      </c>
      <c r="I267" s="424"/>
      <c r="J267" s="424"/>
      <c r="K267" s="424"/>
      <c r="L267" s="424"/>
      <c r="M267" s="424"/>
      <c r="N267" s="424"/>
      <c r="O267" s="424"/>
      <c r="P267" s="424"/>
      <c r="Q267" s="424"/>
      <c r="R267" s="424"/>
      <c r="S267" s="320" t="s">
        <v>2751</v>
      </c>
      <c r="T267" s="56"/>
      <c r="U267" s="424"/>
      <c r="V267" s="424"/>
      <c r="W267" s="1"/>
      <c r="X267" s="2"/>
      <c r="Y267" s="36"/>
      <c r="Z267" s="424"/>
      <c r="AA267" s="424"/>
      <c r="AB267" s="1"/>
      <c r="AC267" s="2"/>
      <c r="AD267" s="32"/>
      <c r="AE267" s="1"/>
      <c r="AF267" s="424"/>
    </row>
    <row r="268" spans="2:32" x14ac:dyDescent="0.2">
      <c r="B268" s="39" t="s">
        <v>2513</v>
      </c>
      <c r="C268" s="422" t="s">
        <v>2514</v>
      </c>
      <c r="D268" s="424">
        <v>254</v>
      </c>
      <c r="E268" s="2" t="s">
        <v>42</v>
      </c>
      <c r="F268" s="13"/>
      <c r="G268" s="424">
        <v>3</v>
      </c>
      <c r="H268" s="424"/>
      <c r="I268" s="424"/>
      <c r="J268" s="424"/>
      <c r="K268" s="424"/>
      <c r="L268" s="424"/>
      <c r="M268" s="424"/>
      <c r="N268" s="424"/>
      <c r="O268" s="424"/>
      <c r="P268" s="424"/>
      <c r="Q268" s="424"/>
      <c r="R268" s="424"/>
      <c r="S268" s="320" t="s">
        <v>2752</v>
      </c>
      <c r="T268" s="56"/>
      <c r="U268" s="424"/>
      <c r="V268" s="424"/>
      <c r="W268" s="1"/>
      <c r="X268" s="2"/>
      <c r="Y268" s="36"/>
      <c r="Z268" s="424"/>
      <c r="AA268" s="424"/>
      <c r="AB268" s="1"/>
      <c r="AC268" s="2"/>
      <c r="AD268" s="32"/>
      <c r="AE268" s="1"/>
      <c r="AF268" s="424"/>
    </row>
    <row r="269" spans="2:32" x14ac:dyDescent="0.2">
      <c r="B269" s="39" t="s">
        <v>2513</v>
      </c>
      <c r="C269" s="422" t="s">
        <v>2514</v>
      </c>
      <c r="D269" s="424">
        <v>255</v>
      </c>
      <c r="E269" s="2" t="s">
        <v>42</v>
      </c>
      <c r="F269" s="13"/>
      <c r="G269" s="424">
        <v>3</v>
      </c>
      <c r="H269" s="424"/>
      <c r="I269" s="424"/>
      <c r="J269" s="424"/>
      <c r="K269" s="424"/>
      <c r="L269" s="424"/>
      <c r="M269" s="424"/>
      <c r="N269" s="424">
        <v>3</v>
      </c>
      <c r="O269" s="424"/>
      <c r="P269" s="424"/>
      <c r="Q269" s="424"/>
      <c r="R269" s="424"/>
      <c r="S269" s="320" t="s">
        <v>2753</v>
      </c>
      <c r="T269" s="56"/>
      <c r="U269" s="424"/>
      <c r="V269" s="424"/>
      <c r="W269" s="1"/>
      <c r="X269" s="2"/>
      <c r="Y269" s="36"/>
      <c r="Z269" s="424"/>
      <c r="AA269" s="424"/>
      <c r="AB269" s="1"/>
      <c r="AC269" s="2"/>
      <c r="AD269" s="32"/>
      <c r="AE269" s="1"/>
      <c r="AF269" s="424"/>
    </row>
    <row r="270" spans="2:32" x14ac:dyDescent="0.2">
      <c r="B270" s="39" t="s">
        <v>2513</v>
      </c>
      <c r="C270" s="422" t="s">
        <v>2514</v>
      </c>
      <c r="D270" s="24">
        <v>256</v>
      </c>
      <c r="E270" s="453" t="s">
        <v>49</v>
      </c>
      <c r="F270" s="454"/>
      <c r="G270" s="455"/>
      <c r="H270" s="455"/>
      <c r="I270" s="455">
        <v>3</v>
      </c>
      <c r="J270" s="455"/>
      <c r="K270" s="455"/>
      <c r="L270" s="455"/>
      <c r="M270" s="455"/>
      <c r="N270" s="455"/>
      <c r="O270" s="455"/>
      <c r="P270" s="455"/>
      <c r="Q270" s="455"/>
      <c r="R270" s="456"/>
      <c r="S270" s="368" t="s">
        <v>2646</v>
      </c>
      <c r="T270" s="465"/>
      <c r="U270" s="457"/>
      <c r="V270" s="457"/>
      <c r="W270" s="458"/>
      <c r="X270" s="459"/>
      <c r="Y270" s="34"/>
      <c r="Z270" s="24"/>
      <c r="AA270" s="24"/>
      <c r="AB270" s="23"/>
      <c r="AC270" s="453"/>
      <c r="AD270" s="59"/>
      <c r="AE270" s="23"/>
      <c r="AF270" s="460"/>
    </row>
    <row r="271" spans="2:32" x14ac:dyDescent="0.2">
      <c r="B271" s="39" t="s">
        <v>2513</v>
      </c>
      <c r="C271" s="422" t="s">
        <v>2514</v>
      </c>
      <c r="D271" s="424">
        <v>257</v>
      </c>
      <c r="E271" s="2" t="s">
        <v>49</v>
      </c>
      <c r="F271" s="440"/>
      <c r="G271" s="441"/>
      <c r="H271" s="441">
        <v>3</v>
      </c>
      <c r="I271" s="441"/>
      <c r="J271" s="441"/>
      <c r="K271" s="441"/>
      <c r="L271" s="441"/>
      <c r="M271" s="441"/>
      <c r="N271" s="441"/>
      <c r="O271" s="441"/>
      <c r="P271" s="441"/>
      <c r="Q271" s="441"/>
      <c r="R271" s="446"/>
      <c r="S271" s="322" t="s">
        <v>1121</v>
      </c>
      <c r="T271" s="442"/>
      <c r="U271" s="443"/>
      <c r="V271" s="443"/>
      <c r="W271" s="444"/>
      <c r="X271" s="445"/>
      <c r="Y271" s="36"/>
      <c r="Z271" s="424"/>
      <c r="AA271" s="424"/>
      <c r="AB271" s="1"/>
      <c r="AC271" s="2"/>
      <c r="AD271" s="32"/>
      <c r="AE271" s="1"/>
      <c r="AF271" s="425"/>
    </row>
    <row r="272" spans="2:32" x14ac:dyDescent="0.2">
      <c r="B272" s="39" t="s">
        <v>2513</v>
      </c>
      <c r="C272" s="422" t="s">
        <v>2514</v>
      </c>
      <c r="D272" s="424">
        <v>258</v>
      </c>
      <c r="E272" s="2" t="s">
        <v>42</v>
      </c>
      <c r="F272" s="440"/>
      <c r="G272" s="441">
        <v>3</v>
      </c>
      <c r="H272" s="441"/>
      <c r="I272" s="441"/>
      <c r="J272" s="441"/>
      <c r="K272" s="441"/>
      <c r="L272" s="441"/>
      <c r="M272" s="441"/>
      <c r="N272" s="441">
        <v>3</v>
      </c>
      <c r="O272" s="441"/>
      <c r="P272" s="441"/>
      <c r="Q272" s="441"/>
      <c r="R272" s="446"/>
      <c r="S272" s="322" t="s">
        <v>1979</v>
      </c>
      <c r="T272" s="442"/>
      <c r="U272" s="443"/>
      <c r="V272" s="443"/>
      <c r="W272" s="444"/>
      <c r="X272" s="445"/>
      <c r="Y272" s="36"/>
      <c r="Z272" s="424"/>
      <c r="AA272" s="424"/>
      <c r="AB272" s="1"/>
      <c r="AC272" s="2"/>
      <c r="AD272" s="32"/>
      <c r="AE272" s="1"/>
      <c r="AF272" s="425"/>
    </row>
    <row r="273" spans="2:32" x14ac:dyDescent="0.2">
      <c r="B273" s="39" t="s">
        <v>2513</v>
      </c>
      <c r="C273" s="422" t="s">
        <v>2514</v>
      </c>
      <c r="D273" s="424">
        <v>259</v>
      </c>
      <c r="E273" s="2" t="s">
        <v>42</v>
      </c>
      <c r="F273" s="440"/>
      <c r="G273" s="441">
        <v>3</v>
      </c>
      <c r="H273" s="441"/>
      <c r="I273" s="441"/>
      <c r="J273" s="441"/>
      <c r="K273" s="441"/>
      <c r="L273" s="441"/>
      <c r="M273" s="441"/>
      <c r="N273" s="441"/>
      <c r="O273" s="441"/>
      <c r="P273" s="441"/>
      <c r="Q273" s="441"/>
      <c r="R273" s="446"/>
      <c r="S273" s="322" t="s">
        <v>2606</v>
      </c>
      <c r="T273" s="442"/>
      <c r="U273" s="443"/>
      <c r="V273" s="443"/>
      <c r="W273" s="444"/>
      <c r="X273" s="445"/>
      <c r="Y273" s="36"/>
      <c r="Z273" s="424"/>
      <c r="AA273" s="424"/>
      <c r="AB273" s="1"/>
      <c r="AC273" s="2"/>
      <c r="AD273" s="32"/>
      <c r="AE273" s="1"/>
      <c r="AF273" s="425"/>
    </row>
    <row r="274" spans="2:32" x14ac:dyDescent="0.2">
      <c r="B274" s="39" t="s">
        <v>2513</v>
      </c>
      <c r="C274" s="422" t="s">
        <v>2514</v>
      </c>
      <c r="D274" s="424">
        <v>260</v>
      </c>
      <c r="E274" s="2" t="s">
        <v>42</v>
      </c>
      <c r="F274" s="440"/>
      <c r="G274" s="441">
        <v>3</v>
      </c>
      <c r="H274" s="441"/>
      <c r="I274" s="441"/>
      <c r="J274" s="441"/>
      <c r="K274" s="441"/>
      <c r="L274" s="441"/>
      <c r="M274" s="441"/>
      <c r="N274" s="441">
        <v>3</v>
      </c>
      <c r="O274" s="441"/>
      <c r="P274" s="441"/>
      <c r="Q274" s="441"/>
      <c r="R274" s="446"/>
      <c r="S274" s="322" t="s">
        <v>1979</v>
      </c>
      <c r="T274" s="442"/>
      <c r="U274" s="443"/>
      <c r="V274" s="443"/>
      <c r="W274" s="444"/>
      <c r="X274" s="445"/>
      <c r="Y274" s="36"/>
      <c r="Z274" s="424"/>
      <c r="AA274" s="424"/>
      <c r="AB274" s="1"/>
      <c r="AC274" s="2"/>
      <c r="AD274" s="32"/>
      <c r="AE274" s="1"/>
      <c r="AF274" s="425"/>
    </row>
    <row r="275" spans="2:32" x14ac:dyDescent="0.2">
      <c r="B275" s="39" t="s">
        <v>2513</v>
      </c>
      <c r="C275" s="422" t="s">
        <v>2514</v>
      </c>
      <c r="D275" s="424">
        <v>261</v>
      </c>
      <c r="E275" s="2" t="s">
        <v>1110</v>
      </c>
      <c r="F275" s="440"/>
      <c r="G275" s="441">
        <v>2</v>
      </c>
      <c r="H275" s="441"/>
      <c r="I275" s="441">
        <v>9</v>
      </c>
      <c r="J275" s="441"/>
      <c r="K275" s="441"/>
      <c r="L275" s="441"/>
      <c r="M275" s="441"/>
      <c r="N275" s="441"/>
      <c r="O275" s="441"/>
      <c r="P275" s="441"/>
      <c r="Q275" s="441"/>
      <c r="R275" s="446"/>
      <c r="S275" s="322" t="s">
        <v>1118</v>
      </c>
      <c r="T275" s="442"/>
      <c r="U275" s="443"/>
      <c r="V275" s="443"/>
      <c r="W275" s="444"/>
      <c r="X275" s="445"/>
      <c r="Y275" s="36"/>
      <c r="Z275" s="424"/>
      <c r="AA275" s="424"/>
      <c r="AB275" s="1"/>
      <c r="AC275" s="2"/>
      <c r="AD275" s="32"/>
      <c r="AE275" s="1"/>
      <c r="AF275" s="425"/>
    </row>
    <row r="276" spans="2:32" x14ac:dyDescent="0.2">
      <c r="B276" s="39" t="s">
        <v>2513</v>
      </c>
      <c r="C276" s="422" t="s">
        <v>2514</v>
      </c>
      <c r="D276" s="424">
        <v>262</v>
      </c>
      <c r="E276" s="2" t="s">
        <v>49</v>
      </c>
      <c r="F276" s="440"/>
      <c r="G276" s="441"/>
      <c r="H276" s="441">
        <v>3</v>
      </c>
      <c r="I276" s="441"/>
      <c r="J276" s="441"/>
      <c r="K276" s="441"/>
      <c r="L276" s="441"/>
      <c r="M276" s="441"/>
      <c r="N276" s="441"/>
      <c r="O276" s="441"/>
      <c r="P276" s="441"/>
      <c r="Q276" s="441"/>
      <c r="R276" s="446"/>
      <c r="S276" s="322" t="s">
        <v>2647</v>
      </c>
      <c r="T276" s="442"/>
      <c r="U276" s="443"/>
      <c r="V276" s="443"/>
      <c r="W276" s="444"/>
      <c r="X276" s="445"/>
      <c r="Y276" s="36"/>
      <c r="Z276" s="424"/>
      <c r="AA276" s="424"/>
      <c r="AB276" s="1"/>
      <c r="AC276" s="2"/>
      <c r="AD276" s="32"/>
      <c r="AE276" s="1"/>
      <c r="AF276" s="425"/>
    </row>
    <row r="277" spans="2:32" x14ac:dyDescent="0.2">
      <c r="B277" s="39" t="s">
        <v>2513</v>
      </c>
      <c r="C277" s="422" t="s">
        <v>2514</v>
      </c>
      <c r="D277" s="424">
        <v>263</v>
      </c>
      <c r="E277" s="2" t="s">
        <v>42</v>
      </c>
      <c r="F277" s="440"/>
      <c r="G277" s="441">
        <v>3</v>
      </c>
      <c r="H277" s="441"/>
      <c r="I277" s="441"/>
      <c r="J277" s="441"/>
      <c r="K277" s="441"/>
      <c r="L277" s="441"/>
      <c r="M277" s="441"/>
      <c r="N277" s="441">
        <v>3</v>
      </c>
      <c r="O277" s="441"/>
      <c r="P277" s="441"/>
      <c r="Q277" s="441"/>
      <c r="R277" s="446"/>
      <c r="S277" s="322" t="s">
        <v>1979</v>
      </c>
      <c r="T277" s="442"/>
      <c r="U277" s="443"/>
      <c r="V277" s="443"/>
      <c r="W277" s="444"/>
      <c r="X277" s="445"/>
      <c r="Y277" s="36"/>
      <c r="Z277" s="424"/>
      <c r="AA277" s="424"/>
      <c r="AB277" s="1"/>
      <c r="AC277" s="2"/>
      <c r="AD277" s="32"/>
      <c r="AE277" s="1"/>
      <c r="AF277" s="425"/>
    </row>
    <row r="278" spans="2:32" x14ac:dyDescent="0.2">
      <c r="B278" s="39" t="s">
        <v>2513</v>
      </c>
      <c r="C278" s="422" t="s">
        <v>2514</v>
      </c>
      <c r="D278" s="424">
        <v>264</v>
      </c>
      <c r="E278" s="2" t="s">
        <v>42</v>
      </c>
      <c r="F278" s="440"/>
      <c r="G278" s="441">
        <v>3</v>
      </c>
      <c r="H278" s="441"/>
      <c r="I278" s="441"/>
      <c r="J278" s="441"/>
      <c r="K278" s="441"/>
      <c r="L278" s="441"/>
      <c r="M278" s="441"/>
      <c r="N278" s="441"/>
      <c r="O278" s="441"/>
      <c r="P278" s="441"/>
      <c r="Q278" s="441"/>
      <c r="R278" s="446"/>
      <c r="S278" s="322" t="s">
        <v>2606</v>
      </c>
      <c r="T278" s="442"/>
      <c r="U278" s="443"/>
      <c r="V278" s="443"/>
      <c r="W278" s="444"/>
      <c r="X278" s="445"/>
      <c r="Y278" s="36"/>
      <c r="Z278" s="424"/>
      <c r="AA278" s="424"/>
      <c r="AB278" s="1"/>
      <c r="AC278" s="2"/>
      <c r="AD278" s="32"/>
      <c r="AE278" s="1"/>
      <c r="AF278" s="425"/>
    </row>
    <row r="279" spans="2:32" x14ac:dyDescent="0.2">
      <c r="B279" s="39" t="s">
        <v>2513</v>
      </c>
      <c r="C279" s="422" t="s">
        <v>2514</v>
      </c>
      <c r="D279" s="424">
        <v>265</v>
      </c>
      <c r="E279" s="2" t="s">
        <v>44</v>
      </c>
      <c r="F279" s="440"/>
      <c r="G279" s="441">
        <v>1</v>
      </c>
      <c r="H279" s="441"/>
      <c r="I279" s="441">
        <v>6</v>
      </c>
      <c r="J279" s="441"/>
      <c r="K279" s="441"/>
      <c r="L279" s="441"/>
      <c r="M279" s="441"/>
      <c r="N279" s="441">
        <v>3</v>
      </c>
      <c r="O279" s="441"/>
      <c r="P279" s="441">
        <v>3</v>
      </c>
      <c r="Q279" s="441"/>
      <c r="R279" s="446"/>
      <c r="S279" s="322" t="s">
        <v>2648</v>
      </c>
      <c r="T279" s="442"/>
      <c r="U279" s="443"/>
      <c r="V279" s="443"/>
      <c r="W279" s="444"/>
      <c r="X279" s="445"/>
      <c r="Y279" s="36"/>
      <c r="Z279" s="424"/>
      <c r="AA279" s="424"/>
      <c r="AB279" s="1"/>
      <c r="AC279" s="2"/>
      <c r="AD279" s="32"/>
      <c r="AE279" s="1"/>
      <c r="AF279" s="425"/>
    </row>
    <row r="280" spans="2:32" x14ac:dyDescent="0.2">
      <c r="B280" s="39" t="s">
        <v>2513</v>
      </c>
      <c r="C280" s="422" t="s">
        <v>2514</v>
      </c>
      <c r="D280" s="424">
        <v>266</v>
      </c>
      <c r="E280" s="2" t="s">
        <v>42</v>
      </c>
      <c r="F280" s="440"/>
      <c r="G280" s="441">
        <v>3</v>
      </c>
      <c r="H280" s="441"/>
      <c r="I280" s="441"/>
      <c r="J280" s="441"/>
      <c r="K280" s="441"/>
      <c r="L280" s="441"/>
      <c r="M280" s="441"/>
      <c r="N280" s="441"/>
      <c r="O280" s="441"/>
      <c r="P280" s="441"/>
      <c r="Q280" s="441"/>
      <c r="R280" s="446"/>
      <c r="S280" s="322" t="s">
        <v>2640</v>
      </c>
      <c r="T280" s="442"/>
      <c r="U280" s="443"/>
      <c r="V280" s="443"/>
      <c r="W280" s="444"/>
      <c r="X280" s="445"/>
      <c r="Y280" s="36"/>
      <c r="Z280" s="424"/>
      <c r="AA280" s="424"/>
      <c r="AB280" s="1"/>
      <c r="AC280" s="2"/>
      <c r="AD280" s="32"/>
      <c r="AE280" s="1"/>
      <c r="AF280" s="425"/>
    </row>
    <row r="281" spans="2:32" x14ac:dyDescent="0.2">
      <c r="B281" s="39" t="s">
        <v>2513</v>
      </c>
      <c r="C281" s="422" t="s">
        <v>2514</v>
      </c>
      <c r="D281" s="424">
        <v>267</v>
      </c>
      <c r="E281" s="2" t="s">
        <v>42</v>
      </c>
      <c r="F281" s="440"/>
      <c r="G281" s="441">
        <v>3</v>
      </c>
      <c r="H281" s="441"/>
      <c r="I281" s="441"/>
      <c r="J281" s="441"/>
      <c r="K281" s="441"/>
      <c r="L281" s="441"/>
      <c r="M281" s="441"/>
      <c r="N281" s="441">
        <v>3</v>
      </c>
      <c r="O281" s="441"/>
      <c r="P281" s="441"/>
      <c r="Q281" s="441"/>
      <c r="R281" s="446"/>
      <c r="S281" s="322" t="s">
        <v>2649</v>
      </c>
      <c r="T281" s="442"/>
      <c r="U281" s="443"/>
      <c r="V281" s="443"/>
      <c r="W281" s="444"/>
      <c r="X281" s="445"/>
      <c r="Y281" s="36"/>
      <c r="Z281" s="424"/>
      <c r="AA281" s="424"/>
      <c r="AB281" s="1"/>
      <c r="AC281" s="2"/>
      <c r="AD281" s="32"/>
      <c r="AE281" s="1"/>
      <c r="AF281" s="425"/>
    </row>
    <row r="282" spans="2:32" x14ac:dyDescent="0.2">
      <c r="B282" s="39" t="s">
        <v>2513</v>
      </c>
      <c r="C282" s="422" t="s">
        <v>2514</v>
      </c>
      <c r="D282" s="424">
        <v>268</v>
      </c>
      <c r="E282" s="2" t="s">
        <v>1531</v>
      </c>
      <c r="F282" s="440"/>
      <c r="G282" s="441">
        <v>2</v>
      </c>
      <c r="H282" s="441"/>
      <c r="I282" s="441">
        <v>6</v>
      </c>
      <c r="J282" s="441"/>
      <c r="K282" s="441">
        <v>2</v>
      </c>
      <c r="L282" s="441"/>
      <c r="M282" s="441"/>
      <c r="N282" s="441">
        <v>2</v>
      </c>
      <c r="O282" s="441"/>
      <c r="P282" s="441"/>
      <c r="Q282" s="441"/>
      <c r="R282" s="446"/>
      <c r="S282" s="322" t="s">
        <v>2650</v>
      </c>
      <c r="T282" s="442"/>
      <c r="U282" s="443"/>
      <c r="V282" s="443"/>
      <c r="W282" s="444"/>
      <c r="X282" s="445"/>
      <c r="Y282" s="36"/>
      <c r="Z282" s="424"/>
      <c r="AA282" s="424"/>
      <c r="AB282" s="1"/>
      <c r="AC282" s="2"/>
      <c r="AD282" s="32"/>
      <c r="AE282" s="1"/>
      <c r="AF282" s="425"/>
    </row>
    <row r="283" spans="2:32" x14ac:dyDescent="0.2">
      <c r="B283" s="39" t="s">
        <v>2513</v>
      </c>
      <c r="C283" s="422" t="s">
        <v>2514</v>
      </c>
      <c r="D283" s="424">
        <v>269</v>
      </c>
      <c r="E283" s="2" t="s">
        <v>42</v>
      </c>
      <c r="F283" s="440"/>
      <c r="G283" s="441">
        <v>3</v>
      </c>
      <c r="H283" s="441"/>
      <c r="I283" s="441"/>
      <c r="J283" s="441"/>
      <c r="K283" s="441"/>
      <c r="L283" s="441"/>
      <c r="M283" s="441"/>
      <c r="N283" s="441">
        <v>3</v>
      </c>
      <c r="O283" s="441"/>
      <c r="P283" s="441"/>
      <c r="Q283" s="441"/>
      <c r="R283" s="446"/>
      <c r="S283" s="322" t="s">
        <v>2651</v>
      </c>
      <c r="T283" s="442"/>
      <c r="U283" s="443"/>
      <c r="V283" s="443"/>
      <c r="W283" s="444"/>
      <c r="X283" s="445"/>
      <c r="Y283" s="36"/>
      <c r="Z283" s="424"/>
      <c r="AA283" s="424"/>
      <c r="AB283" s="1"/>
      <c r="AC283" s="2"/>
      <c r="AD283" s="32"/>
      <c r="AE283" s="1"/>
      <c r="AF283" s="425"/>
    </row>
    <row r="284" spans="2:32" x14ac:dyDescent="0.2">
      <c r="B284" s="39" t="s">
        <v>2513</v>
      </c>
      <c r="C284" s="422" t="s">
        <v>2514</v>
      </c>
      <c r="D284" s="424">
        <v>270</v>
      </c>
      <c r="E284" s="2" t="s">
        <v>42</v>
      </c>
      <c r="F284" s="440"/>
      <c r="G284" s="441">
        <v>3</v>
      </c>
      <c r="H284" s="441"/>
      <c r="I284" s="441"/>
      <c r="J284" s="441"/>
      <c r="K284" s="441"/>
      <c r="L284" s="441"/>
      <c r="M284" s="441"/>
      <c r="N284" s="441"/>
      <c r="O284" s="441"/>
      <c r="P284" s="441"/>
      <c r="Q284" s="441"/>
      <c r="R284" s="446"/>
      <c r="S284" s="322" t="s">
        <v>2652</v>
      </c>
      <c r="T284" s="442"/>
      <c r="U284" s="443"/>
      <c r="V284" s="443"/>
      <c r="W284" s="444"/>
      <c r="X284" s="445"/>
      <c r="Y284" s="36"/>
      <c r="Z284" s="424"/>
      <c r="AA284" s="424"/>
      <c r="AB284" s="1"/>
      <c r="AC284" s="2"/>
      <c r="AD284" s="32"/>
      <c r="AE284" s="1"/>
      <c r="AF284" s="425"/>
    </row>
    <row r="285" spans="2:32" x14ac:dyDescent="0.2">
      <c r="B285" s="39" t="s">
        <v>2513</v>
      </c>
      <c r="C285" s="422" t="s">
        <v>2514</v>
      </c>
      <c r="D285" s="424">
        <v>271</v>
      </c>
      <c r="E285" s="2" t="s">
        <v>42</v>
      </c>
      <c r="F285" s="440"/>
      <c r="G285" s="441">
        <v>3</v>
      </c>
      <c r="H285" s="441"/>
      <c r="I285" s="441"/>
      <c r="J285" s="441"/>
      <c r="K285" s="441"/>
      <c r="L285" s="441"/>
      <c r="M285" s="441"/>
      <c r="N285" s="441">
        <v>3</v>
      </c>
      <c r="O285" s="441"/>
      <c r="P285" s="441"/>
      <c r="Q285" s="441"/>
      <c r="R285" s="446"/>
      <c r="S285" s="322" t="s">
        <v>2653</v>
      </c>
      <c r="T285" s="442"/>
      <c r="U285" s="443"/>
      <c r="V285" s="443"/>
      <c r="W285" s="444"/>
      <c r="X285" s="445"/>
      <c r="Y285" s="36"/>
      <c r="Z285" s="424"/>
      <c r="AA285" s="424"/>
      <c r="AB285" s="1"/>
      <c r="AC285" s="2"/>
      <c r="AD285" s="32"/>
      <c r="AE285" s="1"/>
      <c r="AF285" s="425"/>
    </row>
    <row r="286" spans="2:32" x14ac:dyDescent="0.2">
      <c r="B286" s="39" t="s">
        <v>2513</v>
      </c>
      <c r="C286" s="422" t="s">
        <v>2514</v>
      </c>
      <c r="D286" s="424">
        <v>272</v>
      </c>
      <c r="E286" s="2" t="s">
        <v>50</v>
      </c>
      <c r="F286" s="440"/>
      <c r="G286" s="441">
        <v>2</v>
      </c>
      <c r="H286" s="441"/>
      <c r="I286" s="441">
        <v>6</v>
      </c>
      <c r="J286" s="441"/>
      <c r="K286" s="441"/>
      <c r="L286" s="441"/>
      <c r="M286" s="441"/>
      <c r="N286" s="441"/>
      <c r="O286" s="441"/>
      <c r="P286" s="441"/>
      <c r="Q286" s="441"/>
      <c r="R286" s="446"/>
      <c r="S286" s="322" t="s">
        <v>1118</v>
      </c>
      <c r="T286" s="442"/>
      <c r="U286" s="443"/>
      <c r="V286" s="443"/>
      <c r="W286" s="444"/>
      <c r="X286" s="445"/>
      <c r="Y286" s="36"/>
      <c r="Z286" s="424"/>
      <c r="AA286" s="424"/>
      <c r="AB286" s="1"/>
      <c r="AC286" s="2"/>
      <c r="AD286" s="32"/>
      <c r="AE286" s="1"/>
      <c r="AF286" s="425"/>
    </row>
    <row r="287" spans="2:32" x14ac:dyDescent="0.2">
      <c r="B287" s="39" t="s">
        <v>2513</v>
      </c>
      <c r="C287" s="422" t="s">
        <v>2514</v>
      </c>
      <c r="D287" s="424">
        <v>273</v>
      </c>
      <c r="E287" s="2" t="s">
        <v>1113</v>
      </c>
      <c r="F287" s="440"/>
      <c r="G287" s="441">
        <v>6</v>
      </c>
      <c r="H287" s="441"/>
      <c r="I287" s="441">
        <v>3</v>
      </c>
      <c r="J287" s="441"/>
      <c r="K287" s="441"/>
      <c r="L287" s="441"/>
      <c r="M287" s="441"/>
      <c r="N287" s="441"/>
      <c r="O287" s="441"/>
      <c r="P287" s="441">
        <v>3</v>
      </c>
      <c r="Q287" s="441"/>
      <c r="R287" s="446"/>
      <c r="S287" s="322" t="s">
        <v>2654</v>
      </c>
      <c r="T287" s="442"/>
      <c r="U287" s="443"/>
      <c r="V287" s="443"/>
      <c r="W287" s="444"/>
      <c r="X287" s="445"/>
      <c r="Y287" s="36"/>
      <c r="Z287" s="424"/>
      <c r="AA287" s="424"/>
      <c r="AB287" s="1"/>
      <c r="AC287" s="2"/>
      <c r="AD287" s="32"/>
      <c r="AE287" s="1"/>
      <c r="AF287" s="425"/>
    </row>
    <row r="288" spans="2:32" x14ac:dyDescent="0.2">
      <c r="B288" s="39" t="s">
        <v>2513</v>
      </c>
      <c r="C288" s="422" t="s">
        <v>2514</v>
      </c>
      <c r="D288" s="424">
        <v>274</v>
      </c>
      <c r="E288" s="2" t="s">
        <v>42</v>
      </c>
      <c r="F288" s="440"/>
      <c r="G288" s="441">
        <v>6</v>
      </c>
      <c r="H288" s="441"/>
      <c r="I288" s="441"/>
      <c r="J288" s="441"/>
      <c r="K288" s="441"/>
      <c r="L288" s="441"/>
      <c r="M288" s="441"/>
      <c r="N288" s="441">
        <v>3</v>
      </c>
      <c r="O288" s="441"/>
      <c r="P288" s="441"/>
      <c r="Q288" s="441"/>
      <c r="R288" s="446"/>
      <c r="S288" s="322" t="s">
        <v>2655</v>
      </c>
      <c r="T288" s="442"/>
      <c r="U288" s="443"/>
      <c r="V288" s="443"/>
      <c r="W288" s="444"/>
      <c r="X288" s="445"/>
      <c r="Y288" s="36"/>
      <c r="Z288" s="424"/>
      <c r="AA288" s="424"/>
      <c r="AB288" s="1"/>
      <c r="AC288" s="2"/>
      <c r="AD288" s="32"/>
      <c r="AE288" s="1"/>
      <c r="AF288" s="425"/>
    </row>
    <row r="289" spans="2:32" x14ac:dyDescent="0.2">
      <c r="B289" s="39" t="s">
        <v>2513</v>
      </c>
      <c r="C289" s="422" t="s">
        <v>2514</v>
      </c>
      <c r="D289" s="424">
        <v>275</v>
      </c>
      <c r="E289" s="2" t="s">
        <v>1110</v>
      </c>
      <c r="F289" s="440"/>
      <c r="G289" s="441">
        <v>6</v>
      </c>
      <c r="H289" s="441"/>
      <c r="I289" s="441">
        <v>9</v>
      </c>
      <c r="J289" s="441"/>
      <c r="K289" s="441"/>
      <c r="L289" s="441"/>
      <c r="M289" s="441"/>
      <c r="N289" s="441"/>
      <c r="O289" s="441"/>
      <c r="P289" s="441"/>
      <c r="Q289" s="441"/>
      <c r="R289" s="446"/>
      <c r="S289" s="322" t="s">
        <v>2656</v>
      </c>
      <c r="T289" s="442"/>
      <c r="U289" s="443"/>
      <c r="V289" s="443"/>
      <c r="W289" s="444"/>
      <c r="X289" s="445"/>
      <c r="Y289" s="36"/>
      <c r="Z289" s="424"/>
      <c r="AA289" s="424"/>
      <c r="AB289" s="1"/>
      <c r="AC289" s="2"/>
      <c r="AD289" s="32"/>
      <c r="AE289" s="1"/>
      <c r="AF289" s="425"/>
    </row>
    <row r="290" spans="2:32" x14ac:dyDescent="0.2">
      <c r="B290" s="39" t="s">
        <v>2513</v>
      </c>
      <c r="C290" s="422" t="s">
        <v>2514</v>
      </c>
      <c r="D290" s="424">
        <v>276</v>
      </c>
      <c r="E290" s="2" t="s">
        <v>49</v>
      </c>
      <c r="F290" s="440"/>
      <c r="G290" s="441">
        <v>2</v>
      </c>
      <c r="H290" s="441"/>
      <c r="I290" s="441">
        <v>6</v>
      </c>
      <c r="J290" s="441"/>
      <c r="K290" s="441"/>
      <c r="L290" s="441"/>
      <c r="M290" s="441"/>
      <c r="N290" s="441">
        <v>3</v>
      </c>
      <c r="O290" s="441"/>
      <c r="P290" s="441"/>
      <c r="Q290" s="441"/>
      <c r="R290" s="446"/>
      <c r="S290" s="322" t="s">
        <v>1553</v>
      </c>
      <c r="T290" s="442"/>
      <c r="U290" s="443"/>
      <c r="V290" s="443"/>
      <c r="W290" s="444"/>
      <c r="X290" s="445"/>
      <c r="Y290" s="36"/>
      <c r="Z290" s="424"/>
      <c r="AA290" s="424"/>
      <c r="AB290" s="1"/>
      <c r="AC290" s="2"/>
      <c r="AD290" s="32"/>
      <c r="AE290" s="1"/>
      <c r="AF290" s="425"/>
    </row>
    <row r="291" spans="2:32" x14ac:dyDescent="0.2">
      <c r="B291" s="39" t="s">
        <v>2513</v>
      </c>
      <c r="C291" s="422" t="s">
        <v>2514</v>
      </c>
      <c r="D291" s="95">
        <v>277</v>
      </c>
      <c r="E291" s="112" t="s">
        <v>44</v>
      </c>
      <c r="F291" s="447"/>
      <c r="G291" s="448">
        <v>3</v>
      </c>
      <c r="H291" s="448"/>
      <c r="I291" s="448">
        <v>6</v>
      </c>
      <c r="J291" s="448"/>
      <c r="K291" s="448"/>
      <c r="L291" s="448"/>
      <c r="M291" s="448"/>
      <c r="N291" s="448"/>
      <c r="O291" s="448"/>
      <c r="P291" s="448">
        <v>3</v>
      </c>
      <c r="Q291" s="448"/>
      <c r="R291" s="449"/>
      <c r="S291" s="351" t="s">
        <v>2657</v>
      </c>
      <c r="T291" s="466"/>
      <c r="U291" s="450"/>
      <c r="V291" s="450"/>
      <c r="W291" s="451"/>
      <c r="X291" s="452"/>
      <c r="Y291" s="146"/>
      <c r="Z291" s="95"/>
      <c r="AA291" s="95"/>
      <c r="AB291" s="96"/>
      <c r="AC291" s="112"/>
      <c r="AD291" s="99"/>
      <c r="AE291" s="96"/>
      <c r="AF291" s="311"/>
    </row>
    <row r="292" spans="2:32" x14ac:dyDescent="0.2">
      <c r="B292" s="39" t="s">
        <v>2513</v>
      </c>
      <c r="C292" s="422" t="s">
        <v>2514</v>
      </c>
      <c r="D292" s="424">
        <v>278</v>
      </c>
      <c r="E292" s="2" t="s">
        <v>106</v>
      </c>
      <c r="F292" s="13"/>
      <c r="G292" s="424">
        <v>6</v>
      </c>
      <c r="H292" s="424"/>
      <c r="I292" s="424">
        <v>2</v>
      </c>
      <c r="J292" s="424"/>
      <c r="K292" s="424"/>
      <c r="L292" s="424"/>
      <c r="M292" s="424"/>
      <c r="N292" s="424">
        <v>3</v>
      </c>
      <c r="O292" s="424"/>
      <c r="P292" s="424"/>
      <c r="Q292" s="424"/>
      <c r="R292" s="424"/>
      <c r="S292" s="320" t="s">
        <v>2754</v>
      </c>
      <c r="T292" s="56"/>
      <c r="U292" s="424"/>
      <c r="V292" s="424"/>
      <c r="W292" s="1"/>
      <c r="X292" s="2"/>
      <c r="Y292" s="36"/>
      <c r="Z292" s="424"/>
      <c r="AA292" s="424"/>
      <c r="AB292" s="1"/>
      <c r="AC292" s="2"/>
      <c r="AD292" s="32"/>
      <c r="AE292" s="1"/>
      <c r="AF292" s="424"/>
    </row>
    <row r="293" spans="2:32" x14ac:dyDescent="0.2">
      <c r="B293" s="39" t="s">
        <v>2513</v>
      </c>
      <c r="C293" s="422" t="s">
        <v>2514</v>
      </c>
      <c r="D293" s="24">
        <v>279</v>
      </c>
      <c r="E293" s="453" t="s">
        <v>106</v>
      </c>
      <c r="F293" s="454"/>
      <c r="G293" s="455">
        <v>6</v>
      </c>
      <c r="H293" s="455"/>
      <c r="I293" s="455"/>
      <c r="J293" s="455"/>
      <c r="K293" s="455"/>
      <c r="L293" s="455"/>
      <c r="M293" s="455"/>
      <c r="N293" s="455"/>
      <c r="O293" s="455"/>
      <c r="P293" s="455"/>
      <c r="Q293" s="455"/>
      <c r="R293" s="456"/>
      <c r="S293" s="461" t="s">
        <v>2755</v>
      </c>
      <c r="T293" s="465"/>
      <c r="U293" s="457"/>
      <c r="V293" s="457"/>
      <c r="W293" s="458"/>
      <c r="X293" s="459"/>
      <c r="Y293" s="34"/>
      <c r="Z293" s="24"/>
      <c r="AA293" s="24"/>
      <c r="AB293" s="23"/>
      <c r="AC293" s="453"/>
      <c r="AD293" s="59"/>
      <c r="AE293" s="23"/>
      <c r="AF293" s="460"/>
    </row>
    <row r="294" spans="2:32" x14ac:dyDescent="0.2">
      <c r="B294" s="39" t="s">
        <v>2513</v>
      </c>
      <c r="C294" s="422" t="s">
        <v>2514</v>
      </c>
      <c r="D294" s="424">
        <v>280</v>
      </c>
      <c r="E294" s="2" t="s">
        <v>106</v>
      </c>
      <c r="F294" s="440"/>
      <c r="G294" s="441">
        <v>6</v>
      </c>
      <c r="H294" s="441"/>
      <c r="I294" s="441"/>
      <c r="J294" s="441"/>
      <c r="K294" s="441"/>
      <c r="L294" s="441"/>
      <c r="M294" s="441"/>
      <c r="N294" s="441">
        <v>3</v>
      </c>
      <c r="O294" s="441"/>
      <c r="P294" s="441"/>
      <c r="Q294" s="441"/>
      <c r="R294" s="446"/>
      <c r="S294" s="322" t="s">
        <v>2658</v>
      </c>
      <c r="T294" s="442"/>
      <c r="U294" s="443"/>
      <c r="V294" s="443"/>
      <c r="W294" s="444"/>
      <c r="X294" s="445"/>
      <c r="Y294" s="36"/>
      <c r="Z294" s="424"/>
      <c r="AA294" s="424"/>
      <c r="AB294" s="1"/>
      <c r="AC294" s="2"/>
      <c r="AD294" s="32"/>
      <c r="AE294" s="1"/>
      <c r="AF294" s="425"/>
    </row>
    <row r="295" spans="2:32" x14ac:dyDescent="0.2">
      <c r="B295" s="39" t="s">
        <v>2513</v>
      </c>
      <c r="C295" s="422" t="s">
        <v>2514</v>
      </c>
      <c r="D295" s="424">
        <v>281</v>
      </c>
      <c r="E295" s="2" t="s">
        <v>106</v>
      </c>
      <c r="F295" s="440"/>
      <c r="G295" s="441">
        <v>6</v>
      </c>
      <c r="H295" s="441"/>
      <c r="I295" s="441"/>
      <c r="J295" s="441"/>
      <c r="K295" s="441">
        <v>3</v>
      </c>
      <c r="L295" s="441"/>
      <c r="M295" s="441"/>
      <c r="N295" s="441">
        <v>3</v>
      </c>
      <c r="O295" s="441"/>
      <c r="P295" s="441"/>
      <c r="Q295" s="441"/>
      <c r="R295" s="446"/>
      <c r="S295" s="320" t="s">
        <v>2756</v>
      </c>
      <c r="T295" s="442"/>
      <c r="U295" s="443"/>
      <c r="V295" s="443"/>
      <c r="W295" s="444"/>
      <c r="X295" s="445"/>
      <c r="Y295" s="36"/>
      <c r="Z295" s="424"/>
      <c r="AA295" s="424"/>
      <c r="AB295" s="1"/>
      <c r="AC295" s="2"/>
      <c r="AD295" s="32"/>
      <c r="AE295" s="1"/>
      <c r="AF295" s="425"/>
    </row>
    <row r="296" spans="2:32" x14ac:dyDescent="0.2">
      <c r="B296" s="39" t="s">
        <v>2513</v>
      </c>
      <c r="C296" s="422" t="s">
        <v>2514</v>
      </c>
      <c r="D296" s="424">
        <v>282</v>
      </c>
      <c r="E296" s="2" t="s">
        <v>106</v>
      </c>
      <c r="F296" s="440"/>
      <c r="G296" s="441">
        <v>9</v>
      </c>
      <c r="H296" s="441"/>
      <c r="I296" s="441"/>
      <c r="J296" s="441"/>
      <c r="K296" s="441"/>
      <c r="L296" s="441"/>
      <c r="M296" s="441"/>
      <c r="N296" s="441">
        <v>3</v>
      </c>
      <c r="O296" s="441"/>
      <c r="P296" s="441"/>
      <c r="Q296" s="441"/>
      <c r="R296" s="446"/>
      <c r="S296" s="320" t="s">
        <v>2757</v>
      </c>
      <c r="T296" s="442"/>
      <c r="U296" s="443"/>
      <c r="V296" s="443"/>
      <c r="W296" s="444"/>
      <c r="X296" s="445"/>
      <c r="Y296" s="36"/>
      <c r="Z296" s="424"/>
      <c r="AA296" s="424"/>
      <c r="AB296" s="1"/>
      <c r="AC296" s="2"/>
      <c r="AD296" s="32"/>
      <c r="AE296" s="1"/>
      <c r="AF296" s="425"/>
    </row>
    <row r="297" spans="2:32" x14ac:dyDescent="0.2">
      <c r="B297" s="39" t="s">
        <v>2513</v>
      </c>
      <c r="C297" s="422" t="s">
        <v>2514</v>
      </c>
      <c r="D297" s="424">
        <v>283</v>
      </c>
      <c r="E297" s="2" t="s">
        <v>44</v>
      </c>
      <c r="F297" s="440"/>
      <c r="G297" s="441">
        <v>2</v>
      </c>
      <c r="H297" s="441"/>
      <c r="I297" s="441">
        <v>12</v>
      </c>
      <c r="J297" s="441"/>
      <c r="K297" s="441"/>
      <c r="L297" s="441"/>
      <c r="M297" s="441"/>
      <c r="N297" s="441"/>
      <c r="O297" s="441"/>
      <c r="P297" s="441"/>
      <c r="Q297" s="441"/>
      <c r="R297" s="446"/>
      <c r="S297" s="322" t="s">
        <v>2659</v>
      </c>
      <c r="T297" s="442"/>
      <c r="U297" s="443"/>
      <c r="V297" s="443"/>
      <c r="W297" s="444"/>
      <c r="X297" s="445"/>
      <c r="Y297" s="36"/>
      <c r="Z297" s="424"/>
      <c r="AA297" s="424"/>
      <c r="AB297" s="1"/>
      <c r="AC297" s="2"/>
      <c r="AD297" s="32"/>
      <c r="AE297" s="1"/>
      <c r="AF297" s="425"/>
    </row>
    <row r="298" spans="2:32" x14ac:dyDescent="0.2">
      <c r="B298" s="39" t="s">
        <v>2513</v>
      </c>
      <c r="C298" s="422" t="s">
        <v>2514</v>
      </c>
      <c r="D298" s="424">
        <v>284</v>
      </c>
      <c r="E298" s="2" t="s">
        <v>42</v>
      </c>
      <c r="F298" s="440"/>
      <c r="G298" s="441">
        <v>6</v>
      </c>
      <c r="H298" s="441"/>
      <c r="I298" s="441"/>
      <c r="J298" s="441"/>
      <c r="K298" s="441"/>
      <c r="L298" s="441"/>
      <c r="M298" s="441"/>
      <c r="N298" s="441">
        <v>3</v>
      </c>
      <c r="O298" s="441"/>
      <c r="P298" s="441"/>
      <c r="Q298" s="441"/>
      <c r="R298" s="446"/>
      <c r="S298" s="322" t="s">
        <v>2660</v>
      </c>
      <c r="T298" s="442"/>
      <c r="U298" s="443"/>
      <c r="V298" s="443"/>
      <c r="W298" s="444"/>
      <c r="X298" s="445"/>
      <c r="Y298" s="36"/>
      <c r="Z298" s="424"/>
      <c r="AA298" s="424"/>
      <c r="AB298" s="1"/>
      <c r="AC298" s="2"/>
      <c r="AD298" s="32"/>
      <c r="AE298" s="1"/>
      <c r="AF298" s="425"/>
    </row>
    <row r="299" spans="2:32" x14ac:dyDescent="0.2">
      <c r="B299" s="39" t="s">
        <v>2513</v>
      </c>
      <c r="C299" s="422" t="s">
        <v>2514</v>
      </c>
      <c r="D299" s="424">
        <v>285</v>
      </c>
      <c r="E299" s="2" t="s">
        <v>49</v>
      </c>
      <c r="F299" s="440"/>
      <c r="G299" s="441">
        <v>1</v>
      </c>
      <c r="H299" s="441"/>
      <c r="I299" s="441">
        <v>6</v>
      </c>
      <c r="J299" s="441"/>
      <c r="K299" s="441"/>
      <c r="L299" s="441"/>
      <c r="M299" s="441"/>
      <c r="N299" s="441">
        <v>3</v>
      </c>
      <c r="O299" s="441"/>
      <c r="P299" s="441">
        <v>6</v>
      </c>
      <c r="Q299" s="441"/>
      <c r="R299" s="446"/>
      <c r="S299" s="322" t="s">
        <v>2661</v>
      </c>
      <c r="T299" s="442"/>
      <c r="U299" s="443"/>
      <c r="V299" s="443"/>
      <c r="W299" s="444"/>
      <c r="X299" s="445"/>
      <c r="Y299" s="36"/>
      <c r="Z299" s="424"/>
      <c r="AA299" s="424"/>
      <c r="AB299" s="1"/>
      <c r="AC299" s="2"/>
      <c r="AD299" s="32"/>
      <c r="AE299" s="1"/>
      <c r="AF299" s="425"/>
    </row>
    <row r="300" spans="2:32" x14ac:dyDescent="0.2">
      <c r="B300" s="39" t="s">
        <v>2513</v>
      </c>
      <c r="C300" s="422" t="s">
        <v>2514</v>
      </c>
      <c r="D300" s="424">
        <v>286</v>
      </c>
      <c r="E300" s="2" t="s">
        <v>49</v>
      </c>
      <c r="F300" s="440"/>
      <c r="G300" s="441">
        <v>3</v>
      </c>
      <c r="H300" s="441"/>
      <c r="I300" s="441">
        <v>6</v>
      </c>
      <c r="J300" s="441"/>
      <c r="K300" s="441"/>
      <c r="L300" s="441"/>
      <c r="M300" s="441"/>
      <c r="N300" s="441">
        <v>3</v>
      </c>
      <c r="O300" s="441"/>
      <c r="P300" s="441">
        <v>6</v>
      </c>
      <c r="Q300" s="441"/>
      <c r="R300" s="446"/>
      <c r="S300" s="322" t="s">
        <v>2662</v>
      </c>
      <c r="T300" s="442"/>
      <c r="U300" s="443"/>
      <c r="V300" s="443"/>
      <c r="W300" s="444"/>
      <c r="X300" s="445"/>
      <c r="Y300" s="36"/>
      <c r="Z300" s="424"/>
      <c r="AA300" s="424"/>
      <c r="AB300" s="1"/>
      <c r="AC300" s="2"/>
      <c r="AD300" s="32"/>
      <c r="AE300" s="1"/>
      <c r="AF300" s="425"/>
    </row>
    <row r="301" spans="2:32" x14ac:dyDescent="0.2">
      <c r="B301" s="39" t="s">
        <v>2513</v>
      </c>
      <c r="C301" s="422" t="s">
        <v>2514</v>
      </c>
      <c r="D301" s="424">
        <v>287</v>
      </c>
      <c r="E301" s="2" t="s">
        <v>42</v>
      </c>
      <c r="F301" s="440"/>
      <c r="G301" s="441">
        <v>6</v>
      </c>
      <c r="H301" s="441"/>
      <c r="I301" s="441">
        <v>6</v>
      </c>
      <c r="J301" s="441"/>
      <c r="K301" s="441">
        <v>3</v>
      </c>
      <c r="L301" s="441"/>
      <c r="M301" s="441"/>
      <c r="N301" s="441">
        <v>3</v>
      </c>
      <c r="O301" s="441"/>
      <c r="P301" s="441"/>
      <c r="Q301" s="441"/>
      <c r="R301" s="446"/>
      <c r="S301" s="322" t="s">
        <v>2663</v>
      </c>
      <c r="T301" s="442"/>
      <c r="U301" s="443"/>
      <c r="V301" s="443"/>
      <c r="W301" s="444"/>
      <c r="X301" s="445"/>
      <c r="Y301" s="36"/>
      <c r="Z301" s="424"/>
      <c r="AA301" s="424"/>
      <c r="AB301" s="1"/>
      <c r="AC301" s="2"/>
      <c r="AD301" s="32"/>
      <c r="AE301" s="1"/>
      <c r="AF301" s="425"/>
    </row>
    <row r="302" spans="2:32" x14ac:dyDescent="0.2">
      <c r="B302" s="39" t="s">
        <v>2513</v>
      </c>
      <c r="C302" s="422" t="s">
        <v>2514</v>
      </c>
      <c r="D302" s="424">
        <v>288</v>
      </c>
      <c r="E302" s="2" t="s">
        <v>1109</v>
      </c>
      <c r="F302" s="440"/>
      <c r="G302" s="441">
        <v>3</v>
      </c>
      <c r="H302" s="441">
        <v>3</v>
      </c>
      <c r="I302" s="441"/>
      <c r="J302" s="441"/>
      <c r="K302" s="441">
        <v>3</v>
      </c>
      <c r="L302" s="441"/>
      <c r="M302" s="441"/>
      <c r="N302" s="441"/>
      <c r="O302" s="441"/>
      <c r="P302" s="441"/>
      <c r="Q302" s="441"/>
      <c r="R302" s="446"/>
      <c r="S302" s="322" t="s">
        <v>2664</v>
      </c>
      <c r="T302" s="442"/>
      <c r="U302" s="443"/>
      <c r="V302" s="443"/>
      <c r="W302" s="444"/>
      <c r="X302" s="445"/>
      <c r="Y302" s="36"/>
      <c r="Z302" s="424"/>
      <c r="AA302" s="424"/>
      <c r="AB302" s="1"/>
      <c r="AC302" s="2"/>
      <c r="AD302" s="32"/>
      <c r="AE302" s="1"/>
      <c r="AF302" s="425"/>
    </row>
    <row r="303" spans="2:32" x14ac:dyDescent="0.2">
      <c r="B303" s="39" t="s">
        <v>2513</v>
      </c>
      <c r="C303" s="422" t="s">
        <v>2514</v>
      </c>
      <c r="D303" s="424">
        <v>289</v>
      </c>
      <c r="E303" s="2" t="s">
        <v>42</v>
      </c>
      <c r="F303" s="440"/>
      <c r="G303" s="441">
        <v>6</v>
      </c>
      <c r="H303" s="441"/>
      <c r="I303" s="441"/>
      <c r="J303" s="441"/>
      <c r="K303" s="441"/>
      <c r="L303" s="441"/>
      <c r="M303" s="441"/>
      <c r="N303" s="441"/>
      <c r="O303" s="441"/>
      <c r="P303" s="441"/>
      <c r="Q303" s="441"/>
      <c r="R303" s="446"/>
      <c r="S303" s="322" t="s">
        <v>2665</v>
      </c>
      <c r="T303" s="442"/>
      <c r="U303" s="443"/>
      <c r="V303" s="443"/>
      <c r="W303" s="444"/>
      <c r="X303" s="445"/>
      <c r="Y303" s="36"/>
      <c r="Z303" s="424"/>
      <c r="AA303" s="424"/>
      <c r="AB303" s="1"/>
      <c r="AC303" s="2"/>
      <c r="AD303" s="32"/>
      <c r="AE303" s="1"/>
      <c r="AF303" s="425"/>
    </row>
    <row r="304" spans="2:32" x14ac:dyDescent="0.2">
      <c r="B304" s="39" t="s">
        <v>2513</v>
      </c>
      <c r="C304" s="422" t="s">
        <v>2514</v>
      </c>
      <c r="D304" s="424">
        <v>290</v>
      </c>
      <c r="E304" s="2" t="s">
        <v>42</v>
      </c>
      <c r="F304" s="440"/>
      <c r="G304" s="441">
        <v>4</v>
      </c>
      <c r="H304" s="441"/>
      <c r="I304" s="441">
        <v>6</v>
      </c>
      <c r="J304" s="441"/>
      <c r="K304" s="441"/>
      <c r="L304" s="441"/>
      <c r="M304" s="441"/>
      <c r="N304" s="441"/>
      <c r="O304" s="441"/>
      <c r="P304" s="441"/>
      <c r="Q304" s="441"/>
      <c r="R304" s="446"/>
      <c r="S304" s="320" t="s">
        <v>2758</v>
      </c>
      <c r="T304" s="442"/>
      <c r="U304" s="443"/>
      <c r="V304" s="443"/>
      <c r="W304" s="444"/>
      <c r="X304" s="445"/>
      <c r="Y304" s="36"/>
      <c r="Z304" s="424"/>
      <c r="AA304" s="424"/>
      <c r="AB304" s="1"/>
      <c r="AC304" s="2"/>
      <c r="AD304" s="32"/>
      <c r="AE304" s="1"/>
      <c r="AF304" s="425"/>
    </row>
    <row r="305" spans="2:32" x14ac:dyDescent="0.2">
      <c r="B305" s="39" t="s">
        <v>2513</v>
      </c>
      <c r="C305" s="422" t="s">
        <v>2514</v>
      </c>
      <c r="D305" s="424">
        <v>291</v>
      </c>
      <c r="E305" s="2" t="s">
        <v>42</v>
      </c>
      <c r="F305" s="440"/>
      <c r="G305" s="441">
        <v>6</v>
      </c>
      <c r="H305" s="441"/>
      <c r="I305" s="441"/>
      <c r="J305" s="441"/>
      <c r="K305" s="441"/>
      <c r="L305" s="441"/>
      <c r="M305" s="441"/>
      <c r="N305" s="441">
        <v>3</v>
      </c>
      <c r="O305" s="441"/>
      <c r="P305" s="441"/>
      <c r="Q305" s="441"/>
      <c r="R305" s="446"/>
      <c r="S305" s="320" t="s">
        <v>2759</v>
      </c>
      <c r="T305" s="442"/>
      <c r="U305" s="443"/>
      <c r="V305" s="443"/>
      <c r="W305" s="444"/>
      <c r="X305" s="445"/>
      <c r="Y305" s="36"/>
      <c r="Z305" s="424"/>
      <c r="AA305" s="424"/>
      <c r="AB305" s="1"/>
      <c r="AC305" s="2"/>
      <c r="AD305" s="32"/>
      <c r="AE305" s="1"/>
      <c r="AF305" s="425"/>
    </row>
    <row r="306" spans="2:32" x14ac:dyDescent="0.2">
      <c r="B306" s="39" t="s">
        <v>2513</v>
      </c>
      <c r="C306" s="422" t="s">
        <v>2514</v>
      </c>
      <c r="D306" s="424">
        <v>292</v>
      </c>
      <c r="E306" s="2" t="s">
        <v>1110</v>
      </c>
      <c r="F306" s="440"/>
      <c r="G306" s="441">
        <v>3</v>
      </c>
      <c r="H306" s="441">
        <v>2</v>
      </c>
      <c r="I306" s="441">
        <v>6</v>
      </c>
      <c r="J306" s="441"/>
      <c r="K306" s="441"/>
      <c r="L306" s="441"/>
      <c r="M306" s="441"/>
      <c r="N306" s="441">
        <v>3</v>
      </c>
      <c r="O306" s="441"/>
      <c r="P306" s="441">
        <v>3</v>
      </c>
      <c r="Q306" s="441"/>
      <c r="R306" s="446"/>
      <c r="S306" s="322" t="s">
        <v>2666</v>
      </c>
      <c r="T306" s="442"/>
      <c r="U306" s="443"/>
      <c r="V306" s="443"/>
      <c r="W306" s="444"/>
      <c r="X306" s="445"/>
      <c r="Y306" s="36"/>
      <c r="Z306" s="424"/>
      <c r="AA306" s="424"/>
      <c r="AB306" s="1"/>
      <c r="AC306" s="2"/>
      <c r="AD306" s="32"/>
      <c r="AE306" s="1"/>
      <c r="AF306" s="425"/>
    </row>
    <row r="307" spans="2:32" x14ac:dyDescent="0.2">
      <c r="B307" s="39" t="s">
        <v>2513</v>
      </c>
      <c r="C307" s="422" t="s">
        <v>2514</v>
      </c>
      <c r="D307" s="424">
        <v>293</v>
      </c>
      <c r="E307" s="2" t="s">
        <v>42</v>
      </c>
      <c r="F307" s="440"/>
      <c r="G307" s="441">
        <v>6</v>
      </c>
      <c r="H307" s="441"/>
      <c r="I307" s="441"/>
      <c r="J307" s="441"/>
      <c r="K307" s="441"/>
      <c r="L307" s="441"/>
      <c r="M307" s="441"/>
      <c r="N307" s="441"/>
      <c r="O307" s="441"/>
      <c r="P307" s="441"/>
      <c r="Q307" s="441"/>
      <c r="R307" s="446"/>
      <c r="S307" s="322" t="s">
        <v>2667</v>
      </c>
      <c r="T307" s="442"/>
      <c r="U307" s="443"/>
      <c r="V307" s="443"/>
      <c r="W307" s="444"/>
      <c r="X307" s="445"/>
      <c r="Y307" s="36"/>
      <c r="Z307" s="424"/>
      <c r="AA307" s="424"/>
      <c r="AB307" s="1"/>
      <c r="AC307" s="2"/>
      <c r="AD307" s="32"/>
      <c r="AE307" s="1"/>
      <c r="AF307" s="425"/>
    </row>
    <row r="308" spans="2:32" x14ac:dyDescent="0.2">
      <c r="B308" s="39" t="s">
        <v>2513</v>
      </c>
      <c r="C308" s="422" t="s">
        <v>2514</v>
      </c>
      <c r="D308" s="424">
        <v>294</v>
      </c>
      <c r="E308" s="2" t="s">
        <v>42</v>
      </c>
      <c r="F308" s="440"/>
      <c r="G308" s="441">
        <v>7</v>
      </c>
      <c r="H308" s="441">
        <v>3</v>
      </c>
      <c r="I308" s="441"/>
      <c r="J308" s="441"/>
      <c r="K308" s="441"/>
      <c r="L308" s="441"/>
      <c r="M308" s="441"/>
      <c r="N308" s="441"/>
      <c r="O308" s="441"/>
      <c r="P308" s="441">
        <v>3</v>
      </c>
      <c r="Q308" s="441"/>
      <c r="R308" s="446"/>
      <c r="S308" s="322" t="s">
        <v>2668</v>
      </c>
      <c r="T308" s="442"/>
      <c r="U308" s="443"/>
      <c r="V308" s="443"/>
      <c r="W308" s="444"/>
      <c r="X308" s="445"/>
      <c r="Y308" s="36"/>
      <c r="Z308" s="424"/>
      <c r="AA308" s="424"/>
      <c r="AB308" s="1"/>
      <c r="AC308" s="2"/>
      <c r="AD308" s="32"/>
      <c r="AE308" s="1"/>
      <c r="AF308" s="425"/>
    </row>
    <row r="309" spans="2:32" x14ac:dyDescent="0.2">
      <c r="B309" s="39" t="s">
        <v>2513</v>
      </c>
      <c r="C309" s="422" t="s">
        <v>2514</v>
      </c>
      <c r="D309" s="424">
        <v>295</v>
      </c>
      <c r="E309" s="2" t="s">
        <v>42</v>
      </c>
      <c r="F309" s="440"/>
      <c r="G309" s="441">
        <v>3</v>
      </c>
      <c r="H309" s="441">
        <v>3</v>
      </c>
      <c r="I309" s="441">
        <v>3</v>
      </c>
      <c r="J309" s="441"/>
      <c r="K309" s="441"/>
      <c r="L309" s="441"/>
      <c r="M309" s="441"/>
      <c r="N309" s="441">
        <v>3</v>
      </c>
      <c r="O309" s="441"/>
      <c r="P309" s="441"/>
      <c r="Q309" s="441"/>
      <c r="R309" s="446"/>
      <c r="S309" s="322" t="s">
        <v>2669</v>
      </c>
      <c r="T309" s="442"/>
      <c r="U309" s="443"/>
      <c r="V309" s="443"/>
      <c r="W309" s="444"/>
      <c r="X309" s="445"/>
      <c r="Y309" s="36"/>
      <c r="Z309" s="424"/>
      <c r="AA309" s="424"/>
      <c r="AB309" s="1"/>
      <c r="AC309" s="2"/>
      <c r="AD309" s="32"/>
      <c r="AE309" s="1"/>
      <c r="AF309" s="425"/>
    </row>
    <row r="310" spans="2:32" x14ac:dyDescent="0.2">
      <c r="B310" s="39" t="s">
        <v>2513</v>
      </c>
      <c r="C310" s="422" t="s">
        <v>2514</v>
      </c>
      <c r="D310" s="424">
        <v>296</v>
      </c>
      <c r="E310" s="2" t="s">
        <v>42</v>
      </c>
      <c r="F310" s="440"/>
      <c r="G310" s="441">
        <v>7</v>
      </c>
      <c r="H310" s="441">
        <v>3</v>
      </c>
      <c r="I310" s="441"/>
      <c r="J310" s="441"/>
      <c r="K310" s="441"/>
      <c r="L310" s="441"/>
      <c r="M310" s="441"/>
      <c r="N310" s="441"/>
      <c r="O310" s="441"/>
      <c r="P310" s="441"/>
      <c r="Q310" s="441"/>
      <c r="R310" s="446"/>
      <c r="S310" s="322" t="s">
        <v>2670</v>
      </c>
      <c r="T310" s="442"/>
      <c r="U310" s="443"/>
      <c r="V310" s="443"/>
      <c r="W310" s="444"/>
      <c r="X310" s="445"/>
      <c r="Y310" s="36"/>
      <c r="Z310" s="424"/>
      <c r="AA310" s="424"/>
      <c r="AB310" s="1"/>
      <c r="AC310" s="2"/>
      <c r="AD310" s="32"/>
      <c r="AE310" s="1"/>
      <c r="AF310" s="425"/>
    </row>
    <row r="311" spans="2:32" x14ac:dyDescent="0.2">
      <c r="B311" s="39" t="s">
        <v>2513</v>
      </c>
      <c r="C311" s="422" t="s">
        <v>2514</v>
      </c>
      <c r="D311" s="424">
        <v>297</v>
      </c>
      <c r="E311" s="2" t="s">
        <v>42</v>
      </c>
      <c r="F311" s="440"/>
      <c r="G311" s="441">
        <v>5</v>
      </c>
      <c r="H311" s="441">
        <v>9</v>
      </c>
      <c r="I311" s="441"/>
      <c r="J311" s="441"/>
      <c r="K311" s="441"/>
      <c r="L311" s="441"/>
      <c r="M311" s="441"/>
      <c r="N311" s="441"/>
      <c r="O311" s="441"/>
      <c r="P311" s="441"/>
      <c r="Q311" s="441"/>
      <c r="R311" s="446"/>
      <c r="S311" s="322" t="s">
        <v>2671</v>
      </c>
      <c r="T311" s="442"/>
      <c r="U311" s="443"/>
      <c r="V311" s="443"/>
      <c r="W311" s="444"/>
      <c r="X311" s="445"/>
      <c r="Y311" s="36"/>
      <c r="Z311" s="424"/>
      <c r="AA311" s="424"/>
      <c r="AB311" s="1"/>
      <c r="AC311" s="2"/>
      <c r="AD311" s="32"/>
      <c r="AE311" s="1"/>
      <c r="AF311" s="425"/>
    </row>
    <row r="312" spans="2:32" x14ac:dyDescent="0.2">
      <c r="B312" s="39" t="s">
        <v>2513</v>
      </c>
      <c r="C312" s="422" t="s">
        <v>2514</v>
      </c>
      <c r="D312" s="424">
        <v>298</v>
      </c>
      <c r="E312" s="2" t="s">
        <v>42</v>
      </c>
      <c r="F312" s="440"/>
      <c r="G312" s="441">
        <v>7</v>
      </c>
      <c r="H312" s="441">
        <v>3</v>
      </c>
      <c r="I312" s="441"/>
      <c r="J312" s="441"/>
      <c r="K312" s="441"/>
      <c r="L312" s="441"/>
      <c r="M312" s="441"/>
      <c r="N312" s="441"/>
      <c r="O312" s="441"/>
      <c r="P312" s="441">
        <v>3</v>
      </c>
      <c r="Q312" s="441"/>
      <c r="R312" s="446"/>
      <c r="S312" s="322" t="s">
        <v>2671</v>
      </c>
      <c r="T312" s="442"/>
      <c r="U312" s="443"/>
      <c r="V312" s="443"/>
      <c r="W312" s="444"/>
      <c r="X312" s="445"/>
      <c r="Y312" s="36"/>
      <c r="Z312" s="424"/>
      <c r="AA312" s="424"/>
      <c r="AB312" s="1"/>
      <c r="AC312" s="2"/>
      <c r="AD312" s="32"/>
      <c r="AE312" s="1"/>
      <c r="AF312" s="425"/>
    </row>
    <row r="313" spans="2:32" x14ac:dyDescent="0.2">
      <c r="B313" s="39" t="s">
        <v>2513</v>
      </c>
      <c r="C313" s="422" t="s">
        <v>2514</v>
      </c>
      <c r="D313" s="424">
        <v>299</v>
      </c>
      <c r="E313" s="2" t="s">
        <v>42</v>
      </c>
      <c r="F313" s="440"/>
      <c r="G313" s="441">
        <v>5</v>
      </c>
      <c r="H313" s="441">
        <v>9</v>
      </c>
      <c r="I313" s="441"/>
      <c r="J313" s="441"/>
      <c r="K313" s="441"/>
      <c r="L313" s="441"/>
      <c r="M313" s="441"/>
      <c r="N313" s="441"/>
      <c r="O313" s="441"/>
      <c r="P313" s="441"/>
      <c r="Q313" s="441"/>
      <c r="R313" s="446"/>
      <c r="S313" s="322" t="s">
        <v>2672</v>
      </c>
      <c r="T313" s="442"/>
      <c r="U313" s="443"/>
      <c r="V313" s="443"/>
      <c r="W313" s="444"/>
      <c r="X313" s="445"/>
      <c r="Y313" s="36"/>
      <c r="Z313" s="424"/>
      <c r="AA313" s="424"/>
      <c r="AB313" s="1"/>
      <c r="AC313" s="2"/>
      <c r="AD313" s="32"/>
      <c r="AE313" s="1"/>
      <c r="AF313" s="425"/>
    </row>
    <row r="314" spans="2:32" x14ac:dyDescent="0.2">
      <c r="B314" s="39" t="s">
        <v>2513</v>
      </c>
      <c r="C314" s="422" t="s">
        <v>2514</v>
      </c>
      <c r="D314" s="424">
        <v>300</v>
      </c>
      <c r="E314" s="2" t="s">
        <v>44</v>
      </c>
      <c r="F314" s="440"/>
      <c r="G314" s="441">
        <v>4</v>
      </c>
      <c r="H314" s="441">
        <v>6</v>
      </c>
      <c r="I314" s="441">
        <v>6</v>
      </c>
      <c r="J314" s="441"/>
      <c r="K314" s="441"/>
      <c r="L314" s="441"/>
      <c r="M314" s="441"/>
      <c r="N314" s="441"/>
      <c r="O314" s="441"/>
      <c r="P314" s="441"/>
      <c r="Q314" s="441"/>
      <c r="R314" s="446"/>
      <c r="S314" s="322" t="s">
        <v>2673</v>
      </c>
      <c r="T314" s="442"/>
      <c r="U314" s="443"/>
      <c r="V314" s="443"/>
      <c r="W314" s="444"/>
      <c r="X314" s="445"/>
      <c r="Y314" s="36"/>
      <c r="Z314" s="424"/>
      <c r="AA314" s="424"/>
      <c r="AB314" s="1"/>
      <c r="AC314" s="2"/>
      <c r="AD314" s="32"/>
      <c r="AE314" s="1"/>
      <c r="AF314" s="425"/>
    </row>
    <row r="315" spans="2:32" x14ac:dyDescent="0.2">
      <c r="B315" s="39" t="s">
        <v>2513</v>
      </c>
      <c r="C315" s="422" t="s">
        <v>2514</v>
      </c>
      <c r="D315" s="424">
        <v>301</v>
      </c>
      <c r="E315" s="2" t="s">
        <v>42</v>
      </c>
      <c r="F315" s="440"/>
      <c r="G315" s="441">
        <v>6</v>
      </c>
      <c r="H315" s="441"/>
      <c r="I315" s="441"/>
      <c r="J315" s="441"/>
      <c r="K315" s="441"/>
      <c r="L315" s="441"/>
      <c r="M315" s="441"/>
      <c r="N315" s="441">
        <v>3</v>
      </c>
      <c r="O315" s="441"/>
      <c r="P315" s="441"/>
      <c r="Q315" s="441"/>
      <c r="R315" s="446"/>
      <c r="S315" s="322" t="s">
        <v>2674</v>
      </c>
      <c r="T315" s="442"/>
      <c r="U315" s="443"/>
      <c r="V315" s="443"/>
      <c r="W315" s="444"/>
      <c r="X315" s="445"/>
      <c r="Y315" s="36"/>
      <c r="Z315" s="424"/>
      <c r="AA315" s="424"/>
      <c r="AB315" s="1"/>
      <c r="AC315" s="2"/>
      <c r="AD315" s="32"/>
      <c r="AE315" s="1"/>
      <c r="AF315" s="425"/>
    </row>
    <row r="316" spans="2:32" x14ac:dyDescent="0.2">
      <c r="B316" s="39" t="s">
        <v>2513</v>
      </c>
      <c r="C316" s="422" t="s">
        <v>2514</v>
      </c>
      <c r="D316" s="424">
        <v>302</v>
      </c>
      <c r="E316" s="2" t="s">
        <v>42</v>
      </c>
      <c r="F316" s="440"/>
      <c r="G316" s="441">
        <v>6</v>
      </c>
      <c r="H316" s="441"/>
      <c r="I316" s="441"/>
      <c r="J316" s="441"/>
      <c r="K316" s="441"/>
      <c r="L316" s="441"/>
      <c r="M316" s="441"/>
      <c r="N316" s="441"/>
      <c r="O316" s="441"/>
      <c r="P316" s="441"/>
      <c r="Q316" s="441"/>
      <c r="R316" s="446"/>
      <c r="S316" s="322" t="s">
        <v>2675</v>
      </c>
      <c r="T316" s="442"/>
      <c r="U316" s="443"/>
      <c r="V316" s="443"/>
      <c r="W316" s="444"/>
      <c r="X316" s="445"/>
      <c r="Y316" s="36"/>
      <c r="Z316" s="424"/>
      <c r="AA316" s="424"/>
      <c r="AB316" s="1"/>
      <c r="AC316" s="2"/>
      <c r="AD316" s="32"/>
      <c r="AE316" s="1"/>
      <c r="AF316" s="425"/>
    </row>
    <row r="317" spans="2:32" x14ac:dyDescent="0.2">
      <c r="B317" s="39" t="s">
        <v>2513</v>
      </c>
      <c r="C317" s="422" t="s">
        <v>2514</v>
      </c>
      <c r="D317" s="424">
        <v>303</v>
      </c>
      <c r="E317" s="2" t="s">
        <v>1113</v>
      </c>
      <c r="F317" s="440"/>
      <c r="G317" s="441">
        <v>6</v>
      </c>
      <c r="H317" s="441"/>
      <c r="I317" s="441">
        <v>3</v>
      </c>
      <c r="J317" s="441"/>
      <c r="K317" s="441">
        <v>3</v>
      </c>
      <c r="L317" s="441"/>
      <c r="M317" s="441"/>
      <c r="N317" s="441">
        <v>3</v>
      </c>
      <c r="O317" s="441"/>
      <c r="P317" s="441"/>
      <c r="Q317" s="441"/>
      <c r="R317" s="446"/>
      <c r="S317" s="322" t="s">
        <v>2676</v>
      </c>
      <c r="T317" s="442"/>
      <c r="U317" s="443"/>
      <c r="V317" s="443"/>
      <c r="W317" s="444"/>
      <c r="X317" s="445"/>
      <c r="Y317" s="36"/>
      <c r="Z317" s="424"/>
      <c r="AA317" s="424"/>
      <c r="AB317" s="1"/>
      <c r="AC317" s="2"/>
      <c r="AD317" s="32"/>
      <c r="AE317" s="1"/>
      <c r="AF317" s="425"/>
    </row>
    <row r="318" spans="2:32" x14ac:dyDescent="0.2">
      <c r="B318" s="39" t="s">
        <v>2513</v>
      </c>
      <c r="C318" s="422" t="s">
        <v>2514</v>
      </c>
      <c r="D318" s="424">
        <v>304</v>
      </c>
      <c r="E318" s="2" t="s">
        <v>1531</v>
      </c>
      <c r="F318" s="440"/>
      <c r="G318" s="441"/>
      <c r="H318" s="441">
        <v>3</v>
      </c>
      <c r="I318" s="441">
        <v>3</v>
      </c>
      <c r="J318" s="441"/>
      <c r="K318" s="441">
        <v>3</v>
      </c>
      <c r="L318" s="441"/>
      <c r="M318" s="441"/>
      <c r="N318" s="441"/>
      <c r="O318" s="441"/>
      <c r="P318" s="441"/>
      <c r="Q318" s="441"/>
      <c r="R318" s="446"/>
      <c r="S318" s="322" t="s">
        <v>2677</v>
      </c>
      <c r="T318" s="442"/>
      <c r="U318" s="443"/>
      <c r="V318" s="443"/>
      <c r="W318" s="444"/>
      <c r="X318" s="445"/>
      <c r="Y318" s="36"/>
      <c r="Z318" s="424"/>
      <c r="AA318" s="424"/>
      <c r="AB318" s="1"/>
      <c r="AC318" s="2"/>
      <c r="AD318" s="32"/>
      <c r="AE318" s="1"/>
      <c r="AF318" s="425"/>
    </row>
    <row r="319" spans="2:32" x14ac:dyDescent="0.2">
      <c r="B319" s="39" t="s">
        <v>2513</v>
      </c>
      <c r="C319" s="422" t="s">
        <v>2514</v>
      </c>
      <c r="D319" s="424">
        <v>305</v>
      </c>
      <c r="E319" s="2" t="s">
        <v>1898</v>
      </c>
      <c r="F319" s="440"/>
      <c r="G319" s="441">
        <v>1</v>
      </c>
      <c r="H319" s="441">
        <v>6</v>
      </c>
      <c r="I319" s="441"/>
      <c r="J319" s="441"/>
      <c r="K319" s="441">
        <v>2</v>
      </c>
      <c r="L319" s="441"/>
      <c r="M319" s="441"/>
      <c r="N319" s="441">
        <v>1</v>
      </c>
      <c r="O319" s="441"/>
      <c r="P319" s="441"/>
      <c r="Q319" s="441"/>
      <c r="R319" s="446"/>
      <c r="S319" s="322" t="s">
        <v>2678</v>
      </c>
      <c r="T319" s="442"/>
      <c r="U319" s="443"/>
      <c r="V319" s="443"/>
      <c r="W319" s="444"/>
      <c r="X319" s="445"/>
      <c r="Y319" s="36"/>
      <c r="Z319" s="424"/>
      <c r="AA319" s="424"/>
      <c r="AB319" s="1"/>
      <c r="AC319" s="2"/>
      <c r="AD319" s="32"/>
      <c r="AE319" s="1"/>
      <c r="AF319" s="425"/>
    </row>
    <row r="320" spans="2:32" x14ac:dyDescent="0.2">
      <c r="B320" s="39" t="s">
        <v>2513</v>
      </c>
      <c r="C320" s="422" t="s">
        <v>2514</v>
      </c>
      <c r="D320" s="424">
        <v>306</v>
      </c>
      <c r="E320" s="2" t="s">
        <v>44</v>
      </c>
      <c r="F320" s="440"/>
      <c r="G320" s="441">
        <v>3</v>
      </c>
      <c r="H320" s="441">
        <v>6</v>
      </c>
      <c r="I320" s="441"/>
      <c r="J320" s="441"/>
      <c r="K320" s="441">
        <v>3</v>
      </c>
      <c r="L320" s="441"/>
      <c r="M320" s="441"/>
      <c r="N320" s="441">
        <v>3</v>
      </c>
      <c r="O320" s="441"/>
      <c r="P320" s="441"/>
      <c r="Q320" s="441"/>
      <c r="R320" s="446"/>
      <c r="S320" s="322" t="s">
        <v>2679</v>
      </c>
      <c r="T320" s="442"/>
      <c r="U320" s="443"/>
      <c r="V320" s="443"/>
      <c r="W320" s="444"/>
      <c r="X320" s="445"/>
      <c r="Y320" s="36"/>
      <c r="Z320" s="424"/>
      <c r="AA320" s="424"/>
      <c r="AB320" s="1"/>
      <c r="AC320" s="2"/>
      <c r="AD320" s="32"/>
      <c r="AE320" s="1"/>
      <c r="AF320" s="425"/>
    </row>
    <row r="321" spans="2:32" x14ac:dyDescent="0.2">
      <c r="B321" s="39" t="s">
        <v>2513</v>
      </c>
      <c r="C321" s="422" t="s">
        <v>2514</v>
      </c>
      <c r="D321" s="424">
        <v>307</v>
      </c>
      <c r="E321" s="2" t="s">
        <v>55</v>
      </c>
      <c r="F321" s="440"/>
      <c r="G321" s="441"/>
      <c r="H321" s="441">
        <v>6</v>
      </c>
      <c r="I321" s="441"/>
      <c r="J321" s="441"/>
      <c r="K321" s="441"/>
      <c r="L321" s="441"/>
      <c r="M321" s="441"/>
      <c r="N321" s="441"/>
      <c r="O321" s="441"/>
      <c r="P321" s="441">
        <v>3</v>
      </c>
      <c r="Q321" s="441"/>
      <c r="R321" s="446"/>
      <c r="S321" s="322" t="s">
        <v>2680</v>
      </c>
      <c r="T321" s="442"/>
      <c r="U321" s="443"/>
      <c r="V321" s="443"/>
      <c r="W321" s="444"/>
      <c r="X321" s="445"/>
      <c r="Y321" s="36"/>
      <c r="Z321" s="424"/>
      <c r="AA321" s="424"/>
      <c r="AB321" s="1"/>
      <c r="AC321" s="2"/>
      <c r="AD321" s="32"/>
      <c r="AE321" s="1"/>
      <c r="AF321" s="425"/>
    </row>
    <row r="322" spans="2:32" x14ac:dyDescent="0.2">
      <c r="B322" s="39" t="s">
        <v>2513</v>
      </c>
      <c r="C322" s="422" t="s">
        <v>2514</v>
      </c>
      <c r="D322" s="424">
        <v>308</v>
      </c>
      <c r="E322" s="2" t="s">
        <v>60</v>
      </c>
      <c r="F322" s="440"/>
      <c r="G322" s="441">
        <v>4</v>
      </c>
      <c r="H322" s="441">
        <v>6</v>
      </c>
      <c r="I322" s="441"/>
      <c r="J322" s="441"/>
      <c r="K322" s="441"/>
      <c r="L322" s="441"/>
      <c r="M322" s="441"/>
      <c r="N322" s="441"/>
      <c r="O322" s="441"/>
      <c r="P322" s="441">
        <v>3</v>
      </c>
      <c r="Q322" s="441"/>
      <c r="R322" s="446"/>
      <c r="S322" s="322" t="s">
        <v>2681</v>
      </c>
      <c r="T322" s="442"/>
      <c r="U322" s="443"/>
      <c r="V322" s="443"/>
      <c r="W322" s="444"/>
      <c r="X322" s="445"/>
      <c r="Y322" s="36"/>
      <c r="Z322" s="424"/>
      <c r="AA322" s="424"/>
      <c r="AB322" s="1"/>
      <c r="AC322" s="2"/>
      <c r="AD322" s="32"/>
      <c r="AE322" s="1"/>
      <c r="AF322" s="425"/>
    </row>
    <row r="323" spans="2:32" x14ac:dyDescent="0.2">
      <c r="B323" s="39" t="s">
        <v>2513</v>
      </c>
      <c r="C323" s="422" t="s">
        <v>2514</v>
      </c>
      <c r="D323" s="424">
        <v>309</v>
      </c>
      <c r="E323" s="2" t="s">
        <v>42</v>
      </c>
      <c r="F323" s="440"/>
      <c r="G323" s="441">
        <v>6</v>
      </c>
      <c r="H323" s="441"/>
      <c r="I323" s="441"/>
      <c r="J323" s="441"/>
      <c r="K323" s="441"/>
      <c r="L323" s="441"/>
      <c r="M323" s="441"/>
      <c r="N323" s="441">
        <v>3</v>
      </c>
      <c r="O323" s="441"/>
      <c r="P323" s="441"/>
      <c r="Q323" s="441"/>
      <c r="R323" s="446"/>
      <c r="S323" s="320" t="s">
        <v>2760</v>
      </c>
      <c r="T323" s="442"/>
      <c r="U323" s="443"/>
      <c r="V323" s="443"/>
      <c r="W323" s="444"/>
      <c r="X323" s="445"/>
      <c r="Y323" s="36"/>
      <c r="Z323" s="424"/>
      <c r="AA323" s="424"/>
      <c r="AB323" s="1"/>
      <c r="AC323" s="2"/>
      <c r="AD323" s="32"/>
      <c r="AE323" s="1"/>
      <c r="AF323" s="425"/>
    </row>
    <row r="324" spans="2:32" x14ac:dyDescent="0.2">
      <c r="B324" s="39" t="s">
        <v>2513</v>
      </c>
      <c r="C324" s="422" t="s">
        <v>2514</v>
      </c>
      <c r="D324" s="424">
        <v>310</v>
      </c>
      <c r="E324" s="2" t="s">
        <v>42</v>
      </c>
      <c r="F324" s="440"/>
      <c r="G324" s="441">
        <v>6</v>
      </c>
      <c r="H324" s="441"/>
      <c r="I324" s="441"/>
      <c r="J324" s="441"/>
      <c r="K324" s="441"/>
      <c r="L324" s="441"/>
      <c r="M324" s="441"/>
      <c r="N324" s="441"/>
      <c r="O324" s="441"/>
      <c r="P324" s="441"/>
      <c r="Q324" s="441"/>
      <c r="R324" s="446"/>
      <c r="S324" s="320" t="s">
        <v>2760</v>
      </c>
      <c r="T324" s="442"/>
      <c r="U324" s="443"/>
      <c r="V324" s="443"/>
      <c r="W324" s="444"/>
      <c r="X324" s="445"/>
      <c r="Y324" s="36"/>
      <c r="Z324" s="424"/>
      <c r="AA324" s="424"/>
      <c r="AB324" s="1"/>
      <c r="AC324" s="2"/>
      <c r="AD324" s="32"/>
      <c r="AE324" s="1"/>
      <c r="AF324" s="425"/>
    </row>
    <row r="325" spans="2:32" x14ac:dyDescent="0.2">
      <c r="B325" s="39" t="s">
        <v>2513</v>
      </c>
      <c r="C325" s="422" t="s">
        <v>2514</v>
      </c>
      <c r="D325" s="424">
        <v>311</v>
      </c>
      <c r="E325" s="2" t="s">
        <v>49</v>
      </c>
      <c r="F325" s="440"/>
      <c r="G325" s="441"/>
      <c r="H325" s="441">
        <v>3</v>
      </c>
      <c r="I325" s="441"/>
      <c r="J325" s="441"/>
      <c r="K325" s="441"/>
      <c r="L325" s="441"/>
      <c r="M325" s="441"/>
      <c r="N325" s="441"/>
      <c r="O325" s="441"/>
      <c r="P325" s="441"/>
      <c r="Q325" s="441"/>
      <c r="R325" s="446"/>
      <c r="S325" s="322" t="s">
        <v>1121</v>
      </c>
      <c r="T325" s="442"/>
      <c r="U325" s="443"/>
      <c r="V325" s="443"/>
      <c r="W325" s="444"/>
      <c r="X325" s="445"/>
      <c r="Y325" s="36"/>
      <c r="Z325" s="424"/>
      <c r="AA325" s="424"/>
      <c r="AB325" s="1"/>
      <c r="AC325" s="2"/>
      <c r="AD325" s="32"/>
      <c r="AE325" s="1"/>
      <c r="AF325" s="425"/>
    </row>
    <row r="326" spans="2:32" x14ac:dyDescent="0.2">
      <c r="B326" s="39" t="s">
        <v>2513</v>
      </c>
      <c r="C326" s="422" t="s">
        <v>2514</v>
      </c>
      <c r="D326" s="424">
        <v>312</v>
      </c>
      <c r="E326" s="2" t="s">
        <v>44</v>
      </c>
      <c r="F326" s="440"/>
      <c r="G326" s="441"/>
      <c r="H326" s="441">
        <v>6</v>
      </c>
      <c r="I326" s="441"/>
      <c r="J326" s="441"/>
      <c r="K326" s="441"/>
      <c r="L326" s="441"/>
      <c r="M326" s="441"/>
      <c r="N326" s="441"/>
      <c r="O326" s="441"/>
      <c r="P326" s="441">
        <v>3</v>
      </c>
      <c r="Q326" s="441"/>
      <c r="R326" s="446"/>
      <c r="S326" s="322" t="s">
        <v>1910</v>
      </c>
      <c r="T326" s="442"/>
      <c r="U326" s="443"/>
      <c r="V326" s="443"/>
      <c r="W326" s="444"/>
      <c r="X326" s="445"/>
      <c r="Y326" s="36"/>
      <c r="Z326" s="424"/>
      <c r="AA326" s="424"/>
      <c r="AB326" s="1"/>
      <c r="AC326" s="2"/>
      <c r="AD326" s="32"/>
      <c r="AE326" s="1"/>
      <c r="AF326" s="425"/>
    </row>
    <row r="327" spans="2:32" x14ac:dyDescent="0.2">
      <c r="B327" s="39" t="s">
        <v>2513</v>
      </c>
      <c r="C327" s="422" t="s">
        <v>2514</v>
      </c>
      <c r="D327" s="424">
        <v>313</v>
      </c>
      <c r="E327" s="2" t="s">
        <v>1109</v>
      </c>
      <c r="F327" s="440"/>
      <c r="G327" s="441">
        <v>4</v>
      </c>
      <c r="H327" s="441">
        <v>3</v>
      </c>
      <c r="I327" s="441"/>
      <c r="J327" s="441"/>
      <c r="K327" s="441"/>
      <c r="L327" s="441"/>
      <c r="M327" s="441"/>
      <c r="N327" s="441"/>
      <c r="O327" s="441"/>
      <c r="P327" s="441"/>
      <c r="Q327" s="441"/>
      <c r="R327" s="446"/>
      <c r="S327" s="322" t="s">
        <v>2640</v>
      </c>
      <c r="T327" s="442"/>
      <c r="U327" s="443"/>
      <c r="V327" s="443"/>
      <c r="W327" s="444"/>
      <c r="X327" s="445"/>
      <c r="Y327" s="36"/>
      <c r="Z327" s="424"/>
      <c r="AA327" s="424"/>
      <c r="AB327" s="1"/>
      <c r="AC327" s="2"/>
      <c r="AD327" s="32"/>
      <c r="AE327" s="1"/>
      <c r="AF327" s="425"/>
    </row>
    <row r="328" spans="2:32" x14ac:dyDescent="0.2">
      <c r="B328" s="39" t="s">
        <v>2513</v>
      </c>
      <c r="C328" s="422" t="s">
        <v>2514</v>
      </c>
      <c r="D328" s="424">
        <v>314</v>
      </c>
      <c r="E328" s="2" t="s">
        <v>52</v>
      </c>
      <c r="F328" s="440"/>
      <c r="G328" s="441"/>
      <c r="H328" s="441">
        <v>3</v>
      </c>
      <c r="I328" s="441"/>
      <c r="J328" s="441"/>
      <c r="K328" s="441">
        <v>3</v>
      </c>
      <c r="L328" s="441"/>
      <c r="M328" s="441"/>
      <c r="N328" s="441">
        <v>3</v>
      </c>
      <c r="O328" s="441"/>
      <c r="P328" s="441"/>
      <c r="Q328" s="441"/>
      <c r="R328" s="446"/>
      <c r="S328" s="322" t="s">
        <v>2682</v>
      </c>
      <c r="T328" s="442"/>
      <c r="U328" s="443"/>
      <c r="V328" s="443"/>
      <c r="W328" s="444"/>
      <c r="X328" s="445"/>
      <c r="Y328" s="36"/>
      <c r="Z328" s="424"/>
      <c r="AA328" s="424"/>
      <c r="AB328" s="1"/>
      <c r="AC328" s="2"/>
      <c r="AD328" s="32"/>
      <c r="AE328" s="1"/>
      <c r="AF328" s="425"/>
    </row>
    <row r="329" spans="2:32" x14ac:dyDescent="0.2">
      <c r="B329" s="39" t="s">
        <v>2513</v>
      </c>
      <c r="C329" s="422" t="s">
        <v>2514</v>
      </c>
      <c r="D329" s="424">
        <v>315</v>
      </c>
      <c r="E329" s="2" t="s">
        <v>42</v>
      </c>
      <c r="F329" s="440"/>
      <c r="G329" s="441">
        <v>3</v>
      </c>
      <c r="H329" s="441"/>
      <c r="I329" s="441"/>
      <c r="J329" s="441"/>
      <c r="K329" s="441"/>
      <c r="L329" s="441"/>
      <c r="M329" s="441"/>
      <c r="N329" s="441"/>
      <c r="O329" s="441"/>
      <c r="P329" s="441"/>
      <c r="Q329" s="441"/>
      <c r="R329" s="446"/>
      <c r="S329" s="322" t="s">
        <v>2640</v>
      </c>
      <c r="T329" s="442"/>
      <c r="U329" s="443"/>
      <c r="V329" s="443"/>
      <c r="W329" s="444"/>
      <c r="X329" s="445"/>
      <c r="Y329" s="36"/>
      <c r="Z329" s="424"/>
      <c r="AA329" s="424"/>
      <c r="AB329" s="1"/>
      <c r="AC329" s="2"/>
      <c r="AD329" s="32"/>
      <c r="AE329" s="1"/>
      <c r="AF329" s="425"/>
    </row>
    <row r="330" spans="2:32" x14ac:dyDescent="0.2">
      <c r="B330" s="39" t="s">
        <v>2513</v>
      </c>
      <c r="C330" s="422" t="s">
        <v>2514</v>
      </c>
      <c r="D330" s="424">
        <v>316</v>
      </c>
      <c r="E330" s="2" t="s">
        <v>42</v>
      </c>
      <c r="F330" s="440"/>
      <c r="G330" s="441">
        <v>3</v>
      </c>
      <c r="H330" s="441"/>
      <c r="I330" s="441"/>
      <c r="J330" s="441"/>
      <c r="K330" s="441"/>
      <c r="L330" s="441"/>
      <c r="M330" s="441"/>
      <c r="N330" s="441"/>
      <c r="O330" s="441"/>
      <c r="P330" s="441"/>
      <c r="Q330" s="441"/>
      <c r="R330" s="446"/>
      <c r="S330" s="322" t="s">
        <v>2640</v>
      </c>
      <c r="T330" s="442"/>
      <c r="U330" s="443"/>
      <c r="V330" s="443"/>
      <c r="W330" s="444"/>
      <c r="X330" s="445"/>
      <c r="Y330" s="36"/>
      <c r="Z330" s="424"/>
      <c r="AA330" s="424"/>
      <c r="AB330" s="1"/>
      <c r="AC330" s="2"/>
      <c r="AD330" s="32"/>
      <c r="AE330" s="1"/>
      <c r="AF330" s="425"/>
    </row>
    <row r="331" spans="2:32" x14ac:dyDescent="0.2">
      <c r="B331" s="39" t="s">
        <v>2513</v>
      </c>
      <c r="C331" s="422" t="s">
        <v>2514</v>
      </c>
      <c r="D331" s="424">
        <v>317</v>
      </c>
      <c r="E331" s="2" t="s">
        <v>1109</v>
      </c>
      <c r="F331" s="440"/>
      <c r="G331" s="441">
        <v>4</v>
      </c>
      <c r="H331" s="441">
        <v>3</v>
      </c>
      <c r="I331" s="441"/>
      <c r="J331" s="441"/>
      <c r="K331" s="441"/>
      <c r="L331" s="441"/>
      <c r="M331" s="441"/>
      <c r="N331" s="441"/>
      <c r="O331" s="441"/>
      <c r="P331" s="441"/>
      <c r="Q331" s="441"/>
      <c r="R331" s="446"/>
      <c r="S331" s="322" t="s">
        <v>1644</v>
      </c>
      <c r="T331" s="442"/>
      <c r="U331" s="443"/>
      <c r="V331" s="443"/>
      <c r="W331" s="444"/>
      <c r="X331" s="445"/>
      <c r="Y331" s="36"/>
      <c r="Z331" s="424"/>
      <c r="AA331" s="424"/>
      <c r="AB331" s="1"/>
      <c r="AC331" s="2"/>
      <c r="AD331" s="32"/>
      <c r="AE331" s="1"/>
      <c r="AF331" s="425"/>
    </row>
    <row r="332" spans="2:32" x14ac:dyDescent="0.2">
      <c r="B332" s="39" t="s">
        <v>2513</v>
      </c>
      <c r="C332" s="422" t="s">
        <v>2514</v>
      </c>
      <c r="D332" s="424">
        <v>318</v>
      </c>
      <c r="E332" s="2" t="s">
        <v>49</v>
      </c>
      <c r="F332" s="440"/>
      <c r="G332" s="441"/>
      <c r="H332" s="441">
        <v>3</v>
      </c>
      <c r="I332" s="441"/>
      <c r="J332" s="441"/>
      <c r="K332" s="441">
        <v>3</v>
      </c>
      <c r="L332" s="441"/>
      <c r="M332" s="441"/>
      <c r="N332" s="441">
        <v>5</v>
      </c>
      <c r="O332" s="441"/>
      <c r="P332" s="441"/>
      <c r="Q332" s="441"/>
      <c r="R332" s="446"/>
      <c r="S332" s="322" t="s">
        <v>2683</v>
      </c>
      <c r="T332" s="442"/>
      <c r="U332" s="443"/>
      <c r="V332" s="443"/>
      <c r="W332" s="444"/>
      <c r="X332" s="445"/>
      <c r="Y332" s="36"/>
      <c r="Z332" s="424"/>
      <c r="AA332" s="424"/>
      <c r="AB332" s="1"/>
      <c r="AC332" s="2"/>
      <c r="AD332" s="32"/>
      <c r="AE332" s="1"/>
      <c r="AF332" s="425"/>
    </row>
    <row r="333" spans="2:32" x14ac:dyDescent="0.2">
      <c r="B333" s="39" t="s">
        <v>2513</v>
      </c>
      <c r="C333" s="422" t="s">
        <v>2514</v>
      </c>
      <c r="D333" s="424">
        <v>319</v>
      </c>
      <c r="E333" s="2" t="s">
        <v>55</v>
      </c>
      <c r="F333" s="440"/>
      <c r="G333" s="441">
        <v>2</v>
      </c>
      <c r="H333" s="441">
        <v>6</v>
      </c>
      <c r="I333" s="441"/>
      <c r="J333" s="441"/>
      <c r="K333" s="441"/>
      <c r="L333" s="441"/>
      <c r="M333" s="441"/>
      <c r="N333" s="441">
        <v>3</v>
      </c>
      <c r="O333" s="441"/>
      <c r="P333" s="441"/>
      <c r="Q333" s="441"/>
      <c r="R333" s="446"/>
      <c r="S333" s="322" t="s">
        <v>1121</v>
      </c>
      <c r="T333" s="442"/>
      <c r="U333" s="443"/>
      <c r="V333" s="443"/>
      <c r="W333" s="444"/>
      <c r="X333" s="445"/>
      <c r="Y333" s="36"/>
      <c r="Z333" s="424"/>
      <c r="AA333" s="424"/>
      <c r="AB333" s="1"/>
      <c r="AC333" s="2"/>
      <c r="AD333" s="32"/>
      <c r="AE333" s="1"/>
      <c r="AF333" s="425"/>
    </row>
    <row r="334" spans="2:32" x14ac:dyDescent="0.2">
      <c r="B334" s="39" t="s">
        <v>2513</v>
      </c>
      <c r="C334" s="422" t="s">
        <v>2514</v>
      </c>
      <c r="D334" s="424">
        <v>320</v>
      </c>
      <c r="E334" s="2" t="s">
        <v>42</v>
      </c>
      <c r="F334" s="440"/>
      <c r="G334" s="441">
        <v>3</v>
      </c>
      <c r="H334" s="441"/>
      <c r="I334" s="441"/>
      <c r="J334" s="441"/>
      <c r="K334" s="441"/>
      <c r="L334" s="441"/>
      <c r="M334" s="441"/>
      <c r="N334" s="441"/>
      <c r="O334" s="441"/>
      <c r="P334" s="441"/>
      <c r="Q334" s="441"/>
      <c r="R334" s="446"/>
      <c r="S334" s="322" t="s">
        <v>2684</v>
      </c>
      <c r="T334" s="442"/>
      <c r="U334" s="443"/>
      <c r="V334" s="443"/>
      <c r="W334" s="444"/>
      <c r="X334" s="445"/>
      <c r="Y334" s="36"/>
      <c r="Z334" s="424"/>
      <c r="AA334" s="424"/>
      <c r="AB334" s="1"/>
      <c r="AC334" s="2"/>
      <c r="AD334" s="32"/>
      <c r="AE334" s="1"/>
      <c r="AF334" s="425"/>
    </row>
    <row r="335" spans="2:32" x14ac:dyDescent="0.2">
      <c r="B335" s="39" t="s">
        <v>2513</v>
      </c>
      <c r="C335" s="422" t="s">
        <v>2514</v>
      </c>
      <c r="D335" s="424">
        <v>321</v>
      </c>
      <c r="E335" s="2" t="s">
        <v>55</v>
      </c>
      <c r="F335" s="440"/>
      <c r="G335" s="441">
        <v>1</v>
      </c>
      <c r="H335" s="441">
        <v>6</v>
      </c>
      <c r="I335" s="441"/>
      <c r="J335" s="441"/>
      <c r="K335" s="441"/>
      <c r="L335" s="441"/>
      <c r="M335" s="441"/>
      <c r="N335" s="441"/>
      <c r="O335" s="441"/>
      <c r="P335" s="441"/>
      <c r="Q335" s="441"/>
      <c r="R335" s="446"/>
      <c r="S335" s="322" t="s">
        <v>2685</v>
      </c>
      <c r="T335" s="442"/>
      <c r="U335" s="443"/>
      <c r="V335" s="443"/>
      <c r="W335" s="444"/>
      <c r="X335" s="445"/>
      <c r="Y335" s="36"/>
      <c r="Z335" s="424"/>
      <c r="AA335" s="424"/>
      <c r="AB335" s="1"/>
      <c r="AC335" s="2"/>
      <c r="AD335" s="32"/>
      <c r="AE335" s="1"/>
      <c r="AF335" s="425"/>
    </row>
    <row r="336" spans="2:32" x14ac:dyDescent="0.2">
      <c r="B336" s="39" t="s">
        <v>2513</v>
      </c>
      <c r="C336" s="422" t="s">
        <v>2514</v>
      </c>
      <c r="D336" s="424">
        <v>322</v>
      </c>
      <c r="E336" s="2" t="s">
        <v>1112</v>
      </c>
      <c r="F336" s="440"/>
      <c r="G336" s="441">
        <v>2</v>
      </c>
      <c r="H336" s="441">
        <v>7</v>
      </c>
      <c r="I336" s="441">
        <v>6</v>
      </c>
      <c r="J336" s="441"/>
      <c r="K336" s="441"/>
      <c r="L336" s="441"/>
      <c r="M336" s="441"/>
      <c r="N336" s="441"/>
      <c r="O336" s="441"/>
      <c r="P336" s="441"/>
      <c r="Q336" s="441"/>
      <c r="R336" s="446"/>
      <c r="S336" s="322" t="s">
        <v>2686</v>
      </c>
      <c r="T336" s="442"/>
      <c r="U336" s="443"/>
      <c r="V336" s="443"/>
      <c r="W336" s="444"/>
      <c r="X336" s="445"/>
      <c r="Y336" s="36"/>
      <c r="Z336" s="424"/>
      <c r="AA336" s="424"/>
      <c r="AB336" s="1"/>
      <c r="AC336" s="2"/>
      <c r="AD336" s="32"/>
      <c r="AE336" s="1"/>
      <c r="AF336" s="425"/>
    </row>
    <row r="337" spans="2:32" x14ac:dyDescent="0.2">
      <c r="B337" s="39" t="s">
        <v>2513</v>
      </c>
      <c r="C337" s="422" t="s">
        <v>2514</v>
      </c>
      <c r="D337" s="424">
        <v>323</v>
      </c>
      <c r="E337" s="2" t="s">
        <v>49</v>
      </c>
      <c r="F337" s="440"/>
      <c r="G337" s="441"/>
      <c r="H337" s="441">
        <v>3</v>
      </c>
      <c r="I337" s="441"/>
      <c r="J337" s="441"/>
      <c r="K337" s="441"/>
      <c r="L337" s="441"/>
      <c r="M337" s="441"/>
      <c r="N337" s="441">
        <v>3</v>
      </c>
      <c r="O337" s="441"/>
      <c r="P337" s="441"/>
      <c r="Q337" s="441"/>
      <c r="R337" s="446"/>
      <c r="S337" s="322" t="s">
        <v>2687</v>
      </c>
      <c r="T337" s="442"/>
      <c r="U337" s="443"/>
      <c r="V337" s="443"/>
      <c r="W337" s="444"/>
      <c r="X337" s="445"/>
      <c r="Y337" s="36"/>
      <c r="Z337" s="424"/>
      <c r="AA337" s="424"/>
      <c r="AB337" s="1"/>
      <c r="AC337" s="2"/>
      <c r="AD337" s="32"/>
      <c r="AE337" s="1"/>
      <c r="AF337" s="425"/>
    </row>
    <row r="338" spans="2:32" x14ac:dyDescent="0.2">
      <c r="B338" s="39" t="s">
        <v>2513</v>
      </c>
      <c r="C338" s="422" t="s">
        <v>2514</v>
      </c>
      <c r="D338" s="424">
        <v>324</v>
      </c>
      <c r="E338" s="2" t="s">
        <v>42</v>
      </c>
      <c r="F338" s="440"/>
      <c r="G338" s="441">
        <v>3</v>
      </c>
      <c r="H338" s="441"/>
      <c r="I338" s="441"/>
      <c r="J338" s="441"/>
      <c r="K338" s="441"/>
      <c r="L338" s="441"/>
      <c r="M338" s="441"/>
      <c r="N338" s="441"/>
      <c r="O338" s="441"/>
      <c r="P338" s="441"/>
      <c r="Q338" s="441"/>
      <c r="R338" s="446"/>
      <c r="S338" s="322" t="s">
        <v>2688</v>
      </c>
      <c r="T338" s="442"/>
      <c r="U338" s="443"/>
      <c r="V338" s="443"/>
      <c r="W338" s="444"/>
      <c r="X338" s="445"/>
      <c r="Y338" s="36"/>
      <c r="Z338" s="424"/>
      <c r="AA338" s="424"/>
      <c r="AB338" s="1"/>
      <c r="AC338" s="2"/>
      <c r="AD338" s="32"/>
      <c r="AE338" s="1"/>
      <c r="AF338" s="425"/>
    </row>
    <row r="339" spans="2:32" x14ac:dyDescent="0.2">
      <c r="B339" s="39" t="s">
        <v>2513</v>
      </c>
      <c r="C339" s="422" t="s">
        <v>2514</v>
      </c>
      <c r="D339" s="424">
        <v>325</v>
      </c>
      <c r="E339" s="2" t="s">
        <v>52</v>
      </c>
      <c r="F339" s="440"/>
      <c r="G339" s="441"/>
      <c r="H339" s="441"/>
      <c r="I339" s="441">
        <v>3</v>
      </c>
      <c r="J339" s="441"/>
      <c r="K339" s="441">
        <v>3</v>
      </c>
      <c r="L339" s="441"/>
      <c r="M339" s="441"/>
      <c r="N339" s="441">
        <v>6</v>
      </c>
      <c r="O339" s="441"/>
      <c r="P339" s="441"/>
      <c r="Q339" s="441"/>
      <c r="R339" s="446"/>
      <c r="S339" s="322" t="s">
        <v>2689</v>
      </c>
      <c r="T339" s="442"/>
      <c r="U339" s="443"/>
      <c r="V339" s="443"/>
      <c r="W339" s="444"/>
      <c r="X339" s="445"/>
      <c r="Y339" s="36"/>
      <c r="Z339" s="424"/>
      <c r="AA339" s="424"/>
      <c r="AB339" s="1"/>
      <c r="AC339" s="2"/>
      <c r="AD339" s="32"/>
      <c r="AE339" s="1"/>
      <c r="AF339" s="425"/>
    </row>
    <row r="340" spans="2:32" x14ac:dyDescent="0.2">
      <c r="B340" s="39" t="s">
        <v>2513</v>
      </c>
      <c r="C340" s="422" t="s">
        <v>2514</v>
      </c>
      <c r="D340" s="424">
        <v>326</v>
      </c>
      <c r="E340" s="2" t="s">
        <v>42</v>
      </c>
      <c r="F340" s="440"/>
      <c r="G340" s="441">
        <v>5</v>
      </c>
      <c r="H340" s="441">
        <v>6</v>
      </c>
      <c r="I340" s="441"/>
      <c r="J340" s="441"/>
      <c r="K340" s="441"/>
      <c r="L340" s="441"/>
      <c r="M340" s="441"/>
      <c r="N340" s="441">
        <v>3</v>
      </c>
      <c r="O340" s="441"/>
      <c r="P340" s="441"/>
      <c r="Q340" s="441"/>
      <c r="R340" s="446"/>
      <c r="S340" s="320" t="s">
        <v>2761</v>
      </c>
      <c r="T340" s="442"/>
      <c r="U340" s="443"/>
      <c r="V340" s="443"/>
      <c r="W340" s="444"/>
      <c r="X340" s="445"/>
      <c r="Y340" s="36"/>
      <c r="Z340" s="424"/>
      <c r="AA340" s="424"/>
      <c r="AB340" s="1"/>
      <c r="AC340" s="2"/>
      <c r="AD340" s="32"/>
      <c r="AE340" s="1"/>
      <c r="AF340" s="425"/>
    </row>
    <row r="341" spans="2:32" x14ac:dyDescent="0.2">
      <c r="B341" s="39" t="s">
        <v>2513</v>
      </c>
      <c r="C341" s="422" t="s">
        <v>2514</v>
      </c>
      <c r="D341" s="424">
        <v>327</v>
      </c>
      <c r="E341" s="2" t="s">
        <v>42</v>
      </c>
      <c r="F341" s="440"/>
      <c r="G341" s="441">
        <v>6</v>
      </c>
      <c r="H341" s="441">
        <v>6</v>
      </c>
      <c r="I341" s="441"/>
      <c r="J341" s="441"/>
      <c r="K341" s="441"/>
      <c r="L341" s="441"/>
      <c r="M341" s="441"/>
      <c r="N341" s="441"/>
      <c r="O341" s="441"/>
      <c r="P341" s="441"/>
      <c r="Q341" s="441"/>
      <c r="R341" s="446"/>
      <c r="S341" s="320" t="s">
        <v>2762</v>
      </c>
      <c r="T341" s="442"/>
      <c r="U341" s="443"/>
      <c r="V341" s="443"/>
      <c r="W341" s="444"/>
      <c r="X341" s="445"/>
      <c r="Y341" s="36"/>
      <c r="Z341" s="424"/>
      <c r="AA341" s="424"/>
      <c r="AB341" s="1"/>
      <c r="AC341" s="2"/>
      <c r="AD341" s="32"/>
      <c r="AE341" s="1"/>
      <c r="AF341" s="425"/>
    </row>
    <row r="342" spans="2:32" x14ac:dyDescent="0.2">
      <c r="B342" s="39" t="s">
        <v>2513</v>
      </c>
      <c r="C342" s="422" t="s">
        <v>2514</v>
      </c>
      <c r="D342" s="424">
        <v>328</v>
      </c>
      <c r="E342" s="2" t="s">
        <v>42</v>
      </c>
      <c r="F342" s="440"/>
      <c r="G342" s="441">
        <v>3</v>
      </c>
      <c r="H342" s="441"/>
      <c r="I342" s="441"/>
      <c r="J342" s="441"/>
      <c r="K342" s="441"/>
      <c r="L342" s="441"/>
      <c r="M342" s="441"/>
      <c r="N342" s="441">
        <v>2</v>
      </c>
      <c r="O342" s="441"/>
      <c r="P342" s="441"/>
      <c r="Q342" s="441"/>
      <c r="R342" s="446"/>
      <c r="S342" s="322" t="s">
        <v>2690</v>
      </c>
      <c r="T342" s="442"/>
      <c r="U342" s="443"/>
      <c r="V342" s="443"/>
      <c r="W342" s="444"/>
      <c r="X342" s="445"/>
      <c r="Y342" s="36"/>
      <c r="Z342" s="424"/>
      <c r="AA342" s="424"/>
      <c r="AB342" s="1"/>
      <c r="AC342" s="2"/>
      <c r="AD342" s="32"/>
      <c r="AE342" s="1"/>
      <c r="AF342" s="425"/>
    </row>
    <row r="343" spans="2:32" x14ac:dyDescent="0.2">
      <c r="B343" s="39" t="s">
        <v>2513</v>
      </c>
      <c r="C343" s="422" t="s">
        <v>2514</v>
      </c>
      <c r="D343" s="424">
        <v>329</v>
      </c>
      <c r="E343" s="2" t="s">
        <v>42</v>
      </c>
      <c r="F343" s="440"/>
      <c r="G343" s="441">
        <v>3</v>
      </c>
      <c r="H343" s="441"/>
      <c r="I343" s="441"/>
      <c r="J343" s="441"/>
      <c r="K343" s="441"/>
      <c r="L343" s="441"/>
      <c r="M343" s="441"/>
      <c r="N343" s="441"/>
      <c r="O343" s="441"/>
      <c r="P343" s="441"/>
      <c r="Q343" s="441"/>
      <c r="R343" s="446"/>
      <c r="S343" s="320" t="s">
        <v>2763</v>
      </c>
      <c r="T343" s="442"/>
      <c r="U343" s="443"/>
      <c r="V343" s="443"/>
      <c r="W343" s="444"/>
      <c r="X343" s="445"/>
      <c r="Y343" s="36"/>
      <c r="Z343" s="424"/>
      <c r="AA343" s="424"/>
      <c r="AB343" s="1"/>
      <c r="AC343" s="2"/>
      <c r="AD343" s="32"/>
      <c r="AE343" s="1"/>
      <c r="AF343" s="425"/>
    </row>
    <row r="344" spans="2:32" ht="15.75" thickBot="1" x14ac:dyDescent="0.25">
      <c r="B344" s="286" t="s">
        <v>2513</v>
      </c>
      <c r="C344" s="7" t="s">
        <v>2514</v>
      </c>
      <c r="D344" s="15">
        <v>330</v>
      </c>
      <c r="E344" s="4" t="s">
        <v>42</v>
      </c>
      <c r="F344" s="462"/>
      <c r="G344" s="463">
        <v>3</v>
      </c>
      <c r="H344" s="463"/>
      <c r="I344" s="463"/>
      <c r="J344" s="463"/>
      <c r="K344" s="463"/>
      <c r="L344" s="463"/>
      <c r="M344" s="463"/>
      <c r="N344" s="463">
        <v>2</v>
      </c>
      <c r="O344" s="463"/>
      <c r="P344" s="463"/>
      <c r="Q344" s="463"/>
      <c r="R344" s="464"/>
      <c r="S344" s="394" t="s">
        <v>2064</v>
      </c>
      <c r="T344" s="467"/>
      <c r="U344" s="468"/>
      <c r="V344" s="468"/>
      <c r="W344" s="469"/>
      <c r="X344" s="470"/>
      <c r="Y344" s="58"/>
      <c r="Z344" s="15"/>
      <c r="AA344" s="15"/>
      <c r="AB344" s="3"/>
      <c r="AC344" s="4"/>
      <c r="AD344" s="32"/>
      <c r="AE344" s="1"/>
      <c r="AF344" s="425"/>
    </row>
    <row r="346" spans="2:32" ht="15.75" thickBot="1" x14ac:dyDescent="0.25"/>
    <row r="347" spans="2:32" ht="20.25" x14ac:dyDescent="0.2">
      <c r="E347" s="602" t="s">
        <v>296</v>
      </c>
      <c r="F347" s="603"/>
      <c r="G347" s="603"/>
      <c r="H347" s="603"/>
      <c r="I347" s="603"/>
      <c r="J347" s="603"/>
      <c r="K347" s="603"/>
      <c r="L347" s="603"/>
      <c r="M347" s="603"/>
      <c r="N347" s="603"/>
      <c r="O347" s="603"/>
      <c r="P347" s="604"/>
      <c r="Q347" s="602" t="s">
        <v>81</v>
      </c>
      <c r="R347" s="603"/>
      <c r="S347" s="603"/>
      <c r="T347" s="603"/>
      <c r="U347" s="603"/>
      <c r="V347" s="603"/>
      <c r="W347" s="603"/>
      <c r="X347" s="603"/>
      <c r="Y347" s="603"/>
      <c r="Z347" s="603"/>
      <c r="AA347" s="603"/>
      <c r="AB347" s="604"/>
    </row>
    <row r="348" spans="2:32" ht="20.25" x14ac:dyDescent="0.2">
      <c r="E348" s="74" t="s">
        <v>5</v>
      </c>
      <c r="F348" s="75"/>
      <c r="G348" s="605"/>
      <c r="H348" s="606"/>
      <c r="I348" s="606"/>
      <c r="J348" s="606"/>
      <c r="K348" s="606"/>
      <c r="L348" s="606"/>
      <c r="M348" s="606"/>
      <c r="N348" s="606"/>
      <c r="O348" s="606"/>
      <c r="P348" s="607"/>
      <c r="Q348" s="608" t="s">
        <v>5</v>
      </c>
      <c r="R348" s="609"/>
      <c r="S348" s="609"/>
      <c r="T348" s="609"/>
      <c r="U348" s="609"/>
      <c r="V348" s="76"/>
      <c r="W348" s="77"/>
      <c r="X348" s="77"/>
      <c r="Y348" s="77"/>
      <c r="Z348" s="77"/>
      <c r="AA348" s="77"/>
      <c r="AB348" s="78"/>
    </row>
    <row r="349" spans="2:32" ht="18" x14ac:dyDescent="0.2">
      <c r="E349" s="610" t="s">
        <v>92</v>
      </c>
      <c r="F349" s="611"/>
      <c r="G349" s="611"/>
      <c r="H349" s="611"/>
      <c r="I349" s="611"/>
      <c r="J349" s="79"/>
      <c r="K349" s="79"/>
      <c r="L349" s="79"/>
      <c r="M349" s="79"/>
      <c r="N349" s="79"/>
      <c r="O349" s="79"/>
      <c r="P349" s="80"/>
      <c r="Q349" s="610" t="s">
        <v>298</v>
      </c>
      <c r="R349" s="611"/>
      <c r="S349" s="611"/>
      <c r="T349" s="611"/>
      <c r="U349" s="611"/>
      <c r="V349" s="79"/>
      <c r="W349" s="79"/>
      <c r="X349" s="79"/>
      <c r="Y349" s="79"/>
      <c r="Z349" s="79"/>
      <c r="AA349" s="79"/>
      <c r="AB349" s="80"/>
    </row>
    <row r="350" spans="2:32" ht="20.25" x14ac:dyDescent="0.2">
      <c r="E350" s="612" t="s">
        <v>299</v>
      </c>
      <c r="F350" s="613"/>
      <c r="G350" s="613"/>
      <c r="H350" s="614"/>
      <c r="I350" s="615"/>
      <c r="J350" s="615"/>
      <c r="K350" s="615"/>
      <c r="L350" s="615"/>
      <c r="M350" s="615"/>
      <c r="N350" s="615"/>
      <c r="O350" s="615"/>
      <c r="P350" s="616"/>
      <c r="Q350" s="612" t="s">
        <v>297</v>
      </c>
      <c r="R350" s="613"/>
      <c r="S350" s="613"/>
      <c r="T350" s="614"/>
      <c r="U350" s="615"/>
      <c r="V350" s="615"/>
      <c r="W350" s="615"/>
      <c r="X350" s="615"/>
      <c r="Y350" s="615"/>
      <c r="Z350" s="615"/>
      <c r="AA350" s="615"/>
      <c r="AB350" s="616"/>
    </row>
    <row r="351" spans="2:32" ht="18.75" thickBot="1" x14ac:dyDescent="0.25">
      <c r="E351" s="595" t="s">
        <v>6</v>
      </c>
      <c r="F351" s="596"/>
      <c r="G351" s="596"/>
      <c r="H351" s="597"/>
      <c r="I351" s="598"/>
      <c r="J351" s="598"/>
      <c r="K351" s="598"/>
      <c r="L351" s="598"/>
      <c r="M351" s="598"/>
      <c r="N351" s="598"/>
      <c r="O351" s="598"/>
      <c r="P351" s="599"/>
      <c r="Q351" s="595" t="s">
        <v>6</v>
      </c>
      <c r="R351" s="596"/>
      <c r="S351" s="596"/>
      <c r="T351" s="597"/>
      <c r="U351" s="600"/>
      <c r="V351" s="600"/>
      <c r="W351" s="600"/>
      <c r="X351" s="600"/>
      <c r="Y351" s="600"/>
      <c r="Z351" s="600"/>
      <c r="AA351" s="600"/>
      <c r="AB351" s="601"/>
    </row>
  </sheetData>
  <sheetProtection formatRows="0" insertColumns="0" insertRows="0" deleteColumns="0" deleteRows="0" pivotTables="0"/>
  <mergeCells count="36">
    <mergeCell ref="B3:D6"/>
    <mergeCell ref="E3:AE4"/>
    <mergeCell ref="E5:AE6"/>
    <mergeCell ref="AF5:AF6"/>
    <mergeCell ref="B7:AF7"/>
    <mergeCell ref="AD12:AF13"/>
    <mergeCell ref="B8:D8"/>
    <mergeCell ref="E8:X8"/>
    <mergeCell ref="Y8:AA8"/>
    <mergeCell ref="AB8:AF8"/>
    <mergeCell ref="G348:P348"/>
    <mergeCell ref="Q348:U348"/>
    <mergeCell ref="B9:D9"/>
    <mergeCell ref="E9:P9"/>
    <mergeCell ref="T9:X9"/>
    <mergeCell ref="F13:S13"/>
    <mergeCell ref="E347:P347"/>
    <mergeCell ref="Q347:AB347"/>
    <mergeCell ref="Y9:AA9"/>
    <mergeCell ref="AB9:AF9"/>
    <mergeCell ref="B10:E13"/>
    <mergeCell ref="F10:AC11"/>
    <mergeCell ref="AD10:AF11"/>
    <mergeCell ref="F12:S12"/>
    <mergeCell ref="T12:X13"/>
    <mergeCell ref="Y12:AC13"/>
    <mergeCell ref="E351:H351"/>
    <mergeCell ref="I351:P351"/>
    <mergeCell ref="Q351:T351"/>
    <mergeCell ref="U351:AB351"/>
    <mergeCell ref="E349:I349"/>
    <mergeCell ref="Q349:U349"/>
    <mergeCell ref="E350:H350"/>
    <mergeCell ref="I350:P350"/>
    <mergeCell ref="Q350:T350"/>
    <mergeCell ref="U350:AB350"/>
  </mergeCells>
  <pageMargins left="0.19685039370078741" right="0.19685039370078741" top="0.74803149606299213" bottom="0.15748031496062992" header="0.31496062992125984" footer="0.31496062992125984"/>
  <pageSetup scale="30" fitToHeight="0" orientation="landscape" r:id="rId1"/>
  <drawing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1"/>
  <dimension ref="B1:AE161"/>
  <sheetViews>
    <sheetView topLeftCell="C25" zoomScale="60" zoomScaleNormal="60" workbookViewId="0">
      <selection activeCell="AB64" sqref="AB64"/>
    </sheetView>
  </sheetViews>
  <sheetFormatPr defaultColWidth="10.76171875" defaultRowHeight="15" x14ac:dyDescent="0.2"/>
  <cols>
    <col min="1" max="1" width="2.15234375" bestFit="1" customWidth="1"/>
    <col min="3" max="3" width="25.55859375" customWidth="1"/>
    <col min="4" max="4" width="36.9921875" customWidth="1"/>
    <col min="6" max="6" width="13.44921875" style="6" bestFit="1" customWidth="1"/>
    <col min="7" max="7" width="8.609375" style="178" bestFit="1" customWidth="1"/>
    <col min="8" max="8" width="11.43359375" style="6"/>
    <col min="9" max="9" width="8.609375" style="178" bestFit="1" customWidth="1"/>
    <col min="10" max="10" width="11.43359375" style="6"/>
    <col min="11" max="11" width="8.609375" style="178" bestFit="1" customWidth="1"/>
    <col min="13" max="13" width="25.55859375" customWidth="1"/>
    <col min="14" max="14" width="36.9921875" customWidth="1"/>
    <col min="15" max="15" width="11.1640625" customWidth="1"/>
    <col min="23" max="23" width="25.55859375" customWidth="1"/>
    <col min="24" max="24" width="36.9921875" customWidth="1"/>
    <col min="25" max="25" width="13.44921875" customWidth="1"/>
  </cols>
  <sheetData>
    <row r="1" spans="2:31" ht="15.75" thickBot="1" x14ac:dyDescent="0.25"/>
    <row r="2" spans="2:31" x14ac:dyDescent="0.2">
      <c r="B2" s="675" t="s">
        <v>2214</v>
      </c>
      <c r="C2" s="676"/>
      <c r="D2" s="676"/>
      <c r="E2" s="676"/>
      <c r="F2" s="676"/>
      <c r="G2" s="676"/>
      <c r="H2" s="676"/>
      <c r="I2" s="676"/>
      <c r="J2" s="676"/>
      <c r="K2" s="676"/>
      <c r="L2" s="676"/>
      <c r="M2" s="676"/>
      <c r="N2" s="676"/>
      <c r="O2" s="676"/>
      <c r="P2" s="676"/>
      <c r="Q2" s="676"/>
      <c r="R2" s="676"/>
      <c r="S2" s="676"/>
      <c r="T2" s="676"/>
      <c r="U2" s="676"/>
      <c r="V2" s="676"/>
      <c r="W2" s="676"/>
      <c r="X2" s="676"/>
      <c r="Y2" s="676"/>
      <c r="Z2" s="676"/>
      <c r="AA2" s="676"/>
      <c r="AB2" s="676"/>
      <c r="AC2" s="676"/>
      <c r="AD2" s="676"/>
      <c r="AE2" s="677"/>
    </row>
    <row r="3" spans="2:31" x14ac:dyDescent="0.2">
      <c r="B3" s="678"/>
      <c r="C3" s="679"/>
      <c r="D3" s="679"/>
      <c r="E3" s="679"/>
      <c r="F3" s="679"/>
      <c r="G3" s="679"/>
      <c r="H3" s="679"/>
      <c r="I3" s="679"/>
      <c r="J3" s="679"/>
      <c r="K3" s="679"/>
      <c r="L3" s="679"/>
      <c r="M3" s="679"/>
      <c r="N3" s="679"/>
      <c r="O3" s="679"/>
      <c r="P3" s="679"/>
      <c r="Q3" s="679"/>
      <c r="R3" s="679"/>
      <c r="S3" s="679"/>
      <c r="T3" s="679"/>
      <c r="U3" s="679"/>
      <c r="V3" s="679"/>
      <c r="W3" s="679"/>
      <c r="X3" s="679"/>
      <c r="Y3" s="679"/>
      <c r="Z3" s="679"/>
      <c r="AA3" s="679"/>
      <c r="AB3" s="679"/>
      <c r="AC3" s="679"/>
      <c r="AD3" s="679"/>
      <c r="AE3" s="680"/>
    </row>
    <row r="4" spans="2:31" ht="15.75" thickBot="1" x14ac:dyDescent="0.25">
      <c r="B4" s="681"/>
      <c r="C4" s="682"/>
      <c r="D4" s="682"/>
      <c r="E4" s="682"/>
      <c r="F4" s="682"/>
      <c r="G4" s="682"/>
      <c r="H4" s="682"/>
      <c r="I4" s="682"/>
      <c r="J4" s="682"/>
      <c r="K4" s="682"/>
      <c r="L4" s="682"/>
      <c r="M4" s="682"/>
      <c r="N4" s="682"/>
      <c r="O4" s="682"/>
      <c r="P4" s="682"/>
      <c r="Q4" s="682"/>
      <c r="R4" s="682"/>
      <c r="S4" s="682"/>
      <c r="T4" s="682"/>
      <c r="U4" s="682"/>
      <c r="V4" s="682"/>
      <c r="W4" s="682"/>
      <c r="X4" s="682"/>
      <c r="Y4" s="682"/>
      <c r="Z4" s="682"/>
      <c r="AA4" s="682"/>
      <c r="AB4" s="682"/>
      <c r="AC4" s="682"/>
      <c r="AD4" s="682"/>
      <c r="AE4" s="683"/>
    </row>
    <row r="5" spans="2:31" ht="15.75" customHeight="1" thickBot="1" x14ac:dyDescent="0.25">
      <c r="B5" s="672" t="s">
        <v>65</v>
      </c>
      <c r="C5" s="175"/>
      <c r="D5" s="176"/>
      <c r="E5" s="176"/>
      <c r="F5" s="181"/>
      <c r="G5" s="186"/>
      <c r="H5" s="181"/>
      <c r="I5" s="186"/>
      <c r="J5" s="181"/>
      <c r="K5" s="179"/>
      <c r="L5" s="672" t="s">
        <v>692</v>
      </c>
      <c r="M5" s="175"/>
      <c r="N5" s="176"/>
      <c r="O5" s="176"/>
      <c r="P5" s="176"/>
      <c r="Q5" s="176"/>
      <c r="R5" s="176"/>
      <c r="S5" s="176"/>
      <c r="T5" s="176"/>
      <c r="U5" s="204"/>
      <c r="V5" s="672" t="s">
        <v>2209</v>
      </c>
      <c r="W5" s="175"/>
      <c r="X5" s="176"/>
      <c r="Y5" s="176"/>
      <c r="Z5" s="176"/>
      <c r="AA5" s="176"/>
      <c r="AB5" s="176"/>
      <c r="AC5" s="176"/>
      <c r="AD5" s="176"/>
      <c r="AE5" s="204"/>
    </row>
    <row r="6" spans="2:31" ht="15.75" thickBot="1" x14ac:dyDescent="0.25">
      <c r="B6" s="673"/>
      <c r="C6" s="194" t="s">
        <v>384</v>
      </c>
      <c r="D6" s="195" t="s">
        <v>375</v>
      </c>
      <c r="E6" s="187"/>
      <c r="F6" s="188"/>
      <c r="G6" s="189"/>
      <c r="H6" s="188"/>
      <c r="I6" s="189"/>
      <c r="J6" s="188"/>
      <c r="K6" s="190"/>
      <c r="L6" s="673"/>
      <c r="M6" s="194" t="s">
        <v>384</v>
      </c>
      <c r="N6" s="195" t="s">
        <v>375</v>
      </c>
      <c r="O6" s="187"/>
      <c r="P6" s="187"/>
      <c r="Q6" s="187"/>
      <c r="R6" s="187"/>
      <c r="S6" s="187"/>
      <c r="T6" s="187"/>
      <c r="U6" s="173"/>
      <c r="V6" s="673"/>
      <c r="W6" s="402" t="s">
        <v>384</v>
      </c>
      <c r="X6" s="195" t="s">
        <v>676</v>
      </c>
      <c r="Y6" s="187"/>
      <c r="Z6" s="187"/>
      <c r="AA6" s="187"/>
      <c r="AB6" s="187"/>
      <c r="AC6" s="187"/>
      <c r="AD6" s="187"/>
      <c r="AE6" s="173"/>
    </row>
    <row r="7" spans="2:31" ht="15.75" thickBot="1" x14ac:dyDescent="0.25">
      <c r="B7" s="673"/>
      <c r="C7" s="174"/>
      <c r="D7" s="173"/>
      <c r="E7" s="187"/>
      <c r="F7" s="188"/>
      <c r="G7" s="189"/>
      <c r="H7" s="188"/>
      <c r="I7" s="189"/>
      <c r="J7" s="188"/>
      <c r="K7" s="190"/>
      <c r="L7" s="673"/>
      <c r="M7" s="174"/>
      <c r="N7" s="173"/>
      <c r="O7" s="187"/>
      <c r="P7" s="187"/>
      <c r="Q7" s="187"/>
      <c r="R7" s="187"/>
      <c r="S7" s="187"/>
      <c r="T7" s="187"/>
      <c r="U7" s="173"/>
      <c r="V7" s="673"/>
      <c r="W7" s="174"/>
      <c r="X7" s="187"/>
      <c r="Y7" s="187"/>
      <c r="Z7" s="187"/>
      <c r="AA7" s="187"/>
      <c r="AB7" s="187"/>
      <c r="AC7" s="187"/>
      <c r="AD7" s="187"/>
      <c r="AE7" s="173"/>
    </row>
    <row r="8" spans="2:31" ht="15.75" thickBot="1" x14ac:dyDescent="0.25">
      <c r="B8" s="673"/>
      <c r="C8" s="199" t="s">
        <v>677</v>
      </c>
      <c r="D8" s="200" t="s">
        <v>675</v>
      </c>
      <c r="E8" s="187"/>
      <c r="F8" s="670" t="s">
        <v>679</v>
      </c>
      <c r="G8" s="671"/>
      <c r="H8" s="670" t="s">
        <v>681</v>
      </c>
      <c r="I8" s="671"/>
      <c r="J8" s="670" t="s">
        <v>682</v>
      </c>
      <c r="K8" s="671"/>
      <c r="L8" s="673"/>
      <c r="M8" s="199" t="s">
        <v>677</v>
      </c>
      <c r="N8" s="200" t="s">
        <v>675</v>
      </c>
      <c r="O8" s="187"/>
      <c r="P8" s="670" t="s">
        <v>679</v>
      </c>
      <c r="Q8" s="671"/>
      <c r="R8" s="670" t="s">
        <v>681</v>
      </c>
      <c r="S8" s="671"/>
      <c r="T8" s="670" t="s">
        <v>682</v>
      </c>
      <c r="U8" s="671"/>
      <c r="V8" s="673"/>
      <c r="W8" s="404" t="s">
        <v>677</v>
      </c>
      <c r="X8" s="195" t="s">
        <v>675</v>
      </c>
      <c r="Y8" s="187"/>
      <c r="Z8" s="670" t="s">
        <v>679</v>
      </c>
      <c r="AA8" s="671"/>
      <c r="AB8" s="670" t="s">
        <v>681</v>
      </c>
      <c r="AC8" s="671"/>
      <c r="AD8" s="670" t="s">
        <v>682</v>
      </c>
      <c r="AE8" s="671"/>
    </row>
    <row r="9" spans="2:31" x14ac:dyDescent="0.2">
      <c r="B9" s="673"/>
      <c r="C9" s="201" t="s">
        <v>242</v>
      </c>
      <c r="D9" s="196">
        <v>73</v>
      </c>
      <c r="E9" s="187"/>
      <c r="F9" s="136" t="s">
        <v>680</v>
      </c>
      <c r="G9" s="183" t="s">
        <v>365</v>
      </c>
      <c r="H9" s="136" t="s">
        <v>680</v>
      </c>
      <c r="I9" s="183" t="s">
        <v>365</v>
      </c>
      <c r="J9" s="136" t="s">
        <v>680</v>
      </c>
      <c r="K9" s="183" t="s">
        <v>365</v>
      </c>
      <c r="L9" s="673"/>
      <c r="M9" s="201" t="s">
        <v>242</v>
      </c>
      <c r="N9" s="196">
        <v>16</v>
      </c>
      <c r="O9" s="187"/>
      <c r="P9" s="172" t="s">
        <v>680</v>
      </c>
      <c r="Q9" s="183" t="s">
        <v>365</v>
      </c>
      <c r="R9" s="172" t="s">
        <v>680</v>
      </c>
      <c r="S9" s="183" t="s">
        <v>365</v>
      </c>
      <c r="T9" s="172" t="s">
        <v>680</v>
      </c>
      <c r="U9" s="183" t="s">
        <v>365</v>
      </c>
      <c r="V9" s="673"/>
      <c r="W9" s="405" t="s">
        <v>242</v>
      </c>
      <c r="X9" s="403">
        <v>2</v>
      </c>
      <c r="Y9" s="187"/>
      <c r="Z9" s="385" t="s">
        <v>680</v>
      </c>
      <c r="AA9" s="183" t="s">
        <v>365</v>
      </c>
      <c r="AB9" s="385" t="s">
        <v>680</v>
      </c>
      <c r="AC9" s="183" t="s">
        <v>365</v>
      </c>
      <c r="AD9" s="385" t="s">
        <v>680</v>
      </c>
      <c r="AE9" s="183" t="s">
        <v>365</v>
      </c>
    </row>
    <row r="10" spans="2:31" ht="15.75" thickBot="1" x14ac:dyDescent="0.25">
      <c r="B10" s="673"/>
      <c r="C10" s="202" t="s">
        <v>678</v>
      </c>
      <c r="D10" s="197">
        <v>19</v>
      </c>
      <c r="E10" s="187"/>
      <c r="F10" s="184">
        <f>GETPIVOTDATA("Falla Detectada V",$C$8)</f>
        <v>92</v>
      </c>
      <c r="G10" s="185">
        <v>1</v>
      </c>
      <c r="H10" s="184">
        <f>GETPIVOTDATA("Falla Detectada V",$C$8,"Ejecutado MTTO","Ejecutada")</f>
        <v>73</v>
      </c>
      <c r="I10" s="185">
        <f>(H10*G10)/F10</f>
        <v>0.79347826086956519</v>
      </c>
      <c r="J10" s="184">
        <f>GETPIVOTDATA("Falla Detectada V",$C$8,"Ejecutado MTTO",)</f>
        <v>19</v>
      </c>
      <c r="K10" s="185">
        <f>G10-I10</f>
        <v>0.20652173913043481</v>
      </c>
      <c r="L10" s="673"/>
      <c r="M10" s="202" t="s">
        <v>678</v>
      </c>
      <c r="N10" s="197">
        <v>28</v>
      </c>
      <c r="O10" s="187"/>
      <c r="P10" s="184">
        <f>GETPIVOTDATA("Falla Detectada V",$M$8)</f>
        <v>44</v>
      </c>
      <c r="Q10" s="185">
        <v>1</v>
      </c>
      <c r="R10" s="184">
        <f>GETPIVOTDATA("Falla Detectada V",$M$8,"Ejecutado MTTO","Ejecutada")</f>
        <v>16</v>
      </c>
      <c r="S10" s="185">
        <f>(R10*Q10)/P10</f>
        <v>0.36363636363636365</v>
      </c>
      <c r="T10" s="184">
        <f>GETPIVOTDATA("Falla Detectada V",$M$8,"Ejecutado MTTO",)</f>
        <v>28</v>
      </c>
      <c r="U10" s="185">
        <f>Q10-S10</f>
        <v>0.63636363636363635</v>
      </c>
      <c r="V10" s="673"/>
      <c r="W10" s="215" t="s">
        <v>678</v>
      </c>
      <c r="X10" s="205">
        <v>18</v>
      </c>
      <c r="Y10" s="187"/>
      <c r="Z10" s="184">
        <f>GETPIVOTDATA("Falla Detectada V",$W$8)</f>
        <v>20</v>
      </c>
      <c r="AA10" s="185">
        <v>1</v>
      </c>
      <c r="AB10" s="184">
        <f>GETPIVOTDATA("Falla Detectada V",$W$8,"Ejecutado MTTO","Ejecutada")</f>
        <v>2</v>
      </c>
      <c r="AC10" s="185">
        <f>(AB10*AA10)/Z10</f>
        <v>0.1</v>
      </c>
      <c r="AD10" s="184">
        <f>GETPIVOTDATA("Falla Detectada V",$W$8,"Ejecutado MTTO",)</f>
        <v>18</v>
      </c>
      <c r="AE10" s="185">
        <f>AA10-AC10</f>
        <v>0.9</v>
      </c>
    </row>
    <row r="11" spans="2:31" ht="15.75" thickBot="1" x14ac:dyDescent="0.25">
      <c r="B11" s="673"/>
      <c r="C11" s="203" t="s">
        <v>376</v>
      </c>
      <c r="D11" s="198">
        <v>92</v>
      </c>
      <c r="E11" s="187"/>
      <c r="F11" s="188"/>
      <c r="G11" s="189"/>
      <c r="H11" s="188"/>
      <c r="I11" s="189"/>
      <c r="J11" s="188"/>
      <c r="K11" s="190"/>
      <c r="L11" s="673"/>
      <c r="M11" s="203" t="s">
        <v>376</v>
      </c>
      <c r="N11" s="198">
        <v>44</v>
      </c>
      <c r="O11" s="187"/>
      <c r="P11" s="187"/>
      <c r="Q11" s="187"/>
      <c r="R11" s="187"/>
      <c r="S11" s="187"/>
      <c r="T11" s="187"/>
      <c r="U11" s="173"/>
      <c r="V11" s="673"/>
      <c r="W11" s="406" t="s">
        <v>376</v>
      </c>
      <c r="X11" s="206">
        <v>20</v>
      </c>
      <c r="Y11" s="187"/>
      <c r="Z11" s="187"/>
      <c r="AA11" s="187"/>
      <c r="AB11" s="187"/>
      <c r="AC11" s="187"/>
      <c r="AD11" s="187"/>
      <c r="AE11" s="173"/>
    </row>
    <row r="12" spans="2:31" x14ac:dyDescent="0.2">
      <c r="B12" s="673"/>
      <c r="C12" s="174"/>
      <c r="D12" s="187"/>
      <c r="E12" s="187"/>
      <c r="F12" s="188"/>
      <c r="G12" s="189"/>
      <c r="H12" s="188"/>
      <c r="I12" s="189"/>
      <c r="J12" s="188"/>
      <c r="K12" s="190"/>
      <c r="L12" s="673"/>
      <c r="M12" s="174"/>
      <c r="N12" s="187"/>
      <c r="O12" s="187"/>
      <c r="P12" s="187"/>
      <c r="Q12" s="187"/>
      <c r="R12" s="187"/>
      <c r="S12" s="187"/>
      <c r="T12" s="187"/>
      <c r="U12" s="173"/>
      <c r="V12" s="673"/>
      <c r="W12" s="174"/>
      <c r="X12" s="187"/>
      <c r="Y12" s="187"/>
      <c r="Z12" s="187"/>
      <c r="AA12" s="187"/>
      <c r="AB12" s="187"/>
      <c r="AC12" s="187"/>
      <c r="AD12" s="187"/>
      <c r="AE12" s="173"/>
    </row>
    <row r="13" spans="2:31" x14ac:dyDescent="0.2">
      <c r="B13" s="673"/>
      <c r="C13" s="174"/>
      <c r="D13" s="187"/>
      <c r="E13" s="187"/>
      <c r="F13" s="188"/>
      <c r="G13" s="189"/>
      <c r="H13" s="188"/>
      <c r="I13" s="189"/>
      <c r="J13" s="188"/>
      <c r="K13" s="190"/>
      <c r="L13" s="673"/>
      <c r="M13" s="174"/>
      <c r="N13" s="187"/>
      <c r="O13" s="187"/>
      <c r="P13" s="187"/>
      <c r="Q13" s="187"/>
      <c r="R13" s="187"/>
      <c r="S13" s="187"/>
      <c r="T13" s="187"/>
      <c r="U13" s="173"/>
      <c r="V13" s="673"/>
      <c r="W13" s="174"/>
      <c r="X13" s="187"/>
      <c r="Y13" s="187"/>
      <c r="Z13" s="187"/>
      <c r="AA13" s="187"/>
      <c r="AB13" s="187"/>
      <c r="AC13" s="187"/>
      <c r="AD13" s="187"/>
      <c r="AE13" s="173"/>
    </row>
    <row r="14" spans="2:31" ht="15.75" thickBot="1" x14ac:dyDescent="0.25">
      <c r="B14" s="673"/>
      <c r="C14" s="174"/>
      <c r="D14" s="187"/>
      <c r="E14" s="187"/>
      <c r="F14" s="188"/>
      <c r="G14" s="189"/>
      <c r="H14" s="188"/>
      <c r="I14" s="189"/>
      <c r="J14" s="188"/>
      <c r="K14" s="190"/>
      <c r="L14" s="673"/>
      <c r="M14" s="174"/>
      <c r="N14" s="187"/>
      <c r="O14" s="187"/>
      <c r="P14" s="187"/>
      <c r="Q14" s="187"/>
      <c r="R14" s="187"/>
      <c r="S14" s="187"/>
      <c r="T14" s="187"/>
      <c r="U14" s="173"/>
      <c r="V14" s="673"/>
      <c r="W14" s="174"/>
      <c r="X14" s="187"/>
      <c r="Y14" s="187"/>
      <c r="Z14" s="187"/>
      <c r="AA14" s="187"/>
      <c r="AB14" s="187"/>
      <c r="AC14" s="187"/>
      <c r="AD14" s="187"/>
      <c r="AE14" s="173"/>
    </row>
    <row r="15" spans="2:31" ht="15.75" thickBot="1" x14ac:dyDescent="0.25">
      <c r="B15" s="673"/>
      <c r="C15" s="194" t="s">
        <v>385</v>
      </c>
      <c r="D15" s="195" t="s">
        <v>375</v>
      </c>
      <c r="E15" s="187"/>
      <c r="F15" s="188"/>
      <c r="G15" s="189"/>
      <c r="H15" s="188"/>
      <c r="I15" s="189"/>
      <c r="J15" s="188"/>
      <c r="K15" s="190"/>
      <c r="L15" s="673"/>
      <c r="M15" s="194" t="s">
        <v>385</v>
      </c>
      <c r="N15" s="195" t="s">
        <v>375</v>
      </c>
      <c r="O15" s="187"/>
      <c r="P15" s="187"/>
      <c r="Q15" s="187"/>
      <c r="R15" s="187"/>
      <c r="S15" s="187"/>
      <c r="T15" s="187"/>
      <c r="U15" s="173"/>
      <c r="V15" s="673"/>
      <c r="W15" s="402" t="s">
        <v>385</v>
      </c>
      <c r="X15" s="195" t="s">
        <v>676</v>
      </c>
      <c r="Y15" s="187"/>
      <c r="Z15" s="187"/>
      <c r="AA15" s="187"/>
      <c r="AB15" s="187"/>
      <c r="AC15" s="187"/>
      <c r="AD15" s="187"/>
      <c r="AE15" s="173"/>
    </row>
    <row r="16" spans="2:31" ht="15.75" thickBot="1" x14ac:dyDescent="0.25">
      <c r="B16" s="673"/>
      <c r="C16" s="174"/>
      <c r="D16" s="173"/>
      <c r="E16" s="187"/>
      <c r="F16" s="188"/>
      <c r="G16" s="189"/>
      <c r="H16" s="188"/>
      <c r="I16" s="189"/>
      <c r="J16" s="188"/>
      <c r="K16" s="190"/>
      <c r="L16" s="673"/>
      <c r="M16" s="174"/>
      <c r="N16" s="173"/>
      <c r="O16" s="187"/>
      <c r="P16" s="187"/>
      <c r="Q16" s="187"/>
      <c r="R16" s="187"/>
      <c r="S16" s="187"/>
      <c r="T16" s="187"/>
      <c r="U16" s="173"/>
      <c r="V16" s="673"/>
      <c r="W16" s="174"/>
      <c r="X16" s="187"/>
      <c r="Y16" s="187"/>
      <c r="Z16" s="187"/>
      <c r="AA16" s="187"/>
      <c r="AB16" s="187"/>
      <c r="AC16" s="187"/>
      <c r="AD16" s="187"/>
      <c r="AE16" s="173"/>
    </row>
    <row r="17" spans="2:31" ht="15.75" thickBot="1" x14ac:dyDescent="0.25">
      <c r="B17" s="673"/>
      <c r="C17" s="199" t="s">
        <v>677</v>
      </c>
      <c r="D17" s="200" t="s">
        <v>683</v>
      </c>
      <c r="E17" s="187"/>
      <c r="F17" s="670" t="s">
        <v>686</v>
      </c>
      <c r="G17" s="671"/>
      <c r="H17" s="670" t="s">
        <v>681</v>
      </c>
      <c r="I17" s="671"/>
      <c r="J17" s="670" t="s">
        <v>682</v>
      </c>
      <c r="K17" s="671"/>
      <c r="L17" s="673"/>
      <c r="M17" s="199" t="s">
        <v>677</v>
      </c>
      <c r="N17" s="200" t="s">
        <v>683</v>
      </c>
      <c r="O17" s="187"/>
      <c r="P17" s="670" t="s">
        <v>679</v>
      </c>
      <c r="Q17" s="671"/>
      <c r="R17" s="670" t="s">
        <v>681</v>
      </c>
      <c r="S17" s="671"/>
      <c r="T17" s="670" t="s">
        <v>682</v>
      </c>
      <c r="U17" s="671"/>
      <c r="V17" s="673"/>
      <c r="W17" s="404" t="s">
        <v>677</v>
      </c>
      <c r="X17" s="195" t="s">
        <v>683</v>
      </c>
      <c r="Y17" s="187"/>
      <c r="Z17" s="670" t="s">
        <v>679</v>
      </c>
      <c r="AA17" s="671"/>
      <c r="AB17" s="670" t="s">
        <v>681</v>
      </c>
      <c r="AC17" s="671"/>
      <c r="AD17" s="670" t="s">
        <v>682</v>
      </c>
      <c r="AE17" s="671"/>
    </row>
    <row r="18" spans="2:31" x14ac:dyDescent="0.2">
      <c r="B18" s="673"/>
      <c r="C18" s="201" t="s">
        <v>242</v>
      </c>
      <c r="D18" s="196">
        <v>12</v>
      </c>
      <c r="E18" s="187"/>
      <c r="F18" s="136" t="s">
        <v>680</v>
      </c>
      <c r="G18" s="183" t="s">
        <v>365</v>
      </c>
      <c r="H18" s="136" t="s">
        <v>680</v>
      </c>
      <c r="I18" s="183" t="s">
        <v>365</v>
      </c>
      <c r="J18" s="136" t="s">
        <v>680</v>
      </c>
      <c r="K18" s="183" t="s">
        <v>365</v>
      </c>
      <c r="L18" s="673"/>
      <c r="M18" s="201" t="s">
        <v>242</v>
      </c>
      <c r="N18" s="196">
        <v>11</v>
      </c>
      <c r="O18" s="187"/>
      <c r="P18" s="172" t="s">
        <v>680</v>
      </c>
      <c r="Q18" s="183" t="s">
        <v>365</v>
      </c>
      <c r="R18" s="172" t="s">
        <v>680</v>
      </c>
      <c r="S18" s="183" t="s">
        <v>365</v>
      </c>
      <c r="T18" s="172" t="s">
        <v>680</v>
      </c>
      <c r="U18" s="183" t="s">
        <v>365</v>
      </c>
      <c r="V18" s="673"/>
      <c r="W18" s="405" t="s">
        <v>242</v>
      </c>
      <c r="X18" s="403">
        <v>1</v>
      </c>
      <c r="Y18" s="187"/>
      <c r="Z18" s="385" t="s">
        <v>680</v>
      </c>
      <c r="AA18" s="183" t="s">
        <v>365</v>
      </c>
      <c r="AB18" s="385" t="s">
        <v>680</v>
      </c>
      <c r="AC18" s="183" t="s">
        <v>365</v>
      </c>
      <c r="AD18" s="385" t="s">
        <v>680</v>
      </c>
      <c r="AE18" s="183" t="s">
        <v>365</v>
      </c>
    </row>
    <row r="19" spans="2:31" ht="15.75" thickBot="1" x14ac:dyDescent="0.25">
      <c r="B19" s="673"/>
      <c r="C19" s="202" t="s">
        <v>678</v>
      </c>
      <c r="D19" s="197">
        <v>1</v>
      </c>
      <c r="E19" s="187"/>
      <c r="F19" s="184">
        <f>GETPIVOTDATA("Falla Detectada T",$C$17)</f>
        <v>13</v>
      </c>
      <c r="G19" s="185">
        <v>1</v>
      </c>
      <c r="H19" s="184">
        <f>GETPIVOTDATA("Falla Detectada T",$C$17,"Ejecutado MTTO","Ejecutada")</f>
        <v>12</v>
      </c>
      <c r="I19" s="185">
        <f>(H19*G19)/F19</f>
        <v>0.92307692307692313</v>
      </c>
      <c r="J19" s="184">
        <f>GETPIVOTDATA("Falla Detectada T",$C$17,"Ejecutado MTTO",)</f>
        <v>1</v>
      </c>
      <c r="K19" s="185">
        <f>G19-I19</f>
        <v>7.6923076923076872E-2</v>
      </c>
      <c r="L19" s="673"/>
      <c r="M19" s="202" t="s">
        <v>678</v>
      </c>
      <c r="N19" s="197">
        <v>23</v>
      </c>
      <c r="O19" s="187"/>
      <c r="P19" s="184">
        <f>GETPIVOTDATA("Falla Detectada T",$M$17)</f>
        <v>34</v>
      </c>
      <c r="Q19" s="185">
        <v>1</v>
      </c>
      <c r="R19" s="184">
        <f>GETPIVOTDATA("Falla Detectada T",$M$17,"Ejecutado MTTO","Ejecutada")</f>
        <v>11</v>
      </c>
      <c r="S19" s="185">
        <f>(R19*Q19)/P19</f>
        <v>0.3235294117647059</v>
      </c>
      <c r="T19" s="184">
        <f>GETPIVOTDATA("Falla Detectada T",$M$17,"Ejecutado MTTO",)</f>
        <v>23</v>
      </c>
      <c r="U19" s="185">
        <f>Q19-S19</f>
        <v>0.67647058823529416</v>
      </c>
      <c r="V19" s="673"/>
      <c r="W19" s="215" t="s">
        <v>678</v>
      </c>
      <c r="X19" s="205"/>
      <c r="Y19" s="187"/>
      <c r="Z19" s="184">
        <f>GETPIVOTDATA("Falla Detectada T",$W$17)</f>
        <v>1</v>
      </c>
      <c r="AA19" s="185">
        <v>1</v>
      </c>
      <c r="AB19" s="184">
        <f>GETPIVOTDATA("Falla Detectada T",$W$17,"Ejecutado MTTO","Ejecutada")</f>
        <v>1</v>
      </c>
      <c r="AC19" s="185">
        <f>(AB19*AA19)/Z19</f>
        <v>1</v>
      </c>
      <c r="AD19" s="184">
        <f>GETPIVOTDATA("Falla Detectada T",$W$17,"Ejecutado MTTO",)</f>
        <v>0</v>
      </c>
      <c r="AE19" s="185">
        <f>AA19-AC19</f>
        <v>0</v>
      </c>
    </row>
    <row r="20" spans="2:31" ht="15.75" thickBot="1" x14ac:dyDescent="0.25">
      <c r="B20" s="673"/>
      <c r="C20" s="203" t="s">
        <v>376</v>
      </c>
      <c r="D20" s="198">
        <v>13</v>
      </c>
      <c r="E20" s="187"/>
      <c r="F20" s="188"/>
      <c r="G20" s="189"/>
      <c r="H20" s="188"/>
      <c r="I20" s="189"/>
      <c r="J20" s="188"/>
      <c r="K20" s="190"/>
      <c r="L20" s="673"/>
      <c r="M20" s="203" t="s">
        <v>376</v>
      </c>
      <c r="N20" s="198">
        <v>34</v>
      </c>
      <c r="O20" s="187"/>
      <c r="P20" s="187"/>
      <c r="Q20" s="187"/>
      <c r="R20" s="187"/>
      <c r="S20" s="187"/>
      <c r="T20" s="187"/>
      <c r="U20" s="173"/>
      <c r="V20" s="673"/>
      <c r="W20" s="406" t="s">
        <v>376</v>
      </c>
      <c r="X20" s="206">
        <v>1</v>
      </c>
      <c r="Y20" s="187"/>
      <c r="Z20" s="187"/>
      <c r="AA20" s="187"/>
      <c r="AB20" s="187"/>
      <c r="AC20" s="187"/>
      <c r="AD20" s="187"/>
      <c r="AE20" s="173"/>
    </row>
    <row r="21" spans="2:31" x14ac:dyDescent="0.2">
      <c r="B21" s="673"/>
      <c r="C21" s="174"/>
      <c r="D21" s="187"/>
      <c r="E21" s="187"/>
      <c r="F21" s="188"/>
      <c r="G21" s="189"/>
      <c r="H21" s="188"/>
      <c r="I21" s="189"/>
      <c r="J21" s="188"/>
      <c r="K21" s="190"/>
      <c r="L21" s="673"/>
      <c r="M21" s="174"/>
      <c r="N21" s="187"/>
      <c r="O21" s="187"/>
      <c r="P21" s="187"/>
      <c r="Q21" s="187"/>
      <c r="R21" s="187"/>
      <c r="S21" s="187"/>
      <c r="T21" s="187"/>
      <c r="U21" s="173"/>
      <c r="V21" s="673"/>
      <c r="W21" s="174"/>
      <c r="X21" s="187"/>
      <c r="Y21" s="187"/>
      <c r="Z21" s="187"/>
      <c r="AA21" s="187"/>
      <c r="AB21" s="187"/>
      <c r="AC21" s="187"/>
      <c r="AD21" s="187"/>
      <c r="AE21" s="173"/>
    </row>
    <row r="22" spans="2:31" ht="15.75" thickBot="1" x14ac:dyDescent="0.25">
      <c r="B22" s="673"/>
      <c r="C22" s="174"/>
      <c r="D22" s="187"/>
      <c r="E22" s="187"/>
      <c r="F22" s="188"/>
      <c r="G22" s="189"/>
      <c r="H22" s="188"/>
      <c r="I22" s="189"/>
      <c r="J22" s="188"/>
      <c r="K22" s="190"/>
      <c r="L22" s="673"/>
      <c r="M22" s="174"/>
      <c r="N22" s="187"/>
      <c r="O22" s="187"/>
      <c r="P22" s="187"/>
      <c r="Q22" s="187"/>
      <c r="R22" s="187"/>
      <c r="S22" s="187"/>
      <c r="T22" s="187"/>
      <c r="U22" s="173"/>
      <c r="V22" s="673"/>
      <c r="W22" s="174"/>
      <c r="X22" s="187"/>
      <c r="Y22" s="187"/>
      <c r="Z22" s="187"/>
      <c r="AA22" s="187"/>
      <c r="AB22" s="187"/>
      <c r="AC22" s="187"/>
      <c r="AD22" s="187"/>
      <c r="AE22" s="173"/>
    </row>
    <row r="23" spans="2:31" ht="15.75" thickBot="1" x14ac:dyDescent="0.25">
      <c r="B23" s="673"/>
      <c r="C23" s="174"/>
      <c r="D23" s="187"/>
      <c r="E23" s="187"/>
      <c r="F23" s="188"/>
      <c r="G23" s="189"/>
      <c r="H23" s="188"/>
      <c r="I23" s="189"/>
      <c r="J23" s="188"/>
      <c r="K23" s="190"/>
      <c r="L23" s="673"/>
      <c r="M23" s="194" t="s">
        <v>386</v>
      </c>
      <c r="N23" s="195" t="s">
        <v>676</v>
      </c>
      <c r="O23" s="187"/>
      <c r="P23" s="187"/>
      <c r="Q23" s="187"/>
      <c r="R23" s="187"/>
      <c r="S23" s="187"/>
      <c r="T23" s="187"/>
      <c r="U23" s="173"/>
      <c r="V23" s="673"/>
      <c r="W23" s="174"/>
      <c r="X23" s="187"/>
      <c r="Y23" s="187"/>
      <c r="Z23" s="187"/>
      <c r="AA23" s="187"/>
      <c r="AB23" s="187"/>
      <c r="AC23" s="187"/>
      <c r="AD23" s="187"/>
      <c r="AE23" s="173"/>
    </row>
    <row r="24" spans="2:31" ht="15.75" thickBot="1" x14ac:dyDescent="0.25">
      <c r="B24" s="673"/>
      <c r="C24" s="194" t="s">
        <v>386</v>
      </c>
      <c r="D24" s="195" t="s">
        <v>676</v>
      </c>
      <c r="E24" s="187"/>
      <c r="F24" s="188"/>
      <c r="G24" s="189"/>
      <c r="H24" s="188"/>
      <c r="I24" s="189"/>
      <c r="J24" s="188"/>
      <c r="K24" s="190"/>
      <c r="L24" s="673"/>
      <c r="M24" s="174"/>
      <c r="N24" s="173"/>
      <c r="O24" s="187"/>
      <c r="P24" s="187"/>
      <c r="Q24" s="187"/>
      <c r="R24" s="187"/>
      <c r="S24" s="187"/>
      <c r="T24" s="187"/>
      <c r="U24" s="173"/>
      <c r="V24" s="673"/>
      <c r="W24" s="174"/>
      <c r="X24" s="187"/>
      <c r="Y24" s="187"/>
      <c r="Z24" s="187"/>
      <c r="AA24" s="187"/>
      <c r="AB24" s="187"/>
      <c r="AC24" s="187"/>
      <c r="AD24" s="187"/>
      <c r="AE24" s="173"/>
    </row>
    <row r="25" spans="2:31" ht="15.75" thickBot="1" x14ac:dyDescent="0.25">
      <c r="B25" s="673"/>
      <c r="C25" s="174"/>
      <c r="D25" s="187"/>
      <c r="E25" s="187"/>
      <c r="F25" s="188"/>
      <c r="G25" s="189"/>
      <c r="H25" s="188"/>
      <c r="I25" s="189"/>
      <c r="J25" s="188"/>
      <c r="K25" s="190"/>
      <c r="L25" s="673"/>
      <c r="M25" s="199" t="s">
        <v>677</v>
      </c>
      <c r="N25" s="200" t="s">
        <v>685</v>
      </c>
      <c r="O25" s="187"/>
      <c r="P25" s="670" t="s">
        <v>679</v>
      </c>
      <c r="Q25" s="671"/>
      <c r="R25" s="670" t="s">
        <v>681</v>
      </c>
      <c r="S25" s="671"/>
      <c r="T25" s="670" t="s">
        <v>682</v>
      </c>
      <c r="U25" s="671"/>
      <c r="V25" s="673"/>
      <c r="W25" s="174"/>
      <c r="X25" s="187"/>
      <c r="Y25" s="187"/>
      <c r="Z25" s="187"/>
      <c r="AA25" s="187"/>
      <c r="AB25" s="187"/>
      <c r="AC25" s="187"/>
      <c r="AD25" s="187"/>
      <c r="AE25" s="173"/>
    </row>
    <row r="26" spans="2:31" ht="15.75" thickBot="1" x14ac:dyDescent="0.25">
      <c r="B26" s="673"/>
      <c r="C26" s="199" t="s">
        <v>677</v>
      </c>
      <c r="D26" s="200" t="s">
        <v>685</v>
      </c>
      <c r="E26" s="187"/>
      <c r="F26" s="670" t="s">
        <v>687</v>
      </c>
      <c r="G26" s="671"/>
      <c r="H26" s="670" t="s">
        <v>681</v>
      </c>
      <c r="I26" s="671"/>
      <c r="J26" s="670" t="s">
        <v>682</v>
      </c>
      <c r="K26" s="671"/>
      <c r="L26" s="673"/>
      <c r="M26" s="201" t="s">
        <v>242</v>
      </c>
      <c r="N26" s="196">
        <v>14</v>
      </c>
      <c r="O26" s="187"/>
      <c r="P26" s="172" t="s">
        <v>680</v>
      </c>
      <c r="Q26" s="183" t="s">
        <v>365</v>
      </c>
      <c r="R26" s="172" t="s">
        <v>680</v>
      </c>
      <c r="S26" s="183" t="s">
        <v>365</v>
      </c>
      <c r="T26" s="172" t="s">
        <v>680</v>
      </c>
      <c r="U26" s="183" t="s">
        <v>365</v>
      </c>
      <c r="V26" s="673"/>
      <c r="W26" s="174"/>
      <c r="X26" s="187"/>
      <c r="Y26" s="187"/>
      <c r="Z26" s="187"/>
      <c r="AA26" s="187"/>
      <c r="AB26" s="187"/>
      <c r="AC26" s="187"/>
      <c r="AD26" s="187"/>
      <c r="AE26" s="173"/>
    </row>
    <row r="27" spans="2:31" ht="15.75" thickBot="1" x14ac:dyDescent="0.25">
      <c r="B27" s="673"/>
      <c r="C27" s="201" t="s">
        <v>242</v>
      </c>
      <c r="D27" s="196">
        <v>12</v>
      </c>
      <c r="E27" s="187"/>
      <c r="F27" s="136" t="s">
        <v>680</v>
      </c>
      <c r="G27" s="183" t="s">
        <v>365</v>
      </c>
      <c r="H27" s="136" t="s">
        <v>680</v>
      </c>
      <c r="I27" s="183" t="s">
        <v>365</v>
      </c>
      <c r="J27" s="136" t="s">
        <v>680</v>
      </c>
      <c r="K27" s="183" t="s">
        <v>365</v>
      </c>
      <c r="L27" s="673"/>
      <c r="M27" s="202" t="s">
        <v>678</v>
      </c>
      <c r="N27" s="197">
        <v>8</v>
      </c>
      <c r="O27" s="187"/>
      <c r="P27" s="184">
        <f>GETPIVOTDATA("Falla Detectada UT",$M$25)</f>
        <v>22</v>
      </c>
      <c r="Q27" s="185">
        <v>1</v>
      </c>
      <c r="R27" s="184">
        <f>GETPIVOTDATA("Falla Detectada UT",$M$25,"Ejecutado MTTO","Ejecutada")</f>
        <v>14</v>
      </c>
      <c r="S27" s="185">
        <f>(R27*Q27)/P27</f>
        <v>0.63636363636363635</v>
      </c>
      <c r="T27" s="184">
        <f>GETPIVOTDATA("Falla Detectada UT",$M$25,"Ejecutado MTTO",)</f>
        <v>8</v>
      </c>
      <c r="U27" s="185">
        <f>Q27-S27</f>
        <v>0.36363636363636365</v>
      </c>
      <c r="V27" s="673"/>
      <c r="W27" s="174"/>
      <c r="X27" s="187"/>
      <c r="Y27" s="187"/>
      <c r="Z27" s="187"/>
      <c r="AA27" s="187"/>
      <c r="AB27" s="187"/>
      <c r="AC27" s="187"/>
      <c r="AD27" s="187"/>
      <c r="AE27" s="173"/>
    </row>
    <row r="28" spans="2:31" ht="15.75" thickBot="1" x14ac:dyDescent="0.25">
      <c r="B28" s="673"/>
      <c r="C28" s="202" t="s">
        <v>678</v>
      </c>
      <c r="D28" s="197">
        <v>1</v>
      </c>
      <c r="E28" s="187"/>
      <c r="F28" s="184">
        <f>GETPIVOTDATA("Falla Detectada UT",$C$26)</f>
        <v>13</v>
      </c>
      <c r="G28" s="185">
        <v>1</v>
      </c>
      <c r="H28" s="184">
        <f>GETPIVOTDATA("Falla Detectada UT",$C$26,"Ejecutado MTTO","Ejecutada")</f>
        <v>12</v>
      </c>
      <c r="I28" s="185">
        <f>(H28*G28)/F28</f>
        <v>0.92307692307692313</v>
      </c>
      <c r="J28" s="184">
        <f>GETPIVOTDATA("Falla Detectada UT",$C$26,"Ejecutado MTTO",)</f>
        <v>1</v>
      </c>
      <c r="K28" s="185">
        <f>G28-I28</f>
        <v>7.6923076923076872E-2</v>
      </c>
      <c r="L28" s="673"/>
      <c r="M28" s="203" t="s">
        <v>376</v>
      </c>
      <c r="N28" s="198">
        <v>22</v>
      </c>
      <c r="O28" s="187"/>
      <c r="P28" s="187"/>
      <c r="Q28" s="187"/>
      <c r="R28" s="187"/>
      <c r="S28" s="187"/>
      <c r="T28" s="187"/>
      <c r="U28" s="173"/>
      <c r="V28" s="673"/>
      <c r="W28" s="174"/>
      <c r="X28" s="187"/>
      <c r="Y28" s="187"/>
      <c r="Z28" s="187"/>
      <c r="AA28" s="187"/>
      <c r="AB28" s="187"/>
      <c r="AC28" s="187"/>
      <c r="AD28" s="187"/>
      <c r="AE28" s="173"/>
    </row>
    <row r="29" spans="2:31" ht="15.75" thickBot="1" x14ac:dyDescent="0.25">
      <c r="B29" s="673"/>
      <c r="C29" s="203" t="s">
        <v>376</v>
      </c>
      <c r="D29" s="198">
        <v>13</v>
      </c>
      <c r="E29" s="187"/>
      <c r="F29" s="188"/>
      <c r="G29" s="189"/>
      <c r="H29" s="188"/>
      <c r="I29" s="189"/>
      <c r="J29" s="188"/>
      <c r="K29" s="190"/>
      <c r="L29" s="673"/>
      <c r="M29" s="174"/>
      <c r="N29" s="187"/>
      <c r="O29" s="187"/>
      <c r="P29" s="187"/>
      <c r="Q29" s="187"/>
      <c r="R29" s="187"/>
      <c r="S29" s="187"/>
      <c r="T29" s="187"/>
      <c r="U29" s="173"/>
      <c r="V29" s="673"/>
      <c r="W29" s="174"/>
      <c r="X29" s="187"/>
      <c r="Y29" s="187"/>
      <c r="Z29" s="187"/>
      <c r="AA29" s="187"/>
      <c r="AB29" s="187"/>
      <c r="AC29" s="187"/>
      <c r="AD29" s="187"/>
      <c r="AE29" s="173"/>
    </row>
    <row r="30" spans="2:31" ht="15.75" thickBot="1" x14ac:dyDescent="0.25">
      <c r="B30" s="674"/>
      <c r="C30" s="191"/>
      <c r="D30" s="192"/>
      <c r="E30" s="192"/>
      <c r="F30" s="182"/>
      <c r="G30" s="193"/>
      <c r="H30" s="182"/>
      <c r="I30" s="193"/>
      <c r="J30" s="182"/>
      <c r="K30" s="180"/>
      <c r="L30" s="674"/>
      <c r="M30" s="191"/>
      <c r="N30" s="192"/>
      <c r="O30" s="192"/>
      <c r="P30" s="192"/>
      <c r="Q30" s="192"/>
      <c r="R30" s="192"/>
      <c r="S30" s="192"/>
      <c r="T30" s="192"/>
      <c r="U30" s="207"/>
      <c r="V30" s="674"/>
      <c r="W30" s="191"/>
      <c r="X30" s="192"/>
      <c r="Y30" s="192"/>
      <c r="Z30" s="192"/>
      <c r="AA30" s="192"/>
      <c r="AB30" s="192"/>
      <c r="AC30" s="192"/>
      <c r="AD30" s="192"/>
      <c r="AE30" s="207"/>
    </row>
    <row r="31" spans="2:31" ht="15" customHeight="1" x14ac:dyDescent="0.2">
      <c r="B31" s="672" t="s">
        <v>691</v>
      </c>
      <c r="C31" s="187"/>
      <c r="D31" s="187"/>
      <c r="E31" s="187"/>
      <c r="F31" s="188"/>
      <c r="G31" s="189"/>
      <c r="H31" s="188"/>
      <c r="I31" s="189"/>
      <c r="J31" s="188"/>
      <c r="K31" s="190"/>
      <c r="L31" s="672" t="s">
        <v>693</v>
      </c>
      <c r="M31" s="175"/>
      <c r="N31" s="176"/>
      <c r="O31" s="176"/>
      <c r="P31" s="176"/>
      <c r="Q31" s="176"/>
      <c r="R31" s="176"/>
      <c r="S31" s="176"/>
      <c r="T31" s="176"/>
      <c r="U31" s="204"/>
      <c r="V31" s="672" t="s">
        <v>2210</v>
      </c>
      <c r="W31" s="175"/>
      <c r="X31" s="176"/>
      <c r="Y31" s="176"/>
      <c r="Z31" s="176"/>
      <c r="AA31" s="176"/>
      <c r="AB31" s="176"/>
      <c r="AC31" s="176"/>
      <c r="AD31" s="176"/>
      <c r="AE31" s="204"/>
    </row>
    <row r="32" spans="2:31" ht="15.75" thickBot="1" x14ac:dyDescent="0.25">
      <c r="B32" s="673"/>
      <c r="C32" s="208" t="s">
        <v>384</v>
      </c>
      <c r="D32" s="207" t="s">
        <v>375</v>
      </c>
      <c r="E32" s="187"/>
      <c r="F32" s="188"/>
      <c r="G32" s="189"/>
      <c r="H32" s="188"/>
      <c r="I32" s="189"/>
      <c r="J32" s="188"/>
      <c r="K32" s="190"/>
      <c r="L32" s="673"/>
      <c r="M32" s="212" t="s">
        <v>384</v>
      </c>
      <c r="N32" s="207" t="s">
        <v>676</v>
      </c>
      <c r="O32" s="187"/>
      <c r="P32" s="187"/>
      <c r="Q32" s="187"/>
      <c r="R32" s="187"/>
      <c r="S32" s="187"/>
      <c r="T32" s="187"/>
      <c r="U32" s="173"/>
      <c r="V32" s="673"/>
      <c r="W32" s="212" t="s">
        <v>384</v>
      </c>
      <c r="X32" s="207" t="s">
        <v>375</v>
      </c>
      <c r="Y32" s="187"/>
      <c r="Z32" s="187"/>
      <c r="AA32" s="187"/>
      <c r="AB32" s="187"/>
      <c r="AC32" s="187"/>
      <c r="AD32" s="187"/>
      <c r="AE32" s="173"/>
    </row>
    <row r="33" spans="2:31" ht="15.75" thickBot="1" x14ac:dyDescent="0.25">
      <c r="B33" s="673"/>
      <c r="C33" s="187"/>
      <c r="D33" s="187"/>
      <c r="E33" s="187"/>
      <c r="F33" s="188"/>
      <c r="G33" s="189"/>
      <c r="H33" s="188"/>
      <c r="I33" s="189"/>
      <c r="J33" s="188"/>
      <c r="K33" s="190"/>
      <c r="L33" s="673"/>
      <c r="M33" s="174"/>
      <c r="N33" s="187"/>
      <c r="O33" s="187"/>
      <c r="P33" s="187"/>
      <c r="Q33" s="187"/>
      <c r="R33" s="187"/>
      <c r="S33" s="187"/>
      <c r="T33" s="187"/>
      <c r="U33" s="173"/>
      <c r="V33" s="673"/>
      <c r="W33" s="174"/>
      <c r="X33" s="187"/>
      <c r="Y33" s="187"/>
      <c r="Z33" s="187"/>
      <c r="AA33" s="187"/>
      <c r="AB33" s="187"/>
      <c r="AC33" s="187"/>
      <c r="AD33" s="187"/>
      <c r="AE33" s="173"/>
    </row>
    <row r="34" spans="2:31" ht="15.75" thickBot="1" x14ac:dyDescent="0.25">
      <c r="B34" s="673"/>
      <c r="C34" s="209" t="s">
        <v>677</v>
      </c>
      <c r="D34" s="210" t="s">
        <v>675</v>
      </c>
      <c r="E34" s="187"/>
      <c r="F34" s="670" t="s">
        <v>679</v>
      </c>
      <c r="G34" s="671"/>
      <c r="H34" s="670" t="s">
        <v>681</v>
      </c>
      <c r="I34" s="671"/>
      <c r="J34" s="670" t="s">
        <v>682</v>
      </c>
      <c r="K34" s="671"/>
      <c r="L34" s="673"/>
      <c r="M34" s="213" t="s">
        <v>677</v>
      </c>
      <c r="N34" s="207" t="s">
        <v>675</v>
      </c>
      <c r="O34" s="187"/>
      <c r="P34" s="670" t="s">
        <v>679</v>
      </c>
      <c r="Q34" s="671"/>
      <c r="R34" s="670" t="s">
        <v>681</v>
      </c>
      <c r="S34" s="671"/>
      <c r="T34" s="670" t="s">
        <v>682</v>
      </c>
      <c r="U34" s="671"/>
      <c r="V34" s="673"/>
      <c r="W34" s="213" t="s">
        <v>677</v>
      </c>
      <c r="X34" s="207" t="s">
        <v>675</v>
      </c>
      <c r="Y34" s="187"/>
      <c r="Z34" s="670" t="s">
        <v>679</v>
      </c>
      <c r="AA34" s="671"/>
      <c r="AB34" s="670" t="s">
        <v>681</v>
      </c>
      <c r="AC34" s="671"/>
      <c r="AD34" s="670" t="s">
        <v>682</v>
      </c>
      <c r="AE34" s="671"/>
    </row>
    <row r="35" spans="2:31" ht="15.75" thickBot="1" x14ac:dyDescent="0.25">
      <c r="B35" s="673"/>
      <c r="C35" s="211" t="s">
        <v>242</v>
      </c>
      <c r="D35" s="197">
        <v>15</v>
      </c>
      <c r="E35" s="187"/>
      <c r="F35" s="172" t="s">
        <v>680</v>
      </c>
      <c r="G35" s="183" t="s">
        <v>365</v>
      </c>
      <c r="H35" s="172" t="s">
        <v>680</v>
      </c>
      <c r="I35" s="183" t="s">
        <v>365</v>
      </c>
      <c r="J35" s="172" t="s">
        <v>680</v>
      </c>
      <c r="K35" s="183" t="s">
        <v>365</v>
      </c>
      <c r="L35" s="673"/>
      <c r="M35" s="214" t="s">
        <v>242</v>
      </c>
      <c r="N35" s="205">
        <v>14</v>
      </c>
      <c r="O35" s="187"/>
      <c r="P35" s="172" t="s">
        <v>680</v>
      </c>
      <c r="Q35" s="183" t="s">
        <v>365</v>
      </c>
      <c r="R35" s="172" t="s">
        <v>680</v>
      </c>
      <c r="S35" s="183" t="s">
        <v>365</v>
      </c>
      <c r="T35" s="172" t="s">
        <v>680</v>
      </c>
      <c r="U35" s="183" t="s">
        <v>365</v>
      </c>
      <c r="V35" s="673"/>
      <c r="W35" s="215" t="s">
        <v>678</v>
      </c>
      <c r="X35" s="205">
        <v>20</v>
      </c>
      <c r="Y35" s="187"/>
      <c r="Z35" s="385" t="s">
        <v>680</v>
      </c>
      <c r="AA35" s="183" t="s">
        <v>365</v>
      </c>
      <c r="AB35" s="385" t="s">
        <v>680</v>
      </c>
      <c r="AC35" s="183" t="s">
        <v>365</v>
      </c>
      <c r="AD35" s="385" t="s">
        <v>680</v>
      </c>
      <c r="AE35" s="183" t="s">
        <v>365</v>
      </c>
    </row>
    <row r="36" spans="2:31" ht="15.75" thickBot="1" x14ac:dyDescent="0.25">
      <c r="B36" s="673"/>
      <c r="C36" s="202" t="s">
        <v>678</v>
      </c>
      <c r="D36" s="197"/>
      <c r="E36" s="187"/>
      <c r="F36" s="184">
        <f>GETPIVOTDATA("Falla Detectada V",$C$34)</f>
        <v>15</v>
      </c>
      <c r="G36" s="185">
        <v>1</v>
      </c>
      <c r="H36" s="184">
        <f>GETPIVOTDATA("Falla Detectada V",$C$34,"Ejecutado MTTO","Ejecutada")</f>
        <v>15</v>
      </c>
      <c r="I36" s="185">
        <f>(H36*G36)/F36</f>
        <v>1</v>
      </c>
      <c r="J36" s="184">
        <f>GETPIVOTDATA("Falla Detectada V",$C$34,"Ejecutado MTTO",)</f>
        <v>0</v>
      </c>
      <c r="K36" s="185">
        <f>G36-I36</f>
        <v>0</v>
      </c>
      <c r="L36" s="673"/>
      <c r="M36" s="215" t="s">
        <v>678</v>
      </c>
      <c r="N36" s="205">
        <v>12</v>
      </c>
      <c r="O36" s="187"/>
      <c r="P36" s="184">
        <f>GETPIVOTDATA("Falla Detectada V",$M$34)</f>
        <v>26</v>
      </c>
      <c r="Q36" s="185">
        <v>1</v>
      </c>
      <c r="R36" s="184">
        <f>GETPIVOTDATA("Falla Detectada V",$M$34,"Ejecutado MTTO","Ejecutada")</f>
        <v>14</v>
      </c>
      <c r="S36" s="185">
        <f>(R36*Q36)/P36</f>
        <v>0.53846153846153844</v>
      </c>
      <c r="T36" s="184">
        <f>GETPIVOTDATA("Falla Detectada V",$M$34,"Ejecutado MTTO",)</f>
        <v>12</v>
      </c>
      <c r="U36" s="185">
        <f>Q36-S36</f>
        <v>0.46153846153846156</v>
      </c>
      <c r="V36" s="673"/>
      <c r="W36" s="215" t="s">
        <v>376</v>
      </c>
      <c r="X36" s="206">
        <v>20</v>
      </c>
      <c r="Y36" s="187"/>
      <c r="Z36" s="184">
        <f>GETPIVOTDATA("Falla Detectada V",$W$34)</f>
        <v>20</v>
      </c>
      <c r="AA36" s="185">
        <v>1</v>
      </c>
      <c r="AB36" s="184"/>
      <c r="AC36" s="185">
        <f>(AB36*AA36)/Z36</f>
        <v>0</v>
      </c>
      <c r="AD36" s="184">
        <f>GETPIVOTDATA("Falla Detectada V",$W$34,"Ejecutado MTTO",)</f>
        <v>20</v>
      </c>
      <c r="AE36" s="185">
        <f>AA36-AC36</f>
        <v>1</v>
      </c>
    </row>
    <row r="37" spans="2:31" ht="15.75" thickBot="1" x14ac:dyDescent="0.25">
      <c r="B37" s="673"/>
      <c r="C37" s="202" t="s">
        <v>376</v>
      </c>
      <c r="D37" s="198">
        <v>15</v>
      </c>
      <c r="E37" s="187"/>
      <c r="F37" s="188"/>
      <c r="G37" s="189"/>
      <c r="H37" s="188"/>
      <c r="I37" s="189"/>
      <c r="J37" s="188"/>
      <c r="K37" s="190"/>
      <c r="L37" s="673"/>
      <c r="M37" s="215" t="s">
        <v>376</v>
      </c>
      <c r="N37" s="206">
        <v>26</v>
      </c>
      <c r="O37" s="187"/>
      <c r="P37" s="187"/>
      <c r="Q37" s="187"/>
      <c r="R37" s="187"/>
      <c r="S37" s="187"/>
      <c r="T37" s="187"/>
      <c r="U37" s="173"/>
      <c r="V37" s="673"/>
      <c r="W37" s="174"/>
      <c r="X37" s="187"/>
      <c r="Y37" s="187"/>
      <c r="Z37" s="187"/>
      <c r="AA37" s="187"/>
      <c r="AB37" s="187"/>
      <c r="AC37" s="187"/>
      <c r="AD37" s="187"/>
      <c r="AE37" s="173"/>
    </row>
    <row r="38" spans="2:31" x14ac:dyDescent="0.2">
      <c r="B38" s="673"/>
      <c r="C38" s="187"/>
      <c r="D38" s="187"/>
      <c r="E38" s="187"/>
      <c r="F38" s="188"/>
      <c r="G38" s="189"/>
      <c r="H38" s="188"/>
      <c r="I38" s="189"/>
      <c r="J38" s="188"/>
      <c r="K38" s="190"/>
      <c r="L38" s="673"/>
      <c r="M38" s="174"/>
      <c r="N38" s="187"/>
      <c r="O38" s="187"/>
      <c r="P38" s="187"/>
      <c r="Q38" s="187"/>
      <c r="R38" s="187"/>
      <c r="S38" s="187"/>
      <c r="T38" s="187"/>
      <c r="U38" s="173"/>
      <c r="V38" s="673"/>
      <c r="W38" s="174"/>
      <c r="X38" s="187"/>
      <c r="Y38" s="187"/>
      <c r="Z38" s="187"/>
      <c r="AA38" s="187"/>
      <c r="AB38" s="187"/>
      <c r="AC38" s="187"/>
      <c r="AD38" s="187"/>
      <c r="AE38" s="173"/>
    </row>
    <row r="39" spans="2:31" x14ac:dyDescent="0.2">
      <c r="B39" s="673"/>
      <c r="C39" s="187"/>
      <c r="D39" s="187"/>
      <c r="E39" s="187"/>
      <c r="F39" s="188"/>
      <c r="G39" s="189"/>
      <c r="H39" s="188"/>
      <c r="I39" s="189"/>
      <c r="J39" s="188"/>
      <c r="K39" s="190"/>
      <c r="L39" s="673"/>
      <c r="M39" s="174"/>
      <c r="N39" s="187"/>
      <c r="O39" s="187"/>
      <c r="P39" s="187"/>
      <c r="Q39" s="187"/>
      <c r="R39" s="187"/>
      <c r="S39" s="187"/>
      <c r="T39" s="187"/>
      <c r="U39" s="173"/>
      <c r="V39" s="673"/>
      <c r="W39" s="174"/>
      <c r="X39" s="187"/>
      <c r="Y39" s="187"/>
      <c r="Z39" s="187"/>
      <c r="AA39" s="187"/>
      <c r="AB39" s="187"/>
      <c r="AC39" s="187"/>
      <c r="AD39" s="187"/>
      <c r="AE39" s="173"/>
    </row>
    <row r="40" spans="2:31" x14ac:dyDescent="0.2">
      <c r="B40" s="673"/>
      <c r="C40" s="187"/>
      <c r="D40" s="187"/>
      <c r="E40" s="187"/>
      <c r="F40" s="188"/>
      <c r="G40" s="189"/>
      <c r="H40" s="188"/>
      <c r="I40" s="189"/>
      <c r="J40" s="188"/>
      <c r="K40" s="190"/>
      <c r="L40" s="673"/>
      <c r="M40" s="174"/>
      <c r="N40" s="187"/>
      <c r="O40" s="187"/>
      <c r="P40" s="187"/>
      <c r="Q40" s="187"/>
      <c r="R40" s="187"/>
      <c r="S40" s="187"/>
      <c r="T40" s="187"/>
      <c r="U40" s="173"/>
      <c r="V40" s="673"/>
      <c r="W40" s="174"/>
      <c r="X40" s="187"/>
      <c r="Y40" s="187"/>
      <c r="Z40" s="187"/>
      <c r="AA40" s="187"/>
      <c r="AB40" s="187"/>
      <c r="AC40" s="187"/>
      <c r="AD40" s="187"/>
      <c r="AE40" s="173"/>
    </row>
    <row r="41" spans="2:31" ht="15.75" thickBot="1" x14ac:dyDescent="0.25">
      <c r="B41" s="673"/>
      <c r="C41" s="208" t="s">
        <v>385</v>
      </c>
      <c r="D41" s="207" t="s">
        <v>676</v>
      </c>
      <c r="E41" s="187"/>
      <c r="F41" s="188"/>
      <c r="G41" s="189"/>
      <c r="H41" s="188"/>
      <c r="I41" s="189"/>
      <c r="J41" s="188"/>
      <c r="K41" s="190"/>
      <c r="L41" s="673"/>
      <c r="M41" s="212" t="s">
        <v>385</v>
      </c>
      <c r="N41" s="207" t="s">
        <v>676</v>
      </c>
      <c r="O41" s="187"/>
      <c r="P41" s="187"/>
      <c r="Q41" s="187"/>
      <c r="R41" s="187"/>
      <c r="S41" s="187"/>
      <c r="T41" s="187"/>
      <c r="U41" s="173"/>
      <c r="V41" s="673"/>
      <c r="W41" s="174"/>
      <c r="X41" s="187"/>
      <c r="Y41" s="187"/>
      <c r="Z41" s="187"/>
      <c r="AA41" s="187"/>
      <c r="AB41" s="187"/>
      <c r="AC41" s="187"/>
      <c r="AD41" s="187"/>
      <c r="AE41" s="173"/>
    </row>
    <row r="42" spans="2:31" ht="15.75" thickBot="1" x14ac:dyDescent="0.25">
      <c r="B42" s="673"/>
      <c r="C42" s="187"/>
      <c r="D42" s="187"/>
      <c r="E42" s="187"/>
      <c r="F42" s="188"/>
      <c r="G42" s="189"/>
      <c r="H42" s="188"/>
      <c r="I42" s="189"/>
      <c r="J42" s="188"/>
      <c r="K42" s="190"/>
      <c r="L42" s="673"/>
      <c r="M42" s="174"/>
      <c r="N42" s="187"/>
      <c r="O42" s="187"/>
      <c r="P42" s="187"/>
      <c r="Q42" s="187"/>
      <c r="R42" s="187"/>
      <c r="S42" s="187"/>
      <c r="T42" s="187"/>
      <c r="U42" s="173"/>
      <c r="V42" s="673"/>
      <c r="W42" s="174"/>
      <c r="X42" s="187"/>
      <c r="Y42" s="187"/>
      <c r="Z42" s="187"/>
      <c r="AA42" s="187"/>
      <c r="AB42" s="187"/>
      <c r="AC42" s="187"/>
      <c r="AD42" s="187"/>
      <c r="AE42" s="173"/>
    </row>
    <row r="43" spans="2:31" ht="15.75" thickBot="1" x14ac:dyDescent="0.25">
      <c r="B43" s="673"/>
      <c r="C43" s="209" t="s">
        <v>677</v>
      </c>
      <c r="D43" s="210" t="s">
        <v>683</v>
      </c>
      <c r="E43" s="187"/>
      <c r="F43" s="670" t="s">
        <v>679</v>
      </c>
      <c r="G43" s="671"/>
      <c r="H43" s="670" t="s">
        <v>681</v>
      </c>
      <c r="I43" s="671"/>
      <c r="J43" s="670" t="s">
        <v>682</v>
      </c>
      <c r="K43" s="671"/>
      <c r="L43" s="673"/>
      <c r="M43" s="213" t="s">
        <v>677</v>
      </c>
      <c r="N43" s="207" t="s">
        <v>683</v>
      </c>
      <c r="O43" s="187"/>
      <c r="P43" s="670" t="s">
        <v>679</v>
      </c>
      <c r="Q43" s="671"/>
      <c r="R43" s="670" t="s">
        <v>681</v>
      </c>
      <c r="S43" s="671"/>
      <c r="T43" s="670" t="s">
        <v>682</v>
      </c>
      <c r="U43" s="671"/>
      <c r="V43" s="673"/>
      <c r="W43" s="174"/>
      <c r="X43" s="187"/>
      <c r="Y43" s="187"/>
      <c r="Z43" s="187"/>
      <c r="AA43" s="187"/>
      <c r="AB43" s="187"/>
      <c r="AC43" s="187"/>
      <c r="AD43" s="187"/>
      <c r="AE43" s="173"/>
    </row>
    <row r="44" spans="2:31" x14ac:dyDescent="0.2">
      <c r="B44" s="673"/>
      <c r="C44" s="211" t="s">
        <v>242</v>
      </c>
      <c r="D44" s="197">
        <v>10</v>
      </c>
      <c r="E44" s="187"/>
      <c r="F44" s="172" t="s">
        <v>680</v>
      </c>
      <c r="G44" s="183" t="s">
        <v>365</v>
      </c>
      <c r="H44" s="172" t="s">
        <v>680</v>
      </c>
      <c r="I44" s="183" t="s">
        <v>365</v>
      </c>
      <c r="J44" s="172" t="s">
        <v>680</v>
      </c>
      <c r="K44" s="183" t="s">
        <v>365</v>
      </c>
      <c r="L44" s="673"/>
      <c r="M44" s="214" t="s">
        <v>242</v>
      </c>
      <c r="N44" s="205">
        <v>11</v>
      </c>
      <c r="O44" s="187"/>
      <c r="P44" s="172" t="s">
        <v>680</v>
      </c>
      <c r="Q44" s="183" t="s">
        <v>365</v>
      </c>
      <c r="R44" s="172" t="s">
        <v>680</v>
      </c>
      <c r="S44" s="183" t="s">
        <v>365</v>
      </c>
      <c r="T44" s="172" t="s">
        <v>680</v>
      </c>
      <c r="U44" s="183" t="s">
        <v>365</v>
      </c>
      <c r="V44" s="673"/>
      <c r="W44" s="174"/>
      <c r="X44" s="187"/>
      <c r="Y44" s="187"/>
      <c r="Z44" s="187"/>
      <c r="AA44" s="187"/>
      <c r="AB44" s="187"/>
      <c r="AC44" s="187"/>
      <c r="AD44" s="187"/>
      <c r="AE44" s="173"/>
    </row>
    <row r="45" spans="2:31" ht="15.75" thickBot="1" x14ac:dyDescent="0.25">
      <c r="B45" s="673"/>
      <c r="C45" s="202" t="s">
        <v>678</v>
      </c>
      <c r="D45" s="197">
        <v>2</v>
      </c>
      <c r="E45" s="187"/>
      <c r="F45" s="184">
        <f>GETPIVOTDATA("Falla Detectada T",$C$43)</f>
        <v>12</v>
      </c>
      <c r="G45" s="185">
        <v>1</v>
      </c>
      <c r="H45" s="184">
        <f>GETPIVOTDATA("Falla Detectada T",$C$43,"Ejecutado MTTO","Ejecutada")</f>
        <v>10</v>
      </c>
      <c r="I45" s="185">
        <f>(H45*G45)/F45</f>
        <v>0.83333333333333337</v>
      </c>
      <c r="J45" s="184">
        <f>GETPIVOTDATA("Falla Detectada T",$C$43,"Ejecutado MTTO",)</f>
        <v>2</v>
      </c>
      <c r="K45" s="185">
        <f>G45-I45</f>
        <v>0.16666666666666663</v>
      </c>
      <c r="L45" s="673"/>
      <c r="M45" s="215" t="s">
        <v>678</v>
      </c>
      <c r="N45" s="205">
        <v>30</v>
      </c>
      <c r="O45" s="187"/>
      <c r="P45" s="184">
        <f>GETPIVOTDATA("Falla Detectada T",$M$43)</f>
        <v>41</v>
      </c>
      <c r="Q45" s="185">
        <v>1</v>
      </c>
      <c r="R45" s="184">
        <f>GETPIVOTDATA("Falla Detectada T",$M$43,"Ejecutado MTTO","Ejecutada")</f>
        <v>11</v>
      </c>
      <c r="S45" s="185">
        <f>(R45*Q45)/P45</f>
        <v>0.26829268292682928</v>
      </c>
      <c r="T45" s="184">
        <f>GETPIVOTDATA("Falla Detectada T",$M$43,"Ejecutado MTTO",)</f>
        <v>30</v>
      </c>
      <c r="U45" s="185">
        <f>Q45-S45</f>
        <v>0.73170731707317072</v>
      </c>
      <c r="V45" s="673"/>
      <c r="W45" s="174"/>
      <c r="X45" s="187"/>
      <c r="Y45" s="187"/>
      <c r="Z45" s="187"/>
      <c r="AA45" s="187"/>
      <c r="AB45" s="187"/>
      <c r="AC45" s="187"/>
      <c r="AD45" s="187"/>
      <c r="AE45" s="173"/>
    </row>
    <row r="46" spans="2:31" ht="15.75" thickBot="1" x14ac:dyDescent="0.25">
      <c r="B46" s="673"/>
      <c r="C46" s="202" t="s">
        <v>376</v>
      </c>
      <c r="D46" s="198">
        <v>12</v>
      </c>
      <c r="E46" s="187"/>
      <c r="F46" s="188"/>
      <c r="G46" s="189"/>
      <c r="H46" s="188"/>
      <c r="I46" s="189"/>
      <c r="J46" s="188"/>
      <c r="K46" s="190"/>
      <c r="L46" s="673"/>
      <c r="M46" s="215" t="s">
        <v>376</v>
      </c>
      <c r="N46" s="206">
        <v>41</v>
      </c>
      <c r="O46" s="187"/>
      <c r="P46" s="187"/>
      <c r="Q46" s="187"/>
      <c r="R46" s="187"/>
      <c r="S46" s="187"/>
      <c r="T46" s="187"/>
      <c r="U46" s="173"/>
      <c r="V46" s="673"/>
      <c r="W46" s="174"/>
      <c r="X46" s="187"/>
      <c r="Y46" s="187"/>
      <c r="Z46" s="187"/>
      <c r="AA46" s="187"/>
      <c r="AB46" s="187"/>
      <c r="AC46" s="187"/>
      <c r="AD46" s="187"/>
      <c r="AE46" s="173"/>
    </row>
    <row r="47" spans="2:31" x14ac:dyDescent="0.2">
      <c r="B47" s="673"/>
      <c r="C47" s="187"/>
      <c r="D47" s="187"/>
      <c r="E47" s="187"/>
      <c r="F47" s="188"/>
      <c r="G47" s="189"/>
      <c r="H47" s="188"/>
      <c r="I47" s="189"/>
      <c r="J47" s="188"/>
      <c r="K47" s="190"/>
      <c r="L47" s="673"/>
      <c r="M47" s="174"/>
      <c r="N47" s="187"/>
      <c r="O47" s="187"/>
      <c r="P47" s="187"/>
      <c r="Q47" s="187"/>
      <c r="R47" s="187"/>
      <c r="S47" s="187"/>
      <c r="T47" s="187"/>
      <c r="U47" s="173"/>
      <c r="V47" s="673"/>
      <c r="W47" s="174"/>
      <c r="X47" s="187"/>
      <c r="Y47" s="187"/>
      <c r="Z47" s="187"/>
      <c r="AA47" s="187"/>
      <c r="AB47" s="187"/>
      <c r="AC47" s="187"/>
      <c r="AD47" s="187"/>
      <c r="AE47" s="173"/>
    </row>
    <row r="48" spans="2:31" x14ac:dyDescent="0.2">
      <c r="B48" s="673"/>
      <c r="C48" s="187"/>
      <c r="D48" s="187"/>
      <c r="E48" s="187"/>
      <c r="F48" s="188"/>
      <c r="G48" s="189"/>
      <c r="H48" s="188"/>
      <c r="I48" s="189"/>
      <c r="J48" s="188"/>
      <c r="K48" s="190"/>
      <c r="L48" s="673"/>
      <c r="M48" s="174"/>
      <c r="N48" s="187"/>
      <c r="O48" s="187"/>
      <c r="P48" s="187"/>
      <c r="Q48" s="187"/>
      <c r="R48" s="187"/>
      <c r="S48" s="187"/>
      <c r="T48" s="187"/>
      <c r="U48" s="173"/>
      <c r="V48" s="673"/>
      <c r="W48" s="174"/>
      <c r="X48" s="187"/>
      <c r="Y48" s="187"/>
      <c r="Z48" s="187"/>
      <c r="AA48" s="187"/>
      <c r="AB48" s="187"/>
      <c r="AC48" s="187"/>
      <c r="AD48" s="187"/>
      <c r="AE48" s="173"/>
    </row>
    <row r="49" spans="2:31" x14ac:dyDescent="0.2">
      <c r="B49" s="673"/>
      <c r="C49" s="187"/>
      <c r="D49" s="187"/>
      <c r="E49" s="187"/>
      <c r="F49" s="188"/>
      <c r="G49" s="189"/>
      <c r="H49" s="188"/>
      <c r="I49" s="189"/>
      <c r="J49" s="188"/>
      <c r="K49" s="190"/>
      <c r="L49" s="673"/>
      <c r="M49" s="174"/>
      <c r="N49" s="187"/>
      <c r="O49" s="187"/>
      <c r="P49" s="187"/>
      <c r="Q49" s="187"/>
      <c r="R49" s="187"/>
      <c r="S49" s="187"/>
      <c r="T49" s="187"/>
      <c r="U49" s="173"/>
      <c r="V49" s="673"/>
      <c r="W49" s="174"/>
      <c r="X49" s="187"/>
      <c r="Y49" s="187"/>
      <c r="Z49" s="187"/>
      <c r="AA49" s="187"/>
      <c r="AB49" s="187"/>
      <c r="AC49" s="187"/>
      <c r="AD49" s="187"/>
      <c r="AE49" s="173"/>
    </row>
    <row r="50" spans="2:31" ht="15.75" thickBot="1" x14ac:dyDescent="0.25">
      <c r="B50" s="673"/>
      <c r="C50" s="208" t="s">
        <v>386</v>
      </c>
      <c r="D50" s="207" t="s">
        <v>676</v>
      </c>
      <c r="E50" s="187"/>
      <c r="F50" s="188"/>
      <c r="G50" s="189"/>
      <c r="H50" s="188"/>
      <c r="I50" s="189"/>
      <c r="J50" s="188"/>
      <c r="K50" s="190"/>
      <c r="L50" s="673"/>
      <c r="M50" s="212" t="s">
        <v>386</v>
      </c>
      <c r="N50" s="207" t="s">
        <v>676</v>
      </c>
      <c r="O50" s="187"/>
      <c r="P50" s="187"/>
      <c r="Q50" s="187"/>
      <c r="R50" s="187"/>
      <c r="S50" s="187"/>
      <c r="T50" s="187"/>
      <c r="U50" s="173"/>
      <c r="V50" s="673"/>
      <c r="W50" s="174"/>
      <c r="X50" s="187"/>
      <c r="Y50" s="187"/>
      <c r="Z50" s="187"/>
      <c r="AA50" s="187"/>
      <c r="AB50" s="187"/>
      <c r="AC50" s="187"/>
      <c r="AD50" s="187"/>
      <c r="AE50" s="173"/>
    </row>
    <row r="51" spans="2:31" ht="15.75" thickBot="1" x14ac:dyDescent="0.25">
      <c r="B51" s="673"/>
      <c r="C51" s="187"/>
      <c r="D51" s="187"/>
      <c r="E51" s="187"/>
      <c r="F51" s="188"/>
      <c r="G51" s="189"/>
      <c r="H51" s="188"/>
      <c r="I51" s="189"/>
      <c r="J51" s="188"/>
      <c r="K51" s="190"/>
      <c r="L51" s="673"/>
      <c r="M51" s="174"/>
      <c r="N51" s="187"/>
      <c r="O51" s="187"/>
      <c r="P51" s="187"/>
      <c r="Q51" s="187"/>
      <c r="R51" s="187"/>
      <c r="S51" s="187"/>
      <c r="T51" s="187"/>
      <c r="U51" s="173"/>
      <c r="V51" s="673"/>
      <c r="W51" s="174"/>
      <c r="X51" s="187"/>
      <c r="Y51" s="187"/>
      <c r="Z51" s="187"/>
      <c r="AA51" s="187"/>
      <c r="AB51" s="187"/>
      <c r="AC51" s="187"/>
      <c r="AD51" s="187"/>
      <c r="AE51" s="173"/>
    </row>
    <row r="52" spans="2:31" ht="15.75" thickBot="1" x14ac:dyDescent="0.25">
      <c r="B52" s="673"/>
      <c r="C52" s="209" t="s">
        <v>677</v>
      </c>
      <c r="D52" s="210" t="s">
        <v>685</v>
      </c>
      <c r="E52" s="187"/>
      <c r="F52" s="670" t="s">
        <v>679</v>
      </c>
      <c r="G52" s="671"/>
      <c r="H52" s="670" t="s">
        <v>681</v>
      </c>
      <c r="I52" s="671"/>
      <c r="J52" s="670" t="s">
        <v>682</v>
      </c>
      <c r="K52" s="671"/>
      <c r="L52" s="673"/>
      <c r="M52" s="213" t="s">
        <v>677</v>
      </c>
      <c r="N52" s="207" t="s">
        <v>685</v>
      </c>
      <c r="O52" s="187"/>
      <c r="P52" s="187"/>
      <c r="Q52" s="187"/>
      <c r="R52" s="187"/>
      <c r="S52" s="187"/>
      <c r="T52" s="187"/>
      <c r="U52" s="173"/>
      <c r="V52" s="673"/>
      <c r="W52" s="174"/>
      <c r="X52" s="187"/>
      <c r="Y52" s="187"/>
      <c r="Z52" s="187"/>
      <c r="AA52" s="187"/>
      <c r="AB52" s="187"/>
      <c r="AC52" s="187"/>
      <c r="AD52" s="187"/>
      <c r="AE52" s="173"/>
    </row>
    <row r="53" spans="2:31" x14ac:dyDescent="0.2">
      <c r="B53" s="673"/>
      <c r="C53" s="211" t="s">
        <v>242</v>
      </c>
      <c r="D53" s="197">
        <v>8</v>
      </c>
      <c r="E53" s="187"/>
      <c r="F53" s="172" t="s">
        <v>680</v>
      </c>
      <c r="G53" s="183" t="s">
        <v>365</v>
      </c>
      <c r="H53" s="172" t="s">
        <v>680</v>
      </c>
      <c r="I53" s="183" t="s">
        <v>365</v>
      </c>
      <c r="J53" s="172" t="s">
        <v>680</v>
      </c>
      <c r="K53" s="183" t="s">
        <v>365</v>
      </c>
      <c r="L53" s="673"/>
      <c r="M53" s="214" t="s">
        <v>242</v>
      </c>
      <c r="N53" s="205">
        <v>18</v>
      </c>
      <c r="O53" s="187"/>
      <c r="P53" s="670" t="s">
        <v>679</v>
      </c>
      <c r="Q53" s="671"/>
      <c r="R53" s="670" t="s">
        <v>681</v>
      </c>
      <c r="S53" s="671"/>
      <c r="T53" s="670" t="s">
        <v>682</v>
      </c>
      <c r="U53" s="671"/>
      <c r="V53" s="673"/>
      <c r="W53" s="174"/>
      <c r="X53" s="187"/>
      <c r="Y53" s="187"/>
      <c r="Z53" s="187"/>
      <c r="AA53" s="187"/>
      <c r="AB53" s="187"/>
      <c r="AC53" s="187"/>
      <c r="AD53" s="187"/>
      <c r="AE53" s="173"/>
    </row>
    <row r="54" spans="2:31" ht="15.75" thickBot="1" x14ac:dyDescent="0.25">
      <c r="B54" s="673"/>
      <c r="C54" s="202" t="s">
        <v>678</v>
      </c>
      <c r="D54" s="197"/>
      <c r="E54" s="187"/>
      <c r="F54" s="184">
        <f>GETPIVOTDATA("Falla Detectada UT",$C$52)</f>
        <v>8</v>
      </c>
      <c r="G54" s="185">
        <v>1</v>
      </c>
      <c r="H54" s="184">
        <f>GETPIVOTDATA("Falla Detectada UT",$C$52,"Ejecutado MTTO","Ejecutada")</f>
        <v>8</v>
      </c>
      <c r="I54" s="185">
        <f>(H54*G54)/F54</f>
        <v>1</v>
      </c>
      <c r="J54" s="184">
        <f>GETPIVOTDATA("Falla Detectada UT",$C$52,"Ejecutado MTTO",)</f>
        <v>0</v>
      </c>
      <c r="K54" s="185">
        <f>F62-H62</f>
        <v>1</v>
      </c>
      <c r="L54" s="673"/>
      <c r="M54" s="215" t="s">
        <v>678</v>
      </c>
      <c r="N54" s="205">
        <v>16</v>
      </c>
      <c r="O54" s="187"/>
      <c r="P54" s="172" t="s">
        <v>680</v>
      </c>
      <c r="Q54" s="183" t="s">
        <v>365</v>
      </c>
      <c r="R54" s="172" t="s">
        <v>680</v>
      </c>
      <c r="S54" s="183" t="s">
        <v>365</v>
      </c>
      <c r="T54" s="172" t="s">
        <v>680</v>
      </c>
      <c r="U54" s="183" t="s">
        <v>365</v>
      </c>
      <c r="V54" s="673"/>
      <c r="W54" s="174"/>
      <c r="X54" s="187"/>
      <c r="Y54" s="187"/>
      <c r="Z54" s="187"/>
      <c r="AA54" s="187"/>
      <c r="AB54" s="187"/>
      <c r="AC54" s="187"/>
      <c r="AD54" s="187"/>
      <c r="AE54" s="173"/>
    </row>
    <row r="55" spans="2:31" ht="15.75" thickBot="1" x14ac:dyDescent="0.25">
      <c r="B55" s="673"/>
      <c r="C55" s="202" t="s">
        <v>376</v>
      </c>
      <c r="D55" s="198">
        <v>8</v>
      </c>
      <c r="E55" s="187"/>
      <c r="F55" s="188"/>
      <c r="G55" s="189"/>
      <c r="H55" s="188"/>
      <c r="I55" s="189"/>
      <c r="J55" s="188"/>
      <c r="K55" s="190"/>
      <c r="L55" s="673"/>
      <c r="M55" s="215" t="s">
        <v>376</v>
      </c>
      <c r="N55" s="206">
        <v>34</v>
      </c>
      <c r="O55" s="187"/>
      <c r="P55" s="184">
        <f>GETPIVOTDATA("Falla Detectada UT",$M$52)</f>
        <v>34</v>
      </c>
      <c r="Q55" s="185">
        <v>1</v>
      </c>
      <c r="R55" s="184">
        <f>GETPIVOTDATA("Falla Detectada UT",$M$52,"Ejecutado MTTO","Ejecutada")</f>
        <v>18</v>
      </c>
      <c r="S55" s="185">
        <f>(R55*Q55)/P55</f>
        <v>0.52941176470588236</v>
      </c>
      <c r="T55" s="184">
        <f>GETPIVOTDATA("Falla Detectada UT",$M$52,"Ejecutado MTTO",)</f>
        <v>16</v>
      </c>
      <c r="U55" s="185">
        <f>Q55-S55</f>
        <v>0.47058823529411764</v>
      </c>
      <c r="V55" s="673"/>
      <c r="W55" s="174"/>
      <c r="X55" s="187"/>
      <c r="Y55" s="187"/>
      <c r="Z55" s="187"/>
      <c r="AA55" s="187"/>
      <c r="AB55" s="187"/>
      <c r="AC55" s="187"/>
      <c r="AD55" s="187"/>
      <c r="AE55" s="173"/>
    </row>
    <row r="56" spans="2:31" ht="15.75" thickBot="1" x14ac:dyDescent="0.25">
      <c r="B56" s="674"/>
      <c r="C56" s="192"/>
      <c r="D56" s="192"/>
      <c r="E56" s="192"/>
      <c r="F56" s="182"/>
      <c r="G56" s="193"/>
      <c r="H56" s="182"/>
      <c r="I56" s="193"/>
      <c r="J56" s="182"/>
      <c r="K56" s="180"/>
      <c r="L56" s="674"/>
      <c r="M56" s="191"/>
      <c r="N56" s="192"/>
      <c r="O56" s="192"/>
      <c r="P56" s="192"/>
      <c r="Q56" s="192"/>
      <c r="R56" s="192"/>
      <c r="S56" s="192"/>
      <c r="T56" s="192"/>
      <c r="U56" s="207"/>
      <c r="V56" s="674"/>
      <c r="W56" s="191"/>
      <c r="X56" s="192"/>
      <c r="Y56" s="192"/>
      <c r="Z56" s="192"/>
      <c r="AA56" s="192"/>
      <c r="AB56" s="192"/>
      <c r="AC56" s="192"/>
      <c r="AD56" s="192"/>
      <c r="AE56" s="207"/>
    </row>
    <row r="57" spans="2:31" x14ac:dyDescent="0.2">
      <c r="B57" s="672" t="s">
        <v>1775</v>
      </c>
      <c r="C57" s="175"/>
      <c r="D57" s="176"/>
      <c r="E57" s="176"/>
      <c r="F57" s="181"/>
      <c r="G57" s="186"/>
      <c r="H57" s="181"/>
      <c r="I57" s="186"/>
      <c r="J57" s="181"/>
      <c r="K57" s="179"/>
      <c r="L57" s="672" t="s">
        <v>1776</v>
      </c>
      <c r="M57" s="175"/>
      <c r="N57" s="176"/>
      <c r="O57" s="176"/>
      <c r="P57" s="176"/>
      <c r="Q57" s="176"/>
      <c r="R57" s="176"/>
      <c r="S57" s="176"/>
      <c r="T57" s="176"/>
      <c r="U57" s="204"/>
      <c r="V57" s="672" t="s">
        <v>2211</v>
      </c>
      <c r="W57" s="175"/>
      <c r="X57" s="176"/>
      <c r="Y57" s="176"/>
      <c r="Z57" s="176"/>
      <c r="AA57" s="176"/>
      <c r="AB57" s="176"/>
      <c r="AC57" s="176"/>
      <c r="AD57" s="176"/>
      <c r="AE57" s="204"/>
    </row>
    <row r="58" spans="2:31" ht="15.75" thickBot="1" x14ac:dyDescent="0.25">
      <c r="B58" s="673"/>
      <c r="C58" s="212" t="s">
        <v>384</v>
      </c>
      <c r="D58" s="207" t="s">
        <v>375</v>
      </c>
      <c r="E58" s="187"/>
      <c r="F58" s="188"/>
      <c r="G58" s="189"/>
      <c r="H58" s="188"/>
      <c r="I58" s="189"/>
      <c r="J58" s="188"/>
      <c r="K58" s="190"/>
      <c r="L58" s="673"/>
      <c r="M58" s="212" t="s">
        <v>384</v>
      </c>
      <c r="N58" s="207" t="s">
        <v>375</v>
      </c>
      <c r="O58" s="187"/>
      <c r="P58" s="187"/>
      <c r="Q58" s="187"/>
      <c r="R58" s="187"/>
      <c r="S58" s="187"/>
      <c r="T58" s="187"/>
      <c r="U58" s="173"/>
      <c r="V58" s="673"/>
      <c r="W58" s="174"/>
      <c r="X58" s="187"/>
      <c r="Y58" s="187"/>
      <c r="Z58" s="187"/>
      <c r="AA58" s="187"/>
      <c r="AB58" s="187"/>
      <c r="AC58" s="187"/>
      <c r="AD58" s="187"/>
      <c r="AE58" s="173"/>
    </row>
    <row r="59" spans="2:31" ht="15.75" thickBot="1" x14ac:dyDescent="0.25">
      <c r="B59" s="673"/>
      <c r="C59" s="174"/>
      <c r="D59" s="187"/>
      <c r="E59" s="187"/>
      <c r="F59" s="188"/>
      <c r="G59" s="189"/>
      <c r="H59" s="188"/>
      <c r="I59" s="189"/>
      <c r="J59" s="188"/>
      <c r="K59" s="190"/>
      <c r="L59" s="673"/>
      <c r="M59" s="174"/>
      <c r="N59" s="187"/>
      <c r="O59" s="187"/>
      <c r="P59" s="187"/>
      <c r="Q59" s="187"/>
      <c r="R59" s="187"/>
      <c r="S59" s="187"/>
      <c r="T59" s="187"/>
      <c r="U59" s="173"/>
      <c r="V59" s="673"/>
      <c r="W59" s="212" t="s">
        <v>384</v>
      </c>
      <c r="X59" s="207" t="s">
        <v>375</v>
      </c>
      <c r="Y59" s="187"/>
      <c r="Z59" s="187"/>
      <c r="AA59" s="187"/>
      <c r="AB59" s="187"/>
      <c r="AC59" s="187"/>
      <c r="AD59" s="187"/>
      <c r="AE59" s="173"/>
    </row>
    <row r="60" spans="2:31" ht="15.75" thickBot="1" x14ac:dyDescent="0.25">
      <c r="B60" s="673"/>
      <c r="C60" s="213" t="s">
        <v>677</v>
      </c>
      <c r="D60" s="207" t="s">
        <v>675</v>
      </c>
      <c r="E60" s="187"/>
      <c r="F60" s="670" t="s">
        <v>679</v>
      </c>
      <c r="G60" s="671"/>
      <c r="H60" s="670" t="s">
        <v>681</v>
      </c>
      <c r="I60" s="671"/>
      <c r="J60" s="670" t="s">
        <v>682</v>
      </c>
      <c r="K60" s="671"/>
      <c r="L60" s="673"/>
      <c r="M60" s="213" t="s">
        <v>677</v>
      </c>
      <c r="N60" s="207" t="s">
        <v>675</v>
      </c>
      <c r="O60" s="187"/>
      <c r="P60" s="670" t="s">
        <v>679</v>
      </c>
      <c r="Q60" s="671"/>
      <c r="R60" s="670" t="s">
        <v>681</v>
      </c>
      <c r="S60" s="671"/>
      <c r="T60" s="670" t="s">
        <v>682</v>
      </c>
      <c r="U60" s="671"/>
      <c r="V60" s="673"/>
      <c r="W60" s="174"/>
      <c r="X60" s="187"/>
      <c r="Y60" s="187"/>
      <c r="Z60" s="187"/>
      <c r="AA60" s="187"/>
      <c r="AB60" s="187"/>
      <c r="AC60" s="187"/>
      <c r="AD60" s="187"/>
      <c r="AE60" s="173"/>
    </row>
    <row r="61" spans="2:31" ht="15.75" thickBot="1" x14ac:dyDescent="0.25">
      <c r="B61" s="673"/>
      <c r="C61" s="214" t="s">
        <v>378</v>
      </c>
      <c r="D61" s="205">
        <v>5</v>
      </c>
      <c r="E61" s="187"/>
      <c r="F61" s="275" t="s">
        <v>680</v>
      </c>
      <c r="G61" s="183" t="s">
        <v>365</v>
      </c>
      <c r="H61" s="275" t="s">
        <v>680</v>
      </c>
      <c r="I61" s="183" t="s">
        <v>365</v>
      </c>
      <c r="J61" s="275" t="s">
        <v>680</v>
      </c>
      <c r="K61" s="183" t="s">
        <v>365</v>
      </c>
      <c r="L61" s="673"/>
      <c r="M61" s="214" t="s">
        <v>678</v>
      </c>
      <c r="N61" s="205">
        <v>45</v>
      </c>
      <c r="O61" s="187"/>
      <c r="P61" s="275" t="s">
        <v>680</v>
      </c>
      <c r="Q61" s="183" t="s">
        <v>365</v>
      </c>
      <c r="R61" s="275" t="s">
        <v>680</v>
      </c>
      <c r="S61" s="183" t="s">
        <v>365</v>
      </c>
      <c r="T61" s="275" t="s">
        <v>680</v>
      </c>
      <c r="U61" s="183" t="s">
        <v>365</v>
      </c>
      <c r="V61" s="673"/>
      <c r="W61" s="213" t="s">
        <v>677</v>
      </c>
      <c r="X61" s="207" t="s">
        <v>675</v>
      </c>
      <c r="Y61" s="187"/>
      <c r="Z61" s="670" t="s">
        <v>679</v>
      </c>
      <c r="AA61" s="671"/>
      <c r="AB61" s="670" t="s">
        <v>681</v>
      </c>
      <c r="AC61" s="671"/>
      <c r="AD61" s="670" t="s">
        <v>682</v>
      </c>
      <c r="AE61" s="671"/>
    </row>
    <row r="62" spans="2:31" ht="15.75" thickBot="1" x14ac:dyDescent="0.25">
      <c r="B62" s="673"/>
      <c r="C62" s="215" t="s">
        <v>678</v>
      </c>
      <c r="D62" s="205">
        <v>1</v>
      </c>
      <c r="E62" s="187"/>
      <c r="F62" s="184">
        <f>GETPIVOTDATA("Falla Detectada V",$C$60)</f>
        <v>6</v>
      </c>
      <c r="G62" s="185">
        <v>1</v>
      </c>
      <c r="H62" s="184">
        <f>GETPIVOTDATA("Falla Detectada V",$C$60,"Ejecutado MTTO","EJECUTADA")</f>
        <v>5</v>
      </c>
      <c r="I62" s="185">
        <f>(H62*G62)/F62</f>
        <v>0.83333333333333337</v>
      </c>
      <c r="J62" s="184">
        <f>GETPIVOTDATA("Falla Detectada V",$C$60,"Ejecutado MTTO",)</f>
        <v>1</v>
      </c>
      <c r="K62" s="185">
        <f>G62-I62</f>
        <v>0.16666666666666663</v>
      </c>
      <c r="L62" s="673"/>
      <c r="M62" s="215" t="s">
        <v>242</v>
      </c>
      <c r="N62" s="205">
        <v>8</v>
      </c>
      <c r="O62" s="187"/>
      <c r="P62" s="184">
        <f>GETPIVOTDATA("Falla Detectada V",$M$60)</f>
        <v>53</v>
      </c>
      <c r="Q62" s="185">
        <v>1</v>
      </c>
      <c r="R62" s="184">
        <f>GETPIVOTDATA("Falla Detectada V",$M$60,"Ejecutado MTTO","Ejecutada")</f>
        <v>8</v>
      </c>
      <c r="S62" s="185">
        <f>(R62*Q62)/P62</f>
        <v>0.15094339622641509</v>
      </c>
      <c r="T62" s="184">
        <f>GETPIVOTDATA("Falla Detectada V",$M$60,"Ejecutado MTTO",)</f>
        <v>45</v>
      </c>
      <c r="U62" s="185">
        <f>Q62-S62</f>
        <v>0.84905660377358494</v>
      </c>
      <c r="V62" s="673"/>
      <c r="W62" s="214" t="s">
        <v>678</v>
      </c>
      <c r="X62" s="205">
        <v>55</v>
      </c>
      <c r="Y62" s="187"/>
      <c r="Z62" s="385" t="s">
        <v>680</v>
      </c>
      <c r="AA62" s="183" t="s">
        <v>365</v>
      </c>
      <c r="AB62" s="385" t="s">
        <v>680</v>
      </c>
      <c r="AC62" s="183" t="s">
        <v>365</v>
      </c>
      <c r="AD62" s="385" t="s">
        <v>680</v>
      </c>
      <c r="AE62" s="183" t="s">
        <v>365</v>
      </c>
    </row>
    <row r="63" spans="2:31" ht="15.75" thickBot="1" x14ac:dyDescent="0.25">
      <c r="B63" s="673"/>
      <c r="C63" s="215" t="s">
        <v>376</v>
      </c>
      <c r="D63" s="206">
        <v>6</v>
      </c>
      <c r="E63" s="187"/>
      <c r="F63" s="188"/>
      <c r="G63" s="189"/>
      <c r="H63" s="188"/>
      <c r="I63" s="189"/>
      <c r="J63" s="188"/>
      <c r="K63" s="190"/>
      <c r="L63" s="673"/>
      <c r="M63" s="215" t="s">
        <v>376</v>
      </c>
      <c r="N63" s="206">
        <v>53</v>
      </c>
      <c r="O63" s="187"/>
      <c r="P63" s="187"/>
      <c r="Q63" s="187"/>
      <c r="R63" s="187"/>
      <c r="S63" s="187"/>
      <c r="T63" s="187"/>
      <c r="U63" s="173"/>
      <c r="V63" s="673"/>
      <c r="W63" s="215" t="s">
        <v>10</v>
      </c>
      <c r="X63" s="205">
        <v>1</v>
      </c>
      <c r="Y63" s="187"/>
      <c r="Z63" s="184">
        <f>GETPIVOTDATA("Falla Detectada V",$W$61)</f>
        <v>56</v>
      </c>
      <c r="AA63" s="185">
        <v>1</v>
      </c>
      <c r="AB63" s="184">
        <f>GETPIVOTDATA("Falla Detectada V",$W$61,"Ejecutado MTTO","Ejecutado")</f>
        <v>1</v>
      </c>
      <c r="AC63" s="185">
        <f>(AB63*AA63)/Z63</f>
        <v>1.7857142857142856E-2</v>
      </c>
      <c r="AD63" s="184">
        <f>GETPIVOTDATA("Falla Detectada V",$W$61,"Ejecutado MTTO",)</f>
        <v>55</v>
      </c>
      <c r="AE63" s="185">
        <f>AA63-AC63</f>
        <v>0.9821428571428571</v>
      </c>
    </row>
    <row r="64" spans="2:31" ht="15.75" thickBot="1" x14ac:dyDescent="0.25">
      <c r="B64" s="673"/>
      <c r="C64" s="282"/>
      <c r="D64" s="245"/>
      <c r="E64" s="187"/>
      <c r="F64" s="188"/>
      <c r="G64" s="189"/>
      <c r="H64" s="188"/>
      <c r="I64" s="189"/>
      <c r="J64" s="188"/>
      <c r="K64" s="190"/>
      <c r="L64" s="673"/>
      <c r="M64" s="174"/>
      <c r="N64" s="187"/>
      <c r="O64" s="187"/>
      <c r="P64" s="187"/>
      <c r="Q64" s="187"/>
      <c r="R64" s="187"/>
      <c r="S64" s="187"/>
      <c r="T64" s="187"/>
      <c r="U64" s="173"/>
      <c r="V64" s="673"/>
      <c r="W64" s="215" t="s">
        <v>376</v>
      </c>
      <c r="X64" s="206">
        <v>56</v>
      </c>
      <c r="Y64" s="187"/>
      <c r="Z64" s="187"/>
      <c r="AA64" s="187"/>
      <c r="AB64" s="187"/>
      <c r="AC64" s="187"/>
      <c r="AD64" s="187"/>
      <c r="AE64" s="173"/>
    </row>
    <row r="65" spans="2:31" x14ac:dyDescent="0.2">
      <c r="B65" s="673"/>
      <c r="C65" s="282"/>
      <c r="D65" s="245"/>
      <c r="E65" s="187"/>
      <c r="F65" s="188"/>
      <c r="G65" s="189"/>
      <c r="H65" s="188"/>
      <c r="I65" s="189"/>
      <c r="J65" s="188"/>
      <c r="K65" s="190"/>
      <c r="L65" s="673"/>
      <c r="M65" s="174"/>
      <c r="N65" s="187"/>
      <c r="O65" s="187"/>
      <c r="P65" s="187"/>
      <c r="Q65" s="187"/>
      <c r="R65" s="187"/>
      <c r="S65" s="187"/>
      <c r="T65" s="187"/>
      <c r="U65" s="173"/>
      <c r="V65" s="673"/>
      <c r="W65" s="174"/>
      <c r="X65" s="187"/>
      <c r="Y65" s="187"/>
      <c r="Z65" s="187"/>
      <c r="AA65" s="187"/>
      <c r="AB65" s="187"/>
      <c r="AC65" s="187"/>
      <c r="AD65" s="187"/>
      <c r="AE65" s="173"/>
    </row>
    <row r="66" spans="2:31" x14ac:dyDescent="0.2">
      <c r="B66" s="673"/>
      <c r="C66" s="174"/>
      <c r="D66" s="187"/>
      <c r="E66" s="187"/>
      <c r="F66" s="188"/>
      <c r="G66" s="189"/>
      <c r="H66" s="188"/>
      <c r="I66" s="189"/>
      <c r="J66" s="188"/>
      <c r="K66" s="190"/>
      <c r="L66" s="673"/>
      <c r="M66" s="174"/>
      <c r="N66" s="187"/>
      <c r="O66" s="187"/>
      <c r="P66" s="187"/>
      <c r="Q66" s="187"/>
      <c r="R66" s="187"/>
      <c r="S66" s="187"/>
      <c r="T66" s="187"/>
      <c r="U66" s="173"/>
      <c r="V66" s="673"/>
      <c r="W66" s="174"/>
      <c r="X66" s="187"/>
      <c r="Y66" s="187"/>
      <c r="Z66" s="187"/>
      <c r="AA66" s="187"/>
      <c r="AB66" s="187"/>
      <c r="AC66" s="187"/>
      <c r="AD66" s="187"/>
      <c r="AE66" s="173"/>
    </row>
    <row r="67" spans="2:31" ht="15.75" thickBot="1" x14ac:dyDescent="0.25">
      <c r="B67" s="673"/>
      <c r="C67" s="212" t="s">
        <v>385</v>
      </c>
      <c r="D67" s="207" t="s">
        <v>375</v>
      </c>
      <c r="E67" s="187"/>
      <c r="F67" s="188"/>
      <c r="G67" s="189"/>
      <c r="H67" s="188"/>
      <c r="I67" s="189"/>
      <c r="J67" s="188"/>
      <c r="K67" s="190"/>
      <c r="L67" s="673"/>
      <c r="M67" s="212" t="s">
        <v>385</v>
      </c>
      <c r="N67" s="207" t="s">
        <v>676</v>
      </c>
      <c r="O67" s="187"/>
      <c r="P67" s="187"/>
      <c r="Q67" s="187"/>
      <c r="R67" s="187"/>
      <c r="S67" s="187"/>
      <c r="T67" s="187"/>
      <c r="U67" s="173"/>
      <c r="V67" s="673"/>
      <c r="W67" s="174"/>
      <c r="X67" s="187"/>
      <c r="Y67" s="187"/>
      <c r="Z67" s="187"/>
      <c r="AA67" s="187"/>
      <c r="AB67" s="187"/>
      <c r="AC67" s="187"/>
      <c r="AD67" s="187"/>
      <c r="AE67" s="173"/>
    </row>
    <row r="68" spans="2:31" ht="15.75" thickBot="1" x14ac:dyDescent="0.25">
      <c r="B68" s="673"/>
      <c r="C68" s="174"/>
      <c r="D68" s="187"/>
      <c r="E68" s="187"/>
      <c r="F68" s="188"/>
      <c r="G68" s="189"/>
      <c r="H68" s="188"/>
      <c r="I68" s="189"/>
      <c r="J68" s="188"/>
      <c r="K68" s="190"/>
      <c r="L68" s="673"/>
      <c r="M68" s="174"/>
      <c r="N68" s="187"/>
      <c r="O68" s="187"/>
      <c r="P68" s="187"/>
      <c r="Q68" s="187"/>
      <c r="R68" s="187"/>
      <c r="S68" s="187"/>
      <c r="T68" s="187"/>
      <c r="U68" s="173"/>
      <c r="V68" s="673"/>
      <c r="W68" s="174"/>
      <c r="X68" s="187"/>
      <c r="Y68" s="187"/>
      <c r="Z68" s="187"/>
      <c r="AA68" s="187"/>
      <c r="AB68" s="187"/>
      <c r="AC68" s="187"/>
      <c r="AD68" s="187"/>
      <c r="AE68" s="173"/>
    </row>
    <row r="69" spans="2:31" ht="15.75" thickBot="1" x14ac:dyDescent="0.25">
      <c r="B69" s="673"/>
      <c r="C69" s="213" t="s">
        <v>677</v>
      </c>
      <c r="D69" s="207" t="s">
        <v>683</v>
      </c>
      <c r="E69" s="187"/>
      <c r="F69" s="670" t="s">
        <v>679</v>
      </c>
      <c r="G69" s="671"/>
      <c r="H69" s="670" t="s">
        <v>681</v>
      </c>
      <c r="I69" s="671"/>
      <c r="J69" s="670" t="s">
        <v>682</v>
      </c>
      <c r="K69" s="671"/>
      <c r="L69" s="673"/>
      <c r="M69" s="213" t="s">
        <v>677</v>
      </c>
      <c r="N69" s="207" t="s">
        <v>683</v>
      </c>
      <c r="O69" s="187"/>
      <c r="P69" s="670" t="s">
        <v>679</v>
      </c>
      <c r="Q69" s="671"/>
      <c r="R69" s="670" t="s">
        <v>681</v>
      </c>
      <c r="S69" s="671"/>
      <c r="T69" s="670" t="s">
        <v>682</v>
      </c>
      <c r="U69" s="671"/>
      <c r="V69" s="673"/>
      <c r="W69" s="174"/>
      <c r="X69" s="187"/>
      <c r="Y69" s="187"/>
      <c r="Z69" s="187"/>
      <c r="AA69" s="187"/>
      <c r="AB69" s="187"/>
      <c r="AC69" s="187"/>
      <c r="AD69" s="187"/>
      <c r="AE69" s="173"/>
    </row>
    <row r="70" spans="2:31" x14ac:dyDescent="0.2">
      <c r="B70" s="673"/>
      <c r="C70" s="214" t="s">
        <v>378</v>
      </c>
      <c r="D70" s="205">
        <v>2</v>
      </c>
      <c r="E70" s="187"/>
      <c r="F70" s="275" t="s">
        <v>680</v>
      </c>
      <c r="G70" s="183" t="s">
        <v>365</v>
      </c>
      <c r="H70" s="275" t="s">
        <v>680</v>
      </c>
      <c r="I70" s="183" t="s">
        <v>365</v>
      </c>
      <c r="J70" s="275" t="s">
        <v>680</v>
      </c>
      <c r="K70" s="183" t="s">
        <v>365</v>
      </c>
      <c r="L70" s="673"/>
      <c r="M70" s="214" t="s">
        <v>242</v>
      </c>
      <c r="N70" s="205"/>
      <c r="O70" s="187"/>
      <c r="P70" s="275" t="s">
        <v>680</v>
      </c>
      <c r="Q70" s="183" t="s">
        <v>365</v>
      </c>
      <c r="R70" s="275" t="s">
        <v>680</v>
      </c>
      <c r="S70" s="183" t="s">
        <v>365</v>
      </c>
      <c r="T70" s="275" t="s">
        <v>680</v>
      </c>
      <c r="U70" s="183" t="s">
        <v>365</v>
      </c>
      <c r="V70" s="673"/>
      <c r="W70" s="174"/>
      <c r="X70" s="187"/>
      <c r="Y70" s="187"/>
      <c r="Z70" s="187"/>
      <c r="AA70" s="187"/>
      <c r="AB70" s="187"/>
      <c r="AC70" s="187"/>
      <c r="AD70" s="187"/>
      <c r="AE70" s="173"/>
    </row>
    <row r="71" spans="2:31" ht="15.75" thickBot="1" x14ac:dyDescent="0.25">
      <c r="B71" s="673"/>
      <c r="C71" s="215" t="s">
        <v>678</v>
      </c>
      <c r="D71" s="205">
        <v>1</v>
      </c>
      <c r="E71" s="187"/>
      <c r="F71" s="184">
        <f>GETPIVOTDATA("Falla Detectada T",$C$69)</f>
        <v>3</v>
      </c>
      <c r="G71" s="185">
        <v>1</v>
      </c>
      <c r="H71" s="184">
        <f>GETPIVOTDATA("Falla Detectada T",$C$69,"Ejecutado MTTO","EJECUTADA")</f>
        <v>2</v>
      </c>
      <c r="I71" s="185">
        <f>(H71*G71)/F71</f>
        <v>0.66666666666666663</v>
      </c>
      <c r="J71" s="184">
        <f>GETPIVOTDATA("Falla Detectada T",$C$69,"Ejecutado MTTO",)</f>
        <v>1</v>
      </c>
      <c r="K71" s="185">
        <f>G71-I71</f>
        <v>0.33333333333333337</v>
      </c>
      <c r="L71" s="673"/>
      <c r="M71" s="215" t="s">
        <v>678</v>
      </c>
      <c r="N71" s="205">
        <v>9</v>
      </c>
      <c r="O71" s="187"/>
      <c r="P71" s="184">
        <f>GETPIVOTDATA("Falla Detectada T",$M$69)</f>
        <v>9</v>
      </c>
      <c r="Q71" s="185">
        <v>1</v>
      </c>
      <c r="R71" s="184">
        <f>GETPIVOTDATA("Falla Detectada T",$M$69,"Ejecutado MTTO","Ejecutada")</f>
        <v>0</v>
      </c>
      <c r="S71" s="185">
        <f>(R71*Q71)/P71</f>
        <v>0</v>
      </c>
      <c r="T71" s="184">
        <f>GETPIVOTDATA("Falla Detectada T",$M$69)</f>
        <v>9</v>
      </c>
      <c r="U71" s="185">
        <f>Q71-S71</f>
        <v>1</v>
      </c>
      <c r="V71" s="673"/>
      <c r="W71" s="174"/>
      <c r="X71" s="187"/>
      <c r="Y71" s="187"/>
      <c r="Z71" s="187"/>
      <c r="AA71" s="187"/>
      <c r="AB71" s="187"/>
      <c r="AC71" s="187"/>
      <c r="AD71" s="187"/>
      <c r="AE71" s="173"/>
    </row>
    <row r="72" spans="2:31" ht="15.75" thickBot="1" x14ac:dyDescent="0.25">
      <c r="B72" s="673"/>
      <c r="C72" s="215" t="s">
        <v>376</v>
      </c>
      <c r="D72" s="206">
        <v>3</v>
      </c>
      <c r="E72" s="187"/>
      <c r="F72" s="188"/>
      <c r="G72" s="189"/>
      <c r="H72" s="188"/>
      <c r="I72" s="189"/>
      <c r="J72" s="188"/>
      <c r="K72" s="190"/>
      <c r="L72" s="673"/>
      <c r="M72" s="215" t="s">
        <v>376</v>
      </c>
      <c r="N72" s="206">
        <v>9</v>
      </c>
      <c r="O72" s="187"/>
      <c r="P72" s="187"/>
      <c r="Q72" s="187"/>
      <c r="R72" s="187"/>
      <c r="S72" s="187"/>
      <c r="T72" s="187"/>
      <c r="U72" s="173"/>
      <c r="V72" s="673"/>
      <c r="W72" s="174"/>
      <c r="X72" s="187"/>
      <c r="Y72" s="187"/>
      <c r="Z72" s="187"/>
      <c r="AA72" s="187"/>
      <c r="AB72" s="187"/>
      <c r="AC72" s="187"/>
      <c r="AD72" s="187"/>
      <c r="AE72" s="173"/>
    </row>
    <row r="73" spans="2:31" x14ac:dyDescent="0.2">
      <c r="B73" s="673"/>
      <c r="C73" s="174"/>
      <c r="D73" s="187"/>
      <c r="E73" s="187"/>
      <c r="F73" s="188"/>
      <c r="G73" s="189"/>
      <c r="H73" s="188"/>
      <c r="I73" s="189"/>
      <c r="J73" s="188"/>
      <c r="K73" s="190"/>
      <c r="L73" s="673"/>
      <c r="M73" s="174"/>
      <c r="N73" s="187"/>
      <c r="O73" s="187"/>
      <c r="P73" s="187"/>
      <c r="Q73" s="187"/>
      <c r="R73" s="187"/>
      <c r="S73" s="187"/>
      <c r="T73" s="187"/>
      <c r="U73" s="173"/>
      <c r="V73" s="673"/>
      <c r="W73" s="174"/>
      <c r="X73" s="187"/>
      <c r="Y73" s="187"/>
      <c r="Z73" s="187"/>
      <c r="AA73" s="187"/>
      <c r="AB73" s="187"/>
      <c r="AC73" s="187"/>
      <c r="AD73" s="187"/>
      <c r="AE73" s="173"/>
    </row>
    <row r="74" spans="2:31" x14ac:dyDescent="0.2">
      <c r="B74" s="673"/>
      <c r="C74" s="174"/>
      <c r="D74" s="187"/>
      <c r="E74" s="187"/>
      <c r="F74" s="188"/>
      <c r="G74" s="189"/>
      <c r="H74" s="188"/>
      <c r="I74" s="189"/>
      <c r="J74" s="188"/>
      <c r="K74" s="190"/>
      <c r="L74" s="673"/>
      <c r="M74" s="174"/>
      <c r="N74" s="187"/>
      <c r="O74" s="187"/>
      <c r="P74" s="187"/>
      <c r="Q74" s="187"/>
      <c r="R74" s="187"/>
      <c r="S74" s="187"/>
      <c r="T74" s="187"/>
      <c r="U74" s="173"/>
      <c r="V74" s="673"/>
      <c r="W74" s="174"/>
      <c r="X74" s="187"/>
      <c r="Y74" s="187"/>
      <c r="Z74" s="187"/>
      <c r="AA74" s="187"/>
      <c r="AB74" s="187"/>
      <c r="AC74" s="187"/>
      <c r="AD74" s="187"/>
      <c r="AE74" s="173"/>
    </row>
    <row r="75" spans="2:31" x14ac:dyDescent="0.2">
      <c r="B75" s="673"/>
      <c r="C75" s="174"/>
      <c r="D75" s="187"/>
      <c r="E75" s="187"/>
      <c r="F75" s="188"/>
      <c r="G75" s="189"/>
      <c r="H75" s="188"/>
      <c r="I75" s="189"/>
      <c r="J75" s="188"/>
      <c r="K75" s="190"/>
      <c r="L75" s="673"/>
      <c r="M75" s="174"/>
      <c r="N75" s="187"/>
      <c r="O75" s="187"/>
      <c r="P75" s="187"/>
      <c r="Q75" s="187"/>
      <c r="R75" s="187"/>
      <c r="S75" s="187"/>
      <c r="T75" s="187"/>
      <c r="U75" s="173"/>
      <c r="V75" s="673"/>
      <c r="W75" s="174"/>
      <c r="X75" s="187"/>
      <c r="Y75" s="187"/>
      <c r="Z75" s="187"/>
      <c r="AA75" s="187"/>
      <c r="AB75" s="187"/>
      <c r="AC75" s="187"/>
      <c r="AD75" s="187"/>
      <c r="AE75" s="173"/>
    </row>
    <row r="76" spans="2:31" ht="15.75" thickBot="1" x14ac:dyDescent="0.25">
      <c r="B76" s="673"/>
      <c r="C76" s="212" t="s">
        <v>386</v>
      </c>
      <c r="D76" s="207" t="s">
        <v>676</v>
      </c>
      <c r="E76" s="187"/>
      <c r="F76" s="188"/>
      <c r="G76" s="189"/>
      <c r="H76" s="188"/>
      <c r="I76" s="189"/>
      <c r="J76" s="188"/>
      <c r="K76" s="190"/>
      <c r="L76" s="673"/>
      <c r="M76" s="174"/>
      <c r="N76" s="187"/>
      <c r="O76" s="187"/>
      <c r="P76" s="187"/>
      <c r="Q76" s="187"/>
      <c r="R76" s="187"/>
      <c r="S76" s="187"/>
      <c r="T76" s="187"/>
      <c r="U76" s="173"/>
      <c r="V76" s="673"/>
      <c r="W76" s="174"/>
      <c r="X76" s="187"/>
      <c r="Y76" s="187"/>
      <c r="Z76" s="187"/>
      <c r="AA76" s="187"/>
      <c r="AB76" s="187"/>
      <c r="AC76" s="187"/>
      <c r="AD76" s="187"/>
      <c r="AE76" s="173"/>
    </row>
    <row r="77" spans="2:31" ht="15.75" thickBot="1" x14ac:dyDescent="0.25">
      <c r="B77" s="673"/>
      <c r="C77" s="174"/>
      <c r="D77" s="187"/>
      <c r="E77" s="187"/>
      <c r="F77" s="188"/>
      <c r="G77" s="189"/>
      <c r="H77" s="188"/>
      <c r="I77" s="189"/>
      <c r="J77" s="188"/>
      <c r="K77" s="190"/>
      <c r="L77" s="673"/>
      <c r="M77" s="174"/>
      <c r="N77" s="187"/>
      <c r="O77" s="187"/>
      <c r="P77" s="187"/>
      <c r="Q77" s="187"/>
      <c r="R77" s="187"/>
      <c r="S77" s="187"/>
      <c r="T77" s="187"/>
      <c r="U77" s="173"/>
      <c r="V77" s="673"/>
      <c r="W77" s="174"/>
      <c r="X77" s="187"/>
      <c r="Y77" s="187"/>
      <c r="Z77" s="187"/>
      <c r="AA77" s="187"/>
      <c r="AB77" s="187"/>
      <c r="AC77" s="187"/>
      <c r="AD77" s="187"/>
      <c r="AE77" s="173"/>
    </row>
    <row r="78" spans="2:31" ht="15.75" thickBot="1" x14ac:dyDescent="0.25">
      <c r="B78" s="673"/>
      <c r="C78" s="213" t="s">
        <v>677</v>
      </c>
      <c r="D78" s="207" t="s">
        <v>685</v>
      </c>
      <c r="E78" s="187"/>
      <c r="F78" s="670" t="s">
        <v>679</v>
      </c>
      <c r="G78" s="671"/>
      <c r="H78" s="670" t="s">
        <v>681</v>
      </c>
      <c r="I78" s="671"/>
      <c r="J78" s="670" t="s">
        <v>682</v>
      </c>
      <c r="K78" s="671"/>
      <c r="L78" s="673"/>
      <c r="M78" s="174"/>
      <c r="N78" s="187"/>
      <c r="O78" s="187"/>
      <c r="P78" s="187"/>
      <c r="Q78" s="187"/>
      <c r="R78" s="187"/>
      <c r="S78" s="187"/>
      <c r="T78" s="187"/>
      <c r="U78" s="173"/>
      <c r="V78" s="673"/>
      <c r="W78" s="174"/>
      <c r="X78" s="187"/>
      <c r="Y78" s="187"/>
      <c r="Z78" s="187"/>
      <c r="AA78" s="187"/>
      <c r="AB78" s="187"/>
      <c r="AC78" s="187"/>
      <c r="AD78" s="187"/>
      <c r="AE78" s="173"/>
    </row>
    <row r="79" spans="2:31" x14ac:dyDescent="0.2">
      <c r="B79" s="673"/>
      <c r="C79" s="214" t="s">
        <v>378</v>
      </c>
      <c r="D79" s="205">
        <v>7</v>
      </c>
      <c r="E79" s="187"/>
      <c r="F79" s="275" t="s">
        <v>680</v>
      </c>
      <c r="G79" s="183" t="s">
        <v>365</v>
      </c>
      <c r="H79" s="275" t="s">
        <v>680</v>
      </c>
      <c r="I79" s="183" t="s">
        <v>365</v>
      </c>
      <c r="J79" s="275" t="s">
        <v>680</v>
      </c>
      <c r="K79" s="183" t="s">
        <v>365</v>
      </c>
      <c r="L79" s="673"/>
      <c r="M79" s="174"/>
      <c r="N79" s="187"/>
      <c r="O79" s="187"/>
      <c r="P79" s="187"/>
      <c r="Q79" s="187"/>
      <c r="R79" s="187"/>
      <c r="S79" s="187"/>
      <c r="T79" s="187"/>
      <c r="U79" s="173"/>
      <c r="V79" s="673"/>
      <c r="W79" s="174"/>
      <c r="X79" s="187"/>
      <c r="Y79" s="187"/>
      <c r="Z79" s="187"/>
      <c r="AA79" s="187"/>
      <c r="AB79" s="187"/>
      <c r="AC79" s="187"/>
      <c r="AD79" s="187"/>
      <c r="AE79" s="173"/>
    </row>
    <row r="80" spans="2:31" ht="15.75" thickBot="1" x14ac:dyDescent="0.25">
      <c r="B80" s="673"/>
      <c r="C80" s="215" t="s">
        <v>678</v>
      </c>
      <c r="D80" s="205">
        <v>4</v>
      </c>
      <c r="E80" s="187"/>
      <c r="F80" s="184">
        <f>GETPIVOTDATA("Falla Detectada UT",$C$78)</f>
        <v>11</v>
      </c>
      <c r="G80" s="185">
        <v>1</v>
      </c>
      <c r="H80" s="184">
        <f>GETPIVOTDATA("Falla Detectada UT",$C$78,"Ejecutado MTTO","EJECUTADA")</f>
        <v>7</v>
      </c>
      <c r="I80" s="185">
        <f>(H80*G80)/F80</f>
        <v>0.63636363636363635</v>
      </c>
      <c r="J80" s="184">
        <f>GETPIVOTDATA("Falla Detectada UT",$C$78,"Ejecutado MTTO",)</f>
        <v>4</v>
      </c>
      <c r="K80" s="185">
        <f>G80-I80</f>
        <v>0.36363636363636365</v>
      </c>
      <c r="L80" s="673"/>
      <c r="M80" s="174"/>
      <c r="N80" s="187"/>
      <c r="O80" s="187"/>
      <c r="P80" s="187"/>
      <c r="Q80" s="187"/>
      <c r="R80" s="187"/>
      <c r="S80" s="187"/>
      <c r="T80" s="187"/>
      <c r="U80" s="173"/>
      <c r="V80" s="673"/>
      <c r="W80" s="174"/>
      <c r="X80" s="187"/>
      <c r="Y80" s="187"/>
      <c r="Z80" s="187"/>
      <c r="AA80" s="187"/>
      <c r="AB80" s="187"/>
      <c r="AC80" s="187"/>
      <c r="AD80" s="187"/>
      <c r="AE80" s="173"/>
    </row>
    <row r="81" spans="2:31" ht="15.75" thickBot="1" x14ac:dyDescent="0.25">
      <c r="B81" s="673"/>
      <c r="C81" s="215" t="s">
        <v>376</v>
      </c>
      <c r="D81" s="206">
        <v>11</v>
      </c>
      <c r="E81" s="187"/>
      <c r="F81" s="188"/>
      <c r="G81" s="189"/>
      <c r="H81" s="188"/>
      <c r="I81" s="189"/>
      <c r="J81" s="188"/>
      <c r="K81" s="190"/>
      <c r="L81" s="673"/>
      <c r="M81" s="174"/>
      <c r="N81" s="187"/>
      <c r="O81" s="187"/>
      <c r="P81" s="187"/>
      <c r="Q81" s="187"/>
      <c r="R81" s="187"/>
      <c r="S81" s="187"/>
      <c r="T81" s="187"/>
      <c r="U81" s="173"/>
      <c r="V81" s="673"/>
      <c r="W81" s="174"/>
      <c r="X81" s="187"/>
      <c r="Y81" s="187"/>
      <c r="Z81" s="187"/>
      <c r="AA81" s="187"/>
      <c r="AB81" s="187"/>
      <c r="AC81" s="187"/>
      <c r="AD81" s="187"/>
      <c r="AE81" s="173"/>
    </row>
    <row r="82" spans="2:31" ht="15.75" thickBot="1" x14ac:dyDescent="0.25">
      <c r="B82" s="674"/>
      <c r="C82" s="191"/>
      <c r="D82" s="192"/>
      <c r="E82" s="192"/>
      <c r="F82" s="182"/>
      <c r="G82" s="193"/>
      <c r="H82" s="182"/>
      <c r="I82" s="193"/>
      <c r="J82" s="182"/>
      <c r="K82" s="180"/>
      <c r="L82" s="674"/>
      <c r="M82" s="191"/>
      <c r="N82" s="192"/>
      <c r="O82" s="192"/>
      <c r="P82" s="192"/>
      <c r="Q82" s="192"/>
      <c r="R82" s="192"/>
      <c r="S82" s="192"/>
      <c r="T82" s="192"/>
      <c r="U82" s="207"/>
      <c r="V82" s="674"/>
      <c r="W82" s="191"/>
      <c r="X82" s="192"/>
      <c r="Y82" s="192"/>
      <c r="Z82" s="192"/>
      <c r="AA82" s="192"/>
      <c r="AB82" s="192"/>
      <c r="AC82" s="192"/>
      <c r="AD82" s="192"/>
      <c r="AE82" s="207"/>
    </row>
    <row r="83" spans="2:31" ht="15" customHeight="1" x14ac:dyDescent="0.2">
      <c r="B83" s="672" t="s">
        <v>1799</v>
      </c>
      <c r="C83" s="176"/>
      <c r="D83" s="176"/>
      <c r="E83" s="176"/>
      <c r="F83" s="181"/>
      <c r="G83" s="186"/>
      <c r="H83" s="181"/>
      <c r="I83" s="186"/>
      <c r="J83" s="181"/>
      <c r="K83" s="179"/>
      <c r="L83" s="672" t="s">
        <v>1744</v>
      </c>
      <c r="V83" s="672" t="s">
        <v>2308</v>
      </c>
      <c r="W83" s="175"/>
      <c r="X83" s="176"/>
      <c r="Y83" s="176"/>
      <c r="Z83" s="176"/>
      <c r="AA83" s="176"/>
      <c r="AB83" s="176"/>
      <c r="AC83" s="176"/>
      <c r="AD83" s="176"/>
      <c r="AE83" s="204"/>
    </row>
    <row r="84" spans="2:31" ht="15.75" thickBot="1" x14ac:dyDescent="0.25">
      <c r="B84" s="673"/>
      <c r="C84" s="212" t="s">
        <v>384</v>
      </c>
      <c r="D84" s="192" t="s">
        <v>375</v>
      </c>
      <c r="E84" s="187"/>
      <c r="F84" s="188"/>
      <c r="G84" s="189"/>
      <c r="H84" s="188"/>
      <c r="I84" s="189"/>
      <c r="J84" s="188"/>
      <c r="K84" s="190"/>
      <c r="L84" s="673"/>
      <c r="V84" s="673"/>
      <c r="W84" s="174"/>
      <c r="X84" s="187"/>
      <c r="Y84" s="187"/>
      <c r="Z84" s="187"/>
      <c r="AA84" s="187"/>
      <c r="AB84" s="187"/>
      <c r="AC84" s="187"/>
      <c r="AD84" s="187"/>
      <c r="AE84" s="173"/>
    </row>
    <row r="85" spans="2:31" ht="15.75" thickBot="1" x14ac:dyDescent="0.25">
      <c r="B85" s="673"/>
      <c r="C85" s="187"/>
      <c r="D85" s="187"/>
      <c r="E85" s="187"/>
      <c r="F85" s="188"/>
      <c r="G85" s="189"/>
      <c r="H85" s="188"/>
      <c r="I85" s="189"/>
      <c r="J85" s="188"/>
      <c r="K85" s="190"/>
      <c r="L85" s="673"/>
      <c r="V85" s="673"/>
      <c r="W85" s="212" t="s">
        <v>384</v>
      </c>
      <c r="X85" s="207" t="s">
        <v>375</v>
      </c>
      <c r="Y85" s="187"/>
      <c r="Z85" s="187"/>
      <c r="AA85" s="187"/>
      <c r="AB85" s="187"/>
      <c r="AC85" s="187"/>
      <c r="AD85" s="187"/>
      <c r="AE85" s="173"/>
    </row>
    <row r="86" spans="2:31" ht="15.75" thickBot="1" x14ac:dyDescent="0.25">
      <c r="B86" s="673"/>
      <c r="C86" s="212" t="s">
        <v>677</v>
      </c>
      <c r="D86" s="192" t="s">
        <v>675</v>
      </c>
      <c r="E86" s="187"/>
      <c r="F86" s="670" t="s">
        <v>679</v>
      </c>
      <c r="G86" s="671"/>
      <c r="H86" s="670" t="s">
        <v>681</v>
      </c>
      <c r="I86" s="671"/>
      <c r="J86" s="670" t="s">
        <v>682</v>
      </c>
      <c r="K86" s="671"/>
      <c r="L86" s="673"/>
      <c r="V86" s="673"/>
      <c r="W86" s="174"/>
      <c r="X86" s="187"/>
      <c r="Y86" s="187"/>
      <c r="Z86" s="187"/>
      <c r="AA86" s="187"/>
      <c r="AB86" s="187"/>
      <c r="AC86" s="187"/>
      <c r="AD86" s="187"/>
      <c r="AE86" s="173"/>
    </row>
    <row r="87" spans="2:31" ht="15.75" thickBot="1" x14ac:dyDescent="0.25">
      <c r="B87" s="673"/>
      <c r="C87" s="233" t="s">
        <v>242</v>
      </c>
      <c r="D87" s="245">
        <v>1</v>
      </c>
      <c r="E87" s="187"/>
      <c r="F87" s="275" t="s">
        <v>680</v>
      </c>
      <c r="G87" s="183" t="s">
        <v>365</v>
      </c>
      <c r="H87" s="275" t="s">
        <v>680</v>
      </c>
      <c r="I87" s="183" t="s">
        <v>365</v>
      </c>
      <c r="J87" s="275" t="s">
        <v>680</v>
      </c>
      <c r="K87" s="183" t="s">
        <v>365</v>
      </c>
      <c r="L87" s="673"/>
      <c r="V87" s="673"/>
      <c r="W87" s="213" t="s">
        <v>677</v>
      </c>
      <c r="X87" s="207" t="s">
        <v>675</v>
      </c>
      <c r="Y87" s="187"/>
      <c r="Z87" s="187"/>
      <c r="AA87" s="187"/>
      <c r="AB87" s="187"/>
      <c r="AC87" s="187"/>
      <c r="AD87" s="187"/>
      <c r="AE87" s="173"/>
    </row>
    <row r="88" spans="2:31" ht="15.75" thickBot="1" x14ac:dyDescent="0.25">
      <c r="B88" s="673"/>
      <c r="C88" s="283" t="s">
        <v>678</v>
      </c>
      <c r="D88" s="245">
        <v>8</v>
      </c>
      <c r="E88" s="187"/>
      <c r="F88" s="184">
        <f>GETPIVOTDATA("Falla Detectada V",$C$86)</f>
        <v>9</v>
      </c>
      <c r="G88" s="185">
        <v>1</v>
      </c>
      <c r="H88" s="184">
        <f>GETPIVOTDATA("Falla Detectada V",$C$86,"Ejecutado MTTO","Ejecutada")</f>
        <v>1</v>
      </c>
      <c r="I88" s="185">
        <f>(H88*G88)/F88</f>
        <v>0.1111111111111111</v>
      </c>
      <c r="J88" s="184">
        <f>GETPIVOTDATA("Falla Detectada V",$C$86,"Ejecutado MTTO",)</f>
        <v>8</v>
      </c>
      <c r="K88" s="185">
        <f>G88-I88</f>
        <v>0.88888888888888884</v>
      </c>
      <c r="L88" s="673"/>
      <c r="V88" s="673"/>
      <c r="W88" s="215" t="s">
        <v>678</v>
      </c>
      <c r="X88" s="205">
        <v>2</v>
      </c>
      <c r="Y88" s="187"/>
      <c r="Z88" s="187"/>
      <c r="AA88" s="187"/>
      <c r="AB88" s="187"/>
      <c r="AC88" s="187"/>
      <c r="AD88" s="187"/>
      <c r="AE88" s="173"/>
    </row>
    <row r="89" spans="2:31" ht="15.75" thickBot="1" x14ac:dyDescent="0.25">
      <c r="B89" s="673"/>
      <c r="C89" s="283" t="s">
        <v>376</v>
      </c>
      <c r="D89" s="288">
        <v>9</v>
      </c>
      <c r="E89" s="187"/>
      <c r="F89" s="188"/>
      <c r="G89" s="189"/>
      <c r="H89" s="188"/>
      <c r="I89" s="189"/>
      <c r="J89" s="188"/>
      <c r="K89" s="190"/>
      <c r="L89" s="673"/>
      <c r="V89" s="673"/>
      <c r="W89" s="215" t="s">
        <v>376</v>
      </c>
      <c r="X89" s="206">
        <v>2</v>
      </c>
      <c r="Y89" s="187"/>
      <c r="Z89" s="187"/>
      <c r="AA89" s="187"/>
      <c r="AB89" s="187"/>
      <c r="AC89" s="187"/>
      <c r="AD89" s="187"/>
      <c r="AE89" s="173"/>
    </row>
    <row r="90" spans="2:31" x14ac:dyDescent="0.2">
      <c r="B90" s="673"/>
      <c r="C90" s="187"/>
      <c r="D90" s="187"/>
      <c r="E90" s="187"/>
      <c r="F90" s="188"/>
      <c r="G90" s="189"/>
      <c r="H90" s="188"/>
      <c r="I90" s="189"/>
      <c r="J90" s="188"/>
      <c r="K90" s="190"/>
      <c r="L90" s="673"/>
      <c r="V90" s="673"/>
      <c r="W90" s="174"/>
      <c r="X90" s="187"/>
      <c r="Y90" s="187"/>
      <c r="Z90" s="187"/>
      <c r="AA90" s="187"/>
      <c r="AB90" s="187"/>
      <c r="AC90" s="187"/>
      <c r="AD90" s="187"/>
      <c r="AE90" s="173"/>
    </row>
    <row r="91" spans="2:31" x14ac:dyDescent="0.2">
      <c r="B91" s="673"/>
      <c r="C91" s="187"/>
      <c r="D91" s="187"/>
      <c r="E91" s="187"/>
      <c r="F91" s="188"/>
      <c r="G91" s="189"/>
      <c r="H91" s="188"/>
      <c r="I91" s="189"/>
      <c r="J91" s="188"/>
      <c r="K91" s="190"/>
      <c r="L91" s="673"/>
      <c r="V91" s="673"/>
      <c r="W91" s="174"/>
      <c r="X91" s="187"/>
      <c r="Y91" s="187"/>
      <c r="Z91" s="187"/>
      <c r="AA91" s="187"/>
      <c r="AB91" s="187"/>
      <c r="AC91" s="187"/>
      <c r="AD91" s="187"/>
      <c r="AE91" s="173"/>
    </row>
    <row r="92" spans="2:31" x14ac:dyDescent="0.2">
      <c r="B92" s="673"/>
      <c r="C92" s="187"/>
      <c r="D92" s="187"/>
      <c r="E92" s="187"/>
      <c r="F92" s="188"/>
      <c r="G92" s="189"/>
      <c r="H92" s="188"/>
      <c r="I92" s="189"/>
      <c r="J92" s="188"/>
      <c r="K92" s="190"/>
      <c r="L92" s="673"/>
      <c r="V92" s="673"/>
      <c r="W92" s="174"/>
      <c r="X92" s="187"/>
      <c r="Y92" s="187"/>
      <c r="Z92" s="187"/>
      <c r="AA92" s="187"/>
      <c r="AB92" s="187"/>
      <c r="AC92" s="187"/>
      <c r="AD92" s="187"/>
      <c r="AE92" s="173"/>
    </row>
    <row r="93" spans="2:31" ht="15.75" thickBot="1" x14ac:dyDescent="0.25">
      <c r="B93" s="673"/>
      <c r="C93" s="212" t="s">
        <v>385</v>
      </c>
      <c r="D93" s="192" t="s">
        <v>676</v>
      </c>
      <c r="E93" s="187"/>
      <c r="F93" s="188"/>
      <c r="G93" s="189"/>
      <c r="H93" s="188"/>
      <c r="I93" s="189"/>
      <c r="J93" s="188"/>
      <c r="K93" s="190"/>
      <c r="L93" s="673"/>
      <c r="V93" s="673"/>
      <c r="W93" s="174"/>
      <c r="X93" s="187"/>
      <c r="Y93" s="187"/>
      <c r="Z93" s="187"/>
      <c r="AA93" s="187"/>
      <c r="AB93" s="187"/>
      <c r="AC93" s="187"/>
      <c r="AD93" s="187"/>
      <c r="AE93" s="173"/>
    </row>
    <row r="94" spans="2:31" ht="15.75" thickBot="1" x14ac:dyDescent="0.25">
      <c r="B94" s="673"/>
      <c r="C94" s="187"/>
      <c r="D94" s="187"/>
      <c r="E94" s="187"/>
      <c r="F94" s="188"/>
      <c r="G94" s="189"/>
      <c r="H94" s="188"/>
      <c r="I94" s="189"/>
      <c r="J94" s="188"/>
      <c r="K94" s="190"/>
      <c r="L94" s="673"/>
      <c r="V94" s="673"/>
      <c r="W94" s="174"/>
      <c r="X94" s="187"/>
      <c r="Y94" s="187"/>
      <c r="Z94" s="187"/>
      <c r="AA94" s="187"/>
      <c r="AB94" s="187"/>
      <c r="AC94" s="187"/>
      <c r="AD94" s="187"/>
      <c r="AE94" s="173"/>
    </row>
    <row r="95" spans="2:31" ht="15.75" thickBot="1" x14ac:dyDescent="0.25">
      <c r="B95" s="673"/>
      <c r="C95" s="212" t="s">
        <v>677</v>
      </c>
      <c r="D95" s="192" t="s">
        <v>683</v>
      </c>
      <c r="E95" s="187"/>
      <c r="F95" s="670" t="s">
        <v>679</v>
      </c>
      <c r="G95" s="671"/>
      <c r="H95" s="670" t="s">
        <v>681</v>
      </c>
      <c r="I95" s="671"/>
      <c r="J95" s="670" t="s">
        <v>682</v>
      </c>
      <c r="K95" s="671"/>
      <c r="L95" s="673"/>
      <c r="V95" s="673"/>
      <c r="W95" s="174"/>
      <c r="X95" s="187"/>
      <c r="Y95" s="187"/>
      <c r="Z95" s="187"/>
      <c r="AA95" s="187"/>
      <c r="AB95" s="187"/>
      <c r="AC95" s="187"/>
      <c r="AD95" s="187"/>
      <c r="AE95" s="173"/>
    </row>
    <row r="96" spans="2:31" x14ac:dyDescent="0.2">
      <c r="B96" s="673"/>
      <c r="C96" s="233" t="s">
        <v>242</v>
      </c>
      <c r="D96" s="245"/>
      <c r="E96" s="187"/>
      <c r="F96" s="275" t="s">
        <v>680</v>
      </c>
      <c r="G96" s="183" t="s">
        <v>365</v>
      </c>
      <c r="H96" s="275" t="s">
        <v>680</v>
      </c>
      <c r="I96" s="183" t="s">
        <v>365</v>
      </c>
      <c r="J96" s="275" t="s">
        <v>680</v>
      </c>
      <c r="K96" s="183" t="s">
        <v>365</v>
      </c>
      <c r="L96" s="673"/>
      <c r="V96" s="673"/>
      <c r="W96" s="174"/>
      <c r="X96" s="187"/>
      <c r="Y96" s="187"/>
      <c r="Z96" s="187"/>
      <c r="AA96" s="187"/>
      <c r="AB96" s="187"/>
      <c r="AC96" s="187"/>
      <c r="AD96" s="187"/>
      <c r="AE96" s="173"/>
    </row>
    <row r="97" spans="2:31" ht="15.75" thickBot="1" x14ac:dyDescent="0.25">
      <c r="B97" s="673"/>
      <c r="C97" s="283" t="s">
        <v>678</v>
      </c>
      <c r="D97" s="245">
        <v>2</v>
      </c>
      <c r="E97" s="187"/>
      <c r="F97" s="184">
        <f>GETPIVOTDATA("Falla Detectada T",$C$95)</f>
        <v>2</v>
      </c>
      <c r="G97" s="185">
        <v>1</v>
      </c>
      <c r="H97" s="184">
        <f>GETPIVOTDATA("Falla Detectada T",$C$95,"Ejecutado MTTO","Ejecutada")</f>
        <v>0</v>
      </c>
      <c r="I97" s="185">
        <f>(H97*G97)/F97</f>
        <v>0</v>
      </c>
      <c r="J97" s="184">
        <f>GETPIVOTDATA("Falla Detectada T",$C$95,"Ejecutado MTTO",)</f>
        <v>2</v>
      </c>
      <c r="K97" s="185">
        <f>G97-I97</f>
        <v>1</v>
      </c>
      <c r="L97" s="673"/>
      <c r="V97" s="673"/>
      <c r="W97" s="174"/>
      <c r="X97" s="187"/>
      <c r="Y97" s="187"/>
      <c r="Z97" s="187"/>
      <c r="AA97" s="187"/>
      <c r="AB97" s="187"/>
      <c r="AC97" s="187"/>
      <c r="AD97" s="187"/>
      <c r="AE97" s="173"/>
    </row>
    <row r="98" spans="2:31" ht="15.75" thickBot="1" x14ac:dyDescent="0.25">
      <c r="B98" s="673"/>
      <c r="C98" s="283" t="s">
        <v>376</v>
      </c>
      <c r="D98" s="288">
        <v>2</v>
      </c>
      <c r="E98" s="187"/>
      <c r="F98" s="188"/>
      <c r="G98" s="189"/>
      <c r="H98" s="188"/>
      <c r="I98" s="189"/>
      <c r="J98" s="188"/>
      <c r="K98" s="190"/>
      <c r="L98" s="673"/>
      <c r="V98" s="673"/>
      <c r="W98" s="174"/>
      <c r="X98" s="187"/>
      <c r="Y98" s="187"/>
      <c r="Z98" s="187"/>
      <c r="AA98" s="187"/>
      <c r="AB98" s="187"/>
      <c r="AC98" s="187"/>
      <c r="AD98" s="187"/>
      <c r="AE98" s="173"/>
    </row>
    <row r="99" spans="2:31" x14ac:dyDescent="0.2">
      <c r="B99" s="673"/>
      <c r="C99" s="187"/>
      <c r="D99" s="187"/>
      <c r="E99" s="187"/>
      <c r="F99" s="188"/>
      <c r="G99" s="189"/>
      <c r="H99" s="188"/>
      <c r="I99" s="189"/>
      <c r="J99" s="188"/>
      <c r="K99" s="190"/>
      <c r="L99" s="673"/>
      <c r="V99" s="673"/>
      <c r="W99" s="174"/>
      <c r="X99" s="187"/>
      <c r="Y99" s="187"/>
      <c r="Z99" s="187"/>
      <c r="AA99" s="187"/>
      <c r="AB99" s="187"/>
      <c r="AC99" s="187"/>
      <c r="AD99" s="187"/>
      <c r="AE99" s="173"/>
    </row>
    <row r="100" spans="2:31" x14ac:dyDescent="0.2">
      <c r="B100" s="673"/>
      <c r="C100" s="187"/>
      <c r="D100" s="187"/>
      <c r="E100" s="187"/>
      <c r="F100" s="188"/>
      <c r="G100" s="189"/>
      <c r="H100" s="188"/>
      <c r="I100" s="189"/>
      <c r="J100" s="188"/>
      <c r="K100" s="190"/>
      <c r="L100" s="673"/>
      <c r="V100" s="673"/>
      <c r="W100" s="174"/>
      <c r="X100" s="187"/>
      <c r="Y100" s="187"/>
      <c r="Z100" s="187"/>
      <c r="AA100" s="187"/>
      <c r="AB100" s="187"/>
      <c r="AC100" s="187"/>
      <c r="AD100" s="187"/>
      <c r="AE100" s="173"/>
    </row>
    <row r="101" spans="2:31" x14ac:dyDescent="0.2">
      <c r="B101" s="673"/>
      <c r="C101" s="187"/>
      <c r="D101" s="187"/>
      <c r="E101" s="187"/>
      <c r="F101" s="188"/>
      <c r="G101" s="189"/>
      <c r="H101" s="188"/>
      <c r="I101" s="189"/>
      <c r="J101" s="188"/>
      <c r="K101" s="190"/>
      <c r="L101" s="673"/>
      <c r="V101" s="673"/>
      <c r="W101" s="174"/>
      <c r="X101" s="187"/>
      <c r="Y101" s="187"/>
      <c r="Z101" s="187"/>
      <c r="AA101" s="187"/>
      <c r="AB101" s="187"/>
      <c r="AC101" s="187"/>
      <c r="AD101" s="187"/>
      <c r="AE101" s="173"/>
    </row>
    <row r="102" spans="2:31" ht="15.75" thickBot="1" x14ac:dyDescent="0.25">
      <c r="B102" s="673"/>
      <c r="C102" s="212" t="s">
        <v>386</v>
      </c>
      <c r="D102" s="192" t="s">
        <v>676</v>
      </c>
      <c r="E102" s="187"/>
      <c r="F102" s="188"/>
      <c r="G102" s="189"/>
      <c r="H102" s="188"/>
      <c r="I102" s="189"/>
      <c r="J102" s="188"/>
      <c r="K102" s="190"/>
      <c r="L102" s="673"/>
      <c r="V102" s="673"/>
      <c r="W102" s="174"/>
      <c r="X102" s="187"/>
      <c r="Y102" s="187"/>
      <c r="Z102" s="187"/>
      <c r="AA102" s="187"/>
      <c r="AB102" s="187"/>
      <c r="AC102" s="187"/>
      <c r="AD102" s="187"/>
      <c r="AE102" s="173"/>
    </row>
    <row r="103" spans="2:31" ht="15.75" thickBot="1" x14ac:dyDescent="0.25">
      <c r="B103" s="673"/>
      <c r="C103" s="187"/>
      <c r="D103" s="187"/>
      <c r="E103" s="187"/>
      <c r="F103" s="188"/>
      <c r="G103" s="189"/>
      <c r="H103" s="188"/>
      <c r="I103" s="189"/>
      <c r="J103" s="188"/>
      <c r="K103" s="190"/>
      <c r="L103" s="673"/>
      <c r="V103" s="673"/>
      <c r="W103" s="174"/>
      <c r="X103" s="187"/>
      <c r="Y103" s="187"/>
      <c r="Z103" s="187"/>
      <c r="AA103" s="187"/>
      <c r="AB103" s="187"/>
      <c r="AC103" s="187"/>
      <c r="AD103" s="187"/>
      <c r="AE103" s="173"/>
    </row>
    <row r="104" spans="2:31" ht="15.75" thickBot="1" x14ac:dyDescent="0.25">
      <c r="B104" s="673"/>
      <c r="C104" s="212" t="s">
        <v>677</v>
      </c>
      <c r="D104" s="192" t="s">
        <v>685</v>
      </c>
      <c r="E104" s="187"/>
      <c r="F104" s="670" t="s">
        <v>679</v>
      </c>
      <c r="G104" s="671"/>
      <c r="H104" s="670" t="s">
        <v>681</v>
      </c>
      <c r="I104" s="671"/>
      <c r="J104" s="670" t="s">
        <v>682</v>
      </c>
      <c r="K104" s="671"/>
      <c r="L104" s="673"/>
      <c r="V104" s="673"/>
      <c r="W104" s="174"/>
      <c r="X104" s="187"/>
      <c r="Y104" s="187"/>
      <c r="Z104" s="187"/>
      <c r="AA104" s="187"/>
      <c r="AB104" s="187"/>
      <c r="AC104" s="187"/>
      <c r="AD104" s="187"/>
      <c r="AE104" s="173"/>
    </row>
    <row r="105" spans="2:31" x14ac:dyDescent="0.2">
      <c r="B105" s="673"/>
      <c r="C105" s="233" t="s">
        <v>242</v>
      </c>
      <c r="D105" s="245">
        <v>1</v>
      </c>
      <c r="E105" s="187"/>
      <c r="F105" s="275" t="s">
        <v>680</v>
      </c>
      <c r="G105" s="183" t="s">
        <v>365</v>
      </c>
      <c r="H105" s="275" t="s">
        <v>680</v>
      </c>
      <c r="I105" s="183" t="s">
        <v>365</v>
      </c>
      <c r="J105" s="275" t="s">
        <v>680</v>
      </c>
      <c r="K105" s="183" t="s">
        <v>365</v>
      </c>
      <c r="L105" s="673"/>
      <c r="V105" s="673"/>
      <c r="W105" s="174"/>
      <c r="X105" s="187"/>
      <c r="Y105" s="187"/>
      <c r="Z105" s="187"/>
      <c r="AA105" s="187"/>
      <c r="AB105" s="187"/>
      <c r="AC105" s="187"/>
      <c r="AD105" s="187"/>
      <c r="AE105" s="173"/>
    </row>
    <row r="106" spans="2:31" ht="15.75" thickBot="1" x14ac:dyDescent="0.25">
      <c r="B106" s="673"/>
      <c r="C106" s="283" t="s">
        <v>678</v>
      </c>
      <c r="D106" s="245">
        <v>6</v>
      </c>
      <c r="E106" s="187"/>
      <c r="F106" s="184">
        <f>GETPIVOTDATA("Falla Detectada UT",$C$104)</f>
        <v>7</v>
      </c>
      <c r="G106" s="185">
        <v>1</v>
      </c>
      <c r="H106" s="184">
        <f>GETPIVOTDATA("Falla Detectada UT",$C$104,"Ejecutado MTTO","Ejecutada")</f>
        <v>1</v>
      </c>
      <c r="I106" s="185">
        <f>(H106*G106)/F106</f>
        <v>0.14285714285714285</v>
      </c>
      <c r="J106" s="184">
        <f>GETPIVOTDATA("Falla Detectada UT",$C$104,"Ejecutado MTTO",)</f>
        <v>6</v>
      </c>
      <c r="K106" s="185">
        <f>G106-I106</f>
        <v>0.85714285714285721</v>
      </c>
      <c r="L106" s="673"/>
      <c r="V106" s="673"/>
      <c r="W106" s="174"/>
      <c r="X106" s="187"/>
      <c r="Y106" s="187"/>
      <c r="Z106" s="187"/>
      <c r="AA106" s="187"/>
      <c r="AB106" s="187"/>
      <c r="AC106" s="187"/>
      <c r="AD106" s="187"/>
      <c r="AE106" s="173"/>
    </row>
    <row r="107" spans="2:31" ht="15.75" thickBot="1" x14ac:dyDescent="0.25">
      <c r="B107" s="673"/>
      <c r="C107" s="283" t="s">
        <v>376</v>
      </c>
      <c r="D107" s="288">
        <v>7</v>
      </c>
      <c r="E107" s="187"/>
      <c r="F107" s="188"/>
      <c r="G107" s="189"/>
      <c r="H107" s="188"/>
      <c r="I107" s="189"/>
      <c r="J107" s="188"/>
      <c r="K107" s="190"/>
      <c r="L107" s="673"/>
      <c r="V107" s="673"/>
      <c r="W107" s="174"/>
      <c r="X107" s="187"/>
      <c r="Y107" s="187"/>
      <c r="Z107" s="187"/>
      <c r="AA107" s="187"/>
      <c r="AB107" s="187"/>
      <c r="AC107" s="187"/>
      <c r="AD107" s="187"/>
      <c r="AE107" s="173"/>
    </row>
    <row r="108" spans="2:31" x14ac:dyDescent="0.2">
      <c r="B108" s="673"/>
      <c r="C108" s="187"/>
      <c r="D108" s="187"/>
      <c r="E108" s="187"/>
      <c r="F108" s="188"/>
      <c r="G108" s="189"/>
      <c r="H108" s="188"/>
      <c r="I108" s="189"/>
      <c r="J108" s="188"/>
      <c r="K108" s="190"/>
      <c r="L108" s="673"/>
      <c r="V108" s="673"/>
      <c r="W108" s="174"/>
      <c r="X108" s="187"/>
      <c r="Y108" s="187"/>
      <c r="Z108" s="187"/>
      <c r="AA108" s="187"/>
      <c r="AB108" s="187"/>
      <c r="AC108" s="187"/>
      <c r="AD108" s="187"/>
      <c r="AE108" s="173"/>
    </row>
    <row r="109" spans="2:31" ht="15.75" thickBot="1" x14ac:dyDescent="0.25">
      <c r="B109" s="674"/>
      <c r="C109" s="192"/>
      <c r="D109" s="192"/>
      <c r="E109" s="192"/>
      <c r="F109" s="182"/>
      <c r="G109" s="193"/>
      <c r="H109" s="182"/>
      <c r="I109" s="193"/>
      <c r="J109" s="182"/>
      <c r="K109" s="180"/>
      <c r="L109" s="674"/>
      <c r="V109" s="674"/>
      <c r="W109" s="191"/>
      <c r="X109" s="192"/>
      <c r="Y109" s="192"/>
      <c r="Z109" s="192"/>
      <c r="AA109" s="192"/>
      <c r="AB109" s="192"/>
      <c r="AC109" s="192"/>
      <c r="AD109" s="192"/>
      <c r="AE109" s="207"/>
    </row>
    <row r="110" spans="2:31" ht="15" customHeight="1" x14ac:dyDescent="0.2">
      <c r="B110" s="672" t="s">
        <v>1088</v>
      </c>
      <c r="C110" s="176"/>
      <c r="D110" s="176"/>
      <c r="E110" s="176"/>
      <c r="F110" s="181"/>
      <c r="G110" s="186"/>
      <c r="H110" s="181"/>
      <c r="I110" s="186"/>
      <c r="J110" s="181"/>
      <c r="K110" s="179"/>
      <c r="L110" s="672" t="s">
        <v>2213</v>
      </c>
      <c r="M110" s="175"/>
      <c r="N110" s="176"/>
      <c r="O110" s="176"/>
      <c r="P110" s="176"/>
      <c r="Q110" s="176"/>
      <c r="R110" s="176"/>
      <c r="S110" s="176"/>
      <c r="T110" s="176"/>
      <c r="U110" s="204"/>
      <c r="V110" s="672" t="s">
        <v>2325</v>
      </c>
      <c r="W110" s="175"/>
      <c r="X110" s="176"/>
      <c r="Y110" s="176"/>
      <c r="Z110" s="176"/>
      <c r="AA110" s="176"/>
      <c r="AB110" s="176"/>
      <c r="AC110" s="176"/>
      <c r="AD110" s="176"/>
      <c r="AE110" s="204"/>
    </row>
    <row r="111" spans="2:31" ht="15.75" thickBot="1" x14ac:dyDescent="0.25">
      <c r="B111" s="673"/>
      <c r="C111" s="212" t="s">
        <v>384</v>
      </c>
      <c r="D111" s="207" t="s">
        <v>375</v>
      </c>
      <c r="E111" s="187"/>
      <c r="F111" s="188"/>
      <c r="G111" s="189"/>
      <c r="H111" s="188"/>
      <c r="I111" s="189"/>
      <c r="J111" s="188"/>
      <c r="K111" s="190"/>
      <c r="L111" s="673"/>
      <c r="M111" s="174"/>
      <c r="N111" s="187"/>
      <c r="O111" s="187"/>
      <c r="P111" s="187"/>
      <c r="Q111" s="187"/>
      <c r="R111" s="187"/>
      <c r="S111" s="187"/>
      <c r="T111" s="187"/>
      <c r="U111" s="173"/>
      <c r="V111" s="673"/>
      <c r="W111" s="174"/>
      <c r="X111" s="187"/>
      <c r="Y111" s="187"/>
      <c r="Z111" s="187"/>
      <c r="AA111" s="187"/>
      <c r="AB111" s="187"/>
      <c r="AC111" s="187"/>
      <c r="AD111" s="187"/>
      <c r="AE111" s="173"/>
    </row>
    <row r="112" spans="2:31" ht="15.75" thickBot="1" x14ac:dyDescent="0.25">
      <c r="B112" s="673"/>
      <c r="C112" s="187"/>
      <c r="D112" s="187"/>
      <c r="E112" s="187"/>
      <c r="F112" s="188"/>
      <c r="G112" s="189"/>
      <c r="H112" s="188"/>
      <c r="I112" s="189"/>
      <c r="J112" s="188"/>
      <c r="K112" s="190"/>
      <c r="L112" s="673"/>
      <c r="M112" s="174"/>
      <c r="N112" s="187"/>
      <c r="O112" s="187"/>
      <c r="P112" s="187"/>
      <c r="Q112" s="187"/>
      <c r="R112" s="187"/>
      <c r="S112" s="187"/>
      <c r="T112" s="187"/>
      <c r="U112" s="173"/>
      <c r="V112" s="673"/>
      <c r="W112" s="174"/>
      <c r="X112" s="187"/>
      <c r="Y112" s="187"/>
      <c r="Z112" s="187"/>
      <c r="AA112" s="187"/>
      <c r="AB112" s="187"/>
      <c r="AC112" s="187"/>
      <c r="AD112" s="187"/>
      <c r="AE112" s="173"/>
    </row>
    <row r="113" spans="2:31" ht="15.75" thickBot="1" x14ac:dyDescent="0.25">
      <c r="B113" s="673"/>
      <c r="C113" s="213" t="s">
        <v>677</v>
      </c>
      <c r="D113" s="207" t="s">
        <v>675</v>
      </c>
      <c r="E113" s="187"/>
      <c r="F113" s="670" t="s">
        <v>679</v>
      </c>
      <c r="G113" s="671"/>
      <c r="H113" s="670" t="s">
        <v>681</v>
      </c>
      <c r="I113" s="671"/>
      <c r="J113" s="670" t="s">
        <v>682</v>
      </c>
      <c r="K113" s="671"/>
      <c r="L113" s="673"/>
      <c r="M113" s="174"/>
      <c r="N113" s="187"/>
      <c r="O113" s="187"/>
      <c r="P113" s="187"/>
      <c r="Q113" s="187"/>
      <c r="R113" s="187"/>
      <c r="S113" s="187"/>
      <c r="T113" s="187"/>
      <c r="U113" s="173"/>
      <c r="V113" s="673"/>
      <c r="W113" s="212" t="s">
        <v>384</v>
      </c>
      <c r="X113" s="207" t="s">
        <v>375</v>
      </c>
      <c r="Y113" s="187"/>
      <c r="Z113" s="187"/>
      <c r="AA113" s="187"/>
      <c r="AB113" s="187"/>
      <c r="AC113" s="187"/>
      <c r="AD113" s="187"/>
      <c r="AE113" s="173"/>
    </row>
    <row r="114" spans="2:31" ht="15.75" thickBot="1" x14ac:dyDescent="0.25">
      <c r="B114" s="673"/>
      <c r="C114" s="214" t="s">
        <v>10</v>
      </c>
      <c r="D114" s="205">
        <v>3</v>
      </c>
      <c r="E114" s="187"/>
      <c r="F114" s="369" t="s">
        <v>680</v>
      </c>
      <c r="G114" s="183" t="s">
        <v>365</v>
      </c>
      <c r="H114" s="369" t="s">
        <v>680</v>
      </c>
      <c r="I114" s="183" t="s">
        <v>365</v>
      </c>
      <c r="J114" s="369" t="s">
        <v>680</v>
      </c>
      <c r="K114" s="183" t="s">
        <v>365</v>
      </c>
      <c r="L114" s="673"/>
      <c r="M114" s="174"/>
      <c r="N114" s="187"/>
      <c r="O114" s="187"/>
      <c r="P114" s="187"/>
      <c r="Q114" s="187"/>
      <c r="R114" s="187"/>
      <c r="S114" s="187"/>
      <c r="T114" s="187"/>
      <c r="U114" s="173"/>
      <c r="V114" s="673"/>
      <c r="W114" s="174"/>
      <c r="X114" s="187"/>
      <c r="Y114" s="187"/>
      <c r="Z114" s="187"/>
      <c r="AA114" s="187"/>
      <c r="AB114" s="187"/>
      <c r="AC114" s="187"/>
      <c r="AD114" s="187"/>
      <c r="AE114" s="173"/>
    </row>
    <row r="115" spans="2:31" ht="15.75" thickBot="1" x14ac:dyDescent="0.25">
      <c r="B115" s="673"/>
      <c r="C115" s="215" t="s">
        <v>678</v>
      </c>
      <c r="D115" s="205">
        <v>49</v>
      </c>
      <c r="E115" s="187"/>
      <c r="F115" s="184">
        <f>GETPIVOTDATA("Falla Detectada V",$C$113)</f>
        <v>52</v>
      </c>
      <c r="G115" s="185">
        <v>1</v>
      </c>
      <c r="H115" s="184">
        <f>GETPIVOTDATA("Falla Detectada V",$C$113,"Ejecutado MTTO","Ejecutado")</f>
        <v>3</v>
      </c>
      <c r="I115" s="185">
        <f>(H115*G115)/F115</f>
        <v>5.7692307692307696E-2</v>
      </c>
      <c r="J115" s="184">
        <f>GETPIVOTDATA("Falla Detectada V",$C$113,"Ejecutado MTTO",)</f>
        <v>49</v>
      </c>
      <c r="K115" s="185">
        <f>G115-I115</f>
        <v>0.94230769230769229</v>
      </c>
      <c r="L115" s="673"/>
      <c r="M115" s="174"/>
      <c r="N115" s="187"/>
      <c r="O115" s="187"/>
      <c r="P115" s="187"/>
      <c r="Q115" s="187"/>
      <c r="R115" s="187"/>
      <c r="S115" s="187"/>
      <c r="T115" s="187"/>
      <c r="U115" s="173"/>
      <c r="V115" s="673"/>
      <c r="W115" s="213" t="s">
        <v>677</v>
      </c>
      <c r="X115" s="207" t="s">
        <v>675</v>
      </c>
      <c r="Y115" s="187"/>
      <c r="Z115" s="670" t="s">
        <v>679</v>
      </c>
      <c r="AA115" s="671"/>
      <c r="AB115" s="670" t="s">
        <v>681</v>
      </c>
      <c r="AC115" s="671"/>
      <c r="AD115" s="670" t="s">
        <v>682</v>
      </c>
      <c r="AE115" s="671"/>
    </row>
    <row r="116" spans="2:31" ht="15.75" thickBot="1" x14ac:dyDescent="0.25">
      <c r="B116" s="673"/>
      <c r="C116" s="215" t="s">
        <v>376</v>
      </c>
      <c r="D116" s="206">
        <v>52</v>
      </c>
      <c r="E116" s="187"/>
      <c r="F116" s="188"/>
      <c r="G116" s="189"/>
      <c r="H116" s="188"/>
      <c r="I116" s="189"/>
      <c r="J116" s="188"/>
      <c r="K116" s="190"/>
      <c r="L116" s="673"/>
      <c r="M116" s="212" t="s">
        <v>384</v>
      </c>
      <c r="N116" s="207" t="s">
        <v>375</v>
      </c>
      <c r="O116" s="187"/>
      <c r="P116" s="187"/>
      <c r="Q116" s="187"/>
      <c r="R116" s="187"/>
      <c r="S116" s="187"/>
      <c r="T116" s="187"/>
      <c r="U116" s="173"/>
      <c r="V116" s="673"/>
      <c r="W116" s="214" t="s">
        <v>678</v>
      </c>
      <c r="X116" s="205">
        <v>27</v>
      </c>
      <c r="Y116" s="187"/>
      <c r="Z116" s="516" t="s">
        <v>680</v>
      </c>
      <c r="AA116" s="520" t="s">
        <v>365</v>
      </c>
      <c r="AB116" s="516" t="s">
        <v>680</v>
      </c>
      <c r="AC116" s="520" t="s">
        <v>365</v>
      </c>
      <c r="AD116" s="516" t="s">
        <v>680</v>
      </c>
      <c r="AE116" s="520" t="s">
        <v>365</v>
      </c>
    </row>
    <row r="117" spans="2:31" ht="15.75" thickBot="1" x14ac:dyDescent="0.25">
      <c r="B117" s="673"/>
      <c r="C117" s="187"/>
      <c r="D117" s="187"/>
      <c r="E117" s="187"/>
      <c r="F117" s="188"/>
      <c r="G117" s="189"/>
      <c r="H117" s="188"/>
      <c r="I117" s="189"/>
      <c r="J117" s="188"/>
      <c r="K117" s="190"/>
      <c r="L117" s="673"/>
      <c r="M117" s="174"/>
      <c r="N117" s="187"/>
      <c r="O117" s="187"/>
      <c r="P117" s="187"/>
      <c r="Q117" s="187"/>
      <c r="R117" s="187"/>
      <c r="S117" s="187"/>
      <c r="T117" s="187"/>
      <c r="U117" s="173"/>
      <c r="V117" s="673"/>
      <c r="W117" s="215" t="s">
        <v>242</v>
      </c>
      <c r="X117" s="205">
        <v>2</v>
      </c>
      <c r="Y117" s="187"/>
      <c r="Z117" s="521">
        <f>GETPIVOTDATA("Falla Detectada V",$W$115)</f>
        <v>29</v>
      </c>
      <c r="AA117" s="522">
        <v>1</v>
      </c>
      <c r="AB117" s="521">
        <f>GETPIVOTDATA("Falla Detectada V",$W$115,"Ejecutado MTTO","Ejecutada")</f>
        <v>2</v>
      </c>
      <c r="AC117" s="522">
        <f>(AB117*AA117)/Z117</f>
        <v>6.8965517241379309E-2</v>
      </c>
      <c r="AD117" s="521">
        <f>GETPIVOTDATA("Falla Detectada V",$W$115,"Ejecutado MTTO",)</f>
        <v>27</v>
      </c>
      <c r="AE117" s="522">
        <f>AA117-AC117</f>
        <v>0.93103448275862066</v>
      </c>
    </row>
    <row r="118" spans="2:31" ht="15.75" thickBot="1" x14ac:dyDescent="0.25">
      <c r="B118" s="673"/>
      <c r="C118" s="187"/>
      <c r="D118" s="187"/>
      <c r="E118" s="187"/>
      <c r="F118" s="188"/>
      <c r="G118" s="189"/>
      <c r="H118" s="188"/>
      <c r="I118" s="189"/>
      <c r="J118" s="188"/>
      <c r="K118" s="190"/>
      <c r="L118" s="673"/>
      <c r="M118" s="213" t="s">
        <v>677</v>
      </c>
      <c r="N118" s="207" t="s">
        <v>675</v>
      </c>
      <c r="O118" s="187"/>
      <c r="P118" s="670" t="s">
        <v>679</v>
      </c>
      <c r="Q118" s="671"/>
      <c r="R118" s="670" t="s">
        <v>681</v>
      </c>
      <c r="S118" s="671"/>
      <c r="T118" s="670" t="s">
        <v>682</v>
      </c>
      <c r="U118" s="671"/>
      <c r="V118" s="673"/>
      <c r="W118" s="215" t="s">
        <v>376</v>
      </c>
      <c r="X118" s="206">
        <v>29</v>
      </c>
      <c r="Y118" s="187"/>
      <c r="Z118" s="187"/>
      <c r="AA118" s="187"/>
      <c r="AB118" s="187"/>
      <c r="AC118" s="187"/>
      <c r="AD118" s="187"/>
      <c r="AE118" s="173"/>
    </row>
    <row r="119" spans="2:31" ht="15.75" thickBot="1" x14ac:dyDescent="0.25">
      <c r="B119" s="673"/>
      <c r="C119" s="187"/>
      <c r="D119" s="187"/>
      <c r="E119" s="187"/>
      <c r="F119" s="188"/>
      <c r="G119" s="189"/>
      <c r="H119" s="188"/>
      <c r="I119" s="189"/>
      <c r="J119" s="188"/>
      <c r="K119" s="190"/>
      <c r="L119" s="673"/>
      <c r="M119" s="215" t="s">
        <v>678</v>
      </c>
      <c r="N119" s="205">
        <v>17</v>
      </c>
      <c r="O119" s="187"/>
      <c r="P119" s="385" t="s">
        <v>680</v>
      </c>
      <c r="Q119" s="183" t="s">
        <v>365</v>
      </c>
      <c r="R119" s="385" t="s">
        <v>680</v>
      </c>
      <c r="S119" s="183" t="s">
        <v>365</v>
      </c>
      <c r="T119" s="385" t="s">
        <v>680</v>
      </c>
      <c r="U119" s="183" t="s">
        <v>365</v>
      </c>
      <c r="V119" s="673"/>
      <c r="W119" s="174"/>
      <c r="X119" s="187"/>
      <c r="Y119" s="187"/>
      <c r="Z119" s="187"/>
      <c r="AA119" s="187"/>
      <c r="AB119" s="187"/>
      <c r="AC119" s="187"/>
      <c r="AD119" s="187"/>
      <c r="AE119" s="173"/>
    </row>
    <row r="120" spans="2:31" ht="15.75" thickBot="1" x14ac:dyDescent="0.25">
      <c r="B120" s="673"/>
      <c r="C120" s="212" t="s">
        <v>385</v>
      </c>
      <c r="D120" s="207" t="s">
        <v>375</v>
      </c>
      <c r="E120" s="187"/>
      <c r="F120" s="188"/>
      <c r="G120" s="189"/>
      <c r="H120" s="188"/>
      <c r="I120" s="189"/>
      <c r="J120" s="188"/>
      <c r="K120" s="190"/>
      <c r="L120" s="673"/>
      <c r="M120" s="215" t="s">
        <v>376</v>
      </c>
      <c r="N120" s="206">
        <v>17</v>
      </c>
      <c r="O120" s="187"/>
      <c r="P120" s="184">
        <f>GETPIVOTDATA("Falla Detectada V",$M$118)</f>
        <v>17</v>
      </c>
      <c r="Q120" s="185">
        <v>1</v>
      </c>
      <c r="R120" s="184"/>
      <c r="S120" s="185">
        <f>(R120*Q120)/P120</f>
        <v>0</v>
      </c>
      <c r="T120" s="184">
        <f>GETPIVOTDATA("Falla Detectada V",$M$118,"Ejecutado MTTO",)</f>
        <v>17</v>
      </c>
      <c r="U120" s="185">
        <f>Q120-S120</f>
        <v>1</v>
      </c>
      <c r="V120" s="673"/>
      <c r="W120" s="174"/>
      <c r="X120" s="187"/>
      <c r="Y120" s="187"/>
      <c r="Z120" s="187"/>
      <c r="AA120" s="187"/>
      <c r="AB120" s="187"/>
      <c r="AC120" s="187"/>
      <c r="AD120" s="187"/>
      <c r="AE120" s="173"/>
    </row>
    <row r="121" spans="2:31" ht="15.75" thickBot="1" x14ac:dyDescent="0.25">
      <c r="B121" s="673"/>
      <c r="C121" s="187"/>
      <c r="D121" s="187"/>
      <c r="E121" s="187"/>
      <c r="F121" s="188"/>
      <c r="G121" s="189"/>
      <c r="H121" s="188"/>
      <c r="I121" s="189"/>
      <c r="J121" s="188"/>
      <c r="K121" s="190"/>
      <c r="L121" s="673"/>
      <c r="M121" s="174"/>
      <c r="N121" s="187"/>
      <c r="O121" s="187"/>
      <c r="P121" s="187"/>
      <c r="Q121" s="187"/>
      <c r="R121" s="187"/>
      <c r="S121" s="187"/>
      <c r="T121" s="187"/>
      <c r="U121" s="173"/>
      <c r="V121" s="673"/>
      <c r="W121" s="174"/>
      <c r="X121" s="187"/>
      <c r="Y121" s="187"/>
      <c r="Z121" s="187"/>
      <c r="AA121" s="187"/>
      <c r="AB121" s="187"/>
      <c r="AC121" s="187"/>
      <c r="AD121" s="187"/>
      <c r="AE121" s="173"/>
    </row>
    <row r="122" spans="2:31" ht="15.75" thickBot="1" x14ac:dyDescent="0.25">
      <c r="B122" s="673"/>
      <c r="C122" s="213" t="s">
        <v>677</v>
      </c>
      <c r="D122" s="207" t="s">
        <v>683</v>
      </c>
      <c r="E122" s="187"/>
      <c r="F122" s="670" t="s">
        <v>679</v>
      </c>
      <c r="G122" s="671"/>
      <c r="H122" s="670" t="s">
        <v>681</v>
      </c>
      <c r="I122" s="671"/>
      <c r="J122" s="670" t="s">
        <v>682</v>
      </c>
      <c r="K122" s="671"/>
      <c r="L122" s="673"/>
      <c r="M122" s="174"/>
      <c r="N122" s="187"/>
      <c r="O122" s="187"/>
      <c r="P122" s="187"/>
      <c r="Q122" s="187"/>
      <c r="R122" s="187"/>
      <c r="S122" s="187"/>
      <c r="T122" s="187"/>
      <c r="U122" s="173"/>
      <c r="V122" s="673"/>
      <c r="W122" s="174"/>
      <c r="X122" s="187"/>
      <c r="Y122" s="187"/>
      <c r="Z122" s="187"/>
      <c r="AA122" s="187"/>
      <c r="AB122" s="187"/>
      <c r="AC122" s="187"/>
      <c r="AD122" s="187"/>
      <c r="AE122" s="173"/>
    </row>
    <row r="123" spans="2:31" x14ac:dyDescent="0.2">
      <c r="B123" s="673"/>
      <c r="C123" s="214" t="s">
        <v>10</v>
      </c>
      <c r="D123" s="205"/>
      <c r="E123" s="187"/>
      <c r="F123" s="369" t="s">
        <v>680</v>
      </c>
      <c r="G123" s="183" t="s">
        <v>365</v>
      </c>
      <c r="H123" s="369" t="s">
        <v>680</v>
      </c>
      <c r="I123" s="183" t="s">
        <v>365</v>
      </c>
      <c r="J123" s="369" t="s">
        <v>680</v>
      </c>
      <c r="K123" s="183" t="s">
        <v>365</v>
      </c>
      <c r="L123" s="673"/>
      <c r="M123" s="174"/>
      <c r="N123" s="187"/>
      <c r="O123" s="187"/>
      <c r="P123" s="187"/>
      <c r="Q123" s="187"/>
      <c r="R123" s="187"/>
      <c r="S123" s="187"/>
      <c r="T123" s="187"/>
      <c r="U123" s="173"/>
      <c r="V123" s="673"/>
      <c r="W123" s="174"/>
      <c r="X123" s="187"/>
      <c r="Y123" s="187"/>
      <c r="Z123" s="187"/>
      <c r="AA123" s="187"/>
      <c r="AB123" s="187"/>
      <c r="AC123" s="187"/>
      <c r="AD123" s="187"/>
      <c r="AE123" s="173"/>
    </row>
    <row r="124" spans="2:31" ht="15.75" thickBot="1" x14ac:dyDescent="0.25">
      <c r="B124" s="673"/>
      <c r="C124" s="215" t="s">
        <v>678</v>
      </c>
      <c r="D124" s="205">
        <v>5</v>
      </c>
      <c r="E124" s="187"/>
      <c r="F124" s="184">
        <f>GETPIVOTDATA("Falla Detectada T",$C$122)</f>
        <v>5</v>
      </c>
      <c r="G124" s="185">
        <v>1</v>
      </c>
      <c r="H124" s="184">
        <f>GETPIVOTDATA("Falla Detectada T",$C$122,"Ejecutado MTTO","Ejecutado")</f>
        <v>0</v>
      </c>
      <c r="I124" s="185">
        <f>(H124*G124)/F124</f>
        <v>0</v>
      </c>
      <c r="J124" s="184">
        <f>GETPIVOTDATA("Falla Detectada T",$C$122,"Ejecutado MTTO",)</f>
        <v>5</v>
      </c>
      <c r="K124" s="185">
        <f>G124-I124</f>
        <v>1</v>
      </c>
      <c r="L124" s="673"/>
      <c r="M124" s="174"/>
      <c r="N124" s="187"/>
      <c r="O124" s="187"/>
      <c r="P124" s="187"/>
      <c r="Q124" s="187"/>
      <c r="R124" s="187"/>
      <c r="S124" s="187"/>
      <c r="T124" s="187"/>
      <c r="U124" s="173"/>
      <c r="V124" s="673"/>
      <c r="W124" s="174"/>
      <c r="X124" s="187"/>
      <c r="Y124" s="187"/>
      <c r="Z124" s="187"/>
      <c r="AA124" s="187"/>
      <c r="AB124" s="187"/>
      <c r="AC124" s="187"/>
      <c r="AD124" s="187"/>
      <c r="AE124" s="173"/>
    </row>
    <row r="125" spans="2:31" ht="15.75" thickBot="1" x14ac:dyDescent="0.25">
      <c r="B125" s="673"/>
      <c r="C125" s="215" t="s">
        <v>376</v>
      </c>
      <c r="D125" s="206">
        <v>5</v>
      </c>
      <c r="E125" s="187"/>
      <c r="F125" s="188"/>
      <c r="G125" s="189"/>
      <c r="H125" s="188"/>
      <c r="I125" s="189"/>
      <c r="J125" s="188"/>
      <c r="K125" s="190"/>
      <c r="L125" s="673"/>
      <c r="M125" s="174"/>
      <c r="N125" s="187"/>
      <c r="O125" s="187"/>
      <c r="P125" s="187"/>
      <c r="Q125" s="187"/>
      <c r="R125" s="187"/>
      <c r="S125" s="187"/>
      <c r="T125" s="187"/>
      <c r="U125" s="173"/>
      <c r="V125" s="673"/>
      <c r="W125" s="174"/>
      <c r="X125" s="187"/>
      <c r="Y125" s="187"/>
      <c r="Z125" s="187"/>
      <c r="AA125" s="187"/>
      <c r="AB125" s="187"/>
      <c r="AC125" s="187"/>
      <c r="AD125" s="187"/>
      <c r="AE125" s="173"/>
    </row>
    <row r="126" spans="2:31" x14ac:dyDescent="0.2">
      <c r="B126" s="673"/>
      <c r="C126" s="187"/>
      <c r="D126" s="187"/>
      <c r="E126" s="187"/>
      <c r="F126" s="188"/>
      <c r="G126" s="189"/>
      <c r="H126" s="188"/>
      <c r="I126" s="189"/>
      <c r="J126" s="188"/>
      <c r="K126" s="190"/>
      <c r="L126" s="673"/>
      <c r="M126" s="174"/>
      <c r="N126" s="187"/>
      <c r="O126" s="187"/>
      <c r="P126" s="187"/>
      <c r="Q126" s="187"/>
      <c r="R126" s="187"/>
      <c r="S126" s="187"/>
      <c r="T126" s="187"/>
      <c r="U126" s="173"/>
      <c r="V126" s="673"/>
      <c r="W126" s="174"/>
      <c r="X126" s="187"/>
      <c r="Y126" s="187"/>
      <c r="Z126" s="187"/>
      <c r="AA126" s="187"/>
      <c r="AB126" s="187"/>
      <c r="AC126" s="187"/>
      <c r="AD126" s="187"/>
      <c r="AE126" s="173"/>
    </row>
    <row r="127" spans="2:31" x14ac:dyDescent="0.2">
      <c r="B127" s="673"/>
      <c r="C127" s="187"/>
      <c r="D127" s="187"/>
      <c r="E127" s="187"/>
      <c r="F127" s="188"/>
      <c r="G127" s="189"/>
      <c r="H127" s="188"/>
      <c r="I127" s="189"/>
      <c r="J127" s="188"/>
      <c r="K127" s="190"/>
      <c r="L127" s="673"/>
      <c r="M127" s="174"/>
      <c r="N127" s="187"/>
      <c r="O127" s="187"/>
      <c r="P127" s="187"/>
      <c r="Q127" s="187"/>
      <c r="R127" s="187"/>
      <c r="S127" s="187"/>
      <c r="T127" s="187"/>
      <c r="U127" s="173"/>
      <c r="V127" s="673"/>
      <c r="W127" s="174"/>
      <c r="X127" s="187"/>
      <c r="Y127" s="187"/>
      <c r="Z127" s="187"/>
      <c r="AA127" s="187"/>
      <c r="AB127" s="187"/>
      <c r="AC127" s="187"/>
      <c r="AD127" s="187"/>
      <c r="AE127" s="173"/>
    </row>
    <row r="128" spans="2:31" x14ac:dyDescent="0.2">
      <c r="B128" s="673"/>
      <c r="C128" s="187"/>
      <c r="D128" s="187"/>
      <c r="E128" s="187"/>
      <c r="F128" s="188"/>
      <c r="G128" s="189"/>
      <c r="H128" s="188"/>
      <c r="I128" s="189"/>
      <c r="J128" s="188"/>
      <c r="K128" s="190"/>
      <c r="L128" s="673"/>
      <c r="M128" s="174"/>
      <c r="N128" s="187"/>
      <c r="O128" s="187"/>
      <c r="P128" s="187"/>
      <c r="Q128" s="187"/>
      <c r="R128" s="187"/>
      <c r="S128" s="187"/>
      <c r="T128" s="187"/>
      <c r="U128" s="173"/>
      <c r="V128" s="673"/>
      <c r="W128" s="174"/>
      <c r="X128" s="187"/>
      <c r="Y128" s="187"/>
      <c r="Z128" s="187"/>
      <c r="AA128" s="187"/>
      <c r="AB128" s="187"/>
      <c r="AC128" s="187"/>
      <c r="AD128" s="187"/>
      <c r="AE128" s="173"/>
    </row>
    <row r="129" spans="2:31" ht="15.75" thickBot="1" x14ac:dyDescent="0.25">
      <c r="B129" s="673"/>
      <c r="C129" s="212" t="s">
        <v>386</v>
      </c>
      <c r="D129" s="207" t="s">
        <v>676</v>
      </c>
      <c r="E129" s="187"/>
      <c r="F129" s="188"/>
      <c r="G129" s="189"/>
      <c r="H129" s="188"/>
      <c r="I129" s="189"/>
      <c r="J129" s="188"/>
      <c r="K129" s="190"/>
      <c r="L129" s="673"/>
      <c r="M129" s="174"/>
      <c r="N129" s="187"/>
      <c r="O129" s="187"/>
      <c r="P129" s="187"/>
      <c r="Q129" s="187"/>
      <c r="R129" s="187"/>
      <c r="S129" s="187"/>
      <c r="T129" s="187"/>
      <c r="U129" s="173"/>
      <c r="V129" s="673"/>
      <c r="W129" s="174"/>
      <c r="X129" s="187"/>
      <c r="Y129" s="187"/>
      <c r="Z129" s="187"/>
      <c r="AA129" s="187"/>
      <c r="AB129" s="187"/>
      <c r="AC129" s="187"/>
      <c r="AD129" s="187"/>
      <c r="AE129" s="173"/>
    </row>
    <row r="130" spans="2:31" ht="15.75" thickBot="1" x14ac:dyDescent="0.25">
      <c r="B130" s="673"/>
      <c r="C130" s="187"/>
      <c r="D130" s="187"/>
      <c r="E130" s="187"/>
      <c r="F130" s="188"/>
      <c r="G130" s="189"/>
      <c r="H130" s="188"/>
      <c r="I130" s="189"/>
      <c r="J130" s="188"/>
      <c r="K130" s="190"/>
      <c r="L130" s="673"/>
      <c r="M130" s="174"/>
      <c r="N130" s="187"/>
      <c r="O130" s="187"/>
      <c r="P130" s="187"/>
      <c r="Q130" s="187"/>
      <c r="R130" s="187"/>
      <c r="S130" s="187"/>
      <c r="T130" s="187"/>
      <c r="U130" s="173"/>
      <c r="V130" s="673"/>
      <c r="W130" s="174"/>
      <c r="X130" s="187"/>
      <c r="Y130" s="187"/>
      <c r="Z130" s="187"/>
      <c r="AA130" s="187"/>
      <c r="AB130" s="187"/>
      <c r="AC130" s="187"/>
      <c r="AD130" s="187"/>
      <c r="AE130" s="173"/>
    </row>
    <row r="131" spans="2:31" ht="15.75" thickBot="1" x14ac:dyDescent="0.25">
      <c r="B131" s="673"/>
      <c r="C131" s="213" t="s">
        <v>677</v>
      </c>
      <c r="D131" s="207" t="s">
        <v>685</v>
      </c>
      <c r="E131" s="187"/>
      <c r="F131" s="670" t="s">
        <v>679</v>
      </c>
      <c r="G131" s="671"/>
      <c r="H131" s="670" t="s">
        <v>681</v>
      </c>
      <c r="I131" s="671"/>
      <c r="J131" s="670" t="s">
        <v>682</v>
      </c>
      <c r="K131" s="671"/>
      <c r="L131" s="673"/>
      <c r="M131" s="174"/>
      <c r="N131" s="187"/>
      <c r="O131" s="187"/>
      <c r="P131" s="187"/>
      <c r="Q131" s="187"/>
      <c r="R131" s="187"/>
      <c r="S131" s="187"/>
      <c r="T131" s="187"/>
      <c r="U131" s="173"/>
      <c r="V131" s="673"/>
      <c r="W131" s="174"/>
      <c r="X131" s="187"/>
      <c r="Y131" s="187"/>
      <c r="Z131" s="187"/>
      <c r="AA131" s="187"/>
      <c r="AB131" s="187"/>
      <c r="AC131" s="187"/>
      <c r="AD131" s="187"/>
      <c r="AE131" s="173"/>
    </row>
    <row r="132" spans="2:31" x14ac:dyDescent="0.2">
      <c r="B132" s="673"/>
      <c r="C132" s="214" t="s">
        <v>10</v>
      </c>
      <c r="D132" s="205"/>
      <c r="E132" s="187"/>
      <c r="F132" s="369" t="s">
        <v>680</v>
      </c>
      <c r="G132" s="183" t="s">
        <v>365</v>
      </c>
      <c r="H132" s="369" t="s">
        <v>680</v>
      </c>
      <c r="I132" s="183" t="s">
        <v>365</v>
      </c>
      <c r="J132" s="369" t="s">
        <v>680</v>
      </c>
      <c r="K132" s="183" t="s">
        <v>365</v>
      </c>
      <c r="L132" s="673"/>
      <c r="M132" s="174"/>
      <c r="N132" s="187"/>
      <c r="O132" s="187"/>
      <c r="P132" s="187"/>
      <c r="Q132" s="187"/>
      <c r="R132" s="187"/>
      <c r="S132" s="187"/>
      <c r="T132" s="187"/>
      <c r="U132" s="173"/>
      <c r="V132" s="673"/>
      <c r="W132" s="174"/>
      <c r="X132" s="187"/>
      <c r="Y132" s="187"/>
      <c r="Z132" s="187"/>
      <c r="AA132" s="187"/>
      <c r="AB132" s="187"/>
      <c r="AC132" s="187"/>
      <c r="AD132" s="187"/>
      <c r="AE132" s="173"/>
    </row>
    <row r="133" spans="2:31" ht="15.75" thickBot="1" x14ac:dyDescent="0.25">
      <c r="B133" s="673"/>
      <c r="C133" s="215" t="s">
        <v>678</v>
      </c>
      <c r="D133" s="205">
        <v>3</v>
      </c>
      <c r="E133" s="187"/>
      <c r="F133" s="184">
        <f>GETPIVOTDATA("Falla Detectada UT",$C$131)</f>
        <v>3</v>
      </c>
      <c r="G133" s="185">
        <v>1</v>
      </c>
      <c r="H133" s="184">
        <f>GETPIVOTDATA("Falla Detectada UT",$C$131,"Ejecutado MTTO","Ejecutado")</f>
        <v>0</v>
      </c>
      <c r="I133" s="185">
        <f>(H133*G133)/F133</f>
        <v>0</v>
      </c>
      <c r="J133" s="184">
        <f>GETPIVOTDATA("Falla Detectada UT",$C$131,"Ejecutado MTTO",)</f>
        <v>3</v>
      </c>
      <c r="K133" s="185">
        <f>G133-I133</f>
        <v>1</v>
      </c>
      <c r="L133" s="673"/>
      <c r="M133" s="174"/>
      <c r="N133" s="187"/>
      <c r="O133" s="187"/>
      <c r="P133" s="187"/>
      <c r="Q133" s="187"/>
      <c r="R133" s="187"/>
      <c r="S133" s="187"/>
      <c r="T133" s="187"/>
      <c r="U133" s="173"/>
      <c r="V133" s="673"/>
      <c r="W133" s="174"/>
      <c r="X133" s="187"/>
      <c r="Y133" s="187"/>
      <c r="Z133" s="187"/>
      <c r="AA133" s="187"/>
      <c r="AB133" s="187"/>
      <c r="AC133" s="187"/>
      <c r="AD133" s="187"/>
      <c r="AE133" s="173"/>
    </row>
    <row r="134" spans="2:31" ht="15.75" thickBot="1" x14ac:dyDescent="0.25">
      <c r="B134" s="673"/>
      <c r="C134" s="215" t="s">
        <v>376</v>
      </c>
      <c r="D134" s="206">
        <v>3</v>
      </c>
      <c r="E134" s="187"/>
      <c r="F134" s="188"/>
      <c r="G134" s="189"/>
      <c r="H134" s="188"/>
      <c r="I134" s="189"/>
      <c r="J134" s="188"/>
      <c r="K134" s="190"/>
      <c r="L134" s="673"/>
      <c r="M134" s="174"/>
      <c r="N134" s="187"/>
      <c r="O134" s="187"/>
      <c r="P134" s="187"/>
      <c r="Q134" s="187"/>
      <c r="R134" s="187"/>
      <c r="S134" s="187"/>
      <c r="T134" s="187"/>
      <c r="U134" s="173"/>
      <c r="V134" s="673"/>
      <c r="W134" s="174"/>
      <c r="X134" s="187"/>
      <c r="Y134" s="187"/>
      <c r="Z134" s="187"/>
      <c r="AA134" s="187"/>
      <c r="AB134" s="187"/>
      <c r="AC134" s="187"/>
      <c r="AD134" s="187"/>
      <c r="AE134" s="173"/>
    </row>
    <row r="135" spans="2:31" ht="15.75" thickBot="1" x14ac:dyDescent="0.25">
      <c r="B135" s="674"/>
      <c r="C135" s="192"/>
      <c r="D135" s="192"/>
      <c r="E135" s="192"/>
      <c r="F135" s="182"/>
      <c r="G135" s="193"/>
      <c r="H135" s="182"/>
      <c r="I135" s="193"/>
      <c r="J135" s="182"/>
      <c r="K135" s="180"/>
      <c r="L135" s="674"/>
      <c r="M135" s="191"/>
      <c r="N135" s="192"/>
      <c r="O135" s="192"/>
      <c r="P135" s="192"/>
      <c r="Q135" s="192"/>
      <c r="R135" s="192"/>
      <c r="S135" s="192"/>
      <c r="T135" s="192"/>
      <c r="U135" s="207"/>
      <c r="V135" s="674"/>
      <c r="W135" s="191"/>
      <c r="X135" s="192"/>
      <c r="Y135" s="192"/>
      <c r="Z135" s="192"/>
      <c r="AA135" s="192"/>
      <c r="AB135" s="192"/>
      <c r="AC135" s="192"/>
      <c r="AD135" s="192"/>
      <c r="AE135" s="207"/>
    </row>
    <row r="136" spans="2:31" x14ac:dyDescent="0.2">
      <c r="B136" s="672" t="s">
        <v>2212</v>
      </c>
      <c r="C136" s="175"/>
      <c r="D136" s="176"/>
      <c r="E136" s="176"/>
      <c r="F136" s="176"/>
      <c r="G136" s="176"/>
      <c r="H136" s="176"/>
      <c r="I136" s="176"/>
      <c r="J136" s="176"/>
      <c r="K136" s="204"/>
      <c r="V136" s="672" t="s">
        <v>2212</v>
      </c>
    </row>
    <row r="137" spans="2:31" x14ac:dyDescent="0.2">
      <c r="B137" s="673"/>
      <c r="C137" s="174"/>
      <c r="D137" s="187"/>
      <c r="E137" s="187"/>
      <c r="F137" s="187"/>
      <c r="G137" s="187"/>
      <c r="H137" s="187"/>
      <c r="I137" s="187"/>
      <c r="J137" s="187"/>
      <c r="K137" s="173"/>
      <c r="V137" s="673"/>
    </row>
    <row r="138" spans="2:31" x14ac:dyDescent="0.2">
      <c r="B138" s="673"/>
      <c r="C138" s="174"/>
      <c r="D138" s="187"/>
      <c r="E138" s="187"/>
      <c r="F138" s="187"/>
      <c r="G138" s="187"/>
      <c r="H138" s="187"/>
      <c r="I138" s="187"/>
      <c r="J138" s="187"/>
      <c r="K138" s="173"/>
      <c r="V138" s="673"/>
    </row>
    <row r="139" spans="2:31" x14ac:dyDescent="0.2">
      <c r="B139" s="673"/>
      <c r="C139" s="174"/>
      <c r="D139" s="187"/>
      <c r="E139" s="187"/>
      <c r="F139" s="187"/>
      <c r="G139" s="187"/>
      <c r="H139" s="187"/>
      <c r="I139" s="187"/>
      <c r="J139" s="187"/>
      <c r="K139" s="173"/>
      <c r="V139" s="673"/>
    </row>
    <row r="140" spans="2:31" x14ac:dyDescent="0.2">
      <c r="B140" s="673"/>
      <c r="C140" s="174"/>
      <c r="D140" s="187"/>
      <c r="E140" s="187"/>
      <c r="F140" s="187"/>
      <c r="G140" s="187"/>
      <c r="H140" s="187"/>
      <c r="I140" s="187"/>
      <c r="J140" s="187"/>
      <c r="K140" s="173"/>
      <c r="V140" s="673"/>
    </row>
    <row r="141" spans="2:31" ht="15.75" thickBot="1" x14ac:dyDescent="0.25">
      <c r="B141" s="673"/>
      <c r="C141" s="212" t="s">
        <v>384</v>
      </c>
      <c r="D141" s="207" t="s">
        <v>375</v>
      </c>
      <c r="E141" s="187"/>
      <c r="F141" s="187"/>
      <c r="G141" s="187"/>
      <c r="H141" s="187"/>
      <c r="I141" s="187"/>
      <c r="J141" s="187"/>
      <c r="K141" s="173"/>
      <c r="V141" s="673"/>
    </row>
    <row r="142" spans="2:31" ht="15.75" thickBot="1" x14ac:dyDescent="0.25">
      <c r="B142" s="673"/>
      <c r="C142" s="174"/>
      <c r="D142" s="187"/>
      <c r="E142" s="187"/>
      <c r="F142" s="187"/>
      <c r="G142" s="187"/>
      <c r="H142" s="187"/>
      <c r="I142" s="187"/>
      <c r="J142" s="187"/>
      <c r="K142" s="173"/>
      <c r="V142" s="673"/>
    </row>
    <row r="143" spans="2:31" ht="15.75" thickBot="1" x14ac:dyDescent="0.25">
      <c r="B143" s="673"/>
      <c r="C143" s="213" t="s">
        <v>677</v>
      </c>
      <c r="D143" s="207" t="s">
        <v>675</v>
      </c>
      <c r="E143" s="187"/>
      <c r="F143" s="670" t="s">
        <v>679</v>
      </c>
      <c r="G143" s="671"/>
      <c r="H143" s="670" t="s">
        <v>681</v>
      </c>
      <c r="I143" s="671"/>
      <c r="J143" s="670" t="s">
        <v>682</v>
      </c>
      <c r="K143" s="671"/>
      <c r="V143" s="673"/>
    </row>
    <row r="144" spans="2:31" ht="15.75" thickBot="1" x14ac:dyDescent="0.25">
      <c r="B144" s="673"/>
      <c r="C144" s="215" t="s">
        <v>678</v>
      </c>
      <c r="D144" s="205">
        <v>64</v>
      </c>
      <c r="E144" s="187"/>
      <c r="F144" s="385" t="s">
        <v>680</v>
      </c>
      <c r="G144" s="183" t="s">
        <v>365</v>
      </c>
      <c r="H144" s="385" t="s">
        <v>680</v>
      </c>
      <c r="I144" s="183" t="s">
        <v>365</v>
      </c>
      <c r="J144" s="385" t="s">
        <v>680</v>
      </c>
      <c r="K144" s="183" t="s">
        <v>365</v>
      </c>
      <c r="V144" s="673"/>
    </row>
    <row r="145" spans="2:22" ht="15.75" thickBot="1" x14ac:dyDescent="0.25">
      <c r="B145" s="673"/>
      <c r="C145" s="215" t="s">
        <v>376</v>
      </c>
      <c r="D145" s="206">
        <v>64</v>
      </c>
      <c r="E145" s="187"/>
      <c r="F145" s="184">
        <f>GETPIVOTDATA("Falla Detectada V",$C$143)</f>
        <v>64</v>
      </c>
      <c r="G145" s="185">
        <v>1</v>
      </c>
      <c r="H145" s="184"/>
      <c r="I145" s="185">
        <f>(H145*G145)/F145</f>
        <v>0</v>
      </c>
      <c r="J145" s="184">
        <f>GETPIVOTDATA("Falla Detectada V",$C$143,"Ejecutado MTTO",)</f>
        <v>64</v>
      </c>
      <c r="K145" s="185">
        <f>G145-I145</f>
        <v>1</v>
      </c>
      <c r="V145" s="673"/>
    </row>
    <row r="146" spans="2:22" x14ac:dyDescent="0.2">
      <c r="B146" s="673"/>
      <c r="C146" s="174"/>
      <c r="D146" s="187"/>
      <c r="E146" s="187"/>
      <c r="F146" s="187"/>
      <c r="G146" s="187"/>
      <c r="H146" s="187"/>
      <c r="I146" s="187"/>
      <c r="J146" s="187"/>
      <c r="K146" s="173"/>
      <c r="V146" s="673"/>
    </row>
    <row r="147" spans="2:22" x14ac:dyDescent="0.2">
      <c r="B147" s="673"/>
      <c r="C147" s="174"/>
      <c r="D147" s="187"/>
      <c r="E147" s="187"/>
      <c r="F147" s="187"/>
      <c r="G147" s="187"/>
      <c r="H147" s="187"/>
      <c r="I147" s="187"/>
      <c r="J147" s="187"/>
      <c r="K147" s="173"/>
      <c r="V147" s="673"/>
    </row>
    <row r="148" spans="2:22" x14ac:dyDescent="0.2">
      <c r="B148" s="673"/>
      <c r="C148" s="174"/>
      <c r="D148" s="187"/>
      <c r="E148" s="187"/>
      <c r="F148" s="187"/>
      <c r="G148" s="187"/>
      <c r="H148" s="187"/>
      <c r="I148" s="187"/>
      <c r="J148" s="187"/>
      <c r="K148" s="173"/>
      <c r="V148" s="673"/>
    </row>
    <row r="149" spans="2:22" x14ac:dyDescent="0.2">
      <c r="B149" s="673"/>
      <c r="C149" s="174"/>
      <c r="D149" s="187"/>
      <c r="E149" s="187"/>
      <c r="F149" s="187"/>
      <c r="G149" s="187"/>
      <c r="H149" s="187"/>
      <c r="I149" s="187"/>
      <c r="J149" s="187"/>
      <c r="K149" s="173"/>
      <c r="V149" s="673"/>
    </row>
    <row r="150" spans="2:22" x14ac:dyDescent="0.2">
      <c r="B150" s="673"/>
      <c r="C150" s="174"/>
      <c r="D150" s="187"/>
      <c r="E150" s="187"/>
      <c r="F150" s="187"/>
      <c r="G150" s="187"/>
      <c r="H150" s="187"/>
      <c r="I150" s="187"/>
      <c r="J150" s="187"/>
      <c r="K150" s="173"/>
      <c r="V150" s="673"/>
    </row>
    <row r="151" spans="2:22" x14ac:dyDescent="0.2">
      <c r="B151" s="673"/>
      <c r="C151" s="174"/>
      <c r="D151" s="187"/>
      <c r="E151" s="187"/>
      <c r="F151" s="187"/>
      <c r="G151" s="187"/>
      <c r="H151" s="187"/>
      <c r="I151" s="187"/>
      <c r="J151" s="187"/>
      <c r="K151" s="173"/>
      <c r="V151" s="673"/>
    </row>
    <row r="152" spans="2:22" x14ac:dyDescent="0.2">
      <c r="B152" s="673"/>
      <c r="C152" s="174"/>
      <c r="D152" s="187"/>
      <c r="E152" s="187"/>
      <c r="F152" s="187"/>
      <c r="G152" s="187"/>
      <c r="H152" s="187"/>
      <c r="I152" s="187"/>
      <c r="J152" s="187"/>
      <c r="K152" s="173"/>
      <c r="V152" s="673"/>
    </row>
    <row r="153" spans="2:22" x14ac:dyDescent="0.2">
      <c r="B153" s="673"/>
      <c r="C153" s="174"/>
      <c r="D153" s="187"/>
      <c r="E153" s="187"/>
      <c r="F153" s="187"/>
      <c r="G153" s="187"/>
      <c r="H153" s="187"/>
      <c r="I153" s="187"/>
      <c r="J153" s="187"/>
      <c r="K153" s="173"/>
      <c r="V153" s="673"/>
    </row>
    <row r="154" spans="2:22" x14ac:dyDescent="0.2">
      <c r="B154" s="673"/>
      <c r="C154" s="174"/>
      <c r="D154" s="187"/>
      <c r="E154" s="187"/>
      <c r="F154" s="187"/>
      <c r="G154" s="187"/>
      <c r="H154" s="187"/>
      <c r="I154" s="187"/>
      <c r="J154" s="187"/>
      <c r="K154" s="173"/>
      <c r="V154" s="673"/>
    </row>
    <row r="155" spans="2:22" x14ac:dyDescent="0.2">
      <c r="B155" s="673"/>
      <c r="C155" s="174"/>
      <c r="D155" s="187"/>
      <c r="E155" s="187"/>
      <c r="F155" s="187"/>
      <c r="G155" s="187"/>
      <c r="H155" s="187"/>
      <c r="I155" s="187"/>
      <c r="J155" s="187"/>
      <c r="K155" s="173"/>
      <c r="V155" s="673"/>
    </row>
    <row r="156" spans="2:22" x14ac:dyDescent="0.2">
      <c r="B156" s="673"/>
      <c r="C156" s="174"/>
      <c r="D156" s="187"/>
      <c r="E156" s="187"/>
      <c r="F156" s="187"/>
      <c r="G156" s="187"/>
      <c r="H156" s="187"/>
      <c r="I156" s="187"/>
      <c r="J156" s="187"/>
      <c r="K156" s="173"/>
      <c r="V156" s="673"/>
    </row>
    <row r="157" spans="2:22" x14ac:dyDescent="0.2">
      <c r="B157" s="673"/>
      <c r="C157" s="174"/>
      <c r="D157" s="187"/>
      <c r="E157" s="187"/>
      <c r="F157" s="187"/>
      <c r="G157" s="187"/>
      <c r="H157" s="187"/>
      <c r="I157" s="187"/>
      <c r="J157" s="187"/>
      <c r="K157" s="173"/>
      <c r="V157" s="673"/>
    </row>
    <row r="158" spans="2:22" x14ac:dyDescent="0.2">
      <c r="B158" s="673"/>
      <c r="C158" s="174"/>
      <c r="D158" s="187"/>
      <c r="E158" s="187"/>
      <c r="F158" s="187"/>
      <c r="G158" s="187"/>
      <c r="H158" s="187"/>
      <c r="I158" s="187"/>
      <c r="J158" s="187"/>
      <c r="K158" s="173"/>
      <c r="V158" s="673"/>
    </row>
    <row r="159" spans="2:22" x14ac:dyDescent="0.2">
      <c r="B159" s="673"/>
      <c r="C159" s="174"/>
      <c r="D159" s="187"/>
      <c r="E159" s="187"/>
      <c r="F159" s="187"/>
      <c r="G159" s="187"/>
      <c r="H159" s="187"/>
      <c r="I159" s="187"/>
      <c r="J159" s="187"/>
      <c r="K159" s="173"/>
      <c r="V159" s="673"/>
    </row>
    <row r="160" spans="2:22" x14ac:dyDescent="0.2">
      <c r="B160" s="673"/>
      <c r="C160" s="174"/>
      <c r="D160" s="187"/>
      <c r="E160" s="187"/>
      <c r="F160" s="187"/>
      <c r="G160" s="187"/>
      <c r="H160" s="187"/>
      <c r="I160" s="187"/>
      <c r="J160" s="187"/>
      <c r="K160" s="173"/>
      <c r="V160" s="673"/>
    </row>
    <row r="161" spans="2:22" ht="15.75" thickBot="1" x14ac:dyDescent="0.25">
      <c r="B161" s="674"/>
      <c r="C161" s="191"/>
      <c r="D161" s="192"/>
      <c r="E161" s="192"/>
      <c r="F161" s="192"/>
      <c r="G161" s="192"/>
      <c r="H161" s="192"/>
      <c r="I161" s="192"/>
      <c r="J161" s="192"/>
      <c r="K161" s="207"/>
      <c r="V161" s="674"/>
    </row>
  </sheetData>
  <mergeCells count="108">
    <mergeCell ref="B57:B82"/>
    <mergeCell ref="H95:I95"/>
    <mergeCell ref="J95:K95"/>
    <mergeCell ref="B83:B109"/>
    <mergeCell ref="F86:G86"/>
    <mergeCell ref="H86:I86"/>
    <mergeCell ref="J86:K86"/>
    <mergeCell ref="F78:G78"/>
    <mergeCell ref="H78:I78"/>
    <mergeCell ref="H104:I104"/>
    <mergeCell ref="J104:K104"/>
    <mergeCell ref="F95:G95"/>
    <mergeCell ref="F69:G69"/>
    <mergeCell ref="H69:I69"/>
    <mergeCell ref="J69:K69"/>
    <mergeCell ref="F131:G131"/>
    <mergeCell ref="H131:I131"/>
    <mergeCell ref="J131:K131"/>
    <mergeCell ref="B110:B135"/>
    <mergeCell ref="F113:G113"/>
    <mergeCell ref="H113:I113"/>
    <mergeCell ref="J113:K113"/>
    <mergeCell ref="F122:G122"/>
    <mergeCell ref="H122:I122"/>
    <mergeCell ref="J122:K122"/>
    <mergeCell ref="AB17:AC17"/>
    <mergeCell ref="AD17:AE17"/>
    <mergeCell ref="P34:Q34"/>
    <mergeCell ref="P8:Q8"/>
    <mergeCell ref="R8:S8"/>
    <mergeCell ref="T8:U8"/>
    <mergeCell ref="P17:Q17"/>
    <mergeCell ref="R17:S17"/>
    <mergeCell ref="T17:U17"/>
    <mergeCell ref="R25:S25"/>
    <mergeCell ref="T25:U25"/>
    <mergeCell ref="AD34:AE34"/>
    <mergeCell ref="B2:AE4"/>
    <mergeCell ref="V5:V30"/>
    <mergeCell ref="Z8:AA8"/>
    <mergeCell ref="AB8:AC8"/>
    <mergeCell ref="AD8:AE8"/>
    <mergeCell ref="Z17:AA17"/>
    <mergeCell ref="R60:S60"/>
    <mergeCell ref="T60:U60"/>
    <mergeCell ref="P69:Q69"/>
    <mergeCell ref="R69:S69"/>
    <mergeCell ref="T69:U69"/>
    <mergeCell ref="F34:G34"/>
    <mergeCell ref="H34:I34"/>
    <mergeCell ref="J34:K34"/>
    <mergeCell ref="B5:B30"/>
    <mergeCell ref="B31:B56"/>
    <mergeCell ref="F26:G26"/>
    <mergeCell ref="H26:I26"/>
    <mergeCell ref="J26:K26"/>
    <mergeCell ref="F8:G8"/>
    <mergeCell ref="H8:I8"/>
    <mergeCell ref="J8:K8"/>
    <mergeCell ref="F17:G17"/>
    <mergeCell ref="H17:I17"/>
    <mergeCell ref="H43:I43"/>
    <mergeCell ref="J43:K43"/>
    <mergeCell ref="F52:G52"/>
    <mergeCell ref="H52:I52"/>
    <mergeCell ref="L5:L30"/>
    <mergeCell ref="P25:Q25"/>
    <mergeCell ref="F60:G60"/>
    <mergeCell ref="H60:I60"/>
    <mergeCell ref="J60:K60"/>
    <mergeCell ref="J17:K17"/>
    <mergeCell ref="J52:K52"/>
    <mergeCell ref="B136:B161"/>
    <mergeCell ref="J143:K143"/>
    <mergeCell ref="V31:V56"/>
    <mergeCell ref="Z34:AA34"/>
    <mergeCell ref="AB34:AC34"/>
    <mergeCell ref="Z61:AA61"/>
    <mergeCell ref="AB61:AC61"/>
    <mergeCell ref="L31:L56"/>
    <mergeCell ref="F43:G43"/>
    <mergeCell ref="J78:K78"/>
    <mergeCell ref="T43:U43"/>
    <mergeCell ref="P53:Q53"/>
    <mergeCell ref="R53:S53"/>
    <mergeCell ref="T53:U53"/>
    <mergeCell ref="F143:G143"/>
    <mergeCell ref="H143:I143"/>
    <mergeCell ref="P60:Q60"/>
    <mergeCell ref="L57:L82"/>
    <mergeCell ref="R34:S34"/>
    <mergeCell ref="P43:Q43"/>
    <mergeCell ref="R43:S43"/>
    <mergeCell ref="T34:U34"/>
    <mergeCell ref="L83:L109"/>
    <mergeCell ref="F104:G104"/>
    <mergeCell ref="AD61:AE61"/>
    <mergeCell ref="V57:V82"/>
    <mergeCell ref="V110:V135"/>
    <mergeCell ref="V83:V109"/>
    <mergeCell ref="V136:V161"/>
    <mergeCell ref="Z115:AA115"/>
    <mergeCell ref="AB115:AC115"/>
    <mergeCell ref="AD115:AE115"/>
    <mergeCell ref="L110:L135"/>
    <mergeCell ref="P118:Q118"/>
    <mergeCell ref="R118:S118"/>
    <mergeCell ref="T118:U118"/>
  </mergeCells>
  <pageMargins left="0.7" right="0.7" top="0.75" bottom="0.75" header="0.3" footer="0.3"/>
  <pageSetup orientation="portrait" verticalDpi="0" r:id="rId3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tint="0.59999389629810485"/>
  </sheetPr>
  <dimension ref="B2:R824"/>
  <sheetViews>
    <sheetView topLeftCell="D72" zoomScale="60" zoomScaleNormal="60" workbookViewId="0">
      <selection activeCell="J119" sqref="J119:K119"/>
    </sheetView>
  </sheetViews>
  <sheetFormatPr defaultColWidth="10.76171875" defaultRowHeight="15" x14ac:dyDescent="0.2"/>
  <cols>
    <col min="1" max="1" width="2.6875" customWidth="1"/>
    <col min="2" max="2" width="5.37890625" customWidth="1"/>
    <col min="3" max="3" width="12.23828125" style="52" customWidth="1"/>
    <col min="4" max="4" width="23.40625" style="6" customWidth="1"/>
    <col min="5" max="5" width="20.17578125" bestFit="1" customWidth="1"/>
    <col min="6" max="6" width="14.2578125" style="6" customWidth="1"/>
    <col min="7" max="7" width="15.46875" customWidth="1"/>
    <col min="8" max="8" width="19.90625" bestFit="1" customWidth="1"/>
    <col min="9" max="9" width="21.7890625" bestFit="1" customWidth="1"/>
    <col min="10" max="10" width="52.73046875" bestFit="1" customWidth="1"/>
    <col min="11" max="11" width="35.91796875" bestFit="1" customWidth="1"/>
    <col min="12" max="12" width="13.5859375" style="239" customWidth="1"/>
    <col min="13" max="13" width="15.87109375" style="6" customWidth="1"/>
    <col min="14" max="14" width="24.48046875" style="6" bestFit="1" customWidth="1"/>
    <col min="15" max="15" width="16.0078125" style="6" customWidth="1"/>
    <col min="16" max="16" width="23.67578125" style="6" customWidth="1"/>
    <col min="17" max="17" width="27.3046875" style="6" bestFit="1" customWidth="1"/>
    <col min="18" max="18" width="69.27734375" bestFit="1" customWidth="1"/>
  </cols>
  <sheetData>
    <row r="2" spans="2:18" s="234" customFormat="1" ht="32.1" customHeight="1" x14ac:dyDescent="0.2">
      <c r="B2" s="688"/>
      <c r="C2" s="689"/>
      <c r="D2" s="689"/>
      <c r="E2" s="692" t="s">
        <v>698</v>
      </c>
      <c r="F2" s="693"/>
      <c r="G2" s="693"/>
      <c r="H2" s="693"/>
      <c r="I2" s="693"/>
      <c r="J2" s="693"/>
      <c r="K2" s="693"/>
      <c r="L2" s="693"/>
      <c r="M2" s="693"/>
      <c r="N2" s="693"/>
      <c r="O2" s="693"/>
      <c r="P2" s="693"/>
      <c r="Q2" s="694"/>
      <c r="R2" s="476" t="s">
        <v>699</v>
      </c>
    </row>
    <row r="3" spans="2:18" s="234" customFormat="1" ht="32.1" customHeight="1" x14ac:dyDescent="0.2">
      <c r="B3" s="690"/>
      <c r="C3" s="566"/>
      <c r="D3" s="566"/>
      <c r="E3" s="695"/>
      <c r="F3" s="696"/>
      <c r="G3" s="696"/>
      <c r="H3" s="696"/>
      <c r="I3" s="696"/>
      <c r="J3" s="696"/>
      <c r="K3" s="696"/>
      <c r="L3" s="696"/>
      <c r="M3" s="696"/>
      <c r="N3" s="696"/>
      <c r="O3" s="696"/>
      <c r="P3" s="696"/>
      <c r="Q3" s="697"/>
      <c r="R3" s="476" t="s">
        <v>700</v>
      </c>
    </row>
    <row r="4" spans="2:18" s="234" customFormat="1" ht="27.95" customHeight="1" x14ac:dyDescent="0.2">
      <c r="B4" s="690"/>
      <c r="C4" s="566"/>
      <c r="D4" s="566"/>
      <c r="E4" s="698" t="s">
        <v>1805</v>
      </c>
      <c r="F4" s="698"/>
      <c r="G4" s="698"/>
      <c r="H4" s="698"/>
      <c r="I4" s="698"/>
      <c r="J4" s="698"/>
      <c r="K4" s="698"/>
      <c r="L4" s="698"/>
      <c r="M4" s="698"/>
      <c r="N4" s="698"/>
      <c r="O4" s="698"/>
      <c r="P4" s="698"/>
      <c r="Q4" s="698"/>
      <c r="R4" s="699" t="s">
        <v>1806</v>
      </c>
    </row>
    <row r="5" spans="2:18" s="234" customFormat="1" ht="27.95" customHeight="1" x14ac:dyDescent="0.2">
      <c r="B5" s="691"/>
      <c r="C5" s="569"/>
      <c r="D5" s="569"/>
      <c r="E5" s="698"/>
      <c r="F5" s="698"/>
      <c r="G5" s="698"/>
      <c r="H5" s="698"/>
      <c r="I5" s="698"/>
      <c r="J5" s="698"/>
      <c r="K5" s="698"/>
      <c r="L5" s="698"/>
      <c r="M5" s="698"/>
      <c r="N5" s="698"/>
      <c r="O5" s="698"/>
      <c r="P5" s="698"/>
      <c r="Q5" s="698"/>
      <c r="R5" s="700"/>
    </row>
    <row r="6" spans="2:18" s="234" customFormat="1" ht="11.45" customHeight="1" x14ac:dyDescent="0.2">
      <c r="B6" s="701"/>
      <c r="C6" s="701"/>
      <c r="D6" s="701"/>
      <c r="E6" s="701"/>
      <c r="F6" s="701"/>
      <c r="G6" s="701"/>
      <c r="H6" s="701"/>
      <c r="I6" s="701"/>
      <c r="J6" s="701"/>
      <c r="K6" s="701"/>
      <c r="L6" s="701"/>
      <c r="M6" s="701"/>
      <c r="N6" s="701"/>
      <c r="O6" s="701"/>
      <c r="P6" s="701"/>
      <c r="Q6" s="701"/>
      <c r="R6" s="701"/>
    </row>
    <row r="7" spans="2:18" s="234" customFormat="1" ht="20.45" customHeight="1" x14ac:dyDescent="0.2">
      <c r="B7" s="702" t="s">
        <v>701</v>
      </c>
      <c r="C7" s="702"/>
      <c r="D7" s="702"/>
      <c r="E7" s="702"/>
      <c r="F7" s="702"/>
      <c r="G7" s="702"/>
      <c r="H7" s="702"/>
      <c r="I7" s="702"/>
      <c r="J7" s="702"/>
      <c r="K7" s="702"/>
      <c r="L7" s="702" t="s">
        <v>702</v>
      </c>
      <c r="M7" s="702"/>
      <c r="N7" s="702"/>
      <c r="O7" s="702"/>
      <c r="P7" s="702"/>
      <c r="Q7" s="702" t="s">
        <v>703</v>
      </c>
      <c r="R7" s="702"/>
    </row>
    <row r="8" spans="2:18" s="234" customFormat="1" ht="20.45" customHeight="1" x14ac:dyDescent="0.2">
      <c r="B8" s="702"/>
      <c r="C8" s="702"/>
      <c r="D8" s="702"/>
      <c r="E8" s="702"/>
      <c r="F8" s="702"/>
      <c r="G8" s="702"/>
      <c r="H8" s="702"/>
      <c r="I8" s="702"/>
      <c r="J8" s="702"/>
      <c r="K8" s="702"/>
      <c r="L8" s="702"/>
      <c r="M8" s="702"/>
      <c r="N8" s="702"/>
      <c r="O8" s="702"/>
      <c r="P8" s="702"/>
      <c r="Q8" s="702"/>
      <c r="R8" s="702"/>
    </row>
    <row r="9" spans="2:18" ht="15" customHeight="1" x14ac:dyDescent="0.2">
      <c r="B9" s="235" t="s">
        <v>704</v>
      </c>
      <c r="C9" s="477" t="s">
        <v>705</v>
      </c>
      <c r="D9" s="478" t="s">
        <v>706</v>
      </c>
      <c r="E9" s="478" t="s">
        <v>707</v>
      </c>
      <c r="F9" s="478" t="s">
        <v>708</v>
      </c>
      <c r="G9" s="479" t="s">
        <v>709</v>
      </c>
      <c r="H9" s="479" t="s">
        <v>710</v>
      </c>
      <c r="I9" s="479" t="s">
        <v>711</v>
      </c>
      <c r="J9" s="479" t="s">
        <v>712</v>
      </c>
      <c r="K9" s="478" t="s">
        <v>713</v>
      </c>
      <c r="L9" s="480" t="s">
        <v>714</v>
      </c>
      <c r="M9" s="478" t="s">
        <v>715</v>
      </c>
      <c r="N9" s="478" t="s">
        <v>716</v>
      </c>
      <c r="O9" s="478" t="s">
        <v>717</v>
      </c>
      <c r="P9" s="478" t="s">
        <v>718</v>
      </c>
      <c r="Q9" s="478" t="s">
        <v>719</v>
      </c>
      <c r="R9" s="481" t="s">
        <v>720</v>
      </c>
    </row>
    <row r="10" spans="2:18" ht="15" customHeight="1" x14ac:dyDescent="0.2">
      <c r="B10" s="131">
        <v>1</v>
      </c>
      <c r="C10" s="482">
        <v>45256</v>
      </c>
      <c r="D10" s="443" t="s">
        <v>76</v>
      </c>
      <c r="E10" s="483" t="s">
        <v>721</v>
      </c>
      <c r="F10" s="443" t="s">
        <v>45</v>
      </c>
      <c r="G10" s="483" t="s">
        <v>91</v>
      </c>
      <c r="H10" s="483" t="s">
        <v>722</v>
      </c>
      <c r="I10" s="483" t="s">
        <v>723</v>
      </c>
      <c r="J10" s="483" t="s">
        <v>724</v>
      </c>
      <c r="K10" s="483" t="s">
        <v>725</v>
      </c>
      <c r="L10" s="484">
        <v>2</v>
      </c>
      <c r="M10" s="443" t="s">
        <v>726</v>
      </c>
      <c r="N10" s="443" t="s">
        <v>727</v>
      </c>
      <c r="O10" s="443" t="s">
        <v>728</v>
      </c>
      <c r="P10" s="443" t="s">
        <v>92</v>
      </c>
      <c r="Q10" s="443" t="s">
        <v>729</v>
      </c>
      <c r="R10" s="485" t="s">
        <v>730</v>
      </c>
    </row>
    <row r="11" spans="2:18" ht="15" customHeight="1" x14ac:dyDescent="0.2">
      <c r="B11" s="131">
        <v>2</v>
      </c>
      <c r="C11" s="482">
        <v>45257</v>
      </c>
      <c r="D11" s="443" t="s">
        <v>76</v>
      </c>
      <c r="E11" s="483" t="s">
        <v>721</v>
      </c>
      <c r="F11" s="443" t="s">
        <v>45</v>
      </c>
      <c r="G11" s="483" t="s">
        <v>91</v>
      </c>
      <c r="H11" s="483" t="s">
        <v>722</v>
      </c>
      <c r="I11" s="483" t="s">
        <v>723</v>
      </c>
      <c r="J11" s="483" t="s">
        <v>724</v>
      </c>
      <c r="K11" s="483" t="s">
        <v>725</v>
      </c>
      <c r="L11" s="484">
        <v>2</v>
      </c>
      <c r="M11" s="443" t="s">
        <v>726</v>
      </c>
      <c r="N11" s="443" t="s">
        <v>727</v>
      </c>
      <c r="O11" s="443" t="s">
        <v>728</v>
      </c>
      <c r="P11" s="443" t="s">
        <v>92</v>
      </c>
      <c r="Q11" s="443" t="s">
        <v>729</v>
      </c>
      <c r="R11" s="485" t="s">
        <v>730</v>
      </c>
    </row>
    <row r="12" spans="2:18" ht="15" customHeight="1" x14ac:dyDescent="0.2">
      <c r="B12" s="131">
        <v>3</v>
      </c>
      <c r="C12" s="482">
        <v>45260</v>
      </c>
      <c r="D12" s="443" t="s">
        <v>76</v>
      </c>
      <c r="E12" s="483" t="s">
        <v>721</v>
      </c>
      <c r="F12" s="443" t="s">
        <v>731</v>
      </c>
      <c r="G12" s="483" t="s">
        <v>91</v>
      </c>
      <c r="H12" s="483" t="s">
        <v>722</v>
      </c>
      <c r="I12" s="483" t="s">
        <v>723</v>
      </c>
      <c r="J12" s="483" t="s">
        <v>724</v>
      </c>
      <c r="K12" s="483" t="s">
        <v>725</v>
      </c>
      <c r="L12" s="484">
        <v>1</v>
      </c>
      <c r="M12" s="443" t="s">
        <v>726</v>
      </c>
      <c r="N12" s="443" t="s">
        <v>727</v>
      </c>
      <c r="O12" s="443" t="s">
        <v>728</v>
      </c>
      <c r="P12" s="443" t="s">
        <v>92</v>
      </c>
      <c r="Q12" s="443" t="s">
        <v>729</v>
      </c>
      <c r="R12" s="485" t="s">
        <v>732</v>
      </c>
    </row>
    <row r="13" spans="2:18" ht="15" customHeight="1" x14ac:dyDescent="0.2">
      <c r="B13" s="131">
        <v>4</v>
      </c>
      <c r="C13" s="482">
        <v>45260</v>
      </c>
      <c r="D13" s="443" t="s">
        <v>76</v>
      </c>
      <c r="E13" s="483" t="s">
        <v>721</v>
      </c>
      <c r="F13" s="443" t="s">
        <v>731</v>
      </c>
      <c r="G13" s="483" t="s">
        <v>91</v>
      </c>
      <c r="H13" s="483" t="s">
        <v>733</v>
      </c>
      <c r="I13" s="483" t="s">
        <v>734</v>
      </c>
      <c r="J13" s="483" t="s">
        <v>764</v>
      </c>
      <c r="K13" s="483" t="s">
        <v>735</v>
      </c>
      <c r="L13" s="484">
        <v>1</v>
      </c>
      <c r="M13" s="443" t="s">
        <v>726</v>
      </c>
      <c r="N13" s="443" t="s">
        <v>736</v>
      </c>
      <c r="O13" s="443" t="s">
        <v>728</v>
      </c>
      <c r="P13" s="443" t="s">
        <v>92</v>
      </c>
      <c r="Q13" s="443" t="s">
        <v>729</v>
      </c>
      <c r="R13" s="485" t="s">
        <v>730</v>
      </c>
    </row>
    <row r="14" spans="2:18" ht="15" customHeight="1" x14ac:dyDescent="0.2">
      <c r="B14" s="131">
        <v>5</v>
      </c>
      <c r="C14" s="482">
        <v>45260</v>
      </c>
      <c r="D14" s="443" t="s">
        <v>76</v>
      </c>
      <c r="E14" s="483" t="s">
        <v>721</v>
      </c>
      <c r="F14" s="443" t="s">
        <v>737</v>
      </c>
      <c r="G14" s="483" t="s">
        <v>91</v>
      </c>
      <c r="H14" s="483" t="s">
        <v>733</v>
      </c>
      <c r="I14" s="483" t="s">
        <v>723</v>
      </c>
      <c r="J14" s="483" t="s">
        <v>764</v>
      </c>
      <c r="K14" s="483" t="s">
        <v>738</v>
      </c>
      <c r="L14" s="484">
        <v>1</v>
      </c>
      <c r="M14" s="443" t="s">
        <v>726</v>
      </c>
      <c r="N14" s="443" t="s">
        <v>736</v>
      </c>
      <c r="O14" s="443" t="s">
        <v>728</v>
      </c>
      <c r="P14" s="443" t="s">
        <v>92</v>
      </c>
      <c r="Q14" s="443" t="s">
        <v>729</v>
      </c>
      <c r="R14" s="485" t="s">
        <v>739</v>
      </c>
    </row>
    <row r="15" spans="2:18" ht="15" customHeight="1" x14ac:dyDescent="0.2">
      <c r="B15" s="131">
        <v>6</v>
      </c>
      <c r="C15" s="482">
        <v>45260</v>
      </c>
      <c r="D15" s="443" t="s">
        <v>76</v>
      </c>
      <c r="E15" s="483" t="s">
        <v>721</v>
      </c>
      <c r="F15" s="443" t="s">
        <v>740</v>
      </c>
      <c r="G15" s="483" t="s">
        <v>91</v>
      </c>
      <c r="H15" s="483" t="s">
        <v>733</v>
      </c>
      <c r="I15" s="483" t="s">
        <v>734</v>
      </c>
      <c r="J15" s="483" t="s">
        <v>764</v>
      </c>
      <c r="K15" s="483" t="s">
        <v>735</v>
      </c>
      <c r="L15" s="484">
        <v>3</v>
      </c>
      <c r="M15" s="443" t="s">
        <v>726</v>
      </c>
      <c r="N15" s="443" t="s">
        <v>736</v>
      </c>
      <c r="O15" s="443" t="s">
        <v>728</v>
      </c>
      <c r="P15" s="443" t="s">
        <v>92</v>
      </c>
      <c r="Q15" s="443" t="s">
        <v>729</v>
      </c>
      <c r="R15" s="485" t="s">
        <v>730</v>
      </c>
    </row>
    <row r="16" spans="2:18" ht="15" customHeight="1" x14ac:dyDescent="0.2">
      <c r="B16" s="131">
        <v>7</v>
      </c>
      <c r="C16" s="482">
        <v>45261</v>
      </c>
      <c r="D16" s="443" t="s">
        <v>76</v>
      </c>
      <c r="E16" s="483" t="s">
        <v>721</v>
      </c>
      <c r="F16" s="443" t="s">
        <v>45</v>
      </c>
      <c r="G16" s="483" t="s">
        <v>91</v>
      </c>
      <c r="H16" s="483" t="s">
        <v>722</v>
      </c>
      <c r="I16" s="483" t="s">
        <v>723</v>
      </c>
      <c r="J16" s="483" t="s">
        <v>724</v>
      </c>
      <c r="K16" s="483" t="s">
        <v>725</v>
      </c>
      <c r="L16" s="484">
        <v>1</v>
      </c>
      <c r="M16" s="443" t="s">
        <v>726</v>
      </c>
      <c r="N16" s="443" t="s">
        <v>727</v>
      </c>
      <c r="O16" s="443" t="s">
        <v>728</v>
      </c>
      <c r="P16" s="443" t="s">
        <v>92</v>
      </c>
      <c r="Q16" s="443" t="s">
        <v>729</v>
      </c>
      <c r="R16" s="485" t="s">
        <v>730</v>
      </c>
    </row>
    <row r="17" spans="2:18" ht="15" customHeight="1" x14ac:dyDescent="0.2">
      <c r="B17" s="131">
        <v>8</v>
      </c>
      <c r="C17" s="482">
        <v>45263</v>
      </c>
      <c r="D17" s="443" t="s">
        <v>76</v>
      </c>
      <c r="E17" s="483" t="s">
        <v>721</v>
      </c>
      <c r="F17" s="443" t="s">
        <v>741</v>
      </c>
      <c r="G17" s="483" t="s">
        <v>91</v>
      </c>
      <c r="H17" s="483" t="s">
        <v>722</v>
      </c>
      <c r="I17" s="483" t="s">
        <v>734</v>
      </c>
      <c r="J17" s="483" t="s">
        <v>742</v>
      </c>
      <c r="K17" s="483" t="s">
        <v>743</v>
      </c>
      <c r="L17" s="484">
        <v>2</v>
      </c>
      <c r="M17" s="443" t="s">
        <v>726</v>
      </c>
      <c r="N17" s="443" t="s">
        <v>727</v>
      </c>
      <c r="O17" s="443" t="s">
        <v>728</v>
      </c>
      <c r="P17" s="443" t="s">
        <v>92</v>
      </c>
      <c r="Q17" s="443" t="s">
        <v>729</v>
      </c>
      <c r="R17" s="485" t="s">
        <v>730</v>
      </c>
    </row>
    <row r="18" spans="2:18" ht="15" customHeight="1" x14ac:dyDescent="0.2">
      <c r="B18" s="131">
        <v>9</v>
      </c>
      <c r="C18" s="482">
        <v>45264</v>
      </c>
      <c r="D18" s="443" t="s">
        <v>76</v>
      </c>
      <c r="E18" s="444" t="s">
        <v>721</v>
      </c>
      <c r="F18" s="443" t="s">
        <v>744</v>
      </c>
      <c r="G18" s="444" t="s">
        <v>93</v>
      </c>
      <c r="H18" s="444" t="s">
        <v>722</v>
      </c>
      <c r="I18" s="444" t="s">
        <v>723</v>
      </c>
      <c r="J18" s="444" t="s">
        <v>724</v>
      </c>
      <c r="K18" s="483" t="s">
        <v>725</v>
      </c>
      <c r="L18" s="484">
        <v>1</v>
      </c>
      <c r="M18" s="443" t="s">
        <v>726</v>
      </c>
      <c r="N18" s="443" t="s">
        <v>727</v>
      </c>
      <c r="O18" s="443" t="s">
        <v>728</v>
      </c>
      <c r="P18" s="443" t="s">
        <v>92</v>
      </c>
      <c r="Q18" s="443" t="s">
        <v>729</v>
      </c>
      <c r="R18" s="485" t="s">
        <v>745</v>
      </c>
    </row>
    <row r="19" spans="2:18" ht="15" customHeight="1" x14ac:dyDescent="0.2">
      <c r="B19" s="131">
        <v>10</v>
      </c>
      <c r="C19" s="482">
        <v>45264</v>
      </c>
      <c r="D19" s="443" t="s">
        <v>76</v>
      </c>
      <c r="E19" s="444" t="s">
        <v>721</v>
      </c>
      <c r="F19" s="443" t="s">
        <v>746</v>
      </c>
      <c r="G19" s="444" t="s">
        <v>93</v>
      </c>
      <c r="H19" s="444" t="s">
        <v>722</v>
      </c>
      <c r="I19" s="444" t="s">
        <v>723</v>
      </c>
      <c r="J19" s="444" t="s">
        <v>724</v>
      </c>
      <c r="K19" s="483" t="s">
        <v>725</v>
      </c>
      <c r="L19" s="484">
        <v>1</v>
      </c>
      <c r="M19" s="443" t="s">
        <v>726</v>
      </c>
      <c r="N19" s="443" t="s">
        <v>727</v>
      </c>
      <c r="O19" s="443" t="s">
        <v>728</v>
      </c>
      <c r="P19" s="443" t="s">
        <v>92</v>
      </c>
      <c r="Q19" s="443" t="s">
        <v>729</v>
      </c>
      <c r="R19" s="485" t="s">
        <v>747</v>
      </c>
    </row>
    <row r="20" spans="2:18" ht="15" customHeight="1" x14ac:dyDescent="0.2">
      <c r="B20" s="131">
        <v>11</v>
      </c>
      <c r="C20" s="482">
        <v>45265</v>
      </c>
      <c r="D20" s="443" t="s">
        <v>94</v>
      </c>
      <c r="E20" s="483" t="s">
        <v>748</v>
      </c>
      <c r="F20" s="443" t="s">
        <v>749</v>
      </c>
      <c r="G20" s="483" t="s">
        <v>318</v>
      </c>
      <c r="H20" s="483" t="s">
        <v>722</v>
      </c>
      <c r="I20" s="483" t="s">
        <v>723</v>
      </c>
      <c r="J20" s="483" t="s">
        <v>724</v>
      </c>
      <c r="K20" s="483" t="s">
        <v>725</v>
      </c>
      <c r="L20" s="484">
        <v>1</v>
      </c>
      <c r="M20" s="443" t="s">
        <v>726</v>
      </c>
      <c r="N20" s="443" t="s">
        <v>727</v>
      </c>
      <c r="O20" s="443" t="s">
        <v>728</v>
      </c>
      <c r="P20" s="443" t="s">
        <v>92</v>
      </c>
      <c r="Q20" s="443" t="s">
        <v>729</v>
      </c>
      <c r="R20" s="485" t="s">
        <v>730</v>
      </c>
    </row>
    <row r="21" spans="2:18" ht="15" customHeight="1" x14ac:dyDescent="0.2">
      <c r="B21" s="131">
        <v>12</v>
      </c>
      <c r="C21" s="482">
        <v>45265</v>
      </c>
      <c r="D21" s="443" t="s">
        <v>76</v>
      </c>
      <c r="E21" s="444" t="s">
        <v>721</v>
      </c>
      <c r="F21" s="443" t="s">
        <v>750</v>
      </c>
      <c r="G21" s="444" t="s">
        <v>93</v>
      </c>
      <c r="H21" s="444" t="s">
        <v>722</v>
      </c>
      <c r="I21" s="444" t="s">
        <v>734</v>
      </c>
      <c r="J21" s="444" t="s">
        <v>742</v>
      </c>
      <c r="K21" s="483" t="s">
        <v>725</v>
      </c>
      <c r="L21" s="484">
        <v>2</v>
      </c>
      <c r="M21" s="443" t="s">
        <v>726</v>
      </c>
      <c r="N21" s="443" t="s">
        <v>727</v>
      </c>
      <c r="O21" s="443" t="s">
        <v>728</v>
      </c>
      <c r="P21" s="443" t="s">
        <v>92</v>
      </c>
      <c r="Q21" s="443" t="s">
        <v>729</v>
      </c>
      <c r="R21" s="485" t="s">
        <v>745</v>
      </c>
    </row>
    <row r="22" spans="2:18" ht="15" customHeight="1" x14ac:dyDescent="0.2">
      <c r="B22" s="131">
        <v>13</v>
      </c>
      <c r="C22" s="482">
        <v>45265</v>
      </c>
      <c r="D22" s="443" t="s">
        <v>76</v>
      </c>
      <c r="E22" s="444" t="s">
        <v>721</v>
      </c>
      <c r="F22" s="443" t="s">
        <v>751</v>
      </c>
      <c r="G22" s="444" t="s">
        <v>93</v>
      </c>
      <c r="H22" s="444" t="s">
        <v>733</v>
      </c>
      <c r="I22" s="444" t="s">
        <v>734</v>
      </c>
      <c r="J22" s="444" t="s">
        <v>764</v>
      </c>
      <c r="K22" s="483" t="s">
        <v>738</v>
      </c>
      <c r="L22" s="484">
        <v>3</v>
      </c>
      <c r="M22" s="443" t="s">
        <v>726</v>
      </c>
      <c r="N22" s="443" t="s">
        <v>736</v>
      </c>
      <c r="O22" s="443" t="s">
        <v>728</v>
      </c>
      <c r="P22" s="443" t="s">
        <v>92</v>
      </c>
      <c r="Q22" s="443" t="s">
        <v>729</v>
      </c>
      <c r="R22" s="485" t="s">
        <v>752</v>
      </c>
    </row>
    <row r="23" spans="2:18" ht="15" customHeight="1" x14ac:dyDescent="0.2">
      <c r="B23" s="131">
        <v>14</v>
      </c>
      <c r="C23" s="482">
        <v>45265</v>
      </c>
      <c r="D23" s="443" t="s">
        <v>76</v>
      </c>
      <c r="E23" s="444" t="s">
        <v>721</v>
      </c>
      <c r="F23" s="443" t="s">
        <v>753</v>
      </c>
      <c r="G23" s="444" t="s">
        <v>93</v>
      </c>
      <c r="H23" s="444" t="s">
        <v>722</v>
      </c>
      <c r="I23" s="444" t="s">
        <v>723</v>
      </c>
      <c r="J23" s="444" t="s">
        <v>742</v>
      </c>
      <c r="K23" s="483" t="s">
        <v>725</v>
      </c>
      <c r="L23" s="484">
        <v>1</v>
      </c>
      <c r="M23" s="443" t="s">
        <v>726</v>
      </c>
      <c r="N23" s="443" t="s">
        <v>727</v>
      </c>
      <c r="O23" s="443" t="s">
        <v>728</v>
      </c>
      <c r="P23" s="443" t="s">
        <v>92</v>
      </c>
      <c r="Q23" s="443" t="s">
        <v>729</v>
      </c>
      <c r="R23" s="485" t="s">
        <v>754</v>
      </c>
    </row>
    <row r="24" spans="2:18" ht="15" customHeight="1" x14ac:dyDescent="0.2">
      <c r="B24" s="131">
        <v>15</v>
      </c>
      <c r="C24" s="482">
        <v>45265</v>
      </c>
      <c r="D24" s="443" t="s">
        <v>76</v>
      </c>
      <c r="E24" s="444" t="s">
        <v>721</v>
      </c>
      <c r="F24" s="443" t="s">
        <v>755</v>
      </c>
      <c r="G24" s="444" t="s">
        <v>93</v>
      </c>
      <c r="H24" s="444" t="s">
        <v>733</v>
      </c>
      <c r="I24" s="444" t="s">
        <v>734</v>
      </c>
      <c r="J24" s="444" t="s">
        <v>764</v>
      </c>
      <c r="K24" s="483" t="s">
        <v>738</v>
      </c>
      <c r="L24" s="484">
        <v>3</v>
      </c>
      <c r="M24" s="443" t="s">
        <v>726</v>
      </c>
      <c r="N24" s="443" t="s">
        <v>736</v>
      </c>
      <c r="O24" s="443" t="s">
        <v>728</v>
      </c>
      <c r="P24" s="443" t="s">
        <v>92</v>
      </c>
      <c r="Q24" s="443" t="s">
        <v>729</v>
      </c>
      <c r="R24" s="485" t="s">
        <v>730</v>
      </c>
    </row>
    <row r="25" spans="2:18" ht="15" customHeight="1" x14ac:dyDescent="0.2">
      <c r="B25" s="131">
        <v>16</v>
      </c>
      <c r="C25" s="482">
        <v>45265</v>
      </c>
      <c r="D25" s="443" t="s">
        <v>94</v>
      </c>
      <c r="E25" s="483" t="s">
        <v>748</v>
      </c>
      <c r="F25" s="443" t="s">
        <v>756</v>
      </c>
      <c r="G25" s="483" t="s">
        <v>318</v>
      </c>
      <c r="H25" s="483" t="s">
        <v>722</v>
      </c>
      <c r="I25" s="483" t="s">
        <v>723</v>
      </c>
      <c r="J25" s="483" t="s">
        <v>724</v>
      </c>
      <c r="K25" s="483" t="s">
        <v>743</v>
      </c>
      <c r="L25" s="484">
        <v>1</v>
      </c>
      <c r="M25" s="443" t="s">
        <v>726</v>
      </c>
      <c r="N25" s="443" t="s">
        <v>727</v>
      </c>
      <c r="O25" s="443" t="s">
        <v>728</v>
      </c>
      <c r="P25" s="443" t="s">
        <v>92</v>
      </c>
      <c r="Q25" s="443" t="s">
        <v>729</v>
      </c>
      <c r="R25" s="485" t="s">
        <v>730</v>
      </c>
    </row>
    <row r="26" spans="2:18" ht="15" customHeight="1" x14ac:dyDescent="0.2">
      <c r="B26" s="131">
        <v>17</v>
      </c>
      <c r="C26" s="482">
        <v>45265</v>
      </c>
      <c r="D26" s="443" t="s">
        <v>94</v>
      </c>
      <c r="E26" s="483" t="s">
        <v>748</v>
      </c>
      <c r="F26" s="443" t="s">
        <v>749</v>
      </c>
      <c r="G26" s="483" t="s">
        <v>318</v>
      </c>
      <c r="H26" s="483" t="s">
        <v>722</v>
      </c>
      <c r="I26" s="483" t="s">
        <v>723</v>
      </c>
      <c r="J26" s="483" t="s">
        <v>724</v>
      </c>
      <c r="K26" s="483" t="s">
        <v>743</v>
      </c>
      <c r="L26" s="484">
        <v>3</v>
      </c>
      <c r="M26" s="443" t="s">
        <v>726</v>
      </c>
      <c r="N26" s="443" t="s">
        <v>727</v>
      </c>
      <c r="O26" s="443" t="s">
        <v>728</v>
      </c>
      <c r="P26" s="443" t="s">
        <v>92</v>
      </c>
      <c r="Q26" s="443" t="s">
        <v>729</v>
      </c>
      <c r="R26" s="485" t="s">
        <v>730</v>
      </c>
    </row>
    <row r="27" spans="2:18" ht="15" customHeight="1" x14ac:dyDescent="0.2">
      <c r="B27" s="131">
        <v>18</v>
      </c>
      <c r="C27" s="482">
        <v>45265</v>
      </c>
      <c r="D27" s="443" t="s">
        <v>94</v>
      </c>
      <c r="E27" s="483" t="s">
        <v>748</v>
      </c>
      <c r="F27" s="443" t="s">
        <v>757</v>
      </c>
      <c r="G27" s="483" t="s">
        <v>318</v>
      </c>
      <c r="H27" s="483" t="s">
        <v>722</v>
      </c>
      <c r="I27" s="483" t="s">
        <v>723</v>
      </c>
      <c r="J27" s="483" t="s">
        <v>724</v>
      </c>
      <c r="K27" s="483" t="s">
        <v>725</v>
      </c>
      <c r="L27" s="484">
        <v>1</v>
      </c>
      <c r="M27" s="443" t="s">
        <v>726</v>
      </c>
      <c r="N27" s="443" t="s">
        <v>727</v>
      </c>
      <c r="O27" s="443" t="s">
        <v>728</v>
      </c>
      <c r="P27" s="443" t="s">
        <v>92</v>
      </c>
      <c r="Q27" s="443" t="s">
        <v>729</v>
      </c>
      <c r="R27" s="485" t="s">
        <v>730</v>
      </c>
    </row>
    <row r="28" spans="2:18" ht="15" customHeight="1" x14ac:dyDescent="0.2">
      <c r="B28" s="131">
        <v>19</v>
      </c>
      <c r="C28" s="482">
        <v>45266</v>
      </c>
      <c r="D28" s="443" t="s">
        <v>94</v>
      </c>
      <c r="E28" s="444" t="s">
        <v>748</v>
      </c>
      <c r="F28" s="443" t="s">
        <v>758</v>
      </c>
      <c r="G28" s="483" t="s">
        <v>318</v>
      </c>
      <c r="H28" s="483" t="s">
        <v>722</v>
      </c>
      <c r="I28" s="483" t="s">
        <v>723</v>
      </c>
      <c r="J28" s="483" t="s">
        <v>724</v>
      </c>
      <c r="K28" s="483" t="s">
        <v>725</v>
      </c>
      <c r="L28" s="484">
        <v>3</v>
      </c>
      <c r="M28" s="443" t="s">
        <v>726</v>
      </c>
      <c r="N28" s="443" t="s">
        <v>727</v>
      </c>
      <c r="O28" s="443" t="s">
        <v>728</v>
      </c>
      <c r="P28" s="443" t="s">
        <v>92</v>
      </c>
      <c r="Q28" s="443" t="s">
        <v>729</v>
      </c>
      <c r="R28" s="485" t="s">
        <v>730</v>
      </c>
    </row>
    <row r="29" spans="2:18" ht="15" customHeight="1" x14ac:dyDescent="0.2">
      <c r="B29" s="131">
        <v>20</v>
      </c>
      <c r="C29" s="482">
        <v>45266</v>
      </c>
      <c r="D29" s="443" t="s">
        <v>94</v>
      </c>
      <c r="E29" s="444" t="s">
        <v>748</v>
      </c>
      <c r="F29" s="443" t="s">
        <v>759</v>
      </c>
      <c r="G29" s="483" t="s">
        <v>318</v>
      </c>
      <c r="H29" s="483" t="s">
        <v>722</v>
      </c>
      <c r="I29" s="483" t="s">
        <v>723</v>
      </c>
      <c r="J29" s="483" t="s">
        <v>724</v>
      </c>
      <c r="K29" s="483" t="s">
        <v>725</v>
      </c>
      <c r="L29" s="484">
        <v>1</v>
      </c>
      <c r="M29" s="443" t="s">
        <v>726</v>
      </c>
      <c r="N29" s="443" t="s">
        <v>727</v>
      </c>
      <c r="O29" s="443" t="s">
        <v>728</v>
      </c>
      <c r="P29" s="443" t="s">
        <v>760</v>
      </c>
      <c r="Q29" s="443" t="s">
        <v>729</v>
      </c>
      <c r="R29" s="485" t="s">
        <v>730</v>
      </c>
    </row>
    <row r="30" spans="2:18" ht="15" customHeight="1" x14ac:dyDescent="0.2">
      <c r="B30" s="131">
        <v>21</v>
      </c>
      <c r="C30" s="482">
        <v>45267</v>
      </c>
      <c r="D30" s="443" t="s">
        <v>94</v>
      </c>
      <c r="E30" s="444" t="s">
        <v>748</v>
      </c>
      <c r="F30" s="443" t="s">
        <v>761</v>
      </c>
      <c r="G30" s="483" t="s">
        <v>318</v>
      </c>
      <c r="H30" s="483" t="s">
        <v>722</v>
      </c>
      <c r="I30" s="483" t="s">
        <v>723</v>
      </c>
      <c r="J30" s="483" t="s">
        <v>724</v>
      </c>
      <c r="K30" s="483" t="s">
        <v>725</v>
      </c>
      <c r="L30" s="484">
        <v>2</v>
      </c>
      <c r="M30" s="443" t="s">
        <v>726</v>
      </c>
      <c r="N30" s="443" t="s">
        <v>727</v>
      </c>
      <c r="O30" s="443" t="s">
        <v>728</v>
      </c>
      <c r="P30" s="443" t="s">
        <v>92</v>
      </c>
      <c r="Q30" s="443" t="s">
        <v>729</v>
      </c>
      <c r="R30" s="485" t="s">
        <v>762</v>
      </c>
    </row>
    <row r="31" spans="2:18" ht="15" customHeight="1" x14ac:dyDescent="0.2">
      <c r="B31" s="131">
        <v>22</v>
      </c>
      <c r="C31" s="482">
        <v>45267</v>
      </c>
      <c r="D31" s="443" t="s">
        <v>94</v>
      </c>
      <c r="E31" s="444" t="s">
        <v>748</v>
      </c>
      <c r="F31" s="443" t="s">
        <v>763</v>
      </c>
      <c r="G31" s="483" t="s">
        <v>318</v>
      </c>
      <c r="H31" s="483" t="s">
        <v>733</v>
      </c>
      <c r="I31" s="483" t="s">
        <v>734</v>
      </c>
      <c r="J31" s="483" t="s">
        <v>764</v>
      </c>
      <c r="K31" s="483" t="s">
        <v>738</v>
      </c>
      <c r="L31" s="484">
        <v>1</v>
      </c>
      <c r="M31" s="443" t="s">
        <v>726</v>
      </c>
      <c r="N31" s="443" t="s">
        <v>736</v>
      </c>
      <c r="O31" s="443" t="s">
        <v>728</v>
      </c>
      <c r="P31" s="443" t="s">
        <v>92</v>
      </c>
      <c r="Q31" s="443" t="s">
        <v>729</v>
      </c>
      <c r="R31" s="485" t="s">
        <v>730</v>
      </c>
    </row>
    <row r="32" spans="2:18" ht="15" customHeight="1" x14ac:dyDescent="0.2">
      <c r="B32" s="131">
        <v>23</v>
      </c>
      <c r="C32" s="482">
        <v>45267</v>
      </c>
      <c r="D32" s="443" t="s">
        <v>76</v>
      </c>
      <c r="E32" s="444" t="s">
        <v>721</v>
      </c>
      <c r="F32" s="443" t="s">
        <v>765</v>
      </c>
      <c r="G32" s="444" t="s">
        <v>93</v>
      </c>
      <c r="H32" s="444" t="s">
        <v>722</v>
      </c>
      <c r="I32" s="444" t="s">
        <v>723</v>
      </c>
      <c r="J32" s="444" t="s">
        <v>742</v>
      </c>
      <c r="K32" s="483" t="s">
        <v>725</v>
      </c>
      <c r="L32" s="484">
        <v>2</v>
      </c>
      <c r="M32" s="443" t="s">
        <v>726</v>
      </c>
      <c r="N32" s="443" t="s">
        <v>727</v>
      </c>
      <c r="O32" s="443" t="s">
        <v>728</v>
      </c>
      <c r="P32" s="443" t="s">
        <v>92</v>
      </c>
      <c r="Q32" s="443" t="s">
        <v>729</v>
      </c>
      <c r="R32" s="485" t="s">
        <v>730</v>
      </c>
    </row>
    <row r="33" spans="2:18" ht="15" customHeight="1" x14ac:dyDescent="0.2">
      <c r="B33" s="131">
        <v>24</v>
      </c>
      <c r="C33" s="482">
        <v>45267</v>
      </c>
      <c r="D33" s="443" t="s">
        <v>76</v>
      </c>
      <c r="E33" s="444" t="s">
        <v>721</v>
      </c>
      <c r="F33" s="443" t="s">
        <v>765</v>
      </c>
      <c r="G33" s="444" t="s">
        <v>93</v>
      </c>
      <c r="H33" s="444" t="s">
        <v>722</v>
      </c>
      <c r="I33" s="444" t="s">
        <v>723</v>
      </c>
      <c r="J33" s="444" t="s">
        <v>742</v>
      </c>
      <c r="K33" s="483" t="s">
        <v>743</v>
      </c>
      <c r="L33" s="484">
        <v>2</v>
      </c>
      <c r="M33" s="443" t="s">
        <v>726</v>
      </c>
      <c r="N33" s="443" t="s">
        <v>727</v>
      </c>
      <c r="O33" s="443" t="s">
        <v>728</v>
      </c>
      <c r="P33" s="443" t="s">
        <v>92</v>
      </c>
      <c r="Q33" s="443" t="s">
        <v>729</v>
      </c>
      <c r="R33" s="485" t="s">
        <v>730</v>
      </c>
    </row>
    <row r="34" spans="2:18" ht="15" customHeight="1" x14ac:dyDescent="0.2">
      <c r="B34" s="131">
        <v>25</v>
      </c>
      <c r="C34" s="482">
        <v>45269</v>
      </c>
      <c r="D34" s="443" t="s">
        <v>76</v>
      </c>
      <c r="E34" s="483" t="s">
        <v>721</v>
      </c>
      <c r="F34" s="443" t="s">
        <v>766</v>
      </c>
      <c r="G34" s="483" t="s">
        <v>91</v>
      </c>
      <c r="H34" s="483" t="s">
        <v>722</v>
      </c>
      <c r="I34" s="483" t="s">
        <v>734</v>
      </c>
      <c r="J34" s="483" t="s">
        <v>742</v>
      </c>
      <c r="K34" s="483" t="s">
        <v>725</v>
      </c>
      <c r="L34" s="484">
        <v>1</v>
      </c>
      <c r="M34" s="443" t="s">
        <v>726</v>
      </c>
      <c r="N34" s="443" t="s">
        <v>727</v>
      </c>
      <c r="O34" s="443" t="s">
        <v>728</v>
      </c>
      <c r="P34" s="443" t="s">
        <v>92</v>
      </c>
      <c r="Q34" s="443" t="s">
        <v>729</v>
      </c>
      <c r="R34" s="485" t="s">
        <v>730</v>
      </c>
    </row>
    <row r="35" spans="2:18" ht="15" customHeight="1" x14ac:dyDescent="0.2">
      <c r="B35" s="131">
        <v>26</v>
      </c>
      <c r="C35" s="482">
        <v>45269</v>
      </c>
      <c r="D35" s="443" t="s">
        <v>76</v>
      </c>
      <c r="E35" s="483" t="s">
        <v>721</v>
      </c>
      <c r="F35" s="443" t="s">
        <v>767</v>
      </c>
      <c r="G35" s="483" t="s">
        <v>91</v>
      </c>
      <c r="H35" s="483" t="s">
        <v>722</v>
      </c>
      <c r="I35" s="483" t="s">
        <v>723</v>
      </c>
      <c r="J35" s="483" t="s">
        <v>768</v>
      </c>
      <c r="K35" s="483" t="s">
        <v>725</v>
      </c>
      <c r="L35" s="484">
        <v>2</v>
      </c>
      <c r="M35" s="443" t="s">
        <v>726</v>
      </c>
      <c r="N35" s="443" t="s">
        <v>727</v>
      </c>
      <c r="O35" s="443" t="s">
        <v>728</v>
      </c>
      <c r="P35" s="443" t="s">
        <v>92</v>
      </c>
      <c r="Q35" s="443" t="s">
        <v>729</v>
      </c>
      <c r="R35" s="485" t="s">
        <v>730</v>
      </c>
    </row>
    <row r="36" spans="2:18" ht="15" customHeight="1" x14ac:dyDescent="0.2">
      <c r="B36" s="131">
        <v>27</v>
      </c>
      <c r="C36" s="482">
        <v>45269</v>
      </c>
      <c r="D36" s="443" t="s">
        <v>76</v>
      </c>
      <c r="E36" s="483" t="s">
        <v>721</v>
      </c>
      <c r="F36" s="443" t="s">
        <v>766</v>
      </c>
      <c r="G36" s="483" t="s">
        <v>91</v>
      </c>
      <c r="H36" s="483" t="s">
        <v>722</v>
      </c>
      <c r="I36" s="483" t="s">
        <v>734</v>
      </c>
      <c r="J36" s="483" t="s">
        <v>742</v>
      </c>
      <c r="K36" s="483" t="s">
        <v>743</v>
      </c>
      <c r="L36" s="484">
        <v>1</v>
      </c>
      <c r="M36" s="443" t="s">
        <v>726</v>
      </c>
      <c r="N36" s="443" t="s">
        <v>727</v>
      </c>
      <c r="O36" s="443" t="s">
        <v>728</v>
      </c>
      <c r="P36" s="443" t="s">
        <v>92</v>
      </c>
      <c r="Q36" s="443" t="s">
        <v>729</v>
      </c>
      <c r="R36" s="485" t="s">
        <v>730</v>
      </c>
    </row>
    <row r="37" spans="2:18" ht="15" customHeight="1" x14ac:dyDescent="0.2">
      <c r="B37" s="131">
        <v>28</v>
      </c>
      <c r="C37" s="482">
        <v>45269</v>
      </c>
      <c r="D37" s="443" t="s">
        <v>76</v>
      </c>
      <c r="E37" s="483" t="s">
        <v>721</v>
      </c>
      <c r="F37" s="443" t="s">
        <v>769</v>
      </c>
      <c r="G37" s="483" t="s">
        <v>91</v>
      </c>
      <c r="H37" s="483" t="s">
        <v>770</v>
      </c>
      <c r="I37" s="483" t="s">
        <v>734</v>
      </c>
      <c r="J37" s="483" t="s">
        <v>771</v>
      </c>
      <c r="K37" s="483" t="s">
        <v>772</v>
      </c>
      <c r="L37" s="484">
        <v>0</v>
      </c>
      <c r="M37" s="443" t="s">
        <v>726</v>
      </c>
      <c r="N37" s="443" t="s">
        <v>772</v>
      </c>
      <c r="O37" s="443" t="s">
        <v>728</v>
      </c>
      <c r="P37" s="443" t="s">
        <v>92</v>
      </c>
      <c r="Q37" s="443" t="s">
        <v>729</v>
      </c>
      <c r="R37" s="485" t="s">
        <v>730</v>
      </c>
    </row>
    <row r="38" spans="2:18" ht="15" customHeight="1" x14ac:dyDescent="0.2">
      <c r="B38" s="131">
        <v>29</v>
      </c>
      <c r="C38" s="482">
        <v>45269</v>
      </c>
      <c r="D38" s="443" t="s">
        <v>76</v>
      </c>
      <c r="E38" s="483" t="s">
        <v>721</v>
      </c>
      <c r="F38" s="443" t="s">
        <v>773</v>
      </c>
      <c r="G38" s="483" t="s">
        <v>91</v>
      </c>
      <c r="H38" s="483" t="s">
        <v>722</v>
      </c>
      <c r="I38" s="483" t="s">
        <v>723</v>
      </c>
      <c r="J38" s="483" t="s">
        <v>774</v>
      </c>
      <c r="K38" s="483" t="s">
        <v>725</v>
      </c>
      <c r="L38" s="484">
        <v>1</v>
      </c>
      <c r="M38" s="443" t="s">
        <v>726</v>
      </c>
      <c r="N38" s="443" t="s">
        <v>727</v>
      </c>
      <c r="O38" s="443" t="s">
        <v>728</v>
      </c>
      <c r="P38" s="443" t="s">
        <v>92</v>
      </c>
      <c r="Q38" s="443" t="s">
        <v>729</v>
      </c>
      <c r="R38" s="485" t="s">
        <v>730</v>
      </c>
    </row>
    <row r="39" spans="2:18" ht="15" customHeight="1" x14ac:dyDescent="0.2">
      <c r="B39" s="131">
        <v>30</v>
      </c>
      <c r="C39" s="482">
        <v>45269</v>
      </c>
      <c r="D39" s="443" t="s">
        <v>76</v>
      </c>
      <c r="E39" s="483" t="s">
        <v>721</v>
      </c>
      <c r="F39" s="443" t="s">
        <v>767</v>
      </c>
      <c r="G39" s="483" t="s">
        <v>91</v>
      </c>
      <c r="H39" s="483" t="s">
        <v>722</v>
      </c>
      <c r="I39" s="483" t="s">
        <v>723</v>
      </c>
      <c r="J39" s="483" t="s">
        <v>768</v>
      </c>
      <c r="K39" s="483" t="s">
        <v>743</v>
      </c>
      <c r="L39" s="484">
        <v>1</v>
      </c>
      <c r="M39" s="443" t="s">
        <v>726</v>
      </c>
      <c r="N39" s="443" t="s">
        <v>727</v>
      </c>
      <c r="O39" s="443" t="s">
        <v>728</v>
      </c>
      <c r="P39" s="443" t="s">
        <v>92</v>
      </c>
      <c r="Q39" s="443" t="s">
        <v>729</v>
      </c>
      <c r="R39" s="485" t="s">
        <v>730</v>
      </c>
    </row>
    <row r="40" spans="2:18" ht="15" customHeight="1" x14ac:dyDescent="0.2">
      <c r="B40" s="131">
        <v>31</v>
      </c>
      <c r="C40" s="482">
        <v>45270</v>
      </c>
      <c r="D40" s="443" t="s">
        <v>76</v>
      </c>
      <c r="E40" s="483" t="s">
        <v>721</v>
      </c>
      <c r="F40" s="443" t="s">
        <v>775</v>
      </c>
      <c r="G40" s="483" t="s">
        <v>91</v>
      </c>
      <c r="H40" s="483" t="s">
        <v>722</v>
      </c>
      <c r="I40" s="483" t="s">
        <v>734</v>
      </c>
      <c r="J40" s="483" t="s">
        <v>742</v>
      </c>
      <c r="K40" s="483" t="s">
        <v>743</v>
      </c>
      <c r="L40" s="484">
        <v>1</v>
      </c>
      <c r="M40" s="443" t="s">
        <v>726</v>
      </c>
      <c r="N40" s="443" t="s">
        <v>727</v>
      </c>
      <c r="O40" s="443" t="s">
        <v>728</v>
      </c>
      <c r="P40" s="443" t="s">
        <v>92</v>
      </c>
      <c r="Q40" s="443" t="s">
        <v>729</v>
      </c>
      <c r="R40" s="485" t="s">
        <v>730</v>
      </c>
    </row>
    <row r="41" spans="2:18" ht="15" customHeight="1" x14ac:dyDescent="0.2">
      <c r="B41" s="131">
        <v>32</v>
      </c>
      <c r="C41" s="482">
        <v>45270</v>
      </c>
      <c r="D41" s="443" t="s">
        <v>76</v>
      </c>
      <c r="E41" s="483" t="s">
        <v>721</v>
      </c>
      <c r="F41" s="443" t="s">
        <v>776</v>
      </c>
      <c r="G41" s="483" t="s">
        <v>91</v>
      </c>
      <c r="H41" s="483" t="s">
        <v>722</v>
      </c>
      <c r="I41" s="483" t="s">
        <v>723</v>
      </c>
      <c r="J41" s="483" t="s">
        <v>777</v>
      </c>
      <c r="K41" s="483" t="s">
        <v>743</v>
      </c>
      <c r="L41" s="484">
        <v>1</v>
      </c>
      <c r="M41" s="443" t="s">
        <v>726</v>
      </c>
      <c r="N41" s="443" t="s">
        <v>727</v>
      </c>
      <c r="O41" s="443" t="s">
        <v>728</v>
      </c>
      <c r="P41" s="443" t="s">
        <v>92</v>
      </c>
      <c r="Q41" s="443" t="s">
        <v>729</v>
      </c>
      <c r="R41" s="485" t="s">
        <v>730</v>
      </c>
    </row>
    <row r="42" spans="2:18" ht="15" customHeight="1" x14ac:dyDescent="0.2">
      <c r="B42" s="131">
        <v>33</v>
      </c>
      <c r="C42" s="482">
        <v>45271</v>
      </c>
      <c r="D42" s="443" t="s">
        <v>76</v>
      </c>
      <c r="E42" s="483" t="s">
        <v>721</v>
      </c>
      <c r="F42" s="443" t="s">
        <v>746</v>
      </c>
      <c r="G42" s="483" t="s">
        <v>91</v>
      </c>
      <c r="H42" s="483" t="s">
        <v>722</v>
      </c>
      <c r="I42" s="483" t="s">
        <v>734</v>
      </c>
      <c r="J42" s="483" t="s">
        <v>774</v>
      </c>
      <c r="K42" s="483" t="s">
        <v>725</v>
      </c>
      <c r="L42" s="484">
        <v>1</v>
      </c>
      <c r="M42" s="443" t="s">
        <v>726</v>
      </c>
      <c r="N42" s="443" t="s">
        <v>727</v>
      </c>
      <c r="O42" s="443" t="s">
        <v>728</v>
      </c>
      <c r="P42" s="443" t="s">
        <v>92</v>
      </c>
      <c r="Q42" s="443" t="s">
        <v>729</v>
      </c>
      <c r="R42" s="485" t="s">
        <v>730</v>
      </c>
    </row>
    <row r="43" spans="2:18" ht="15" customHeight="1" x14ac:dyDescent="0.2">
      <c r="B43" s="131">
        <v>34</v>
      </c>
      <c r="C43" s="482">
        <v>45271</v>
      </c>
      <c r="D43" s="443" t="s">
        <v>76</v>
      </c>
      <c r="E43" s="483" t="s">
        <v>721</v>
      </c>
      <c r="F43" s="443" t="s">
        <v>778</v>
      </c>
      <c r="G43" s="483" t="s">
        <v>91</v>
      </c>
      <c r="H43" s="483" t="s">
        <v>722</v>
      </c>
      <c r="I43" s="483" t="s">
        <v>734</v>
      </c>
      <c r="J43" s="483" t="s">
        <v>742</v>
      </c>
      <c r="K43" s="483" t="s">
        <v>725</v>
      </c>
      <c r="L43" s="484">
        <v>1</v>
      </c>
      <c r="M43" s="443" t="s">
        <v>726</v>
      </c>
      <c r="N43" s="443" t="s">
        <v>727</v>
      </c>
      <c r="O43" s="443" t="s">
        <v>728</v>
      </c>
      <c r="P43" s="443" t="s">
        <v>92</v>
      </c>
      <c r="Q43" s="443" t="s">
        <v>729</v>
      </c>
      <c r="R43" s="485" t="s">
        <v>730</v>
      </c>
    </row>
    <row r="44" spans="2:18" ht="15" customHeight="1" x14ac:dyDescent="0.2">
      <c r="B44" s="131">
        <v>35</v>
      </c>
      <c r="C44" s="482">
        <v>45272</v>
      </c>
      <c r="D44" s="443" t="s">
        <v>76</v>
      </c>
      <c r="E44" s="483" t="s">
        <v>721</v>
      </c>
      <c r="F44" s="443" t="s">
        <v>779</v>
      </c>
      <c r="G44" s="483" t="s">
        <v>91</v>
      </c>
      <c r="H44" s="483" t="s">
        <v>722</v>
      </c>
      <c r="I44" s="483" t="s">
        <v>723</v>
      </c>
      <c r="J44" s="483" t="s">
        <v>724</v>
      </c>
      <c r="K44" s="483" t="s">
        <v>743</v>
      </c>
      <c r="L44" s="484">
        <v>3</v>
      </c>
      <c r="M44" s="443" t="s">
        <v>726</v>
      </c>
      <c r="N44" s="443" t="s">
        <v>727</v>
      </c>
      <c r="O44" s="443" t="s">
        <v>728</v>
      </c>
      <c r="P44" s="443" t="s">
        <v>92</v>
      </c>
      <c r="Q44" s="443" t="s">
        <v>729</v>
      </c>
      <c r="R44" s="485" t="s">
        <v>730</v>
      </c>
    </row>
    <row r="45" spans="2:18" ht="15" customHeight="1" x14ac:dyDescent="0.2">
      <c r="B45" s="131">
        <v>36</v>
      </c>
      <c r="C45" s="482">
        <v>45272</v>
      </c>
      <c r="D45" s="443" t="s">
        <v>76</v>
      </c>
      <c r="E45" s="483" t="s">
        <v>721</v>
      </c>
      <c r="F45" s="443" t="s">
        <v>779</v>
      </c>
      <c r="G45" s="483" t="s">
        <v>91</v>
      </c>
      <c r="H45" s="483" t="s">
        <v>733</v>
      </c>
      <c r="I45" s="483" t="s">
        <v>734</v>
      </c>
      <c r="J45" s="483" t="s">
        <v>724</v>
      </c>
      <c r="K45" s="483" t="s">
        <v>735</v>
      </c>
      <c r="L45" s="484">
        <v>3</v>
      </c>
      <c r="M45" s="443" t="s">
        <v>726</v>
      </c>
      <c r="N45" s="443" t="s">
        <v>736</v>
      </c>
      <c r="O45" s="443" t="s">
        <v>728</v>
      </c>
      <c r="P45" s="443" t="s">
        <v>92</v>
      </c>
      <c r="Q45" s="443" t="s">
        <v>729</v>
      </c>
      <c r="R45" s="485" t="s">
        <v>730</v>
      </c>
    </row>
    <row r="46" spans="2:18" ht="15" customHeight="1" x14ac:dyDescent="0.2">
      <c r="B46" s="131">
        <v>37</v>
      </c>
      <c r="C46" s="482">
        <v>45273</v>
      </c>
      <c r="D46" s="443" t="s">
        <v>76</v>
      </c>
      <c r="E46" s="483" t="s">
        <v>721</v>
      </c>
      <c r="F46" s="443" t="s">
        <v>780</v>
      </c>
      <c r="G46" s="483" t="s">
        <v>91</v>
      </c>
      <c r="H46" s="483" t="s">
        <v>733</v>
      </c>
      <c r="I46" s="483" t="s">
        <v>734</v>
      </c>
      <c r="J46" s="483" t="s">
        <v>95</v>
      </c>
      <c r="K46" s="483" t="s">
        <v>738</v>
      </c>
      <c r="L46" s="484">
        <v>3</v>
      </c>
      <c r="M46" s="443" t="s">
        <v>726</v>
      </c>
      <c r="N46" s="443" t="s">
        <v>736</v>
      </c>
      <c r="O46" s="443" t="s">
        <v>728</v>
      </c>
      <c r="P46" s="443" t="s">
        <v>92</v>
      </c>
      <c r="Q46" s="443" t="s">
        <v>729</v>
      </c>
      <c r="R46" s="485" t="s">
        <v>781</v>
      </c>
    </row>
    <row r="47" spans="2:18" ht="15" customHeight="1" x14ac:dyDescent="0.2">
      <c r="B47" s="131">
        <v>38</v>
      </c>
      <c r="C47" s="482">
        <v>45274</v>
      </c>
      <c r="D47" s="443" t="s">
        <v>76</v>
      </c>
      <c r="E47" s="483" t="s">
        <v>721</v>
      </c>
      <c r="F47" s="443" t="s">
        <v>782</v>
      </c>
      <c r="G47" s="483" t="s">
        <v>91</v>
      </c>
      <c r="H47" s="483" t="s">
        <v>733</v>
      </c>
      <c r="I47" s="483" t="s">
        <v>734</v>
      </c>
      <c r="J47" s="483" t="s">
        <v>764</v>
      </c>
      <c r="K47" s="486" t="s">
        <v>790</v>
      </c>
      <c r="L47" s="484">
        <v>3</v>
      </c>
      <c r="M47" s="443" t="s">
        <v>726</v>
      </c>
      <c r="N47" s="443" t="s">
        <v>736</v>
      </c>
      <c r="O47" s="443" t="s">
        <v>728</v>
      </c>
      <c r="P47" s="443" t="s">
        <v>92</v>
      </c>
      <c r="Q47" s="443" t="s">
        <v>729</v>
      </c>
      <c r="R47" s="485" t="s">
        <v>730</v>
      </c>
    </row>
    <row r="48" spans="2:18" ht="15" customHeight="1" x14ac:dyDescent="0.2">
      <c r="B48" s="131">
        <v>39</v>
      </c>
      <c r="C48" s="482">
        <v>45275</v>
      </c>
      <c r="D48" s="443" t="s">
        <v>76</v>
      </c>
      <c r="E48" s="483" t="s">
        <v>721</v>
      </c>
      <c r="F48" s="443" t="s">
        <v>784</v>
      </c>
      <c r="G48" s="483" t="s">
        <v>91</v>
      </c>
      <c r="H48" s="483" t="s">
        <v>733</v>
      </c>
      <c r="I48" s="483" t="s">
        <v>723</v>
      </c>
      <c r="J48" s="483" t="s">
        <v>785</v>
      </c>
      <c r="K48" s="483" t="s">
        <v>725</v>
      </c>
      <c r="L48" s="484">
        <v>1</v>
      </c>
      <c r="M48" s="443" t="s">
        <v>726</v>
      </c>
      <c r="N48" s="443" t="s">
        <v>736</v>
      </c>
      <c r="O48" s="443" t="s">
        <v>728</v>
      </c>
      <c r="P48" s="443" t="s">
        <v>92</v>
      </c>
      <c r="Q48" s="443" t="s">
        <v>729</v>
      </c>
      <c r="R48" s="485" t="s">
        <v>730</v>
      </c>
    </row>
    <row r="49" spans="2:18" ht="15" customHeight="1" x14ac:dyDescent="0.2">
      <c r="B49" s="131">
        <v>40</v>
      </c>
      <c r="C49" s="482">
        <v>45275</v>
      </c>
      <c r="D49" s="443" t="s">
        <v>76</v>
      </c>
      <c r="E49" s="483" t="s">
        <v>721</v>
      </c>
      <c r="F49" s="443" t="s">
        <v>784</v>
      </c>
      <c r="G49" s="483" t="s">
        <v>91</v>
      </c>
      <c r="H49" s="483" t="s">
        <v>722</v>
      </c>
      <c r="I49" s="483" t="s">
        <v>723</v>
      </c>
      <c r="J49" s="483" t="s">
        <v>785</v>
      </c>
      <c r="K49" s="483" t="s">
        <v>743</v>
      </c>
      <c r="L49" s="484">
        <v>1</v>
      </c>
      <c r="M49" s="443" t="s">
        <v>726</v>
      </c>
      <c r="N49" s="443" t="s">
        <v>727</v>
      </c>
      <c r="O49" s="443" t="s">
        <v>728</v>
      </c>
      <c r="P49" s="443" t="s">
        <v>92</v>
      </c>
      <c r="Q49" s="443" t="s">
        <v>729</v>
      </c>
      <c r="R49" s="485" t="s">
        <v>730</v>
      </c>
    </row>
    <row r="50" spans="2:18" ht="15" customHeight="1" x14ac:dyDescent="0.2">
      <c r="B50" s="131">
        <v>41</v>
      </c>
      <c r="C50" s="482">
        <v>45275</v>
      </c>
      <c r="D50" s="443" t="s">
        <v>76</v>
      </c>
      <c r="E50" s="483" t="s">
        <v>721</v>
      </c>
      <c r="F50" s="443" t="s">
        <v>784</v>
      </c>
      <c r="G50" s="483" t="s">
        <v>91</v>
      </c>
      <c r="H50" s="483" t="s">
        <v>786</v>
      </c>
      <c r="I50" s="483" t="s">
        <v>723</v>
      </c>
      <c r="J50" s="483" t="s">
        <v>724</v>
      </c>
      <c r="K50" s="444" t="s">
        <v>787</v>
      </c>
      <c r="L50" s="484">
        <v>2</v>
      </c>
      <c r="M50" s="443" t="s">
        <v>726</v>
      </c>
      <c r="N50" s="443" t="s">
        <v>727</v>
      </c>
      <c r="O50" s="443" t="s">
        <v>728</v>
      </c>
      <c r="P50" s="443" t="s">
        <v>92</v>
      </c>
      <c r="Q50" s="443" t="s">
        <v>729</v>
      </c>
      <c r="R50" s="485" t="s">
        <v>730</v>
      </c>
    </row>
    <row r="51" spans="2:18" ht="15" customHeight="1" x14ac:dyDescent="0.2">
      <c r="B51" s="131">
        <v>42</v>
      </c>
      <c r="C51" s="482">
        <v>45275</v>
      </c>
      <c r="D51" s="443" t="s">
        <v>76</v>
      </c>
      <c r="E51" s="483" t="s">
        <v>721</v>
      </c>
      <c r="F51" s="443" t="s">
        <v>784</v>
      </c>
      <c r="G51" s="483" t="s">
        <v>91</v>
      </c>
      <c r="H51" s="483" t="s">
        <v>786</v>
      </c>
      <c r="I51" s="483" t="s">
        <v>723</v>
      </c>
      <c r="J51" s="483" t="s">
        <v>724</v>
      </c>
      <c r="K51" s="483" t="s">
        <v>788</v>
      </c>
      <c r="L51" s="484">
        <v>1</v>
      </c>
      <c r="M51" s="443" t="s">
        <v>726</v>
      </c>
      <c r="N51" s="443" t="s">
        <v>727</v>
      </c>
      <c r="O51" s="443" t="s">
        <v>728</v>
      </c>
      <c r="P51" s="443" t="s">
        <v>92</v>
      </c>
      <c r="Q51" s="443" t="s">
        <v>729</v>
      </c>
      <c r="R51" s="485" t="s">
        <v>730</v>
      </c>
    </row>
    <row r="52" spans="2:18" ht="15" customHeight="1" x14ac:dyDescent="0.2">
      <c r="B52" s="131">
        <v>43</v>
      </c>
      <c r="C52" s="482">
        <v>45275</v>
      </c>
      <c r="D52" s="443" t="s">
        <v>76</v>
      </c>
      <c r="E52" s="483" t="s">
        <v>721</v>
      </c>
      <c r="F52" s="443" t="s">
        <v>784</v>
      </c>
      <c r="G52" s="483" t="s">
        <v>91</v>
      </c>
      <c r="H52" s="483" t="s">
        <v>722</v>
      </c>
      <c r="I52" s="483" t="s">
        <v>723</v>
      </c>
      <c r="J52" s="483" t="s">
        <v>789</v>
      </c>
      <c r="K52" s="483" t="s">
        <v>790</v>
      </c>
      <c r="L52" s="484">
        <v>2</v>
      </c>
      <c r="M52" s="443" t="s">
        <v>726</v>
      </c>
      <c r="N52" s="443" t="s">
        <v>736</v>
      </c>
      <c r="O52" s="443" t="s">
        <v>728</v>
      </c>
      <c r="P52" s="443" t="s">
        <v>92</v>
      </c>
      <c r="Q52" s="443" t="s">
        <v>729</v>
      </c>
      <c r="R52" s="485" t="s">
        <v>791</v>
      </c>
    </row>
    <row r="53" spans="2:18" ht="15" customHeight="1" x14ac:dyDescent="0.2">
      <c r="B53" s="131">
        <v>44</v>
      </c>
      <c r="C53" s="482">
        <v>45275</v>
      </c>
      <c r="D53" s="443" t="s">
        <v>76</v>
      </c>
      <c r="E53" s="483" t="s">
        <v>721</v>
      </c>
      <c r="F53" s="443" t="s">
        <v>792</v>
      </c>
      <c r="G53" s="483" t="s">
        <v>91</v>
      </c>
      <c r="H53" s="483" t="s">
        <v>733</v>
      </c>
      <c r="I53" s="483" t="s">
        <v>734</v>
      </c>
      <c r="J53" s="483" t="s">
        <v>764</v>
      </c>
      <c r="K53" s="483" t="s">
        <v>735</v>
      </c>
      <c r="L53" s="484">
        <v>1</v>
      </c>
      <c r="M53" s="443" t="s">
        <v>726</v>
      </c>
      <c r="N53" s="443" t="s">
        <v>736</v>
      </c>
      <c r="O53" s="443" t="s">
        <v>728</v>
      </c>
      <c r="P53" s="443" t="s">
        <v>92</v>
      </c>
      <c r="Q53" s="443" t="s">
        <v>729</v>
      </c>
      <c r="R53" s="485" t="s">
        <v>730</v>
      </c>
    </row>
    <row r="54" spans="2:18" ht="15" customHeight="1" x14ac:dyDescent="0.2">
      <c r="B54" s="131">
        <v>45</v>
      </c>
      <c r="C54" s="482">
        <v>45276</v>
      </c>
      <c r="D54" s="443" t="s">
        <v>76</v>
      </c>
      <c r="E54" s="483" t="s">
        <v>721</v>
      </c>
      <c r="F54" s="443" t="s">
        <v>793</v>
      </c>
      <c r="G54" s="483" t="s">
        <v>91</v>
      </c>
      <c r="H54" s="483" t="s">
        <v>733</v>
      </c>
      <c r="I54" s="483" t="s">
        <v>734</v>
      </c>
      <c r="J54" s="483" t="s">
        <v>764</v>
      </c>
      <c r="K54" s="483" t="s">
        <v>735</v>
      </c>
      <c r="L54" s="484">
        <v>3</v>
      </c>
      <c r="M54" s="443" t="s">
        <v>726</v>
      </c>
      <c r="N54" s="443" t="s">
        <v>736</v>
      </c>
      <c r="O54" s="443" t="s">
        <v>728</v>
      </c>
      <c r="P54" s="443" t="s">
        <v>92</v>
      </c>
      <c r="Q54" s="443" t="s">
        <v>729</v>
      </c>
      <c r="R54" s="485" t="s">
        <v>730</v>
      </c>
    </row>
    <row r="55" spans="2:18" ht="15" customHeight="1" x14ac:dyDescent="0.2">
      <c r="B55" s="131">
        <v>46</v>
      </c>
      <c r="C55" s="482">
        <v>45276</v>
      </c>
      <c r="D55" s="443" t="s">
        <v>76</v>
      </c>
      <c r="E55" s="483" t="s">
        <v>721</v>
      </c>
      <c r="F55" s="443" t="s">
        <v>794</v>
      </c>
      <c r="G55" s="483" t="s">
        <v>91</v>
      </c>
      <c r="H55" s="483" t="s">
        <v>733</v>
      </c>
      <c r="I55" s="483" t="s">
        <v>734</v>
      </c>
      <c r="J55" s="483" t="s">
        <v>764</v>
      </c>
      <c r="K55" s="483" t="s">
        <v>735</v>
      </c>
      <c r="L55" s="484">
        <v>3</v>
      </c>
      <c r="M55" s="443" t="s">
        <v>726</v>
      </c>
      <c r="N55" s="443" t="s">
        <v>736</v>
      </c>
      <c r="O55" s="443" t="s">
        <v>728</v>
      </c>
      <c r="P55" s="443" t="s">
        <v>92</v>
      </c>
      <c r="Q55" s="443" t="s">
        <v>729</v>
      </c>
      <c r="R55" s="485" t="s">
        <v>730</v>
      </c>
    </row>
    <row r="56" spans="2:18" ht="15" customHeight="1" x14ac:dyDescent="0.2">
      <c r="B56" s="131">
        <v>47</v>
      </c>
      <c r="C56" s="482">
        <v>45276</v>
      </c>
      <c r="D56" s="443" t="s">
        <v>76</v>
      </c>
      <c r="E56" s="483" t="s">
        <v>721</v>
      </c>
      <c r="F56" s="443" t="s">
        <v>795</v>
      </c>
      <c r="G56" s="483" t="s">
        <v>91</v>
      </c>
      <c r="H56" s="483" t="s">
        <v>733</v>
      </c>
      <c r="I56" s="483" t="s">
        <v>734</v>
      </c>
      <c r="J56" s="483" t="s">
        <v>764</v>
      </c>
      <c r="K56" s="483" t="s">
        <v>735</v>
      </c>
      <c r="L56" s="484">
        <v>3</v>
      </c>
      <c r="M56" s="443" t="s">
        <v>726</v>
      </c>
      <c r="N56" s="443" t="s">
        <v>736</v>
      </c>
      <c r="O56" s="443" t="s">
        <v>728</v>
      </c>
      <c r="P56" s="443" t="s">
        <v>92</v>
      </c>
      <c r="Q56" s="443" t="s">
        <v>729</v>
      </c>
      <c r="R56" s="485" t="s">
        <v>730</v>
      </c>
    </row>
    <row r="57" spans="2:18" ht="15" customHeight="1" x14ac:dyDescent="0.2">
      <c r="B57" s="131">
        <v>48</v>
      </c>
      <c r="C57" s="482">
        <v>45276</v>
      </c>
      <c r="D57" s="443" t="s">
        <v>76</v>
      </c>
      <c r="E57" s="483" t="s">
        <v>721</v>
      </c>
      <c r="F57" s="443" t="s">
        <v>796</v>
      </c>
      <c r="G57" s="483" t="s">
        <v>91</v>
      </c>
      <c r="H57" s="483" t="s">
        <v>733</v>
      </c>
      <c r="I57" s="483" t="s">
        <v>734</v>
      </c>
      <c r="J57" s="483" t="s">
        <v>764</v>
      </c>
      <c r="K57" s="483" t="s">
        <v>735</v>
      </c>
      <c r="L57" s="484">
        <v>3</v>
      </c>
      <c r="M57" s="443" t="s">
        <v>726</v>
      </c>
      <c r="N57" s="443" t="s">
        <v>736</v>
      </c>
      <c r="O57" s="443" t="s">
        <v>728</v>
      </c>
      <c r="P57" s="443" t="s">
        <v>92</v>
      </c>
      <c r="Q57" s="443" t="s">
        <v>729</v>
      </c>
      <c r="R57" s="485" t="s">
        <v>730</v>
      </c>
    </row>
    <row r="58" spans="2:18" ht="15" customHeight="1" x14ac:dyDescent="0.2">
      <c r="B58" s="131">
        <v>49</v>
      </c>
      <c r="C58" s="482">
        <v>45276</v>
      </c>
      <c r="D58" s="443" t="s">
        <v>76</v>
      </c>
      <c r="E58" s="483" t="s">
        <v>721</v>
      </c>
      <c r="F58" s="443" t="s">
        <v>797</v>
      </c>
      <c r="G58" s="483" t="s">
        <v>91</v>
      </c>
      <c r="H58" s="483" t="s">
        <v>770</v>
      </c>
      <c r="I58" s="483" t="s">
        <v>734</v>
      </c>
      <c r="J58" s="483" t="s">
        <v>771</v>
      </c>
      <c r="K58" s="483" t="s">
        <v>772</v>
      </c>
      <c r="L58" s="484">
        <v>0</v>
      </c>
      <c r="M58" s="443" t="s">
        <v>726</v>
      </c>
      <c r="N58" s="443" t="s">
        <v>772</v>
      </c>
      <c r="O58" s="443" t="s">
        <v>728</v>
      </c>
      <c r="P58" s="443" t="s">
        <v>92</v>
      </c>
      <c r="Q58" s="443" t="s">
        <v>729</v>
      </c>
      <c r="R58" s="485" t="s">
        <v>730</v>
      </c>
    </row>
    <row r="59" spans="2:18" ht="15" customHeight="1" x14ac:dyDescent="0.2">
      <c r="B59" s="131">
        <v>50</v>
      </c>
      <c r="C59" s="482">
        <v>45276</v>
      </c>
      <c r="D59" s="443" t="s">
        <v>76</v>
      </c>
      <c r="E59" s="483" t="s">
        <v>721</v>
      </c>
      <c r="F59" s="443" t="s">
        <v>798</v>
      </c>
      <c r="G59" s="483" t="s">
        <v>91</v>
      </c>
      <c r="H59" s="483" t="s">
        <v>733</v>
      </c>
      <c r="I59" s="483" t="s">
        <v>734</v>
      </c>
      <c r="J59" s="483" t="s">
        <v>724</v>
      </c>
      <c r="K59" s="483" t="s">
        <v>735</v>
      </c>
      <c r="L59" s="484">
        <v>3</v>
      </c>
      <c r="M59" s="443" t="s">
        <v>726</v>
      </c>
      <c r="N59" s="443" t="s">
        <v>736</v>
      </c>
      <c r="O59" s="443" t="s">
        <v>728</v>
      </c>
      <c r="P59" s="443" t="s">
        <v>92</v>
      </c>
      <c r="Q59" s="443" t="s">
        <v>729</v>
      </c>
      <c r="R59" s="485" t="s">
        <v>730</v>
      </c>
    </row>
    <row r="60" spans="2:18" ht="15" customHeight="1" x14ac:dyDescent="0.2">
      <c r="B60" s="131">
        <v>51</v>
      </c>
      <c r="C60" s="482">
        <v>45277</v>
      </c>
      <c r="D60" s="443" t="s">
        <v>76</v>
      </c>
      <c r="E60" s="483" t="s">
        <v>721</v>
      </c>
      <c r="F60" s="443" t="s">
        <v>799</v>
      </c>
      <c r="G60" s="483" t="s">
        <v>91</v>
      </c>
      <c r="H60" s="483" t="s">
        <v>786</v>
      </c>
      <c r="I60" s="483" t="s">
        <v>723</v>
      </c>
      <c r="J60" s="483" t="s">
        <v>785</v>
      </c>
      <c r="K60" s="483" t="s">
        <v>790</v>
      </c>
      <c r="L60" s="484">
        <v>1</v>
      </c>
      <c r="M60" s="443" t="s">
        <v>726</v>
      </c>
      <c r="N60" s="443" t="s">
        <v>736</v>
      </c>
      <c r="O60" s="443" t="s">
        <v>728</v>
      </c>
      <c r="P60" s="443" t="s">
        <v>92</v>
      </c>
      <c r="Q60" s="443" t="s">
        <v>729</v>
      </c>
      <c r="R60" s="485" t="s">
        <v>730</v>
      </c>
    </row>
    <row r="61" spans="2:18" ht="15" customHeight="1" x14ac:dyDescent="0.2">
      <c r="B61" s="131">
        <v>52</v>
      </c>
      <c r="C61" s="482">
        <v>45297</v>
      </c>
      <c r="D61" s="443" t="s">
        <v>76</v>
      </c>
      <c r="E61" s="483" t="s">
        <v>721</v>
      </c>
      <c r="F61" s="443" t="s">
        <v>800</v>
      </c>
      <c r="G61" s="483" t="s">
        <v>91</v>
      </c>
      <c r="H61" s="483" t="s">
        <v>722</v>
      </c>
      <c r="I61" s="483" t="s">
        <v>723</v>
      </c>
      <c r="J61" s="483" t="s">
        <v>724</v>
      </c>
      <c r="K61" s="483" t="s">
        <v>725</v>
      </c>
      <c r="L61" s="484">
        <v>2</v>
      </c>
      <c r="M61" s="443" t="s">
        <v>726</v>
      </c>
      <c r="N61" s="443" t="s">
        <v>727</v>
      </c>
      <c r="O61" s="443" t="s">
        <v>728</v>
      </c>
      <c r="P61" s="443" t="s">
        <v>92</v>
      </c>
      <c r="Q61" s="443" t="s">
        <v>729</v>
      </c>
      <c r="R61" s="485" t="s">
        <v>1003</v>
      </c>
    </row>
    <row r="62" spans="2:18" ht="15" customHeight="1" x14ac:dyDescent="0.2">
      <c r="B62" s="131">
        <v>53</v>
      </c>
      <c r="C62" s="482">
        <v>45297</v>
      </c>
      <c r="D62" s="443" t="s">
        <v>76</v>
      </c>
      <c r="E62" s="483" t="s">
        <v>721</v>
      </c>
      <c r="F62" s="443" t="s">
        <v>802</v>
      </c>
      <c r="G62" s="483" t="s">
        <v>91</v>
      </c>
      <c r="H62" s="483" t="s">
        <v>733</v>
      </c>
      <c r="I62" s="483" t="s">
        <v>734</v>
      </c>
      <c r="J62" s="483" t="s">
        <v>764</v>
      </c>
      <c r="K62" s="483" t="s">
        <v>735</v>
      </c>
      <c r="L62" s="484">
        <v>3</v>
      </c>
      <c r="M62" s="443" t="s">
        <v>726</v>
      </c>
      <c r="N62" s="443" t="s">
        <v>736</v>
      </c>
      <c r="O62" s="443" t="s">
        <v>728</v>
      </c>
      <c r="P62" s="443" t="s">
        <v>92</v>
      </c>
      <c r="Q62" s="443" t="s">
        <v>729</v>
      </c>
      <c r="R62" s="485" t="s">
        <v>730</v>
      </c>
    </row>
    <row r="63" spans="2:18" ht="15" customHeight="1" x14ac:dyDescent="0.2">
      <c r="B63" s="131">
        <v>54</v>
      </c>
      <c r="C63" s="482">
        <v>45299</v>
      </c>
      <c r="D63" s="443" t="s">
        <v>94</v>
      </c>
      <c r="E63" s="444" t="s">
        <v>748</v>
      </c>
      <c r="F63" s="443" t="s">
        <v>803</v>
      </c>
      <c r="G63" s="483" t="s">
        <v>318</v>
      </c>
      <c r="H63" s="483" t="s">
        <v>722</v>
      </c>
      <c r="I63" s="483" t="s">
        <v>723</v>
      </c>
      <c r="J63" s="483" t="s">
        <v>724</v>
      </c>
      <c r="K63" s="444" t="s">
        <v>743</v>
      </c>
      <c r="L63" s="484">
        <v>3</v>
      </c>
      <c r="M63" s="443" t="s">
        <v>726</v>
      </c>
      <c r="N63" s="443" t="s">
        <v>727</v>
      </c>
      <c r="O63" s="443" t="s">
        <v>728</v>
      </c>
      <c r="P63" s="443" t="s">
        <v>92</v>
      </c>
      <c r="Q63" s="443" t="s">
        <v>729</v>
      </c>
      <c r="R63" s="485" t="s">
        <v>730</v>
      </c>
    </row>
    <row r="64" spans="2:18" ht="15" customHeight="1" x14ac:dyDescent="0.2">
      <c r="B64" s="131">
        <v>55</v>
      </c>
      <c r="C64" s="482">
        <v>45299</v>
      </c>
      <c r="D64" s="443" t="s">
        <v>94</v>
      </c>
      <c r="E64" s="444" t="s">
        <v>748</v>
      </c>
      <c r="F64" s="443" t="s">
        <v>804</v>
      </c>
      <c r="G64" s="483" t="s">
        <v>318</v>
      </c>
      <c r="H64" s="483" t="s">
        <v>722</v>
      </c>
      <c r="I64" s="483" t="s">
        <v>734</v>
      </c>
      <c r="J64" s="483" t="s">
        <v>742</v>
      </c>
      <c r="K64" s="444" t="s">
        <v>743</v>
      </c>
      <c r="L64" s="484">
        <v>3</v>
      </c>
      <c r="M64" s="443" t="s">
        <v>726</v>
      </c>
      <c r="N64" s="443" t="s">
        <v>727</v>
      </c>
      <c r="O64" s="443" t="s">
        <v>728</v>
      </c>
      <c r="P64" s="443" t="s">
        <v>92</v>
      </c>
      <c r="Q64" s="443" t="s">
        <v>729</v>
      </c>
      <c r="R64" s="485" t="s">
        <v>730</v>
      </c>
    </row>
    <row r="65" spans="2:18" ht="15" customHeight="1" x14ac:dyDescent="0.2">
      <c r="B65" s="131">
        <v>56</v>
      </c>
      <c r="C65" s="482">
        <v>45299</v>
      </c>
      <c r="D65" s="443" t="s">
        <v>94</v>
      </c>
      <c r="E65" s="444" t="s">
        <v>748</v>
      </c>
      <c r="F65" s="443" t="s">
        <v>805</v>
      </c>
      <c r="G65" s="483" t="s">
        <v>318</v>
      </c>
      <c r="H65" s="483" t="s">
        <v>722</v>
      </c>
      <c r="I65" s="483" t="s">
        <v>723</v>
      </c>
      <c r="J65" s="483" t="s">
        <v>724</v>
      </c>
      <c r="K65" s="444" t="s">
        <v>743</v>
      </c>
      <c r="L65" s="484">
        <v>3</v>
      </c>
      <c r="M65" s="443" t="s">
        <v>726</v>
      </c>
      <c r="N65" s="443" t="s">
        <v>727</v>
      </c>
      <c r="O65" s="443" t="s">
        <v>728</v>
      </c>
      <c r="P65" s="443" t="s">
        <v>92</v>
      </c>
      <c r="Q65" s="443" t="s">
        <v>729</v>
      </c>
      <c r="R65" s="485" t="s">
        <v>730</v>
      </c>
    </row>
    <row r="66" spans="2:18" ht="15" customHeight="1" x14ac:dyDescent="0.2">
      <c r="B66" s="131">
        <v>57</v>
      </c>
      <c r="C66" s="482">
        <v>45299</v>
      </c>
      <c r="D66" s="443" t="s">
        <v>94</v>
      </c>
      <c r="E66" s="444" t="s">
        <v>748</v>
      </c>
      <c r="F66" s="443" t="s">
        <v>806</v>
      </c>
      <c r="G66" s="483" t="s">
        <v>318</v>
      </c>
      <c r="H66" s="483" t="s">
        <v>722</v>
      </c>
      <c r="I66" s="483" t="s">
        <v>723</v>
      </c>
      <c r="J66" s="483" t="s">
        <v>724</v>
      </c>
      <c r="K66" s="444" t="s">
        <v>743</v>
      </c>
      <c r="L66" s="484">
        <v>3</v>
      </c>
      <c r="M66" s="443" t="s">
        <v>726</v>
      </c>
      <c r="N66" s="443" t="s">
        <v>727</v>
      </c>
      <c r="O66" s="443" t="s">
        <v>728</v>
      </c>
      <c r="P66" s="443" t="s">
        <v>92</v>
      </c>
      <c r="Q66" s="443" t="s">
        <v>729</v>
      </c>
      <c r="R66" s="485" t="s">
        <v>730</v>
      </c>
    </row>
    <row r="67" spans="2:18" ht="15" customHeight="1" x14ac:dyDescent="0.2">
      <c r="B67" s="131">
        <v>58</v>
      </c>
      <c r="C67" s="482">
        <v>45299</v>
      </c>
      <c r="D67" s="443" t="s">
        <v>94</v>
      </c>
      <c r="E67" s="444" t="s">
        <v>748</v>
      </c>
      <c r="F67" s="443" t="s">
        <v>807</v>
      </c>
      <c r="G67" s="483" t="s">
        <v>318</v>
      </c>
      <c r="H67" s="483" t="s">
        <v>722</v>
      </c>
      <c r="I67" s="483" t="s">
        <v>723</v>
      </c>
      <c r="J67" s="483" t="s">
        <v>724</v>
      </c>
      <c r="K67" s="444" t="s">
        <v>743</v>
      </c>
      <c r="L67" s="484">
        <v>3</v>
      </c>
      <c r="M67" s="443" t="s">
        <v>726</v>
      </c>
      <c r="N67" s="443" t="s">
        <v>727</v>
      </c>
      <c r="O67" s="443" t="s">
        <v>728</v>
      </c>
      <c r="P67" s="443" t="s">
        <v>92</v>
      </c>
      <c r="Q67" s="443" t="s">
        <v>729</v>
      </c>
      <c r="R67" s="485" t="s">
        <v>730</v>
      </c>
    </row>
    <row r="68" spans="2:18" ht="15" customHeight="1" x14ac:dyDescent="0.2">
      <c r="B68" s="131">
        <v>59</v>
      </c>
      <c r="C68" s="482">
        <v>45299</v>
      </c>
      <c r="D68" s="443" t="s">
        <v>94</v>
      </c>
      <c r="E68" s="444" t="s">
        <v>748</v>
      </c>
      <c r="F68" s="443" t="s">
        <v>756</v>
      </c>
      <c r="G68" s="483" t="s">
        <v>318</v>
      </c>
      <c r="H68" s="483" t="s">
        <v>722</v>
      </c>
      <c r="I68" s="483" t="s">
        <v>723</v>
      </c>
      <c r="J68" s="483" t="s">
        <v>724</v>
      </c>
      <c r="K68" s="444" t="s">
        <v>743</v>
      </c>
      <c r="L68" s="484">
        <v>2</v>
      </c>
      <c r="M68" s="443" t="s">
        <v>726</v>
      </c>
      <c r="N68" s="443" t="s">
        <v>727</v>
      </c>
      <c r="O68" s="443" t="s">
        <v>728</v>
      </c>
      <c r="P68" s="443" t="s">
        <v>92</v>
      </c>
      <c r="Q68" s="443" t="s">
        <v>729</v>
      </c>
      <c r="R68" s="485" t="s">
        <v>730</v>
      </c>
    </row>
    <row r="69" spans="2:18" ht="15" customHeight="1" x14ac:dyDescent="0.2">
      <c r="B69" s="131">
        <v>60</v>
      </c>
      <c r="C69" s="482">
        <v>45299</v>
      </c>
      <c r="D69" s="443" t="s">
        <v>94</v>
      </c>
      <c r="E69" s="444" t="s">
        <v>748</v>
      </c>
      <c r="F69" s="443" t="s">
        <v>799</v>
      </c>
      <c r="G69" s="483" t="s">
        <v>318</v>
      </c>
      <c r="H69" s="483" t="s">
        <v>722</v>
      </c>
      <c r="I69" s="483" t="s">
        <v>723</v>
      </c>
      <c r="J69" s="483" t="s">
        <v>724</v>
      </c>
      <c r="K69" s="444" t="s">
        <v>743</v>
      </c>
      <c r="L69" s="484">
        <v>3</v>
      </c>
      <c r="M69" s="443" t="s">
        <v>726</v>
      </c>
      <c r="N69" s="443" t="s">
        <v>727</v>
      </c>
      <c r="O69" s="443" t="s">
        <v>728</v>
      </c>
      <c r="P69" s="443" t="s">
        <v>92</v>
      </c>
      <c r="Q69" s="443" t="s">
        <v>729</v>
      </c>
      <c r="R69" s="485" t="s">
        <v>730</v>
      </c>
    </row>
    <row r="70" spans="2:18" ht="15" customHeight="1" x14ac:dyDescent="0.2">
      <c r="B70" s="131">
        <v>61</v>
      </c>
      <c r="C70" s="482">
        <v>45299</v>
      </c>
      <c r="D70" s="443" t="s">
        <v>94</v>
      </c>
      <c r="E70" s="444" t="s">
        <v>748</v>
      </c>
      <c r="F70" s="443" t="s">
        <v>808</v>
      </c>
      <c r="G70" s="483" t="s">
        <v>318</v>
      </c>
      <c r="H70" s="483" t="s">
        <v>722</v>
      </c>
      <c r="I70" s="483" t="s">
        <v>723</v>
      </c>
      <c r="J70" s="483" t="s">
        <v>724</v>
      </c>
      <c r="K70" s="444" t="s">
        <v>743</v>
      </c>
      <c r="L70" s="484">
        <v>3</v>
      </c>
      <c r="M70" s="443" t="s">
        <v>726</v>
      </c>
      <c r="N70" s="443" t="s">
        <v>727</v>
      </c>
      <c r="O70" s="443" t="s">
        <v>728</v>
      </c>
      <c r="P70" s="443" t="s">
        <v>92</v>
      </c>
      <c r="Q70" s="443" t="s">
        <v>729</v>
      </c>
      <c r="R70" s="485" t="s">
        <v>730</v>
      </c>
    </row>
    <row r="71" spans="2:18" ht="15" customHeight="1" x14ac:dyDescent="0.2">
      <c r="B71" s="131">
        <v>62</v>
      </c>
      <c r="C71" s="482">
        <v>45300</v>
      </c>
      <c r="D71" s="443" t="s">
        <v>94</v>
      </c>
      <c r="E71" s="444" t="s">
        <v>748</v>
      </c>
      <c r="F71" s="443" t="s">
        <v>809</v>
      </c>
      <c r="G71" s="483" t="s">
        <v>318</v>
      </c>
      <c r="H71" s="483" t="s">
        <v>722</v>
      </c>
      <c r="I71" s="483" t="s">
        <v>723</v>
      </c>
      <c r="J71" s="483" t="s">
        <v>724</v>
      </c>
      <c r="K71" s="444" t="s">
        <v>725</v>
      </c>
      <c r="L71" s="484">
        <v>3</v>
      </c>
      <c r="M71" s="443" t="s">
        <v>726</v>
      </c>
      <c r="N71" s="443" t="s">
        <v>727</v>
      </c>
      <c r="O71" s="443" t="s">
        <v>728</v>
      </c>
      <c r="P71" s="443" t="s">
        <v>92</v>
      </c>
      <c r="Q71" s="443" t="s">
        <v>729</v>
      </c>
      <c r="R71" s="485" t="s">
        <v>810</v>
      </c>
    </row>
    <row r="72" spans="2:18" ht="15" customHeight="1" x14ac:dyDescent="0.2">
      <c r="B72" s="131">
        <v>63</v>
      </c>
      <c r="C72" s="482">
        <v>45300</v>
      </c>
      <c r="D72" s="443" t="s">
        <v>94</v>
      </c>
      <c r="E72" s="444" t="s">
        <v>748</v>
      </c>
      <c r="F72" s="443" t="s">
        <v>811</v>
      </c>
      <c r="G72" s="483" t="s">
        <v>318</v>
      </c>
      <c r="H72" s="483" t="s">
        <v>722</v>
      </c>
      <c r="I72" s="483" t="s">
        <v>723</v>
      </c>
      <c r="J72" s="483" t="s">
        <v>724</v>
      </c>
      <c r="K72" s="444" t="s">
        <v>725</v>
      </c>
      <c r="L72" s="484">
        <v>3</v>
      </c>
      <c r="M72" s="443" t="s">
        <v>726</v>
      </c>
      <c r="N72" s="443" t="s">
        <v>727</v>
      </c>
      <c r="O72" s="443" t="s">
        <v>728</v>
      </c>
      <c r="P72" s="443" t="s">
        <v>92</v>
      </c>
      <c r="Q72" s="443" t="s">
        <v>729</v>
      </c>
      <c r="R72" s="485" t="s">
        <v>730</v>
      </c>
    </row>
    <row r="73" spans="2:18" ht="15" customHeight="1" x14ac:dyDescent="0.2">
      <c r="B73" s="131">
        <v>64</v>
      </c>
      <c r="C73" s="482">
        <v>45300</v>
      </c>
      <c r="D73" s="443" t="s">
        <v>94</v>
      </c>
      <c r="E73" s="444" t="s">
        <v>748</v>
      </c>
      <c r="F73" s="443" t="s">
        <v>812</v>
      </c>
      <c r="G73" s="483" t="s">
        <v>318</v>
      </c>
      <c r="H73" s="483" t="s">
        <v>722</v>
      </c>
      <c r="I73" s="483" t="s">
        <v>723</v>
      </c>
      <c r="J73" s="483" t="s">
        <v>724</v>
      </c>
      <c r="K73" s="444" t="s">
        <v>725</v>
      </c>
      <c r="L73" s="484">
        <v>3</v>
      </c>
      <c r="M73" s="443" t="s">
        <v>726</v>
      </c>
      <c r="N73" s="443" t="s">
        <v>727</v>
      </c>
      <c r="O73" s="443" t="s">
        <v>728</v>
      </c>
      <c r="P73" s="443" t="s">
        <v>92</v>
      </c>
      <c r="Q73" s="443" t="s">
        <v>729</v>
      </c>
      <c r="R73" s="485" t="s">
        <v>730</v>
      </c>
    </row>
    <row r="74" spans="2:18" ht="15" customHeight="1" x14ac:dyDescent="0.2">
      <c r="B74" s="131">
        <v>65</v>
      </c>
      <c r="C74" s="482">
        <v>45300</v>
      </c>
      <c r="D74" s="443" t="s">
        <v>94</v>
      </c>
      <c r="E74" s="444" t="s">
        <v>748</v>
      </c>
      <c r="F74" s="443" t="s">
        <v>813</v>
      </c>
      <c r="G74" s="483" t="s">
        <v>318</v>
      </c>
      <c r="H74" s="483" t="s">
        <v>722</v>
      </c>
      <c r="I74" s="483" t="s">
        <v>723</v>
      </c>
      <c r="J74" s="483" t="s">
        <v>724</v>
      </c>
      <c r="K74" s="444" t="s">
        <v>743</v>
      </c>
      <c r="L74" s="484">
        <v>3</v>
      </c>
      <c r="M74" s="443" t="s">
        <v>726</v>
      </c>
      <c r="N74" s="443" t="s">
        <v>727</v>
      </c>
      <c r="O74" s="443" t="s">
        <v>728</v>
      </c>
      <c r="P74" s="443" t="s">
        <v>92</v>
      </c>
      <c r="Q74" s="443" t="s">
        <v>729</v>
      </c>
      <c r="R74" s="485" t="s">
        <v>730</v>
      </c>
    </row>
    <row r="75" spans="2:18" ht="15" customHeight="1" x14ac:dyDescent="0.2">
      <c r="B75" s="131">
        <v>66</v>
      </c>
      <c r="C75" s="482">
        <v>45300</v>
      </c>
      <c r="D75" s="443" t="s">
        <v>94</v>
      </c>
      <c r="E75" s="444" t="s">
        <v>748</v>
      </c>
      <c r="F75" s="443" t="s">
        <v>814</v>
      </c>
      <c r="G75" s="483" t="s">
        <v>318</v>
      </c>
      <c r="H75" s="483" t="s">
        <v>722</v>
      </c>
      <c r="I75" s="483" t="s">
        <v>723</v>
      </c>
      <c r="J75" s="483" t="s">
        <v>724</v>
      </c>
      <c r="K75" s="444" t="s">
        <v>743</v>
      </c>
      <c r="L75" s="484">
        <v>3</v>
      </c>
      <c r="M75" s="443" t="s">
        <v>726</v>
      </c>
      <c r="N75" s="443" t="s">
        <v>727</v>
      </c>
      <c r="O75" s="443" t="s">
        <v>728</v>
      </c>
      <c r="P75" s="443" t="s">
        <v>92</v>
      </c>
      <c r="Q75" s="443" t="s">
        <v>729</v>
      </c>
      <c r="R75" s="485" t="s">
        <v>730</v>
      </c>
    </row>
    <row r="76" spans="2:18" ht="15" customHeight="1" x14ac:dyDescent="0.2">
      <c r="B76" s="131">
        <v>67</v>
      </c>
      <c r="C76" s="482">
        <v>45300</v>
      </c>
      <c r="D76" s="443" t="s">
        <v>94</v>
      </c>
      <c r="E76" s="444" t="s">
        <v>748</v>
      </c>
      <c r="F76" s="443" t="s">
        <v>815</v>
      </c>
      <c r="G76" s="483" t="s">
        <v>318</v>
      </c>
      <c r="H76" s="483" t="s">
        <v>722</v>
      </c>
      <c r="I76" s="483" t="s">
        <v>723</v>
      </c>
      <c r="J76" s="483" t="s">
        <v>724</v>
      </c>
      <c r="K76" s="444" t="s">
        <v>743</v>
      </c>
      <c r="L76" s="484">
        <v>3</v>
      </c>
      <c r="M76" s="443" t="s">
        <v>726</v>
      </c>
      <c r="N76" s="443" t="s">
        <v>727</v>
      </c>
      <c r="O76" s="443" t="s">
        <v>728</v>
      </c>
      <c r="P76" s="443" t="s">
        <v>92</v>
      </c>
      <c r="Q76" s="443" t="s">
        <v>729</v>
      </c>
      <c r="R76" s="485" t="s">
        <v>730</v>
      </c>
    </row>
    <row r="77" spans="2:18" ht="15" customHeight="1" x14ac:dyDescent="0.2">
      <c r="B77" s="131">
        <v>68</v>
      </c>
      <c r="C77" s="482">
        <v>45300</v>
      </c>
      <c r="D77" s="443" t="s">
        <v>76</v>
      </c>
      <c r="E77" s="483" t="s">
        <v>721</v>
      </c>
      <c r="F77" s="443" t="s">
        <v>767</v>
      </c>
      <c r="G77" s="483" t="s">
        <v>91</v>
      </c>
      <c r="H77" s="483" t="s">
        <v>722</v>
      </c>
      <c r="I77" s="483" t="s">
        <v>723</v>
      </c>
      <c r="J77" s="483" t="s">
        <v>768</v>
      </c>
      <c r="K77" s="483" t="s">
        <v>725</v>
      </c>
      <c r="L77" s="484">
        <v>1</v>
      </c>
      <c r="M77" s="443" t="s">
        <v>726</v>
      </c>
      <c r="N77" s="443" t="s">
        <v>727</v>
      </c>
      <c r="O77" s="443" t="s">
        <v>728</v>
      </c>
      <c r="P77" s="443" t="s">
        <v>92</v>
      </c>
      <c r="Q77" s="443" t="s">
        <v>729</v>
      </c>
      <c r="R77" s="485" t="s">
        <v>730</v>
      </c>
    </row>
    <row r="78" spans="2:18" ht="15" customHeight="1" x14ac:dyDescent="0.2">
      <c r="B78" s="131">
        <v>69</v>
      </c>
      <c r="C78" s="482">
        <v>45300</v>
      </c>
      <c r="D78" s="443" t="s">
        <v>76</v>
      </c>
      <c r="E78" s="483" t="s">
        <v>721</v>
      </c>
      <c r="F78" s="443" t="s">
        <v>816</v>
      </c>
      <c r="G78" s="483" t="s">
        <v>91</v>
      </c>
      <c r="H78" s="483" t="s">
        <v>722</v>
      </c>
      <c r="I78" s="483" t="s">
        <v>723</v>
      </c>
      <c r="J78" s="483" t="s">
        <v>768</v>
      </c>
      <c r="K78" s="483" t="s">
        <v>725</v>
      </c>
      <c r="L78" s="484">
        <v>1</v>
      </c>
      <c r="M78" s="443" t="s">
        <v>726</v>
      </c>
      <c r="N78" s="443" t="s">
        <v>727</v>
      </c>
      <c r="O78" s="443" t="s">
        <v>728</v>
      </c>
      <c r="P78" s="443" t="s">
        <v>92</v>
      </c>
      <c r="Q78" s="443" t="s">
        <v>729</v>
      </c>
      <c r="R78" s="485" t="s">
        <v>730</v>
      </c>
    </row>
    <row r="79" spans="2:18" ht="15" customHeight="1" x14ac:dyDescent="0.2">
      <c r="B79" s="131">
        <v>70</v>
      </c>
      <c r="C79" s="482">
        <v>45300</v>
      </c>
      <c r="D79" s="443" t="s">
        <v>76</v>
      </c>
      <c r="E79" s="483" t="s">
        <v>721</v>
      </c>
      <c r="F79" s="443" t="s">
        <v>804</v>
      </c>
      <c r="G79" s="483" t="s">
        <v>91</v>
      </c>
      <c r="H79" s="483" t="s">
        <v>722</v>
      </c>
      <c r="I79" s="483" t="s">
        <v>723</v>
      </c>
      <c r="J79" s="483" t="s">
        <v>785</v>
      </c>
      <c r="K79" s="483" t="s">
        <v>725</v>
      </c>
      <c r="L79" s="484">
        <v>1</v>
      </c>
      <c r="M79" s="443" t="s">
        <v>726</v>
      </c>
      <c r="N79" s="443" t="s">
        <v>727</v>
      </c>
      <c r="O79" s="443" t="s">
        <v>728</v>
      </c>
      <c r="P79" s="443" t="s">
        <v>92</v>
      </c>
      <c r="Q79" s="443" t="s">
        <v>729</v>
      </c>
      <c r="R79" s="485" t="s">
        <v>730</v>
      </c>
    </row>
    <row r="80" spans="2:18" ht="15" customHeight="1" x14ac:dyDescent="0.2">
      <c r="B80" s="131">
        <v>71</v>
      </c>
      <c r="C80" s="482">
        <v>45300</v>
      </c>
      <c r="D80" s="443" t="s">
        <v>76</v>
      </c>
      <c r="E80" s="483" t="s">
        <v>721</v>
      </c>
      <c r="F80" s="443" t="s">
        <v>805</v>
      </c>
      <c r="G80" s="483" t="s">
        <v>91</v>
      </c>
      <c r="H80" s="483" t="s">
        <v>722</v>
      </c>
      <c r="I80" s="483" t="s">
        <v>723</v>
      </c>
      <c r="J80" s="483" t="s">
        <v>785</v>
      </c>
      <c r="K80" s="483" t="s">
        <v>725</v>
      </c>
      <c r="L80" s="484">
        <v>1</v>
      </c>
      <c r="M80" s="443" t="s">
        <v>726</v>
      </c>
      <c r="N80" s="443" t="s">
        <v>727</v>
      </c>
      <c r="O80" s="443" t="s">
        <v>728</v>
      </c>
      <c r="P80" s="443" t="s">
        <v>92</v>
      </c>
      <c r="Q80" s="443" t="s">
        <v>729</v>
      </c>
      <c r="R80" s="485" t="s">
        <v>730</v>
      </c>
    </row>
    <row r="81" spans="2:18" ht="15" customHeight="1" x14ac:dyDescent="0.2">
      <c r="B81" s="131">
        <v>72</v>
      </c>
      <c r="C81" s="482">
        <v>45300</v>
      </c>
      <c r="D81" s="443" t="s">
        <v>76</v>
      </c>
      <c r="E81" s="483" t="s">
        <v>721</v>
      </c>
      <c r="F81" s="443" t="s">
        <v>817</v>
      </c>
      <c r="G81" s="483" t="s">
        <v>91</v>
      </c>
      <c r="H81" s="483" t="s">
        <v>722</v>
      </c>
      <c r="I81" s="483" t="s">
        <v>723</v>
      </c>
      <c r="J81" s="483" t="s">
        <v>724</v>
      </c>
      <c r="K81" s="483" t="s">
        <v>725</v>
      </c>
      <c r="L81" s="484">
        <v>1</v>
      </c>
      <c r="M81" s="443" t="s">
        <v>726</v>
      </c>
      <c r="N81" s="443" t="s">
        <v>727</v>
      </c>
      <c r="O81" s="443" t="s">
        <v>728</v>
      </c>
      <c r="P81" s="443" t="s">
        <v>92</v>
      </c>
      <c r="Q81" s="443" t="s">
        <v>729</v>
      </c>
      <c r="R81" s="485" t="s">
        <v>730</v>
      </c>
    </row>
    <row r="82" spans="2:18" ht="15" customHeight="1" x14ac:dyDescent="0.2">
      <c r="B82" s="131">
        <v>73</v>
      </c>
      <c r="C82" s="482">
        <v>45300</v>
      </c>
      <c r="D82" s="443" t="s">
        <v>76</v>
      </c>
      <c r="E82" s="483" t="s">
        <v>721</v>
      </c>
      <c r="F82" s="443" t="s">
        <v>817</v>
      </c>
      <c r="G82" s="483" t="s">
        <v>91</v>
      </c>
      <c r="H82" s="483" t="s">
        <v>722</v>
      </c>
      <c r="I82" s="483" t="s">
        <v>723</v>
      </c>
      <c r="J82" s="483" t="s">
        <v>724</v>
      </c>
      <c r="K82" s="483" t="s">
        <v>743</v>
      </c>
      <c r="L82" s="484">
        <v>2</v>
      </c>
      <c r="M82" s="443" t="s">
        <v>726</v>
      </c>
      <c r="N82" s="443" t="s">
        <v>727</v>
      </c>
      <c r="O82" s="443" t="s">
        <v>728</v>
      </c>
      <c r="P82" s="443" t="s">
        <v>92</v>
      </c>
      <c r="Q82" s="443" t="s">
        <v>729</v>
      </c>
      <c r="R82" s="485" t="s">
        <v>730</v>
      </c>
    </row>
    <row r="83" spans="2:18" ht="15" customHeight="1" x14ac:dyDescent="0.2">
      <c r="B83" s="131">
        <v>74</v>
      </c>
      <c r="C83" s="482">
        <v>45301</v>
      </c>
      <c r="D83" s="443" t="s">
        <v>94</v>
      </c>
      <c r="E83" s="444" t="s">
        <v>748</v>
      </c>
      <c r="F83" s="443" t="s">
        <v>818</v>
      </c>
      <c r="G83" s="483" t="s">
        <v>318</v>
      </c>
      <c r="H83" s="483" t="s">
        <v>722</v>
      </c>
      <c r="I83" s="483" t="s">
        <v>723</v>
      </c>
      <c r="J83" s="483" t="s">
        <v>724</v>
      </c>
      <c r="K83" s="483" t="s">
        <v>725</v>
      </c>
      <c r="L83" s="484">
        <v>3</v>
      </c>
      <c r="M83" s="443" t="s">
        <v>726</v>
      </c>
      <c r="N83" s="443" t="s">
        <v>727</v>
      </c>
      <c r="O83" s="443" t="s">
        <v>728</v>
      </c>
      <c r="P83" s="443" t="s">
        <v>92</v>
      </c>
      <c r="Q83" s="443" t="s">
        <v>729</v>
      </c>
      <c r="R83" s="485" t="s">
        <v>730</v>
      </c>
    </row>
    <row r="84" spans="2:18" ht="15" customHeight="1" x14ac:dyDescent="0.2">
      <c r="B84" s="131">
        <v>75</v>
      </c>
      <c r="C84" s="482">
        <v>45301</v>
      </c>
      <c r="D84" s="443" t="s">
        <v>76</v>
      </c>
      <c r="E84" s="444" t="s">
        <v>721</v>
      </c>
      <c r="F84" s="443" t="s">
        <v>819</v>
      </c>
      <c r="G84" s="444" t="s">
        <v>93</v>
      </c>
      <c r="H84" s="444" t="s">
        <v>722</v>
      </c>
      <c r="I84" s="444" t="s">
        <v>734</v>
      </c>
      <c r="J84" s="444" t="s">
        <v>742</v>
      </c>
      <c r="K84" s="483" t="s">
        <v>725</v>
      </c>
      <c r="L84" s="484">
        <v>1</v>
      </c>
      <c r="M84" s="443" t="s">
        <v>726</v>
      </c>
      <c r="N84" s="443" t="s">
        <v>727</v>
      </c>
      <c r="O84" s="443" t="s">
        <v>728</v>
      </c>
      <c r="P84" s="443" t="s">
        <v>92</v>
      </c>
      <c r="Q84" s="443" t="s">
        <v>729</v>
      </c>
      <c r="R84" s="485" t="s">
        <v>730</v>
      </c>
    </row>
    <row r="85" spans="2:18" ht="15" customHeight="1" x14ac:dyDescent="0.2">
      <c r="B85" s="131">
        <v>76</v>
      </c>
      <c r="C85" s="482">
        <v>45301</v>
      </c>
      <c r="D85" s="443" t="s">
        <v>76</v>
      </c>
      <c r="E85" s="444" t="s">
        <v>721</v>
      </c>
      <c r="F85" s="443" t="s">
        <v>820</v>
      </c>
      <c r="G85" s="444" t="s">
        <v>93</v>
      </c>
      <c r="H85" s="444" t="s">
        <v>722</v>
      </c>
      <c r="I85" s="444" t="s">
        <v>734</v>
      </c>
      <c r="J85" s="444" t="s">
        <v>742</v>
      </c>
      <c r="K85" s="483" t="s">
        <v>725</v>
      </c>
      <c r="L85" s="484">
        <v>2</v>
      </c>
      <c r="M85" s="443" t="s">
        <v>726</v>
      </c>
      <c r="N85" s="443" t="s">
        <v>727</v>
      </c>
      <c r="O85" s="443" t="s">
        <v>728</v>
      </c>
      <c r="P85" s="443" t="s">
        <v>92</v>
      </c>
      <c r="Q85" s="443" t="s">
        <v>729</v>
      </c>
      <c r="R85" s="485" t="s">
        <v>730</v>
      </c>
    </row>
    <row r="86" spans="2:18" ht="15" customHeight="1" x14ac:dyDescent="0.2">
      <c r="B86" s="131">
        <v>77</v>
      </c>
      <c r="C86" s="482">
        <v>45301</v>
      </c>
      <c r="D86" s="443" t="s">
        <v>76</v>
      </c>
      <c r="E86" s="444" t="s">
        <v>721</v>
      </c>
      <c r="F86" s="443" t="s">
        <v>821</v>
      </c>
      <c r="G86" s="444" t="s">
        <v>93</v>
      </c>
      <c r="H86" s="444" t="s">
        <v>722</v>
      </c>
      <c r="I86" s="444" t="s">
        <v>734</v>
      </c>
      <c r="J86" s="444" t="s">
        <v>742</v>
      </c>
      <c r="K86" s="483" t="s">
        <v>725</v>
      </c>
      <c r="L86" s="484">
        <v>1</v>
      </c>
      <c r="M86" s="443" t="s">
        <v>726</v>
      </c>
      <c r="N86" s="443" t="s">
        <v>727</v>
      </c>
      <c r="O86" s="443" t="s">
        <v>728</v>
      </c>
      <c r="P86" s="443" t="s">
        <v>92</v>
      </c>
      <c r="Q86" s="443" t="s">
        <v>729</v>
      </c>
      <c r="R86" s="485" t="s">
        <v>730</v>
      </c>
    </row>
    <row r="87" spans="2:18" ht="15" customHeight="1" x14ac:dyDescent="0.2">
      <c r="B87" s="131">
        <v>78</v>
      </c>
      <c r="C87" s="482">
        <v>45302</v>
      </c>
      <c r="D87" s="443" t="s">
        <v>94</v>
      </c>
      <c r="E87" s="444" t="s">
        <v>748</v>
      </c>
      <c r="F87" s="443" t="s">
        <v>822</v>
      </c>
      <c r="G87" s="483" t="s">
        <v>318</v>
      </c>
      <c r="H87" s="483" t="s">
        <v>722</v>
      </c>
      <c r="I87" s="483" t="s">
        <v>723</v>
      </c>
      <c r="J87" s="483" t="s">
        <v>724</v>
      </c>
      <c r="K87" s="483" t="s">
        <v>725</v>
      </c>
      <c r="L87" s="484">
        <v>3</v>
      </c>
      <c r="M87" s="443" t="s">
        <v>726</v>
      </c>
      <c r="N87" s="443" t="s">
        <v>727</v>
      </c>
      <c r="O87" s="443" t="s">
        <v>728</v>
      </c>
      <c r="P87" s="443" t="s">
        <v>92</v>
      </c>
      <c r="Q87" s="443" t="s">
        <v>729</v>
      </c>
      <c r="R87" s="485" t="s">
        <v>730</v>
      </c>
    </row>
    <row r="88" spans="2:18" ht="15" customHeight="1" x14ac:dyDescent="0.2">
      <c r="B88" s="131">
        <v>79</v>
      </c>
      <c r="C88" s="482">
        <v>45302</v>
      </c>
      <c r="D88" s="443" t="s">
        <v>94</v>
      </c>
      <c r="E88" s="444" t="s">
        <v>748</v>
      </c>
      <c r="F88" s="443" t="s">
        <v>823</v>
      </c>
      <c r="G88" s="483" t="s">
        <v>318</v>
      </c>
      <c r="H88" s="483" t="s">
        <v>722</v>
      </c>
      <c r="I88" s="483" t="s">
        <v>723</v>
      </c>
      <c r="J88" s="483" t="s">
        <v>724</v>
      </c>
      <c r="K88" s="483" t="s">
        <v>725</v>
      </c>
      <c r="L88" s="484">
        <v>3</v>
      </c>
      <c r="M88" s="443" t="s">
        <v>726</v>
      </c>
      <c r="N88" s="443" t="s">
        <v>727</v>
      </c>
      <c r="O88" s="443" t="s">
        <v>728</v>
      </c>
      <c r="P88" s="443" t="s">
        <v>92</v>
      </c>
      <c r="Q88" s="443" t="s">
        <v>729</v>
      </c>
      <c r="R88" s="485" t="s">
        <v>730</v>
      </c>
    </row>
    <row r="89" spans="2:18" ht="15" customHeight="1" x14ac:dyDescent="0.2">
      <c r="B89" s="131">
        <v>80</v>
      </c>
      <c r="C89" s="482">
        <v>45302</v>
      </c>
      <c r="D89" s="443" t="s">
        <v>94</v>
      </c>
      <c r="E89" s="444" t="s">
        <v>748</v>
      </c>
      <c r="F89" s="443" t="s">
        <v>816</v>
      </c>
      <c r="G89" s="483" t="s">
        <v>318</v>
      </c>
      <c r="H89" s="483" t="s">
        <v>722</v>
      </c>
      <c r="I89" s="483" t="s">
        <v>723</v>
      </c>
      <c r="J89" s="483" t="s">
        <v>724</v>
      </c>
      <c r="K89" s="483" t="s">
        <v>725</v>
      </c>
      <c r="L89" s="484">
        <v>3</v>
      </c>
      <c r="M89" s="443" t="s">
        <v>726</v>
      </c>
      <c r="N89" s="443" t="s">
        <v>727</v>
      </c>
      <c r="O89" s="443" t="s">
        <v>728</v>
      </c>
      <c r="P89" s="443" t="s">
        <v>92</v>
      </c>
      <c r="Q89" s="443" t="s">
        <v>729</v>
      </c>
      <c r="R89" s="485" t="s">
        <v>730</v>
      </c>
    </row>
    <row r="90" spans="2:18" ht="15" customHeight="1" x14ac:dyDescent="0.2">
      <c r="B90" s="131">
        <v>81</v>
      </c>
      <c r="C90" s="482">
        <v>45302</v>
      </c>
      <c r="D90" s="443" t="s">
        <v>94</v>
      </c>
      <c r="E90" s="444" t="s">
        <v>748</v>
      </c>
      <c r="F90" s="443" t="s">
        <v>824</v>
      </c>
      <c r="G90" s="483" t="s">
        <v>318</v>
      </c>
      <c r="H90" s="483" t="s">
        <v>722</v>
      </c>
      <c r="I90" s="483" t="s">
        <v>723</v>
      </c>
      <c r="J90" s="483" t="s">
        <v>724</v>
      </c>
      <c r="K90" s="483" t="s">
        <v>725</v>
      </c>
      <c r="L90" s="484">
        <v>3</v>
      </c>
      <c r="M90" s="443" t="s">
        <v>726</v>
      </c>
      <c r="N90" s="443" t="s">
        <v>727</v>
      </c>
      <c r="O90" s="443" t="s">
        <v>728</v>
      </c>
      <c r="P90" s="443" t="s">
        <v>92</v>
      </c>
      <c r="Q90" s="443" t="s">
        <v>729</v>
      </c>
      <c r="R90" s="485" t="s">
        <v>730</v>
      </c>
    </row>
    <row r="91" spans="2:18" ht="15" customHeight="1" x14ac:dyDescent="0.2">
      <c r="B91" s="131">
        <v>82</v>
      </c>
      <c r="C91" s="482">
        <v>45302</v>
      </c>
      <c r="D91" s="443" t="s">
        <v>76</v>
      </c>
      <c r="E91" s="483" t="s">
        <v>721</v>
      </c>
      <c r="F91" s="443" t="s">
        <v>799</v>
      </c>
      <c r="G91" s="483" t="s">
        <v>91</v>
      </c>
      <c r="H91" s="483" t="s">
        <v>722</v>
      </c>
      <c r="I91" s="483" t="s">
        <v>723</v>
      </c>
      <c r="J91" s="483" t="s">
        <v>785</v>
      </c>
      <c r="K91" s="483" t="s">
        <v>743</v>
      </c>
      <c r="L91" s="484">
        <v>2</v>
      </c>
      <c r="M91" s="443" t="s">
        <v>726</v>
      </c>
      <c r="N91" s="443" t="s">
        <v>727</v>
      </c>
      <c r="O91" s="443" t="s">
        <v>728</v>
      </c>
      <c r="P91" s="443" t="s">
        <v>92</v>
      </c>
      <c r="Q91" s="443" t="s">
        <v>729</v>
      </c>
      <c r="R91" s="485" t="s">
        <v>730</v>
      </c>
    </row>
    <row r="92" spans="2:18" ht="15" customHeight="1" x14ac:dyDescent="0.2">
      <c r="B92" s="131">
        <v>83</v>
      </c>
      <c r="C92" s="482">
        <v>45302</v>
      </c>
      <c r="D92" s="443" t="s">
        <v>76</v>
      </c>
      <c r="E92" s="483" t="s">
        <v>721</v>
      </c>
      <c r="F92" s="443" t="s">
        <v>749</v>
      </c>
      <c r="G92" s="483" t="s">
        <v>91</v>
      </c>
      <c r="H92" s="483" t="s">
        <v>722</v>
      </c>
      <c r="I92" s="483" t="s">
        <v>723</v>
      </c>
      <c r="J92" s="483" t="s">
        <v>785</v>
      </c>
      <c r="K92" s="483" t="s">
        <v>743</v>
      </c>
      <c r="L92" s="484">
        <v>3</v>
      </c>
      <c r="M92" s="443" t="s">
        <v>726</v>
      </c>
      <c r="N92" s="443" t="s">
        <v>727</v>
      </c>
      <c r="O92" s="443" t="s">
        <v>728</v>
      </c>
      <c r="P92" s="443" t="s">
        <v>92</v>
      </c>
      <c r="Q92" s="443" t="s">
        <v>729</v>
      </c>
      <c r="R92" s="485" t="s">
        <v>730</v>
      </c>
    </row>
    <row r="93" spans="2:18" ht="15" customHeight="1" x14ac:dyDescent="0.2">
      <c r="B93" s="131">
        <v>84</v>
      </c>
      <c r="C93" s="482" t="s">
        <v>326</v>
      </c>
      <c r="D93" s="443" t="s">
        <v>76</v>
      </c>
      <c r="E93" s="483" t="s">
        <v>721</v>
      </c>
      <c r="F93" s="443" t="s">
        <v>813</v>
      </c>
      <c r="G93" s="483" t="s">
        <v>91</v>
      </c>
      <c r="H93" s="483" t="s">
        <v>733</v>
      </c>
      <c r="I93" s="483" t="s">
        <v>734</v>
      </c>
      <c r="J93" s="483" t="s">
        <v>785</v>
      </c>
      <c r="K93" s="483" t="s">
        <v>735</v>
      </c>
      <c r="L93" s="484">
        <v>3</v>
      </c>
      <c r="M93" s="443" t="s">
        <v>726</v>
      </c>
      <c r="N93" s="443" t="s">
        <v>736</v>
      </c>
      <c r="O93" s="443" t="s">
        <v>728</v>
      </c>
      <c r="P93" s="443" t="s">
        <v>92</v>
      </c>
      <c r="Q93" s="443" t="s">
        <v>729</v>
      </c>
      <c r="R93" s="485" t="s">
        <v>730</v>
      </c>
    </row>
    <row r="94" spans="2:18" ht="15" customHeight="1" x14ac:dyDescent="0.2">
      <c r="B94" s="131">
        <v>85</v>
      </c>
      <c r="C94" s="482" t="s">
        <v>326</v>
      </c>
      <c r="D94" s="443" t="s">
        <v>76</v>
      </c>
      <c r="E94" s="483" t="s">
        <v>721</v>
      </c>
      <c r="F94" s="443" t="s">
        <v>813</v>
      </c>
      <c r="G94" s="483" t="s">
        <v>91</v>
      </c>
      <c r="H94" s="483" t="s">
        <v>733</v>
      </c>
      <c r="I94" s="483" t="s">
        <v>734</v>
      </c>
      <c r="J94" s="483" t="s">
        <v>785</v>
      </c>
      <c r="K94" s="483" t="s">
        <v>738</v>
      </c>
      <c r="L94" s="484">
        <v>3</v>
      </c>
      <c r="M94" s="443" t="s">
        <v>726</v>
      </c>
      <c r="N94" s="443" t="s">
        <v>736</v>
      </c>
      <c r="O94" s="443" t="s">
        <v>728</v>
      </c>
      <c r="P94" s="443" t="s">
        <v>92</v>
      </c>
      <c r="Q94" s="443" t="s">
        <v>729</v>
      </c>
      <c r="R94" s="485" t="s">
        <v>730</v>
      </c>
    </row>
    <row r="95" spans="2:18" ht="15" customHeight="1" x14ac:dyDescent="0.2">
      <c r="B95" s="131">
        <v>86</v>
      </c>
      <c r="C95" s="482">
        <v>45302</v>
      </c>
      <c r="D95" s="443" t="s">
        <v>76</v>
      </c>
      <c r="E95" s="483" t="s">
        <v>721</v>
      </c>
      <c r="F95" s="443" t="s">
        <v>814</v>
      </c>
      <c r="G95" s="483" t="s">
        <v>91</v>
      </c>
      <c r="H95" s="483" t="s">
        <v>722</v>
      </c>
      <c r="I95" s="483" t="s">
        <v>723</v>
      </c>
      <c r="J95" s="483" t="s">
        <v>96</v>
      </c>
      <c r="K95" s="483" t="s">
        <v>825</v>
      </c>
      <c r="L95" s="484">
        <v>3</v>
      </c>
      <c r="M95" s="443" t="s">
        <v>726</v>
      </c>
      <c r="N95" s="443" t="s">
        <v>727</v>
      </c>
      <c r="O95" s="443" t="s">
        <v>728</v>
      </c>
      <c r="P95" s="443" t="s">
        <v>92</v>
      </c>
      <c r="Q95" s="443" t="s">
        <v>729</v>
      </c>
      <c r="R95" s="485" t="s">
        <v>730</v>
      </c>
    </row>
    <row r="96" spans="2:18" ht="15" customHeight="1" x14ac:dyDescent="0.2">
      <c r="B96" s="131">
        <v>87</v>
      </c>
      <c r="C96" s="482">
        <v>45303</v>
      </c>
      <c r="D96" s="443" t="s">
        <v>94</v>
      </c>
      <c r="E96" s="444" t="s">
        <v>748</v>
      </c>
      <c r="F96" s="443" t="s">
        <v>826</v>
      </c>
      <c r="G96" s="483" t="s">
        <v>318</v>
      </c>
      <c r="H96" s="483" t="s">
        <v>722</v>
      </c>
      <c r="I96" s="483" t="s">
        <v>723</v>
      </c>
      <c r="J96" s="483" t="s">
        <v>724</v>
      </c>
      <c r="K96" s="483" t="s">
        <v>743</v>
      </c>
      <c r="L96" s="484">
        <v>3</v>
      </c>
      <c r="M96" s="443" t="s">
        <v>726</v>
      </c>
      <c r="N96" s="443" t="s">
        <v>727</v>
      </c>
      <c r="O96" s="443" t="s">
        <v>728</v>
      </c>
      <c r="P96" s="443" t="s">
        <v>92</v>
      </c>
      <c r="Q96" s="443" t="s">
        <v>729</v>
      </c>
      <c r="R96" s="485" t="s">
        <v>730</v>
      </c>
    </row>
    <row r="97" spans="2:18" s="236" customFormat="1" ht="15" customHeight="1" x14ac:dyDescent="0.2">
      <c r="B97" s="131">
        <v>88</v>
      </c>
      <c r="C97" s="482">
        <v>45303</v>
      </c>
      <c r="D97" s="443" t="s">
        <v>94</v>
      </c>
      <c r="E97" s="444" t="s">
        <v>748</v>
      </c>
      <c r="F97" s="443" t="s">
        <v>827</v>
      </c>
      <c r="G97" s="483" t="s">
        <v>318</v>
      </c>
      <c r="H97" s="483" t="s">
        <v>722</v>
      </c>
      <c r="I97" s="483" t="s">
        <v>723</v>
      </c>
      <c r="J97" s="483" t="s">
        <v>724</v>
      </c>
      <c r="K97" s="483" t="s">
        <v>743</v>
      </c>
      <c r="L97" s="484">
        <v>3</v>
      </c>
      <c r="M97" s="443" t="s">
        <v>726</v>
      </c>
      <c r="N97" s="443" t="s">
        <v>727</v>
      </c>
      <c r="O97" s="443" t="s">
        <v>728</v>
      </c>
      <c r="P97" s="443" t="s">
        <v>92</v>
      </c>
      <c r="Q97" s="443" t="s">
        <v>729</v>
      </c>
      <c r="R97" s="485" t="s">
        <v>730</v>
      </c>
    </row>
    <row r="98" spans="2:18" ht="15" customHeight="1" x14ac:dyDescent="0.2">
      <c r="B98" s="131">
        <v>89</v>
      </c>
      <c r="C98" s="482">
        <v>45303</v>
      </c>
      <c r="D98" s="443" t="s">
        <v>94</v>
      </c>
      <c r="E98" s="444" t="s">
        <v>748</v>
      </c>
      <c r="F98" s="443" t="s">
        <v>766</v>
      </c>
      <c r="G98" s="483" t="s">
        <v>318</v>
      </c>
      <c r="H98" s="483" t="s">
        <v>722</v>
      </c>
      <c r="I98" s="483" t="s">
        <v>734</v>
      </c>
      <c r="J98" s="483" t="s">
        <v>862</v>
      </c>
      <c r="K98" s="483" t="s">
        <v>743</v>
      </c>
      <c r="L98" s="484">
        <v>3</v>
      </c>
      <c r="M98" s="443" t="s">
        <v>726</v>
      </c>
      <c r="N98" s="443" t="s">
        <v>727</v>
      </c>
      <c r="O98" s="443" t="s">
        <v>728</v>
      </c>
      <c r="P98" s="443" t="s">
        <v>92</v>
      </c>
      <c r="Q98" s="443" t="s">
        <v>729</v>
      </c>
      <c r="R98" s="485" t="s">
        <v>730</v>
      </c>
    </row>
    <row r="99" spans="2:18" ht="15" customHeight="1" x14ac:dyDescent="0.2">
      <c r="B99" s="131">
        <v>90</v>
      </c>
      <c r="C99" s="482">
        <v>45303</v>
      </c>
      <c r="D99" s="443" t="s">
        <v>94</v>
      </c>
      <c r="E99" s="444" t="s">
        <v>748</v>
      </c>
      <c r="F99" s="443" t="s">
        <v>828</v>
      </c>
      <c r="G99" s="483" t="s">
        <v>318</v>
      </c>
      <c r="H99" s="483" t="s">
        <v>722</v>
      </c>
      <c r="I99" s="483" t="s">
        <v>723</v>
      </c>
      <c r="J99" s="483" t="s">
        <v>724</v>
      </c>
      <c r="K99" s="483" t="s">
        <v>743</v>
      </c>
      <c r="L99" s="484">
        <v>3</v>
      </c>
      <c r="M99" s="443" t="s">
        <v>726</v>
      </c>
      <c r="N99" s="443" t="s">
        <v>727</v>
      </c>
      <c r="O99" s="443" t="s">
        <v>728</v>
      </c>
      <c r="P99" s="443" t="s">
        <v>92</v>
      </c>
      <c r="Q99" s="443" t="s">
        <v>729</v>
      </c>
      <c r="R99" s="485" t="s">
        <v>730</v>
      </c>
    </row>
    <row r="100" spans="2:18" ht="15" customHeight="1" x14ac:dyDescent="0.2">
      <c r="B100" s="131">
        <v>91</v>
      </c>
      <c r="C100" s="482">
        <v>45303</v>
      </c>
      <c r="D100" s="443" t="s">
        <v>94</v>
      </c>
      <c r="E100" s="444" t="s">
        <v>748</v>
      </c>
      <c r="F100" s="443" t="s">
        <v>829</v>
      </c>
      <c r="G100" s="483" t="s">
        <v>318</v>
      </c>
      <c r="H100" s="483" t="s">
        <v>722</v>
      </c>
      <c r="I100" s="483" t="s">
        <v>723</v>
      </c>
      <c r="J100" s="483" t="s">
        <v>724</v>
      </c>
      <c r="K100" s="483" t="s">
        <v>743</v>
      </c>
      <c r="L100" s="484">
        <v>3</v>
      </c>
      <c r="M100" s="443" t="s">
        <v>726</v>
      </c>
      <c r="N100" s="443" t="s">
        <v>727</v>
      </c>
      <c r="O100" s="443" t="s">
        <v>728</v>
      </c>
      <c r="P100" s="443" t="s">
        <v>92</v>
      </c>
      <c r="Q100" s="443" t="s">
        <v>729</v>
      </c>
      <c r="R100" s="485" t="s">
        <v>730</v>
      </c>
    </row>
    <row r="101" spans="2:18" ht="15" customHeight="1" x14ac:dyDescent="0.2">
      <c r="B101" s="131">
        <v>92</v>
      </c>
      <c r="C101" s="487">
        <v>45303</v>
      </c>
      <c r="D101" s="488" t="s">
        <v>94</v>
      </c>
      <c r="E101" s="489" t="s">
        <v>748</v>
      </c>
      <c r="F101" s="488" t="s">
        <v>830</v>
      </c>
      <c r="G101" s="489" t="s">
        <v>318</v>
      </c>
      <c r="H101" s="489" t="s">
        <v>722</v>
      </c>
      <c r="I101" s="489" t="s">
        <v>723</v>
      </c>
      <c r="J101" s="489" t="s">
        <v>724</v>
      </c>
      <c r="K101" s="489" t="s">
        <v>743</v>
      </c>
      <c r="L101" s="490">
        <v>3</v>
      </c>
      <c r="M101" s="488" t="s">
        <v>726</v>
      </c>
      <c r="N101" s="488" t="s">
        <v>727</v>
      </c>
      <c r="O101" s="488" t="s">
        <v>728</v>
      </c>
      <c r="P101" s="488" t="s">
        <v>92</v>
      </c>
      <c r="Q101" s="488" t="s">
        <v>729</v>
      </c>
      <c r="R101" s="491" t="s">
        <v>730</v>
      </c>
    </row>
    <row r="102" spans="2:18" ht="15" customHeight="1" x14ac:dyDescent="0.2">
      <c r="B102" s="131">
        <v>93</v>
      </c>
      <c r="C102" s="482">
        <v>45303</v>
      </c>
      <c r="D102" s="443" t="s">
        <v>76</v>
      </c>
      <c r="E102" s="483" t="s">
        <v>721</v>
      </c>
      <c r="F102" s="443" t="s">
        <v>814</v>
      </c>
      <c r="G102" s="483" t="s">
        <v>91</v>
      </c>
      <c r="H102" s="483" t="s">
        <v>733</v>
      </c>
      <c r="I102" s="483" t="s">
        <v>723</v>
      </c>
      <c r="J102" s="483" t="s">
        <v>764</v>
      </c>
      <c r="K102" s="483" t="s">
        <v>725</v>
      </c>
      <c r="L102" s="484">
        <v>2</v>
      </c>
      <c r="M102" s="443" t="s">
        <v>726</v>
      </c>
      <c r="N102" s="443" t="s">
        <v>736</v>
      </c>
      <c r="O102" s="443" t="s">
        <v>728</v>
      </c>
      <c r="P102" s="443" t="s">
        <v>92</v>
      </c>
      <c r="Q102" s="443" t="s">
        <v>729</v>
      </c>
      <c r="R102" s="485" t="s">
        <v>730</v>
      </c>
    </row>
    <row r="103" spans="2:18" ht="15" customHeight="1" x14ac:dyDescent="0.2">
      <c r="B103" s="131">
        <v>94</v>
      </c>
      <c r="C103" s="482">
        <v>45303</v>
      </c>
      <c r="D103" s="443" t="s">
        <v>76</v>
      </c>
      <c r="E103" s="483" t="s">
        <v>721</v>
      </c>
      <c r="F103" s="443" t="s">
        <v>814</v>
      </c>
      <c r="G103" s="483" t="s">
        <v>91</v>
      </c>
      <c r="H103" s="483" t="s">
        <v>722</v>
      </c>
      <c r="I103" s="483" t="s">
        <v>723</v>
      </c>
      <c r="J103" s="483" t="s">
        <v>724</v>
      </c>
      <c r="K103" s="483" t="s">
        <v>743</v>
      </c>
      <c r="L103" s="484">
        <v>3</v>
      </c>
      <c r="M103" s="443" t="s">
        <v>726</v>
      </c>
      <c r="N103" s="443" t="s">
        <v>727</v>
      </c>
      <c r="O103" s="443" t="s">
        <v>728</v>
      </c>
      <c r="P103" s="443" t="s">
        <v>92</v>
      </c>
      <c r="Q103" s="443" t="s">
        <v>729</v>
      </c>
      <c r="R103" s="485" t="s">
        <v>730</v>
      </c>
    </row>
    <row r="104" spans="2:18" ht="15" customHeight="1" x14ac:dyDescent="0.2">
      <c r="B104" s="131">
        <v>95</v>
      </c>
      <c r="C104" s="482">
        <v>45303</v>
      </c>
      <c r="D104" s="443" t="s">
        <v>76</v>
      </c>
      <c r="E104" s="483" t="s">
        <v>721</v>
      </c>
      <c r="F104" s="443" t="s">
        <v>815</v>
      </c>
      <c r="G104" s="483" t="s">
        <v>91</v>
      </c>
      <c r="H104" s="483" t="s">
        <v>722</v>
      </c>
      <c r="I104" s="483" t="s">
        <v>723</v>
      </c>
      <c r="J104" s="483" t="s">
        <v>785</v>
      </c>
      <c r="K104" s="483" t="s">
        <v>735</v>
      </c>
      <c r="L104" s="484">
        <v>3</v>
      </c>
      <c r="M104" s="443" t="s">
        <v>726</v>
      </c>
      <c r="N104" s="443" t="s">
        <v>727</v>
      </c>
      <c r="O104" s="443" t="s">
        <v>728</v>
      </c>
      <c r="P104" s="443" t="s">
        <v>92</v>
      </c>
      <c r="Q104" s="443" t="s">
        <v>729</v>
      </c>
      <c r="R104" s="485" t="s">
        <v>730</v>
      </c>
    </row>
    <row r="105" spans="2:18" ht="15" customHeight="1" x14ac:dyDescent="0.2">
      <c r="B105" s="131">
        <v>96</v>
      </c>
      <c r="C105" s="482">
        <v>45303</v>
      </c>
      <c r="D105" s="443" t="s">
        <v>76</v>
      </c>
      <c r="E105" s="483" t="s">
        <v>721</v>
      </c>
      <c r="F105" s="443" t="s">
        <v>826</v>
      </c>
      <c r="G105" s="483" t="s">
        <v>91</v>
      </c>
      <c r="H105" s="483" t="s">
        <v>722</v>
      </c>
      <c r="I105" s="483" t="s">
        <v>723</v>
      </c>
      <c r="J105" s="483" t="s">
        <v>785</v>
      </c>
      <c r="K105" s="483" t="s">
        <v>735</v>
      </c>
      <c r="L105" s="484">
        <v>3</v>
      </c>
      <c r="M105" s="443" t="s">
        <v>726</v>
      </c>
      <c r="N105" s="443" t="s">
        <v>727</v>
      </c>
      <c r="O105" s="443" t="s">
        <v>728</v>
      </c>
      <c r="P105" s="443" t="s">
        <v>92</v>
      </c>
      <c r="Q105" s="443" t="s">
        <v>729</v>
      </c>
      <c r="R105" s="485" t="s">
        <v>730</v>
      </c>
    </row>
    <row r="106" spans="2:18" ht="15" customHeight="1" x14ac:dyDescent="0.2">
      <c r="B106" s="131">
        <v>97</v>
      </c>
      <c r="C106" s="482">
        <v>45303</v>
      </c>
      <c r="D106" s="443" t="s">
        <v>76</v>
      </c>
      <c r="E106" s="483" t="s">
        <v>721</v>
      </c>
      <c r="F106" s="443" t="s">
        <v>827</v>
      </c>
      <c r="G106" s="483" t="s">
        <v>91</v>
      </c>
      <c r="H106" s="483" t="s">
        <v>733</v>
      </c>
      <c r="I106" s="483" t="s">
        <v>734</v>
      </c>
      <c r="J106" s="483" t="s">
        <v>764</v>
      </c>
      <c r="K106" s="486" t="s">
        <v>790</v>
      </c>
      <c r="L106" s="484">
        <v>3</v>
      </c>
      <c r="M106" s="443" t="s">
        <v>726</v>
      </c>
      <c r="N106" s="443" t="s">
        <v>736</v>
      </c>
      <c r="O106" s="443" t="s">
        <v>728</v>
      </c>
      <c r="P106" s="443" t="s">
        <v>92</v>
      </c>
      <c r="Q106" s="443" t="s">
        <v>729</v>
      </c>
      <c r="R106" s="485" t="s">
        <v>730</v>
      </c>
    </row>
    <row r="107" spans="2:18" ht="15" customHeight="1" x14ac:dyDescent="0.2">
      <c r="B107" s="131">
        <v>98</v>
      </c>
      <c r="C107" s="482">
        <v>45304</v>
      </c>
      <c r="D107" s="443" t="s">
        <v>94</v>
      </c>
      <c r="E107" s="444" t="s">
        <v>748</v>
      </c>
      <c r="F107" s="443" t="s">
        <v>831</v>
      </c>
      <c r="G107" s="483" t="s">
        <v>318</v>
      </c>
      <c r="H107" s="483" t="s">
        <v>722</v>
      </c>
      <c r="I107" s="483" t="s">
        <v>723</v>
      </c>
      <c r="J107" s="483" t="s">
        <v>724</v>
      </c>
      <c r="K107" s="483" t="s">
        <v>725</v>
      </c>
      <c r="L107" s="484">
        <v>3</v>
      </c>
      <c r="M107" s="443" t="s">
        <v>726</v>
      </c>
      <c r="N107" s="443" t="s">
        <v>727</v>
      </c>
      <c r="O107" s="443" t="s">
        <v>728</v>
      </c>
      <c r="P107" s="443" t="s">
        <v>92</v>
      </c>
      <c r="Q107" s="443" t="s">
        <v>729</v>
      </c>
      <c r="R107" s="485" t="s">
        <v>730</v>
      </c>
    </row>
    <row r="108" spans="2:18" ht="15" customHeight="1" x14ac:dyDescent="0.2">
      <c r="B108" s="131">
        <v>99</v>
      </c>
      <c r="C108" s="482">
        <v>45304</v>
      </c>
      <c r="D108" s="443" t="s">
        <v>94</v>
      </c>
      <c r="E108" s="444" t="s">
        <v>748</v>
      </c>
      <c r="F108" s="443" t="s">
        <v>832</v>
      </c>
      <c r="G108" s="483" t="s">
        <v>318</v>
      </c>
      <c r="H108" s="483" t="s">
        <v>722</v>
      </c>
      <c r="I108" s="483" t="s">
        <v>723</v>
      </c>
      <c r="J108" s="483" t="s">
        <v>724</v>
      </c>
      <c r="K108" s="483" t="s">
        <v>725</v>
      </c>
      <c r="L108" s="484">
        <v>3</v>
      </c>
      <c r="M108" s="443" t="s">
        <v>726</v>
      </c>
      <c r="N108" s="443" t="s">
        <v>727</v>
      </c>
      <c r="O108" s="443" t="s">
        <v>728</v>
      </c>
      <c r="P108" s="443" t="s">
        <v>92</v>
      </c>
      <c r="Q108" s="443" t="s">
        <v>729</v>
      </c>
      <c r="R108" s="485" t="s">
        <v>730</v>
      </c>
    </row>
    <row r="109" spans="2:18" ht="15" customHeight="1" x14ac:dyDescent="0.2">
      <c r="B109" s="131">
        <v>100</v>
      </c>
      <c r="C109" s="482">
        <v>45304</v>
      </c>
      <c r="D109" s="443" t="s">
        <v>76</v>
      </c>
      <c r="E109" s="483" t="s">
        <v>721</v>
      </c>
      <c r="F109" s="443" t="s">
        <v>833</v>
      </c>
      <c r="G109" s="483" t="s">
        <v>91</v>
      </c>
      <c r="H109" s="483" t="s">
        <v>722</v>
      </c>
      <c r="I109" s="483" t="s">
        <v>734</v>
      </c>
      <c r="J109" s="483" t="s">
        <v>774</v>
      </c>
      <c r="K109" s="483" t="s">
        <v>725</v>
      </c>
      <c r="L109" s="484">
        <v>2</v>
      </c>
      <c r="M109" s="443" t="s">
        <v>726</v>
      </c>
      <c r="N109" s="443" t="s">
        <v>727</v>
      </c>
      <c r="O109" s="443" t="s">
        <v>728</v>
      </c>
      <c r="P109" s="443" t="s">
        <v>92</v>
      </c>
      <c r="Q109" s="443" t="s">
        <v>729</v>
      </c>
      <c r="R109" s="485" t="s">
        <v>730</v>
      </c>
    </row>
    <row r="110" spans="2:18" ht="15" customHeight="1" x14ac:dyDescent="0.2">
      <c r="B110" s="131">
        <v>101</v>
      </c>
      <c r="C110" s="482">
        <v>45304</v>
      </c>
      <c r="D110" s="443" t="s">
        <v>76</v>
      </c>
      <c r="E110" s="483" t="s">
        <v>721</v>
      </c>
      <c r="F110" s="443" t="s">
        <v>834</v>
      </c>
      <c r="G110" s="483" t="s">
        <v>91</v>
      </c>
      <c r="H110" s="483" t="s">
        <v>733</v>
      </c>
      <c r="I110" s="483" t="s">
        <v>734</v>
      </c>
      <c r="J110" s="483" t="s">
        <v>764</v>
      </c>
      <c r="K110" s="483" t="s">
        <v>738</v>
      </c>
      <c r="L110" s="484">
        <v>3</v>
      </c>
      <c r="M110" s="443" t="s">
        <v>726</v>
      </c>
      <c r="N110" s="443" t="s">
        <v>736</v>
      </c>
      <c r="O110" s="443" t="s">
        <v>728</v>
      </c>
      <c r="P110" s="443" t="s">
        <v>92</v>
      </c>
      <c r="Q110" s="443" t="s">
        <v>729</v>
      </c>
      <c r="R110" s="485" t="s">
        <v>730</v>
      </c>
    </row>
    <row r="111" spans="2:18" ht="15" customHeight="1" x14ac:dyDescent="0.2">
      <c r="B111" s="131">
        <v>102</v>
      </c>
      <c r="C111" s="482">
        <v>45304</v>
      </c>
      <c r="D111" s="443" t="s">
        <v>76</v>
      </c>
      <c r="E111" s="483" t="s">
        <v>721</v>
      </c>
      <c r="F111" s="443" t="s">
        <v>834</v>
      </c>
      <c r="G111" s="483" t="s">
        <v>91</v>
      </c>
      <c r="H111" s="483" t="s">
        <v>722</v>
      </c>
      <c r="I111" s="483" t="s">
        <v>723</v>
      </c>
      <c r="J111" s="483" t="s">
        <v>724</v>
      </c>
      <c r="K111" s="483" t="s">
        <v>735</v>
      </c>
      <c r="L111" s="484">
        <v>3</v>
      </c>
      <c r="M111" s="443" t="s">
        <v>726</v>
      </c>
      <c r="N111" s="443" t="s">
        <v>727</v>
      </c>
      <c r="O111" s="443" t="s">
        <v>728</v>
      </c>
      <c r="P111" s="443" t="s">
        <v>92</v>
      </c>
      <c r="Q111" s="443" t="s">
        <v>729</v>
      </c>
      <c r="R111" s="485" t="s">
        <v>730</v>
      </c>
    </row>
    <row r="112" spans="2:18" ht="15" customHeight="1" x14ac:dyDescent="0.2">
      <c r="B112" s="131">
        <v>103</v>
      </c>
      <c r="C112" s="482">
        <v>45304</v>
      </c>
      <c r="D112" s="443" t="s">
        <v>76</v>
      </c>
      <c r="E112" s="483" t="s">
        <v>721</v>
      </c>
      <c r="F112" s="443" t="s">
        <v>835</v>
      </c>
      <c r="G112" s="483" t="s">
        <v>91</v>
      </c>
      <c r="H112" s="483" t="s">
        <v>786</v>
      </c>
      <c r="I112" s="483" t="s">
        <v>734</v>
      </c>
      <c r="J112" s="483" t="s">
        <v>742</v>
      </c>
      <c r="K112" s="483" t="s">
        <v>735</v>
      </c>
      <c r="L112" s="484">
        <v>1</v>
      </c>
      <c r="M112" s="443" t="s">
        <v>726</v>
      </c>
      <c r="N112" s="443" t="s">
        <v>727</v>
      </c>
      <c r="O112" s="443" t="s">
        <v>728</v>
      </c>
      <c r="P112" s="443" t="s">
        <v>92</v>
      </c>
      <c r="Q112" s="443" t="s">
        <v>729</v>
      </c>
      <c r="R112" s="485" t="s">
        <v>730</v>
      </c>
    </row>
    <row r="113" spans="2:18" ht="15" customHeight="1" x14ac:dyDescent="0.2">
      <c r="B113" s="131">
        <v>104</v>
      </c>
      <c r="C113" s="482">
        <v>45304</v>
      </c>
      <c r="D113" s="443" t="s">
        <v>76</v>
      </c>
      <c r="E113" s="483" t="s">
        <v>721</v>
      </c>
      <c r="F113" s="443" t="s">
        <v>835</v>
      </c>
      <c r="G113" s="483" t="s">
        <v>91</v>
      </c>
      <c r="H113" s="483" t="s">
        <v>722</v>
      </c>
      <c r="I113" s="483" t="s">
        <v>734</v>
      </c>
      <c r="J113" s="483" t="s">
        <v>742</v>
      </c>
      <c r="K113" s="483" t="s">
        <v>735</v>
      </c>
      <c r="L113" s="484">
        <v>2</v>
      </c>
      <c r="M113" s="443" t="s">
        <v>726</v>
      </c>
      <c r="N113" s="443" t="s">
        <v>727</v>
      </c>
      <c r="O113" s="443" t="s">
        <v>728</v>
      </c>
      <c r="P113" s="443" t="s">
        <v>92</v>
      </c>
      <c r="Q113" s="443" t="s">
        <v>729</v>
      </c>
      <c r="R113" s="485" t="s">
        <v>730</v>
      </c>
    </row>
    <row r="114" spans="2:18" ht="15" customHeight="1" x14ac:dyDescent="0.2">
      <c r="B114" s="131">
        <v>105</v>
      </c>
      <c r="C114" s="482">
        <v>45304</v>
      </c>
      <c r="D114" s="443" t="s">
        <v>94</v>
      </c>
      <c r="E114" s="483" t="s">
        <v>748</v>
      </c>
      <c r="F114" s="443" t="s">
        <v>836</v>
      </c>
      <c r="G114" s="483" t="s">
        <v>318</v>
      </c>
      <c r="H114" s="483" t="s">
        <v>722</v>
      </c>
      <c r="I114" s="483" t="s">
        <v>723</v>
      </c>
      <c r="J114" s="483" t="s">
        <v>724</v>
      </c>
      <c r="K114" s="483" t="s">
        <v>725</v>
      </c>
      <c r="L114" s="484">
        <v>3</v>
      </c>
      <c r="M114" s="443" t="s">
        <v>726</v>
      </c>
      <c r="N114" s="443" t="s">
        <v>727</v>
      </c>
      <c r="O114" s="443" t="s">
        <v>728</v>
      </c>
      <c r="P114" s="443" t="s">
        <v>92</v>
      </c>
      <c r="Q114" s="443" t="s">
        <v>729</v>
      </c>
      <c r="R114" s="485" t="s">
        <v>730</v>
      </c>
    </row>
    <row r="115" spans="2:18" ht="15" customHeight="1" x14ac:dyDescent="0.2">
      <c r="B115" s="131">
        <v>106</v>
      </c>
      <c r="C115" s="482">
        <v>45304</v>
      </c>
      <c r="D115" s="443" t="s">
        <v>94</v>
      </c>
      <c r="E115" s="444" t="s">
        <v>748</v>
      </c>
      <c r="F115" s="443" t="s">
        <v>837</v>
      </c>
      <c r="G115" s="483" t="s">
        <v>318</v>
      </c>
      <c r="H115" s="483" t="s">
        <v>722</v>
      </c>
      <c r="I115" s="483" t="s">
        <v>723</v>
      </c>
      <c r="J115" s="483" t="s">
        <v>724</v>
      </c>
      <c r="K115" s="483" t="s">
        <v>743</v>
      </c>
      <c r="L115" s="484">
        <v>3</v>
      </c>
      <c r="M115" s="443" t="s">
        <v>726</v>
      </c>
      <c r="N115" s="443" t="s">
        <v>727</v>
      </c>
      <c r="O115" s="443" t="s">
        <v>728</v>
      </c>
      <c r="P115" s="443" t="s">
        <v>92</v>
      </c>
      <c r="Q115" s="443" t="s">
        <v>729</v>
      </c>
      <c r="R115" s="485" t="s">
        <v>730</v>
      </c>
    </row>
    <row r="116" spans="2:18" ht="15" customHeight="1" x14ac:dyDescent="0.2">
      <c r="B116" s="131">
        <v>107</v>
      </c>
      <c r="C116" s="482">
        <v>45305</v>
      </c>
      <c r="D116" s="443" t="s">
        <v>94</v>
      </c>
      <c r="E116" s="444" t="s">
        <v>748</v>
      </c>
      <c r="F116" s="443" t="s">
        <v>838</v>
      </c>
      <c r="G116" s="483" t="s">
        <v>318</v>
      </c>
      <c r="H116" s="483" t="s">
        <v>722</v>
      </c>
      <c r="I116" s="483" t="s">
        <v>723</v>
      </c>
      <c r="J116" s="483" t="s">
        <v>724</v>
      </c>
      <c r="K116" s="483" t="s">
        <v>725</v>
      </c>
      <c r="L116" s="484">
        <v>3</v>
      </c>
      <c r="M116" s="443" t="s">
        <v>726</v>
      </c>
      <c r="N116" s="443" t="s">
        <v>727</v>
      </c>
      <c r="O116" s="443" t="s">
        <v>728</v>
      </c>
      <c r="P116" s="443" t="s">
        <v>92</v>
      </c>
      <c r="Q116" s="443" t="s">
        <v>729</v>
      </c>
      <c r="R116" s="485" t="s">
        <v>730</v>
      </c>
    </row>
    <row r="117" spans="2:18" ht="15" customHeight="1" x14ac:dyDescent="0.2">
      <c r="B117" s="131">
        <v>108</v>
      </c>
      <c r="C117" s="482">
        <v>45305</v>
      </c>
      <c r="D117" s="443" t="s">
        <v>94</v>
      </c>
      <c r="E117" s="444" t="s">
        <v>748</v>
      </c>
      <c r="F117" s="443" t="s">
        <v>839</v>
      </c>
      <c r="G117" s="483" t="s">
        <v>318</v>
      </c>
      <c r="H117" s="483" t="s">
        <v>722</v>
      </c>
      <c r="I117" s="483" t="s">
        <v>723</v>
      </c>
      <c r="J117" s="483" t="s">
        <v>724</v>
      </c>
      <c r="K117" s="483" t="s">
        <v>725</v>
      </c>
      <c r="L117" s="484">
        <v>3</v>
      </c>
      <c r="M117" s="443" t="s">
        <v>726</v>
      </c>
      <c r="N117" s="443" t="s">
        <v>727</v>
      </c>
      <c r="O117" s="443" t="s">
        <v>728</v>
      </c>
      <c r="P117" s="443" t="s">
        <v>92</v>
      </c>
      <c r="Q117" s="443" t="s">
        <v>729</v>
      </c>
      <c r="R117" s="485" t="s">
        <v>730</v>
      </c>
    </row>
    <row r="118" spans="2:18" ht="15" customHeight="1" x14ac:dyDescent="0.2">
      <c r="B118" s="131">
        <v>109</v>
      </c>
      <c r="C118" s="482">
        <v>45305</v>
      </c>
      <c r="D118" s="443" t="s">
        <v>94</v>
      </c>
      <c r="E118" s="444" t="s">
        <v>748</v>
      </c>
      <c r="F118" s="443" t="s">
        <v>840</v>
      </c>
      <c r="G118" s="483" t="s">
        <v>318</v>
      </c>
      <c r="H118" s="483" t="s">
        <v>722</v>
      </c>
      <c r="I118" s="483" t="s">
        <v>723</v>
      </c>
      <c r="J118" s="483" t="s">
        <v>724</v>
      </c>
      <c r="K118" s="483" t="s">
        <v>725</v>
      </c>
      <c r="L118" s="484">
        <v>3</v>
      </c>
      <c r="M118" s="443" t="s">
        <v>726</v>
      </c>
      <c r="N118" s="443" t="s">
        <v>727</v>
      </c>
      <c r="O118" s="443" t="s">
        <v>728</v>
      </c>
      <c r="P118" s="443" t="s">
        <v>92</v>
      </c>
      <c r="Q118" s="443" t="s">
        <v>729</v>
      </c>
      <c r="R118" s="485" t="s">
        <v>730</v>
      </c>
    </row>
    <row r="119" spans="2:18" ht="15" customHeight="1" x14ac:dyDescent="0.2">
      <c r="B119" s="131">
        <v>110</v>
      </c>
      <c r="C119" s="482">
        <v>45306</v>
      </c>
      <c r="D119" s="443" t="s">
        <v>94</v>
      </c>
      <c r="E119" s="444" t="s">
        <v>748</v>
      </c>
      <c r="F119" s="443" t="s">
        <v>776</v>
      </c>
      <c r="G119" s="483" t="s">
        <v>318</v>
      </c>
      <c r="H119" s="483" t="s">
        <v>722</v>
      </c>
      <c r="I119" s="483" t="s">
        <v>723</v>
      </c>
      <c r="J119" s="483" t="s">
        <v>724</v>
      </c>
      <c r="K119" s="483" t="s">
        <v>725</v>
      </c>
      <c r="L119" s="484">
        <v>3</v>
      </c>
      <c r="M119" s="443" t="s">
        <v>726</v>
      </c>
      <c r="N119" s="443" t="s">
        <v>727</v>
      </c>
      <c r="O119" s="443" t="s">
        <v>728</v>
      </c>
      <c r="P119" s="443" t="s">
        <v>92</v>
      </c>
      <c r="Q119" s="443" t="s">
        <v>729</v>
      </c>
      <c r="R119" s="485" t="s">
        <v>730</v>
      </c>
    </row>
    <row r="120" spans="2:18" ht="15" customHeight="1" x14ac:dyDescent="0.2">
      <c r="B120" s="131">
        <v>111</v>
      </c>
      <c r="C120" s="482">
        <v>45306</v>
      </c>
      <c r="D120" s="443" t="s">
        <v>94</v>
      </c>
      <c r="E120" s="444" t="s">
        <v>748</v>
      </c>
      <c r="F120" s="443" t="s">
        <v>834</v>
      </c>
      <c r="G120" s="483" t="s">
        <v>318</v>
      </c>
      <c r="H120" s="483" t="s">
        <v>722</v>
      </c>
      <c r="I120" s="483" t="s">
        <v>723</v>
      </c>
      <c r="J120" s="483" t="s">
        <v>724</v>
      </c>
      <c r="K120" s="483" t="s">
        <v>725</v>
      </c>
      <c r="L120" s="484">
        <v>3</v>
      </c>
      <c r="M120" s="443" t="s">
        <v>726</v>
      </c>
      <c r="N120" s="443" t="s">
        <v>727</v>
      </c>
      <c r="O120" s="443" t="s">
        <v>728</v>
      </c>
      <c r="P120" s="443" t="s">
        <v>92</v>
      </c>
      <c r="Q120" s="443" t="s">
        <v>729</v>
      </c>
      <c r="R120" s="485" t="s">
        <v>730</v>
      </c>
    </row>
    <row r="121" spans="2:18" ht="15" customHeight="1" x14ac:dyDescent="0.2">
      <c r="B121" s="131">
        <v>112</v>
      </c>
      <c r="C121" s="482">
        <v>45306</v>
      </c>
      <c r="D121" s="443" t="s">
        <v>94</v>
      </c>
      <c r="E121" s="444" t="s">
        <v>748</v>
      </c>
      <c r="F121" s="443" t="s">
        <v>841</v>
      </c>
      <c r="G121" s="483" t="s">
        <v>318</v>
      </c>
      <c r="H121" s="483" t="s">
        <v>722</v>
      </c>
      <c r="I121" s="483" t="s">
        <v>723</v>
      </c>
      <c r="J121" s="483" t="s">
        <v>724</v>
      </c>
      <c r="K121" s="483" t="s">
        <v>725</v>
      </c>
      <c r="L121" s="484">
        <v>3</v>
      </c>
      <c r="M121" s="443" t="s">
        <v>726</v>
      </c>
      <c r="N121" s="443" t="s">
        <v>727</v>
      </c>
      <c r="O121" s="443" t="s">
        <v>728</v>
      </c>
      <c r="P121" s="443" t="s">
        <v>92</v>
      </c>
      <c r="Q121" s="443" t="s">
        <v>729</v>
      </c>
      <c r="R121" s="485" t="s">
        <v>730</v>
      </c>
    </row>
    <row r="122" spans="2:18" ht="15" customHeight="1" x14ac:dyDescent="0.2">
      <c r="B122" s="131">
        <v>113</v>
      </c>
      <c r="C122" s="482">
        <v>45306</v>
      </c>
      <c r="D122" s="443" t="s">
        <v>94</v>
      </c>
      <c r="E122" s="444" t="s">
        <v>748</v>
      </c>
      <c r="F122" s="443" t="s">
        <v>842</v>
      </c>
      <c r="G122" s="483" t="s">
        <v>318</v>
      </c>
      <c r="H122" s="483" t="s">
        <v>722</v>
      </c>
      <c r="I122" s="483" t="s">
        <v>723</v>
      </c>
      <c r="J122" s="483" t="s">
        <v>724</v>
      </c>
      <c r="K122" s="483" t="s">
        <v>725</v>
      </c>
      <c r="L122" s="484">
        <v>3</v>
      </c>
      <c r="M122" s="443" t="s">
        <v>726</v>
      </c>
      <c r="N122" s="443" t="s">
        <v>727</v>
      </c>
      <c r="O122" s="443" t="s">
        <v>728</v>
      </c>
      <c r="P122" s="443" t="s">
        <v>92</v>
      </c>
      <c r="Q122" s="443" t="s">
        <v>729</v>
      </c>
      <c r="R122" s="485" t="s">
        <v>730</v>
      </c>
    </row>
    <row r="123" spans="2:18" ht="15" customHeight="1" x14ac:dyDescent="0.2">
      <c r="B123" s="131">
        <v>114</v>
      </c>
      <c r="C123" s="482">
        <v>45306</v>
      </c>
      <c r="D123" s="443" t="s">
        <v>76</v>
      </c>
      <c r="E123" s="444" t="s">
        <v>721</v>
      </c>
      <c r="F123" s="443" t="s">
        <v>843</v>
      </c>
      <c r="G123" s="444" t="s">
        <v>97</v>
      </c>
      <c r="H123" s="444" t="s">
        <v>733</v>
      </c>
      <c r="I123" s="444" t="s">
        <v>734</v>
      </c>
      <c r="J123" s="444" t="s">
        <v>764</v>
      </c>
      <c r="K123" s="483" t="s">
        <v>735</v>
      </c>
      <c r="L123" s="484">
        <v>1</v>
      </c>
      <c r="M123" s="443" t="s">
        <v>726</v>
      </c>
      <c r="N123" s="443" t="s">
        <v>736</v>
      </c>
      <c r="O123" s="443" t="s">
        <v>728</v>
      </c>
      <c r="P123" s="443" t="s">
        <v>92</v>
      </c>
      <c r="Q123" s="443" t="s">
        <v>729</v>
      </c>
      <c r="R123" s="485" t="s">
        <v>730</v>
      </c>
    </row>
    <row r="124" spans="2:18" ht="15" customHeight="1" x14ac:dyDescent="0.2">
      <c r="B124" s="131">
        <v>115</v>
      </c>
      <c r="C124" s="482">
        <v>45306</v>
      </c>
      <c r="D124" s="443" t="s">
        <v>76</v>
      </c>
      <c r="E124" s="444" t="s">
        <v>721</v>
      </c>
      <c r="F124" s="443" t="s">
        <v>844</v>
      </c>
      <c r="G124" s="444" t="s">
        <v>97</v>
      </c>
      <c r="H124" s="444" t="s">
        <v>722</v>
      </c>
      <c r="I124" s="444" t="s">
        <v>723</v>
      </c>
      <c r="J124" s="444" t="s">
        <v>845</v>
      </c>
      <c r="K124" s="483" t="s">
        <v>743</v>
      </c>
      <c r="L124" s="484">
        <v>2</v>
      </c>
      <c r="M124" s="443" t="s">
        <v>726</v>
      </c>
      <c r="N124" s="443" t="s">
        <v>727</v>
      </c>
      <c r="O124" s="443" t="s">
        <v>728</v>
      </c>
      <c r="P124" s="443" t="s">
        <v>92</v>
      </c>
      <c r="Q124" s="443" t="s">
        <v>729</v>
      </c>
      <c r="R124" s="485" t="s">
        <v>730</v>
      </c>
    </row>
    <row r="125" spans="2:18" ht="15" customHeight="1" x14ac:dyDescent="0.2">
      <c r="B125" s="131">
        <v>116</v>
      </c>
      <c r="C125" s="482">
        <v>45307</v>
      </c>
      <c r="D125" s="443" t="s">
        <v>94</v>
      </c>
      <c r="E125" s="444" t="s">
        <v>748</v>
      </c>
      <c r="F125" s="443" t="s">
        <v>846</v>
      </c>
      <c r="G125" s="483" t="s">
        <v>318</v>
      </c>
      <c r="H125" s="483" t="s">
        <v>722</v>
      </c>
      <c r="I125" s="483" t="s">
        <v>723</v>
      </c>
      <c r="J125" s="483" t="s">
        <v>724</v>
      </c>
      <c r="K125" s="483" t="s">
        <v>725</v>
      </c>
      <c r="L125" s="484">
        <v>3</v>
      </c>
      <c r="M125" s="443" t="s">
        <v>726</v>
      </c>
      <c r="N125" s="443" t="s">
        <v>727</v>
      </c>
      <c r="O125" s="443" t="s">
        <v>728</v>
      </c>
      <c r="P125" s="443" t="s">
        <v>92</v>
      </c>
      <c r="Q125" s="443" t="s">
        <v>729</v>
      </c>
      <c r="R125" s="485" t="s">
        <v>730</v>
      </c>
    </row>
    <row r="126" spans="2:18" ht="15" customHeight="1" x14ac:dyDescent="0.2">
      <c r="B126" s="131">
        <v>117</v>
      </c>
      <c r="C126" s="482">
        <v>45307</v>
      </c>
      <c r="D126" s="443" t="s">
        <v>94</v>
      </c>
      <c r="E126" s="444" t="s">
        <v>748</v>
      </c>
      <c r="F126" s="443" t="s">
        <v>847</v>
      </c>
      <c r="G126" s="483" t="s">
        <v>318</v>
      </c>
      <c r="H126" s="483" t="s">
        <v>722</v>
      </c>
      <c r="I126" s="483" t="s">
        <v>723</v>
      </c>
      <c r="J126" s="483" t="s">
        <v>724</v>
      </c>
      <c r="K126" s="483" t="s">
        <v>725</v>
      </c>
      <c r="L126" s="484">
        <v>3</v>
      </c>
      <c r="M126" s="443" t="s">
        <v>726</v>
      </c>
      <c r="N126" s="443" t="s">
        <v>727</v>
      </c>
      <c r="O126" s="443" t="s">
        <v>728</v>
      </c>
      <c r="P126" s="443" t="s">
        <v>92</v>
      </c>
      <c r="Q126" s="443" t="s">
        <v>729</v>
      </c>
      <c r="R126" s="485" t="s">
        <v>730</v>
      </c>
    </row>
    <row r="127" spans="2:18" ht="15" customHeight="1" x14ac:dyDescent="0.2">
      <c r="B127" s="131">
        <v>118</v>
      </c>
      <c r="C127" s="482">
        <v>45307</v>
      </c>
      <c r="D127" s="443" t="s">
        <v>94</v>
      </c>
      <c r="E127" s="444" t="s">
        <v>748</v>
      </c>
      <c r="F127" s="443" t="s">
        <v>848</v>
      </c>
      <c r="G127" s="483" t="s">
        <v>318</v>
      </c>
      <c r="H127" s="483" t="s">
        <v>722</v>
      </c>
      <c r="I127" s="483" t="s">
        <v>723</v>
      </c>
      <c r="J127" s="483" t="s">
        <v>724</v>
      </c>
      <c r="K127" s="483" t="s">
        <v>725</v>
      </c>
      <c r="L127" s="484">
        <v>3</v>
      </c>
      <c r="M127" s="443" t="s">
        <v>726</v>
      </c>
      <c r="N127" s="443" t="s">
        <v>727</v>
      </c>
      <c r="O127" s="443" t="s">
        <v>728</v>
      </c>
      <c r="P127" s="443" t="s">
        <v>92</v>
      </c>
      <c r="Q127" s="443" t="s">
        <v>729</v>
      </c>
      <c r="R127" s="485" t="s">
        <v>730</v>
      </c>
    </row>
    <row r="128" spans="2:18" ht="15" customHeight="1" x14ac:dyDescent="0.2">
      <c r="B128" s="131">
        <v>119</v>
      </c>
      <c r="C128" s="482">
        <v>45307</v>
      </c>
      <c r="D128" s="443" t="s">
        <v>94</v>
      </c>
      <c r="E128" s="444" t="s">
        <v>748</v>
      </c>
      <c r="F128" s="443" t="s">
        <v>849</v>
      </c>
      <c r="G128" s="483" t="s">
        <v>318</v>
      </c>
      <c r="H128" s="483" t="s">
        <v>722</v>
      </c>
      <c r="I128" s="483" t="s">
        <v>723</v>
      </c>
      <c r="J128" s="483" t="s">
        <v>724</v>
      </c>
      <c r="K128" s="483" t="s">
        <v>725</v>
      </c>
      <c r="L128" s="484">
        <v>3</v>
      </c>
      <c r="M128" s="443" t="s">
        <v>726</v>
      </c>
      <c r="N128" s="443" t="s">
        <v>727</v>
      </c>
      <c r="O128" s="443" t="s">
        <v>728</v>
      </c>
      <c r="P128" s="443" t="s">
        <v>92</v>
      </c>
      <c r="Q128" s="443" t="s">
        <v>729</v>
      </c>
      <c r="R128" s="485" t="s">
        <v>730</v>
      </c>
    </row>
    <row r="129" spans="2:18" ht="15" customHeight="1" x14ac:dyDescent="0.2">
      <c r="B129" s="131">
        <v>120</v>
      </c>
      <c r="C129" s="482">
        <v>45307</v>
      </c>
      <c r="D129" s="443" t="s">
        <v>76</v>
      </c>
      <c r="E129" s="483" t="s">
        <v>721</v>
      </c>
      <c r="F129" s="443" t="s">
        <v>850</v>
      </c>
      <c r="G129" s="483" t="s">
        <v>65</v>
      </c>
      <c r="H129" s="483" t="s">
        <v>722</v>
      </c>
      <c r="I129" s="483" t="s">
        <v>723</v>
      </c>
      <c r="J129" s="483" t="s">
        <v>724</v>
      </c>
      <c r="K129" s="483" t="s">
        <v>743</v>
      </c>
      <c r="L129" s="484">
        <v>1</v>
      </c>
      <c r="M129" s="443" t="s">
        <v>726</v>
      </c>
      <c r="N129" s="443" t="s">
        <v>727</v>
      </c>
      <c r="O129" s="443" t="s">
        <v>728</v>
      </c>
      <c r="P129" s="443" t="s">
        <v>92</v>
      </c>
      <c r="Q129" s="443" t="s">
        <v>729</v>
      </c>
      <c r="R129" s="485" t="s">
        <v>730</v>
      </c>
    </row>
    <row r="130" spans="2:18" ht="15" customHeight="1" x14ac:dyDescent="0.2">
      <c r="B130" s="131">
        <v>121</v>
      </c>
      <c r="C130" s="482">
        <v>45308</v>
      </c>
      <c r="D130" s="443" t="s">
        <v>94</v>
      </c>
      <c r="E130" s="444" t="s">
        <v>748</v>
      </c>
      <c r="F130" s="443" t="s">
        <v>851</v>
      </c>
      <c r="G130" s="483" t="s">
        <v>318</v>
      </c>
      <c r="H130" s="483" t="s">
        <v>733</v>
      </c>
      <c r="I130" s="483" t="s">
        <v>723</v>
      </c>
      <c r="J130" s="483" t="s">
        <v>764</v>
      </c>
      <c r="K130" s="444" t="s">
        <v>852</v>
      </c>
      <c r="L130" s="484">
        <v>2</v>
      </c>
      <c r="M130" s="443" t="s">
        <v>726</v>
      </c>
      <c r="N130" s="443" t="s">
        <v>736</v>
      </c>
      <c r="O130" s="443" t="s">
        <v>728</v>
      </c>
      <c r="P130" s="443" t="s">
        <v>92</v>
      </c>
      <c r="Q130" s="443" t="s">
        <v>729</v>
      </c>
      <c r="R130" s="485" t="s">
        <v>730</v>
      </c>
    </row>
    <row r="131" spans="2:18" ht="15" customHeight="1" x14ac:dyDescent="0.2">
      <c r="B131" s="131">
        <v>122</v>
      </c>
      <c r="C131" s="482">
        <v>45308</v>
      </c>
      <c r="D131" s="443" t="s">
        <v>76</v>
      </c>
      <c r="E131" s="483" t="s">
        <v>721</v>
      </c>
      <c r="F131" s="443" t="s">
        <v>853</v>
      </c>
      <c r="G131" s="483" t="s">
        <v>65</v>
      </c>
      <c r="H131" s="483" t="s">
        <v>722</v>
      </c>
      <c r="I131" s="483" t="s">
        <v>723</v>
      </c>
      <c r="J131" s="483" t="s">
        <v>724</v>
      </c>
      <c r="K131" s="483" t="s">
        <v>825</v>
      </c>
      <c r="L131" s="484">
        <v>3</v>
      </c>
      <c r="M131" s="443" t="s">
        <v>726</v>
      </c>
      <c r="N131" s="443" t="s">
        <v>727</v>
      </c>
      <c r="O131" s="443" t="s">
        <v>728</v>
      </c>
      <c r="P131" s="443" t="s">
        <v>92</v>
      </c>
      <c r="Q131" s="443" t="s">
        <v>729</v>
      </c>
      <c r="R131" s="485" t="s">
        <v>730</v>
      </c>
    </row>
    <row r="132" spans="2:18" ht="15" customHeight="1" x14ac:dyDescent="0.2">
      <c r="B132" s="131">
        <v>123</v>
      </c>
      <c r="C132" s="482">
        <v>45310</v>
      </c>
      <c r="D132" s="443" t="s">
        <v>94</v>
      </c>
      <c r="E132" s="444" t="s">
        <v>748</v>
      </c>
      <c r="F132" s="443" t="s">
        <v>854</v>
      </c>
      <c r="G132" s="483" t="s">
        <v>318</v>
      </c>
      <c r="H132" s="483" t="s">
        <v>722</v>
      </c>
      <c r="I132" s="483" t="s">
        <v>723</v>
      </c>
      <c r="J132" s="483" t="s">
        <v>724</v>
      </c>
      <c r="K132" s="483" t="s">
        <v>725</v>
      </c>
      <c r="L132" s="484">
        <v>1</v>
      </c>
      <c r="M132" s="443" t="s">
        <v>726</v>
      </c>
      <c r="N132" s="443" t="s">
        <v>727</v>
      </c>
      <c r="O132" s="443" t="s">
        <v>728</v>
      </c>
      <c r="P132" s="443" t="s">
        <v>760</v>
      </c>
      <c r="Q132" s="443" t="s">
        <v>729</v>
      </c>
      <c r="R132" s="485" t="s">
        <v>855</v>
      </c>
    </row>
    <row r="133" spans="2:18" ht="15" customHeight="1" x14ac:dyDescent="0.2">
      <c r="B133" s="131">
        <v>124</v>
      </c>
      <c r="C133" s="482">
        <v>45310</v>
      </c>
      <c r="D133" s="443" t="s">
        <v>94</v>
      </c>
      <c r="E133" s="444" t="s">
        <v>748</v>
      </c>
      <c r="F133" s="443" t="s">
        <v>856</v>
      </c>
      <c r="G133" s="483" t="s">
        <v>318</v>
      </c>
      <c r="H133" s="483" t="s">
        <v>722</v>
      </c>
      <c r="I133" s="483" t="s">
        <v>723</v>
      </c>
      <c r="J133" s="483" t="s">
        <v>724</v>
      </c>
      <c r="K133" s="483" t="s">
        <v>725</v>
      </c>
      <c r="L133" s="484">
        <v>1</v>
      </c>
      <c r="M133" s="443" t="s">
        <v>726</v>
      </c>
      <c r="N133" s="443" t="s">
        <v>727</v>
      </c>
      <c r="O133" s="443" t="s">
        <v>728</v>
      </c>
      <c r="P133" s="443" t="s">
        <v>760</v>
      </c>
      <c r="Q133" s="443" t="s">
        <v>729</v>
      </c>
      <c r="R133" s="485" t="s">
        <v>857</v>
      </c>
    </row>
    <row r="134" spans="2:18" ht="15" customHeight="1" x14ac:dyDescent="0.2">
      <c r="B134" s="131">
        <v>125</v>
      </c>
      <c r="C134" s="482">
        <v>45311</v>
      </c>
      <c r="D134" s="443" t="s">
        <v>94</v>
      </c>
      <c r="E134" s="444" t="s">
        <v>748</v>
      </c>
      <c r="F134" s="443" t="s">
        <v>858</v>
      </c>
      <c r="G134" s="483" t="s">
        <v>318</v>
      </c>
      <c r="H134" s="483" t="s">
        <v>722</v>
      </c>
      <c r="I134" s="483" t="s">
        <v>723</v>
      </c>
      <c r="J134" s="483" t="s">
        <v>724</v>
      </c>
      <c r="K134" s="483" t="s">
        <v>725</v>
      </c>
      <c r="L134" s="484">
        <v>1</v>
      </c>
      <c r="M134" s="443" t="s">
        <v>726</v>
      </c>
      <c r="N134" s="443" t="s">
        <v>727</v>
      </c>
      <c r="O134" s="443" t="s">
        <v>728</v>
      </c>
      <c r="P134" s="443" t="s">
        <v>760</v>
      </c>
      <c r="Q134" s="443" t="s">
        <v>729</v>
      </c>
      <c r="R134" s="485" t="s">
        <v>730</v>
      </c>
    </row>
    <row r="135" spans="2:18" ht="15" customHeight="1" x14ac:dyDescent="0.2">
      <c r="B135" s="131">
        <v>126</v>
      </c>
      <c r="C135" s="482">
        <v>45315</v>
      </c>
      <c r="D135" s="443" t="s">
        <v>94</v>
      </c>
      <c r="E135" s="444" t="s">
        <v>748</v>
      </c>
      <c r="F135" s="443" t="s">
        <v>859</v>
      </c>
      <c r="G135" s="483" t="s">
        <v>318</v>
      </c>
      <c r="H135" s="483" t="s">
        <v>722</v>
      </c>
      <c r="I135" s="483" t="s">
        <v>723</v>
      </c>
      <c r="J135" s="483" t="s">
        <v>724</v>
      </c>
      <c r="K135" s="483" t="s">
        <v>725</v>
      </c>
      <c r="L135" s="484">
        <v>3</v>
      </c>
      <c r="M135" s="443" t="s">
        <v>726</v>
      </c>
      <c r="N135" s="443" t="s">
        <v>727</v>
      </c>
      <c r="O135" s="443" t="s">
        <v>728</v>
      </c>
      <c r="P135" s="443" t="s">
        <v>760</v>
      </c>
      <c r="Q135" s="443" t="s">
        <v>729</v>
      </c>
      <c r="R135" s="485" t="s">
        <v>730</v>
      </c>
    </row>
    <row r="136" spans="2:18" ht="15" customHeight="1" x14ac:dyDescent="0.2">
      <c r="B136" s="131">
        <v>127</v>
      </c>
      <c r="C136" s="482">
        <v>45315</v>
      </c>
      <c r="D136" s="443" t="s">
        <v>94</v>
      </c>
      <c r="E136" s="444" t="s">
        <v>748</v>
      </c>
      <c r="F136" s="443" t="s">
        <v>860</v>
      </c>
      <c r="G136" s="483" t="s">
        <v>318</v>
      </c>
      <c r="H136" s="483" t="s">
        <v>722</v>
      </c>
      <c r="I136" s="483" t="s">
        <v>723</v>
      </c>
      <c r="J136" s="483" t="s">
        <v>724</v>
      </c>
      <c r="K136" s="483" t="s">
        <v>725</v>
      </c>
      <c r="L136" s="484">
        <v>2</v>
      </c>
      <c r="M136" s="443" t="s">
        <v>726</v>
      </c>
      <c r="N136" s="443" t="s">
        <v>727</v>
      </c>
      <c r="O136" s="443" t="s">
        <v>728</v>
      </c>
      <c r="P136" s="443" t="s">
        <v>92</v>
      </c>
      <c r="Q136" s="443" t="s">
        <v>729</v>
      </c>
      <c r="R136" s="485" t="s">
        <v>730</v>
      </c>
    </row>
    <row r="137" spans="2:18" ht="15" customHeight="1" x14ac:dyDescent="0.2">
      <c r="B137" s="131">
        <v>128</v>
      </c>
      <c r="C137" s="482">
        <v>45327</v>
      </c>
      <c r="D137" s="443" t="s">
        <v>76</v>
      </c>
      <c r="E137" s="444" t="s">
        <v>721</v>
      </c>
      <c r="F137" s="443" t="s">
        <v>861</v>
      </c>
      <c r="G137" s="444" t="s">
        <v>93</v>
      </c>
      <c r="H137" s="444" t="s">
        <v>722</v>
      </c>
      <c r="I137" s="444" t="s">
        <v>723</v>
      </c>
      <c r="J137" s="444" t="s">
        <v>862</v>
      </c>
      <c r="K137" s="483" t="s">
        <v>743</v>
      </c>
      <c r="L137" s="484">
        <v>3</v>
      </c>
      <c r="M137" s="443" t="s">
        <v>726</v>
      </c>
      <c r="N137" s="443" t="s">
        <v>727</v>
      </c>
      <c r="O137" s="443" t="s">
        <v>728</v>
      </c>
      <c r="P137" s="443" t="s">
        <v>92</v>
      </c>
      <c r="Q137" s="443" t="s">
        <v>729</v>
      </c>
      <c r="R137" s="485" t="s">
        <v>730</v>
      </c>
    </row>
    <row r="138" spans="2:18" ht="15" customHeight="1" x14ac:dyDescent="0.2">
      <c r="B138" s="131">
        <v>129</v>
      </c>
      <c r="C138" s="482">
        <v>45327</v>
      </c>
      <c r="D138" s="443" t="s">
        <v>76</v>
      </c>
      <c r="E138" s="444" t="s">
        <v>721</v>
      </c>
      <c r="F138" s="443" t="s">
        <v>861</v>
      </c>
      <c r="G138" s="444" t="s">
        <v>93</v>
      </c>
      <c r="H138" s="444" t="s">
        <v>722</v>
      </c>
      <c r="I138" s="444" t="s">
        <v>723</v>
      </c>
      <c r="J138" s="444" t="s">
        <v>862</v>
      </c>
      <c r="K138" s="483" t="s">
        <v>735</v>
      </c>
      <c r="L138" s="484">
        <v>6</v>
      </c>
      <c r="M138" s="443" t="s">
        <v>726</v>
      </c>
      <c r="N138" s="443" t="s">
        <v>727</v>
      </c>
      <c r="O138" s="443" t="s">
        <v>728</v>
      </c>
      <c r="P138" s="443" t="s">
        <v>92</v>
      </c>
      <c r="Q138" s="443" t="s">
        <v>729</v>
      </c>
      <c r="R138" s="485" t="s">
        <v>730</v>
      </c>
    </row>
    <row r="139" spans="2:18" ht="15" customHeight="1" x14ac:dyDescent="0.2">
      <c r="B139" s="131">
        <v>130</v>
      </c>
      <c r="C139" s="482">
        <v>45327</v>
      </c>
      <c r="D139" s="443" t="s">
        <v>76</v>
      </c>
      <c r="E139" s="444" t="s">
        <v>721</v>
      </c>
      <c r="F139" s="443" t="s">
        <v>861</v>
      </c>
      <c r="G139" s="444" t="s">
        <v>93</v>
      </c>
      <c r="H139" s="444" t="s">
        <v>722</v>
      </c>
      <c r="I139" s="444" t="s">
        <v>723</v>
      </c>
      <c r="J139" s="444" t="s">
        <v>862</v>
      </c>
      <c r="K139" s="483" t="s">
        <v>825</v>
      </c>
      <c r="L139" s="484">
        <v>1</v>
      </c>
      <c r="M139" s="443" t="s">
        <v>726</v>
      </c>
      <c r="N139" s="443" t="s">
        <v>727</v>
      </c>
      <c r="O139" s="443" t="s">
        <v>728</v>
      </c>
      <c r="P139" s="443" t="s">
        <v>92</v>
      </c>
      <c r="Q139" s="443" t="s">
        <v>729</v>
      </c>
      <c r="R139" s="485" t="s">
        <v>730</v>
      </c>
    </row>
    <row r="140" spans="2:18" ht="15" customHeight="1" x14ac:dyDescent="0.2">
      <c r="B140" s="131">
        <v>131</v>
      </c>
      <c r="C140" s="482">
        <v>45328</v>
      </c>
      <c r="D140" s="443" t="s">
        <v>76</v>
      </c>
      <c r="E140" s="444" t="s">
        <v>721</v>
      </c>
      <c r="F140" s="443" t="s">
        <v>773</v>
      </c>
      <c r="G140" s="444" t="s">
        <v>93</v>
      </c>
      <c r="H140" s="444" t="s">
        <v>722</v>
      </c>
      <c r="I140" s="444" t="s">
        <v>723</v>
      </c>
      <c r="J140" s="444" t="s">
        <v>862</v>
      </c>
      <c r="K140" s="483" t="s">
        <v>725</v>
      </c>
      <c r="L140" s="484">
        <v>3</v>
      </c>
      <c r="M140" s="443" t="s">
        <v>726</v>
      </c>
      <c r="N140" s="443" t="s">
        <v>727</v>
      </c>
      <c r="O140" s="443" t="s">
        <v>728</v>
      </c>
      <c r="P140" s="443" t="s">
        <v>92</v>
      </c>
      <c r="Q140" s="443" t="s">
        <v>729</v>
      </c>
      <c r="R140" s="485" t="s">
        <v>98</v>
      </c>
    </row>
    <row r="141" spans="2:18" ht="15" customHeight="1" x14ac:dyDescent="0.2">
      <c r="B141" s="131">
        <v>132</v>
      </c>
      <c r="C141" s="482">
        <v>45328</v>
      </c>
      <c r="D141" s="443" t="s">
        <v>76</v>
      </c>
      <c r="E141" s="444" t="s">
        <v>721</v>
      </c>
      <c r="F141" s="443" t="s">
        <v>773</v>
      </c>
      <c r="G141" s="444" t="s">
        <v>93</v>
      </c>
      <c r="H141" s="444" t="s">
        <v>722</v>
      </c>
      <c r="I141" s="444" t="s">
        <v>723</v>
      </c>
      <c r="J141" s="444" t="s">
        <v>862</v>
      </c>
      <c r="K141" s="483" t="s">
        <v>735</v>
      </c>
      <c r="L141" s="484">
        <v>3</v>
      </c>
      <c r="M141" s="443" t="s">
        <v>726</v>
      </c>
      <c r="N141" s="443" t="s">
        <v>727</v>
      </c>
      <c r="O141" s="443" t="s">
        <v>728</v>
      </c>
      <c r="P141" s="443" t="s">
        <v>92</v>
      </c>
      <c r="Q141" s="443" t="s">
        <v>729</v>
      </c>
      <c r="R141" s="485" t="s">
        <v>730</v>
      </c>
    </row>
    <row r="142" spans="2:18" ht="15" customHeight="1" x14ac:dyDescent="0.2">
      <c r="B142" s="131">
        <v>133</v>
      </c>
      <c r="C142" s="482">
        <v>45328</v>
      </c>
      <c r="D142" s="443" t="s">
        <v>76</v>
      </c>
      <c r="E142" s="444" t="s">
        <v>721</v>
      </c>
      <c r="F142" s="443" t="s">
        <v>861</v>
      </c>
      <c r="G142" s="444" t="s">
        <v>93</v>
      </c>
      <c r="H142" s="444" t="s">
        <v>722</v>
      </c>
      <c r="I142" s="444" t="s">
        <v>723</v>
      </c>
      <c r="J142" s="444" t="s">
        <v>862</v>
      </c>
      <c r="K142" s="483" t="s">
        <v>825</v>
      </c>
      <c r="L142" s="484">
        <v>2</v>
      </c>
      <c r="M142" s="443" t="s">
        <v>726</v>
      </c>
      <c r="N142" s="443" t="s">
        <v>727</v>
      </c>
      <c r="O142" s="443" t="s">
        <v>728</v>
      </c>
      <c r="P142" s="443" t="s">
        <v>92</v>
      </c>
      <c r="Q142" s="443" t="s">
        <v>729</v>
      </c>
      <c r="R142" s="485" t="s">
        <v>730</v>
      </c>
    </row>
    <row r="143" spans="2:18" ht="15" customHeight="1" x14ac:dyDescent="0.2">
      <c r="B143" s="131">
        <v>134</v>
      </c>
      <c r="C143" s="482">
        <v>45329</v>
      </c>
      <c r="D143" s="443" t="s">
        <v>76</v>
      </c>
      <c r="E143" s="444" t="s">
        <v>721</v>
      </c>
      <c r="F143" s="443" t="s">
        <v>863</v>
      </c>
      <c r="G143" s="444" t="s">
        <v>93</v>
      </c>
      <c r="H143" s="444" t="s">
        <v>722</v>
      </c>
      <c r="I143" s="444" t="s">
        <v>723</v>
      </c>
      <c r="J143" s="444" t="s">
        <v>862</v>
      </c>
      <c r="K143" s="483" t="s">
        <v>725</v>
      </c>
      <c r="L143" s="484">
        <v>3</v>
      </c>
      <c r="M143" s="443" t="s">
        <v>726</v>
      </c>
      <c r="N143" s="443" t="s">
        <v>727</v>
      </c>
      <c r="O143" s="443" t="s">
        <v>728</v>
      </c>
      <c r="P143" s="443" t="s">
        <v>92</v>
      </c>
      <c r="Q143" s="443" t="s">
        <v>729</v>
      </c>
      <c r="R143" s="485" t="s">
        <v>99</v>
      </c>
    </row>
    <row r="144" spans="2:18" ht="15" customHeight="1" x14ac:dyDescent="0.2">
      <c r="B144" s="131">
        <v>135</v>
      </c>
      <c r="C144" s="482">
        <v>45330</v>
      </c>
      <c r="D144" s="443" t="s">
        <v>76</v>
      </c>
      <c r="E144" s="444" t="s">
        <v>721</v>
      </c>
      <c r="F144" s="443" t="s">
        <v>864</v>
      </c>
      <c r="G144" s="444" t="s">
        <v>93</v>
      </c>
      <c r="H144" s="444" t="s">
        <v>722</v>
      </c>
      <c r="I144" s="444" t="s">
        <v>723</v>
      </c>
      <c r="J144" s="444" t="s">
        <v>724</v>
      </c>
      <c r="K144" s="483" t="s">
        <v>725</v>
      </c>
      <c r="L144" s="484">
        <v>2</v>
      </c>
      <c r="M144" s="443" t="s">
        <v>726</v>
      </c>
      <c r="N144" s="443" t="s">
        <v>727</v>
      </c>
      <c r="O144" s="443" t="s">
        <v>728</v>
      </c>
      <c r="P144" s="443" t="s">
        <v>92</v>
      </c>
      <c r="Q144" s="443" t="s">
        <v>729</v>
      </c>
      <c r="R144" s="485" t="s">
        <v>100</v>
      </c>
    </row>
    <row r="145" spans="2:18" ht="15" customHeight="1" x14ac:dyDescent="0.2">
      <c r="B145" s="131">
        <v>136</v>
      </c>
      <c r="C145" s="482">
        <v>45330</v>
      </c>
      <c r="D145" s="443" t="s">
        <v>76</v>
      </c>
      <c r="E145" s="444" t="s">
        <v>721</v>
      </c>
      <c r="F145" s="443" t="s">
        <v>863</v>
      </c>
      <c r="G145" s="444" t="s">
        <v>93</v>
      </c>
      <c r="H145" s="444" t="s">
        <v>722</v>
      </c>
      <c r="I145" s="444" t="s">
        <v>723</v>
      </c>
      <c r="J145" s="444" t="s">
        <v>862</v>
      </c>
      <c r="K145" s="483" t="s">
        <v>735</v>
      </c>
      <c r="L145" s="484">
        <v>3</v>
      </c>
      <c r="M145" s="443" t="s">
        <v>726</v>
      </c>
      <c r="N145" s="443" t="s">
        <v>727</v>
      </c>
      <c r="O145" s="443" t="s">
        <v>728</v>
      </c>
      <c r="P145" s="443" t="s">
        <v>92</v>
      </c>
      <c r="Q145" s="443" t="s">
        <v>729</v>
      </c>
      <c r="R145" s="485" t="s">
        <v>730</v>
      </c>
    </row>
    <row r="146" spans="2:18" ht="15" customHeight="1" x14ac:dyDescent="0.2">
      <c r="B146" s="131">
        <v>137</v>
      </c>
      <c r="C146" s="482">
        <v>45331</v>
      </c>
      <c r="D146" s="443" t="s">
        <v>76</v>
      </c>
      <c r="E146" s="444" t="s">
        <v>721</v>
      </c>
      <c r="F146" s="443" t="s">
        <v>755</v>
      </c>
      <c r="G146" s="444" t="s">
        <v>93</v>
      </c>
      <c r="H146" s="444" t="s">
        <v>722</v>
      </c>
      <c r="I146" s="444" t="s">
        <v>723</v>
      </c>
      <c r="J146" s="444" t="s">
        <v>724</v>
      </c>
      <c r="K146" s="483" t="s">
        <v>735</v>
      </c>
      <c r="L146" s="484">
        <v>3</v>
      </c>
      <c r="M146" s="443" t="s">
        <v>726</v>
      </c>
      <c r="N146" s="443" t="s">
        <v>727</v>
      </c>
      <c r="O146" s="443" t="s">
        <v>728</v>
      </c>
      <c r="P146" s="443" t="s">
        <v>92</v>
      </c>
      <c r="Q146" s="443" t="s">
        <v>729</v>
      </c>
      <c r="R146" s="485" t="s">
        <v>730</v>
      </c>
    </row>
    <row r="147" spans="2:18" ht="15" customHeight="1" x14ac:dyDescent="0.2">
      <c r="B147" s="131">
        <v>138</v>
      </c>
      <c r="C147" s="482">
        <v>45331</v>
      </c>
      <c r="D147" s="443" t="s">
        <v>76</v>
      </c>
      <c r="E147" s="444" t="s">
        <v>721</v>
      </c>
      <c r="F147" s="443" t="s">
        <v>865</v>
      </c>
      <c r="G147" s="444" t="s">
        <v>93</v>
      </c>
      <c r="H147" s="444" t="s">
        <v>722</v>
      </c>
      <c r="I147" s="444" t="s">
        <v>723</v>
      </c>
      <c r="J147" s="444" t="s">
        <v>862</v>
      </c>
      <c r="K147" s="483" t="s">
        <v>735</v>
      </c>
      <c r="L147" s="484">
        <v>3</v>
      </c>
      <c r="M147" s="443" t="s">
        <v>726</v>
      </c>
      <c r="N147" s="443" t="s">
        <v>727</v>
      </c>
      <c r="O147" s="443" t="s">
        <v>728</v>
      </c>
      <c r="P147" s="443" t="s">
        <v>92</v>
      </c>
      <c r="Q147" s="443" t="s">
        <v>729</v>
      </c>
      <c r="R147" s="485" t="s">
        <v>730</v>
      </c>
    </row>
    <row r="148" spans="2:18" ht="15" customHeight="1" x14ac:dyDescent="0.2">
      <c r="B148" s="131">
        <v>139</v>
      </c>
      <c r="C148" s="482">
        <v>45332</v>
      </c>
      <c r="D148" s="443" t="s">
        <v>94</v>
      </c>
      <c r="E148" s="444" t="s">
        <v>748</v>
      </c>
      <c r="F148" s="443" t="s">
        <v>866</v>
      </c>
      <c r="G148" s="483" t="s">
        <v>318</v>
      </c>
      <c r="H148" s="483" t="s">
        <v>722</v>
      </c>
      <c r="I148" s="483" t="s">
        <v>723</v>
      </c>
      <c r="J148" s="483" t="s">
        <v>724</v>
      </c>
      <c r="K148" s="483" t="s">
        <v>725</v>
      </c>
      <c r="L148" s="484">
        <v>3</v>
      </c>
      <c r="M148" s="443" t="s">
        <v>726</v>
      </c>
      <c r="N148" s="443" t="s">
        <v>727</v>
      </c>
      <c r="O148" s="443" t="s">
        <v>728</v>
      </c>
      <c r="P148" s="443" t="s">
        <v>760</v>
      </c>
      <c r="Q148" s="443" t="s">
        <v>729</v>
      </c>
      <c r="R148" s="485" t="s">
        <v>730</v>
      </c>
    </row>
    <row r="149" spans="2:18" ht="15" customHeight="1" x14ac:dyDescent="0.2">
      <c r="B149" s="131">
        <v>140</v>
      </c>
      <c r="C149" s="482">
        <v>45332</v>
      </c>
      <c r="D149" s="443" t="s">
        <v>94</v>
      </c>
      <c r="E149" s="444" t="s">
        <v>748</v>
      </c>
      <c r="F149" s="443" t="s">
        <v>867</v>
      </c>
      <c r="G149" s="483" t="s">
        <v>318</v>
      </c>
      <c r="H149" s="483" t="s">
        <v>722</v>
      </c>
      <c r="I149" s="483" t="s">
        <v>723</v>
      </c>
      <c r="J149" s="483" t="s">
        <v>724</v>
      </c>
      <c r="K149" s="483" t="s">
        <v>725</v>
      </c>
      <c r="L149" s="484">
        <v>3</v>
      </c>
      <c r="M149" s="443" t="s">
        <v>726</v>
      </c>
      <c r="N149" s="443" t="s">
        <v>727</v>
      </c>
      <c r="O149" s="443" t="s">
        <v>728</v>
      </c>
      <c r="P149" s="443" t="s">
        <v>760</v>
      </c>
      <c r="Q149" s="443" t="s">
        <v>729</v>
      </c>
      <c r="R149" s="485" t="s">
        <v>730</v>
      </c>
    </row>
    <row r="150" spans="2:18" ht="15" customHeight="1" x14ac:dyDescent="0.2">
      <c r="B150" s="131">
        <v>141</v>
      </c>
      <c r="C150" s="482">
        <v>45332</v>
      </c>
      <c r="D150" s="443" t="s">
        <v>76</v>
      </c>
      <c r="E150" s="444" t="s">
        <v>721</v>
      </c>
      <c r="F150" s="443" t="s">
        <v>868</v>
      </c>
      <c r="G150" s="444" t="s">
        <v>93</v>
      </c>
      <c r="H150" s="444" t="s">
        <v>722</v>
      </c>
      <c r="I150" s="444" t="s">
        <v>734</v>
      </c>
      <c r="J150" s="444" t="s">
        <v>742</v>
      </c>
      <c r="K150" s="483" t="s">
        <v>735</v>
      </c>
      <c r="L150" s="484">
        <v>3</v>
      </c>
      <c r="M150" s="443" t="s">
        <v>726</v>
      </c>
      <c r="N150" s="443" t="s">
        <v>727</v>
      </c>
      <c r="O150" s="443" t="s">
        <v>728</v>
      </c>
      <c r="P150" s="443" t="s">
        <v>92</v>
      </c>
      <c r="Q150" s="443" t="s">
        <v>729</v>
      </c>
      <c r="R150" s="485" t="s">
        <v>730</v>
      </c>
    </row>
    <row r="151" spans="2:18" ht="15" customHeight="1" x14ac:dyDescent="0.2">
      <c r="B151" s="131">
        <v>142</v>
      </c>
      <c r="C151" s="482">
        <v>45333</v>
      </c>
      <c r="D151" s="443" t="s">
        <v>94</v>
      </c>
      <c r="E151" s="444" t="s">
        <v>748</v>
      </c>
      <c r="F151" s="443" t="s">
        <v>869</v>
      </c>
      <c r="G151" s="483" t="s">
        <v>318</v>
      </c>
      <c r="H151" s="483" t="s">
        <v>722</v>
      </c>
      <c r="I151" s="483" t="s">
        <v>723</v>
      </c>
      <c r="J151" s="483" t="s">
        <v>724</v>
      </c>
      <c r="K151" s="483" t="s">
        <v>725</v>
      </c>
      <c r="L151" s="484">
        <v>3</v>
      </c>
      <c r="M151" s="443" t="s">
        <v>726</v>
      </c>
      <c r="N151" s="443" t="s">
        <v>727</v>
      </c>
      <c r="O151" s="443" t="s">
        <v>728</v>
      </c>
      <c r="P151" s="443" t="s">
        <v>760</v>
      </c>
      <c r="Q151" s="443" t="s">
        <v>729</v>
      </c>
      <c r="R151" s="485" t="s">
        <v>730</v>
      </c>
    </row>
    <row r="152" spans="2:18" ht="15" customHeight="1" x14ac:dyDescent="0.2">
      <c r="B152" s="131">
        <v>143</v>
      </c>
      <c r="C152" s="482">
        <v>45333</v>
      </c>
      <c r="D152" s="443" t="s">
        <v>94</v>
      </c>
      <c r="E152" s="444" t="s">
        <v>748</v>
      </c>
      <c r="F152" s="443" t="s">
        <v>860</v>
      </c>
      <c r="G152" s="483" t="s">
        <v>318</v>
      </c>
      <c r="H152" s="483" t="s">
        <v>722</v>
      </c>
      <c r="I152" s="483" t="s">
        <v>723</v>
      </c>
      <c r="J152" s="483" t="s">
        <v>724</v>
      </c>
      <c r="K152" s="483" t="s">
        <v>725</v>
      </c>
      <c r="L152" s="484">
        <v>1</v>
      </c>
      <c r="M152" s="443" t="s">
        <v>726</v>
      </c>
      <c r="N152" s="443" t="s">
        <v>727</v>
      </c>
      <c r="O152" s="443" t="s">
        <v>728</v>
      </c>
      <c r="P152" s="443" t="s">
        <v>760</v>
      </c>
      <c r="Q152" s="443" t="s">
        <v>729</v>
      </c>
      <c r="R152" s="485" t="s">
        <v>857</v>
      </c>
    </row>
    <row r="153" spans="2:18" ht="15" customHeight="1" x14ac:dyDescent="0.2">
      <c r="B153" s="131">
        <v>144</v>
      </c>
      <c r="C153" s="482">
        <v>45333</v>
      </c>
      <c r="D153" s="443" t="s">
        <v>94</v>
      </c>
      <c r="E153" s="444" t="s">
        <v>748</v>
      </c>
      <c r="F153" s="443" t="s">
        <v>870</v>
      </c>
      <c r="G153" s="483" t="s">
        <v>318</v>
      </c>
      <c r="H153" s="483" t="s">
        <v>722</v>
      </c>
      <c r="I153" s="483" t="s">
        <v>723</v>
      </c>
      <c r="J153" s="483" t="s">
        <v>724</v>
      </c>
      <c r="K153" s="483" t="s">
        <v>725</v>
      </c>
      <c r="L153" s="484">
        <v>3</v>
      </c>
      <c r="M153" s="443" t="s">
        <v>726</v>
      </c>
      <c r="N153" s="443" t="s">
        <v>727</v>
      </c>
      <c r="O153" s="443" t="s">
        <v>728</v>
      </c>
      <c r="P153" s="443" t="s">
        <v>760</v>
      </c>
      <c r="Q153" s="443" t="s">
        <v>729</v>
      </c>
      <c r="R153" s="485" t="s">
        <v>730</v>
      </c>
    </row>
    <row r="154" spans="2:18" ht="15" customHeight="1" x14ac:dyDescent="0.2">
      <c r="B154" s="131">
        <v>145</v>
      </c>
      <c r="C154" s="482">
        <v>45333</v>
      </c>
      <c r="D154" s="443" t="s">
        <v>76</v>
      </c>
      <c r="E154" s="444" t="s">
        <v>721</v>
      </c>
      <c r="F154" s="443" t="s">
        <v>871</v>
      </c>
      <c r="G154" s="444" t="s">
        <v>93</v>
      </c>
      <c r="H154" s="444" t="s">
        <v>722</v>
      </c>
      <c r="I154" s="444" t="s">
        <v>723</v>
      </c>
      <c r="J154" s="444" t="s">
        <v>724</v>
      </c>
      <c r="K154" s="483" t="s">
        <v>735</v>
      </c>
      <c r="L154" s="484">
        <v>3</v>
      </c>
      <c r="M154" s="443" t="s">
        <v>726</v>
      </c>
      <c r="N154" s="443" t="s">
        <v>727</v>
      </c>
      <c r="O154" s="443" t="s">
        <v>728</v>
      </c>
      <c r="P154" s="443" t="s">
        <v>92</v>
      </c>
      <c r="Q154" s="443" t="s">
        <v>729</v>
      </c>
      <c r="R154" s="485" t="s">
        <v>730</v>
      </c>
    </row>
    <row r="155" spans="2:18" ht="15" customHeight="1" x14ac:dyDescent="0.2">
      <c r="B155" s="131">
        <v>146</v>
      </c>
      <c r="C155" s="482">
        <v>45334</v>
      </c>
      <c r="D155" s="443" t="s">
        <v>76</v>
      </c>
      <c r="E155" s="444" t="s">
        <v>721</v>
      </c>
      <c r="F155" s="443" t="s">
        <v>872</v>
      </c>
      <c r="G155" s="444" t="s">
        <v>93</v>
      </c>
      <c r="H155" s="444" t="s">
        <v>722</v>
      </c>
      <c r="I155" s="444" t="s">
        <v>723</v>
      </c>
      <c r="J155" s="444" t="s">
        <v>724</v>
      </c>
      <c r="K155" s="483" t="s">
        <v>743</v>
      </c>
      <c r="L155" s="484">
        <v>1</v>
      </c>
      <c r="M155" s="443" t="s">
        <v>726</v>
      </c>
      <c r="N155" s="443" t="s">
        <v>727</v>
      </c>
      <c r="O155" s="443" t="s">
        <v>728</v>
      </c>
      <c r="P155" s="443" t="s">
        <v>92</v>
      </c>
      <c r="Q155" s="443" t="s">
        <v>729</v>
      </c>
      <c r="R155" s="485" t="s">
        <v>730</v>
      </c>
    </row>
    <row r="156" spans="2:18" ht="15" customHeight="1" x14ac:dyDescent="0.2">
      <c r="B156" s="131">
        <v>147</v>
      </c>
      <c r="C156" s="482">
        <v>45334</v>
      </c>
      <c r="D156" s="443" t="s">
        <v>76</v>
      </c>
      <c r="E156" s="444" t="s">
        <v>721</v>
      </c>
      <c r="F156" s="443" t="s">
        <v>873</v>
      </c>
      <c r="G156" s="444" t="s">
        <v>93</v>
      </c>
      <c r="H156" s="444" t="s">
        <v>722</v>
      </c>
      <c r="I156" s="444" t="s">
        <v>723</v>
      </c>
      <c r="J156" s="444" t="s">
        <v>874</v>
      </c>
      <c r="K156" s="483" t="s">
        <v>743</v>
      </c>
      <c r="L156" s="484">
        <v>1</v>
      </c>
      <c r="M156" s="443" t="s">
        <v>726</v>
      </c>
      <c r="N156" s="443" t="s">
        <v>727</v>
      </c>
      <c r="O156" s="443" t="s">
        <v>728</v>
      </c>
      <c r="P156" s="443" t="s">
        <v>92</v>
      </c>
      <c r="Q156" s="443" t="s">
        <v>729</v>
      </c>
      <c r="R156" s="485" t="s">
        <v>730</v>
      </c>
    </row>
    <row r="157" spans="2:18" ht="15" customHeight="1" x14ac:dyDescent="0.2">
      <c r="B157" s="131">
        <v>148</v>
      </c>
      <c r="C157" s="482">
        <v>45334</v>
      </c>
      <c r="D157" s="443" t="s">
        <v>76</v>
      </c>
      <c r="E157" s="444" t="s">
        <v>721</v>
      </c>
      <c r="F157" s="443" t="s">
        <v>873</v>
      </c>
      <c r="G157" s="444" t="s">
        <v>93</v>
      </c>
      <c r="H157" s="444" t="s">
        <v>722</v>
      </c>
      <c r="I157" s="444" t="s">
        <v>723</v>
      </c>
      <c r="J157" s="444" t="s">
        <v>874</v>
      </c>
      <c r="K157" s="483" t="s">
        <v>735</v>
      </c>
      <c r="L157" s="484">
        <v>3</v>
      </c>
      <c r="M157" s="443" t="s">
        <v>726</v>
      </c>
      <c r="N157" s="443" t="s">
        <v>727</v>
      </c>
      <c r="O157" s="443" t="s">
        <v>728</v>
      </c>
      <c r="P157" s="443" t="s">
        <v>92</v>
      </c>
      <c r="Q157" s="443" t="s">
        <v>729</v>
      </c>
      <c r="R157" s="485" t="s">
        <v>730</v>
      </c>
    </row>
    <row r="158" spans="2:18" ht="15" customHeight="1" x14ac:dyDescent="0.2">
      <c r="B158" s="131">
        <v>149</v>
      </c>
      <c r="C158" s="482">
        <v>45334</v>
      </c>
      <c r="D158" s="443" t="s">
        <v>76</v>
      </c>
      <c r="E158" s="444" t="s">
        <v>721</v>
      </c>
      <c r="F158" s="443" t="s">
        <v>875</v>
      </c>
      <c r="G158" s="444" t="s">
        <v>93</v>
      </c>
      <c r="H158" s="444" t="s">
        <v>722</v>
      </c>
      <c r="I158" s="444" t="s">
        <v>723</v>
      </c>
      <c r="J158" s="444" t="s">
        <v>724</v>
      </c>
      <c r="K158" s="483" t="s">
        <v>735</v>
      </c>
      <c r="L158" s="484">
        <v>3</v>
      </c>
      <c r="M158" s="443" t="s">
        <v>726</v>
      </c>
      <c r="N158" s="443" t="s">
        <v>727</v>
      </c>
      <c r="O158" s="443" t="s">
        <v>728</v>
      </c>
      <c r="P158" s="443" t="s">
        <v>92</v>
      </c>
      <c r="Q158" s="443" t="s">
        <v>729</v>
      </c>
      <c r="R158" s="485" t="s">
        <v>730</v>
      </c>
    </row>
    <row r="159" spans="2:18" ht="15" customHeight="1" x14ac:dyDescent="0.2">
      <c r="B159" s="131">
        <v>150</v>
      </c>
      <c r="C159" s="482">
        <v>45335</v>
      </c>
      <c r="D159" s="443" t="s">
        <v>76</v>
      </c>
      <c r="E159" s="444" t="s">
        <v>721</v>
      </c>
      <c r="F159" s="443" t="s">
        <v>876</v>
      </c>
      <c r="G159" s="444" t="s">
        <v>93</v>
      </c>
      <c r="H159" s="444" t="s">
        <v>770</v>
      </c>
      <c r="I159" s="444" t="s">
        <v>723</v>
      </c>
      <c r="J159" s="444" t="s">
        <v>771</v>
      </c>
      <c r="K159" s="483" t="s">
        <v>772</v>
      </c>
      <c r="L159" s="484">
        <v>0</v>
      </c>
      <c r="M159" s="443" t="s">
        <v>726</v>
      </c>
      <c r="N159" s="443" t="s">
        <v>727</v>
      </c>
      <c r="O159" s="443" t="s">
        <v>728</v>
      </c>
      <c r="P159" s="443" t="s">
        <v>92</v>
      </c>
      <c r="Q159" s="443" t="s">
        <v>729</v>
      </c>
      <c r="R159" s="485" t="s">
        <v>101</v>
      </c>
    </row>
    <row r="160" spans="2:18" ht="15" customHeight="1" x14ac:dyDescent="0.2">
      <c r="B160" s="131">
        <v>151</v>
      </c>
      <c r="C160" s="482">
        <v>45335</v>
      </c>
      <c r="D160" s="443" t="s">
        <v>76</v>
      </c>
      <c r="E160" s="444" t="s">
        <v>721</v>
      </c>
      <c r="F160" s="443" t="s">
        <v>844</v>
      </c>
      <c r="G160" s="444" t="s">
        <v>93</v>
      </c>
      <c r="H160" s="444" t="s">
        <v>770</v>
      </c>
      <c r="I160" s="444" t="s">
        <v>723</v>
      </c>
      <c r="J160" s="444" t="s">
        <v>771</v>
      </c>
      <c r="K160" s="483" t="s">
        <v>772</v>
      </c>
      <c r="L160" s="484">
        <v>0</v>
      </c>
      <c r="M160" s="443" t="s">
        <v>726</v>
      </c>
      <c r="N160" s="443" t="s">
        <v>727</v>
      </c>
      <c r="O160" s="443" t="s">
        <v>728</v>
      </c>
      <c r="P160" s="443" t="s">
        <v>92</v>
      </c>
      <c r="Q160" s="443" t="s">
        <v>729</v>
      </c>
      <c r="R160" s="485" t="s">
        <v>102</v>
      </c>
    </row>
    <row r="161" spans="2:18" ht="15" customHeight="1" x14ac:dyDescent="0.2">
      <c r="B161" s="131">
        <v>152</v>
      </c>
      <c r="C161" s="482">
        <v>45335</v>
      </c>
      <c r="D161" s="443" t="s">
        <v>76</v>
      </c>
      <c r="E161" s="444" t="s">
        <v>721</v>
      </c>
      <c r="F161" s="443" t="s">
        <v>877</v>
      </c>
      <c r="G161" s="444" t="s">
        <v>93</v>
      </c>
      <c r="H161" s="444" t="s">
        <v>722</v>
      </c>
      <c r="I161" s="444" t="s">
        <v>734</v>
      </c>
      <c r="J161" s="444" t="s">
        <v>742</v>
      </c>
      <c r="K161" s="483" t="s">
        <v>735</v>
      </c>
      <c r="L161" s="484">
        <v>3</v>
      </c>
      <c r="M161" s="443" t="s">
        <v>726</v>
      </c>
      <c r="N161" s="443" t="s">
        <v>727</v>
      </c>
      <c r="O161" s="443" t="s">
        <v>728</v>
      </c>
      <c r="P161" s="443" t="s">
        <v>92</v>
      </c>
      <c r="Q161" s="443" t="s">
        <v>729</v>
      </c>
      <c r="R161" s="485" t="s">
        <v>730</v>
      </c>
    </row>
    <row r="162" spans="2:18" ht="15" customHeight="1" x14ac:dyDescent="0.2">
      <c r="B162" s="131">
        <v>153</v>
      </c>
      <c r="C162" s="482">
        <v>45336</v>
      </c>
      <c r="D162" s="443" t="s">
        <v>76</v>
      </c>
      <c r="E162" s="444" t="s">
        <v>721</v>
      </c>
      <c r="F162" s="443" t="s">
        <v>878</v>
      </c>
      <c r="G162" s="444" t="s">
        <v>93</v>
      </c>
      <c r="H162" s="444" t="s">
        <v>786</v>
      </c>
      <c r="I162" s="444" t="s">
        <v>723</v>
      </c>
      <c r="J162" s="444" t="s">
        <v>724</v>
      </c>
      <c r="K162" s="483" t="s">
        <v>735</v>
      </c>
      <c r="L162" s="484">
        <v>3</v>
      </c>
      <c r="M162" s="443" t="s">
        <v>726</v>
      </c>
      <c r="N162" s="443" t="s">
        <v>727</v>
      </c>
      <c r="O162" s="443" t="s">
        <v>728</v>
      </c>
      <c r="P162" s="443" t="s">
        <v>92</v>
      </c>
      <c r="Q162" s="443" t="s">
        <v>729</v>
      </c>
      <c r="R162" s="485" t="s">
        <v>730</v>
      </c>
    </row>
    <row r="163" spans="2:18" ht="15" customHeight="1" x14ac:dyDescent="0.2">
      <c r="B163" s="131">
        <v>154</v>
      </c>
      <c r="C163" s="482">
        <v>45336</v>
      </c>
      <c r="D163" s="443" t="s">
        <v>76</v>
      </c>
      <c r="E163" s="444" t="s">
        <v>721</v>
      </c>
      <c r="F163" s="443" t="s">
        <v>878</v>
      </c>
      <c r="G163" s="444" t="s">
        <v>93</v>
      </c>
      <c r="H163" s="444" t="s">
        <v>733</v>
      </c>
      <c r="I163" s="444" t="s">
        <v>734</v>
      </c>
      <c r="J163" s="444" t="s">
        <v>724</v>
      </c>
      <c r="K163" s="483" t="s">
        <v>735</v>
      </c>
      <c r="L163" s="484">
        <v>2</v>
      </c>
      <c r="M163" s="443" t="s">
        <v>726</v>
      </c>
      <c r="N163" s="443" t="s">
        <v>736</v>
      </c>
      <c r="O163" s="443" t="s">
        <v>728</v>
      </c>
      <c r="P163" s="443" t="s">
        <v>92</v>
      </c>
      <c r="Q163" s="443" t="s">
        <v>729</v>
      </c>
      <c r="R163" s="485" t="s">
        <v>730</v>
      </c>
    </row>
    <row r="164" spans="2:18" ht="15" customHeight="1" x14ac:dyDescent="0.2">
      <c r="B164" s="131">
        <v>155</v>
      </c>
      <c r="C164" s="482">
        <v>45337</v>
      </c>
      <c r="D164" s="443" t="s">
        <v>76</v>
      </c>
      <c r="E164" s="444" t="s">
        <v>721</v>
      </c>
      <c r="F164" s="443" t="s">
        <v>803</v>
      </c>
      <c r="G164" s="444" t="s">
        <v>97</v>
      </c>
      <c r="H164" s="444" t="s">
        <v>722</v>
      </c>
      <c r="I164" s="444" t="s">
        <v>734</v>
      </c>
      <c r="J164" s="444" t="s">
        <v>879</v>
      </c>
      <c r="K164" s="444" t="s">
        <v>743</v>
      </c>
      <c r="L164" s="484">
        <v>1</v>
      </c>
      <c r="M164" s="443" t="s">
        <v>726</v>
      </c>
      <c r="N164" s="443" t="s">
        <v>727</v>
      </c>
      <c r="O164" s="443" t="s">
        <v>728</v>
      </c>
      <c r="P164" s="443" t="s">
        <v>92</v>
      </c>
      <c r="Q164" s="443" t="s">
        <v>729</v>
      </c>
      <c r="R164" s="485" t="s">
        <v>880</v>
      </c>
    </row>
    <row r="165" spans="2:18" ht="15" customHeight="1" x14ac:dyDescent="0.2">
      <c r="B165" s="131">
        <v>156</v>
      </c>
      <c r="C165" s="482">
        <v>45337</v>
      </c>
      <c r="D165" s="443" t="s">
        <v>76</v>
      </c>
      <c r="E165" s="444" t="s">
        <v>721</v>
      </c>
      <c r="F165" s="443" t="s">
        <v>749</v>
      </c>
      <c r="G165" s="444" t="s">
        <v>97</v>
      </c>
      <c r="H165" s="444" t="s">
        <v>722</v>
      </c>
      <c r="I165" s="444" t="s">
        <v>723</v>
      </c>
      <c r="J165" s="444" t="s">
        <v>724</v>
      </c>
      <c r="K165" s="483" t="s">
        <v>725</v>
      </c>
      <c r="L165" s="484">
        <v>1</v>
      </c>
      <c r="M165" s="443" t="s">
        <v>726</v>
      </c>
      <c r="N165" s="443" t="s">
        <v>727</v>
      </c>
      <c r="O165" s="443" t="s">
        <v>728</v>
      </c>
      <c r="P165" s="443" t="s">
        <v>92</v>
      </c>
      <c r="Q165" s="443" t="s">
        <v>729</v>
      </c>
      <c r="R165" s="485" t="s">
        <v>881</v>
      </c>
    </row>
    <row r="166" spans="2:18" ht="15" customHeight="1" x14ac:dyDescent="0.2">
      <c r="B166" s="131">
        <v>157</v>
      </c>
      <c r="C166" s="482">
        <v>45337</v>
      </c>
      <c r="D166" s="443" t="s">
        <v>76</v>
      </c>
      <c r="E166" s="444" t="s">
        <v>721</v>
      </c>
      <c r="F166" s="443" t="s">
        <v>804</v>
      </c>
      <c r="G166" s="444" t="s">
        <v>97</v>
      </c>
      <c r="H166" s="444" t="s">
        <v>722</v>
      </c>
      <c r="I166" s="483" t="s">
        <v>723</v>
      </c>
      <c r="J166" s="483" t="s">
        <v>724</v>
      </c>
      <c r="K166" s="483" t="s">
        <v>743</v>
      </c>
      <c r="L166" s="484">
        <v>3</v>
      </c>
      <c r="M166" s="443" t="s">
        <v>726</v>
      </c>
      <c r="N166" s="443" t="s">
        <v>727</v>
      </c>
      <c r="O166" s="443" t="s">
        <v>728</v>
      </c>
      <c r="P166" s="443" t="s">
        <v>92</v>
      </c>
      <c r="Q166" s="443" t="s">
        <v>729</v>
      </c>
      <c r="R166" s="485" t="s">
        <v>882</v>
      </c>
    </row>
    <row r="167" spans="2:18" ht="15" customHeight="1" x14ac:dyDescent="0.2">
      <c r="B167" s="131">
        <v>158</v>
      </c>
      <c r="C167" s="482">
        <v>45337</v>
      </c>
      <c r="D167" s="443" t="s">
        <v>76</v>
      </c>
      <c r="E167" s="444" t="s">
        <v>721</v>
      </c>
      <c r="F167" s="443" t="s">
        <v>804</v>
      </c>
      <c r="G167" s="444" t="s">
        <v>97</v>
      </c>
      <c r="H167" s="444" t="s">
        <v>722</v>
      </c>
      <c r="I167" s="483" t="s">
        <v>723</v>
      </c>
      <c r="J167" s="483" t="s">
        <v>724</v>
      </c>
      <c r="K167" s="483" t="s">
        <v>787</v>
      </c>
      <c r="L167" s="484">
        <v>1</v>
      </c>
      <c r="M167" s="443" t="s">
        <v>726</v>
      </c>
      <c r="N167" s="443" t="s">
        <v>727</v>
      </c>
      <c r="O167" s="443" t="s">
        <v>728</v>
      </c>
      <c r="P167" s="443" t="s">
        <v>92</v>
      </c>
      <c r="Q167" s="443" t="s">
        <v>729</v>
      </c>
      <c r="R167" s="485" t="s">
        <v>730</v>
      </c>
    </row>
    <row r="168" spans="2:18" ht="15" customHeight="1" x14ac:dyDescent="0.2">
      <c r="B168" s="131">
        <v>159</v>
      </c>
      <c r="C168" s="482">
        <v>45337</v>
      </c>
      <c r="D168" s="443" t="s">
        <v>76</v>
      </c>
      <c r="E168" s="444" t="s">
        <v>721</v>
      </c>
      <c r="F168" s="443" t="s">
        <v>828</v>
      </c>
      <c r="G168" s="444" t="s">
        <v>97</v>
      </c>
      <c r="H168" s="444" t="s">
        <v>722</v>
      </c>
      <c r="I168" s="444" t="s">
        <v>723</v>
      </c>
      <c r="J168" s="444" t="s">
        <v>724</v>
      </c>
      <c r="K168" s="483" t="s">
        <v>725</v>
      </c>
      <c r="L168" s="484">
        <v>1</v>
      </c>
      <c r="M168" s="443" t="s">
        <v>726</v>
      </c>
      <c r="N168" s="443" t="s">
        <v>727</v>
      </c>
      <c r="O168" s="443" t="s">
        <v>728</v>
      </c>
      <c r="P168" s="443" t="s">
        <v>92</v>
      </c>
      <c r="Q168" s="443" t="s">
        <v>729</v>
      </c>
      <c r="R168" s="485" t="s">
        <v>883</v>
      </c>
    </row>
    <row r="169" spans="2:18" ht="15" customHeight="1" x14ac:dyDescent="0.2">
      <c r="B169" s="131">
        <v>160</v>
      </c>
      <c r="C169" s="482">
        <v>45337</v>
      </c>
      <c r="D169" s="443" t="s">
        <v>76</v>
      </c>
      <c r="E169" s="444" t="s">
        <v>721</v>
      </c>
      <c r="F169" s="443" t="s">
        <v>884</v>
      </c>
      <c r="G169" s="444" t="s">
        <v>97</v>
      </c>
      <c r="H169" s="444" t="s">
        <v>722</v>
      </c>
      <c r="I169" s="444" t="s">
        <v>734</v>
      </c>
      <c r="J169" s="444" t="s">
        <v>774</v>
      </c>
      <c r="K169" s="483" t="s">
        <v>725</v>
      </c>
      <c r="L169" s="484">
        <v>1</v>
      </c>
      <c r="M169" s="443" t="s">
        <v>726</v>
      </c>
      <c r="N169" s="443" t="s">
        <v>727</v>
      </c>
      <c r="O169" s="443" t="s">
        <v>728</v>
      </c>
      <c r="P169" s="443" t="s">
        <v>92</v>
      </c>
      <c r="Q169" s="443" t="s">
        <v>729</v>
      </c>
      <c r="R169" s="485" t="s">
        <v>883</v>
      </c>
    </row>
    <row r="170" spans="2:18" ht="15" customHeight="1" x14ac:dyDescent="0.2">
      <c r="B170" s="131">
        <v>161</v>
      </c>
      <c r="C170" s="482">
        <v>45338</v>
      </c>
      <c r="D170" s="443" t="s">
        <v>76</v>
      </c>
      <c r="E170" s="483" t="s">
        <v>721</v>
      </c>
      <c r="F170" s="443" t="s">
        <v>804</v>
      </c>
      <c r="G170" s="483" t="s">
        <v>97</v>
      </c>
      <c r="H170" s="483" t="s">
        <v>722</v>
      </c>
      <c r="I170" s="483" t="s">
        <v>723</v>
      </c>
      <c r="J170" s="483" t="s">
        <v>724</v>
      </c>
      <c r="K170" s="483" t="s">
        <v>735</v>
      </c>
      <c r="L170" s="484">
        <v>3</v>
      </c>
      <c r="M170" s="443" t="s">
        <v>726</v>
      </c>
      <c r="N170" s="443" t="s">
        <v>727</v>
      </c>
      <c r="O170" s="443" t="s">
        <v>728</v>
      </c>
      <c r="P170" s="443" t="s">
        <v>92</v>
      </c>
      <c r="Q170" s="443" t="s">
        <v>729</v>
      </c>
      <c r="R170" s="485" t="s">
        <v>730</v>
      </c>
    </row>
    <row r="171" spans="2:18" ht="15" customHeight="1" x14ac:dyDescent="0.2">
      <c r="B171" s="131">
        <v>162</v>
      </c>
      <c r="C171" s="482">
        <v>45338</v>
      </c>
      <c r="D171" s="443" t="s">
        <v>76</v>
      </c>
      <c r="E171" s="444" t="s">
        <v>721</v>
      </c>
      <c r="F171" s="443" t="s">
        <v>804</v>
      </c>
      <c r="G171" s="444" t="s">
        <v>97</v>
      </c>
      <c r="H171" s="444" t="s">
        <v>722</v>
      </c>
      <c r="I171" s="444" t="s">
        <v>723</v>
      </c>
      <c r="J171" s="444" t="s">
        <v>724</v>
      </c>
      <c r="K171" s="483" t="s">
        <v>825</v>
      </c>
      <c r="L171" s="484">
        <v>3</v>
      </c>
      <c r="M171" s="443" t="s">
        <v>726</v>
      </c>
      <c r="N171" s="443" t="s">
        <v>727</v>
      </c>
      <c r="O171" s="443" t="s">
        <v>728</v>
      </c>
      <c r="P171" s="443" t="s">
        <v>92</v>
      </c>
      <c r="Q171" s="443" t="s">
        <v>729</v>
      </c>
      <c r="R171" s="485" t="s">
        <v>885</v>
      </c>
    </row>
    <row r="172" spans="2:18" ht="15" customHeight="1" x14ac:dyDescent="0.2">
      <c r="B172" s="131">
        <v>163</v>
      </c>
      <c r="C172" s="482">
        <v>45338</v>
      </c>
      <c r="D172" s="443" t="s">
        <v>76</v>
      </c>
      <c r="E172" s="483" t="s">
        <v>721</v>
      </c>
      <c r="F172" s="443" t="s">
        <v>749</v>
      </c>
      <c r="G172" s="483" t="s">
        <v>97</v>
      </c>
      <c r="H172" s="483" t="s">
        <v>722</v>
      </c>
      <c r="I172" s="483" t="s">
        <v>723</v>
      </c>
      <c r="J172" s="483" t="s">
        <v>724</v>
      </c>
      <c r="K172" s="483" t="s">
        <v>735</v>
      </c>
      <c r="L172" s="484">
        <v>3</v>
      </c>
      <c r="M172" s="443" t="s">
        <v>726</v>
      </c>
      <c r="N172" s="443" t="s">
        <v>727</v>
      </c>
      <c r="O172" s="443" t="s">
        <v>728</v>
      </c>
      <c r="P172" s="443" t="s">
        <v>92</v>
      </c>
      <c r="Q172" s="443" t="s">
        <v>729</v>
      </c>
      <c r="R172" s="485" t="s">
        <v>730</v>
      </c>
    </row>
    <row r="173" spans="2:18" s="236" customFormat="1" ht="15" customHeight="1" x14ac:dyDescent="0.2">
      <c r="B173" s="131">
        <v>164</v>
      </c>
      <c r="C173" s="482">
        <v>45339</v>
      </c>
      <c r="D173" s="443" t="s">
        <v>76</v>
      </c>
      <c r="E173" s="444" t="s">
        <v>721</v>
      </c>
      <c r="F173" s="443" t="s">
        <v>779</v>
      </c>
      <c r="G173" s="444" t="s">
        <v>97</v>
      </c>
      <c r="H173" s="444" t="s">
        <v>722</v>
      </c>
      <c r="I173" s="444" t="s">
        <v>723</v>
      </c>
      <c r="J173" s="444" t="s">
        <v>886</v>
      </c>
      <c r="K173" s="483" t="s">
        <v>743</v>
      </c>
      <c r="L173" s="484">
        <v>3</v>
      </c>
      <c r="M173" s="443" t="s">
        <v>726</v>
      </c>
      <c r="N173" s="443" t="s">
        <v>727</v>
      </c>
      <c r="O173" s="443" t="s">
        <v>728</v>
      </c>
      <c r="P173" s="443" t="s">
        <v>92</v>
      </c>
      <c r="Q173" s="443" t="s">
        <v>729</v>
      </c>
      <c r="R173" s="485" t="s">
        <v>730</v>
      </c>
    </row>
    <row r="174" spans="2:18" ht="15" customHeight="1" x14ac:dyDescent="0.2">
      <c r="B174" s="131">
        <v>165</v>
      </c>
      <c r="C174" s="482">
        <v>45339</v>
      </c>
      <c r="D174" s="443" t="s">
        <v>76</v>
      </c>
      <c r="E174" s="444" t="s">
        <v>721</v>
      </c>
      <c r="F174" s="443" t="s">
        <v>887</v>
      </c>
      <c r="G174" s="444" t="s">
        <v>97</v>
      </c>
      <c r="H174" s="444" t="s">
        <v>722</v>
      </c>
      <c r="I174" s="444" t="s">
        <v>734</v>
      </c>
      <c r="J174" s="444" t="s">
        <v>774</v>
      </c>
      <c r="K174" s="483" t="s">
        <v>725</v>
      </c>
      <c r="L174" s="484">
        <v>1</v>
      </c>
      <c r="M174" s="443" t="s">
        <v>726</v>
      </c>
      <c r="N174" s="443" t="s">
        <v>727</v>
      </c>
      <c r="O174" s="443" t="s">
        <v>728</v>
      </c>
      <c r="P174" s="443" t="s">
        <v>92</v>
      </c>
      <c r="Q174" s="443" t="s">
        <v>729</v>
      </c>
      <c r="R174" s="485" t="s">
        <v>883</v>
      </c>
    </row>
    <row r="175" spans="2:18" ht="15" customHeight="1" x14ac:dyDescent="0.2">
      <c r="B175" s="131">
        <v>166</v>
      </c>
      <c r="C175" s="482">
        <v>45340</v>
      </c>
      <c r="D175" s="443" t="s">
        <v>76</v>
      </c>
      <c r="E175" s="444" t="s">
        <v>721</v>
      </c>
      <c r="F175" s="443" t="s">
        <v>888</v>
      </c>
      <c r="G175" s="444" t="s">
        <v>97</v>
      </c>
      <c r="H175" s="444" t="s">
        <v>722</v>
      </c>
      <c r="I175" s="444" t="s">
        <v>723</v>
      </c>
      <c r="J175" s="444" t="s">
        <v>862</v>
      </c>
      <c r="K175" s="483" t="s">
        <v>725</v>
      </c>
      <c r="L175" s="484">
        <v>3</v>
      </c>
      <c r="M175" s="443" t="s">
        <v>726</v>
      </c>
      <c r="N175" s="443" t="s">
        <v>727</v>
      </c>
      <c r="O175" s="443" t="s">
        <v>728</v>
      </c>
      <c r="P175" s="443" t="s">
        <v>92</v>
      </c>
      <c r="Q175" s="443" t="s">
        <v>729</v>
      </c>
      <c r="R175" s="485" t="s">
        <v>730</v>
      </c>
    </row>
    <row r="176" spans="2:18" ht="15" customHeight="1" x14ac:dyDescent="0.2">
      <c r="B176" s="131">
        <v>167</v>
      </c>
      <c r="C176" s="482">
        <v>45340</v>
      </c>
      <c r="D176" s="443" t="s">
        <v>76</v>
      </c>
      <c r="E176" s="444" t="s">
        <v>721</v>
      </c>
      <c r="F176" s="443" t="s">
        <v>867</v>
      </c>
      <c r="G176" s="444" t="s">
        <v>97</v>
      </c>
      <c r="H176" s="444" t="s">
        <v>722</v>
      </c>
      <c r="I176" s="444" t="s">
        <v>723</v>
      </c>
      <c r="J176" s="444" t="s">
        <v>768</v>
      </c>
      <c r="K176" s="483" t="s">
        <v>725</v>
      </c>
      <c r="L176" s="484">
        <v>3</v>
      </c>
      <c r="M176" s="443" t="s">
        <v>726</v>
      </c>
      <c r="N176" s="443" t="s">
        <v>727</v>
      </c>
      <c r="O176" s="443" t="s">
        <v>728</v>
      </c>
      <c r="P176" s="443" t="s">
        <v>92</v>
      </c>
      <c r="Q176" s="443" t="s">
        <v>729</v>
      </c>
      <c r="R176" s="485" t="s">
        <v>889</v>
      </c>
    </row>
    <row r="177" spans="2:18" ht="15" customHeight="1" x14ac:dyDescent="0.2">
      <c r="B177" s="131">
        <v>168</v>
      </c>
      <c r="C177" s="482">
        <v>45340</v>
      </c>
      <c r="D177" s="443" t="s">
        <v>76</v>
      </c>
      <c r="E177" s="444" t="s">
        <v>721</v>
      </c>
      <c r="F177" s="443" t="s">
        <v>888</v>
      </c>
      <c r="G177" s="444" t="s">
        <v>97</v>
      </c>
      <c r="H177" s="444" t="s">
        <v>722</v>
      </c>
      <c r="I177" s="444" t="s">
        <v>723</v>
      </c>
      <c r="J177" s="444" t="s">
        <v>862</v>
      </c>
      <c r="K177" s="444" t="s">
        <v>735</v>
      </c>
      <c r="L177" s="484">
        <v>3</v>
      </c>
      <c r="M177" s="443" t="s">
        <v>726</v>
      </c>
      <c r="N177" s="443" t="s">
        <v>727</v>
      </c>
      <c r="O177" s="443" t="s">
        <v>728</v>
      </c>
      <c r="P177" s="443" t="s">
        <v>92</v>
      </c>
      <c r="Q177" s="443" t="s">
        <v>729</v>
      </c>
      <c r="R177" s="485" t="s">
        <v>730</v>
      </c>
    </row>
    <row r="178" spans="2:18" ht="15" customHeight="1" x14ac:dyDescent="0.2">
      <c r="B178" s="131">
        <v>169</v>
      </c>
      <c r="C178" s="482">
        <v>45341</v>
      </c>
      <c r="D178" s="443" t="s">
        <v>94</v>
      </c>
      <c r="E178" s="444" t="s">
        <v>748</v>
      </c>
      <c r="F178" s="443" t="s">
        <v>890</v>
      </c>
      <c r="G178" s="483" t="s">
        <v>318</v>
      </c>
      <c r="H178" s="483" t="s">
        <v>722</v>
      </c>
      <c r="I178" s="483" t="s">
        <v>723</v>
      </c>
      <c r="J178" s="483" t="s">
        <v>724</v>
      </c>
      <c r="K178" s="483" t="s">
        <v>725</v>
      </c>
      <c r="L178" s="484">
        <v>3</v>
      </c>
      <c r="M178" s="443" t="s">
        <v>726</v>
      </c>
      <c r="N178" s="443" t="s">
        <v>727</v>
      </c>
      <c r="O178" s="443" t="s">
        <v>728</v>
      </c>
      <c r="P178" s="443" t="s">
        <v>760</v>
      </c>
      <c r="Q178" s="443" t="s">
        <v>729</v>
      </c>
      <c r="R178" s="485" t="s">
        <v>730</v>
      </c>
    </row>
    <row r="179" spans="2:18" ht="15" customHeight="1" x14ac:dyDescent="0.2">
      <c r="B179" s="131">
        <v>170</v>
      </c>
      <c r="C179" s="487">
        <v>45341</v>
      </c>
      <c r="D179" s="488" t="s">
        <v>94</v>
      </c>
      <c r="E179" s="489" t="s">
        <v>748</v>
      </c>
      <c r="F179" s="488" t="s">
        <v>891</v>
      </c>
      <c r="G179" s="489" t="s">
        <v>318</v>
      </c>
      <c r="H179" s="489" t="s">
        <v>722</v>
      </c>
      <c r="I179" s="489" t="s">
        <v>723</v>
      </c>
      <c r="J179" s="489" t="s">
        <v>724</v>
      </c>
      <c r="K179" s="483" t="s">
        <v>725</v>
      </c>
      <c r="L179" s="490">
        <v>3</v>
      </c>
      <c r="M179" s="488" t="s">
        <v>726</v>
      </c>
      <c r="N179" s="488" t="s">
        <v>727</v>
      </c>
      <c r="O179" s="488" t="s">
        <v>728</v>
      </c>
      <c r="P179" s="488" t="s">
        <v>760</v>
      </c>
      <c r="Q179" s="488" t="s">
        <v>729</v>
      </c>
      <c r="R179" s="491" t="s">
        <v>730</v>
      </c>
    </row>
    <row r="180" spans="2:18" ht="15" customHeight="1" x14ac:dyDescent="0.2">
      <c r="B180" s="131">
        <v>171</v>
      </c>
      <c r="C180" s="482">
        <v>45341</v>
      </c>
      <c r="D180" s="443" t="s">
        <v>94</v>
      </c>
      <c r="E180" s="444" t="s">
        <v>748</v>
      </c>
      <c r="F180" s="443" t="s">
        <v>892</v>
      </c>
      <c r="G180" s="483" t="s">
        <v>318</v>
      </c>
      <c r="H180" s="483" t="s">
        <v>722</v>
      </c>
      <c r="I180" s="483" t="s">
        <v>723</v>
      </c>
      <c r="J180" s="483" t="s">
        <v>724</v>
      </c>
      <c r="K180" s="483" t="s">
        <v>725</v>
      </c>
      <c r="L180" s="484">
        <v>3</v>
      </c>
      <c r="M180" s="443" t="s">
        <v>726</v>
      </c>
      <c r="N180" s="443" t="s">
        <v>727</v>
      </c>
      <c r="O180" s="443" t="s">
        <v>728</v>
      </c>
      <c r="P180" s="443" t="s">
        <v>760</v>
      </c>
      <c r="Q180" s="443" t="s">
        <v>729</v>
      </c>
      <c r="R180" s="485" t="s">
        <v>730</v>
      </c>
    </row>
    <row r="181" spans="2:18" ht="15" customHeight="1" x14ac:dyDescent="0.2">
      <c r="B181" s="131">
        <v>172</v>
      </c>
      <c r="C181" s="482">
        <v>45343</v>
      </c>
      <c r="D181" s="443" t="s">
        <v>94</v>
      </c>
      <c r="E181" s="444" t="s">
        <v>748</v>
      </c>
      <c r="F181" s="443" t="s">
        <v>893</v>
      </c>
      <c r="G181" s="483" t="s">
        <v>318</v>
      </c>
      <c r="H181" s="483" t="s">
        <v>722</v>
      </c>
      <c r="I181" s="483" t="s">
        <v>723</v>
      </c>
      <c r="J181" s="483" t="s">
        <v>724</v>
      </c>
      <c r="K181" s="483" t="s">
        <v>725</v>
      </c>
      <c r="L181" s="484">
        <v>3</v>
      </c>
      <c r="M181" s="443" t="s">
        <v>726</v>
      </c>
      <c r="N181" s="443" t="s">
        <v>727</v>
      </c>
      <c r="O181" s="443" t="s">
        <v>728</v>
      </c>
      <c r="P181" s="443" t="s">
        <v>760</v>
      </c>
      <c r="Q181" s="443" t="s">
        <v>729</v>
      </c>
      <c r="R181" s="485" t="s">
        <v>730</v>
      </c>
    </row>
    <row r="182" spans="2:18" ht="15" customHeight="1" x14ac:dyDescent="0.2">
      <c r="B182" s="131">
        <v>173</v>
      </c>
      <c r="C182" s="482">
        <v>45343</v>
      </c>
      <c r="D182" s="443" t="s">
        <v>94</v>
      </c>
      <c r="E182" s="444" t="s">
        <v>748</v>
      </c>
      <c r="F182" s="443" t="s">
        <v>894</v>
      </c>
      <c r="G182" s="483" t="s">
        <v>318</v>
      </c>
      <c r="H182" s="483" t="s">
        <v>722</v>
      </c>
      <c r="I182" s="483" t="s">
        <v>723</v>
      </c>
      <c r="J182" s="483" t="s">
        <v>724</v>
      </c>
      <c r="K182" s="483" t="s">
        <v>725</v>
      </c>
      <c r="L182" s="484">
        <v>3</v>
      </c>
      <c r="M182" s="443" t="s">
        <v>726</v>
      </c>
      <c r="N182" s="443" t="s">
        <v>727</v>
      </c>
      <c r="O182" s="443" t="s">
        <v>728</v>
      </c>
      <c r="P182" s="443" t="s">
        <v>760</v>
      </c>
      <c r="Q182" s="443" t="s">
        <v>729</v>
      </c>
      <c r="R182" s="485" t="s">
        <v>730</v>
      </c>
    </row>
    <row r="183" spans="2:18" ht="15" customHeight="1" x14ac:dyDescent="0.2">
      <c r="B183" s="131">
        <v>174</v>
      </c>
      <c r="C183" s="482">
        <v>45343</v>
      </c>
      <c r="D183" s="443" t="s">
        <v>94</v>
      </c>
      <c r="E183" s="444" t="s">
        <v>748</v>
      </c>
      <c r="F183" s="443" t="s">
        <v>895</v>
      </c>
      <c r="G183" s="483" t="s">
        <v>318</v>
      </c>
      <c r="H183" s="483" t="s">
        <v>722</v>
      </c>
      <c r="I183" s="483" t="s">
        <v>723</v>
      </c>
      <c r="J183" s="483" t="s">
        <v>724</v>
      </c>
      <c r="K183" s="483" t="s">
        <v>725</v>
      </c>
      <c r="L183" s="484">
        <v>3</v>
      </c>
      <c r="M183" s="443" t="s">
        <v>726</v>
      </c>
      <c r="N183" s="443" t="s">
        <v>727</v>
      </c>
      <c r="O183" s="443" t="s">
        <v>728</v>
      </c>
      <c r="P183" s="443" t="s">
        <v>760</v>
      </c>
      <c r="Q183" s="443" t="s">
        <v>729</v>
      </c>
      <c r="R183" s="485" t="s">
        <v>730</v>
      </c>
    </row>
    <row r="184" spans="2:18" ht="15" customHeight="1" x14ac:dyDescent="0.2">
      <c r="B184" s="131">
        <v>175</v>
      </c>
      <c r="C184" s="482">
        <v>45343</v>
      </c>
      <c r="D184" s="443" t="s">
        <v>94</v>
      </c>
      <c r="E184" s="444" t="s">
        <v>748</v>
      </c>
      <c r="F184" s="443" t="s">
        <v>896</v>
      </c>
      <c r="G184" s="483" t="s">
        <v>318</v>
      </c>
      <c r="H184" s="483" t="s">
        <v>722</v>
      </c>
      <c r="I184" s="483" t="s">
        <v>723</v>
      </c>
      <c r="J184" s="483" t="s">
        <v>724</v>
      </c>
      <c r="K184" s="483" t="s">
        <v>725</v>
      </c>
      <c r="L184" s="484">
        <v>3</v>
      </c>
      <c r="M184" s="443" t="s">
        <v>726</v>
      </c>
      <c r="N184" s="443" t="s">
        <v>727</v>
      </c>
      <c r="O184" s="443" t="s">
        <v>728</v>
      </c>
      <c r="P184" s="443" t="s">
        <v>760</v>
      </c>
      <c r="Q184" s="443" t="s">
        <v>729</v>
      </c>
      <c r="R184" s="485" t="s">
        <v>730</v>
      </c>
    </row>
    <row r="185" spans="2:18" ht="15" customHeight="1" x14ac:dyDescent="0.2">
      <c r="B185" s="131">
        <v>176</v>
      </c>
      <c r="C185" s="482">
        <v>45343</v>
      </c>
      <c r="D185" s="443" t="s">
        <v>76</v>
      </c>
      <c r="E185" s="444" t="s">
        <v>721</v>
      </c>
      <c r="F185" s="443" t="s">
        <v>861</v>
      </c>
      <c r="G185" s="444" t="s">
        <v>1103</v>
      </c>
      <c r="H185" s="444" t="s">
        <v>722</v>
      </c>
      <c r="I185" s="444" t="s">
        <v>723</v>
      </c>
      <c r="J185" s="444" t="s">
        <v>724</v>
      </c>
      <c r="K185" s="483" t="s">
        <v>825</v>
      </c>
      <c r="L185" s="484">
        <v>3</v>
      </c>
      <c r="M185" s="443" t="s">
        <v>726</v>
      </c>
      <c r="N185" s="443" t="s">
        <v>727</v>
      </c>
      <c r="O185" s="443" t="s">
        <v>728</v>
      </c>
      <c r="P185" s="443" t="s">
        <v>92</v>
      </c>
      <c r="Q185" s="443" t="s">
        <v>729</v>
      </c>
      <c r="R185" s="485" t="s">
        <v>2215</v>
      </c>
    </row>
    <row r="186" spans="2:18" ht="15" customHeight="1" x14ac:dyDescent="0.2">
      <c r="B186" s="131">
        <v>177</v>
      </c>
      <c r="C186" s="482">
        <v>45343</v>
      </c>
      <c r="D186" s="443" t="s">
        <v>76</v>
      </c>
      <c r="E186" s="444" t="s">
        <v>721</v>
      </c>
      <c r="F186" s="443" t="s">
        <v>861</v>
      </c>
      <c r="G186" s="444" t="s">
        <v>1103</v>
      </c>
      <c r="H186" s="444" t="s">
        <v>722</v>
      </c>
      <c r="I186" s="444" t="s">
        <v>723</v>
      </c>
      <c r="J186" s="444" t="s">
        <v>724</v>
      </c>
      <c r="K186" s="444" t="s">
        <v>743</v>
      </c>
      <c r="L186" s="484">
        <v>2</v>
      </c>
      <c r="M186" s="443" t="s">
        <v>726</v>
      </c>
      <c r="N186" s="443" t="s">
        <v>727</v>
      </c>
      <c r="O186" s="443" t="s">
        <v>728</v>
      </c>
      <c r="P186" s="443" t="s">
        <v>92</v>
      </c>
      <c r="Q186" s="443" t="s">
        <v>729</v>
      </c>
      <c r="R186" s="485" t="s">
        <v>2215</v>
      </c>
    </row>
    <row r="187" spans="2:18" ht="15" customHeight="1" x14ac:dyDescent="0.2">
      <c r="B187" s="131">
        <v>178</v>
      </c>
      <c r="C187" s="482">
        <v>45344</v>
      </c>
      <c r="D187" s="443" t="s">
        <v>76</v>
      </c>
      <c r="E187" s="444" t="s">
        <v>721</v>
      </c>
      <c r="F187" s="443" t="s">
        <v>897</v>
      </c>
      <c r="G187" s="444" t="s">
        <v>97</v>
      </c>
      <c r="H187" s="444" t="s">
        <v>722</v>
      </c>
      <c r="I187" s="444" t="s">
        <v>723</v>
      </c>
      <c r="J187" s="444" t="s">
        <v>768</v>
      </c>
      <c r="K187" s="483" t="s">
        <v>725</v>
      </c>
      <c r="L187" s="484">
        <v>3</v>
      </c>
      <c r="M187" s="443" t="s">
        <v>726</v>
      </c>
      <c r="N187" s="443" t="s">
        <v>727</v>
      </c>
      <c r="O187" s="443" t="s">
        <v>728</v>
      </c>
      <c r="P187" s="443" t="s">
        <v>92</v>
      </c>
      <c r="Q187" s="443" t="s">
        <v>729</v>
      </c>
      <c r="R187" s="485" t="s">
        <v>730</v>
      </c>
    </row>
    <row r="188" spans="2:18" ht="15" customHeight="1" x14ac:dyDescent="0.2">
      <c r="B188" s="131">
        <v>179</v>
      </c>
      <c r="C188" s="482">
        <v>45344</v>
      </c>
      <c r="D188" s="443" t="s">
        <v>76</v>
      </c>
      <c r="E188" s="444" t="s">
        <v>721</v>
      </c>
      <c r="F188" s="443" t="s">
        <v>898</v>
      </c>
      <c r="G188" s="444" t="s">
        <v>97</v>
      </c>
      <c r="H188" s="444" t="s">
        <v>722</v>
      </c>
      <c r="I188" s="444" t="s">
        <v>723</v>
      </c>
      <c r="J188" s="444" t="s">
        <v>768</v>
      </c>
      <c r="K188" s="483" t="s">
        <v>725</v>
      </c>
      <c r="L188" s="484">
        <v>1</v>
      </c>
      <c r="M188" s="443" t="s">
        <v>726</v>
      </c>
      <c r="N188" s="443" t="s">
        <v>727</v>
      </c>
      <c r="O188" s="443" t="s">
        <v>728</v>
      </c>
      <c r="P188" s="443" t="s">
        <v>92</v>
      </c>
      <c r="Q188" s="443" t="s">
        <v>729</v>
      </c>
      <c r="R188" s="485" t="s">
        <v>883</v>
      </c>
    </row>
    <row r="189" spans="2:18" ht="15" customHeight="1" x14ac:dyDescent="0.2">
      <c r="B189" s="131">
        <v>180</v>
      </c>
      <c r="C189" s="482">
        <v>45344</v>
      </c>
      <c r="D189" s="443" t="s">
        <v>76</v>
      </c>
      <c r="E189" s="444" t="s">
        <v>721</v>
      </c>
      <c r="F189" s="443" t="s">
        <v>899</v>
      </c>
      <c r="G189" s="444" t="s">
        <v>97</v>
      </c>
      <c r="H189" s="444" t="s">
        <v>722</v>
      </c>
      <c r="I189" s="444" t="s">
        <v>723</v>
      </c>
      <c r="J189" s="444" t="s">
        <v>862</v>
      </c>
      <c r="K189" s="444" t="s">
        <v>735</v>
      </c>
      <c r="L189" s="484">
        <v>3</v>
      </c>
      <c r="M189" s="443" t="s">
        <v>726</v>
      </c>
      <c r="N189" s="443" t="s">
        <v>727</v>
      </c>
      <c r="O189" s="443" t="s">
        <v>728</v>
      </c>
      <c r="P189" s="443" t="s">
        <v>92</v>
      </c>
      <c r="Q189" s="443" t="s">
        <v>729</v>
      </c>
      <c r="R189" s="485" t="s">
        <v>730</v>
      </c>
    </row>
    <row r="190" spans="2:18" ht="15" customHeight="1" x14ac:dyDescent="0.2">
      <c r="B190" s="131">
        <v>181</v>
      </c>
      <c r="C190" s="482">
        <v>45345</v>
      </c>
      <c r="D190" s="443" t="s">
        <v>94</v>
      </c>
      <c r="E190" s="444" t="s">
        <v>748</v>
      </c>
      <c r="F190" s="443" t="s">
        <v>983</v>
      </c>
      <c r="G190" s="483" t="s">
        <v>266</v>
      </c>
      <c r="H190" s="483" t="s">
        <v>722</v>
      </c>
      <c r="I190" s="483" t="s">
        <v>723</v>
      </c>
      <c r="J190" s="483" t="s">
        <v>724</v>
      </c>
      <c r="K190" s="483" t="s">
        <v>725</v>
      </c>
      <c r="L190" s="484">
        <v>15</v>
      </c>
      <c r="M190" s="443" t="s">
        <v>726</v>
      </c>
      <c r="N190" s="443" t="s">
        <v>727</v>
      </c>
      <c r="O190" s="443" t="s">
        <v>728</v>
      </c>
      <c r="P190" s="443" t="s">
        <v>760</v>
      </c>
      <c r="Q190" s="443" t="s">
        <v>729</v>
      </c>
      <c r="R190" s="485" t="s">
        <v>730</v>
      </c>
    </row>
    <row r="191" spans="2:18" ht="15" customHeight="1" x14ac:dyDescent="0.2">
      <c r="B191" s="131">
        <v>182</v>
      </c>
      <c r="C191" s="482">
        <v>45345</v>
      </c>
      <c r="D191" s="443" t="s">
        <v>76</v>
      </c>
      <c r="E191" s="444" t="s">
        <v>900</v>
      </c>
      <c r="F191" s="443" t="s">
        <v>835</v>
      </c>
      <c r="G191" s="444" t="s">
        <v>901</v>
      </c>
      <c r="H191" s="444" t="s">
        <v>722</v>
      </c>
      <c r="I191" s="444" t="s">
        <v>723</v>
      </c>
      <c r="J191" s="444" t="s">
        <v>724</v>
      </c>
      <c r="K191" s="483" t="s">
        <v>725</v>
      </c>
      <c r="L191" s="484">
        <v>1</v>
      </c>
      <c r="M191" s="443" t="s">
        <v>726</v>
      </c>
      <c r="N191" s="443" t="s">
        <v>727</v>
      </c>
      <c r="O191" s="443" t="s">
        <v>728</v>
      </c>
      <c r="P191" s="443" t="s">
        <v>92</v>
      </c>
      <c r="Q191" s="443" t="s">
        <v>729</v>
      </c>
      <c r="R191" s="485" t="s">
        <v>902</v>
      </c>
    </row>
    <row r="192" spans="2:18" ht="15" customHeight="1" x14ac:dyDescent="0.2">
      <c r="B192" s="131">
        <v>183</v>
      </c>
      <c r="C192" s="482">
        <v>45345</v>
      </c>
      <c r="D192" s="443" t="s">
        <v>76</v>
      </c>
      <c r="E192" s="444" t="s">
        <v>900</v>
      </c>
      <c r="F192" s="443" t="s">
        <v>835</v>
      </c>
      <c r="G192" s="444" t="s">
        <v>901</v>
      </c>
      <c r="H192" s="444" t="s">
        <v>722</v>
      </c>
      <c r="I192" s="444" t="s">
        <v>723</v>
      </c>
      <c r="J192" s="444" t="s">
        <v>724</v>
      </c>
      <c r="K192" s="483" t="s">
        <v>825</v>
      </c>
      <c r="L192" s="484">
        <v>3</v>
      </c>
      <c r="M192" s="443" t="s">
        <v>726</v>
      </c>
      <c r="N192" s="443" t="s">
        <v>727</v>
      </c>
      <c r="O192" s="443" t="s">
        <v>728</v>
      </c>
      <c r="P192" s="443" t="s">
        <v>92</v>
      </c>
      <c r="Q192" s="443" t="s">
        <v>729</v>
      </c>
      <c r="R192" s="485" t="s">
        <v>902</v>
      </c>
    </row>
    <row r="193" spans="2:18" ht="15" customHeight="1" x14ac:dyDescent="0.2">
      <c r="B193" s="131">
        <v>184</v>
      </c>
      <c r="C193" s="482">
        <v>45346</v>
      </c>
      <c r="D193" s="443" t="s">
        <v>76</v>
      </c>
      <c r="E193" s="444" t="s">
        <v>900</v>
      </c>
      <c r="F193" s="443" t="s">
        <v>835</v>
      </c>
      <c r="G193" s="444" t="s">
        <v>901</v>
      </c>
      <c r="H193" s="444" t="s">
        <v>722</v>
      </c>
      <c r="I193" s="444" t="s">
        <v>723</v>
      </c>
      <c r="J193" s="444" t="s">
        <v>724</v>
      </c>
      <c r="K193" s="483" t="s">
        <v>825</v>
      </c>
      <c r="L193" s="484">
        <v>3</v>
      </c>
      <c r="M193" s="443" t="s">
        <v>726</v>
      </c>
      <c r="N193" s="443" t="s">
        <v>727</v>
      </c>
      <c r="O193" s="443" t="s">
        <v>728</v>
      </c>
      <c r="P193" s="443" t="s">
        <v>92</v>
      </c>
      <c r="Q193" s="443" t="s">
        <v>729</v>
      </c>
      <c r="R193" s="485" t="s">
        <v>902</v>
      </c>
    </row>
    <row r="194" spans="2:18" ht="15" customHeight="1" x14ac:dyDescent="0.2">
      <c r="B194" s="131">
        <v>185</v>
      </c>
      <c r="C194" s="482">
        <v>45346</v>
      </c>
      <c r="D194" s="443" t="s">
        <v>76</v>
      </c>
      <c r="E194" s="444" t="s">
        <v>900</v>
      </c>
      <c r="F194" s="443" t="s">
        <v>835</v>
      </c>
      <c r="G194" s="444" t="s">
        <v>901</v>
      </c>
      <c r="H194" s="444" t="s">
        <v>722</v>
      </c>
      <c r="I194" s="444" t="s">
        <v>723</v>
      </c>
      <c r="J194" s="444" t="s">
        <v>724</v>
      </c>
      <c r="K194" s="444" t="s">
        <v>743</v>
      </c>
      <c r="L194" s="484">
        <v>6</v>
      </c>
      <c r="M194" s="443" t="s">
        <v>726</v>
      </c>
      <c r="N194" s="443" t="s">
        <v>727</v>
      </c>
      <c r="O194" s="443" t="s">
        <v>728</v>
      </c>
      <c r="P194" s="443" t="s">
        <v>92</v>
      </c>
      <c r="Q194" s="443" t="s">
        <v>729</v>
      </c>
      <c r="R194" s="485" t="s">
        <v>902</v>
      </c>
    </row>
    <row r="195" spans="2:18" ht="15" customHeight="1" x14ac:dyDescent="0.2">
      <c r="B195" s="131">
        <v>186</v>
      </c>
      <c r="C195" s="482">
        <v>45346</v>
      </c>
      <c r="D195" s="443" t="s">
        <v>94</v>
      </c>
      <c r="E195" s="483" t="s">
        <v>748</v>
      </c>
      <c r="F195" s="443" t="s">
        <v>903</v>
      </c>
      <c r="G195" s="483" t="s">
        <v>318</v>
      </c>
      <c r="H195" s="483" t="s">
        <v>722</v>
      </c>
      <c r="I195" s="483" t="s">
        <v>723</v>
      </c>
      <c r="J195" s="483" t="s">
        <v>724</v>
      </c>
      <c r="K195" s="483" t="s">
        <v>725</v>
      </c>
      <c r="L195" s="484">
        <v>3</v>
      </c>
      <c r="M195" s="443" t="s">
        <v>726</v>
      </c>
      <c r="N195" s="443" t="s">
        <v>727</v>
      </c>
      <c r="O195" s="443" t="s">
        <v>728</v>
      </c>
      <c r="P195" s="443" t="s">
        <v>760</v>
      </c>
      <c r="Q195" s="443" t="s">
        <v>729</v>
      </c>
      <c r="R195" s="485" t="s">
        <v>730</v>
      </c>
    </row>
    <row r="196" spans="2:18" ht="15" customHeight="1" x14ac:dyDescent="0.2">
      <c r="B196" s="131">
        <v>187</v>
      </c>
      <c r="C196" s="482">
        <v>45346</v>
      </c>
      <c r="D196" s="443" t="s">
        <v>94</v>
      </c>
      <c r="E196" s="483" t="s">
        <v>748</v>
      </c>
      <c r="F196" s="443" t="s">
        <v>904</v>
      </c>
      <c r="G196" s="483" t="s">
        <v>318</v>
      </c>
      <c r="H196" s="483" t="s">
        <v>722</v>
      </c>
      <c r="I196" s="483" t="s">
        <v>723</v>
      </c>
      <c r="J196" s="483" t="s">
        <v>724</v>
      </c>
      <c r="K196" s="483" t="s">
        <v>725</v>
      </c>
      <c r="L196" s="484">
        <v>3</v>
      </c>
      <c r="M196" s="443" t="s">
        <v>726</v>
      </c>
      <c r="N196" s="443" t="s">
        <v>727</v>
      </c>
      <c r="O196" s="443" t="s">
        <v>728</v>
      </c>
      <c r="P196" s="443" t="s">
        <v>760</v>
      </c>
      <c r="Q196" s="443" t="s">
        <v>729</v>
      </c>
      <c r="R196" s="485" t="s">
        <v>730</v>
      </c>
    </row>
    <row r="197" spans="2:18" ht="15" customHeight="1" x14ac:dyDescent="0.2">
      <c r="B197" s="131">
        <v>188</v>
      </c>
      <c r="C197" s="482">
        <v>45347</v>
      </c>
      <c r="D197" s="443" t="s">
        <v>76</v>
      </c>
      <c r="E197" s="444" t="s">
        <v>900</v>
      </c>
      <c r="F197" s="443" t="s">
        <v>835</v>
      </c>
      <c r="G197" s="444" t="s">
        <v>901</v>
      </c>
      <c r="H197" s="444" t="s">
        <v>722</v>
      </c>
      <c r="I197" s="444" t="s">
        <v>723</v>
      </c>
      <c r="J197" s="444" t="s">
        <v>724</v>
      </c>
      <c r="K197" s="444" t="s">
        <v>993</v>
      </c>
      <c r="L197" s="484">
        <v>3</v>
      </c>
      <c r="M197" s="443" t="s">
        <v>726</v>
      </c>
      <c r="N197" s="443" t="s">
        <v>727</v>
      </c>
      <c r="O197" s="443" t="s">
        <v>728</v>
      </c>
      <c r="P197" s="443" t="s">
        <v>92</v>
      </c>
      <c r="Q197" s="443" t="s">
        <v>729</v>
      </c>
      <c r="R197" s="485" t="s">
        <v>902</v>
      </c>
    </row>
    <row r="198" spans="2:18" ht="15" customHeight="1" x14ac:dyDescent="0.2">
      <c r="B198" s="131">
        <v>189</v>
      </c>
      <c r="C198" s="482">
        <v>45347</v>
      </c>
      <c r="D198" s="443" t="s">
        <v>76</v>
      </c>
      <c r="E198" s="444" t="s">
        <v>900</v>
      </c>
      <c r="F198" s="443" t="s">
        <v>731</v>
      </c>
      <c r="G198" s="444" t="s">
        <v>901</v>
      </c>
      <c r="H198" s="444" t="s">
        <v>722</v>
      </c>
      <c r="I198" s="444" t="s">
        <v>723</v>
      </c>
      <c r="J198" s="444" t="s">
        <v>724</v>
      </c>
      <c r="K198" s="444" t="s">
        <v>993</v>
      </c>
      <c r="L198" s="484">
        <v>3</v>
      </c>
      <c r="M198" s="443" t="s">
        <v>726</v>
      </c>
      <c r="N198" s="443" t="s">
        <v>727</v>
      </c>
      <c r="O198" s="443" t="s">
        <v>728</v>
      </c>
      <c r="P198" s="443" t="s">
        <v>92</v>
      </c>
      <c r="Q198" s="443" t="s">
        <v>729</v>
      </c>
      <c r="R198" s="485" t="s">
        <v>902</v>
      </c>
    </row>
    <row r="199" spans="2:18" ht="15" customHeight="1" x14ac:dyDescent="0.2">
      <c r="B199" s="131">
        <v>190</v>
      </c>
      <c r="C199" s="482">
        <v>45348</v>
      </c>
      <c r="D199" s="443" t="s">
        <v>76</v>
      </c>
      <c r="E199" s="444" t="s">
        <v>900</v>
      </c>
      <c r="F199" s="443" t="s">
        <v>847</v>
      </c>
      <c r="G199" s="444" t="s">
        <v>901</v>
      </c>
      <c r="H199" s="444" t="s">
        <v>722</v>
      </c>
      <c r="I199" s="444" t="s">
        <v>723</v>
      </c>
      <c r="J199" s="444" t="s">
        <v>724</v>
      </c>
      <c r="K199" s="483" t="s">
        <v>725</v>
      </c>
      <c r="L199" s="484">
        <v>3</v>
      </c>
      <c r="M199" s="443" t="s">
        <v>726</v>
      </c>
      <c r="N199" s="443" t="s">
        <v>727</v>
      </c>
      <c r="O199" s="443" t="s">
        <v>728</v>
      </c>
      <c r="P199" s="443" t="s">
        <v>92</v>
      </c>
      <c r="Q199" s="443" t="s">
        <v>729</v>
      </c>
      <c r="R199" s="485" t="s">
        <v>902</v>
      </c>
    </row>
    <row r="200" spans="2:18" ht="15" customHeight="1" x14ac:dyDescent="0.2">
      <c r="B200" s="131">
        <v>191</v>
      </c>
      <c r="C200" s="482">
        <v>45348</v>
      </c>
      <c r="D200" s="443" t="s">
        <v>76</v>
      </c>
      <c r="E200" s="444" t="s">
        <v>900</v>
      </c>
      <c r="F200" s="443" t="s">
        <v>907</v>
      </c>
      <c r="G200" s="444" t="s">
        <v>901</v>
      </c>
      <c r="H200" s="444" t="s">
        <v>722</v>
      </c>
      <c r="I200" s="444" t="s">
        <v>723</v>
      </c>
      <c r="J200" s="444" t="s">
        <v>724</v>
      </c>
      <c r="K200" s="483" t="s">
        <v>725</v>
      </c>
      <c r="L200" s="484">
        <v>1</v>
      </c>
      <c r="M200" s="443" t="s">
        <v>726</v>
      </c>
      <c r="N200" s="443" t="s">
        <v>727</v>
      </c>
      <c r="O200" s="443" t="s">
        <v>728</v>
      </c>
      <c r="P200" s="443" t="s">
        <v>92</v>
      </c>
      <c r="Q200" s="443" t="s">
        <v>729</v>
      </c>
      <c r="R200" s="485" t="s">
        <v>902</v>
      </c>
    </row>
    <row r="201" spans="2:18" ht="15" customHeight="1" x14ac:dyDescent="0.2">
      <c r="B201" s="131">
        <v>192</v>
      </c>
      <c r="C201" s="482">
        <v>45348</v>
      </c>
      <c r="D201" s="450" t="s">
        <v>76</v>
      </c>
      <c r="E201" s="483" t="s">
        <v>900</v>
      </c>
      <c r="F201" s="443" t="s">
        <v>907</v>
      </c>
      <c r="G201" s="483" t="s">
        <v>901</v>
      </c>
      <c r="H201" s="483" t="s">
        <v>722</v>
      </c>
      <c r="I201" s="483" t="s">
        <v>723</v>
      </c>
      <c r="J201" s="444" t="s">
        <v>724</v>
      </c>
      <c r="K201" s="483" t="s">
        <v>937</v>
      </c>
      <c r="L201" s="484">
        <v>2</v>
      </c>
      <c r="M201" s="443" t="s">
        <v>726</v>
      </c>
      <c r="N201" s="443" t="s">
        <v>727</v>
      </c>
      <c r="O201" s="443" t="s">
        <v>728</v>
      </c>
      <c r="P201" s="443" t="s">
        <v>92</v>
      </c>
      <c r="Q201" s="443" t="s">
        <v>729</v>
      </c>
      <c r="R201" s="485" t="s">
        <v>902</v>
      </c>
    </row>
    <row r="202" spans="2:18" ht="15" customHeight="1" x14ac:dyDescent="0.2">
      <c r="B202" s="131">
        <v>193</v>
      </c>
      <c r="C202" s="482">
        <v>45348</v>
      </c>
      <c r="D202" s="450" t="s">
        <v>76</v>
      </c>
      <c r="E202" s="483" t="s">
        <v>900</v>
      </c>
      <c r="F202" s="443" t="s">
        <v>907</v>
      </c>
      <c r="G202" s="483" t="s">
        <v>901</v>
      </c>
      <c r="H202" s="483" t="s">
        <v>733</v>
      </c>
      <c r="I202" s="483" t="s">
        <v>734</v>
      </c>
      <c r="J202" s="444" t="s">
        <v>764</v>
      </c>
      <c r="K202" s="483" t="s">
        <v>738</v>
      </c>
      <c r="L202" s="484">
        <v>2</v>
      </c>
      <c r="M202" s="443" t="s">
        <v>726</v>
      </c>
      <c r="N202" s="443" t="s">
        <v>736</v>
      </c>
      <c r="O202" s="443" t="s">
        <v>728</v>
      </c>
      <c r="P202" s="443" t="s">
        <v>92</v>
      </c>
      <c r="Q202" s="443" t="s">
        <v>729</v>
      </c>
      <c r="R202" s="485" t="s">
        <v>902</v>
      </c>
    </row>
    <row r="203" spans="2:18" ht="15" customHeight="1" x14ac:dyDescent="0.2">
      <c r="B203" s="131">
        <v>194</v>
      </c>
      <c r="C203" s="482">
        <v>45348</v>
      </c>
      <c r="D203" s="443" t="s">
        <v>76</v>
      </c>
      <c r="E203" s="444" t="s">
        <v>900</v>
      </c>
      <c r="F203" s="443" t="s">
        <v>731</v>
      </c>
      <c r="G203" s="444" t="s">
        <v>901</v>
      </c>
      <c r="H203" s="444" t="s">
        <v>722</v>
      </c>
      <c r="I203" s="444" t="s">
        <v>723</v>
      </c>
      <c r="J203" s="444" t="s">
        <v>724</v>
      </c>
      <c r="K203" s="483" t="s">
        <v>725</v>
      </c>
      <c r="L203" s="484">
        <v>2</v>
      </c>
      <c r="M203" s="443" t="s">
        <v>726</v>
      </c>
      <c r="N203" s="443" t="s">
        <v>727</v>
      </c>
      <c r="O203" s="443" t="s">
        <v>728</v>
      </c>
      <c r="P203" s="443" t="s">
        <v>92</v>
      </c>
      <c r="Q203" s="443" t="s">
        <v>729</v>
      </c>
      <c r="R203" s="485" t="s">
        <v>902</v>
      </c>
    </row>
    <row r="204" spans="2:18" ht="15" customHeight="1" x14ac:dyDescent="0.2">
      <c r="B204" s="131">
        <v>195</v>
      </c>
      <c r="C204" s="482">
        <v>45348</v>
      </c>
      <c r="D204" s="443" t="s">
        <v>76</v>
      </c>
      <c r="E204" s="444" t="s">
        <v>900</v>
      </c>
      <c r="F204" s="443" t="s">
        <v>731</v>
      </c>
      <c r="G204" s="444" t="s">
        <v>901</v>
      </c>
      <c r="H204" s="444" t="s">
        <v>722</v>
      </c>
      <c r="I204" s="444" t="s">
        <v>723</v>
      </c>
      <c r="J204" s="444" t="s">
        <v>724</v>
      </c>
      <c r="K204" s="444" t="s">
        <v>993</v>
      </c>
      <c r="L204" s="484">
        <v>6</v>
      </c>
      <c r="M204" s="443" t="s">
        <v>726</v>
      </c>
      <c r="N204" s="443" t="s">
        <v>727</v>
      </c>
      <c r="O204" s="443" t="s">
        <v>728</v>
      </c>
      <c r="P204" s="443" t="s">
        <v>92</v>
      </c>
      <c r="Q204" s="443" t="s">
        <v>729</v>
      </c>
      <c r="R204" s="485" t="s">
        <v>902</v>
      </c>
    </row>
    <row r="205" spans="2:18" ht="15" customHeight="1" x14ac:dyDescent="0.2">
      <c r="B205" s="131">
        <v>196</v>
      </c>
      <c r="C205" s="482">
        <v>45348</v>
      </c>
      <c r="D205" s="443" t="s">
        <v>76</v>
      </c>
      <c r="E205" s="444" t="s">
        <v>900</v>
      </c>
      <c r="F205" s="443" t="s">
        <v>731</v>
      </c>
      <c r="G205" s="444" t="s">
        <v>901</v>
      </c>
      <c r="H205" s="444" t="s">
        <v>722</v>
      </c>
      <c r="I205" s="444" t="s">
        <v>723</v>
      </c>
      <c r="J205" s="444" t="s">
        <v>724</v>
      </c>
      <c r="K205" s="444" t="s">
        <v>787</v>
      </c>
      <c r="L205" s="484">
        <v>6</v>
      </c>
      <c r="M205" s="443" t="s">
        <v>726</v>
      </c>
      <c r="N205" s="443" t="s">
        <v>727</v>
      </c>
      <c r="O205" s="443" t="s">
        <v>728</v>
      </c>
      <c r="P205" s="443" t="s">
        <v>92</v>
      </c>
      <c r="Q205" s="443" t="s">
        <v>729</v>
      </c>
      <c r="R205" s="485" t="s">
        <v>902</v>
      </c>
    </row>
    <row r="206" spans="2:18" ht="15" customHeight="1" x14ac:dyDescent="0.2">
      <c r="B206" s="131">
        <v>197</v>
      </c>
      <c r="C206" s="482">
        <v>45349</v>
      </c>
      <c r="D206" s="443" t="s">
        <v>76</v>
      </c>
      <c r="E206" s="444" t="s">
        <v>900</v>
      </c>
      <c r="F206" s="443" t="s">
        <v>847</v>
      </c>
      <c r="G206" s="444" t="s">
        <v>901</v>
      </c>
      <c r="H206" s="483" t="s">
        <v>722</v>
      </c>
      <c r="I206" s="483" t="s">
        <v>723</v>
      </c>
      <c r="J206" s="483" t="s">
        <v>724</v>
      </c>
      <c r="K206" s="483" t="s">
        <v>725</v>
      </c>
      <c r="L206" s="484">
        <v>1</v>
      </c>
      <c r="M206" s="443" t="s">
        <v>726</v>
      </c>
      <c r="N206" s="443" t="s">
        <v>727</v>
      </c>
      <c r="O206" s="443" t="s">
        <v>728</v>
      </c>
      <c r="P206" s="443" t="s">
        <v>92</v>
      </c>
      <c r="Q206" s="443" t="s">
        <v>729</v>
      </c>
      <c r="R206" s="485" t="s">
        <v>902</v>
      </c>
    </row>
    <row r="207" spans="2:18" ht="15" customHeight="1" x14ac:dyDescent="0.2">
      <c r="B207" s="131">
        <v>198</v>
      </c>
      <c r="C207" s="492">
        <v>45349</v>
      </c>
      <c r="D207" s="443" t="s">
        <v>76</v>
      </c>
      <c r="E207" s="451" t="s">
        <v>900</v>
      </c>
      <c r="F207" s="450" t="s">
        <v>907</v>
      </c>
      <c r="G207" s="444" t="s">
        <v>901</v>
      </c>
      <c r="H207" s="483" t="s">
        <v>722</v>
      </c>
      <c r="I207" s="483" t="s">
        <v>723</v>
      </c>
      <c r="J207" s="483" t="s">
        <v>724</v>
      </c>
      <c r="K207" s="483" t="s">
        <v>735</v>
      </c>
      <c r="L207" s="484">
        <v>3</v>
      </c>
      <c r="M207" s="443" t="s">
        <v>726</v>
      </c>
      <c r="N207" s="443" t="s">
        <v>727</v>
      </c>
      <c r="O207" s="443" t="s">
        <v>728</v>
      </c>
      <c r="P207" s="443" t="s">
        <v>92</v>
      </c>
      <c r="Q207" s="443" t="s">
        <v>729</v>
      </c>
      <c r="R207" s="485" t="s">
        <v>902</v>
      </c>
    </row>
    <row r="208" spans="2:18" ht="15" customHeight="1" x14ac:dyDescent="0.2">
      <c r="B208" s="131">
        <v>199</v>
      </c>
      <c r="C208" s="482">
        <v>45349</v>
      </c>
      <c r="D208" s="443" t="s">
        <v>76</v>
      </c>
      <c r="E208" s="444" t="s">
        <v>900</v>
      </c>
      <c r="F208" s="443" t="s">
        <v>846</v>
      </c>
      <c r="G208" s="444" t="s">
        <v>901</v>
      </c>
      <c r="H208" s="444" t="s">
        <v>722</v>
      </c>
      <c r="I208" s="444" t="s">
        <v>723</v>
      </c>
      <c r="J208" s="444" t="s">
        <v>724</v>
      </c>
      <c r="K208" s="444" t="s">
        <v>993</v>
      </c>
      <c r="L208" s="484">
        <v>6</v>
      </c>
      <c r="M208" s="443" t="s">
        <v>726</v>
      </c>
      <c r="N208" s="443" t="s">
        <v>727</v>
      </c>
      <c r="O208" s="443" t="s">
        <v>728</v>
      </c>
      <c r="P208" s="443" t="s">
        <v>92</v>
      </c>
      <c r="Q208" s="443" t="s">
        <v>729</v>
      </c>
      <c r="R208" s="485" t="s">
        <v>902</v>
      </c>
    </row>
    <row r="209" spans="2:18" ht="15" customHeight="1" x14ac:dyDescent="0.2">
      <c r="B209" s="131">
        <v>200</v>
      </c>
      <c r="C209" s="492">
        <v>45349</v>
      </c>
      <c r="D209" s="443" t="s">
        <v>76</v>
      </c>
      <c r="E209" s="451" t="s">
        <v>900</v>
      </c>
      <c r="F209" s="450" t="s">
        <v>846</v>
      </c>
      <c r="G209" s="444" t="s">
        <v>901</v>
      </c>
      <c r="H209" s="451" t="s">
        <v>722</v>
      </c>
      <c r="I209" s="451" t="s">
        <v>723</v>
      </c>
      <c r="J209" s="451" t="s">
        <v>724</v>
      </c>
      <c r="K209" s="444" t="s">
        <v>787</v>
      </c>
      <c r="L209" s="493">
        <v>6</v>
      </c>
      <c r="M209" s="450" t="s">
        <v>726</v>
      </c>
      <c r="N209" s="450" t="s">
        <v>727</v>
      </c>
      <c r="O209" s="443" t="s">
        <v>728</v>
      </c>
      <c r="P209" s="443" t="s">
        <v>92</v>
      </c>
      <c r="Q209" s="443" t="s">
        <v>729</v>
      </c>
      <c r="R209" s="475" t="s">
        <v>902</v>
      </c>
    </row>
    <row r="210" spans="2:18" ht="15" customHeight="1" x14ac:dyDescent="0.2">
      <c r="B210" s="131">
        <v>201</v>
      </c>
      <c r="C210" s="492">
        <v>45350</v>
      </c>
      <c r="D210" s="443" t="s">
        <v>76</v>
      </c>
      <c r="E210" s="451" t="s">
        <v>900</v>
      </c>
      <c r="F210" s="450" t="s">
        <v>905</v>
      </c>
      <c r="G210" s="451" t="s">
        <v>901</v>
      </c>
      <c r="H210" s="451" t="s">
        <v>722</v>
      </c>
      <c r="I210" s="451" t="s">
        <v>723</v>
      </c>
      <c r="J210" s="451" t="s">
        <v>724</v>
      </c>
      <c r="K210" s="444" t="s">
        <v>993</v>
      </c>
      <c r="L210" s="493">
        <v>3</v>
      </c>
      <c r="M210" s="450" t="s">
        <v>726</v>
      </c>
      <c r="N210" s="450" t="s">
        <v>727</v>
      </c>
      <c r="O210" s="450" t="s">
        <v>728</v>
      </c>
      <c r="P210" s="450" t="s">
        <v>92</v>
      </c>
      <c r="Q210" s="450" t="s">
        <v>729</v>
      </c>
      <c r="R210" s="475" t="s">
        <v>902</v>
      </c>
    </row>
    <row r="211" spans="2:18" ht="15" customHeight="1" x14ac:dyDescent="0.2">
      <c r="B211" s="131">
        <v>202</v>
      </c>
      <c r="C211" s="492">
        <v>45350</v>
      </c>
      <c r="D211" s="443" t="s">
        <v>76</v>
      </c>
      <c r="E211" s="451" t="s">
        <v>900</v>
      </c>
      <c r="F211" s="450" t="s">
        <v>906</v>
      </c>
      <c r="G211" s="451" t="s">
        <v>901</v>
      </c>
      <c r="H211" s="451" t="s">
        <v>722</v>
      </c>
      <c r="I211" s="451" t="s">
        <v>723</v>
      </c>
      <c r="J211" s="451" t="s">
        <v>724</v>
      </c>
      <c r="K211" s="444" t="s">
        <v>743</v>
      </c>
      <c r="L211" s="493">
        <v>3</v>
      </c>
      <c r="M211" s="450" t="s">
        <v>726</v>
      </c>
      <c r="N211" s="450" t="s">
        <v>727</v>
      </c>
      <c r="O211" s="450" t="s">
        <v>728</v>
      </c>
      <c r="P211" s="450" t="s">
        <v>92</v>
      </c>
      <c r="Q211" s="450" t="s">
        <v>729</v>
      </c>
      <c r="R211" s="475" t="s">
        <v>902</v>
      </c>
    </row>
    <row r="212" spans="2:18" ht="15" customHeight="1" x14ac:dyDescent="0.2">
      <c r="B212" s="131">
        <v>203</v>
      </c>
      <c r="C212" s="492">
        <v>45350</v>
      </c>
      <c r="D212" s="443" t="s">
        <v>76</v>
      </c>
      <c r="E212" s="451" t="s">
        <v>900</v>
      </c>
      <c r="F212" s="450" t="s">
        <v>907</v>
      </c>
      <c r="G212" s="451" t="s">
        <v>901</v>
      </c>
      <c r="H212" s="451" t="s">
        <v>722</v>
      </c>
      <c r="I212" s="451" t="s">
        <v>723</v>
      </c>
      <c r="J212" s="451" t="s">
        <v>724</v>
      </c>
      <c r="K212" s="444" t="s">
        <v>743</v>
      </c>
      <c r="L212" s="493">
        <v>6</v>
      </c>
      <c r="M212" s="450" t="s">
        <v>726</v>
      </c>
      <c r="N212" s="450" t="s">
        <v>727</v>
      </c>
      <c r="O212" s="443" t="s">
        <v>728</v>
      </c>
      <c r="P212" s="443" t="s">
        <v>92</v>
      </c>
      <c r="Q212" s="443" t="s">
        <v>729</v>
      </c>
      <c r="R212" s="475" t="s">
        <v>902</v>
      </c>
    </row>
    <row r="213" spans="2:18" ht="15" customHeight="1" x14ac:dyDescent="0.2">
      <c r="B213" s="131">
        <v>204</v>
      </c>
      <c r="C213" s="492">
        <v>45350</v>
      </c>
      <c r="D213" s="443" t="s">
        <v>94</v>
      </c>
      <c r="E213" s="486" t="s">
        <v>748</v>
      </c>
      <c r="F213" s="450" t="s">
        <v>908</v>
      </c>
      <c r="G213" s="486" t="s">
        <v>318</v>
      </c>
      <c r="H213" s="486" t="s">
        <v>722</v>
      </c>
      <c r="I213" s="486" t="s">
        <v>723</v>
      </c>
      <c r="J213" s="486" t="s">
        <v>724</v>
      </c>
      <c r="K213" s="486" t="s">
        <v>743</v>
      </c>
      <c r="L213" s="493">
        <v>6</v>
      </c>
      <c r="M213" s="450" t="s">
        <v>726</v>
      </c>
      <c r="N213" s="450" t="s">
        <v>727</v>
      </c>
      <c r="O213" s="443" t="s">
        <v>728</v>
      </c>
      <c r="P213" s="443" t="s">
        <v>760</v>
      </c>
      <c r="Q213" s="443" t="s">
        <v>729</v>
      </c>
      <c r="R213" s="475" t="s">
        <v>730</v>
      </c>
    </row>
    <row r="214" spans="2:18" ht="15" customHeight="1" x14ac:dyDescent="0.2">
      <c r="B214" s="131">
        <v>205</v>
      </c>
      <c r="C214" s="492">
        <v>45350</v>
      </c>
      <c r="D214" s="443" t="s">
        <v>94</v>
      </c>
      <c r="E214" s="486" t="s">
        <v>748</v>
      </c>
      <c r="F214" s="450" t="s">
        <v>908</v>
      </c>
      <c r="G214" s="486" t="s">
        <v>318</v>
      </c>
      <c r="H214" s="486" t="s">
        <v>722</v>
      </c>
      <c r="I214" s="486" t="s">
        <v>723</v>
      </c>
      <c r="J214" s="486" t="s">
        <v>724</v>
      </c>
      <c r="K214" s="486" t="s">
        <v>725</v>
      </c>
      <c r="L214" s="493">
        <v>2</v>
      </c>
      <c r="M214" s="450" t="s">
        <v>726</v>
      </c>
      <c r="N214" s="450" t="s">
        <v>727</v>
      </c>
      <c r="O214" s="450" t="s">
        <v>728</v>
      </c>
      <c r="P214" s="450" t="s">
        <v>760</v>
      </c>
      <c r="Q214" s="450" t="s">
        <v>729</v>
      </c>
      <c r="R214" s="475" t="s">
        <v>730</v>
      </c>
    </row>
    <row r="215" spans="2:18" ht="15" customHeight="1" x14ac:dyDescent="0.2">
      <c r="B215" s="131">
        <v>206</v>
      </c>
      <c r="C215" s="492">
        <v>45350</v>
      </c>
      <c r="D215" s="443" t="s">
        <v>94</v>
      </c>
      <c r="E215" s="486" t="s">
        <v>748</v>
      </c>
      <c r="F215" s="450" t="s">
        <v>909</v>
      </c>
      <c r="G215" s="486" t="s">
        <v>318</v>
      </c>
      <c r="H215" s="486" t="s">
        <v>722</v>
      </c>
      <c r="I215" s="486" t="s">
        <v>723</v>
      </c>
      <c r="J215" s="486" t="s">
        <v>724</v>
      </c>
      <c r="K215" s="486" t="s">
        <v>725</v>
      </c>
      <c r="L215" s="493">
        <v>3</v>
      </c>
      <c r="M215" s="450" t="s">
        <v>726</v>
      </c>
      <c r="N215" s="450" t="s">
        <v>727</v>
      </c>
      <c r="O215" s="450" t="s">
        <v>728</v>
      </c>
      <c r="P215" s="450" t="s">
        <v>760</v>
      </c>
      <c r="Q215" s="450" t="s">
        <v>729</v>
      </c>
      <c r="R215" s="475" t="s">
        <v>730</v>
      </c>
    </row>
    <row r="216" spans="2:18" ht="15" customHeight="1" x14ac:dyDescent="0.2">
      <c r="B216" s="131">
        <v>207</v>
      </c>
      <c r="C216" s="492">
        <v>45350</v>
      </c>
      <c r="D216" s="443" t="s">
        <v>94</v>
      </c>
      <c r="E216" s="486" t="s">
        <v>748</v>
      </c>
      <c r="F216" s="450" t="s">
        <v>910</v>
      </c>
      <c r="G216" s="486" t="s">
        <v>318</v>
      </c>
      <c r="H216" s="486" t="s">
        <v>722</v>
      </c>
      <c r="I216" s="486" t="s">
        <v>723</v>
      </c>
      <c r="J216" s="486" t="s">
        <v>724</v>
      </c>
      <c r="K216" s="483" t="s">
        <v>725</v>
      </c>
      <c r="L216" s="493">
        <v>3</v>
      </c>
      <c r="M216" s="450" t="s">
        <v>726</v>
      </c>
      <c r="N216" s="450" t="s">
        <v>727</v>
      </c>
      <c r="O216" s="450" t="s">
        <v>728</v>
      </c>
      <c r="P216" s="450" t="s">
        <v>760</v>
      </c>
      <c r="Q216" s="450" t="s">
        <v>729</v>
      </c>
      <c r="R216" s="485" t="s">
        <v>730</v>
      </c>
    </row>
    <row r="217" spans="2:18" ht="15" customHeight="1" x14ac:dyDescent="0.2">
      <c r="B217" s="131">
        <v>208</v>
      </c>
      <c r="C217" s="492">
        <v>45351</v>
      </c>
      <c r="D217" s="443" t="s">
        <v>76</v>
      </c>
      <c r="E217" s="486" t="s">
        <v>900</v>
      </c>
      <c r="F217" s="450" t="s">
        <v>847</v>
      </c>
      <c r="G217" s="451" t="s">
        <v>901</v>
      </c>
      <c r="H217" s="486" t="s">
        <v>722</v>
      </c>
      <c r="I217" s="486" t="s">
        <v>723</v>
      </c>
      <c r="J217" s="486" t="s">
        <v>724</v>
      </c>
      <c r="K217" s="483" t="s">
        <v>825</v>
      </c>
      <c r="L217" s="493">
        <v>3</v>
      </c>
      <c r="M217" s="450" t="s">
        <v>726</v>
      </c>
      <c r="N217" s="450" t="s">
        <v>727</v>
      </c>
      <c r="O217" s="450" t="s">
        <v>728</v>
      </c>
      <c r="P217" s="450" t="s">
        <v>92</v>
      </c>
      <c r="Q217" s="450" t="s">
        <v>729</v>
      </c>
      <c r="R217" s="485" t="s">
        <v>902</v>
      </c>
    </row>
    <row r="218" spans="2:18" ht="15" customHeight="1" x14ac:dyDescent="0.2">
      <c r="B218" s="131">
        <v>209</v>
      </c>
      <c r="C218" s="492">
        <v>45351</v>
      </c>
      <c r="D218" s="443" t="s">
        <v>76</v>
      </c>
      <c r="E218" s="486" t="s">
        <v>900</v>
      </c>
      <c r="F218" s="450" t="s">
        <v>847</v>
      </c>
      <c r="G218" s="451" t="s">
        <v>901</v>
      </c>
      <c r="H218" s="486" t="s">
        <v>722</v>
      </c>
      <c r="I218" s="486" t="s">
        <v>723</v>
      </c>
      <c r="J218" s="486" t="s">
        <v>724</v>
      </c>
      <c r="K218" s="483" t="s">
        <v>743</v>
      </c>
      <c r="L218" s="493">
        <v>3</v>
      </c>
      <c r="M218" s="450" t="s">
        <v>726</v>
      </c>
      <c r="N218" s="450" t="s">
        <v>727</v>
      </c>
      <c r="O218" s="450" t="s">
        <v>728</v>
      </c>
      <c r="P218" s="450" t="s">
        <v>92</v>
      </c>
      <c r="Q218" s="450" t="s">
        <v>729</v>
      </c>
      <c r="R218" s="485" t="s">
        <v>902</v>
      </c>
    </row>
    <row r="219" spans="2:18" ht="15" customHeight="1" x14ac:dyDescent="0.2">
      <c r="B219" s="131">
        <v>210</v>
      </c>
      <c r="C219" s="492">
        <v>45351</v>
      </c>
      <c r="D219" s="443" t="s">
        <v>94</v>
      </c>
      <c r="E219" s="486" t="s">
        <v>748</v>
      </c>
      <c r="F219" s="450" t="s">
        <v>911</v>
      </c>
      <c r="G219" s="486" t="s">
        <v>318</v>
      </c>
      <c r="H219" s="486" t="s">
        <v>722</v>
      </c>
      <c r="I219" s="486" t="s">
        <v>723</v>
      </c>
      <c r="J219" s="486" t="s">
        <v>724</v>
      </c>
      <c r="K219" s="486" t="s">
        <v>725</v>
      </c>
      <c r="L219" s="493">
        <v>3</v>
      </c>
      <c r="M219" s="450" t="s">
        <v>726</v>
      </c>
      <c r="N219" s="450" t="s">
        <v>727</v>
      </c>
      <c r="O219" s="450" t="s">
        <v>728</v>
      </c>
      <c r="P219" s="450" t="s">
        <v>760</v>
      </c>
      <c r="Q219" s="450" t="s">
        <v>729</v>
      </c>
      <c r="R219" s="485" t="s">
        <v>730</v>
      </c>
    </row>
    <row r="220" spans="2:18" ht="15" customHeight="1" x14ac:dyDescent="0.2">
      <c r="B220" s="131">
        <v>211</v>
      </c>
      <c r="C220" s="492">
        <v>45351</v>
      </c>
      <c r="D220" s="443" t="s">
        <v>94</v>
      </c>
      <c r="E220" s="486" t="s">
        <v>748</v>
      </c>
      <c r="F220" s="450" t="s">
        <v>912</v>
      </c>
      <c r="G220" s="486" t="s">
        <v>318</v>
      </c>
      <c r="H220" s="486" t="s">
        <v>722</v>
      </c>
      <c r="I220" s="486" t="s">
        <v>723</v>
      </c>
      <c r="J220" s="486" t="s">
        <v>724</v>
      </c>
      <c r="K220" s="483" t="s">
        <v>725</v>
      </c>
      <c r="L220" s="493">
        <v>3</v>
      </c>
      <c r="M220" s="450" t="s">
        <v>726</v>
      </c>
      <c r="N220" s="450" t="s">
        <v>727</v>
      </c>
      <c r="O220" s="450" t="s">
        <v>728</v>
      </c>
      <c r="P220" s="450" t="s">
        <v>760</v>
      </c>
      <c r="Q220" s="450" t="s">
        <v>729</v>
      </c>
      <c r="R220" s="485" t="s">
        <v>730</v>
      </c>
    </row>
    <row r="221" spans="2:18" ht="15" customHeight="1" x14ac:dyDescent="0.2">
      <c r="B221" s="131">
        <v>212</v>
      </c>
      <c r="C221" s="492">
        <v>45351</v>
      </c>
      <c r="D221" s="443" t="s">
        <v>94</v>
      </c>
      <c r="E221" s="486" t="s">
        <v>748</v>
      </c>
      <c r="F221" s="450" t="s">
        <v>913</v>
      </c>
      <c r="G221" s="486" t="s">
        <v>318</v>
      </c>
      <c r="H221" s="486" t="s">
        <v>722</v>
      </c>
      <c r="I221" s="486" t="s">
        <v>723</v>
      </c>
      <c r="J221" s="486" t="s">
        <v>724</v>
      </c>
      <c r="K221" s="483" t="s">
        <v>725</v>
      </c>
      <c r="L221" s="493">
        <v>3</v>
      </c>
      <c r="M221" s="450" t="s">
        <v>726</v>
      </c>
      <c r="N221" s="450" t="s">
        <v>727</v>
      </c>
      <c r="O221" s="450" t="s">
        <v>728</v>
      </c>
      <c r="P221" s="450" t="s">
        <v>760</v>
      </c>
      <c r="Q221" s="450" t="s">
        <v>729</v>
      </c>
      <c r="R221" s="485" t="s">
        <v>730</v>
      </c>
    </row>
    <row r="222" spans="2:18" ht="15" customHeight="1" x14ac:dyDescent="0.2">
      <c r="B222" s="131">
        <v>213</v>
      </c>
      <c r="C222" s="482">
        <v>45351</v>
      </c>
      <c r="D222" s="443" t="s">
        <v>94</v>
      </c>
      <c r="E222" s="486" t="s">
        <v>748</v>
      </c>
      <c r="F222" s="450" t="s">
        <v>914</v>
      </c>
      <c r="G222" s="483" t="s">
        <v>318</v>
      </c>
      <c r="H222" s="483" t="s">
        <v>722</v>
      </c>
      <c r="I222" s="486" t="s">
        <v>723</v>
      </c>
      <c r="J222" s="486" t="s">
        <v>724</v>
      </c>
      <c r="K222" s="483" t="s">
        <v>725</v>
      </c>
      <c r="L222" s="484">
        <v>3</v>
      </c>
      <c r="M222" s="443" t="s">
        <v>726</v>
      </c>
      <c r="N222" s="443" t="s">
        <v>727</v>
      </c>
      <c r="O222" s="450" t="s">
        <v>728</v>
      </c>
      <c r="P222" s="450" t="s">
        <v>760</v>
      </c>
      <c r="Q222" s="450" t="s">
        <v>729</v>
      </c>
      <c r="R222" s="485" t="s">
        <v>730</v>
      </c>
    </row>
    <row r="223" spans="2:18" ht="15" customHeight="1" x14ac:dyDescent="0.2">
      <c r="B223" s="131">
        <v>214</v>
      </c>
      <c r="C223" s="482">
        <v>45352</v>
      </c>
      <c r="D223" s="443" t="s">
        <v>76</v>
      </c>
      <c r="E223" s="483" t="s">
        <v>900</v>
      </c>
      <c r="F223" s="443" t="s">
        <v>731</v>
      </c>
      <c r="G223" s="444" t="s">
        <v>901</v>
      </c>
      <c r="H223" s="486" t="s">
        <v>786</v>
      </c>
      <c r="I223" s="486" t="s">
        <v>723</v>
      </c>
      <c r="J223" s="486" t="s">
        <v>724</v>
      </c>
      <c r="K223" s="483" t="s">
        <v>735</v>
      </c>
      <c r="L223" s="484">
        <v>3</v>
      </c>
      <c r="M223" s="443" t="s">
        <v>726</v>
      </c>
      <c r="N223" s="443" t="s">
        <v>727</v>
      </c>
      <c r="O223" s="443" t="s">
        <v>728</v>
      </c>
      <c r="P223" s="443" t="s">
        <v>92</v>
      </c>
      <c r="Q223" s="443" t="s">
        <v>729</v>
      </c>
      <c r="R223" s="485" t="s">
        <v>902</v>
      </c>
    </row>
    <row r="224" spans="2:18" ht="15" customHeight="1" x14ac:dyDescent="0.2">
      <c r="B224" s="131">
        <v>215</v>
      </c>
      <c r="C224" s="482">
        <v>45352</v>
      </c>
      <c r="D224" s="443" t="s">
        <v>76</v>
      </c>
      <c r="E224" s="483" t="s">
        <v>900</v>
      </c>
      <c r="F224" s="450" t="s">
        <v>907</v>
      </c>
      <c r="G224" s="451" t="s">
        <v>901</v>
      </c>
      <c r="H224" s="483" t="s">
        <v>733</v>
      </c>
      <c r="I224" s="486" t="s">
        <v>734</v>
      </c>
      <c r="J224" s="486" t="s">
        <v>764</v>
      </c>
      <c r="K224" s="483" t="s">
        <v>915</v>
      </c>
      <c r="L224" s="493">
        <v>1</v>
      </c>
      <c r="M224" s="450" t="s">
        <v>726</v>
      </c>
      <c r="N224" s="450" t="s">
        <v>736</v>
      </c>
      <c r="O224" s="450" t="s">
        <v>728</v>
      </c>
      <c r="P224" s="450" t="s">
        <v>92</v>
      </c>
      <c r="Q224" s="450" t="s">
        <v>729</v>
      </c>
      <c r="R224" s="475" t="s">
        <v>902</v>
      </c>
    </row>
    <row r="225" spans="2:18" ht="15" customHeight="1" x14ac:dyDescent="0.2">
      <c r="B225" s="131">
        <v>216</v>
      </c>
      <c r="C225" s="482">
        <v>45352</v>
      </c>
      <c r="D225" s="443" t="s">
        <v>76</v>
      </c>
      <c r="E225" s="483" t="s">
        <v>900</v>
      </c>
      <c r="F225" s="450" t="s">
        <v>848</v>
      </c>
      <c r="G225" s="451" t="s">
        <v>901</v>
      </c>
      <c r="H225" s="486" t="s">
        <v>722</v>
      </c>
      <c r="I225" s="486" t="s">
        <v>723</v>
      </c>
      <c r="J225" s="486" t="s">
        <v>724</v>
      </c>
      <c r="K225" s="486" t="s">
        <v>743</v>
      </c>
      <c r="L225" s="493">
        <v>3</v>
      </c>
      <c r="M225" s="450" t="s">
        <v>726</v>
      </c>
      <c r="N225" s="450" t="s">
        <v>727</v>
      </c>
      <c r="O225" s="450" t="s">
        <v>728</v>
      </c>
      <c r="P225" s="450" t="s">
        <v>92</v>
      </c>
      <c r="Q225" s="450" t="s">
        <v>729</v>
      </c>
      <c r="R225" s="485" t="s">
        <v>902</v>
      </c>
    </row>
    <row r="226" spans="2:18" ht="15" customHeight="1" x14ac:dyDescent="0.2">
      <c r="B226" s="131">
        <v>217</v>
      </c>
      <c r="C226" s="482">
        <v>45352</v>
      </c>
      <c r="D226" s="443" t="s">
        <v>76</v>
      </c>
      <c r="E226" s="483" t="s">
        <v>900</v>
      </c>
      <c r="F226" s="443" t="s">
        <v>916</v>
      </c>
      <c r="G226" s="444" t="s">
        <v>901</v>
      </c>
      <c r="H226" s="483" t="s">
        <v>722</v>
      </c>
      <c r="I226" s="486" t="s">
        <v>723</v>
      </c>
      <c r="J226" s="486" t="s">
        <v>724</v>
      </c>
      <c r="K226" s="486" t="s">
        <v>743</v>
      </c>
      <c r="L226" s="484">
        <v>3</v>
      </c>
      <c r="M226" s="443" t="s">
        <v>726</v>
      </c>
      <c r="N226" s="443" t="s">
        <v>727</v>
      </c>
      <c r="O226" s="443" t="s">
        <v>728</v>
      </c>
      <c r="P226" s="443" t="s">
        <v>92</v>
      </c>
      <c r="Q226" s="443" t="s">
        <v>729</v>
      </c>
      <c r="R226" s="485" t="s">
        <v>902</v>
      </c>
    </row>
    <row r="227" spans="2:18" ht="15" customHeight="1" x14ac:dyDescent="0.2">
      <c r="B227" s="131">
        <v>218</v>
      </c>
      <c r="C227" s="492">
        <v>45352</v>
      </c>
      <c r="D227" s="443" t="s">
        <v>94</v>
      </c>
      <c r="E227" s="486" t="s">
        <v>748</v>
      </c>
      <c r="F227" s="450" t="s">
        <v>917</v>
      </c>
      <c r="G227" s="486" t="s">
        <v>318</v>
      </c>
      <c r="H227" s="486" t="s">
        <v>722</v>
      </c>
      <c r="I227" s="486" t="s">
        <v>723</v>
      </c>
      <c r="J227" s="486" t="s">
        <v>724</v>
      </c>
      <c r="K227" s="486" t="s">
        <v>725</v>
      </c>
      <c r="L227" s="493">
        <v>3</v>
      </c>
      <c r="M227" s="443" t="s">
        <v>726</v>
      </c>
      <c r="N227" s="443" t="s">
        <v>727</v>
      </c>
      <c r="O227" s="443" t="s">
        <v>728</v>
      </c>
      <c r="P227" s="443" t="s">
        <v>760</v>
      </c>
      <c r="Q227" s="443" t="s">
        <v>729</v>
      </c>
      <c r="R227" s="475" t="s">
        <v>730</v>
      </c>
    </row>
    <row r="228" spans="2:18" ht="15" customHeight="1" x14ac:dyDescent="0.2">
      <c r="B228" s="131">
        <v>219</v>
      </c>
      <c r="C228" s="492">
        <v>45352</v>
      </c>
      <c r="D228" s="443" t="s">
        <v>94</v>
      </c>
      <c r="E228" s="486" t="s">
        <v>748</v>
      </c>
      <c r="F228" s="450" t="s">
        <v>918</v>
      </c>
      <c r="G228" s="486" t="s">
        <v>318</v>
      </c>
      <c r="H228" s="486" t="s">
        <v>722</v>
      </c>
      <c r="I228" s="486" t="s">
        <v>723</v>
      </c>
      <c r="J228" s="486" t="s">
        <v>724</v>
      </c>
      <c r="K228" s="486" t="s">
        <v>725</v>
      </c>
      <c r="L228" s="493">
        <v>3</v>
      </c>
      <c r="M228" s="443" t="s">
        <v>726</v>
      </c>
      <c r="N228" s="443" t="s">
        <v>727</v>
      </c>
      <c r="O228" s="443" t="s">
        <v>728</v>
      </c>
      <c r="P228" s="443" t="s">
        <v>760</v>
      </c>
      <c r="Q228" s="443" t="s">
        <v>729</v>
      </c>
      <c r="R228" s="485" t="s">
        <v>730</v>
      </c>
    </row>
    <row r="229" spans="2:18" ht="15" customHeight="1" x14ac:dyDescent="0.2">
      <c r="B229" s="131">
        <v>220</v>
      </c>
      <c r="C229" s="492">
        <v>45355</v>
      </c>
      <c r="D229" s="443" t="s">
        <v>76</v>
      </c>
      <c r="E229" s="486" t="s">
        <v>721</v>
      </c>
      <c r="F229" s="450" t="s">
        <v>919</v>
      </c>
      <c r="G229" s="451" t="s">
        <v>97</v>
      </c>
      <c r="H229" s="486" t="s">
        <v>722</v>
      </c>
      <c r="I229" s="486" t="s">
        <v>723</v>
      </c>
      <c r="J229" s="486" t="s">
        <v>724</v>
      </c>
      <c r="K229" s="486" t="s">
        <v>725</v>
      </c>
      <c r="L229" s="493">
        <v>1</v>
      </c>
      <c r="M229" s="443" t="s">
        <v>726</v>
      </c>
      <c r="N229" s="443" t="s">
        <v>727</v>
      </c>
      <c r="O229" s="443" t="s">
        <v>728</v>
      </c>
      <c r="P229" s="443" t="s">
        <v>92</v>
      </c>
      <c r="Q229" s="443" t="s">
        <v>729</v>
      </c>
      <c r="R229" s="485" t="s">
        <v>920</v>
      </c>
    </row>
    <row r="230" spans="2:18" ht="15" customHeight="1" x14ac:dyDescent="0.2">
      <c r="B230" s="131">
        <v>221</v>
      </c>
      <c r="C230" s="492">
        <v>45355</v>
      </c>
      <c r="D230" s="443" t="s">
        <v>76</v>
      </c>
      <c r="E230" s="486" t="s">
        <v>721</v>
      </c>
      <c r="F230" s="450" t="s">
        <v>921</v>
      </c>
      <c r="G230" s="451" t="s">
        <v>97</v>
      </c>
      <c r="H230" s="486" t="s">
        <v>722</v>
      </c>
      <c r="I230" s="486" t="s">
        <v>723</v>
      </c>
      <c r="J230" s="486" t="s">
        <v>724</v>
      </c>
      <c r="K230" s="483" t="s">
        <v>725</v>
      </c>
      <c r="L230" s="493">
        <v>2</v>
      </c>
      <c r="M230" s="443" t="s">
        <v>726</v>
      </c>
      <c r="N230" s="443" t="s">
        <v>727</v>
      </c>
      <c r="O230" s="443" t="s">
        <v>728</v>
      </c>
      <c r="P230" s="443" t="s">
        <v>92</v>
      </c>
      <c r="Q230" s="443" t="s">
        <v>729</v>
      </c>
      <c r="R230" s="485" t="s">
        <v>889</v>
      </c>
    </row>
    <row r="231" spans="2:18" ht="15" customHeight="1" x14ac:dyDescent="0.2">
      <c r="B231" s="131">
        <v>222</v>
      </c>
      <c r="C231" s="492">
        <v>45355</v>
      </c>
      <c r="D231" s="443" t="s">
        <v>94</v>
      </c>
      <c r="E231" s="486" t="s">
        <v>748</v>
      </c>
      <c r="F231" s="450" t="s">
        <v>922</v>
      </c>
      <c r="G231" s="486" t="s">
        <v>318</v>
      </c>
      <c r="H231" s="486" t="s">
        <v>722</v>
      </c>
      <c r="I231" s="486" t="s">
        <v>723</v>
      </c>
      <c r="J231" s="486" t="s">
        <v>724</v>
      </c>
      <c r="K231" s="483" t="s">
        <v>725</v>
      </c>
      <c r="L231" s="493">
        <v>3</v>
      </c>
      <c r="M231" s="443" t="s">
        <v>726</v>
      </c>
      <c r="N231" s="443" t="s">
        <v>727</v>
      </c>
      <c r="O231" s="443" t="s">
        <v>728</v>
      </c>
      <c r="P231" s="443" t="s">
        <v>760</v>
      </c>
      <c r="Q231" s="443" t="s">
        <v>729</v>
      </c>
      <c r="R231" s="485" t="s">
        <v>920</v>
      </c>
    </row>
    <row r="232" spans="2:18" ht="15" customHeight="1" x14ac:dyDescent="0.2">
      <c r="B232" s="131">
        <v>223</v>
      </c>
      <c r="C232" s="492">
        <v>45355</v>
      </c>
      <c r="D232" s="443" t="s">
        <v>94</v>
      </c>
      <c r="E232" s="486" t="s">
        <v>748</v>
      </c>
      <c r="F232" s="450" t="s">
        <v>923</v>
      </c>
      <c r="G232" s="486" t="s">
        <v>318</v>
      </c>
      <c r="H232" s="486" t="s">
        <v>722</v>
      </c>
      <c r="I232" s="486" t="s">
        <v>723</v>
      </c>
      <c r="J232" s="486" t="s">
        <v>724</v>
      </c>
      <c r="K232" s="483" t="s">
        <v>725</v>
      </c>
      <c r="L232" s="493">
        <v>3</v>
      </c>
      <c r="M232" s="443" t="s">
        <v>726</v>
      </c>
      <c r="N232" s="443" t="s">
        <v>727</v>
      </c>
      <c r="O232" s="443" t="s">
        <v>728</v>
      </c>
      <c r="P232" s="443" t="s">
        <v>760</v>
      </c>
      <c r="Q232" s="443" t="s">
        <v>729</v>
      </c>
      <c r="R232" s="485" t="s">
        <v>920</v>
      </c>
    </row>
    <row r="233" spans="2:18" ht="15" customHeight="1" x14ac:dyDescent="0.2">
      <c r="B233" s="131">
        <v>224</v>
      </c>
      <c r="C233" s="492">
        <v>45355</v>
      </c>
      <c r="D233" s="443" t="s">
        <v>76</v>
      </c>
      <c r="E233" s="486" t="s">
        <v>721</v>
      </c>
      <c r="F233" s="450" t="s">
        <v>824</v>
      </c>
      <c r="G233" s="451" t="s">
        <v>97</v>
      </c>
      <c r="H233" s="486" t="s">
        <v>722</v>
      </c>
      <c r="I233" s="486" t="s">
        <v>734</v>
      </c>
      <c r="J233" s="486" t="s">
        <v>742</v>
      </c>
      <c r="K233" s="483" t="s">
        <v>743</v>
      </c>
      <c r="L233" s="493">
        <v>1</v>
      </c>
      <c r="M233" s="443" t="s">
        <v>726</v>
      </c>
      <c r="N233" s="443" t="s">
        <v>727</v>
      </c>
      <c r="O233" s="443" t="s">
        <v>728</v>
      </c>
      <c r="P233" s="443" t="s">
        <v>92</v>
      </c>
      <c r="Q233" s="443" t="s">
        <v>729</v>
      </c>
      <c r="R233" s="485" t="s">
        <v>920</v>
      </c>
    </row>
    <row r="234" spans="2:18" ht="15" customHeight="1" x14ac:dyDescent="0.2">
      <c r="B234" s="131">
        <v>225</v>
      </c>
      <c r="C234" s="492">
        <v>45355</v>
      </c>
      <c r="D234" s="443" t="s">
        <v>76</v>
      </c>
      <c r="E234" s="486" t="s">
        <v>721</v>
      </c>
      <c r="F234" s="450" t="s">
        <v>824</v>
      </c>
      <c r="G234" s="451" t="s">
        <v>97</v>
      </c>
      <c r="H234" s="486" t="s">
        <v>733</v>
      </c>
      <c r="I234" s="486" t="s">
        <v>734</v>
      </c>
      <c r="J234" s="486" t="s">
        <v>764</v>
      </c>
      <c r="K234" s="483" t="s">
        <v>738</v>
      </c>
      <c r="L234" s="493">
        <v>3</v>
      </c>
      <c r="M234" s="450" t="s">
        <v>726</v>
      </c>
      <c r="N234" s="450" t="s">
        <v>736</v>
      </c>
      <c r="O234" s="450" t="s">
        <v>728</v>
      </c>
      <c r="P234" s="450" t="s">
        <v>92</v>
      </c>
      <c r="Q234" s="450" t="s">
        <v>729</v>
      </c>
      <c r="R234" s="485" t="s">
        <v>924</v>
      </c>
    </row>
    <row r="235" spans="2:18" ht="15" customHeight="1" x14ac:dyDescent="0.2">
      <c r="B235" s="131">
        <v>226</v>
      </c>
      <c r="C235" s="492">
        <v>45355</v>
      </c>
      <c r="D235" s="443" t="s">
        <v>76</v>
      </c>
      <c r="E235" s="486" t="s">
        <v>721</v>
      </c>
      <c r="F235" s="450" t="s">
        <v>864</v>
      </c>
      <c r="G235" s="451" t="s">
        <v>97</v>
      </c>
      <c r="H235" s="486" t="s">
        <v>733</v>
      </c>
      <c r="I235" s="486" t="s">
        <v>734</v>
      </c>
      <c r="J235" s="486" t="s">
        <v>764</v>
      </c>
      <c r="K235" s="483" t="s">
        <v>738</v>
      </c>
      <c r="L235" s="493">
        <v>3</v>
      </c>
      <c r="M235" s="450" t="s">
        <v>726</v>
      </c>
      <c r="N235" s="450" t="s">
        <v>736</v>
      </c>
      <c r="O235" s="450" t="s">
        <v>728</v>
      </c>
      <c r="P235" s="450" t="s">
        <v>92</v>
      </c>
      <c r="Q235" s="450" t="s">
        <v>729</v>
      </c>
      <c r="R235" s="485" t="s">
        <v>924</v>
      </c>
    </row>
    <row r="236" spans="2:18" ht="15" customHeight="1" x14ac:dyDescent="0.2">
      <c r="B236" s="131">
        <v>227</v>
      </c>
      <c r="C236" s="492">
        <v>45356</v>
      </c>
      <c r="D236" s="443" t="s">
        <v>94</v>
      </c>
      <c r="E236" s="486" t="s">
        <v>748</v>
      </c>
      <c r="F236" s="450" t="s">
        <v>925</v>
      </c>
      <c r="G236" s="486" t="s">
        <v>318</v>
      </c>
      <c r="H236" s="486" t="s">
        <v>722</v>
      </c>
      <c r="I236" s="486" t="s">
        <v>723</v>
      </c>
      <c r="J236" s="486" t="s">
        <v>724</v>
      </c>
      <c r="K236" s="486" t="s">
        <v>725</v>
      </c>
      <c r="L236" s="493">
        <v>3</v>
      </c>
      <c r="M236" s="450" t="s">
        <v>726</v>
      </c>
      <c r="N236" s="450" t="s">
        <v>727</v>
      </c>
      <c r="O236" s="450" t="s">
        <v>728</v>
      </c>
      <c r="P236" s="450" t="s">
        <v>760</v>
      </c>
      <c r="Q236" s="450" t="s">
        <v>729</v>
      </c>
      <c r="R236" s="485" t="s">
        <v>730</v>
      </c>
    </row>
    <row r="237" spans="2:18" ht="15" customHeight="1" x14ac:dyDescent="0.2">
      <c r="B237" s="131">
        <v>228</v>
      </c>
      <c r="C237" s="492">
        <v>45356</v>
      </c>
      <c r="D237" s="443" t="s">
        <v>94</v>
      </c>
      <c r="E237" s="486" t="s">
        <v>748</v>
      </c>
      <c r="F237" s="450" t="s">
        <v>926</v>
      </c>
      <c r="G237" s="486" t="s">
        <v>318</v>
      </c>
      <c r="H237" s="486" t="s">
        <v>722</v>
      </c>
      <c r="I237" s="486" t="s">
        <v>723</v>
      </c>
      <c r="J237" s="486" t="s">
        <v>724</v>
      </c>
      <c r="K237" s="486" t="s">
        <v>725</v>
      </c>
      <c r="L237" s="493">
        <v>3</v>
      </c>
      <c r="M237" s="450" t="s">
        <v>726</v>
      </c>
      <c r="N237" s="450" t="s">
        <v>727</v>
      </c>
      <c r="O237" s="450" t="s">
        <v>728</v>
      </c>
      <c r="P237" s="450" t="s">
        <v>760</v>
      </c>
      <c r="Q237" s="450" t="s">
        <v>729</v>
      </c>
      <c r="R237" s="485" t="s">
        <v>730</v>
      </c>
    </row>
    <row r="238" spans="2:18" ht="15" customHeight="1" x14ac:dyDescent="0.2">
      <c r="B238" s="131">
        <v>229</v>
      </c>
      <c r="C238" s="492">
        <v>45356</v>
      </c>
      <c r="D238" s="443" t="s">
        <v>76</v>
      </c>
      <c r="E238" s="486" t="s">
        <v>721</v>
      </c>
      <c r="F238" s="450" t="s">
        <v>927</v>
      </c>
      <c r="G238" s="486" t="s">
        <v>97</v>
      </c>
      <c r="H238" s="486" t="s">
        <v>722</v>
      </c>
      <c r="I238" s="486" t="s">
        <v>723</v>
      </c>
      <c r="J238" s="486" t="s">
        <v>724</v>
      </c>
      <c r="K238" s="486" t="s">
        <v>725</v>
      </c>
      <c r="L238" s="493">
        <v>3</v>
      </c>
      <c r="M238" s="450" t="s">
        <v>726</v>
      </c>
      <c r="N238" s="450" t="s">
        <v>727</v>
      </c>
      <c r="O238" s="450" t="s">
        <v>728</v>
      </c>
      <c r="P238" s="450" t="s">
        <v>760</v>
      </c>
      <c r="Q238" s="450" t="s">
        <v>729</v>
      </c>
      <c r="R238" s="485" t="s">
        <v>730</v>
      </c>
    </row>
    <row r="239" spans="2:18" ht="15" customHeight="1" x14ac:dyDescent="0.2">
      <c r="B239" s="131">
        <v>230</v>
      </c>
      <c r="C239" s="492">
        <v>45356</v>
      </c>
      <c r="D239" s="443" t="s">
        <v>76</v>
      </c>
      <c r="E239" s="486" t="s">
        <v>721</v>
      </c>
      <c r="F239" s="450" t="s">
        <v>927</v>
      </c>
      <c r="G239" s="486" t="s">
        <v>97</v>
      </c>
      <c r="H239" s="486" t="s">
        <v>722</v>
      </c>
      <c r="I239" s="486" t="s">
        <v>723</v>
      </c>
      <c r="J239" s="486" t="s">
        <v>724</v>
      </c>
      <c r="K239" s="444" t="s">
        <v>735</v>
      </c>
      <c r="L239" s="493">
        <v>3</v>
      </c>
      <c r="M239" s="450" t="s">
        <v>726</v>
      </c>
      <c r="N239" s="450" t="s">
        <v>727</v>
      </c>
      <c r="O239" s="450" t="s">
        <v>728</v>
      </c>
      <c r="P239" s="450" t="s">
        <v>760</v>
      </c>
      <c r="Q239" s="450" t="s">
        <v>729</v>
      </c>
      <c r="R239" s="485" t="s">
        <v>730</v>
      </c>
    </row>
    <row r="240" spans="2:18" ht="15" customHeight="1" x14ac:dyDescent="0.2">
      <c r="B240" s="131">
        <v>231</v>
      </c>
      <c r="C240" s="492">
        <v>45357</v>
      </c>
      <c r="D240" s="443" t="s">
        <v>94</v>
      </c>
      <c r="E240" s="486" t="s">
        <v>748</v>
      </c>
      <c r="F240" s="450" t="s">
        <v>928</v>
      </c>
      <c r="G240" s="486" t="s">
        <v>318</v>
      </c>
      <c r="H240" s="486" t="s">
        <v>722</v>
      </c>
      <c r="I240" s="486" t="s">
        <v>723</v>
      </c>
      <c r="J240" s="486" t="s">
        <v>724</v>
      </c>
      <c r="K240" s="483" t="s">
        <v>725</v>
      </c>
      <c r="L240" s="493">
        <v>3</v>
      </c>
      <c r="M240" s="450" t="s">
        <v>726</v>
      </c>
      <c r="N240" s="450" t="s">
        <v>727</v>
      </c>
      <c r="O240" s="450" t="s">
        <v>728</v>
      </c>
      <c r="P240" s="450" t="s">
        <v>92</v>
      </c>
      <c r="Q240" s="450" t="s">
        <v>729</v>
      </c>
      <c r="R240" s="485" t="s">
        <v>730</v>
      </c>
    </row>
    <row r="241" spans="2:18" ht="15" customHeight="1" x14ac:dyDescent="0.2">
      <c r="B241" s="131">
        <v>232</v>
      </c>
      <c r="C241" s="492">
        <v>45357</v>
      </c>
      <c r="D241" s="443" t="s">
        <v>94</v>
      </c>
      <c r="E241" s="486" t="s">
        <v>748</v>
      </c>
      <c r="F241" s="450" t="s">
        <v>929</v>
      </c>
      <c r="G241" s="486" t="s">
        <v>318</v>
      </c>
      <c r="H241" s="486" t="s">
        <v>722</v>
      </c>
      <c r="I241" s="486" t="s">
        <v>723</v>
      </c>
      <c r="J241" s="486" t="s">
        <v>724</v>
      </c>
      <c r="K241" s="483" t="s">
        <v>725</v>
      </c>
      <c r="L241" s="493">
        <v>3</v>
      </c>
      <c r="M241" s="450" t="s">
        <v>726</v>
      </c>
      <c r="N241" s="450" t="s">
        <v>727</v>
      </c>
      <c r="O241" s="450" t="s">
        <v>728</v>
      </c>
      <c r="P241" s="450" t="s">
        <v>92</v>
      </c>
      <c r="Q241" s="450" t="s">
        <v>729</v>
      </c>
      <c r="R241" s="485" t="s">
        <v>730</v>
      </c>
    </row>
    <row r="242" spans="2:18" ht="15" customHeight="1" x14ac:dyDescent="0.2">
      <c r="B242" s="131">
        <v>233</v>
      </c>
      <c r="C242" s="492">
        <v>45357</v>
      </c>
      <c r="D242" s="443" t="s">
        <v>94</v>
      </c>
      <c r="E242" s="486" t="s">
        <v>748</v>
      </c>
      <c r="F242" s="450" t="s">
        <v>930</v>
      </c>
      <c r="G242" s="486" t="s">
        <v>318</v>
      </c>
      <c r="H242" s="486" t="s">
        <v>722</v>
      </c>
      <c r="I242" s="486" t="s">
        <v>723</v>
      </c>
      <c r="J242" s="486" t="s">
        <v>724</v>
      </c>
      <c r="K242" s="483" t="s">
        <v>725</v>
      </c>
      <c r="L242" s="493">
        <v>3</v>
      </c>
      <c r="M242" s="450" t="s">
        <v>726</v>
      </c>
      <c r="N242" s="450" t="s">
        <v>727</v>
      </c>
      <c r="O242" s="450" t="s">
        <v>728</v>
      </c>
      <c r="P242" s="450" t="s">
        <v>92</v>
      </c>
      <c r="Q242" s="450" t="s">
        <v>729</v>
      </c>
      <c r="R242" s="485" t="s">
        <v>730</v>
      </c>
    </row>
    <row r="243" spans="2:18" ht="15" customHeight="1" x14ac:dyDescent="0.2">
      <c r="B243" s="131">
        <v>234</v>
      </c>
      <c r="C243" s="492">
        <v>45357</v>
      </c>
      <c r="D243" s="443" t="s">
        <v>94</v>
      </c>
      <c r="E243" s="486" t="s">
        <v>748</v>
      </c>
      <c r="F243" s="450" t="s">
        <v>931</v>
      </c>
      <c r="G243" s="486" t="s">
        <v>318</v>
      </c>
      <c r="H243" s="486" t="s">
        <v>722</v>
      </c>
      <c r="I243" s="486" t="s">
        <v>723</v>
      </c>
      <c r="J243" s="486" t="s">
        <v>724</v>
      </c>
      <c r="K243" s="483" t="s">
        <v>725</v>
      </c>
      <c r="L243" s="493">
        <v>3</v>
      </c>
      <c r="M243" s="450" t="s">
        <v>726</v>
      </c>
      <c r="N243" s="450" t="s">
        <v>727</v>
      </c>
      <c r="O243" s="450" t="s">
        <v>728</v>
      </c>
      <c r="P243" s="450" t="s">
        <v>92</v>
      </c>
      <c r="Q243" s="450" t="s">
        <v>729</v>
      </c>
      <c r="R243" s="485" t="s">
        <v>730</v>
      </c>
    </row>
    <row r="244" spans="2:18" ht="15" customHeight="1" x14ac:dyDescent="0.2">
      <c r="B244" s="131">
        <v>235</v>
      </c>
      <c r="C244" s="482">
        <v>45357</v>
      </c>
      <c r="D244" s="443" t="s">
        <v>76</v>
      </c>
      <c r="E244" s="483" t="s">
        <v>721</v>
      </c>
      <c r="F244" s="443" t="s">
        <v>921</v>
      </c>
      <c r="G244" s="483" t="s">
        <v>97</v>
      </c>
      <c r="H244" s="483" t="s">
        <v>722</v>
      </c>
      <c r="I244" s="483" t="s">
        <v>723</v>
      </c>
      <c r="J244" s="483" t="s">
        <v>724</v>
      </c>
      <c r="K244" s="483" t="s">
        <v>725</v>
      </c>
      <c r="L244" s="484">
        <v>2</v>
      </c>
      <c r="M244" s="443" t="s">
        <v>726</v>
      </c>
      <c r="N244" s="443" t="s">
        <v>727</v>
      </c>
      <c r="O244" s="443" t="s">
        <v>728</v>
      </c>
      <c r="P244" s="443" t="s">
        <v>92</v>
      </c>
      <c r="Q244" s="443" t="s">
        <v>729</v>
      </c>
      <c r="R244" s="485" t="s">
        <v>920</v>
      </c>
    </row>
    <row r="245" spans="2:18" ht="15" customHeight="1" x14ac:dyDescent="0.2">
      <c r="B245" s="131">
        <v>236</v>
      </c>
      <c r="C245" s="492">
        <v>45357</v>
      </c>
      <c r="D245" s="443" t="s">
        <v>76</v>
      </c>
      <c r="E245" s="486" t="s">
        <v>721</v>
      </c>
      <c r="F245" s="450" t="s">
        <v>871</v>
      </c>
      <c r="G245" s="486" t="s">
        <v>97</v>
      </c>
      <c r="H245" s="486" t="s">
        <v>722</v>
      </c>
      <c r="I245" s="486" t="s">
        <v>723</v>
      </c>
      <c r="J245" s="486" t="s">
        <v>724</v>
      </c>
      <c r="K245" s="483" t="s">
        <v>735</v>
      </c>
      <c r="L245" s="493">
        <v>3</v>
      </c>
      <c r="M245" s="450" t="s">
        <v>726</v>
      </c>
      <c r="N245" s="450" t="s">
        <v>727</v>
      </c>
      <c r="O245" s="450" t="s">
        <v>728</v>
      </c>
      <c r="P245" s="450" t="s">
        <v>92</v>
      </c>
      <c r="Q245" s="450" t="s">
        <v>729</v>
      </c>
      <c r="R245" s="485" t="s">
        <v>730</v>
      </c>
    </row>
    <row r="246" spans="2:18" ht="15" customHeight="1" x14ac:dyDescent="0.2">
      <c r="B246" s="131">
        <v>237</v>
      </c>
      <c r="C246" s="492">
        <v>45357</v>
      </c>
      <c r="D246" s="443" t="s">
        <v>76</v>
      </c>
      <c r="E246" s="486" t="s">
        <v>721</v>
      </c>
      <c r="F246" s="450" t="s">
        <v>932</v>
      </c>
      <c r="G246" s="486" t="s">
        <v>97</v>
      </c>
      <c r="H246" s="486" t="s">
        <v>722</v>
      </c>
      <c r="I246" s="486" t="s">
        <v>723</v>
      </c>
      <c r="J246" s="486" t="s">
        <v>724</v>
      </c>
      <c r="K246" s="483" t="s">
        <v>735</v>
      </c>
      <c r="L246" s="493">
        <v>3</v>
      </c>
      <c r="M246" s="450" t="s">
        <v>726</v>
      </c>
      <c r="N246" s="450" t="s">
        <v>727</v>
      </c>
      <c r="O246" s="450" t="s">
        <v>728</v>
      </c>
      <c r="P246" s="450" t="s">
        <v>92</v>
      </c>
      <c r="Q246" s="450" t="s">
        <v>729</v>
      </c>
      <c r="R246" s="485" t="s">
        <v>730</v>
      </c>
    </row>
    <row r="247" spans="2:18" ht="15" customHeight="1" x14ac:dyDescent="0.2">
      <c r="B247" s="131">
        <v>238</v>
      </c>
      <c r="C247" s="492">
        <v>45357</v>
      </c>
      <c r="D247" s="443" t="s">
        <v>76</v>
      </c>
      <c r="E247" s="483" t="s">
        <v>721</v>
      </c>
      <c r="F247" s="450" t="s">
        <v>933</v>
      </c>
      <c r="G247" s="486" t="s">
        <v>97</v>
      </c>
      <c r="H247" s="486" t="s">
        <v>770</v>
      </c>
      <c r="I247" s="486" t="s">
        <v>734</v>
      </c>
      <c r="J247" s="486" t="s">
        <v>771</v>
      </c>
      <c r="K247" s="483" t="s">
        <v>772</v>
      </c>
      <c r="L247" s="493">
        <v>0</v>
      </c>
      <c r="M247" s="450" t="s">
        <v>726</v>
      </c>
      <c r="N247" s="450" t="s">
        <v>727</v>
      </c>
      <c r="O247" s="450" t="s">
        <v>728</v>
      </c>
      <c r="P247" s="450" t="s">
        <v>92</v>
      </c>
      <c r="Q247" s="450" t="s">
        <v>729</v>
      </c>
      <c r="R247" s="485" t="s">
        <v>934</v>
      </c>
    </row>
    <row r="248" spans="2:18" ht="15" customHeight="1" x14ac:dyDescent="0.2">
      <c r="B248" s="131">
        <v>239</v>
      </c>
      <c r="C248" s="492">
        <v>45358</v>
      </c>
      <c r="D248" s="443" t="s">
        <v>76</v>
      </c>
      <c r="E248" s="483" t="s">
        <v>900</v>
      </c>
      <c r="F248" s="450" t="s">
        <v>935</v>
      </c>
      <c r="G248" s="486" t="s">
        <v>936</v>
      </c>
      <c r="H248" s="486" t="s">
        <v>722</v>
      </c>
      <c r="I248" s="486" t="s">
        <v>723</v>
      </c>
      <c r="J248" s="486" t="s">
        <v>724</v>
      </c>
      <c r="K248" s="483" t="s">
        <v>743</v>
      </c>
      <c r="L248" s="493">
        <v>6</v>
      </c>
      <c r="M248" s="450" t="s">
        <v>726</v>
      </c>
      <c r="N248" s="450" t="s">
        <v>727</v>
      </c>
      <c r="O248" s="450" t="s">
        <v>728</v>
      </c>
      <c r="P248" s="450" t="s">
        <v>92</v>
      </c>
      <c r="Q248" s="450" t="s">
        <v>729</v>
      </c>
      <c r="R248" s="485" t="s">
        <v>730</v>
      </c>
    </row>
    <row r="249" spans="2:18" ht="15" customHeight="1" x14ac:dyDescent="0.2">
      <c r="B249" s="131">
        <v>240</v>
      </c>
      <c r="C249" s="492">
        <v>45358</v>
      </c>
      <c r="D249" s="443" t="s">
        <v>76</v>
      </c>
      <c r="E249" s="483" t="s">
        <v>900</v>
      </c>
      <c r="F249" s="450" t="s">
        <v>935</v>
      </c>
      <c r="G249" s="486" t="s">
        <v>936</v>
      </c>
      <c r="H249" s="486" t="s">
        <v>722</v>
      </c>
      <c r="I249" s="486" t="s">
        <v>723</v>
      </c>
      <c r="J249" s="486" t="s">
        <v>724</v>
      </c>
      <c r="K249" s="483" t="s">
        <v>937</v>
      </c>
      <c r="L249" s="493">
        <v>3</v>
      </c>
      <c r="M249" s="450" t="s">
        <v>726</v>
      </c>
      <c r="N249" s="450" t="s">
        <v>727</v>
      </c>
      <c r="O249" s="450" t="s">
        <v>728</v>
      </c>
      <c r="P249" s="450" t="s">
        <v>92</v>
      </c>
      <c r="Q249" s="450" t="s">
        <v>729</v>
      </c>
      <c r="R249" s="485" t="s">
        <v>730</v>
      </c>
    </row>
    <row r="250" spans="2:18" ht="15" customHeight="1" x14ac:dyDescent="0.2">
      <c r="B250" s="131">
        <v>241</v>
      </c>
      <c r="C250" s="492">
        <v>45358</v>
      </c>
      <c r="D250" s="443" t="s">
        <v>76</v>
      </c>
      <c r="E250" s="483" t="s">
        <v>900</v>
      </c>
      <c r="F250" s="450" t="s">
        <v>935</v>
      </c>
      <c r="G250" s="486" t="s">
        <v>936</v>
      </c>
      <c r="H250" s="486" t="s">
        <v>722</v>
      </c>
      <c r="I250" s="486" t="s">
        <v>723</v>
      </c>
      <c r="J250" s="486" t="s">
        <v>724</v>
      </c>
      <c r="K250" s="483" t="s">
        <v>725</v>
      </c>
      <c r="L250" s="493">
        <v>2</v>
      </c>
      <c r="M250" s="450" t="s">
        <v>726</v>
      </c>
      <c r="N250" s="450" t="s">
        <v>727</v>
      </c>
      <c r="O250" s="450" t="s">
        <v>728</v>
      </c>
      <c r="P250" s="450" t="s">
        <v>92</v>
      </c>
      <c r="Q250" s="450" t="s">
        <v>729</v>
      </c>
      <c r="R250" s="485" t="s">
        <v>730</v>
      </c>
    </row>
    <row r="251" spans="2:18" ht="15" customHeight="1" x14ac:dyDescent="0.2">
      <c r="B251" s="131">
        <v>242</v>
      </c>
      <c r="C251" s="492">
        <v>45358</v>
      </c>
      <c r="D251" s="443" t="s">
        <v>94</v>
      </c>
      <c r="E251" s="483" t="s">
        <v>748</v>
      </c>
      <c r="F251" s="450" t="s">
        <v>938</v>
      </c>
      <c r="G251" s="486" t="s">
        <v>318</v>
      </c>
      <c r="H251" s="486" t="s">
        <v>722</v>
      </c>
      <c r="I251" s="486" t="s">
        <v>723</v>
      </c>
      <c r="J251" s="486" t="s">
        <v>724</v>
      </c>
      <c r="K251" s="483" t="s">
        <v>725</v>
      </c>
      <c r="L251" s="493">
        <v>3</v>
      </c>
      <c r="M251" s="450" t="s">
        <v>726</v>
      </c>
      <c r="N251" s="450" t="s">
        <v>727</v>
      </c>
      <c r="O251" s="450" t="s">
        <v>728</v>
      </c>
      <c r="P251" s="450" t="s">
        <v>760</v>
      </c>
      <c r="Q251" s="450" t="s">
        <v>729</v>
      </c>
      <c r="R251" s="485" t="s">
        <v>730</v>
      </c>
    </row>
    <row r="252" spans="2:18" ht="15" customHeight="1" x14ac:dyDescent="0.2">
      <c r="B252" s="131">
        <v>243</v>
      </c>
      <c r="C252" s="492">
        <v>45358</v>
      </c>
      <c r="D252" s="443" t="s">
        <v>94</v>
      </c>
      <c r="E252" s="486" t="s">
        <v>748</v>
      </c>
      <c r="F252" s="450" t="s">
        <v>939</v>
      </c>
      <c r="G252" s="486" t="s">
        <v>318</v>
      </c>
      <c r="H252" s="486" t="s">
        <v>722</v>
      </c>
      <c r="I252" s="486" t="s">
        <v>723</v>
      </c>
      <c r="J252" s="486" t="s">
        <v>724</v>
      </c>
      <c r="K252" s="483" t="s">
        <v>725</v>
      </c>
      <c r="L252" s="493">
        <v>3</v>
      </c>
      <c r="M252" s="450" t="s">
        <v>726</v>
      </c>
      <c r="N252" s="450" t="s">
        <v>727</v>
      </c>
      <c r="O252" s="450" t="s">
        <v>728</v>
      </c>
      <c r="P252" s="450" t="s">
        <v>760</v>
      </c>
      <c r="Q252" s="450" t="s">
        <v>729</v>
      </c>
      <c r="R252" s="485" t="s">
        <v>730</v>
      </c>
    </row>
    <row r="253" spans="2:18" ht="15" customHeight="1" x14ac:dyDescent="0.2">
      <c r="B253" s="131">
        <v>244</v>
      </c>
      <c r="C253" s="482">
        <v>45358</v>
      </c>
      <c r="D253" s="443" t="s">
        <v>94</v>
      </c>
      <c r="E253" s="483" t="s">
        <v>748</v>
      </c>
      <c r="F253" s="443" t="s">
        <v>940</v>
      </c>
      <c r="G253" s="486" t="s">
        <v>318</v>
      </c>
      <c r="H253" s="486" t="s">
        <v>722</v>
      </c>
      <c r="I253" s="486" t="s">
        <v>723</v>
      </c>
      <c r="J253" s="486" t="s">
        <v>724</v>
      </c>
      <c r="K253" s="483" t="s">
        <v>725</v>
      </c>
      <c r="L253" s="493">
        <v>3</v>
      </c>
      <c r="M253" s="450" t="s">
        <v>726</v>
      </c>
      <c r="N253" s="450" t="s">
        <v>727</v>
      </c>
      <c r="O253" s="450" t="s">
        <v>728</v>
      </c>
      <c r="P253" s="450" t="s">
        <v>760</v>
      </c>
      <c r="Q253" s="450" t="s">
        <v>729</v>
      </c>
      <c r="R253" s="485" t="s">
        <v>730</v>
      </c>
    </row>
    <row r="254" spans="2:18" ht="15" customHeight="1" x14ac:dyDescent="0.2">
      <c r="B254" s="131">
        <v>245</v>
      </c>
      <c r="C254" s="482">
        <v>45359</v>
      </c>
      <c r="D254" s="443" t="s">
        <v>76</v>
      </c>
      <c r="E254" s="483" t="s">
        <v>721</v>
      </c>
      <c r="F254" s="443" t="s">
        <v>941</v>
      </c>
      <c r="G254" s="486" t="s">
        <v>97</v>
      </c>
      <c r="H254" s="486" t="s">
        <v>722</v>
      </c>
      <c r="I254" s="486" t="s">
        <v>723</v>
      </c>
      <c r="J254" s="486" t="s">
        <v>724</v>
      </c>
      <c r="K254" s="486" t="s">
        <v>725</v>
      </c>
      <c r="L254" s="494">
        <v>3</v>
      </c>
      <c r="M254" s="450" t="s">
        <v>726</v>
      </c>
      <c r="N254" s="450" t="s">
        <v>727</v>
      </c>
      <c r="O254" s="450" t="s">
        <v>728</v>
      </c>
      <c r="P254" s="450" t="s">
        <v>92</v>
      </c>
      <c r="Q254" s="450" t="s">
        <v>729</v>
      </c>
      <c r="R254" s="485" t="s">
        <v>730</v>
      </c>
    </row>
    <row r="255" spans="2:18" ht="15" customHeight="1" x14ac:dyDescent="0.2">
      <c r="B255" s="131">
        <v>246</v>
      </c>
      <c r="C255" s="492">
        <v>45359</v>
      </c>
      <c r="D255" s="443" t="s">
        <v>76</v>
      </c>
      <c r="E255" s="486" t="s">
        <v>721</v>
      </c>
      <c r="F255" s="450" t="s">
        <v>942</v>
      </c>
      <c r="G255" s="486" t="s">
        <v>97</v>
      </c>
      <c r="H255" s="486" t="s">
        <v>722</v>
      </c>
      <c r="I255" s="486" t="s">
        <v>723</v>
      </c>
      <c r="J255" s="486" t="s">
        <v>724</v>
      </c>
      <c r="K255" s="483" t="s">
        <v>725</v>
      </c>
      <c r="L255" s="493">
        <v>1</v>
      </c>
      <c r="M255" s="450" t="s">
        <v>726</v>
      </c>
      <c r="N255" s="450" t="s">
        <v>727</v>
      </c>
      <c r="O255" s="450" t="s">
        <v>728</v>
      </c>
      <c r="P255" s="450" t="s">
        <v>92</v>
      </c>
      <c r="Q255" s="450" t="s">
        <v>729</v>
      </c>
      <c r="R255" s="485" t="s">
        <v>730</v>
      </c>
    </row>
    <row r="256" spans="2:18" ht="15" customHeight="1" x14ac:dyDescent="0.2">
      <c r="B256" s="131">
        <v>247</v>
      </c>
      <c r="C256" s="492">
        <v>45359</v>
      </c>
      <c r="D256" s="443" t="s">
        <v>76</v>
      </c>
      <c r="E256" s="486" t="s">
        <v>721</v>
      </c>
      <c r="F256" s="450" t="s">
        <v>779</v>
      </c>
      <c r="G256" s="486" t="s">
        <v>97</v>
      </c>
      <c r="H256" s="486" t="s">
        <v>786</v>
      </c>
      <c r="I256" s="486" t="s">
        <v>723</v>
      </c>
      <c r="J256" s="486" t="s">
        <v>768</v>
      </c>
      <c r="K256" s="483" t="s">
        <v>735</v>
      </c>
      <c r="L256" s="493">
        <v>3</v>
      </c>
      <c r="M256" s="450" t="s">
        <v>726</v>
      </c>
      <c r="N256" s="450" t="s">
        <v>727</v>
      </c>
      <c r="O256" s="450" t="s">
        <v>728</v>
      </c>
      <c r="P256" s="450" t="s">
        <v>92</v>
      </c>
      <c r="Q256" s="450" t="s">
        <v>729</v>
      </c>
      <c r="R256" s="485" t="s">
        <v>730</v>
      </c>
    </row>
    <row r="257" spans="2:18" ht="15" customHeight="1" x14ac:dyDescent="0.2">
      <c r="B257" s="131">
        <v>248</v>
      </c>
      <c r="C257" s="492">
        <v>45359</v>
      </c>
      <c r="D257" s="443" t="s">
        <v>76</v>
      </c>
      <c r="E257" s="486" t="s">
        <v>721</v>
      </c>
      <c r="F257" s="450" t="s">
        <v>866</v>
      </c>
      <c r="G257" s="486" t="s">
        <v>97</v>
      </c>
      <c r="H257" s="486" t="s">
        <v>733</v>
      </c>
      <c r="I257" s="486" t="s">
        <v>734</v>
      </c>
      <c r="J257" s="486" t="s">
        <v>764</v>
      </c>
      <c r="K257" s="483" t="s">
        <v>738</v>
      </c>
      <c r="L257" s="493">
        <v>3</v>
      </c>
      <c r="M257" s="450" t="s">
        <v>726</v>
      </c>
      <c r="N257" s="450" t="s">
        <v>736</v>
      </c>
      <c r="O257" s="450" t="s">
        <v>728</v>
      </c>
      <c r="P257" s="450" t="s">
        <v>92</v>
      </c>
      <c r="Q257" s="450" t="s">
        <v>729</v>
      </c>
      <c r="R257" s="475" t="s">
        <v>730</v>
      </c>
    </row>
    <row r="258" spans="2:18" ht="15" customHeight="1" x14ac:dyDescent="0.2">
      <c r="B258" s="131">
        <v>249</v>
      </c>
      <c r="C258" s="492">
        <v>45359</v>
      </c>
      <c r="D258" s="443" t="s">
        <v>76</v>
      </c>
      <c r="E258" s="486" t="s">
        <v>721</v>
      </c>
      <c r="F258" s="450" t="s">
        <v>866</v>
      </c>
      <c r="G258" s="486" t="s">
        <v>97</v>
      </c>
      <c r="H258" s="486" t="s">
        <v>733</v>
      </c>
      <c r="I258" s="486" t="s">
        <v>734</v>
      </c>
      <c r="J258" s="486" t="s">
        <v>764</v>
      </c>
      <c r="K258" s="483" t="s">
        <v>735</v>
      </c>
      <c r="L258" s="493">
        <v>3</v>
      </c>
      <c r="M258" s="450" t="s">
        <v>726</v>
      </c>
      <c r="N258" s="450" t="s">
        <v>736</v>
      </c>
      <c r="O258" s="450" t="s">
        <v>728</v>
      </c>
      <c r="P258" s="450" t="s">
        <v>92</v>
      </c>
      <c r="Q258" s="450" t="s">
        <v>729</v>
      </c>
      <c r="R258" s="485" t="s">
        <v>730</v>
      </c>
    </row>
    <row r="259" spans="2:18" ht="15" customHeight="1" x14ac:dyDescent="0.2">
      <c r="B259" s="131">
        <v>250</v>
      </c>
      <c r="C259" s="492">
        <v>45359</v>
      </c>
      <c r="D259" s="450" t="s">
        <v>94</v>
      </c>
      <c r="E259" s="486" t="s">
        <v>748</v>
      </c>
      <c r="F259" s="450" t="s">
        <v>943</v>
      </c>
      <c r="G259" s="486" t="s">
        <v>318</v>
      </c>
      <c r="H259" s="486" t="s">
        <v>722</v>
      </c>
      <c r="I259" s="486" t="s">
        <v>723</v>
      </c>
      <c r="J259" s="486" t="s">
        <v>724</v>
      </c>
      <c r="K259" s="483" t="s">
        <v>725</v>
      </c>
      <c r="L259" s="493">
        <v>3</v>
      </c>
      <c r="M259" s="450" t="s">
        <v>726</v>
      </c>
      <c r="N259" s="450" t="s">
        <v>727</v>
      </c>
      <c r="O259" s="450" t="s">
        <v>728</v>
      </c>
      <c r="P259" s="450" t="s">
        <v>760</v>
      </c>
      <c r="Q259" s="450" t="s">
        <v>729</v>
      </c>
      <c r="R259" s="485" t="s">
        <v>730</v>
      </c>
    </row>
    <row r="260" spans="2:18" ht="15" customHeight="1" x14ac:dyDescent="0.2">
      <c r="B260" s="131">
        <v>251</v>
      </c>
      <c r="C260" s="492">
        <v>45359</v>
      </c>
      <c r="D260" s="450" t="s">
        <v>94</v>
      </c>
      <c r="E260" s="486" t="s">
        <v>748</v>
      </c>
      <c r="F260" s="450" t="s">
        <v>944</v>
      </c>
      <c r="G260" s="486" t="s">
        <v>318</v>
      </c>
      <c r="H260" s="486" t="s">
        <v>722</v>
      </c>
      <c r="I260" s="486" t="s">
        <v>723</v>
      </c>
      <c r="J260" s="486" t="s">
        <v>724</v>
      </c>
      <c r="K260" s="483" t="s">
        <v>725</v>
      </c>
      <c r="L260" s="493">
        <v>3</v>
      </c>
      <c r="M260" s="450" t="s">
        <v>726</v>
      </c>
      <c r="N260" s="450" t="s">
        <v>727</v>
      </c>
      <c r="O260" s="450" t="s">
        <v>728</v>
      </c>
      <c r="P260" s="450" t="s">
        <v>760</v>
      </c>
      <c r="Q260" s="450" t="s">
        <v>729</v>
      </c>
      <c r="R260" s="485" t="s">
        <v>730</v>
      </c>
    </row>
    <row r="261" spans="2:18" ht="15" customHeight="1" x14ac:dyDescent="0.2">
      <c r="B261" s="131">
        <v>252</v>
      </c>
      <c r="C261" s="492">
        <v>45360</v>
      </c>
      <c r="D261" s="450" t="s">
        <v>94</v>
      </c>
      <c r="E261" s="486" t="s">
        <v>748</v>
      </c>
      <c r="F261" s="450" t="s">
        <v>945</v>
      </c>
      <c r="G261" s="486" t="s">
        <v>318</v>
      </c>
      <c r="H261" s="486" t="s">
        <v>722</v>
      </c>
      <c r="I261" s="486" t="s">
        <v>723</v>
      </c>
      <c r="J261" s="486" t="s">
        <v>724</v>
      </c>
      <c r="K261" s="483" t="s">
        <v>725</v>
      </c>
      <c r="L261" s="493">
        <v>3</v>
      </c>
      <c r="M261" s="450" t="s">
        <v>726</v>
      </c>
      <c r="N261" s="450" t="s">
        <v>727</v>
      </c>
      <c r="O261" s="450" t="s">
        <v>728</v>
      </c>
      <c r="P261" s="450" t="s">
        <v>760</v>
      </c>
      <c r="Q261" s="450" t="s">
        <v>729</v>
      </c>
      <c r="R261" s="485" t="s">
        <v>730</v>
      </c>
    </row>
    <row r="262" spans="2:18" ht="15" customHeight="1" x14ac:dyDescent="0.2">
      <c r="B262" s="131">
        <v>253</v>
      </c>
      <c r="C262" s="492">
        <v>45360</v>
      </c>
      <c r="D262" s="450" t="s">
        <v>94</v>
      </c>
      <c r="E262" s="486" t="s">
        <v>748</v>
      </c>
      <c r="F262" s="450" t="s">
        <v>946</v>
      </c>
      <c r="G262" s="486" t="s">
        <v>318</v>
      </c>
      <c r="H262" s="486" t="s">
        <v>722</v>
      </c>
      <c r="I262" s="486" t="s">
        <v>723</v>
      </c>
      <c r="J262" s="486" t="s">
        <v>724</v>
      </c>
      <c r="K262" s="483" t="s">
        <v>725</v>
      </c>
      <c r="L262" s="493">
        <v>3</v>
      </c>
      <c r="M262" s="450" t="s">
        <v>726</v>
      </c>
      <c r="N262" s="450" t="s">
        <v>727</v>
      </c>
      <c r="O262" s="450" t="s">
        <v>728</v>
      </c>
      <c r="P262" s="450" t="s">
        <v>760</v>
      </c>
      <c r="Q262" s="450" t="s">
        <v>729</v>
      </c>
      <c r="R262" s="485" t="s">
        <v>730</v>
      </c>
    </row>
    <row r="263" spans="2:18" ht="15" customHeight="1" x14ac:dyDescent="0.2">
      <c r="B263" s="131">
        <v>254</v>
      </c>
      <c r="C263" s="492">
        <v>45360</v>
      </c>
      <c r="D263" s="450" t="s">
        <v>94</v>
      </c>
      <c r="E263" s="486" t="s">
        <v>748</v>
      </c>
      <c r="F263" s="450" t="s">
        <v>947</v>
      </c>
      <c r="G263" s="486" t="s">
        <v>318</v>
      </c>
      <c r="H263" s="486" t="s">
        <v>722</v>
      </c>
      <c r="I263" s="486" t="s">
        <v>723</v>
      </c>
      <c r="J263" s="486" t="s">
        <v>724</v>
      </c>
      <c r="K263" s="483" t="s">
        <v>725</v>
      </c>
      <c r="L263" s="493">
        <v>3</v>
      </c>
      <c r="M263" s="450" t="s">
        <v>726</v>
      </c>
      <c r="N263" s="450" t="s">
        <v>727</v>
      </c>
      <c r="O263" s="450" t="s">
        <v>728</v>
      </c>
      <c r="P263" s="450" t="s">
        <v>760</v>
      </c>
      <c r="Q263" s="450" t="s">
        <v>729</v>
      </c>
      <c r="R263" s="485" t="s">
        <v>730</v>
      </c>
    </row>
    <row r="264" spans="2:18" ht="15" customHeight="1" x14ac:dyDescent="0.2">
      <c r="B264" s="131">
        <v>255</v>
      </c>
      <c r="C264" s="492">
        <v>45361</v>
      </c>
      <c r="D264" s="450" t="s">
        <v>94</v>
      </c>
      <c r="E264" s="486" t="s">
        <v>748</v>
      </c>
      <c r="F264" s="450" t="s">
        <v>948</v>
      </c>
      <c r="G264" s="486" t="s">
        <v>318</v>
      </c>
      <c r="H264" s="486" t="s">
        <v>722</v>
      </c>
      <c r="I264" s="486" t="s">
        <v>723</v>
      </c>
      <c r="J264" s="486" t="s">
        <v>724</v>
      </c>
      <c r="K264" s="483" t="s">
        <v>725</v>
      </c>
      <c r="L264" s="493">
        <v>3</v>
      </c>
      <c r="M264" s="450" t="s">
        <v>726</v>
      </c>
      <c r="N264" s="450" t="s">
        <v>727</v>
      </c>
      <c r="O264" s="450" t="s">
        <v>728</v>
      </c>
      <c r="P264" s="450" t="s">
        <v>760</v>
      </c>
      <c r="Q264" s="450" t="s">
        <v>729</v>
      </c>
      <c r="R264" s="485" t="s">
        <v>730</v>
      </c>
    </row>
    <row r="265" spans="2:18" ht="15" customHeight="1" x14ac:dyDescent="0.2">
      <c r="B265" s="131">
        <v>256</v>
      </c>
      <c r="C265" s="492">
        <v>45361</v>
      </c>
      <c r="D265" s="450" t="s">
        <v>94</v>
      </c>
      <c r="E265" s="486" t="s">
        <v>748</v>
      </c>
      <c r="F265" s="450" t="s">
        <v>949</v>
      </c>
      <c r="G265" s="486" t="s">
        <v>318</v>
      </c>
      <c r="H265" s="486" t="s">
        <v>722</v>
      </c>
      <c r="I265" s="486" t="s">
        <v>723</v>
      </c>
      <c r="J265" s="486" t="s">
        <v>724</v>
      </c>
      <c r="K265" s="486" t="s">
        <v>725</v>
      </c>
      <c r="L265" s="493">
        <v>3</v>
      </c>
      <c r="M265" s="450" t="s">
        <v>726</v>
      </c>
      <c r="N265" s="450" t="s">
        <v>727</v>
      </c>
      <c r="O265" s="450" t="s">
        <v>728</v>
      </c>
      <c r="P265" s="450" t="s">
        <v>760</v>
      </c>
      <c r="Q265" s="450" t="s">
        <v>729</v>
      </c>
      <c r="R265" s="485" t="s">
        <v>730</v>
      </c>
    </row>
    <row r="266" spans="2:18" ht="15" customHeight="1" x14ac:dyDescent="0.2">
      <c r="B266" s="131">
        <v>257</v>
      </c>
      <c r="C266" s="492">
        <v>45361</v>
      </c>
      <c r="D266" s="450" t="s">
        <v>94</v>
      </c>
      <c r="E266" s="486" t="s">
        <v>748</v>
      </c>
      <c r="F266" s="450" t="s">
        <v>741</v>
      </c>
      <c r="G266" s="486" t="s">
        <v>318</v>
      </c>
      <c r="H266" s="486" t="s">
        <v>722</v>
      </c>
      <c r="I266" s="486" t="s">
        <v>723</v>
      </c>
      <c r="J266" s="486" t="s">
        <v>724</v>
      </c>
      <c r="K266" s="483" t="s">
        <v>725</v>
      </c>
      <c r="L266" s="493">
        <v>3</v>
      </c>
      <c r="M266" s="450" t="s">
        <v>726</v>
      </c>
      <c r="N266" s="450" t="s">
        <v>727</v>
      </c>
      <c r="O266" s="450" t="s">
        <v>728</v>
      </c>
      <c r="P266" s="450" t="s">
        <v>760</v>
      </c>
      <c r="Q266" s="450" t="s">
        <v>729</v>
      </c>
      <c r="R266" s="485" t="s">
        <v>730</v>
      </c>
    </row>
    <row r="267" spans="2:18" ht="15" customHeight="1" x14ac:dyDescent="0.2">
      <c r="B267" s="131">
        <v>258</v>
      </c>
      <c r="C267" s="492">
        <v>45363</v>
      </c>
      <c r="D267" s="450" t="s">
        <v>94</v>
      </c>
      <c r="E267" s="486" t="s">
        <v>748</v>
      </c>
      <c r="F267" s="450" t="s">
        <v>737</v>
      </c>
      <c r="G267" s="486" t="s">
        <v>318</v>
      </c>
      <c r="H267" s="486" t="s">
        <v>722</v>
      </c>
      <c r="I267" s="486" t="s">
        <v>723</v>
      </c>
      <c r="J267" s="486" t="s">
        <v>724</v>
      </c>
      <c r="K267" s="483" t="s">
        <v>725</v>
      </c>
      <c r="L267" s="493">
        <v>3</v>
      </c>
      <c r="M267" s="450" t="s">
        <v>726</v>
      </c>
      <c r="N267" s="450" t="s">
        <v>727</v>
      </c>
      <c r="O267" s="450" t="s">
        <v>728</v>
      </c>
      <c r="P267" s="450" t="s">
        <v>760</v>
      </c>
      <c r="Q267" s="450" t="s">
        <v>729</v>
      </c>
      <c r="R267" s="485" t="s">
        <v>730</v>
      </c>
    </row>
    <row r="268" spans="2:18" ht="15" customHeight="1" x14ac:dyDescent="0.2">
      <c r="B268" s="131">
        <v>259</v>
      </c>
      <c r="C268" s="492">
        <v>45363</v>
      </c>
      <c r="D268" s="450" t="s">
        <v>94</v>
      </c>
      <c r="E268" s="486" t="s">
        <v>748</v>
      </c>
      <c r="F268" s="450" t="s">
        <v>950</v>
      </c>
      <c r="G268" s="486" t="s">
        <v>318</v>
      </c>
      <c r="H268" s="486" t="s">
        <v>722</v>
      </c>
      <c r="I268" s="486" t="s">
        <v>723</v>
      </c>
      <c r="J268" s="486" t="s">
        <v>724</v>
      </c>
      <c r="K268" s="486" t="s">
        <v>725</v>
      </c>
      <c r="L268" s="493">
        <v>3</v>
      </c>
      <c r="M268" s="450" t="s">
        <v>726</v>
      </c>
      <c r="N268" s="450" t="s">
        <v>727</v>
      </c>
      <c r="O268" s="450" t="s">
        <v>728</v>
      </c>
      <c r="P268" s="450" t="s">
        <v>760</v>
      </c>
      <c r="Q268" s="450" t="s">
        <v>729</v>
      </c>
      <c r="R268" s="485" t="s">
        <v>730</v>
      </c>
    </row>
    <row r="269" spans="2:18" ht="15" customHeight="1" x14ac:dyDescent="0.2">
      <c r="B269" s="131">
        <v>260</v>
      </c>
      <c r="C269" s="492">
        <v>45363</v>
      </c>
      <c r="D269" s="450" t="s">
        <v>94</v>
      </c>
      <c r="E269" s="486" t="s">
        <v>748</v>
      </c>
      <c r="F269" s="450" t="s">
        <v>854</v>
      </c>
      <c r="G269" s="486" t="s">
        <v>318</v>
      </c>
      <c r="H269" s="486" t="s">
        <v>722</v>
      </c>
      <c r="I269" s="486" t="s">
        <v>734</v>
      </c>
      <c r="J269" s="486" t="s">
        <v>951</v>
      </c>
      <c r="K269" s="483" t="s">
        <v>725</v>
      </c>
      <c r="L269" s="493">
        <v>3</v>
      </c>
      <c r="M269" s="450" t="s">
        <v>726</v>
      </c>
      <c r="N269" s="450" t="s">
        <v>727</v>
      </c>
      <c r="O269" s="450" t="s">
        <v>728</v>
      </c>
      <c r="P269" s="450" t="s">
        <v>760</v>
      </c>
      <c r="Q269" s="450" t="s">
        <v>729</v>
      </c>
      <c r="R269" s="485" t="s">
        <v>952</v>
      </c>
    </row>
    <row r="270" spans="2:18" ht="15" customHeight="1" x14ac:dyDescent="0.2">
      <c r="B270" s="131">
        <v>261</v>
      </c>
      <c r="C270" s="492">
        <v>45364</v>
      </c>
      <c r="D270" s="450" t="s">
        <v>94</v>
      </c>
      <c r="E270" s="486" t="s">
        <v>748</v>
      </c>
      <c r="F270" s="450" t="s">
        <v>953</v>
      </c>
      <c r="G270" s="486" t="s">
        <v>318</v>
      </c>
      <c r="H270" s="486" t="s">
        <v>722</v>
      </c>
      <c r="I270" s="486" t="s">
        <v>723</v>
      </c>
      <c r="J270" s="486" t="s">
        <v>724</v>
      </c>
      <c r="K270" s="483" t="s">
        <v>725</v>
      </c>
      <c r="L270" s="493">
        <v>3</v>
      </c>
      <c r="M270" s="450" t="s">
        <v>726</v>
      </c>
      <c r="N270" s="450" t="s">
        <v>727</v>
      </c>
      <c r="O270" s="450" t="s">
        <v>728</v>
      </c>
      <c r="P270" s="450" t="s">
        <v>760</v>
      </c>
      <c r="Q270" s="450" t="s">
        <v>729</v>
      </c>
      <c r="R270" s="485" t="s">
        <v>730</v>
      </c>
    </row>
    <row r="271" spans="2:18" ht="15" customHeight="1" x14ac:dyDescent="0.2">
      <c r="B271" s="131">
        <v>262</v>
      </c>
      <c r="C271" s="492">
        <v>45364</v>
      </c>
      <c r="D271" s="450" t="s">
        <v>94</v>
      </c>
      <c r="E271" s="486" t="s">
        <v>748</v>
      </c>
      <c r="F271" s="450" t="s">
        <v>954</v>
      </c>
      <c r="G271" s="486" t="s">
        <v>318</v>
      </c>
      <c r="H271" s="486" t="s">
        <v>722</v>
      </c>
      <c r="I271" s="486" t="s">
        <v>723</v>
      </c>
      <c r="J271" s="486" t="s">
        <v>724</v>
      </c>
      <c r="K271" s="483" t="s">
        <v>725</v>
      </c>
      <c r="L271" s="493">
        <v>3</v>
      </c>
      <c r="M271" s="450" t="s">
        <v>726</v>
      </c>
      <c r="N271" s="450" t="s">
        <v>727</v>
      </c>
      <c r="O271" s="450" t="s">
        <v>728</v>
      </c>
      <c r="P271" s="450" t="s">
        <v>760</v>
      </c>
      <c r="Q271" s="450" t="s">
        <v>729</v>
      </c>
      <c r="R271" s="485" t="s">
        <v>730</v>
      </c>
    </row>
    <row r="272" spans="2:18" ht="15" customHeight="1" x14ac:dyDescent="0.2">
      <c r="B272" s="131">
        <v>263</v>
      </c>
      <c r="C272" s="492">
        <v>45364</v>
      </c>
      <c r="D272" s="450" t="s">
        <v>94</v>
      </c>
      <c r="E272" s="486" t="s">
        <v>748</v>
      </c>
      <c r="F272" s="450" t="s">
        <v>955</v>
      </c>
      <c r="G272" s="486" t="s">
        <v>318</v>
      </c>
      <c r="H272" s="486" t="s">
        <v>722</v>
      </c>
      <c r="I272" s="486" t="s">
        <v>723</v>
      </c>
      <c r="J272" s="486" t="s">
        <v>724</v>
      </c>
      <c r="K272" s="483" t="s">
        <v>725</v>
      </c>
      <c r="L272" s="493">
        <v>3</v>
      </c>
      <c r="M272" s="450" t="s">
        <v>726</v>
      </c>
      <c r="N272" s="450" t="s">
        <v>727</v>
      </c>
      <c r="O272" s="450" t="s">
        <v>728</v>
      </c>
      <c r="P272" s="450" t="s">
        <v>760</v>
      </c>
      <c r="Q272" s="450" t="s">
        <v>729</v>
      </c>
      <c r="R272" s="485" t="s">
        <v>730</v>
      </c>
    </row>
    <row r="273" spans="2:18" ht="15" customHeight="1" x14ac:dyDescent="0.2">
      <c r="B273" s="131">
        <v>264</v>
      </c>
      <c r="C273" s="492">
        <v>45364</v>
      </c>
      <c r="D273" s="450" t="s">
        <v>94</v>
      </c>
      <c r="E273" s="486" t="s">
        <v>748</v>
      </c>
      <c r="F273" s="450" t="s">
        <v>856</v>
      </c>
      <c r="G273" s="486" t="s">
        <v>318</v>
      </c>
      <c r="H273" s="486" t="s">
        <v>722</v>
      </c>
      <c r="I273" s="486" t="s">
        <v>734</v>
      </c>
      <c r="J273" s="486" t="s">
        <v>951</v>
      </c>
      <c r="K273" s="486" t="s">
        <v>725</v>
      </c>
      <c r="L273" s="493">
        <v>3</v>
      </c>
      <c r="M273" s="450" t="s">
        <v>726</v>
      </c>
      <c r="N273" s="450" t="s">
        <v>727</v>
      </c>
      <c r="O273" s="450" t="s">
        <v>728</v>
      </c>
      <c r="P273" s="450" t="s">
        <v>760</v>
      </c>
      <c r="Q273" s="450" t="s">
        <v>729</v>
      </c>
      <c r="R273" s="485" t="s">
        <v>956</v>
      </c>
    </row>
    <row r="274" spans="2:18" ht="15" customHeight="1" x14ac:dyDescent="0.2">
      <c r="B274" s="131">
        <v>265</v>
      </c>
      <c r="C274" s="492">
        <v>45365</v>
      </c>
      <c r="D274" s="450" t="s">
        <v>94</v>
      </c>
      <c r="E274" s="486" t="s">
        <v>748</v>
      </c>
      <c r="F274" s="450" t="s">
        <v>957</v>
      </c>
      <c r="G274" s="486" t="s">
        <v>318</v>
      </c>
      <c r="H274" s="486" t="s">
        <v>722</v>
      </c>
      <c r="I274" s="486" t="s">
        <v>723</v>
      </c>
      <c r="J274" s="486" t="s">
        <v>724</v>
      </c>
      <c r="K274" s="483" t="s">
        <v>725</v>
      </c>
      <c r="L274" s="493">
        <v>3</v>
      </c>
      <c r="M274" s="450" t="s">
        <v>726</v>
      </c>
      <c r="N274" s="450" t="s">
        <v>727</v>
      </c>
      <c r="O274" s="450" t="s">
        <v>728</v>
      </c>
      <c r="P274" s="450" t="s">
        <v>760</v>
      </c>
      <c r="Q274" s="450" t="s">
        <v>729</v>
      </c>
      <c r="R274" s="485" t="s">
        <v>730</v>
      </c>
    </row>
    <row r="275" spans="2:18" ht="15" customHeight="1" x14ac:dyDescent="0.2">
      <c r="B275" s="131">
        <v>266</v>
      </c>
      <c r="C275" s="492">
        <v>45365</v>
      </c>
      <c r="D275" s="450" t="s">
        <v>94</v>
      </c>
      <c r="E275" s="486" t="s">
        <v>748</v>
      </c>
      <c r="F275" s="450" t="s">
        <v>958</v>
      </c>
      <c r="G275" s="486" t="s">
        <v>318</v>
      </c>
      <c r="H275" s="486" t="s">
        <v>722</v>
      </c>
      <c r="I275" s="486" t="s">
        <v>723</v>
      </c>
      <c r="J275" s="486" t="s">
        <v>724</v>
      </c>
      <c r="K275" s="486" t="s">
        <v>725</v>
      </c>
      <c r="L275" s="493">
        <v>3</v>
      </c>
      <c r="M275" s="450" t="s">
        <v>726</v>
      </c>
      <c r="N275" s="450" t="s">
        <v>727</v>
      </c>
      <c r="O275" s="450" t="s">
        <v>728</v>
      </c>
      <c r="P275" s="450" t="s">
        <v>760</v>
      </c>
      <c r="Q275" s="450" t="s">
        <v>729</v>
      </c>
      <c r="R275" s="485" t="s">
        <v>730</v>
      </c>
    </row>
    <row r="276" spans="2:18" ht="15" customHeight="1" x14ac:dyDescent="0.2">
      <c r="B276" s="131">
        <v>267</v>
      </c>
      <c r="C276" s="492">
        <v>45366</v>
      </c>
      <c r="D276" s="450" t="s">
        <v>94</v>
      </c>
      <c r="E276" s="486" t="s">
        <v>748</v>
      </c>
      <c r="F276" s="450" t="s">
        <v>959</v>
      </c>
      <c r="G276" s="486" t="s">
        <v>318</v>
      </c>
      <c r="H276" s="486" t="s">
        <v>722</v>
      </c>
      <c r="I276" s="486" t="s">
        <v>723</v>
      </c>
      <c r="J276" s="486" t="s">
        <v>724</v>
      </c>
      <c r="K276" s="483" t="s">
        <v>725</v>
      </c>
      <c r="L276" s="493">
        <v>3</v>
      </c>
      <c r="M276" s="450" t="s">
        <v>726</v>
      </c>
      <c r="N276" s="450" t="s">
        <v>727</v>
      </c>
      <c r="O276" s="450" t="s">
        <v>728</v>
      </c>
      <c r="P276" s="450" t="s">
        <v>760</v>
      </c>
      <c r="Q276" s="450" t="s">
        <v>729</v>
      </c>
      <c r="R276" s="485" t="s">
        <v>730</v>
      </c>
    </row>
    <row r="277" spans="2:18" ht="15" customHeight="1" x14ac:dyDescent="0.2">
      <c r="B277" s="131">
        <v>268</v>
      </c>
      <c r="C277" s="492">
        <v>45366</v>
      </c>
      <c r="D277" s="450" t="s">
        <v>94</v>
      </c>
      <c r="E277" s="486" t="s">
        <v>748</v>
      </c>
      <c r="F277" s="450" t="s">
        <v>960</v>
      </c>
      <c r="G277" s="486" t="s">
        <v>318</v>
      </c>
      <c r="H277" s="486" t="s">
        <v>722</v>
      </c>
      <c r="I277" s="486" t="s">
        <v>723</v>
      </c>
      <c r="J277" s="486" t="s">
        <v>724</v>
      </c>
      <c r="K277" s="486" t="s">
        <v>725</v>
      </c>
      <c r="L277" s="493">
        <v>3</v>
      </c>
      <c r="M277" s="450" t="s">
        <v>726</v>
      </c>
      <c r="N277" s="450" t="s">
        <v>727</v>
      </c>
      <c r="O277" s="450" t="s">
        <v>728</v>
      </c>
      <c r="P277" s="450" t="s">
        <v>760</v>
      </c>
      <c r="Q277" s="450" t="s">
        <v>729</v>
      </c>
      <c r="R277" s="485" t="s">
        <v>730</v>
      </c>
    </row>
    <row r="278" spans="2:18" ht="15" customHeight="1" x14ac:dyDescent="0.2">
      <c r="B278" s="131">
        <v>269</v>
      </c>
      <c r="C278" s="492">
        <v>45366</v>
      </c>
      <c r="D278" s="450" t="s">
        <v>94</v>
      </c>
      <c r="E278" s="486" t="s">
        <v>748</v>
      </c>
      <c r="F278" s="450" t="s">
        <v>798</v>
      </c>
      <c r="G278" s="486" t="s">
        <v>318</v>
      </c>
      <c r="H278" s="486" t="s">
        <v>722</v>
      </c>
      <c r="I278" s="486" t="s">
        <v>723</v>
      </c>
      <c r="J278" s="486" t="s">
        <v>724</v>
      </c>
      <c r="K278" s="483" t="s">
        <v>725</v>
      </c>
      <c r="L278" s="493">
        <v>3</v>
      </c>
      <c r="M278" s="450" t="s">
        <v>726</v>
      </c>
      <c r="N278" s="450" t="s">
        <v>727</v>
      </c>
      <c r="O278" s="450" t="s">
        <v>728</v>
      </c>
      <c r="P278" s="450" t="s">
        <v>760</v>
      </c>
      <c r="Q278" s="450" t="s">
        <v>729</v>
      </c>
      <c r="R278" s="485" t="s">
        <v>730</v>
      </c>
    </row>
    <row r="279" spans="2:18" ht="15" customHeight="1" x14ac:dyDescent="0.2">
      <c r="B279" s="131">
        <v>270</v>
      </c>
      <c r="C279" s="492">
        <v>45367</v>
      </c>
      <c r="D279" s="450" t="s">
        <v>94</v>
      </c>
      <c r="E279" s="486" t="s">
        <v>748</v>
      </c>
      <c r="F279" s="450" t="s">
        <v>784</v>
      </c>
      <c r="G279" s="486" t="s">
        <v>318</v>
      </c>
      <c r="H279" s="486" t="s">
        <v>722</v>
      </c>
      <c r="I279" s="486" t="s">
        <v>723</v>
      </c>
      <c r="J279" s="486" t="s">
        <v>724</v>
      </c>
      <c r="K279" s="483" t="s">
        <v>743</v>
      </c>
      <c r="L279" s="493">
        <v>3</v>
      </c>
      <c r="M279" s="450" t="s">
        <v>726</v>
      </c>
      <c r="N279" s="450" t="s">
        <v>727</v>
      </c>
      <c r="O279" s="450" t="s">
        <v>728</v>
      </c>
      <c r="P279" s="450" t="s">
        <v>760</v>
      </c>
      <c r="Q279" s="450" t="s">
        <v>729</v>
      </c>
      <c r="R279" s="485" t="s">
        <v>730</v>
      </c>
    </row>
    <row r="280" spans="2:18" ht="15" customHeight="1" x14ac:dyDescent="0.2">
      <c r="B280" s="131">
        <v>271</v>
      </c>
      <c r="C280" s="492">
        <v>45367</v>
      </c>
      <c r="D280" s="450" t="s">
        <v>94</v>
      </c>
      <c r="E280" s="486" t="s">
        <v>748</v>
      </c>
      <c r="F280" s="450" t="s">
        <v>784</v>
      </c>
      <c r="G280" s="486" t="s">
        <v>318</v>
      </c>
      <c r="H280" s="486" t="s">
        <v>722</v>
      </c>
      <c r="I280" s="486" t="s">
        <v>723</v>
      </c>
      <c r="J280" s="486" t="s">
        <v>724</v>
      </c>
      <c r="K280" s="483" t="s">
        <v>725</v>
      </c>
      <c r="L280" s="493">
        <v>1</v>
      </c>
      <c r="M280" s="450" t="s">
        <v>726</v>
      </c>
      <c r="N280" s="450" t="s">
        <v>727</v>
      </c>
      <c r="O280" s="450" t="s">
        <v>728</v>
      </c>
      <c r="P280" s="450" t="s">
        <v>760</v>
      </c>
      <c r="Q280" s="450" t="s">
        <v>729</v>
      </c>
      <c r="R280" s="485" t="s">
        <v>730</v>
      </c>
    </row>
    <row r="281" spans="2:18" ht="15" customHeight="1" x14ac:dyDescent="0.2">
      <c r="B281" s="131">
        <v>272</v>
      </c>
      <c r="C281" s="492">
        <v>45367</v>
      </c>
      <c r="D281" s="450" t="s">
        <v>94</v>
      </c>
      <c r="E281" s="486" t="s">
        <v>748</v>
      </c>
      <c r="F281" s="450" t="s">
        <v>961</v>
      </c>
      <c r="G281" s="486" t="s">
        <v>318</v>
      </c>
      <c r="H281" s="486" t="s">
        <v>722</v>
      </c>
      <c r="I281" s="486" t="s">
        <v>723</v>
      </c>
      <c r="J281" s="486" t="s">
        <v>724</v>
      </c>
      <c r="K281" s="483" t="s">
        <v>743</v>
      </c>
      <c r="L281" s="493">
        <v>3</v>
      </c>
      <c r="M281" s="450" t="s">
        <v>726</v>
      </c>
      <c r="N281" s="450" t="s">
        <v>727</v>
      </c>
      <c r="O281" s="450" t="s">
        <v>728</v>
      </c>
      <c r="P281" s="450" t="s">
        <v>760</v>
      </c>
      <c r="Q281" s="450" t="s">
        <v>729</v>
      </c>
      <c r="R281" s="485" t="s">
        <v>730</v>
      </c>
    </row>
    <row r="282" spans="2:18" ht="15" customHeight="1" x14ac:dyDescent="0.2">
      <c r="B282" s="131">
        <v>273</v>
      </c>
      <c r="C282" s="492">
        <v>45367</v>
      </c>
      <c r="D282" s="450" t="s">
        <v>94</v>
      </c>
      <c r="E282" s="486" t="s">
        <v>748</v>
      </c>
      <c r="F282" s="450" t="s">
        <v>961</v>
      </c>
      <c r="G282" s="486" t="s">
        <v>318</v>
      </c>
      <c r="H282" s="486" t="s">
        <v>722</v>
      </c>
      <c r="I282" s="486" t="s">
        <v>723</v>
      </c>
      <c r="J282" s="486" t="s">
        <v>724</v>
      </c>
      <c r="K282" s="483" t="s">
        <v>725</v>
      </c>
      <c r="L282" s="493">
        <v>3</v>
      </c>
      <c r="M282" s="450" t="s">
        <v>726</v>
      </c>
      <c r="N282" s="450" t="s">
        <v>727</v>
      </c>
      <c r="O282" s="450" t="s">
        <v>728</v>
      </c>
      <c r="P282" s="450" t="s">
        <v>760</v>
      </c>
      <c r="Q282" s="450" t="s">
        <v>729</v>
      </c>
      <c r="R282" s="485" t="s">
        <v>730</v>
      </c>
    </row>
    <row r="283" spans="2:18" ht="15" customHeight="1" x14ac:dyDescent="0.2">
      <c r="B283" s="131">
        <v>274</v>
      </c>
      <c r="C283" s="492">
        <v>45367</v>
      </c>
      <c r="D283" s="450" t="s">
        <v>94</v>
      </c>
      <c r="E283" s="486" t="s">
        <v>748</v>
      </c>
      <c r="F283" s="450" t="s">
        <v>962</v>
      </c>
      <c r="G283" s="486" t="s">
        <v>318</v>
      </c>
      <c r="H283" s="486" t="s">
        <v>722</v>
      </c>
      <c r="I283" s="486" t="s">
        <v>723</v>
      </c>
      <c r="J283" s="486" t="s">
        <v>724</v>
      </c>
      <c r="K283" s="483" t="s">
        <v>743</v>
      </c>
      <c r="L283" s="493">
        <v>6</v>
      </c>
      <c r="M283" s="450" t="s">
        <v>726</v>
      </c>
      <c r="N283" s="450" t="s">
        <v>727</v>
      </c>
      <c r="O283" s="450" t="s">
        <v>728</v>
      </c>
      <c r="P283" s="450" t="s">
        <v>760</v>
      </c>
      <c r="Q283" s="450" t="s">
        <v>729</v>
      </c>
      <c r="R283" s="485" t="s">
        <v>730</v>
      </c>
    </row>
    <row r="284" spans="2:18" ht="15" customHeight="1" x14ac:dyDescent="0.2">
      <c r="B284" s="131">
        <v>275</v>
      </c>
      <c r="C284" s="492">
        <v>45367</v>
      </c>
      <c r="D284" s="450" t="s">
        <v>94</v>
      </c>
      <c r="E284" s="486" t="s">
        <v>748</v>
      </c>
      <c r="F284" s="450" t="s">
        <v>962</v>
      </c>
      <c r="G284" s="486" t="s">
        <v>318</v>
      </c>
      <c r="H284" s="486" t="s">
        <v>722</v>
      </c>
      <c r="I284" s="486" t="s">
        <v>723</v>
      </c>
      <c r="J284" s="486" t="s">
        <v>724</v>
      </c>
      <c r="K284" s="483" t="s">
        <v>725</v>
      </c>
      <c r="L284" s="493">
        <v>1</v>
      </c>
      <c r="M284" s="450" t="s">
        <v>726</v>
      </c>
      <c r="N284" s="450" t="s">
        <v>727</v>
      </c>
      <c r="O284" s="450" t="s">
        <v>728</v>
      </c>
      <c r="P284" s="450" t="s">
        <v>760</v>
      </c>
      <c r="Q284" s="450" t="s">
        <v>729</v>
      </c>
      <c r="R284" s="485" t="s">
        <v>730</v>
      </c>
    </row>
    <row r="285" spans="2:18" ht="15" customHeight="1" x14ac:dyDescent="0.2">
      <c r="B285" s="131">
        <v>276</v>
      </c>
      <c r="C285" s="492">
        <v>45367</v>
      </c>
      <c r="D285" s="450" t="s">
        <v>76</v>
      </c>
      <c r="E285" s="486" t="s">
        <v>721</v>
      </c>
      <c r="F285" s="450" t="s">
        <v>963</v>
      </c>
      <c r="G285" s="486" t="s">
        <v>93</v>
      </c>
      <c r="H285" s="486" t="s">
        <v>786</v>
      </c>
      <c r="I285" s="486" t="s">
        <v>734</v>
      </c>
      <c r="J285" s="486" t="s">
        <v>964</v>
      </c>
      <c r="K285" s="483" t="s">
        <v>965</v>
      </c>
      <c r="L285" s="493">
        <v>2</v>
      </c>
      <c r="M285" s="450" t="s">
        <v>726</v>
      </c>
      <c r="N285" s="450" t="s">
        <v>727</v>
      </c>
      <c r="O285" s="450" t="s">
        <v>728</v>
      </c>
      <c r="P285" s="450"/>
      <c r="Q285" s="450" t="s">
        <v>92</v>
      </c>
      <c r="R285" s="485" t="s">
        <v>730</v>
      </c>
    </row>
    <row r="286" spans="2:18" ht="15" customHeight="1" x14ac:dyDescent="0.2">
      <c r="B286" s="131">
        <v>277</v>
      </c>
      <c r="C286" s="492">
        <v>45367</v>
      </c>
      <c r="D286" s="450" t="s">
        <v>76</v>
      </c>
      <c r="E286" s="486" t="s">
        <v>721</v>
      </c>
      <c r="F286" s="450" t="s">
        <v>963</v>
      </c>
      <c r="G286" s="486" t="s">
        <v>93</v>
      </c>
      <c r="H286" s="486" t="s">
        <v>786</v>
      </c>
      <c r="I286" s="486" t="s">
        <v>734</v>
      </c>
      <c r="J286" s="486" t="s">
        <v>964</v>
      </c>
      <c r="K286" s="483" t="s">
        <v>966</v>
      </c>
      <c r="L286" s="493">
        <v>2</v>
      </c>
      <c r="M286" s="450" t="s">
        <v>726</v>
      </c>
      <c r="N286" s="450" t="s">
        <v>727</v>
      </c>
      <c r="O286" s="450" t="s">
        <v>728</v>
      </c>
      <c r="P286" s="450"/>
      <c r="Q286" s="450" t="s">
        <v>92</v>
      </c>
      <c r="R286" s="485" t="s">
        <v>730</v>
      </c>
    </row>
    <row r="287" spans="2:18" ht="15" customHeight="1" x14ac:dyDescent="0.2">
      <c r="B287" s="131">
        <v>278</v>
      </c>
      <c r="C287" s="492">
        <v>45368</v>
      </c>
      <c r="D287" s="450" t="s">
        <v>94</v>
      </c>
      <c r="E287" s="486" t="s">
        <v>748</v>
      </c>
      <c r="F287" s="450" t="s">
        <v>967</v>
      </c>
      <c r="G287" s="486" t="s">
        <v>318</v>
      </c>
      <c r="H287" s="486" t="s">
        <v>722</v>
      </c>
      <c r="I287" s="486" t="s">
        <v>723</v>
      </c>
      <c r="J287" s="486" t="s">
        <v>724</v>
      </c>
      <c r="K287" s="483" t="s">
        <v>725</v>
      </c>
      <c r="L287" s="493">
        <v>3</v>
      </c>
      <c r="M287" s="450" t="s">
        <v>726</v>
      </c>
      <c r="N287" s="450" t="s">
        <v>727</v>
      </c>
      <c r="O287" s="450" t="s">
        <v>728</v>
      </c>
      <c r="P287" s="450" t="s">
        <v>760</v>
      </c>
      <c r="Q287" s="450" t="s">
        <v>729</v>
      </c>
      <c r="R287" s="485" t="s">
        <v>730</v>
      </c>
    </row>
    <row r="288" spans="2:18" ht="15" customHeight="1" x14ac:dyDescent="0.2">
      <c r="B288" s="131">
        <v>279</v>
      </c>
      <c r="C288" s="492">
        <v>45368</v>
      </c>
      <c r="D288" s="450" t="s">
        <v>94</v>
      </c>
      <c r="E288" s="486" t="s">
        <v>748</v>
      </c>
      <c r="F288" s="450" t="s">
        <v>968</v>
      </c>
      <c r="G288" s="486" t="s">
        <v>318</v>
      </c>
      <c r="H288" s="486" t="s">
        <v>722</v>
      </c>
      <c r="I288" s="486" t="s">
        <v>723</v>
      </c>
      <c r="J288" s="486" t="s">
        <v>724</v>
      </c>
      <c r="K288" s="486" t="s">
        <v>725</v>
      </c>
      <c r="L288" s="493">
        <v>3</v>
      </c>
      <c r="M288" s="450" t="s">
        <v>726</v>
      </c>
      <c r="N288" s="450" t="s">
        <v>727</v>
      </c>
      <c r="O288" s="450" t="s">
        <v>728</v>
      </c>
      <c r="P288" s="450" t="s">
        <v>760</v>
      </c>
      <c r="Q288" s="450" t="s">
        <v>729</v>
      </c>
      <c r="R288" s="485" t="s">
        <v>730</v>
      </c>
    </row>
    <row r="289" spans="2:18" ht="15" customHeight="1" x14ac:dyDescent="0.2">
      <c r="B289" s="131">
        <v>280</v>
      </c>
      <c r="C289" s="492">
        <v>45368</v>
      </c>
      <c r="D289" s="450" t="s">
        <v>94</v>
      </c>
      <c r="E289" s="486" t="s">
        <v>748</v>
      </c>
      <c r="F289" s="450" t="s">
        <v>793</v>
      </c>
      <c r="G289" s="486" t="s">
        <v>318</v>
      </c>
      <c r="H289" s="486" t="s">
        <v>722</v>
      </c>
      <c r="I289" s="486" t="s">
        <v>723</v>
      </c>
      <c r="J289" s="486" t="s">
        <v>724</v>
      </c>
      <c r="K289" s="483" t="s">
        <v>725</v>
      </c>
      <c r="L289" s="493">
        <v>3</v>
      </c>
      <c r="M289" s="450" t="s">
        <v>726</v>
      </c>
      <c r="N289" s="450" t="s">
        <v>727</v>
      </c>
      <c r="O289" s="450" t="s">
        <v>728</v>
      </c>
      <c r="P289" s="450" t="s">
        <v>760</v>
      </c>
      <c r="Q289" s="450" t="s">
        <v>729</v>
      </c>
      <c r="R289" s="485" t="s">
        <v>730</v>
      </c>
    </row>
    <row r="290" spans="2:18" ht="15" customHeight="1" x14ac:dyDescent="0.2">
      <c r="B290" s="131">
        <v>281</v>
      </c>
      <c r="C290" s="492">
        <v>45368</v>
      </c>
      <c r="D290" s="450" t="s">
        <v>94</v>
      </c>
      <c r="E290" s="486" t="s">
        <v>748</v>
      </c>
      <c r="F290" s="450" t="s">
        <v>969</v>
      </c>
      <c r="G290" s="486" t="s">
        <v>318</v>
      </c>
      <c r="H290" s="486" t="s">
        <v>722</v>
      </c>
      <c r="I290" s="486" t="s">
        <v>723</v>
      </c>
      <c r="J290" s="486" t="s">
        <v>724</v>
      </c>
      <c r="K290" s="483" t="s">
        <v>725</v>
      </c>
      <c r="L290" s="493">
        <v>3</v>
      </c>
      <c r="M290" s="450" t="s">
        <v>726</v>
      </c>
      <c r="N290" s="450" t="s">
        <v>727</v>
      </c>
      <c r="O290" s="450" t="s">
        <v>728</v>
      </c>
      <c r="P290" s="450" t="s">
        <v>760</v>
      </c>
      <c r="Q290" s="450" t="s">
        <v>729</v>
      </c>
      <c r="R290" s="485" t="s">
        <v>730</v>
      </c>
    </row>
    <row r="291" spans="2:18" ht="15" customHeight="1" x14ac:dyDescent="0.2">
      <c r="B291" s="131">
        <v>282</v>
      </c>
      <c r="C291" s="492">
        <v>45368</v>
      </c>
      <c r="D291" s="450" t="s">
        <v>76</v>
      </c>
      <c r="E291" s="486" t="s">
        <v>721</v>
      </c>
      <c r="F291" s="450" t="s">
        <v>807</v>
      </c>
      <c r="G291" s="486" t="s">
        <v>93</v>
      </c>
      <c r="H291" s="486" t="s">
        <v>722</v>
      </c>
      <c r="I291" s="486" t="s">
        <v>723</v>
      </c>
      <c r="J291" s="486" t="s">
        <v>724</v>
      </c>
      <c r="K291" s="483" t="s">
        <v>725</v>
      </c>
      <c r="L291" s="493">
        <v>3</v>
      </c>
      <c r="M291" s="450" t="s">
        <v>726</v>
      </c>
      <c r="N291" s="450" t="s">
        <v>727</v>
      </c>
      <c r="O291" s="450" t="s">
        <v>728</v>
      </c>
      <c r="P291" s="450"/>
      <c r="Q291" s="450" t="s">
        <v>92</v>
      </c>
      <c r="R291" s="485" t="s">
        <v>730</v>
      </c>
    </row>
    <row r="292" spans="2:18" ht="15" customHeight="1" x14ac:dyDescent="0.2">
      <c r="B292" s="131">
        <v>283</v>
      </c>
      <c r="C292" s="492">
        <v>45368</v>
      </c>
      <c r="D292" s="450" t="s">
        <v>76</v>
      </c>
      <c r="E292" s="486" t="s">
        <v>721</v>
      </c>
      <c r="F292" s="450" t="s">
        <v>799</v>
      </c>
      <c r="G292" s="486" t="s">
        <v>93</v>
      </c>
      <c r="H292" s="486" t="s">
        <v>722</v>
      </c>
      <c r="I292" s="486" t="s">
        <v>723</v>
      </c>
      <c r="J292" s="486" t="s">
        <v>724</v>
      </c>
      <c r="K292" s="483" t="s">
        <v>725</v>
      </c>
      <c r="L292" s="493">
        <v>2</v>
      </c>
      <c r="M292" s="450" t="s">
        <v>726</v>
      </c>
      <c r="N292" s="450" t="s">
        <v>727</v>
      </c>
      <c r="O292" s="450" t="s">
        <v>728</v>
      </c>
      <c r="P292" s="450"/>
      <c r="Q292" s="450" t="s">
        <v>92</v>
      </c>
      <c r="R292" s="485" t="s">
        <v>730</v>
      </c>
    </row>
    <row r="293" spans="2:18" ht="15" customHeight="1" x14ac:dyDescent="0.2">
      <c r="B293" s="131">
        <v>284</v>
      </c>
      <c r="C293" s="482">
        <v>45369</v>
      </c>
      <c r="D293" s="443" t="s">
        <v>76</v>
      </c>
      <c r="E293" s="483" t="s">
        <v>721</v>
      </c>
      <c r="F293" s="450" t="s">
        <v>829</v>
      </c>
      <c r="G293" s="486" t="s">
        <v>91</v>
      </c>
      <c r="H293" s="486" t="s">
        <v>722</v>
      </c>
      <c r="I293" s="486" t="s">
        <v>723</v>
      </c>
      <c r="J293" s="486" t="s">
        <v>768</v>
      </c>
      <c r="K293" s="483" t="s">
        <v>783</v>
      </c>
      <c r="L293" s="484">
        <v>3</v>
      </c>
      <c r="M293" s="450" t="s">
        <v>726</v>
      </c>
      <c r="N293" s="450" t="s">
        <v>727</v>
      </c>
      <c r="O293" s="450" t="s">
        <v>728</v>
      </c>
      <c r="P293" s="450"/>
      <c r="Q293" s="450" t="s">
        <v>92</v>
      </c>
      <c r="R293" s="485" t="s">
        <v>730</v>
      </c>
    </row>
    <row r="294" spans="2:18" ht="15" customHeight="1" x14ac:dyDescent="0.2">
      <c r="B294" s="131">
        <v>285</v>
      </c>
      <c r="C294" s="482">
        <v>45369</v>
      </c>
      <c r="D294" s="443" t="s">
        <v>76</v>
      </c>
      <c r="E294" s="483" t="s">
        <v>721</v>
      </c>
      <c r="F294" s="450" t="s">
        <v>829</v>
      </c>
      <c r="G294" s="486" t="s">
        <v>91</v>
      </c>
      <c r="H294" s="486" t="s">
        <v>722</v>
      </c>
      <c r="I294" s="486" t="s">
        <v>723</v>
      </c>
      <c r="J294" s="486" t="s">
        <v>724</v>
      </c>
      <c r="K294" s="483" t="s">
        <v>937</v>
      </c>
      <c r="L294" s="484">
        <v>3</v>
      </c>
      <c r="M294" s="450" t="s">
        <v>726</v>
      </c>
      <c r="N294" s="450" t="s">
        <v>727</v>
      </c>
      <c r="O294" s="450" t="s">
        <v>728</v>
      </c>
      <c r="P294" s="450"/>
      <c r="Q294" s="450" t="s">
        <v>92</v>
      </c>
      <c r="R294" s="485" t="s">
        <v>730</v>
      </c>
    </row>
    <row r="295" spans="2:18" ht="15" customHeight="1" x14ac:dyDescent="0.2">
      <c r="B295" s="131">
        <v>286</v>
      </c>
      <c r="C295" s="482">
        <v>45369</v>
      </c>
      <c r="D295" s="443" t="s">
        <v>76</v>
      </c>
      <c r="E295" s="483" t="s">
        <v>721</v>
      </c>
      <c r="F295" s="450" t="s">
        <v>829</v>
      </c>
      <c r="G295" s="486" t="s">
        <v>91</v>
      </c>
      <c r="H295" s="486" t="s">
        <v>733</v>
      </c>
      <c r="I295" s="486" t="s">
        <v>734</v>
      </c>
      <c r="J295" s="486" t="s">
        <v>764</v>
      </c>
      <c r="K295" s="483" t="s">
        <v>725</v>
      </c>
      <c r="L295" s="484">
        <v>1</v>
      </c>
      <c r="M295" s="450" t="s">
        <v>726</v>
      </c>
      <c r="N295" s="450" t="s">
        <v>736</v>
      </c>
      <c r="O295" s="450" t="s">
        <v>728</v>
      </c>
      <c r="P295" s="450"/>
      <c r="Q295" s="450" t="s">
        <v>92</v>
      </c>
      <c r="R295" s="485" t="s">
        <v>730</v>
      </c>
    </row>
    <row r="296" spans="2:18" ht="15" customHeight="1" x14ac:dyDescent="0.2">
      <c r="B296" s="131">
        <v>287</v>
      </c>
      <c r="C296" s="482">
        <v>45369</v>
      </c>
      <c r="D296" s="443" t="s">
        <v>94</v>
      </c>
      <c r="E296" s="483" t="s">
        <v>748</v>
      </c>
      <c r="F296" s="443" t="s">
        <v>970</v>
      </c>
      <c r="G296" s="486" t="s">
        <v>318</v>
      </c>
      <c r="H296" s="486" t="s">
        <v>722</v>
      </c>
      <c r="I296" s="486" t="s">
        <v>723</v>
      </c>
      <c r="J296" s="486" t="s">
        <v>724</v>
      </c>
      <c r="K296" s="486" t="s">
        <v>725</v>
      </c>
      <c r="L296" s="493">
        <v>3</v>
      </c>
      <c r="M296" s="450" t="s">
        <v>726</v>
      </c>
      <c r="N296" s="450" t="s">
        <v>727</v>
      </c>
      <c r="O296" s="450" t="s">
        <v>728</v>
      </c>
      <c r="P296" s="450"/>
      <c r="Q296" s="450" t="s">
        <v>92</v>
      </c>
      <c r="R296" s="485" t="s">
        <v>730</v>
      </c>
    </row>
    <row r="297" spans="2:18" ht="15" customHeight="1" x14ac:dyDescent="0.2">
      <c r="B297" s="131">
        <v>288</v>
      </c>
      <c r="C297" s="492">
        <v>45369</v>
      </c>
      <c r="D297" s="443" t="s">
        <v>94</v>
      </c>
      <c r="E297" s="486" t="s">
        <v>748</v>
      </c>
      <c r="F297" s="450" t="s">
        <v>751</v>
      </c>
      <c r="G297" s="486" t="s">
        <v>318</v>
      </c>
      <c r="H297" s="486" t="s">
        <v>722</v>
      </c>
      <c r="I297" s="486" t="s">
        <v>723</v>
      </c>
      <c r="J297" s="486" t="s">
        <v>724</v>
      </c>
      <c r="K297" s="483" t="s">
        <v>725</v>
      </c>
      <c r="L297" s="493">
        <v>3</v>
      </c>
      <c r="M297" s="450" t="s">
        <v>726</v>
      </c>
      <c r="N297" s="450" t="s">
        <v>727</v>
      </c>
      <c r="O297" s="450" t="s">
        <v>728</v>
      </c>
      <c r="P297" s="450"/>
      <c r="Q297" s="450" t="s">
        <v>92</v>
      </c>
      <c r="R297" s="485" t="s">
        <v>730</v>
      </c>
    </row>
    <row r="298" spans="2:18" ht="15" customHeight="1" x14ac:dyDescent="0.2">
      <c r="B298" s="131">
        <v>289</v>
      </c>
      <c r="C298" s="492">
        <v>45369</v>
      </c>
      <c r="D298" s="443" t="s">
        <v>94</v>
      </c>
      <c r="E298" s="486" t="s">
        <v>748</v>
      </c>
      <c r="F298" s="450" t="s">
        <v>971</v>
      </c>
      <c r="G298" s="486" t="s">
        <v>318</v>
      </c>
      <c r="H298" s="486" t="s">
        <v>722</v>
      </c>
      <c r="I298" s="486" t="s">
        <v>723</v>
      </c>
      <c r="J298" s="486" t="s">
        <v>724</v>
      </c>
      <c r="K298" s="486" t="s">
        <v>743</v>
      </c>
      <c r="L298" s="493">
        <v>6</v>
      </c>
      <c r="M298" s="450" t="s">
        <v>726</v>
      </c>
      <c r="N298" s="450" t="s">
        <v>727</v>
      </c>
      <c r="O298" s="450" t="s">
        <v>728</v>
      </c>
      <c r="P298" s="450"/>
      <c r="Q298" s="450" t="s">
        <v>92</v>
      </c>
      <c r="R298" s="485" t="s">
        <v>730</v>
      </c>
    </row>
    <row r="299" spans="2:18" ht="15" customHeight="1" x14ac:dyDescent="0.2">
      <c r="B299" s="131">
        <v>290</v>
      </c>
      <c r="C299" s="492">
        <v>45370</v>
      </c>
      <c r="D299" s="443" t="s">
        <v>94</v>
      </c>
      <c r="E299" s="486" t="s">
        <v>748</v>
      </c>
      <c r="F299" s="450" t="s">
        <v>972</v>
      </c>
      <c r="G299" s="486" t="s">
        <v>318</v>
      </c>
      <c r="H299" s="486" t="s">
        <v>722</v>
      </c>
      <c r="I299" s="486" t="s">
        <v>723</v>
      </c>
      <c r="J299" s="486" t="s">
        <v>724</v>
      </c>
      <c r="K299" s="486" t="s">
        <v>725</v>
      </c>
      <c r="L299" s="493">
        <v>3</v>
      </c>
      <c r="M299" s="450" t="s">
        <v>726</v>
      </c>
      <c r="N299" s="450" t="s">
        <v>727</v>
      </c>
      <c r="O299" s="450" t="s">
        <v>728</v>
      </c>
      <c r="P299" s="450" t="s">
        <v>760</v>
      </c>
      <c r="Q299" s="450" t="s">
        <v>729</v>
      </c>
      <c r="R299" s="485" t="s">
        <v>730</v>
      </c>
    </row>
    <row r="300" spans="2:18" ht="15" customHeight="1" x14ac:dyDescent="0.2">
      <c r="B300" s="131">
        <v>291</v>
      </c>
      <c r="C300" s="492">
        <v>45370</v>
      </c>
      <c r="D300" s="450" t="s">
        <v>94</v>
      </c>
      <c r="E300" s="486" t="s">
        <v>748</v>
      </c>
      <c r="F300" s="450" t="s">
        <v>973</v>
      </c>
      <c r="G300" s="486" t="s">
        <v>318</v>
      </c>
      <c r="H300" s="486" t="s">
        <v>722</v>
      </c>
      <c r="I300" s="486" t="s">
        <v>723</v>
      </c>
      <c r="J300" s="486" t="s">
        <v>724</v>
      </c>
      <c r="K300" s="483" t="s">
        <v>725</v>
      </c>
      <c r="L300" s="493">
        <v>3</v>
      </c>
      <c r="M300" s="450" t="s">
        <v>726</v>
      </c>
      <c r="N300" s="450" t="s">
        <v>727</v>
      </c>
      <c r="O300" s="450" t="s">
        <v>728</v>
      </c>
      <c r="P300" s="450" t="s">
        <v>760</v>
      </c>
      <c r="Q300" s="450" t="s">
        <v>729</v>
      </c>
      <c r="R300" s="485" t="s">
        <v>730</v>
      </c>
    </row>
    <row r="301" spans="2:18" ht="15" customHeight="1" x14ac:dyDescent="0.2">
      <c r="B301" s="131">
        <v>292</v>
      </c>
      <c r="C301" s="492">
        <v>45370</v>
      </c>
      <c r="D301" s="450" t="s">
        <v>94</v>
      </c>
      <c r="E301" s="486" t="s">
        <v>748</v>
      </c>
      <c r="F301" s="450" t="s">
        <v>974</v>
      </c>
      <c r="G301" s="486" t="s">
        <v>318</v>
      </c>
      <c r="H301" s="486" t="s">
        <v>722</v>
      </c>
      <c r="I301" s="486" t="s">
        <v>723</v>
      </c>
      <c r="J301" s="486" t="s">
        <v>724</v>
      </c>
      <c r="K301" s="483" t="s">
        <v>725</v>
      </c>
      <c r="L301" s="493">
        <v>3</v>
      </c>
      <c r="M301" s="450" t="s">
        <v>726</v>
      </c>
      <c r="N301" s="450" t="s">
        <v>727</v>
      </c>
      <c r="O301" s="450" t="s">
        <v>728</v>
      </c>
      <c r="P301" s="450" t="s">
        <v>760</v>
      </c>
      <c r="Q301" s="450" t="s">
        <v>729</v>
      </c>
      <c r="R301" s="485" t="s">
        <v>730</v>
      </c>
    </row>
    <row r="302" spans="2:18" ht="15" customHeight="1" x14ac:dyDescent="0.2">
      <c r="B302" s="131">
        <v>293</v>
      </c>
      <c r="C302" s="492">
        <v>45370</v>
      </c>
      <c r="D302" s="450" t="s">
        <v>94</v>
      </c>
      <c r="E302" s="486" t="s">
        <v>748</v>
      </c>
      <c r="F302" s="450" t="s">
        <v>975</v>
      </c>
      <c r="G302" s="486" t="s">
        <v>318</v>
      </c>
      <c r="H302" s="486" t="s">
        <v>722</v>
      </c>
      <c r="I302" s="486" t="s">
        <v>723</v>
      </c>
      <c r="J302" s="486" t="s">
        <v>724</v>
      </c>
      <c r="K302" s="486" t="s">
        <v>725</v>
      </c>
      <c r="L302" s="493">
        <v>3</v>
      </c>
      <c r="M302" s="450" t="s">
        <v>726</v>
      </c>
      <c r="N302" s="450" t="s">
        <v>727</v>
      </c>
      <c r="O302" s="450" t="s">
        <v>728</v>
      </c>
      <c r="P302" s="450" t="s">
        <v>760</v>
      </c>
      <c r="Q302" s="450" t="s">
        <v>729</v>
      </c>
      <c r="R302" s="485" t="s">
        <v>730</v>
      </c>
    </row>
    <row r="303" spans="2:18" ht="15" customHeight="1" x14ac:dyDescent="0.2">
      <c r="B303" s="131">
        <v>294</v>
      </c>
      <c r="C303" s="492">
        <v>45370</v>
      </c>
      <c r="D303" s="450" t="s">
        <v>94</v>
      </c>
      <c r="E303" s="486" t="s">
        <v>748</v>
      </c>
      <c r="F303" s="450" t="s">
        <v>757</v>
      </c>
      <c r="G303" s="486" t="s">
        <v>318</v>
      </c>
      <c r="H303" s="486" t="s">
        <v>722</v>
      </c>
      <c r="I303" s="486" t="s">
        <v>723</v>
      </c>
      <c r="J303" s="486" t="s">
        <v>724</v>
      </c>
      <c r="K303" s="486" t="s">
        <v>743</v>
      </c>
      <c r="L303" s="493">
        <v>6</v>
      </c>
      <c r="M303" s="450" t="s">
        <v>726</v>
      </c>
      <c r="N303" s="450" t="s">
        <v>727</v>
      </c>
      <c r="O303" s="450" t="s">
        <v>728</v>
      </c>
      <c r="P303" s="450" t="s">
        <v>760</v>
      </c>
      <c r="Q303" s="450" t="s">
        <v>729</v>
      </c>
      <c r="R303" s="485" t="s">
        <v>730</v>
      </c>
    </row>
    <row r="304" spans="2:18" ht="15" customHeight="1" x14ac:dyDescent="0.2">
      <c r="B304" s="131">
        <v>295</v>
      </c>
      <c r="C304" s="492">
        <v>45370</v>
      </c>
      <c r="D304" s="450" t="s">
        <v>76</v>
      </c>
      <c r="E304" s="486" t="s">
        <v>721</v>
      </c>
      <c r="F304" s="450" t="s">
        <v>814</v>
      </c>
      <c r="G304" s="486" t="s">
        <v>91</v>
      </c>
      <c r="H304" s="486" t="s">
        <v>722</v>
      </c>
      <c r="I304" s="486" t="s">
        <v>723</v>
      </c>
      <c r="J304" s="486" t="s">
        <v>724</v>
      </c>
      <c r="K304" s="483" t="s">
        <v>725</v>
      </c>
      <c r="L304" s="493">
        <v>2</v>
      </c>
      <c r="M304" s="450" t="s">
        <v>726</v>
      </c>
      <c r="N304" s="450" t="s">
        <v>727</v>
      </c>
      <c r="O304" s="450" t="s">
        <v>728</v>
      </c>
      <c r="P304" s="450"/>
      <c r="Q304" s="450" t="s">
        <v>92</v>
      </c>
      <c r="R304" s="485" t="s">
        <v>730</v>
      </c>
    </row>
    <row r="305" spans="2:18" ht="15" customHeight="1" x14ac:dyDescent="0.2">
      <c r="B305" s="131">
        <v>296</v>
      </c>
      <c r="C305" s="492">
        <v>45370</v>
      </c>
      <c r="D305" s="450" t="s">
        <v>76</v>
      </c>
      <c r="E305" s="486" t="s">
        <v>721</v>
      </c>
      <c r="F305" s="450" t="s">
        <v>829</v>
      </c>
      <c r="G305" s="486" t="s">
        <v>91</v>
      </c>
      <c r="H305" s="486" t="s">
        <v>722</v>
      </c>
      <c r="I305" s="486" t="s">
        <v>723</v>
      </c>
      <c r="J305" s="486" t="s">
        <v>724</v>
      </c>
      <c r="K305" s="483" t="s">
        <v>735</v>
      </c>
      <c r="L305" s="493">
        <v>2</v>
      </c>
      <c r="M305" s="450" t="s">
        <v>726</v>
      </c>
      <c r="N305" s="450" t="s">
        <v>727</v>
      </c>
      <c r="O305" s="450" t="s">
        <v>728</v>
      </c>
      <c r="P305" s="450"/>
      <c r="Q305" s="450" t="s">
        <v>92</v>
      </c>
      <c r="R305" s="485" t="s">
        <v>730</v>
      </c>
    </row>
    <row r="306" spans="2:18" ht="15" customHeight="1" x14ac:dyDescent="0.2">
      <c r="B306" s="131">
        <v>297</v>
      </c>
      <c r="C306" s="492">
        <v>45370</v>
      </c>
      <c r="D306" s="450" t="s">
        <v>76</v>
      </c>
      <c r="E306" s="486" t="s">
        <v>721</v>
      </c>
      <c r="F306" s="450" t="s">
        <v>829</v>
      </c>
      <c r="G306" s="486" t="s">
        <v>91</v>
      </c>
      <c r="H306" s="486" t="s">
        <v>722</v>
      </c>
      <c r="I306" s="486" t="s">
        <v>723</v>
      </c>
      <c r="J306" s="486" t="s">
        <v>724</v>
      </c>
      <c r="K306" s="486" t="s">
        <v>743</v>
      </c>
      <c r="L306" s="493">
        <v>2</v>
      </c>
      <c r="M306" s="450" t="s">
        <v>726</v>
      </c>
      <c r="N306" s="450" t="s">
        <v>727</v>
      </c>
      <c r="O306" s="450" t="s">
        <v>728</v>
      </c>
      <c r="P306" s="450"/>
      <c r="Q306" s="450" t="s">
        <v>92</v>
      </c>
      <c r="R306" s="485" t="s">
        <v>730</v>
      </c>
    </row>
    <row r="307" spans="2:18" ht="15" customHeight="1" x14ac:dyDescent="0.2">
      <c r="B307" s="131">
        <v>298</v>
      </c>
      <c r="C307" s="492">
        <v>45370</v>
      </c>
      <c r="D307" s="450" t="s">
        <v>76</v>
      </c>
      <c r="E307" s="486" t="s">
        <v>721</v>
      </c>
      <c r="F307" s="450" t="s">
        <v>829</v>
      </c>
      <c r="G307" s="486" t="s">
        <v>91</v>
      </c>
      <c r="H307" s="486" t="s">
        <v>733</v>
      </c>
      <c r="I307" s="486" t="s">
        <v>734</v>
      </c>
      <c r="J307" s="486" t="s">
        <v>764</v>
      </c>
      <c r="K307" s="486" t="s">
        <v>725</v>
      </c>
      <c r="L307" s="493">
        <v>1</v>
      </c>
      <c r="M307" s="450" t="s">
        <v>726</v>
      </c>
      <c r="N307" s="450" t="s">
        <v>736</v>
      </c>
      <c r="O307" s="450" t="s">
        <v>728</v>
      </c>
      <c r="P307" s="450"/>
      <c r="Q307" s="450" t="s">
        <v>92</v>
      </c>
      <c r="R307" s="485" t="s">
        <v>730</v>
      </c>
    </row>
    <row r="308" spans="2:18" ht="15" customHeight="1" x14ac:dyDescent="0.2">
      <c r="B308" s="131">
        <v>299</v>
      </c>
      <c r="C308" s="492">
        <v>45371</v>
      </c>
      <c r="D308" s="450" t="s">
        <v>76</v>
      </c>
      <c r="E308" s="486" t="s">
        <v>721</v>
      </c>
      <c r="F308" s="450" t="s">
        <v>929</v>
      </c>
      <c r="G308" s="486" t="s">
        <v>65</v>
      </c>
      <c r="H308" s="486" t="s">
        <v>722</v>
      </c>
      <c r="I308" s="486" t="s">
        <v>723</v>
      </c>
      <c r="J308" s="486" t="s">
        <v>724</v>
      </c>
      <c r="K308" s="483" t="s">
        <v>743</v>
      </c>
      <c r="L308" s="493">
        <v>3</v>
      </c>
      <c r="M308" s="450" t="s">
        <v>726</v>
      </c>
      <c r="N308" s="450" t="s">
        <v>727</v>
      </c>
      <c r="O308" s="450" t="s">
        <v>728</v>
      </c>
      <c r="P308" s="450"/>
      <c r="Q308" s="450" t="s">
        <v>92</v>
      </c>
      <c r="R308" s="485" t="s">
        <v>730</v>
      </c>
    </row>
    <row r="309" spans="2:18" ht="15" customHeight="1" x14ac:dyDescent="0.2">
      <c r="B309" s="131">
        <v>300</v>
      </c>
      <c r="C309" s="492">
        <v>45371</v>
      </c>
      <c r="D309" s="443" t="s">
        <v>76</v>
      </c>
      <c r="E309" s="486" t="s">
        <v>721</v>
      </c>
      <c r="F309" s="450" t="s">
        <v>829</v>
      </c>
      <c r="G309" s="486" t="s">
        <v>91</v>
      </c>
      <c r="H309" s="486" t="s">
        <v>722</v>
      </c>
      <c r="I309" s="486" t="s">
        <v>723</v>
      </c>
      <c r="J309" s="486" t="s">
        <v>724</v>
      </c>
      <c r="K309" s="483" t="s">
        <v>743</v>
      </c>
      <c r="L309" s="493">
        <v>1</v>
      </c>
      <c r="M309" s="450" t="s">
        <v>726</v>
      </c>
      <c r="N309" s="450" t="s">
        <v>727</v>
      </c>
      <c r="O309" s="450" t="s">
        <v>728</v>
      </c>
      <c r="P309" s="450"/>
      <c r="Q309" s="450" t="s">
        <v>92</v>
      </c>
      <c r="R309" s="485" t="s">
        <v>730</v>
      </c>
    </row>
    <row r="310" spans="2:18" ht="15" customHeight="1" x14ac:dyDescent="0.2">
      <c r="B310" s="131">
        <v>301</v>
      </c>
      <c r="C310" s="492">
        <v>45371</v>
      </c>
      <c r="D310" s="443" t="s">
        <v>76</v>
      </c>
      <c r="E310" s="486" t="s">
        <v>721</v>
      </c>
      <c r="F310" s="450" t="s">
        <v>829</v>
      </c>
      <c r="G310" s="486" t="s">
        <v>91</v>
      </c>
      <c r="H310" s="486" t="s">
        <v>722</v>
      </c>
      <c r="I310" s="486" t="s">
        <v>723</v>
      </c>
      <c r="J310" s="486" t="s">
        <v>724</v>
      </c>
      <c r="K310" s="483" t="s">
        <v>735</v>
      </c>
      <c r="L310" s="493">
        <v>1</v>
      </c>
      <c r="M310" s="450" t="s">
        <v>726</v>
      </c>
      <c r="N310" s="450" t="s">
        <v>727</v>
      </c>
      <c r="O310" s="450" t="s">
        <v>728</v>
      </c>
      <c r="P310" s="450"/>
      <c r="Q310" s="450" t="s">
        <v>92</v>
      </c>
      <c r="R310" s="485" t="s">
        <v>730</v>
      </c>
    </row>
    <row r="311" spans="2:18" ht="15" customHeight="1" x14ac:dyDescent="0.2">
      <c r="B311" s="131">
        <v>302</v>
      </c>
      <c r="C311" s="492">
        <v>45371</v>
      </c>
      <c r="D311" s="443" t="s">
        <v>76</v>
      </c>
      <c r="E311" s="483" t="s">
        <v>721</v>
      </c>
      <c r="F311" s="450" t="s">
        <v>829</v>
      </c>
      <c r="G311" s="483" t="s">
        <v>91</v>
      </c>
      <c r="H311" s="483" t="s">
        <v>722</v>
      </c>
      <c r="I311" s="483" t="s">
        <v>723</v>
      </c>
      <c r="J311" s="486" t="s">
        <v>724</v>
      </c>
      <c r="K311" s="483" t="s">
        <v>725</v>
      </c>
      <c r="L311" s="484">
        <v>3</v>
      </c>
      <c r="M311" s="443" t="s">
        <v>726</v>
      </c>
      <c r="N311" s="443" t="s">
        <v>727</v>
      </c>
      <c r="O311" s="443" t="s">
        <v>728</v>
      </c>
      <c r="P311" s="443"/>
      <c r="Q311" s="443" t="s">
        <v>92</v>
      </c>
      <c r="R311" s="485" t="s">
        <v>730</v>
      </c>
    </row>
    <row r="312" spans="2:18" ht="15" customHeight="1" x14ac:dyDescent="0.2">
      <c r="B312" s="131">
        <v>303</v>
      </c>
      <c r="C312" s="492">
        <v>45372</v>
      </c>
      <c r="D312" s="443" t="s">
        <v>94</v>
      </c>
      <c r="E312" s="483" t="s">
        <v>748</v>
      </c>
      <c r="F312" s="450" t="s">
        <v>976</v>
      </c>
      <c r="G312" s="483" t="s">
        <v>318</v>
      </c>
      <c r="H312" s="483" t="s">
        <v>722</v>
      </c>
      <c r="I312" s="483" t="s">
        <v>723</v>
      </c>
      <c r="J312" s="486" t="s">
        <v>724</v>
      </c>
      <c r="K312" s="483" t="s">
        <v>725</v>
      </c>
      <c r="L312" s="484">
        <v>3</v>
      </c>
      <c r="M312" s="443" t="s">
        <v>726</v>
      </c>
      <c r="N312" s="443" t="s">
        <v>727</v>
      </c>
      <c r="O312" s="443" t="s">
        <v>728</v>
      </c>
      <c r="P312" s="443"/>
      <c r="Q312" s="443" t="s">
        <v>92</v>
      </c>
      <c r="R312" s="485" t="s">
        <v>730</v>
      </c>
    </row>
    <row r="313" spans="2:18" ht="15" customHeight="1" x14ac:dyDescent="0.2">
      <c r="B313" s="131">
        <v>304</v>
      </c>
      <c r="C313" s="492">
        <v>45372</v>
      </c>
      <c r="D313" s="443" t="s">
        <v>94</v>
      </c>
      <c r="E313" s="486" t="s">
        <v>748</v>
      </c>
      <c r="F313" s="450" t="s">
        <v>809</v>
      </c>
      <c r="G313" s="486" t="s">
        <v>318</v>
      </c>
      <c r="H313" s="486" t="s">
        <v>722</v>
      </c>
      <c r="I313" s="486" t="s">
        <v>734</v>
      </c>
      <c r="J313" s="486" t="s">
        <v>951</v>
      </c>
      <c r="K313" s="486" t="s">
        <v>725</v>
      </c>
      <c r="L313" s="493">
        <v>3</v>
      </c>
      <c r="M313" s="450" t="s">
        <v>726</v>
      </c>
      <c r="N313" s="450" t="s">
        <v>727</v>
      </c>
      <c r="O313" s="450" t="s">
        <v>728</v>
      </c>
      <c r="P313" s="450"/>
      <c r="Q313" s="450" t="s">
        <v>92</v>
      </c>
      <c r="R313" s="485" t="s">
        <v>730</v>
      </c>
    </row>
    <row r="314" spans="2:18" ht="15" customHeight="1" x14ac:dyDescent="0.2">
      <c r="B314" s="131">
        <v>305</v>
      </c>
      <c r="C314" s="492">
        <v>45372</v>
      </c>
      <c r="D314" s="450" t="s">
        <v>94</v>
      </c>
      <c r="E314" s="486" t="s">
        <v>748</v>
      </c>
      <c r="F314" s="450" t="s">
        <v>811</v>
      </c>
      <c r="G314" s="486" t="s">
        <v>318</v>
      </c>
      <c r="H314" s="486" t="s">
        <v>722</v>
      </c>
      <c r="I314" s="486" t="s">
        <v>734</v>
      </c>
      <c r="J314" s="486" t="s">
        <v>951</v>
      </c>
      <c r="K314" s="483" t="s">
        <v>725</v>
      </c>
      <c r="L314" s="493">
        <v>3</v>
      </c>
      <c r="M314" s="450" t="s">
        <v>726</v>
      </c>
      <c r="N314" s="450" t="s">
        <v>727</v>
      </c>
      <c r="O314" s="450" t="s">
        <v>728</v>
      </c>
      <c r="P314" s="450"/>
      <c r="Q314" s="450" t="s">
        <v>92</v>
      </c>
      <c r="R314" s="485" t="s">
        <v>730</v>
      </c>
    </row>
    <row r="315" spans="2:18" ht="15" customHeight="1" x14ac:dyDescent="0.2">
      <c r="B315" s="131">
        <v>306</v>
      </c>
      <c r="C315" s="492">
        <v>45372</v>
      </c>
      <c r="D315" s="450" t="s">
        <v>94</v>
      </c>
      <c r="E315" s="486" t="s">
        <v>748</v>
      </c>
      <c r="F315" s="450" t="s">
        <v>812</v>
      </c>
      <c r="G315" s="486" t="s">
        <v>318</v>
      </c>
      <c r="H315" s="486" t="s">
        <v>722</v>
      </c>
      <c r="I315" s="486" t="s">
        <v>734</v>
      </c>
      <c r="J315" s="486" t="s">
        <v>951</v>
      </c>
      <c r="K315" s="486" t="s">
        <v>725</v>
      </c>
      <c r="L315" s="493">
        <v>3</v>
      </c>
      <c r="M315" s="450" t="s">
        <v>726</v>
      </c>
      <c r="N315" s="450" t="s">
        <v>727</v>
      </c>
      <c r="O315" s="450" t="s">
        <v>728</v>
      </c>
      <c r="P315" s="450"/>
      <c r="Q315" s="450" t="s">
        <v>92</v>
      </c>
      <c r="R315" s="485" t="s">
        <v>730</v>
      </c>
    </row>
    <row r="316" spans="2:18" ht="15" customHeight="1" x14ac:dyDescent="0.2">
      <c r="B316" s="131">
        <v>307</v>
      </c>
      <c r="C316" s="492">
        <v>45372</v>
      </c>
      <c r="D316" s="450" t="s">
        <v>94</v>
      </c>
      <c r="E316" s="486" t="s">
        <v>748</v>
      </c>
      <c r="F316" s="450" t="s">
        <v>977</v>
      </c>
      <c r="G316" s="486" t="s">
        <v>318</v>
      </c>
      <c r="H316" s="486" t="s">
        <v>722</v>
      </c>
      <c r="I316" s="486" t="s">
        <v>723</v>
      </c>
      <c r="J316" s="486" t="s">
        <v>724</v>
      </c>
      <c r="K316" s="483" t="s">
        <v>743</v>
      </c>
      <c r="L316" s="493">
        <v>6</v>
      </c>
      <c r="M316" s="450" t="s">
        <v>726</v>
      </c>
      <c r="N316" s="450" t="s">
        <v>727</v>
      </c>
      <c r="O316" s="450" t="s">
        <v>728</v>
      </c>
      <c r="P316" s="450"/>
      <c r="Q316" s="450" t="s">
        <v>92</v>
      </c>
      <c r="R316" s="485" t="s">
        <v>730</v>
      </c>
    </row>
    <row r="317" spans="2:18" ht="15" customHeight="1" x14ac:dyDescent="0.2">
      <c r="B317" s="131">
        <v>308</v>
      </c>
      <c r="C317" s="492">
        <v>45372</v>
      </c>
      <c r="D317" s="450" t="s">
        <v>76</v>
      </c>
      <c r="E317" s="486" t="s">
        <v>721</v>
      </c>
      <c r="F317" s="450" t="s">
        <v>904</v>
      </c>
      <c r="G317" s="486" t="s">
        <v>65</v>
      </c>
      <c r="H317" s="486" t="s">
        <v>722</v>
      </c>
      <c r="I317" s="486" t="s">
        <v>723</v>
      </c>
      <c r="J317" s="486" t="s">
        <v>724</v>
      </c>
      <c r="K317" s="483" t="s">
        <v>725</v>
      </c>
      <c r="L317" s="493">
        <v>3</v>
      </c>
      <c r="M317" s="450" t="s">
        <v>726</v>
      </c>
      <c r="N317" s="450" t="s">
        <v>727</v>
      </c>
      <c r="O317" s="450" t="s">
        <v>728</v>
      </c>
      <c r="P317" s="450"/>
      <c r="Q317" s="450" t="s">
        <v>92</v>
      </c>
      <c r="R317" s="485" t="s">
        <v>730</v>
      </c>
    </row>
    <row r="318" spans="2:18" ht="15" customHeight="1" x14ac:dyDescent="0.2">
      <c r="B318" s="131">
        <v>309</v>
      </c>
      <c r="C318" s="492">
        <v>45372</v>
      </c>
      <c r="D318" s="443" t="s">
        <v>76</v>
      </c>
      <c r="E318" s="486" t="s">
        <v>721</v>
      </c>
      <c r="F318" s="450" t="s">
        <v>978</v>
      </c>
      <c r="G318" s="486" t="s">
        <v>65</v>
      </c>
      <c r="H318" s="486" t="s">
        <v>722</v>
      </c>
      <c r="I318" s="486" t="s">
        <v>723</v>
      </c>
      <c r="J318" s="486" t="s">
        <v>724</v>
      </c>
      <c r="K318" s="486" t="s">
        <v>743</v>
      </c>
      <c r="L318" s="493">
        <v>2</v>
      </c>
      <c r="M318" s="450" t="s">
        <v>726</v>
      </c>
      <c r="N318" s="450" t="s">
        <v>727</v>
      </c>
      <c r="O318" s="450" t="s">
        <v>728</v>
      </c>
      <c r="P318" s="450"/>
      <c r="Q318" s="450" t="s">
        <v>92</v>
      </c>
      <c r="R318" s="485" t="s">
        <v>801</v>
      </c>
    </row>
    <row r="319" spans="2:18" ht="15" customHeight="1" x14ac:dyDescent="0.2">
      <c r="B319" s="131">
        <v>310</v>
      </c>
      <c r="C319" s="492">
        <v>45373</v>
      </c>
      <c r="D319" s="443" t="s">
        <v>76</v>
      </c>
      <c r="E319" s="486" t="s">
        <v>721</v>
      </c>
      <c r="F319" s="450" t="s">
        <v>749</v>
      </c>
      <c r="G319" s="486" t="s">
        <v>97</v>
      </c>
      <c r="H319" s="486" t="s">
        <v>722</v>
      </c>
      <c r="I319" s="486" t="s">
        <v>723</v>
      </c>
      <c r="J319" s="486" t="s">
        <v>724</v>
      </c>
      <c r="K319" s="486" t="s">
        <v>725</v>
      </c>
      <c r="L319" s="493">
        <v>3</v>
      </c>
      <c r="M319" s="450" t="s">
        <v>726</v>
      </c>
      <c r="N319" s="450" t="s">
        <v>727</v>
      </c>
      <c r="O319" s="450" t="s">
        <v>728</v>
      </c>
      <c r="P319" s="450"/>
      <c r="Q319" s="450" t="s">
        <v>92</v>
      </c>
      <c r="R319" s="485" t="s">
        <v>1735</v>
      </c>
    </row>
    <row r="320" spans="2:18" ht="15" customHeight="1" x14ac:dyDescent="0.2">
      <c r="B320" s="131">
        <v>311</v>
      </c>
      <c r="C320" s="492">
        <v>45373</v>
      </c>
      <c r="D320" s="443" t="s">
        <v>76</v>
      </c>
      <c r="E320" s="486" t="s">
        <v>721</v>
      </c>
      <c r="F320" s="450" t="s">
        <v>971</v>
      </c>
      <c r="G320" s="486" t="s">
        <v>97</v>
      </c>
      <c r="H320" s="486" t="s">
        <v>722</v>
      </c>
      <c r="I320" s="486" t="s">
        <v>723</v>
      </c>
      <c r="J320" s="486" t="s">
        <v>724</v>
      </c>
      <c r="K320" s="486" t="s">
        <v>725</v>
      </c>
      <c r="L320" s="493">
        <v>3</v>
      </c>
      <c r="M320" s="450" t="s">
        <v>726</v>
      </c>
      <c r="N320" s="450" t="s">
        <v>727</v>
      </c>
      <c r="O320" s="450" t="s">
        <v>728</v>
      </c>
      <c r="P320" s="450"/>
      <c r="Q320" s="450" t="s">
        <v>92</v>
      </c>
      <c r="R320" s="485" t="s">
        <v>730</v>
      </c>
    </row>
    <row r="321" spans="2:18" ht="15" customHeight="1" x14ac:dyDescent="0.2">
      <c r="B321" s="131">
        <v>312</v>
      </c>
      <c r="C321" s="492">
        <v>45373</v>
      </c>
      <c r="D321" s="443" t="s">
        <v>76</v>
      </c>
      <c r="E321" s="486" t="s">
        <v>721</v>
      </c>
      <c r="F321" s="450" t="s">
        <v>763</v>
      </c>
      <c r="G321" s="486" t="s">
        <v>97</v>
      </c>
      <c r="H321" s="486" t="s">
        <v>722</v>
      </c>
      <c r="I321" s="486" t="s">
        <v>723</v>
      </c>
      <c r="J321" s="486" t="s">
        <v>789</v>
      </c>
      <c r="K321" s="486" t="s">
        <v>937</v>
      </c>
      <c r="L321" s="493">
        <v>3</v>
      </c>
      <c r="M321" s="450" t="s">
        <v>726</v>
      </c>
      <c r="N321" s="450" t="s">
        <v>727</v>
      </c>
      <c r="O321" s="450" t="s">
        <v>728</v>
      </c>
      <c r="P321" s="450"/>
      <c r="Q321" s="450" t="s">
        <v>92</v>
      </c>
      <c r="R321" s="485" t="s">
        <v>730</v>
      </c>
    </row>
    <row r="322" spans="2:18" ht="15" customHeight="1" x14ac:dyDescent="0.2">
      <c r="B322" s="131">
        <v>313</v>
      </c>
      <c r="C322" s="492">
        <v>45373</v>
      </c>
      <c r="D322" s="443" t="s">
        <v>76</v>
      </c>
      <c r="E322" s="486" t="s">
        <v>721</v>
      </c>
      <c r="F322" s="450" t="s">
        <v>979</v>
      </c>
      <c r="G322" s="486" t="s">
        <v>97</v>
      </c>
      <c r="H322" s="486" t="s">
        <v>786</v>
      </c>
      <c r="I322" s="486" t="s">
        <v>723</v>
      </c>
      <c r="J322" s="486" t="s">
        <v>724</v>
      </c>
      <c r="K322" s="486" t="s">
        <v>783</v>
      </c>
      <c r="L322" s="493">
        <v>2</v>
      </c>
      <c r="M322" s="450" t="s">
        <v>726</v>
      </c>
      <c r="N322" s="450" t="s">
        <v>727</v>
      </c>
      <c r="O322" s="450" t="s">
        <v>728</v>
      </c>
      <c r="P322" s="450"/>
      <c r="Q322" s="450" t="s">
        <v>92</v>
      </c>
      <c r="R322" s="485" t="s">
        <v>730</v>
      </c>
    </row>
    <row r="323" spans="2:18" ht="15" customHeight="1" x14ac:dyDescent="0.2">
      <c r="B323" s="131">
        <v>314</v>
      </c>
      <c r="C323" s="492">
        <v>45373</v>
      </c>
      <c r="D323" s="443" t="s">
        <v>76</v>
      </c>
      <c r="E323" s="486" t="s">
        <v>721</v>
      </c>
      <c r="F323" s="450" t="s">
        <v>979</v>
      </c>
      <c r="G323" s="486" t="s">
        <v>97</v>
      </c>
      <c r="H323" s="486" t="s">
        <v>786</v>
      </c>
      <c r="I323" s="486" t="s">
        <v>723</v>
      </c>
      <c r="J323" s="486" t="s">
        <v>724</v>
      </c>
      <c r="K323" s="486" t="s">
        <v>725</v>
      </c>
      <c r="L323" s="493">
        <v>1</v>
      </c>
      <c r="M323" s="450" t="s">
        <v>726</v>
      </c>
      <c r="N323" s="450" t="s">
        <v>727</v>
      </c>
      <c r="O323" s="450" t="s">
        <v>728</v>
      </c>
      <c r="P323" s="450"/>
      <c r="Q323" s="450" t="s">
        <v>92</v>
      </c>
      <c r="R323" s="485" t="s">
        <v>730</v>
      </c>
    </row>
    <row r="324" spans="2:18" ht="15" customHeight="1" x14ac:dyDescent="0.2">
      <c r="B324" s="131">
        <v>315</v>
      </c>
      <c r="C324" s="492">
        <v>45373</v>
      </c>
      <c r="D324" s="443" t="s">
        <v>76</v>
      </c>
      <c r="E324" s="486" t="s">
        <v>721</v>
      </c>
      <c r="F324" s="450" t="s">
        <v>979</v>
      </c>
      <c r="G324" s="486" t="s">
        <v>97</v>
      </c>
      <c r="H324" s="486" t="s">
        <v>722</v>
      </c>
      <c r="I324" s="486" t="s">
        <v>723</v>
      </c>
      <c r="J324" s="486" t="s">
        <v>724</v>
      </c>
      <c r="K324" s="486" t="s">
        <v>783</v>
      </c>
      <c r="L324" s="493">
        <v>1</v>
      </c>
      <c r="M324" s="450" t="s">
        <v>726</v>
      </c>
      <c r="N324" s="450" t="s">
        <v>727</v>
      </c>
      <c r="O324" s="450" t="s">
        <v>728</v>
      </c>
      <c r="P324" s="450"/>
      <c r="Q324" s="450" t="s">
        <v>92</v>
      </c>
      <c r="R324" s="485" t="s">
        <v>730</v>
      </c>
    </row>
    <row r="325" spans="2:18" ht="15" customHeight="1" x14ac:dyDescent="0.2">
      <c r="B325" s="131">
        <v>316</v>
      </c>
      <c r="C325" s="492">
        <v>45373</v>
      </c>
      <c r="D325" s="443" t="s">
        <v>94</v>
      </c>
      <c r="E325" s="486" t="s">
        <v>748</v>
      </c>
      <c r="F325" s="450" t="s">
        <v>759</v>
      </c>
      <c r="G325" s="486" t="s">
        <v>318</v>
      </c>
      <c r="H325" s="486" t="s">
        <v>722</v>
      </c>
      <c r="I325" s="486" t="s">
        <v>723</v>
      </c>
      <c r="J325" s="486" t="s">
        <v>724</v>
      </c>
      <c r="K325" s="486" t="s">
        <v>743</v>
      </c>
      <c r="L325" s="493">
        <v>6</v>
      </c>
      <c r="M325" s="450" t="s">
        <v>726</v>
      </c>
      <c r="N325" s="450" t="s">
        <v>727</v>
      </c>
      <c r="O325" s="450" t="s">
        <v>728</v>
      </c>
      <c r="P325" s="450"/>
      <c r="Q325" s="450" t="s">
        <v>92</v>
      </c>
      <c r="R325" s="485" t="s">
        <v>730</v>
      </c>
    </row>
    <row r="326" spans="2:18" ht="15" customHeight="1" x14ac:dyDescent="0.2">
      <c r="B326" s="131">
        <v>317</v>
      </c>
      <c r="C326" s="492">
        <v>45373</v>
      </c>
      <c r="D326" s="443" t="s">
        <v>94</v>
      </c>
      <c r="E326" s="486" t="s">
        <v>748</v>
      </c>
      <c r="F326" s="450" t="s">
        <v>980</v>
      </c>
      <c r="G326" s="486" t="s">
        <v>318</v>
      </c>
      <c r="H326" s="486" t="s">
        <v>722</v>
      </c>
      <c r="I326" s="486" t="s">
        <v>723</v>
      </c>
      <c r="J326" s="486" t="s">
        <v>724</v>
      </c>
      <c r="K326" s="486" t="s">
        <v>743</v>
      </c>
      <c r="L326" s="493">
        <v>6</v>
      </c>
      <c r="M326" s="450" t="s">
        <v>726</v>
      </c>
      <c r="N326" s="450" t="s">
        <v>727</v>
      </c>
      <c r="O326" s="450" t="s">
        <v>728</v>
      </c>
      <c r="P326" s="450"/>
      <c r="Q326" s="450" t="s">
        <v>92</v>
      </c>
      <c r="R326" s="485" t="s">
        <v>730</v>
      </c>
    </row>
    <row r="327" spans="2:18" ht="15" customHeight="1" x14ac:dyDescent="0.2">
      <c r="B327" s="131">
        <v>318</v>
      </c>
      <c r="C327" s="492">
        <v>45373</v>
      </c>
      <c r="D327" s="443" t="s">
        <v>94</v>
      </c>
      <c r="E327" s="486" t="s">
        <v>748</v>
      </c>
      <c r="F327" s="450" t="s">
        <v>981</v>
      </c>
      <c r="G327" s="486" t="s">
        <v>318</v>
      </c>
      <c r="H327" s="486" t="s">
        <v>722</v>
      </c>
      <c r="I327" s="486" t="s">
        <v>723</v>
      </c>
      <c r="J327" s="486" t="s">
        <v>724</v>
      </c>
      <c r="K327" s="486" t="s">
        <v>725</v>
      </c>
      <c r="L327" s="493">
        <v>3</v>
      </c>
      <c r="M327" s="450" t="s">
        <v>726</v>
      </c>
      <c r="N327" s="450" t="s">
        <v>727</v>
      </c>
      <c r="O327" s="450" t="s">
        <v>728</v>
      </c>
      <c r="P327" s="450"/>
      <c r="Q327" s="450" t="s">
        <v>92</v>
      </c>
      <c r="R327" s="485" t="s">
        <v>730</v>
      </c>
    </row>
    <row r="328" spans="2:18" ht="15" customHeight="1" x14ac:dyDescent="0.2">
      <c r="B328" s="131">
        <v>319</v>
      </c>
      <c r="C328" s="492">
        <v>45373</v>
      </c>
      <c r="D328" s="443" t="s">
        <v>94</v>
      </c>
      <c r="E328" s="486" t="s">
        <v>748</v>
      </c>
      <c r="F328" s="450" t="s">
        <v>982</v>
      </c>
      <c r="G328" s="486" t="s">
        <v>318</v>
      </c>
      <c r="H328" s="486" t="s">
        <v>722</v>
      </c>
      <c r="I328" s="486" t="s">
        <v>723</v>
      </c>
      <c r="J328" s="486" t="s">
        <v>724</v>
      </c>
      <c r="K328" s="486" t="s">
        <v>725</v>
      </c>
      <c r="L328" s="493">
        <v>3</v>
      </c>
      <c r="M328" s="450" t="s">
        <v>726</v>
      </c>
      <c r="N328" s="450" t="s">
        <v>727</v>
      </c>
      <c r="O328" s="450" t="s">
        <v>728</v>
      </c>
      <c r="P328" s="450"/>
      <c r="Q328" s="450" t="s">
        <v>92</v>
      </c>
      <c r="R328" s="485" t="s">
        <v>730</v>
      </c>
    </row>
    <row r="329" spans="2:18" ht="15" customHeight="1" x14ac:dyDescent="0.2">
      <c r="B329" s="131">
        <v>320</v>
      </c>
      <c r="C329" s="492">
        <v>45374</v>
      </c>
      <c r="D329" s="443" t="s">
        <v>94</v>
      </c>
      <c r="E329" s="486" t="s">
        <v>748</v>
      </c>
      <c r="F329" s="450" t="s">
        <v>983</v>
      </c>
      <c r="G329" s="486" t="s">
        <v>318</v>
      </c>
      <c r="H329" s="486" t="s">
        <v>722</v>
      </c>
      <c r="I329" s="486" t="s">
        <v>723</v>
      </c>
      <c r="J329" s="486" t="s">
        <v>724</v>
      </c>
      <c r="K329" s="486" t="s">
        <v>743</v>
      </c>
      <c r="L329" s="493">
        <v>9</v>
      </c>
      <c r="M329" s="450" t="s">
        <v>726</v>
      </c>
      <c r="N329" s="450" t="s">
        <v>727</v>
      </c>
      <c r="O329" s="450" t="s">
        <v>728</v>
      </c>
      <c r="P329" s="450"/>
      <c r="Q329" s="450" t="s">
        <v>92</v>
      </c>
      <c r="R329" s="485" t="s">
        <v>730</v>
      </c>
    </row>
    <row r="330" spans="2:18" ht="15" customHeight="1" x14ac:dyDescent="0.2">
      <c r="B330" s="131">
        <v>321</v>
      </c>
      <c r="C330" s="492">
        <v>45374</v>
      </c>
      <c r="D330" s="443" t="s">
        <v>94</v>
      </c>
      <c r="E330" s="486" t="s">
        <v>748</v>
      </c>
      <c r="F330" s="450" t="s">
        <v>984</v>
      </c>
      <c r="G330" s="486" t="s">
        <v>318</v>
      </c>
      <c r="H330" s="486" t="s">
        <v>722</v>
      </c>
      <c r="I330" s="486" t="s">
        <v>723</v>
      </c>
      <c r="J330" s="486" t="s">
        <v>724</v>
      </c>
      <c r="K330" s="486" t="s">
        <v>725</v>
      </c>
      <c r="L330" s="493">
        <v>3</v>
      </c>
      <c r="M330" s="450" t="s">
        <v>726</v>
      </c>
      <c r="N330" s="450" t="s">
        <v>727</v>
      </c>
      <c r="O330" s="450" t="s">
        <v>728</v>
      </c>
      <c r="P330" s="450"/>
      <c r="Q330" s="450" t="s">
        <v>92</v>
      </c>
      <c r="R330" s="485" t="s">
        <v>730</v>
      </c>
    </row>
    <row r="331" spans="2:18" ht="15" customHeight="1" x14ac:dyDescent="0.2">
      <c r="B331" s="131">
        <v>322</v>
      </c>
      <c r="C331" s="492">
        <v>45374</v>
      </c>
      <c r="D331" s="450" t="s">
        <v>94</v>
      </c>
      <c r="E331" s="486" t="s">
        <v>748</v>
      </c>
      <c r="F331" s="450" t="s">
        <v>985</v>
      </c>
      <c r="G331" s="486" t="s">
        <v>318</v>
      </c>
      <c r="H331" s="486" t="s">
        <v>722</v>
      </c>
      <c r="I331" s="486" t="s">
        <v>723</v>
      </c>
      <c r="J331" s="486" t="s">
        <v>724</v>
      </c>
      <c r="K331" s="486" t="s">
        <v>725</v>
      </c>
      <c r="L331" s="493">
        <v>3</v>
      </c>
      <c r="M331" s="450" t="s">
        <v>726</v>
      </c>
      <c r="N331" s="450" t="s">
        <v>727</v>
      </c>
      <c r="O331" s="450" t="s">
        <v>728</v>
      </c>
      <c r="P331" s="450"/>
      <c r="Q331" s="450" t="s">
        <v>92</v>
      </c>
      <c r="R331" s="475" t="s">
        <v>730</v>
      </c>
    </row>
    <row r="332" spans="2:18" ht="15" customHeight="1" x14ac:dyDescent="0.2">
      <c r="B332" s="131">
        <v>323</v>
      </c>
      <c r="C332" s="492">
        <v>45375</v>
      </c>
      <c r="D332" s="443" t="s">
        <v>76</v>
      </c>
      <c r="E332" s="486" t="s">
        <v>721</v>
      </c>
      <c r="F332" s="450" t="s">
        <v>986</v>
      </c>
      <c r="G332" s="486" t="s">
        <v>93</v>
      </c>
      <c r="H332" s="486" t="s">
        <v>722</v>
      </c>
      <c r="I332" s="486" t="s">
        <v>723</v>
      </c>
      <c r="J332" s="486" t="s">
        <v>724</v>
      </c>
      <c r="K332" s="486" t="s">
        <v>735</v>
      </c>
      <c r="L332" s="493">
        <v>3</v>
      </c>
      <c r="M332" s="450" t="s">
        <v>726</v>
      </c>
      <c r="N332" s="450" t="s">
        <v>727</v>
      </c>
      <c r="O332" s="450" t="s">
        <v>728</v>
      </c>
      <c r="P332" s="450"/>
      <c r="Q332" s="450" t="s">
        <v>92</v>
      </c>
      <c r="R332" s="475" t="s">
        <v>730</v>
      </c>
    </row>
    <row r="333" spans="2:18" ht="15" customHeight="1" x14ac:dyDescent="0.2">
      <c r="B333" s="131">
        <v>324</v>
      </c>
      <c r="C333" s="492">
        <v>45375</v>
      </c>
      <c r="D333" s="443" t="s">
        <v>94</v>
      </c>
      <c r="E333" s="486" t="s">
        <v>748</v>
      </c>
      <c r="F333" s="450" t="s">
        <v>986</v>
      </c>
      <c r="G333" s="486" t="s">
        <v>318</v>
      </c>
      <c r="H333" s="486" t="s">
        <v>722</v>
      </c>
      <c r="I333" s="486" t="s">
        <v>723</v>
      </c>
      <c r="J333" s="486" t="s">
        <v>724</v>
      </c>
      <c r="K333" s="486" t="s">
        <v>743</v>
      </c>
      <c r="L333" s="493">
        <v>3</v>
      </c>
      <c r="M333" s="450" t="s">
        <v>726</v>
      </c>
      <c r="N333" s="450" t="s">
        <v>727</v>
      </c>
      <c r="O333" s="450" t="s">
        <v>728</v>
      </c>
      <c r="P333" s="450"/>
      <c r="Q333" s="450" t="s">
        <v>92</v>
      </c>
      <c r="R333" s="475" t="s">
        <v>730</v>
      </c>
    </row>
    <row r="334" spans="2:18" ht="15" customHeight="1" x14ac:dyDescent="0.2">
      <c r="B334" s="131">
        <v>325</v>
      </c>
      <c r="C334" s="492">
        <v>45375</v>
      </c>
      <c r="D334" s="443" t="s">
        <v>94</v>
      </c>
      <c r="E334" s="486" t="s">
        <v>748</v>
      </c>
      <c r="F334" s="450" t="s">
        <v>987</v>
      </c>
      <c r="G334" s="486" t="s">
        <v>318</v>
      </c>
      <c r="H334" s="486" t="s">
        <v>722</v>
      </c>
      <c r="I334" s="486" t="s">
        <v>723</v>
      </c>
      <c r="J334" s="486" t="s">
        <v>724</v>
      </c>
      <c r="K334" s="486" t="s">
        <v>743</v>
      </c>
      <c r="L334" s="493">
        <v>3</v>
      </c>
      <c r="M334" s="450" t="s">
        <v>726</v>
      </c>
      <c r="N334" s="450" t="s">
        <v>727</v>
      </c>
      <c r="O334" s="450" t="s">
        <v>728</v>
      </c>
      <c r="P334" s="450"/>
      <c r="Q334" s="450" t="s">
        <v>92</v>
      </c>
      <c r="R334" s="475" t="s">
        <v>730</v>
      </c>
    </row>
    <row r="335" spans="2:18" ht="15" customHeight="1" x14ac:dyDescent="0.2">
      <c r="B335" s="131">
        <v>326</v>
      </c>
      <c r="C335" s="492">
        <v>45375</v>
      </c>
      <c r="D335" s="443" t="s">
        <v>94</v>
      </c>
      <c r="E335" s="486" t="s">
        <v>748</v>
      </c>
      <c r="F335" s="450" t="s">
        <v>921</v>
      </c>
      <c r="G335" s="486" t="s">
        <v>318</v>
      </c>
      <c r="H335" s="486" t="s">
        <v>722</v>
      </c>
      <c r="I335" s="486" t="s">
        <v>723</v>
      </c>
      <c r="J335" s="486" t="s">
        <v>724</v>
      </c>
      <c r="K335" s="486" t="s">
        <v>743</v>
      </c>
      <c r="L335" s="493">
        <v>3</v>
      </c>
      <c r="M335" s="450" t="s">
        <v>726</v>
      </c>
      <c r="N335" s="450" t="s">
        <v>727</v>
      </c>
      <c r="O335" s="450" t="s">
        <v>728</v>
      </c>
      <c r="P335" s="450"/>
      <c r="Q335" s="450" t="s">
        <v>92</v>
      </c>
      <c r="R335" s="475" t="s">
        <v>730</v>
      </c>
    </row>
    <row r="336" spans="2:18" ht="15" customHeight="1" x14ac:dyDescent="0.2">
      <c r="B336" s="131">
        <v>327</v>
      </c>
      <c r="C336" s="492">
        <v>45375</v>
      </c>
      <c r="D336" s="443" t="s">
        <v>94</v>
      </c>
      <c r="E336" s="486" t="s">
        <v>748</v>
      </c>
      <c r="F336" s="450" t="s">
        <v>988</v>
      </c>
      <c r="G336" s="486" t="s">
        <v>318</v>
      </c>
      <c r="H336" s="486" t="s">
        <v>722</v>
      </c>
      <c r="I336" s="486" t="s">
        <v>723</v>
      </c>
      <c r="J336" s="486" t="s">
        <v>724</v>
      </c>
      <c r="K336" s="486" t="s">
        <v>725</v>
      </c>
      <c r="L336" s="493">
        <v>3</v>
      </c>
      <c r="M336" s="450" t="s">
        <v>726</v>
      </c>
      <c r="N336" s="450" t="s">
        <v>727</v>
      </c>
      <c r="O336" s="450" t="s">
        <v>728</v>
      </c>
      <c r="P336" s="450"/>
      <c r="Q336" s="450" t="s">
        <v>92</v>
      </c>
      <c r="R336" s="475" t="s">
        <v>730</v>
      </c>
    </row>
    <row r="337" spans="2:18" ht="15" customHeight="1" x14ac:dyDescent="0.2">
      <c r="B337" s="131">
        <v>328</v>
      </c>
      <c r="C337" s="492">
        <v>45375</v>
      </c>
      <c r="D337" s="443" t="s">
        <v>94</v>
      </c>
      <c r="E337" s="486" t="s">
        <v>748</v>
      </c>
      <c r="F337" s="450" t="s">
        <v>989</v>
      </c>
      <c r="G337" s="486" t="s">
        <v>318</v>
      </c>
      <c r="H337" s="486" t="s">
        <v>722</v>
      </c>
      <c r="I337" s="486" t="s">
        <v>723</v>
      </c>
      <c r="J337" s="486" t="s">
        <v>724</v>
      </c>
      <c r="K337" s="486" t="s">
        <v>725</v>
      </c>
      <c r="L337" s="493">
        <v>3</v>
      </c>
      <c r="M337" s="450" t="s">
        <v>726</v>
      </c>
      <c r="N337" s="450" t="s">
        <v>727</v>
      </c>
      <c r="O337" s="450" t="s">
        <v>728</v>
      </c>
      <c r="P337" s="450"/>
      <c r="Q337" s="450" t="s">
        <v>92</v>
      </c>
      <c r="R337" s="475" t="s">
        <v>730</v>
      </c>
    </row>
    <row r="338" spans="2:18" ht="15" customHeight="1" x14ac:dyDescent="0.2">
      <c r="B338" s="131">
        <v>329</v>
      </c>
      <c r="C338" s="492">
        <v>45375</v>
      </c>
      <c r="D338" s="443" t="s">
        <v>76</v>
      </c>
      <c r="E338" s="486" t="s">
        <v>721</v>
      </c>
      <c r="F338" s="450" t="s">
        <v>980</v>
      </c>
      <c r="G338" s="486" t="s">
        <v>93</v>
      </c>
      <c r="H338" s="486" t="s">
        <v>722</v>
      </c>
      <c r="I338" s="486" t="s">
        <v>723</v>
      </c>
      <c r="J338" s="486" t="s">
        <v>724</v>
      </c>
      <c r="K338" s="486" t="s">
        <v>725</v>
      </c>
      <c r="L338" s="493">
        <v>2</v>
      </c>
      <c r="M338" s="450" t="s">
        <v>726</v>
      </c>
      <c r="N338" s="450" t="s">
        <v>727</v>
      </c>
      <c r="O338" s="450" t="s">
        <v>728</v>
      </c>
      <c r="P338" s="450"/>
      <c r="Q338" s="450" t="s">
        <v>92</v>
      </c>
      <c r="R338" s="475" t="s">
        <v>730</v>
      </c>
    </row>
    <row r="339" spans="2:18" ht="15" customHeight="1" x14ac:dyDescent="0.2">
      <c r="B339" s="131">
        <v>330</v>
      </c>
      <c r="C339" s="492">
        <v>45376</v>
      </c>
      <c r="D339" s="450" t="s">
        <v>94</v>
      </c>
      <c r="E339" s="486" t="s">
        <v>748</v>
      </c>
      <c r="F339" s="450" t="s">
        <v>990</v>
      </c>
      <c r="G339" s="486" t="s">
        <v>318</v>
      </c>
      <c r="H339" s="486" t="s">
        <v>722</v>
      </c>
      <c r="I339" s="486" t="s">
        <v>723</v>
      </c>
      <c r="J339" s="486" t="s">
        <v>724</v>
      </c>
      <c r="K339" s="486" t="s">
        <v>725</v>
      </c>
      <c r="L339" s="493">
        <v>3</v>
      </c>
      <c r="M339" s="450" t="s">
        <v>726</v>
      </c>
      <c r="N339" s="450" t="s">
        <v>727</v>
      </c>
      <c r="O339" s="450" t="s">
        <v>728</v>
      </c>
      <c r="P339" s="450"/>
      <c r="Q339" s="450" t="s">
        <v>92</v>
      </c>
      <c r="R339" s="475" t="s">
        <v>730</v>
      </c>
    </row>
    <row r="340" spans="2:18" ht="15" customHeight="1" x14ac:dyDescent="0.2">
      <c r="B340" s="131">
        <v>331</v>
      </c>
      <c r="C340" s="492">
        <v>45376</v>
      </c>
      <c r="D340" s="450" t="s">
        <v>94</v>
      </c>
      <c r="E340" s="486" t="s">
        <v>748</v>
      </c>
      <c r="F340" s="450" t="s">
        <v>778</v>
      </c>
      <c r="G340" s="486" t="s">
        <v>318</v>
      </c>
      <c r="H340" s="486" t="s">
        <v>722</v>
      </c>
      <c r="I340" s="486" t="s">
        <v>723</v>
      </c>
      <c r="J340" s="486" t="s">
        <v>724</v>
      </c>
      <c r="K340" s="486" t="s">
        <v>725</v>
      </c>
      <c r="L340" s="493">
        <v>3</v>
      </c>
      <c r="M340" s="450" t="s">
        <v>726</v>
      </c>
      <c r="N340" s="450" t="s">
        <v>727</v>
      </c>
      <c r="O340" s="450" t="s">
        <v>728</v>
      </c>
      <c r="P340" s="450"/>
      <c r="Q340" s="450" t="s">
        <v>92</v>
      </c>
      <c r="R340" s="475" t="s">
        <v>730</v>
      </c>
    </row>
    <row r="341" spans="2:18" ht="15" customHeight="1" x14ac:dyDescent="0.2">
      <c r="B341" s="131">
        <v>332</v>
      </c>
      <c r="C341" s="492">
        <v>45376</v>
      </c>
      <c r="D341" s="450" t="s">
        <v>94</v>
      </c>
      <c r="E341" s="486" t="s">
        <v>748</v>
      </c>
      <c r="F341" s="450" t="s">
        <v>991</v>
      </c>
      <c r="G341" s="486" t="s">
        <v>318</v>
      </c>
      <c r="H341" s="486" t="s">
        <v>722</v>
      </c>
      <c r="I341" s="486" t="s">
        <v>723</v>
      </c>
      <c r="J341" s="486" t="s">
        <v>724</v>
      </c>
      <c r="K341" s="486" t="s">
        <v>725</v>
      </c>
      <c r="L341" s="493">
        <v>3</v>
      </c>
      <c r="M341" s="450" t="s">
        <v>726</v>
      </c>
      <c r="N341" s="450" t="s">
        <v>727</v>
      </c>
      <c r="O341" s="450" t="s">
        <v>728</v>
      </c>
      <c r="P341" s="450"/>
      <c r="Q341" s="450" t="s">
        <v>92</v>
      </c>
      <c r="R341" s="475" t="s">
        <v>730</v>
      </c>
    </row>
    <row r="342" spans="2:18" ht="15" customHeight="1" x14ac:dyDescent="0.2">
      <c r="B342" s="131">
        <v>333</v>
      </c>
      <c r="C342" s="492">
        <v>45376</v>
      </c>
      <c r="D342" s="450" t="s">
        <v>94</v>
      </c>
      <c r="E342" s="486" t="s">
        <v>748</v>
      </c>
      <c r="F342" s="450" t="s">
        <v>992</v>
      </c>
      <c r="G342" s="486" t="s">
        <v>318</v>
      </c>
      <c r="H342" s="486" t="s">
        <v>722</v>
      </c>
      <c r="I342" s="486" t="s">
        <v>723</v>
      </c>
      <c r="J342" s="486" t="s">
        <v>724</v>
      </c>
      <c r="K342" s="486" t="s">
        <v>743</v>
      </c>
      <c r="L342" s="493">
        <v>6</v>
      </c>
      <c r="M342" s="450" t="s">
        <v>726</v>
      </c>
      <c r="N342" s="450" t="s">
        <v>727</v>
      </c>
      <c r="O342" s="450" t="s">
        <v>728</v>
      </c>
      <c r="P342" s="450"/>
      <c r="Q342" s="450" t="s">
        <v>92</v>
      </c>
      <c r="R342" s="475" t="s">
        <v>730</v>
      </c>
    </row>
    <row r="343" spans="2:18" ht="15" customHeight="1" x14ac:dyDescent="0.2">
      <c r="B343" s="131">
        <v>334</v>
      </c>
      <c r="C343" s="492">
        <v>45376</v>
      </c>
      <c r="D343" s="443" t="s">
        <v>76</v>
      </c>
      <c r="E343" s="451" t="s">
        <v>721</v>
      </c>
      <c r="F343" s="450" t="s">
        <v>861</v>
      </c>
      <c r="G343" s="486" t="s">
        <v>91</v>
      </c>
      <c r="H343" s="486" t="s">
        <v>722</v>
      </c>
      <c r="I343" s="451" t="s">
        <v>723</v>
      </c>
      <c r="J343" s="451" t="s">
        <v>789</v>
      </c>
      <c r="K343" s="486" t="s">
        <v>783</v>
      </c>
      <c r="L343" s="493">
        <v>3</v>
      </c>
      <c r="M343" s="450" t="s">
        <v>726</v>
      </c>
      <c r="N343" s="450" t="s">
        <v>727</v>
      </c>
      <c r="O343" s="450" t="s">
        <v>728</v>
      </c>
      <c r="P343" s="450"/>
      <c r="Q343" s="450" t="s">
        <v>92</v>
      </c>
      <c r="R343" s="475" t="s">
        <v>730</v>
      </c>
    </row>
    <row r="344" spans="2:18" ht="15" customHeight="1" x14ac:dyDescent="0.2">
      <c r="B344" s="131">
        <v>335</v>
      </c>
      <c r="C344" s="492">
        <v>45376</v>
      </c>
      <c r="D344" s="443" t="s">
        <v>76</v>
      </c>
      <c r="E344" s="451" t="s">
        <v>721</v>
      </c>
      <c r="F344" s="450" t="s">
        <v>861</v>
      </c>
      <c r="G344" s="486" t="s">
        <v>91</v>
      </c>
      <c r="H344" s="486" t="s">
        <v>786</v>
      </c>
      <c r="I344" s="451" t="s">
        <v>723</v>
      </c>
      <c r="J344" s="451" t="s">
        <v>862</v>
      </c>
      <c r="K344" s="486" t="s">
        <v>735</v>
      </c>
      <c r="L344" s="493">
        <v>3</v>
      </c>
      <c r="M344" s="450" t="s">
        <v>726</v>
      </c>
      <c r="N344" s="450" t="s">
        <v>727</v>
      </c>
      <c r="O344" s="450" t="s">
        <v>728</v>
      </c>
      <c r="P344" s="450"/>
      <c r="Q344" s="450" t="s">
        <v>92</v>
      </c>
      <c r="R344" s="475" t="s">
        <v>730</v>
      </c>
    </row>
    <row r="345" spans="2:18" ht="15" customHeight="1" x14ac:dyDescent="0.2">
      <c r="B345" s="131">
        <v>336</v>
      </c>
      <c r="C345" s="492">
        <v>45376</v>
      </c>
      <c r="D345" s="443" t="s">
        <v>76</v>
      </c>
      <c r="E345" s="451" t="s">
        <v>721</v>
      </c>
      <c r="F345" s="450" t="s">
        <v>861</v>
      </c>
      <c r="G345" s="486" t="s">
        <v>91</v>
      </c>
      <c r="H345" s="486" t="s">
        <v>722</v>
      </c>
      <c r="I345" s="451" t="s">
        <v>723</v>
      </c>
      <c r="J345" s="451" t="s">
        <v>862</v>
      </c>
      <c r="K345" s="486" t="s">
        <v>993</v>
      </c>
      <c r="L345" s="493">
        <v>3</v>
      </c>
      <c r="M345" s="450" t="s">
        <v>726</v>
      </c>
      <c r="N345" s="450" t="s">
        <v>727</v>
      </c>
      <c r="O345" s="450" t="s">
        <v>728</v>
      </c>
      <c r="P345" s="450"/>
      <c r="Q345" s="450" t="s">
        <v>92</v>
      </c>
      <c r="R345" s="475" t="s">
        <v>730</v>
      </c>
    </row>
    <row r="346" spans="2:18" ht="15" customHeight="1" x14ac:dyDescent="0.2">
      <c r="B346" s="131">
        <v>337</v>
      </c>
      <c r="C346" s="492">
        <v>45377</v>
      </c>
      <c r="D346" s="443" t="s">
        <v>76</v>
      </c>
      <c r="E346" s="451" t="s">
        <v>721</v>
      </c>
      <c r="F346" s="450" t="s">
        <v>994</v>
      </c>
      <c r="G346" s="486" t="s">
        <v>65</v>
      </c>
      <c r="H346" s="486" t="s">
        <v>722</v>
      </c>
      <c r="I346" s="486" t="s">
        <v>734</v>
      </c>
      <c r="J346" s="486" t="s">
        <v>995</v>
      </c>
      <c r="K346" s="486" t="s">
        <v>783</v>
      </c>
      <c r="L346" s="493">
        <v>3</v>
      </c>
      <c r="M346" s="450" t="s">
        <v>726</v>
      </c>
      <c r="N346" s="450" t="s">
        <v>727</v>
      </c>
      <c r="O346" s="450" t="s">
        <v>728</v>
      </c>
      <c r="P346" s="450"/>
      <c r="Q346" s="450" t="s">
        <v>92</v>
      </c>
      <c r="R346" s="475" t="s">
        <v>730</v>
      </c>
    </row>
    <row r="347" spans="2:18" ht="15" customHeight="1" x14ac:dyDescent="0.2">
      <c r="B347" s="131">
        <v>338</v>
      </c>
      <c r="C347" s="492">
        <v>45377</v>
      </c>
      <c r="D347" s="443" t="s">
        <v>76</v>
      </c>
      <c r="E347" s="451" t="s">
        <v>721</v>
      </c>
      <c r="F347" s="450" t="s">
        <v>994</v>
      </c>
      <c r="G347" s="486" t="s">
        <v>65</v>
      </c>
      <c r="H347" s="486" t="s">
        <v>722</v>
      </c>
      <c r="I347" s="486" t="s">
        <v>734</v>
      </c>
      <c r="J347" s="486" t="s">
        <v>995</v>
      </c>
      <c r="K347" s="486" t="s">
        <v>743</v>
      </c>
      <c r="L347" s="493">
        <v>3</v>
      </c>
      <c r="M347" s="450" t="s">
        <v>726</v>
      </c>
      <c r="N347" s="450" t="s">
        <v>727</v>
      </c>
      <c r="O347" s="450" t="s">
        <v>728</v>
      </c>
      <c r="P347" s="450"/>
      <c r="Q347" s="450" t="s">
        <v>92</v>
      </c>
      <c r="R347" s="475" t="s">
        <v>730</v>
      </c>
    </row>
    <row r="348" spans="2:18" ht="15" customHeight="1" x14ac:dyDescent="0.2">
      <c r="B348" s="131">
        <v>339</v>
      </c>
      <c r="C348" s="492">
        <v>45377</v>
      </c>
      <c r="D348" s="443" t="s">
        <v>76</v>
      </c>
      <c r="E348" s="451" t="s">
        <v>721</v>
      </c>
      <c r="F348" s="450" t="s">
        <v>994</v>
      </c>
      <c r="G348" s="486" t="s">
        <v>65</v>
      </c>
      <c r="H348" s="486" t="s">
        <v>722</v>
      </c>
      <c r="I348" s="486" t="s">
        <v>734</v>
      </c>
      <c r="J348" s="486" t="s">
        <v>995</v>
      </c>
      <c r="K348" s="486" t="s">
        <v>725</v>
      </c>
      <c r="L348" s="493">
        <v>2</v>
      </c>
      <c r="M348" s="450" t="s">
        <v>726</v>
      </c>
      <c r="N348" s="450" t="s">
        <v>727</v>
      </c>
      <c r="O348" s="450" t="s">
        <v>728</v>
      </c>
      <c r="P348" s="450"/>
      <c r="Q348" s="450" t="s">
        <v>92</v>
      </c>
      <c r="R348" s="475" t="s">
        <v>730</v>
      </c>
    </row>
    <row r="349" spans="2:18" ht="15" customHeight="1" x14ac:dyDescent="0.2">
      <c r="B349" s="131">
        <v>340</v>
      </c>
      <c r="C349" s="492">
        <v>45377</v>
      </c>
      <c r="D349" s="450" t="s">
        <v>94</v>
      </c>
      <c r="E349" s="486" t="s">
        <v>748</v>
      </c>
      <c r="F349" s="450" t="s">
        <v>796</v>
      </c>
      <c r="G349" s="486" t="s">
        <v>318</v>
      </c>
      <c r="H349" s="486" t="s">
        <v>722</v>
      </c>
      <c r="I349" s="486" t="s">
        <v>723</v>
      </c>
      <c r="J349" s="486" t="s">
        <v>724</v>
      </c>
      <c r="K349" s="486" t="s">
        <v>725</v>
      </c>
      <c r="L349" s="493">
        <v>3</v>
      </c>
      <c r="M349" s="450" t="s">
        <v>726</v>
      </c>
      <c r="N349" s="450" t="s">
        <v>727</v>
      </c>
      <c r="O349" s="450" t="s">
        <v>728</v>
      </c>
      <c r="P349" s="450" t="s">
        <v>760</v>
      </c>
      <c r="Q349" s="450" t="s">
        <v>92</v>
      </c>
      <c r="R349" s="475" t="s">
        <v>730</v>
      </c>
    </row>
    <row r="350" spans="2:18" ht="15" customHeight="1" x14ac:dyDescent="0.2">
      <c r="B350" s="131">
        <v>341</v>
      </c>
      <c r="C350" s="492">
        <v>45377</v>
      </c>
      <c r="D350" s="450" t="s">
        <v>94</v>
      </c>
      <c r="E350" s="486" t="s">
        <v>748</v>
      </c>
      <c r="F350" s="450" t="s">
        <v>765</v>
      </c>
      <c r="G350" s="486" t="s">
        <v>318</v>
      </c>
      <c r="H350" s="486" t="s">
        <v>722</v>
      </c>
      <c r="I350" s="486" t="s">
        <v>723</v>
      </c>
      <c r="J350" s="486" t="s">
        <v>724</v>
      </c>
      <c r="K350" s="486" t="s">
        <v>725</v>
      </c>
      <c r="L350" s="493">
        <v>3</v>
      </c>
      <c r="M350" s="450" t="s">
        <v>726</v>
      </c>
      <c r="N350" s="450" t="s">
        <v>727</v>
      </c>
      <c r="O350" s="450" t="s">
        <v>728</v>
      </c>
      <c r="P350" s="450" t="s">
        <v>760</v>
      </c>
      <c r="Q350" s="450" t="s">
        <v>92</v>
      </c>
      <c r="R350" s="475" t="s">
        <v>730</v>
      </c>
    </row>
    <row r="351" spans="2:18" ht="15" customHeight="1" x14ac:dyDescent="0.2">
      <c r="B351" s="131">
        <v>342</v>
      </c>
      <c r="C351" s="492">
        <v>45377</v>
      </c>
      <c r="D351" s="450" t="s">
        <v>94</v>
      </c>
      <c r="E351" s="486" t="s">
        <v>748</v>
      </c>
      <c r="F351" s="450" t="s">
        <v>878</v>
      </c>
      <c r="G351" s="486" t="s">
        <v>318</v>
      </c>
      <c r="H351" s="486" t="s">
        <v>722</v>
      </c>
      <c r="I351" s="486" t="s">
        <v>723</v>
      </c>
      <c r="J351" s="486" t="s">
        <v>724</v>
      </c>
      <c r="K351" s="486" t="s">
        <v>725</v>
      </c>
      <c r="L351" s="493">
        <v>3</v>
      </c>
      <c r="M351" s="450" t="s">
        <v>726</v>
      </c>
      <c r="N351" s="450" t="s">
        <v>727</v>
      </c>
      <c r="O351" s="450" t="s">
        <v>728</v>
      </c>
      <c r="P351" s="450" t="s">
        <v>760</v>
      </c>
      <c r="Q351" s="450" t="s">
        <v>92</v>
      </c>
      <c r="R351" s="475" t="s">
        <v>730</v>
      </c>
    </row>
    <row r="352" spans="2:18" ht="15" customHeight="1" x14ac:dyDescent="0.2">
      <c r="B352" s="131">
        <v>343</v>
      </c>
      <c r="C352" s="492">
        <v>45377</v>
      </c>
      <c r="D352" s="450" t="s">
        <v>76</v>
      </c>
      <c r="E352" s="483" t="s">
        <v>721</v>
      </c>
      <c r="F352" s="443" t="s">
        <v>1439</v>
      </c>
      <c r="G352" s="483" t="s">
        <v>65</v>
      </c>
      <c r="H352" s="483" t="s">
        <v>722</v>
      </c>
      <c r="I352" s="483" t="s">
        <v>723</v>
      </c>
      <c r="J352" s="483" t="s">
        <v>724</v>
      </c>
      <c r="K352" s="486" t="s">
        <v>743</v>
      </c>
      <c r="L352" s="484">
        <v>3</v>
      </c>
      <c r="M352" s="443" t="s">
        <v>726</v>
      </c>
      <c r="N352" s="443" t="s">
        <v>727</v>
      </c>
      <c r="O352" s="443" t="s">
        <v>728</v>
      </c>
      <c r="P352" s="443" t="s">
        <v>997</v>
      </c>
      <c r="Q352" s="443" t="s">
        <v>92</v>
      </c>
      <c r="R352" s="485" t="s">
        <v>730</v>
      </c>
    </row>
    <row r="353" spans="2:18" ht="15" customHeight="1" x14ac:dyDescent="0.2">
      <c r="B353" s="131">
        <v>344</v>
      </c>
      <c r="C353" s="482">
        <v>45377</v>
      </c>
      <c r="D353" s="450" t="s">
        <v>76</v>
      </c>
      <c r="E353" s="483" t="s">
        <v>721</v>
      </c>
      <c r="F353" s="443" t="s">
        <v>1728</v>
      </c>
      <c r="G353" s="483" t="s">
        <v>65</v>
      </c>
      <c r="H353" s="483" t="s">
        <v>733</v>
      </c>
      <c r="I353" s="483" t="s">
        <v>723</v>
      </c>
      <c r="J353" s="483" t="s">
        <v>764</v>
      </c>
      <c r="K353" s="483" t="s">
        <v>738</v>
      </c>
      <c r="L353" s="484">
        <v>1</v>
      </c>
      <c r="M353" s="443" t="s">
        <v>726</v>
      </c>
      <c r="N353" s="443" t="s">
        <v>736</v>
      </c>
      <c r="O353" s="443" t="s">
        <v>728</v>
      </c>
      <c r="P353" s="443" t="s">
        <v>997</v>
      </c>
      <c r="Q353" s="443" t="s">
        <v>92</v>
      </c>
      <c r="R353" s="475" t="s">
        <v>730</v>
      </c>
    </row>
    <row r="354" spans="2:18" ht="15" customHeight="1" x14ac:dyDescent="0.2">
      <c r="B354" s="131">
        <v>345</v>
      </c>
      <c r="C354" s="482">
        <v>45377</v>
      </c>
      <c r="D354" s="450" t="s">
        <v>76</v>
      </c>
      <c r="E354" s="483" t="s">
        <v>721</v>
      </c>
      <c r="F354" s="443" t="s">
        <v>996</v>
      </c>
      <c r="G354" s="483" t="s">
        <v>65</v>
      </c>
      <c r="H354" s="483" t="s">
        <v>722</v>
      </c>
      <c r="I354" s="483" t="s">
        <v>723</v>
      </c>
      <c r="J354" s="483" t="s">
        <v>724</v>
      </c>
      <c r="K354" s="486" t="s">
        <v>783</v>
      </c>
      <c r="L354" s="484">
        <v>1</v>
      </c>
      <c r="M354" s="443" t="s">
        <v>726</v>
      </c>
      <c r="N354" s="443" t="s">
        <v>727</v>
      </c>
      <c r="O354" s="443" t="s">
        <v>728</v>
      </c>
      <c r="P354" s="443" t="s">
        <v>997</v>
      </c>
      <c r="Q354" s="443" t="s">
        <v>92</v>
      </c>
      <c r="R354" s="475" t="s">
        <v>745</v>
      </c>
    </row>
    <row r="355" spans="2:18" ht="15" customHeight="1" x14ac:dyDescent="0.2">
      <c r="B355" s="131">
        <v>346</v>
      </c>
      <c r="C355" s="482">
        <v>45377</v>
      </c>
      <c r="D355" s="450" t="s">
        <v>76</v>
      </c>
      <c r="E355" s="483" t="s">
        <v>721</v>
      </c>
      <c r="F355" s="443" t="s">
        <v>996</v>
      </c>
      <c r="G355" s="483" t="s">
        <v>65</v>
      </c>
      <c r="H355" s="483" t="s">
        <v>722</v>
      </c>
      <c r="I355" s="483" t="s">
        <v>723</v>
      </c>
      <c r="J355" s="483" t="s">
        <v>724</v>
      </c>
      <c r="K355" s="486" t="s">
        <v>725</v>
      </c>
      <c r="L355" s="484">
        <v>1</v>
      </c>
      <c r="M355" s="443" t="s">
        <v>726</v>
      </c>
      <c r="N355" s="443" t="s">
        <v>727</v>
      </c>
      <c r="O355" s="443" t="s">
        <v>728</v>
      </c>
      <c r="P355" s="443" t="s">
        <v>997</v>
      </c>
      <c r="Q355" s="443" t="s">
        <v>92</v>
      </c>
      <c r="R355" s="475" t="s">
        <v>745</v>
      </c>
    </row>
    <row r="356" spans="2:18" ht="15" customHeight="1" x14ac:dyDescent="0.2">
      <c r="B356" s="131">
        <v>347</v>
      </c>
      <c r="C356" s="492">
        <v>45377</v>
      </c>
      <c r="D356" s="450" t="s">
        <v>94</v>
      </c>
      <c r="E356" s="486" t="s">
        <v>748</v>
      </c>
      <c r="F356" s="450" t="s">
        <v>755</v>
      </c>
      <c r="G356" s="486" t="s">
        <v>318</v>
      </c>
      <c r="H356" s="486" t="s">
        <v>722</v>
      </c>
      <c r="I356" s="486" t="s">
        <v>723</v>
      </c>
      <c r="J356" s="486" t="s">
        <v>724</v>
      </c>
      <c r="K356" s="486" t="s">
        <v>725</v>
      </c>
      <c r="L356" s="493">
        <v>3</v>
      </c>
      <c r="M356" s="450" t="s">
        <v>726</v>
      </c>
      <c r="N356" s="450" t="s">
        <v>727</v>
      </c>
      <c r="O356" s="450" t="s">
        <v>728</v>
      </c>
      <c r="P356" s="450" t="s">
        <v>760</v>
      </c>
      <c r="Q356" s="450" t="s">
        <v>92</v>
      </c>
      <c r="R356" s="475" t="s">
        <v>730</v>
      </c>
    </row>
    <row r="357" spans="2:18" ht="15" customHeight="1" x14ac:dyDescent="0.2">
      <c r="B357" s="131">
        <v>348</v>
      </c>
      <c r="C357" s="492" t="s">
        <v>326</v>
      </c>
      <c r="D357" s="450" t="s">
        <v>76</v>
      </c>
      <c r="E357" s="451" t="s">
        <v>721</v>
      </c>
      <c r="F357" s="450" t="s">
        <v>998</v>
      </c>
      <c r="G357" s="451" t="s">
        <v>97</v>
      </c>
      <c r="H357" s="451" t="s">
        <v>786</v>
      </c>
      <c r="I357" s="451" t="s">
        <v>723</v>
      </c>
      <c r="J357" s="451" t="s">
        <v>724</v>
      </c>
      <c r="K357" s="486" t="s">
        <v>738</v>
      </c>
      <c r="L357" s="493">
        <v>2</v>
      </c>
      <c r="M357" s="450" t="s">
        <v>726</v>
      </c>
      <c r="N357" s="450" t="s">
        <v>736</v>
      </c>
      <c r="O357" s="450" t="s">
        <v>728</v>
      </c>
      <c r="P357" s="450" t="s">
        <v>92</v>
      </c>
      <c r="Q357" s="450" t="s">
        <v>729</v>
      </c>
      <c r="R357" s="475" t="s">
        <v>730</v>
      </c>
    </row>
    <row r="358" spans="2:18" ht="15" customHeight="1" x14ac:dyDescent="0.2">
      <c r="B358" s="131">
        <v>349</v>
      </c>
      <c r="C358" s="492" t="s">
        <v>326</v>
      </c>
      <c r="D358" s="450" t="s">
        <v>76</v>
      </c>
      <c r="E358" s="451" t="s">
        <v>721</v>
      </c>
      <c r="F358" s="450" t="s">
        <v>999</v>
      </c>
      <c r="G358" s="451" t="s">
        <v>93</v>
      </c>
      <c r="H358" s="451" t="s">
        <v>722</v>
      </c>
      <c r="I358" s="451" t="s">
        <v>723</v>
      </c>
      <c r="J358" s="444" t="s">
        <v>862</v>
      </c>
      <c r="K358" s="486" t="s">
        <v>725</v>
      </c>
      <c r="L358" s="493">
        <v>2</v>
      </c>
      <c r="M358" s="450" t="s">
        <v>726</v>
      </c>
      <c r="N358" s="450" t="s">
        <v>727</v>
      </c>
      <c r="O358" s="450" t="s">
        <v>728</v>
      </c>
      <c r="P358" s="450" t="s">
        <v>92</v>
      </c>
      <c r="Q358" s="450" t="s">
        <v>729</v>
      </c>
      <c r="R358" s="475" t="s">
        <v>104</v>
      </c>
    </row>
    <row r="359" spans="2:18" ht="15" customHeight="1" x14ac:dyDescent="0.2">
      <c r="B359" s="131">
        <v>350</v>
      </c>
      <c r="C359" s="492" t="s">
        <v>326</v>
      </c>
      <c r="D359" s="450" t="s">
        <v>76</v>
      </c>
      <c r="E359" s="451" t="s">
        <v>721</v>
      </c>
      <c r="F359" s="450" t="s">
        <v>893</v>
      </c>
      <c r="G359" s="451" t="s">
        <v>93</v>
      </c>
      <c r="H359" s="451" t="s">
        <v>733</v>
      </c>
      <c r="I359" s="451" t="s">
        <v>723</v>
      </c>
      <c r="J359" s="451" t="s">
        <v>764</v>
      </c>
      <c r="K359" s="486" t="s">
        <v>725</v>
      </c>
      <c r="L359" s="493">
        <v>1</v>
      </c>
      <c r="M359" s="450" t="s">
        <v>726</v>
      </c>
      <c r="N359" s="450" t="s">
        <v>736</v>
      </c>
      <c r="O359" s="450" t="s">
        <v>728</v>
      </c>
      <c r="P359" s="450" t="s">
        <v>92</v>
      </c>
      <c r="Q359" s="450" t="s">
        <v>729</v>
      </c>
      <c r="R359" s="475" t="s">
        <v>730</v>
      </c>
    </row>
    <row r="360" spans="2:18" ht="15" customHeight="1" x14ac:dyDescent="0.2">
      <c r="B360" s="131">
        <v>351</v>
      </c>
      <c r="C360" s="492">
        <v>45378</v>
      </c>
      <c r="D360" s="450" t="s">
        <v>76</v>
      </c>
      <c r="E360" s="486" t="s">
        <v>721</v>
      </c>
      <c r="F360" s="450" t="s">
        <v>1000</v>
      </c>
      <c r="G360" s="486" t="s">
        <v>65</v>
      </c>
      <c r="H360" s="486" t="s">
        <v>722</v>
      </c>
      <c r="I360" s="486" t="s">
        <v>723</v>
      </c>
      <c r="J360" s="486" t="s">
        <v>724</v>
      </c>
      <c r="K360" s="486" t="s">
        <v>743</v>
      </c>
      <c r="L360" s="493">
        <v>3</v>
      </c>
      <c r="M360" s="450" t="s">
        <v>726</v>
      </c>
      <c r="N360" s="443" t="s">
        <v>727</v>
      </c>
      <c r="O360" s="443" t="s">
        <v>728</v>
      </c>
      <c r="P360" s="443" t="s">
        <v>997</v>
      </c>
      <c r="Q360" s="443" t="s">
        <v>92</v>
      </c>
      <c r="R360" s="475" t="s">
        <v>730</v>
      </c>
    </row>
    <row r="361" spans="2:18" ht="15" customHeight="1" x14ac:dyDescent="0.2">
      <c r="B361" s="131">
        <v>352</v>
      </c>
      <c r="C361" s="492">
        <v>45378</v>
      </c>
      <c r="D361" s="450" t="s">
        <v>76</v>
      </c>
      <c r="E361" s="486" t="s">
        <v>721</v>
      </c>
      <c r="F361" s="450" t="s">
        <v>1000</v>
      </c>
      <c r="G361" s="486" t="s">
        <v>65</v>
      </c>
      <c r="H361" s="486" t="s">
        <v>722</v>
      </c>
      <c r="I361" s="486" t="s">
        <v>723</v>
      </c>
      <c r="J361" s="486" t="s">
        <v>724</v>
      </c>
      <c r="K361" s="486" t="s">
        <v>783</v>
      </c>
      <c r="L361" s="493">
        <v>1</v>
      </c>
      <c r="M361" s="450" t="s">
        <v>726</v>
      </c>
      <c r="N361" s="443" t="s">
        <v>727</v>
      </c>
      <c r="O361" s="443" t="s">
        <v>728</v>
      </c>
      <c r="P361" s="443" t="s">
        <v>997</v>
      </c>
      <c r="Q361" s="443" t="s">
        <v>92</v>
      </c>
      <c r="R361" s="475" t="s">
        <v>732</v>
      </c>
    </row>
    <row r="362" spans="2:18" ht="15" customHeight="1" x14ac:dyDescent="0.2">
      <c r="B362" s="131">
        <v>353</v>
      </c>
      <c r="C362" s="492">
        <v>45378</v>
      </c>
      <c r="D362" s="450" t="s">
        <v>76</v>
      </c>
      <c r="E362" s="486" t="s">
        <v>721</v>
      </c>
      <c r="F362" s="450" t="s">
        <v>1001</v>
      </c>
      <c r="G362" s="486" t="s">
        <v>65</v>
      </c>
      <c r="H362" s="486" t="s">
        <v>722</v>
      </c>
      <c r="I362" s="486" t="s">
        <v>734</v>
      </c>
      <c r="J362" s="486" t="s">
        <v>742</v>
      </c>
      <c r="K362" s="486" t="s">
        <v>783</v>
      </c>
      <c r="L362" s="493">
        <v>3</v>
      </c>
      <c r="M362" s="450" t="s">
        <v>726</v>
      </c>
      <c r="N362" s="443" t="s">
        <v>727</v>
      </c>
      <c r="O362" s="443" t="s">
        <v>728</v>
      </c>
      <c r="P362" s="443" t="s">
        <v>997</v>
      </c>
      <c r="Q362" s="443" t="s">
        <v>92</v>
      </c>
      <c r="R362" s="475" t="s">
        <v>730</v>
      </c>
    </row>
    <row r="363" spans="2:18" ht="15" customHeight="1" x14ac:dyDescent="0.2">
      <c r="B363" s="131">
        <v>354</v>
      </c>
      <c r="C363" s="492">
        <v>45378</v>
      </c>
      <c r="D363" s="450" t="s">
        <v>76</v>
      </c>
      <c r="E363" s="486" t="s">
        <v>721</v>
      </c>
      <c r="F363" s="450" t="s">
        <v>1001</v>
      </c>
      <c r="G363" s="486" t="s">
        <v>65</v>
      </c>
      <c r="H363" s="486" t="s">
        <v>722</v>
      </c>
      <c r="I363" s="486" t="s">
        <v>734</v>
      </c>
      <c r="J363" s="486" t="s">
        <v>1002</v>
      </c>
      <c r="K363" s="486" t="s">
        <v>743</v>
      </c>
      <c r="L363" s="493">
        <v>2</v>
      </c>
      <c r="M363" s="450" t="s">
        <v>726</v>
      </c>
      <c r="N363" s="443" t="s">
        <v>727</v>
      </c>
      <c r="O363" s="443" t="s">
        <v>728</v>
      </c>
      <c r="P363" s="443" t="s">
        <v>997</v>
      </c>
      <c r="Q363" s="443" t="s">
        <v>92</v>
      </c>
      <c r="R363" s="475" t="s">
        <v>1003</v>
      </c>
    </row>
    <row r="364" spans="2:18" ht="15" customHeight="1" x14ac:dyDescent="0.2">
      <c r="B364" s="131">
        <v>355</v>
      </c>
      <c r="C364" s="492">
        <v>45378</v>
      </c>
      <c r="D364" s="450" t="s">
        <v>94</v>
      </c>
      <c r="E364" s="486" t="s">
        <v>748</v>
      </c>
      <c r="F364" s="450" t="s">
        <v>1004</v>
      </c>
      <c r="G364" s="486" t="s">
        <v>318</v>
      </c>
      <c r="H364" s="486" t="s">
        <v>722</v>
      </c>
      <c r="I364" s="486" t="s">
        <v>723</v>
      </c>
      <c r="J364" s="486" t="s">
        <v>724</v>
      </c>
      <c r="K364" s="486" t="s">
        <v>725</v>
      </c>
      <c r="L364" s="493">
        <v>3</v>
      </c>
      <c r="M364" s="450" t="s">
        <v>726</v>
      </c>
      <c r="N364" s="450" t="s">
        <v>727</v>
      </c>
      <c r="O364" s="450" t="s">
        <v>728</v>
      </c>
      <c r="P364" s="450" t="s">
        <v>760</v>
      </c>
      <c r="Q364" s="443" t="s">
        <v>92</v>
      </c>
      <c r="R364" s="475" t="s">
        <v>730</v>
      </c>
    </row>
    <row r="365" spans="2:18" ht="15" customHeight="1" x14ac:dyDescent="0.2">
      <c r="B365" s="131">
        <v>356</v>
      </c>
      <c r="C365" s="492">
        <v>45378</v>
      </c>
      <c r="D365" s="450" t="s">
        <v>94</v>
      </c>
      <c r="E365" s="486" t="s">
        <v>748</v>
      </c>
      <c r="F365" s="450" t="s">
        <v>1005</v>
      </c>
      <c r="G365" s="486" t="s">
        <v>318</v>
      </c>
      <c r="H365" s="486" t="s">
        <v>722</v>
      </c>
      <c r="I365" s="486" t="s">
        <v>723</v>
      </c>
      <c r="J365" s="486" t="s">
        <v>724</v>
      </c>
      <c r="K365" s="486" t="s">
        <v>725</v>
      </c>
      <c r="L365" s="493">
        <v>3</v>
      </c>
      <c r="M365" s="450" t="s">
        <v>726</v>
      </c>
      <c r="N365" s="450" t="s">
        <v>727</v>
      </c>
      <c r="O365" s="450" t="s">
        <v>728</v>
      </c>
      <c r="P365" s="450" t="s">
        <v>760</v>
      </c>
      <c r="Q365" s="443" t="s">
        <v>92</v>
      </c>
      <c r="R365" s="475" t="s">
        <v>730</v>
      </c>
    </row>
    <row r="366" spans="2:18" ht="15" customHeight="1" x14ac:dyDescent="0.2">
      <c r="B366" s="131">
        <v>357</v>
      </c>
      <c r="C366" s="492">
        <v>45378</v>
      </c>
      <c r="D366" s="450" t="s">
        <v>94</v>
      </c>
      <c r="E366" s="486" t="s">
        <v>748</v>
      </c>
      <c r="F366" s="450" t="s">
        <v>1006</v>
      </c>
      <c r="G366" s="486" t="s">
        <v>318</v>
      </c>
      <c r="H366" s="486" t="s">
        <v>722</v>
      </c>
      <c r="I366" s="486" t="s">
        <v>723</v>
      </c>
      <c r="J366" s="486" t="s">
        <v>724</v>
      </c>
      <c r="K366" s="486" t="s">
        <v>725</v>
      </c>
      <c r="L366" s="493">
        <v>3</v>
      </c>
      <c r="M366" s="450" t="s">
        <v>726</v>
      </c>
      <c r="N366" s="450" t="s">
        <v>727</v>
      </c>
      <c r="O366" s="450" t="s">
        <v>728</v>
      </c>
      <c r="P366" s="450" t="s">
        <v>760</v>
      </c>
      <c r="Q366" s="443" t="s">
        <v>92</v>
      </c>
      <c r="R366" s="475" t="s">
        <v>730</v>
      </c>
    </row>
    <row r="367" spans="2:18" ht="15" customHeight="1" x14ac:dyDescent="0.2">
      <c r="B367" s="131">
        <v>358</v>
      </c>
      <c r="C367" s="492">
        <v>45378</v>
      </c>
      <c r="D367" s="450" t="s">
        <v>94</v>
      </c>
      <c r="E367" s="486" t="s">
        <v>748</v>
      </c>
      <c r="F367" s="450" t="s">
        <v>1007</v>
      </c>
      <c r="G367" s="486" t="s">
        <v>318</v>
      </c>
      <c r="H367" s="486" t="s">
        <v>722</v>
      </c>
      <c r="I367" s="486" t="s">
        <v>723</v>
      </c>
      <c r="J367" s="486" t="s">
        <v>724</v>
      </c>
      <c r="K367" s="486" t="s">
        <v>725</v>
      </c>
      <c r="L367" s="493">
        <v>3</v>
      </c>
      <c r="M367" s="450" t="s">
        <v>726</v>
      </c>
      <c r="N367" s="450" t="s">
        <v>727</v>
      </c>
      <c r="O367" s="450" t="s">
        <v>728</v>
      </c>
      <c r="P367" s="450" t="s">
        <v>760</v>
      </c>
      <c r="Q367" s="443" t="s">
        <v>92</v>
      </c>
      <c r="R367" s="475" t="s">
        <v>730</v>
      </c>
    </row>
    <row r="368" spans="2:18" ht="15" customHeight="1" x14ac:dyDescent="0.2">
      <c r="B368" s="131">
        <v>359</v>
      </c>
      <c r="C368" s="492">
        <v>45383</v>
      </c>
      <c r="D368" s="450" t="s">
        <v>94</v>
      </c>
      <c r="E368" s="486" t="s">
        <v>748</v>
      </c>
      <c r="F368" s="450" t="s">
        <v>822</v>
      </c>
      <c r="G368" s="486" t="s">
        <v>318</v>
      </c>
      <c r="H368" s="486" t="s">
        <v>722</v>
      </c>
      <c r="I368" s="486" t="s">
        <v>734</v>
      </c>
      <c r="J368" s="486" t="s">
        <v>951</v>
      </c>
      <c r="K368" s="486" t="s">
        <v>725</v>
      </c>
      <c r="L368" s="493">
        <v>3</v>
      </c>
      <c r="M368" s="450" t="s">
        <v>726</v>
      </c>
      <c r="N368" s="450" t="s">
        <v>727</v>
      </c>
      <c r="O368" s="450" t="s">
        <v>728</v>
      </c>
      <c r="P368" s="450" t="s">
        <v>760</v>
      </c>
      <c r="Q368" s="443" t="s">
        <v>92</v>
      </c>
      <c r="R368" s="475" t="s">
        <v>730</v>
      </c>
    </row>
    <row r="369" spans="2:18" ht="15" customHeight="1" x14ac:dyDescent="0.2">
      <c r="B369" s="131">
        <v>360</v>
      </c>
      <c r="C369" s="492">
        <v>45383</v>
      </c>
      <c r="D369" s="450" t="s">
        <v>94</v>
      </c>
      <c r="E369" s="486" t="s">
        <v>748</v>
      </c>
      <c r="F369" s="450" t="s">
        <v>822</v>
      </c>
      <c r="G369" s="486" t="s">
        <v>318</v>
      </c>
      <c r="H369" s="486" t="s">
        <v>722</v>
      </c>
      <c r="I369" s="486" t="s">
        <v>723</v>
      </c>
      <c r="J369" s="486" t="s">
        <v>724</v>
      </c>
      <c r="K369" s="495" t="s">
        <v>735</v>
      </c>
      <c r="L369" s="493">
        <v>3</v>
      </c>
      <c r="M369" s="450" t="s">
        <v>726</v>
      </c>
      <c r="N369" s="450" t="s">
        <v>727</v>
      </c>
      <c r="O369" s="450" t="s">
        <v>728</v>
      </c>
      <c r="P369" s="450" t="s">
        <v>760</v>
      </c>
      <c r="Q369" s="450" t="s">
        <v>92</v>
      </c>
      <c r="R369" s="475" t="s">
        <v>730</v>
      </c>
    </row>
    <row r="370" spans="2:18" ht="15" customHeight="1" x14ac:dyDescent="0.2">
      <c r="B370" s="131">
        <v>361</v>
      </c>
      <c r="C370" s="492">
        <v>45383</v>
      </c>
      <c r="D370" s="450" t="s">
        <v>94</v>
      </c>
      <c r="E370" s="486" t="s">
        <v>748</v>
      </c>
      <c r="F370" s="450" t="s">
        <v>746</v>
      </c>
      <c r="G370" s="486" t="s">
        <v>318</v>
      </c>
      <c r="H370" s="486" t="s">
        <v>722</v>
      </c>
      <c r="I370" s="486" t="s">
        <v>723</v>
      </c>
      <c r="J370" s="486" t="s">
        <v>724</v>
      </c>
      <c r="K370" s="495" t="s">
        <v>725</v>
      </c>
      <c r="L370" s="493">
        <v>3</v>
      </c>
      <c r="M370" s="450" t="s">
        <v>726</v>
      </c>
      <c r="N370" s="450" t="s">
        <v>727</v>
      </c>
      <c r="O370" s="450" t="s">
        <v>728</v>
      </c>
      <c r="P370" s="450" t="s">
        <v>760</v>
      </c>
      <c r="Q370" s="450" t="s">
        <v>92</v>
      </c>
      <c r="R370" s="475" t="s">
        <v>730</v>
      </c>
    </row>
    <row r="371" spans="2:18" ht="15" customHeight="1" x14ac:dyDescent="0.2">
      <c r="B371" s="131">
        <v>362</v>
      </c>
      <c r="C371" s="492">
        <v>45383</v>
      </c>
      <c r="D371" s="450" t="s">
        <v>94</v>
      </c>
      <c r="E371" s="486" t="s">
        <v>748</v>
      </c>
      <c r="F371" s="450" t="s">
        <v>746</v>
      </c>
      <c r="G371" s="486" t="s">
        <v>318</v>
      </c>
      <c r="H371" s="486" t="s">
        <v>722</v>
      </c>
      <c r="I371" s="486" t="s">
        <v>723</v>
      </c>
      <c r="J371" s="486" t="s">
        <v>724</v>
      </c>
      <c r="K371" s="495" t="s">
        <v>735</v>
      </c>
      <c r="L371" s="493">
        <v>3</v>
      </c>
      <c r="M371" s="450" t="s">
        <v>726</v>
      </c>
      <c r="N371" s="450" t="s">
        <v>727</v>
      </c>
      <c r="O371" s="450" t="s">
        <v>728</v>
      </c>
      <c r="P371" s="450" t="s">
        <v>760</v>
      </c>
      <c r="Q371" s="450" t="s">
        <v>92</v>
      </c>
      <c r="R371" s="475" t="s">
        <v>730</v>
      </c>
    </row>
    <row r="372" spans="2:18" ht="15" customHeight="1" x14ac:dyDescent="0.2">
      <c r="B372" s="131">
        <v>363</v>
      </c>
      <c r="C372" s="492">
        <v>45383</v>
      </c>
      <c r="D372" s="450" t="s">
        <v>76</v>
      </c>
      <c r="E372" s="486" t="s">
        <v>721</v>
      </c>
      <c r="F372" s="450" t="s">
        <v>813</v>
      </c>
      <c r="G372" s="486" t="s">
        <v>93</v>
      </c>
      <c r="H372" s="486" t="s">
        <v>786</v>
      </c>
      <c r="I372" s="486" t="s">
        <v>723</v>
      </c>
      <c r="J372" s="486" t="s">
        <v>724</v>
      </c>
      <c r="K372" s="495" t="s">
        <v>783</v>
      </c>
      <c r="L372" s="493">
        <v>3</v>
      </c>
      <c r="M372" s="450" t="s">
        <v>726</v>
      </c>
      <c r="N372" s="450" t="s">
        <v>727</v>
      </c>
      <c r="O372" s="450" t="s">
        <v>728</v>
      </c>
      <c r="P372" s="450" t="s">
        <v>997</v>
      </c>
      <c r="Q372" s="450" t="s">
        <v>92</v>
      </c>
      <c r="R372" s="475" t="s">
        <v>730</v>
      </c>
    </row>
    <row r="373" spans="2:18" ht="15" customHeight="1" x14ac:dyDescent="0.2">
      <c r="B373" s="131">
        <v>364</v>
      </c>
      <c r="C373" s="482">
        <v>45388</v>
      </c>
      <c r="D373" s="443" t="s">
        <v>76</v>
      </c>
      <c r="E373" s="483" t="s">
        <v>721</v>
      </c>
      <c r="F373" s="443" t="s">
        <v>991</v>
      </c>
      <c r="G373" s="483" t="s">
        <v>65</v>
      </c>
      <c r="H373" s="483" t="s">
        <v>733</v>
      </c>
      <c r="I373" s="483" t="s">
        <v>734</v>
      </c>
      <c r="J373" s="483" t="s">
        <v>724</v>
      </c>
      <c r="K373" s="483" t="s">
        <v>735</v>
      </c>
      <c r="L373" s="484">
        <v>3</v>
      </c>
      <c r="M373" s="443" t="s">
        <v>726</v>
      </c>
      <c r="N373" s="443" t="s">
        <v>736</v>
      </c>
      <c r="O373" s="450" t="s">
        <v>728</v>
      </c>
      <c r="P373" s="450" t="s">
        <v>997</v>
      </c>
      <c r="Q373" s="450" t="s">
        <v>92</v>
      </c>
      <c r="R373" s="475" t="s">
        <v>730</v>
      </c>
    </row>
    <row r="374" spans="2:18" ht="15" customHeight="1" x14ac:dyDescent="0.2">
      <c r="B374" s="131">
        <v>365</v>
      </c>
      <c r="C374" s="482">
        <v>45388</v>
      </c>
      <c r="D374" s="450" t="s">
        <v>76</v>
      </c>
      <c r="E374" s="483" t="s">
        <v>721</v>
      </c>
      <c r="F374" s="443" t="s">
        <v>991</v>
      </c>
      <c r="G374" s="483" t="s">
        <v>65</v>
      </c>
      <c r="H374" s="483" t="s">
        <v>722</v>
      </c>
      <c r="I374" s="483" t="s">
        <v>734</v>
      </c>
      <c r="J374" s="483" t="s">
        <v>742</v>
      </c>
      <c r="K374" s="483" t="s">
        <v>743</v>
      </c>
      <c r="L374" s="484">
        <v>3</v>
      </c>
      <c r="M374" s="443" t="s">
        <v>726</v>
      </c>
      <c r="N374" s="443" t="s">
        <v>727</v>
      </c>
      <c r="O374" s="443" t="s">
        <v>728</v>
      </c>
      <c r="P374" s="443" t="s">
        <v>997</v>
      </c>
      <c r="Q374" s="443" t="s">
        <v>92</v>
      </c>
      <c r="R374" s="485" t="s">
        <v>730</v>
      </c>
    </row>
    <row r="375" spans="2:18" ht="15" customHeight="1" x14ac:dyDescent="0.2">
      <c r="B375" s="131">
        <v>366</v>
      </c>
      <c r="C375" s="482">
        <v>45388</v>
      </c>
      <c r="D375" s="443" t="s">
        <v>76</v>
      </c>
      <c r="E375" s="483" t="s">
        <v>721</v>
      </c>
      <c r="F375" s="443" t="s">
        <v>991</v>
      </c>
      <c r="G375" s="483" t="s">
        <v>65</v>
      </c>
      <c r="H375" s="483" t="s">
        <v>733</v>
      </c>
      <c r="I375" s="483" t="s">
        <v>734</v>
      </c>
      <c r="J375" s="483" t="s">
        <v>764</v>
      </c>
      <c r="K375" s="483" t="s">
        <v>738</v>
      </c>
      <c r="L375" s="484">
        <v>3</v>
      </c>
      <c r="M375" s="443" t="s">
        <v>726</v>
      </c>
      <c r="N375" s="443" t="s">
        <v>736</v>
      </c>
      <c r="O375" s="450" t="s">
        <v>728</v>
      </c>
      <c r="P375" s="450" t="s">
        <v>997</v>
      </c>
      <c r="Q375" s="450" t="s">
        <v>92</v>
      </c>
      <c r="R375" s="475" t="s">
        <v>730</v>
      </c>
    </row>
    <row r="376" spans="2:18" ht="15" customHeight="1" x14ac:dyDescent="0.2">
      <c r="B376" s="131">
        <v>367</v>
      </c>
      <c r="C376" s="482">
        <v>45387</v>
      </c>
      <c r="D376" s="443" t="s">
        <v>76</v>
      </c>
      <c r="E376" s="483" t="s">
        <v>721</v>
      </c>
      <c r="F376" s="443" t="s">
        <v>861</v>
      </c>
      <c r="G376" s="483" t="s">
        <v>65</v>
      </c>
      <c r="H376" s="483" t="s">
        <v>722</v>
      </c>
      <c r="I376" s="483" t="s">
        <v>734</v>
      </c>
      <c r="J376" s="483" t="s">
        <v>724</v>
      </c>
      <c r="K376" s="483" t="s">
        <v>783</v>
      </c>
      <c r="L376" s="484">
        <v>1</v>
      </c>
      <c r="M376" s="443" t="s">
        <v>726</v>
      </c>
      <c r="N376" s="443" t="s">
        <v>727</v>
      </c>
      <c r="O376" s="450" t="s">
        <v>728</v>
      </c>
      <c r="P376" s="450" t="s">
        <v>997</v>
      </c>
      <c r="Q376" s="450" t="s">
        <v>92</v>
      </c>
      <c r="R376" s="444" t="s">
        <v>1009</v>
      </c>
    </row>
    <row r="377" spans="2:18" ht="15" customHeight="1" x14ac:dyDescent="0.2">
      <c r="B377" s="131">
        <v>368</v>
      </c>
      <c r="C377" s="482">
        <v>45387</v>
      </c>
      <c r="D377" s="443" t="s">
        <v>76</v>
      </c>
      <c r="E377" s="483" t="s">
        <v>721</v>
      </c>
      <c r="F377" s="443" t="s">
        <v>861</v>
      </c>
      <c r="G377" s="483" t="s">
        <v>65</v>
      </c>
      <c r="H377" s="483" t="s">
        <v>722</v>
      </c>
      <c r="I377" s="483" t="s">
        <v>734</v>
      </c>
      <c r="J377" s="483" t="s">
        <v>724</v>
      </c>
      <c r="K377" s="483" t="s">
        <v>790</v>
      </c>
      <c r="L377" s="484">
        <v>1</v>
      </c>
      <c r="M377" s="443" t="s">
        <v>726</v>
      </c>
      <c r="N377" s="443" t="s">
        <v>736</v>
      </c>
      <c r="O377" s="450" t="s">
        <v>728</v>
      </c>
      <c r="P377" s="450" t="s">
        <v>997</v>
      </c>
      <c r="Q377" s="450" t="s">
        <v>92</v>
      </c>
      <c r="R377" s="444" t="s">
        <v>1010</v>
      </c>
    </row>
    <row r="378" spans="2:18" ht="15" customHeight="1" x14ac:dyDescent="0.2">
      <c r="B378" s="131">
        <v>369</v>
      </c>
      <c r="C378" s="492">
        <v>45388</v>
      </c>
      <c r="D378" s="450" t="s">
        <v>76</v>
      </c>
      <c r="E378" s="486" t="s">
        <v>721</v>
      </c>
      <c r="F378" s="450" t="s">
        <v>778</v>
      </c>
      <c r="G378" s="486" t="s">
        <v>65</v>
      </c>
      <c r="H378" s="486" t="s">
        <v>722</v>
      </c>
      <c r="I378" s="486" t="s">
        <v>734</v>
      </c>
      <c r="J378" s="486" t="s">
        <v>789</v>
      </c>
      <c r="K378" s="486" t="s">
        <v>783</v>
      </c>
      <c r="L378" s="493">
        <v>3</v>
      </c>
      <c r="M378" s="450" t="s">
        <v>726</v>
      </c>
      <c r="N378" s="450" t="s">
        <v>727</v>
      </c>
      <c r="O378" s="450" t="s">
        <v>728</v>
      </c>
      <c r="P378" s="450" t="s">
        <v>997</v>
      </c>
      <c r="Q378" s="450" t="s">
        <v>92</v>
      </c>
      <c r="R378" s="475" t="s">
        <v>730</v>
      </c>
    </row>
    <row r="379" spans="2:18" ht="15" customHeight="1" x14ac:dyDescent="0.2">
      <c r="B379" s="131">
        <v>370</v>
      </c>
      <c r="C379" s="492">
        <v>45388</v>
      </c>
      <c r="D379" s="450" t="s">
        <v>76</v>
      </c>
      <c r="E379" s="486" t="s">
        <v>721</v>
      </c>
      <c r="F379" s="450" t="s">
        <v>778</v>
      </c>
      <c r="G379" s="486" t="s">
        <v>65</v>
      </c>
      <c r="H379" s="486" t="s">
        <v>722</v>
      </c>
      <c r="I379" s="486" t="s">
        <v>734</v>
      </c>
      <c r="J379" s="486" t="s">
        <v>724</v>
      </c>
      <c r="K379" s="486" t="s">
        <v>725</v>
      </c>
      <c r="L379" s="493">
        <v>1</v>
      </c>
      <c r="M379" s="450" t="s">
        <v>726</v>
      </c>
      <c r="N379" s="450" t="s">
        <v>727</v>
      </c>
      <c r="O379" s="450" t="s">
        <v>728</v>
      </c>
      <c r="P379" s="450" t="s">
        <v>997</v>
      </c>
      <c r="Q379" s="450" t="s">
        <v>92</v>
      </c>
      <c r="R379" s="475" t="s">
        <v>1011</v>
      </c>
    </row>
    <row r="380" spans="2:18" ht="15" customHeight="1" x14ac:dyDescent="0.2">
      <c r="B380" s="131">
        <v>371</v>
      </c>
      <c r="C380" s="492">
        <v>45388</v>
      </c>
      <c r="D380" s="450" t="s">
        <v>76</v>
      </c>
      <c r="E380" s="486" t="s">
        <v>721</v>
      </c>
      <c r="F380" s="450" t="s">
        <v>778</v>
      </c>
      <c r="G380" s="486" t="s">
        <v>65</v>
      </c>
      <c r="H380" s="486" t="s">
        <v>722</v>
      </c>
      <c r="I380" s="486" t="s">
        <v>734</v>
      </c>
      <c r="J380" s="486" t="s">
        <v>724</v>
      </c>
      <c r="K380" s="486" t="s">
        <v>743</v>
      </c>
      <c r="L380" s="493">
        <v>3</v>
      </c>
      <c r="M380" s="450" t="s">
        <v>726</v>
      </c>
      <c r="N380" s="450" t="s">
        <v>727</v>
      </c>
      <c r="O380" s="450" t="s">
        <v>728</v>
      </c>
      <c r="P380" s="450" t="s">
        <v>997</v>
      </c>
      <c r="Q380" s="450" t="s">
        <v>92</v>
      </c>
      <c r="R380" s="475" t="s">
        <v>730</v>
      </c>
    </row>
    <row r="381" spans="2:18" ht="15" customHeight="1" x14ac:dyDescent="0.2">
      <c r="B381" s="131">
        <v>372</v>
      </c>
      <c r="C381" s="492">
        <v>45389</v>
      </c>
      <c r="D381" s="450" t="s">
        <v>76</v>
      </c>
      <c r="E381" s="486" t="s">
        <v>721</v>
      </c>
      <c r="F381" s="450" t="s">
        <v>1012</v>
      </c>
      <c r="G381" s="486" t="s">
        <v>65</v>
      </c>
      <c r="H381" s="486" t="s">
        <v>733</v>
      </c>
      <c r="I381" s="486" t="s">
        <v>734</v>
      </c>
      <c r="J381" s="486" t="s">
        <v>764</v>
      </c>
      <c r="K381" s="483" t="s">
        <v>738</v>
      </c>
      <c r="L381" s="493">
        <v>3</v>
      </c>
      <c r="M381" s="450" t="s">
        <v>726</v>
      </c>
      <c r="N381" s="450" t="s">
        <v>736</v>
      </c>
      <c r="O381" s="450" t="s">
        <v>728</v>
      </c>
      <c r="P381" s="450" t="s">
        <v>997</v>
      </c>
      <c r="Q381" s="450" t="s">
        <v>92</v>
      </c>
      <c r="R381" s="475" t="s">
        <v>1013</v>
      </c>
    </row>
    <row r="382" spans="2:18" ht="15" customHeight="1" x14ac:dyDescent="0.2">
      <c r="B382" s="131">
        <v>373</v>
      </c>
      <c r="C382" s="492">
        <v>45389</v>
      </c>
      <c r="D382" s="450" t="s">
        <v>76</v>
      </c>
      <c r="E382" s="486" t="s">
        <v>721</v>
      </c>
      <c r="F382" s="450" t="s">
        <v>834</v>
      </c>
      <c r="G382" s="486" t="s">
        <v>65</v>
      </c>
      <c r="H382" s="486" t="s">
        <v>733</v>
      </c>
      <c r="I382" s="486" t="s">
        <v>734</v>
      </c>
      <c r="J382" s="486" t="s">
        <v>764</v>
      </c>
      <c r="K382" s="483" t="s">
        <v>738</v>
      </c>
      <c r="L382" s="493">
        <v>3</v>
      </c>
      <c r="M382" s="450" t="s">
        <v>726</v>
      </c>
      <c r="N382" s="450" t="s">
        <v>736</v>
      </c>
      <c r="O382" s="450" t="s">
        <v>728</v>
      </c>
      <c r="P382" s="450" t="s">
        <v>997</v>
      </c>
      <c r="Q382" s="450" t="s">
        <v>92</v>
      </c>
      <c r="R382" s="475" t="s">
        <v>1013</v>
      </c>
    </row>
    <row r="383" spans="2:18" ht="15" customHeight="1" x14ac:dyDescent="0.2">
      <c r="B383" s="131">
        <v>374</v>
      </c>
      <c r="C383" s="492">
        <v>45389</v>
      </c>
      <c r="D383" s="450" t="s">
        <v>76</v>
      </c>
      <c r="E383" s="486" t="s">
        <v>721</v>
      </c>
      <c r="F383" s="450" t="s">
        <v>731</v>
      </c>
      <c r="G383" s="486" t="s">
        <v>65</v>
      </c>
      <c r="H383" s="486" t="s">
        <v>722</v>
      </c>
      <c r="I383" s="486" t="s">
        <v>734</v>
      </c>
      <c r="J383" s="486" t="s">
        <v>777</v>
      </c>
      <c r="K383" s="486" t="s">
        <v>743</v>
      </c>
      <c r="L383" s="493">
        <v>2</v>
      </c>
      <c r="M383" s="450" t="s">
        <v>726</v>
      </c>
      <c r="N383" s="450" t="s">
        <v>727</v>
      </c>
      <c r="O383" s="450" t="s">
        <v>728</v>
      </c>
      <c r="P383" s="450" t="s">
        <v>997</v>
      </c>
      <c r="Q383" s="450" t="s">
        <v>92</v>
      </c>
      <c r="R383" s="475" t="s">
        <v>1013</v>
      </c>
    </row>
    <row r="384" spans="2:18" ht="15" customHeight="1" x14ac:dyDescent="0.2">
      <c r="B384" s="131">
        <v>375</v>
      </c>
      <c r="C384" s="492">
        <v>45384</v>
      </c>
      <c r="D384" s="450" t="s">
        <v>94</v>
      </c>
      <c r="E384" s="486" t="s">
        <v>748</v>
      </c>
      <c r="F384" s="496" t="s">
        <v>45</v>
      </c>
      <c r="G384" s="486" t="s">
        <v>1014</v>
      </c>
      <c r="H384" s="486" t="s">
        <v>722</v>
      </c>
      <c r="I384" s="486" t="s">
        <v>723</v>
      </c>
      <c r="J384" s="486" t="s">
        <v>724</v>
      </c>
      <c r="K384" s="486" t="s">
        <v>725</v>
      </c>
      <c r="L384" s="493">
        <v>3</v>
      </c>
      <c r="M384" s="450" t="s">
        <v>726</v>
      </c>
      <c r="N384" s="450" t="s">
        <v>727</v>
      </c>
      <c r="O384" s="450" t="s">
        <v>728</v>
      </c>
      <c r="P384" s="450" t="s">
        <v>760</v>
      </c>
      <c r="Q384" s="450" t="s">
        <v>92</v>
      </c>
      <c r="R384" s="475" t="s">
        <v>730</v>
      </c>
    </row>
    <row r="385" spans="2:18" ht="15" customHeight="1" x14ac:dyDescent="0.2">
      <c r="B385" s="131">
        <v>376</v>
      </c>
      <c r="C385" s="492">
        <v>45385</v>
      </c>
      <c r="D385" s="450" t="s">
        <v>94</v>
      </c>
      <c r="E385" s="486" t="s">
        <v>748</v>
      </c>
      <c r="F385" s="450" t="s">
        <v>1015</v>
      </c>
      <c r="G385" s="486" t="s">
        <v>318</v>
      </c>
      <c r="H385" s="486" t="s">
        <v>722</v>
      </c>
      <c r="I385" s="486" t="s">
        <v>723</v>
      </c>
      <c r="J385" s="486" t="s">
        <v>724</v>
      </c>
      <c r="K385" s="486" t="s">
        <v>743</v>
      </c>
      <c r="L385" s="493">
        <v>6</v>
      </c>
      <c r="M385" s="450" t="s">
        <v>726</v>
      </c>
      <c r="N385" s="450" t="s">
        <v>727</v>
      </c>
      <c r="O385" s="450" t="s">
        <v>728</v>
      </c>
      <c r="P385" s="450" t="s">
        <v>760</v>
      </c>
      <c r="Q385" s="450" t="s">
        <v>92</v>
      </c>
      <c r="R385" s="475" t="s">
        <v>730</v>
      </c>
    </row>
    <row r="386" spans="2:18" ht="15" customHeight="1" x14ac:dyDescent="0.2">
      <c r="B386" s="131">
        <v>377</v>
      </c>
      <c r="C386" s="492">
        <v>45385</v>
      </c>
      <c r="D386" s="450" t="s">
        <v>94</v>
      </c>
      <c r="E386" s="486" t="s">
        <v>748</v>
      </c>
      <c r="F386" s="450" t="s">
        <v>1015</v>
      </c>
      <c r="G386" s="486" t="s">
        <v>318</v>
      </c>
      <c r="H386" s="486" t="s">
        <v>722</v>
      </c>
      <c r="I386" s="486" t="s">
        <v>723</v>
      </c>
      <c r="J386" s="486" t="s">
        <v>724</v>
      </c>
      <c r="K386" s="486" t="s">
        <v>735</v>
      </c>
      <c r="L386" s="493">
        <v>3</v>
      </c>
      <c r="M386" s="450" t="s">
        <v>726</v>
      </c>
      <c r="N386" s="450" t="s">
        <v>727</v>
      </c>
      <c r="O386" s="450" t="s">
        <v>728</v>
      </c>
      <c r="P386" s="450" t="s">
        <v>760</v>
      </c>
      <c r="Q386" s="450" t="s">
        <v>92</v>
      </c>
      <c r="R386" s="475" t="s">
        <v>730</v>
      </c>
    </row>
    <row r="387" spans="2:18" ht="15" customHeight="1" x14ac:dyDescent="0.2">
      <c r="B387" s="131">
        <v>378</v>
      </c>
      <c r="C387" s="492">
        <v>45385</v>
      </c>
      <c r="D387" s="450" t="s">
        <v>94</v>
      </c>
      <c r="E387" s="486" t="s">
        <v>748</v>
      </c>
      <c r="F387" s="450" t="s">
        <v>871</v>
      </c>
      <c r="G387" s="486" t="s">
        <v>318</v>
      </c>
      <c r="H387" s="486" t="s">
        <v>722</v>
      </c>
      <c r="I387" s="486" t="s">
        <v>723</v>
      </c>
      <c r="J387" s="486" t="s">
        <v>724</v>
      </c>
      <c r="K387" s="486" t="s">
        <v>725</v>
      </c>
      <c r="L387" s="493">
        <v>3</v>
      </c>
      <c r="M387" s="450" t="s">
        <v>726</v>
      </c>
      <c r="N387" s="450" t="s">
        <v>727</v>
      </c>
      <c r="O387" s="450" t="s">
        <v>728</v>
      </c>
      <c r="P387" s="450" t="s">
        <v>760</v>
      </c>
      <c r="Q387" s="450" t="s">
        <v>92</v>
      </c>
      <c r="R387" s="475" t="s">
        <v>730</v>
      </c>
    </row>
    <row r="388" spans="2:18" ht="15" customHeight="1" x14ac:dyDescent="0.2">
      <c r="B388" s="131">
        <v>379</v>
      </c>
      <c r="C388" s="492">
        <v>45385</v>
      </c>
      <c r="D388" s="450" t="s">
        <v>94</v>
      </c>
      <c r="E388" s="486" t="s">
        <v>748</v>
      </c>
      <c r="F388" s="450" t="s">
        <v>871</v>
      </c>
      <c r="G388" s="486" t="s">
        <v>318</v>
      </c>
      <c r="H388" s="486" t="s">
        <v>722</v>
      </c>
      <c r="I388" s="486" t="s">
        <v>723</v>
      </c>
      <c r="J388" s="486" t="s">
        <v>724</v>
      </c>
      <c r="K388" s="486" t="s">
        <v>735</v>
      </c>
      <c r="L388" s="493">
        <v>3</v>
      </c>
      <c r="M388" s="450" t="s">
        <v>726</v>
      </c>
      <c r="N388" s="450" t="s">
        <v>727</v>
      </c>
      <c r="O388" s="450" t="s">
        <v>728</v>
      </c>
      <c r="P388" s="450" t="s">
        <v>760</v>
      </c>
      <c r="Q388" s="450" t="s">
        <v>92</v>
      </c>
      <c r="R388" s="475" t="s">
        <v>730</v>
      </c>
    </row>
    <row r="389" spans="2:18" ht="15" customHeight="1" x14ac:dyDescent="0.2">
      <c r="B389" s="131">
        <v>380</v>
      </c>
      <c r="C389" s="492">
        <v>45385</v>
      </c>
      <c r="D389" s="450" t="s">
        <v>94</v>
      </c>
      <c r="E389" s="486" t="s">
        <v>748</v>
      </c>
      <c r="F389" s="450" t="s">
        <v>1015</v>
      </c>
      <c r="G389" s="486" t="s">
        <v>318</v>
      </c>
      <c r="H389" s="486" t="s">
        <v>722</v>
      </c>
      <c r="I389" s="486" t="s">
        <v>723</v>
      </c>
      <c r="J389" s="486" t="s">
        <v>724</v>
      </c>
      <c r="K389" s="486" t="s">
        <v>725</v>
      </c>
      <c r="L389" s="493">
        <v>1</v>
      </c>
      <c r="M389" s="450" t="s">
        <v>726</v>
      </c>
      <c r="N389" s="450" t="s">
        <v>727</v>
      </c>
      <c r="O389" s="450" t="s">
        <v>728</v>
      </c>
      <c r="P389" s="450" t="s">
        <v>760</v>
      </c>
      <c r="Q389" s="450" t="s">
        <v>92</v>
      </c>
      <c r="R389" s="475" t="s">
        <v>730</v>
      </c>
    </row>
    <row r="390" spans="2:18" ht="15" customHeight="1" x14ac:dyDescent="0.2">
      <c r="B390" s="131">
        <v>381</v>
      </c>
      <c r="C390" s="492">
        <v>45386</v>
      </c>
      <c r="D390" s="450" t="s">
        <v>94</v>
      </c>
      <c r="E390" s="486" t="s">
        <v>748</v>
      </c>
      <c r="F390" s="450" t="s">
        <v>1016</v>
      </c>
      <c r="G390" s="486" t="s">
        <v>318</v>
      </c>
      <c r="H390" s="486" t="s">
        <v>722</v>
      </c>
      <c r="I390" s="486" t="s">
        <v>723</v>
      </c>
      <c r="J390" s="486" t="s">
        <v>724</v>
      </c>
      <c r="K390" s="486" t="s">
        <v>743</v>
      </c>
      <c r="L390" s="493">
        <v>6</v>
      </c>
      <c r="M390" s="450" t="s">
        <v>726</v>
      </c>
      <c r="N390" s="450" t="s">
        <v>727</v>
      </c>
      <c r="O390" s="450" t="s">
        <v>728</v>
      </c>
      <c r="P390" s="450" t="s">
        <v>760</v>
      </c>
      <c r="Q390" s="450" t="s">
        <v>92</v>
      </c>
      <c r="R390" s="475" t="s">
        <v>730</v>
      </c>
    </row>
    <row r="391" spans="2:18" ht="15" customHeight="1" x14ac:dyDescent="0.2">
      <c r="B391" s="131">
        <v>382</v>
      </c>
      <c r="C391" s="492">
        <v>45386</v>
      </c>
      <c r="D391" s="450" t="s">
        <v>94</v>
      </c>
      <c r="E391" s="486" t="s">
        <v>748</v>
      </c>
      <c r="F391" s="450" t="s">
        <v>1016</v>
      </c>
      <c r="G391" s="486" t="s">
        <v>318</v>
      </c>
      <c r="H391" s="486" t="s">
        <v>722</v>
      </c>
      <c r="I391" s="486" t="s">
        <v>723</v>
      </c>
      <c r="J391" s="486" t="s">
        <v>724</v>
      </c>
      <c r="K391" s="486" t="s">
        <v>725</v>
      </c>
      <c r="L391" s="493">
        <v>1</v>
      </c>
      <c r="M391" s="450" t="s">
        <v>726</v>
      </c>
      <c r="N391" s="450" t="s">
        <v>727</v>
      </c>
      <c r="O391" s="450" t="s">
        <v>728</v>
      </c>
      <c r="P391" s="450" t="s">
        <v>760</v>
      </c>
      <c r="Q391" s="450" t="s">
        <v>92</v>
      </c>
      <c r="R391" s="475" t="s">
        <v>730</v>
      </c>
    </row>
    <row r="392" spans="2:18" ht="15" customHeight="1" x14ac:dyDescent="0.2">
      <c r="B392" s="131">
        <v>383</v>
      </c>
      <c r="C392" s="492">
        <v>45386</v>
      </c>
      <c r="D392" s="450" t="s">
        <v>94</v>
      </c>
      <c r="E392" s="486" t="s">
        <v>748</v>
      </c>
      <c r="F392" s="450" t="s">
        <v>1017</v>
      </c>
      <c r="G392" s="486" t="s">
        <v>318</v>
      </c>
      <c r="H392" s="486" t="s">
        <v>722</v>
      </c>
      <c r="I392" s="486" t="s">
        <v>723</v>
      </c>
      <c r="J392" s="486" t="s">
        <v>724</v>
      </c>
      <c r="K392" s="486" t="s">
        <v>743</v>
      </c>
      <c r="L392" s="493">
        <v>6</v>
      </c>
      <c r="M392" s="450" t="s">
        <v>726</v>
      </c>
      <c r="N392" s="450" t="s">
        <v>727</v>
      </c>
      <c r="O392" s="450" t="s">
        <v>728</v>
      </c>
      <c r="P392" s="450" t="s">
        <v>760</v>
      </c>
      <c r="Q392" s="450" t="s">
        <v>92</v>
      </c>
      <c r="R392" s="475" t="s">
        <v>730</v>
      </c>
    </row>
    <row r="393" spans="2:18" ht="15" customHeight="1" x14ac:dyDescent="0.2">
      <c r="B393" s="131">
        <v>384</v>
      </c>
      <c r="C393" s="492">
        <v>45386</v>
      </c>
      <c r="D393" s="450" t="s">
        <v>94</v>
      </c>
      <c r="E393" s="486" t="s">
        <v>748</v>
      </c>
      <c r="F393" s="443" t="s">
        <v>1017</v>
      </c>
      <c r="G393" s="486" t="s">
        <v>318</v>
      </c>
      <c r="H393" s="486" t="s">
        <v>722</v>
      </c>
      <c r="I393" s="486" t="s">
        <v>723</v>
      </c>
      <c r="J393" s="486" t="s">
        <v>724</v>
      </c>
      <c r="K393" s="486" t="s">
        <v>725</v>
      </c>
      <c r="L393" s="493">
        <v>1</v>
      </c>
      <c r="M393" s="450" t="s">
        <v>726</v>
      </c>
      <c r="N393" s="450" t="s">
        <v>727</v>
      </c>
      <c r="O393" s="450" t="s">
        <v>728</v>
      </c>
      <c r="P393" s="450" t="s">
        <v>760</v>
      </c>
      <c r="Q393" s="450" t="s">
        <v>92</v>
      </c>
      <c r="R393" s="475" t="s">
        <v>730</v>
      </c>
    </row>
    <row r="394" spans="2:18" ht="15" customHeight="1" x14ac:dyDescent="0.2">
      <c r="B394" s="131">
        <v>385</v>
      </c>
      <c r="C394" s="492">
        <v>45386</v>
      </c>
      <c r="D394" s="450" t="s">
        <v>94</v>
      </c>
      <c r="E394" s="486" t="s">
        <v>748</v>
      </c>
      <c r="F394" s="450" t="s">
        <v>1017</v>
      </c>
      <c r="G394" s="486" t="s">
        <v>318</v>
      </c>
      <c r="H394" s="486" t="s">
        <v>722</v>
      </c>
      <c r="I394" s="486" t="s">
        <v>723</v>
      </c>
      <c r="J394" s="486" t="s">
        <v>724</v>
      </c>
      <c r="K394" s="486" t="s">
        <v>735</v>
      </c>
      <c r="L394" s="493">
        <v>3</v>
      </c>
      <c r="M394" s="450" t="s">
        <v>726</v>
      </c>
      <c r="N394" s="450" t="s">
        <v>727</v>
      </c>
      <c r="O394" s="450" t="s">
        <v>728</v>
      </c>
      <c r="P394" s="450" t="s">
        <v>760</v>
      </c>
      <c r="Q394" s="450" t="s">
        <v>92</v>
      </c>
      <c r="R394" s="475" t="s">
        <v>730</v>
      </c>
    </row>
    <row r="395" spans="2:18" ht="15" customHeight="1" x14ac:dyDescent="0.2">
      <c r="B395" s="131">
        <v>386</v>
      </c>
      <c r="C395" s="492">
        <v>45386</v>
      </c>
      <c r="D395" s="450" t="s">
        <v>94</v>
      </c>
      <c r="E395" s="486" t="s">
        <v>748</v>
      </c>
      <c r="F395" s="450" t="s">
        <v>933</v>
      </c>
      <c r="G395" s="486" t="s">
        <v>318</v>
      </c>
      <c r="H395" s="486" t="s">
        <v>722</v>
      </c>
      <c r="I395" s="486" t="s">
        <v>723</v>
      </c>
      <c r="J395" s="486" t="s">
        <v>724</v>
      </c>
      <c r="K395" s="486" t="s">
        <v>725</v>
      </c>
      <c r="L395" s="493">
        <v>3</v>
      </c>
      <c r="M395" s="450" t="s">
        <v>726</v>
      </c>
      <c r="N395" s="450" t="s">
        <v>727</v>
      </c>
      <c r="O395" s="450" t="s">
        <v>728</v>
      </c>
      <c r="P395" s="450" t="s">
        <v>760</v>
      </c>
      <c r="Q395" s="450" t="s">
        <v>92</v>
      </c>
      <c r="R395" s="475" t="s">
        <v>730</v>
      </c>
    </row>
    <row r="396" spans="2:18" ht="15" customHeight="1" x14ac:dyDescent="0.2">
      <c r="B396" s="131">
        <v>387</v>
      </c>
      <c r="C396" s="492">
        <v>45386</v>
      </c>
      <c r="D396" s="450" t="s">
        <v>94</v>
      </c>
      <c r="E396" s="486" t="s">
        <v>748</v>
      </c>
      <c r="F396" s="450" t="s">
        <v>933</v>
      </c>
      <c r="G396" s="486" t="s">
        <v>318</v>
      </c>
      <c r="H396" s="486" t="s">
        <v>722</v>
      </c>
      <c r="I396" s="486" t="s">
        <v>723</v>
      </c>
      <c r="J396" s="486" t="s">
        <v>724</v>
      </c>
      <c r="K396" s="486" t="s">
        <v>735</v>
      </c>
      <c r="L396" s="493">
        <v>3</v>
      </c>
      <c r="M396" s="450" t="s">
        <v>726</v>
      </c>
      <c r="N396" s="450" t="s">
        <v>727</v>
      </c>
      <c r="O396" s="450" t="s">
        <v>728</v>
      </c>
      <c r="P396" s="450" t="s">
        <v>760</v>
      </c>
      <c r="Q396" s="450" t="s">
        <v>92</v>
      </c>
      <c r="R396" s="475" t="s">
        <v>730</v>
      </c>
    </row>
    <row r="397" spans="2:18" ht="15" customHeight="1" x14ac:dyDescent="0.2">
      <c r="B397" s="131">
        <v>388</v>
      </c>
      <c r="C397" s="492">
        <v>45386</v>
      </c>
      <c r="D397" s="450" t="s">
        <v>94</v>
      </c>
      <c r="E397" s="486" t="s">
        <v>748</v>
      </c>
      <c r="F397" s="443" t="s">
        <v>1018</v>
      </c>
      <c r="G397" s="483" t="s">
        <v>318</v>
      </c>
      <c r="H397" s="483" t="s">
        <v>722</v>
      </c>
      <c r="I397" s="486" t="s">
        <v>723</v>
      </c>
      <c r="J397" s="486" t="s">
        <v>724</v>
      </c>
      <c r="K397" s="483" t="s">
        <v>725</v>
      </c>
      <c r="L397" s="484">
        <v>3</v>
      </c>
      <c r="M397" s="450" t="s">
        <v>726</v>
      </c>
      <c r="N397" s="450" t="s">
        <v>727</v>
      </c>
      <c r="O397" s="450" t="s">
        <v>728</v>
      </c>
      <c r="P397" s="450" t="s">
        <v>760</v>
      </c>
      <c r="Q397" s="450" t="s">
        <v>92</v>
      </c>
      <c r="R397" s="475" t="s">
        <v>730</v>
      </c>
    </row>
    <row r="398" spans="2:18" ht="15" customHeight="1" x14ac:dyDescent="0.2">
      <c r="B398" s="131">
        <v>389</v>
      </c>
      <c r="C398" s="492">
        <v>45386</v>
      </c>
      <c r="D398" s="450" t="s">
        <v>94</v>
      </c>
      <c r="E398" s="486" t="s">
        <v>748</v>
      </c>
      <c r="F398" s="443" t="s">
        <v>1018</v>
      </c>
      <c r="G398" s="486" t="s">
        <v>318</v>
      </c>
      <c r="H398" s="486" t="s">
        <v>722</v>
      </c>
      <c r="I398" s="486" t="s">
        <v>723</v>
      </c>
      <c r="J398" s="486" t="s">
        <v>724</v>
      </c>
      <c r="K398" s="486" t="s">
        <v>735</v>
      </c>
      <c r="L398" s="493">
        <v>3</v>
      </c>
      <c r="M398" s="450" t="s">
        <v>726</v>
      </c>
      <c r="N398" s="450" t="s">
        <v>727</v>
      </c>
      <c r="O398" s="450" t="s">
        <v>728</v>
      </c>
      <c r="P398" s="450" t="s">
        <v>760</v>
      </c>
      <c r="Q398" s="450" t="s">
        <v>92</v>
      </c>
      <c r="R398" s="475" t="s">
        <v>730</v>
      </c>
    </row>
    <row r="399" spans="2:18" ht="15" customHeight="1" x14ac:dyDescent="0.2">
      <c r="B399" s="131">
        <v>390</v>
      </c>
      <c r="C399" s="492">
        <v>45387</v>
      </c>
      <c r="D399" s="450" t="s">
        <v>94</v>
      </c>
      <c r="E399" s="486" t="s">
        <v>748</v>
      </c>
      <c r="F399" s="450" t="s">
        <v>941</v>
      </c>
      <c r="G399" s="486" t="s">
        <v>318</v>
      </c>
      <c r="H399" s="486" t="s">
        <v>722</v>
      </c>
      <c r="I399" s="486" t="s">
        <v>723</v>
      </c>
      <c r="J399" s="486" t="s">
        <v>724</v>
      </c>
      <c r="K399" s="483" t="s">
        <v>725</v>
      </c>
      <c r="L399" s="484">
        <v>3</v>
      </c>
      <c r="M399" s="450" t="s">
        <v>726</v>
      </c>
      <c r="N399" s="450" t="s">
        <v>727</v>
      </c>
      <c r="O399" s="450" t="s">
        <v>728</v>
      </c>
      <c r="P399" s="450" t="s">
        <v>760</v>
      </c>
      <c r="Q399" s="450" t="s">
        <v>92</v>
      </c>
      <c r="R399" s="475" t="s">
        <v>730</v>
      </c>
    </row>
    <row r="400" spans="2:18" ht="15" customHeight="1" x14ac:dyDescent="0.2">
      <c r="B400" s="131">
        <v>391</v>
      </c>
      <c r="C400" s="492">
        <v>45387</v>
      </c>
      <c r="D400" s="450" t="s">
        <v>94</v>
      </c>
      <c r="E400" s="486" t="s">
        <v>748</v>
      </c>
      <c r="F400" s="450" t="s">
        <v>941</v>
      </c>
      <c r="G400" s="486" t="s">
        <v>318</v>
      </c>
      <c r="H400" s="486" t="s">
        <v>722</v>
      </c>
      <c r="I400" s="486" t="s">
        <v>723</v>
      </c>
      <c r="J400" s="486" t="s">
        <v>724</v>
      </c>
      <c r="K400" s="486" t="s">
        <v>735</v>
      </c>
      <c r="L400" s="493">
        <v>3</v>
      </c>
      <c r="M400" s="450" t="s">
        <v>726</v>
      </c>
      <c r="N400" s="450" t="s">
        <v>727</v>
      </c>
      <c r="O400" s="450" t="s">
        <v>728</v>
      </c>
      <c r="P400" s="450" t="s">
        <v>760</v>
      </c>
      <c r="Q400" s="450" t="s">
        <v>92</v>
      </c>
      <c r="R400" s="475" t="s">
        <v>730</v>
      </c>
    </row>
    <row r="401" spans="2:18" ht="15" customHeight="1" x14ac:dyDescent="0.2">
      <c r="B401" s="131">
        <v>392</v>
      </c>
      <c r="C401" s="492">
        <v>45387</v>
      </c>
      <c r="D401" s="450" t="s">
        <v>94</v>
      </c>
      <c r="E401" s="486" t="s">
        <v>748</v>
      </c>
      <c r="F401" s="450" t="s">
        <v>1019</v>
      </c>
      <c r="G401" s="486" t="s">
        <v>318</v>
      </c>
      <c r="H401" s="486" t="s">
        <v>722</v>
      </c>
      <c r="I401" s="486" t="s">
        <v>723</v>
      </c>
      <c r="J401" s="486" t="s">
        <v>724</v>
      </c>
      <c r="K401" s="486" t="s">
        <v>743</v>
      </c>
      <c r="L401" s="493">
        <v>6</v>
      </c>
      <c r="M401" s="450" t="s">
        <v>726</v>
      </c>
      <c r="N401" s="450" t="s">
        <v>727</v>
      </c>
      <c r="O401" s="450" t="s">
        <v>728</v>
      </c>
      <c r="P401" s="450" t="s">
        <v>760</v>
      </c>
      <c r="Q401" s="450" t="s">
        <v>92</v>
      </c>
      <c r="R401" s="475" t="s">
        <v>730</v>
      </c>
    </row>
    <row r="402" spans="2:18" ht="15" customHeight="1" x14ac:dyDescent="0.2">
      <c r="B402" s="131">
        <v>393</v>
      </c>
      <c r="C402" s="492">
        <v>45387</v>
      </c>
      <c r="D402" s="450" t="s">
        <v>94</v>
      </c>
      <c r="E402" s="486" t="s">
        <v>748</v>
      </c>
      <c r="F402" s="443" t="s">
        <v>1019</v>
      </c>
      <c r="G402" s="486" t="s">
        <v>318</v>
      </c>
      <c r="H402" s="486" t="s">
        <v>722</v>
      </c>
      <c r="I402" s="486" t="s">
        <v>723</v>
      </c>
      <c r="J402" s="486" t="s">
        <v>724</v>
      </c>
      <c r="K402" s="483" t="s">
        <v>725</v>
      </c>
      <c r="L402" s="484">
        <v>1</v>
      </c>
      <c r="M402" s="450" t="s">
        <v>726</v>
      </c>
      <c r="N402" s="450" t="s">
        <v>727</v>
      </c>
      <c r="O402" s="450" t="s">
        <v>728</v>
      </c>
      <c r="P402" s="450" t="s">
        <v>760</v>
      </c>
      <c r="Q402" s="450" t="s">
        <v>92</v>
      </c>
      <c r="R402" s="475" t="s">
        <v>730</v>
      </c>
    </row>
    <row r="403" spans="2:18" ht="15" customHeight="1" x14ac:dyDescent="0.2">
      <c r="B403" s="131">
        <v>394</v>
      </c>
      <c r="C403" s="492">
        <v>45387</v>
      </c>
      <c r="D403" s="450" t="s">
        <v>94</v>
      </c>
      <c r="E403" s="486" t="s">
        <v>748</v>
      </c>
      <c r="F403" s="450" t="s">
        <v>932</v>
      </c>
      <c r="G403" s="486" t="s">
        <v>318</v>
      </c>
      <c r="H403" s="486" t="s">
        <v>722</v>
      </c>
      <c r="I403" s="486" t="s">
        <v>723</v>
      </c>
      <c r="J403" s="486" t="s">
        <v>724</v>
      </c>
      <c r="K403" s="486" t="s">
        <v>743</v>
      </c>
      <c r="L403" s="493">
        <v>6</v>
      </c>
      <c r="M403" s="450" t="s">
        <v>726</v>
      </c>
      <c r="N403" s="450" t="s">
        <v>727</v>
      </c>
      <c r="O403" s="450" t="s">
        <v>728</v>
      </c>
      <c r="P403" s="450" t="s">
        <v>760</v>
      </c>
      <c r="Q403" s="450" t="s">
        <v>92</v>
      </c>
      <c r="R403" s="475" t="s">
        <v>730</v>
      </c>
    </row>
    <row r="404" spans="2:18" ht="15" customHeight="1" x14ac:dyDescent="0.2">
      <c r="B404" s="131">
        <v>395</v>
      </c>
      <c r="C404" s="492">
        <v>45387</v>
      </c>
      <c r="D404" s="450" t="s">
        <v>94</v>
      </c>
      <c r="E404" s="486" t="s">
        <v>748</v>
      </c>
      <c r="F404" s="443" t="s">
        <v>932</v>
      </c>
      <c r="G404" s="486" t="s">
        <v>318</v>
      </c>
      <c r="H404" s="486" t="s">
        <v>722</v>
      </c>
      <c r="I404" s="486" t="s">
        <v>723</v>
      </c>
      <c r="J404" s="486" t="s">
        <v>724</v>
      </c>
      <c r="K404" s="483" t="s">
        <v>725</v>
      </c>
      <c r="L404" s="484">
        <v>1</v>
      </c>
      <c r="M404" s="450" t="s">
        <v>726</v>
      </c>
      <c r="N404" s="450" t="s">
        <v>727</v>
      </c>
      <c r="O404" s="450" t="s">
        <v>728</v>
      </c>
      <c r="P404" s="450" t="s">
        <v>760</v>
      </c>
      <c r="Q404" s="450" t="s">
        <v>92</v>
      </c>
      <c r="R404" s="475" t="s">
        <v>730</v>
      </c>
    </row>
    <row r="405" spans="2:18" ht="15" customHeight="1" x14ac:dyDescent="0.2">
      <c r="B405" s="131">
        <v>396</v>
      </c>
      <c r="C405" s="492">
        <v>45387</v>
      </c>
      <c r="D405" s="450" t="s">
        <v>94</v>
      </c>
      <c r="E405" s="486" t="s">
        <v>748</v>
      </c>
      <c r="F405" s="450" t="s">
        <v>1020</v>
      </c>
      <c r="G405" s="486" t="s">
        <v>318</v>
      </c>
      <c r="H405" s="486" t="s">
        <v>722</v>
      </c>
      <c r="I405" s="486" t="s">
        <v>723</v>
      </c>
      <c r="J405" s="486" t="s">
        <v>724</v>
      </c>
      <c r="K405" s="486" t="s">
        <v>743</v>
      </c>
      <c r="L405" s="493">
        <v>6</v>
      </c>
      <c r="M405" s="450" t="s">
        <v>726</v>
      </c>
      <c r="N405" s="450" t="s">
        <v>727</v>
      </c>
      <c r="O405" s="450" t="s">
        <v>728</v>
      </c>
      <c r="P405" s="450" t="s">
        <v>760</v>
      </c>
      <c r="Q405" s="450" t="s">
        <v>92</v>
      </c>
      <c r="R405" s="475" t="s">
        <v>730</v>
      </c>
    </row>
    <row r="406" spans="2:18" ht="15" customHeight="1" x14ac:dyDescent="0.2">
      <c r="B406" s="131">
        <v>397</v>
      </c>
      <c r="C406" s="492">
        <v>45387</v>
      </c>
      <c r="D406" s="450" t="s">
        <v>94</v>
      </c>
      <c r="E406" s="486" t="s">
        <v>748</v>
      </c>
      <c r="F406" s="443" t="s">
        <v>1020</v>
      </c>
      <c r="G406" s="486" t="s">
        <v>318</v>
      </c>
      <c r="H406" s="486" t="s">
        <v>722</v>
      </c>
      <c r="I406" s="486" t="s">
        <v>723</v>
      </c>
      <c r="J406" s="486" t="s">
        <v>724</v>
      </c>
      <c r="K406" s="483" t="s">
        <v>725</v>
      </c>
      <c r="L406" s="484">
        <v>1</v>
      </c>
      <c r="M406" s="450" t="s">
        <v>726</v>
      </c>
      <c r="N406" s="450" t="s">
        <v>727</v>
      </c>
      <c r="O406" s="450" t="s">
        <v>728</v>
      </c>
      <c r="P406" s="450" t="s">
        <v>760</v>
      </c>
      <c r="Q406" s="450" t="s">
        <v>92</v>
      </c>
      <c r="R406" s="475" t="s">
        <v>730</v>
      </c>
    </row>
    <row r="407" spans="2:18" ht="15" customHeight="1" x14ac:dyDescent="0.2">
      <c r="B407" s="131">
        <v>398</v>
      </c>
      <c r="C407" s="492">
        <v>45388</v>
      </c>
      <c r="D407" s="450" t="s">
        <v>94</v>
      </c>
      <c r="E407" s="486" t="s">
        <v>748</v>
      </c>
      <c r="F407" s="450" t="s">
        <v>1021</v>
      </c>
      <c r="G407" s="486" t="s">
        <v>318</v>
      </c>
      <c r="H407" s="486" t="s">
        <v>722</v>
      </c>
      <c r="I407" s="486" t="s">
        <v>723</v>
      </c>
      <c r="J407" s="486" t="s">
        <v>724</v>
      </c>
      <c r="K407" s="483" t="s">
        <v>725</v>
      </c>
      <c r="L407" s="493">
        <v>3</v>
      </c>
      <c r="M407" s="450" t="s">
        <v>726</v>
      </c>
      <c r="N407" s="450" t="s">
        <v>727</v>
      </c>
      <c r="O407" s="450" t="s">
        <v>728</v>
      </c>
      <c r="P407" s="450" t="s">
        <v>760</v>
      </c>
      <c r="Q407" s="450" t="s">
        <v>92</v>
      </c>
      <c r="R407" s="475" t="s">
        <v>730</v>
      </c>
    </row>
    <row r="408" spans="2:18" ht="15" customHeight="1" x14ac:dyDescent="0.2">
      <c r="B408" s="131">
        <v>399</v>
      </c>
      <c r="C408" s="492">
        <v>45388</v>
      </c>
      <c r="D408" s="450" t="s">
        <v>94</v>
      </c>
      <c r="E408" s="486" t="s">
        <v>748</v>
      </c>
      <c r="F408" s="450" t="s">
        <v>1021</v>
      </c>
      <c r="G408" s="486" t="s">
        <v>318</v>
      </c>
      <c r="H408" s="486" t="s">
        <v>722</v>
      </c>
      <c r="I408" s="486" t="s">
        <v>723</v>
      </c>
      <c r="J408" s="486" t="s">
        <v>724</v>
      </c>
      <c r="K408" s="486" t="s">
        <v>735</v>
      </c>
      <c r="L408" s="493">
        <v>3</v>
      </c>
      <c r="M408" s="450" t="s">
        <v>726</v>
      </c>
      <c r="N408" s="450" t="s">
        <v>727</v>
      </c>
      <c r="O408" s="450" t="s">
        <v>728</v>
      </c>
      <c r="P408" s="450" t="s">
        <v>760</v>
      </c>
      <c r="Q408" s="450" t="s">
        <v>92</v>
      </c>
      <c r="R408" s="475" t="s">
        <v>730</v>
      </c>
    </row>
    <row r="409" spans="2:18" ht="15" customHeight="1" x14ac:dyDescent="0.2">
      <c r="B409" s="131">
        <v>400</v>
      </c>
      <c r="C409" s="492">
        <v>45388</v>
      </c>
      <c r="D409" s="450" t="s">
        <v>94</v>
      </c>
      <c r="E409" s="486" t="s">
        <v>748</v>
      </c>
      <c r="F409" s="450" t="s">
        <v>1022</v>
      </c>
      <c r="G409" s="486" t="s">
        <v>318</v>
      </c>
      <c r="H409" s="486" t="s">
        <v>722</v>
      </c>
      <c r="I409" s="486" t="s">
        <v>723</v>
      </c>
      <c r="J409" s="486" t="s">
        <v>724</v>
      </c>
      <c r="K409" s="483" t="s">
        <v>725</v>
      </c>
      <c r="L409" s="493">
        <v>3</v>
      </c>
      <c r="M409" s="450" t="s">
        <v>726</v>
      </c>
      <c r="N409" s="450" t="s">
        <v>727</v>
      </c>
      <c r="O409" s="450" t="s">
        <v>728</v>
      </c>
      <c r="P409" s="450" t="s">
        <v>760</v>
      </c>
      <c r="Q409" s="450" t="s">
        <v>92</v>
      </c>
      <c r="R409" s="475" t="s">
        <v>730</v>
      </c>
    </row>
    <row r="410" spans="2:18" ht="15" customHeight="1" x14ac:dyDescent="0.2">
      <c r="B410" s="131">
        <v>401</v>
      </c>
      <c r="C410" s="492">
        <v>45388</v>
      </c>
      <c r="D410" s="450" t="s">
        <v>94</v>
      </c>
      <c r="E410" s="486" t="s">
        <v>748</v>
      </c>
      <c r="F410" s="443" t="s">
        <v>1022</v>
      </c>
      <c r="G410" s="486" t="s">
        <v>318</v>
      </c>
      <c r="H410" s="486" t="s">
        <v>722</v>
      </c>
      <c r="I410" s="486" t="s">
        <v>723</v>
      </c>
      <c r="J410" s="486" t="s">
        <v>724</v>
      </c>
      <c r="K410" s="486" t="s">
        <v>735</v>
      </c>
      <c r="L410" s="493">
        <v>3</v>
      </c>
      <c r="M410" s="450" t="s">
        <v>726</v>
      </c>
      <c r="N410" s="450" t="s">
        <v>727</v>
      </c>
      <c r="O410" s="450" t="s">
        <v>728</v>
      </c>
      <c r="P410" s="450" t="s">
        <v>760</v>
      </c>
      <c r="Q410" s="450" t="s">
        <v>92</v>
      </c>
      <c r="R410" s="475" t="s">
        <v>730</v>
      </c>
    </row>
    <row r="411" spans="2:18" ht="15" customHeight="1" x14ac:dyDescent="0.2">
      <c r="B411" s="131">
        <v>402</v>
      </c>
      <c r="C411" s="492">
        <v>45388</v>
      </c>
      <c r="D411" s="450" t="s">
        <v>94</v>
      </c>
      <c r="E411" s="486" t="s">
        <v>748</v>
      </c>
      <c r="F411" s="450" t="s">
        <v>864</v>
      </c>
      <c r="G411" s="486" t="s">
        <v>318</v>
      </c>
      <c r="H411" s="486" t="s">
        <v>722</v>
      </c>
      <c r="I411" s="486" t="s">
        <v>723</v>
      </c>
      <c r="J411" s="486" t="s">
        <v>724</v>
      </c>
      <c r="K411" s="486" t="s">
        <v>783</v>
      </c>
      <c r="L411" s="493">
        <v>3</v>
      </c>
      <c r="M411" s="450" t="s">
        <v>726</v>
      </c>
      <c r="N411" s="450" t="s">
        <v>727</v>
      </c>
      <c r="O411" s="450" t="s">
        <v>728</v>
      </c>
      <c r="P411" s="450" t="s">
        <v>760</v>
      </c>
      <c r="Q411" s="450" t="s">
        <v>92</v>
      </c>
      <c r="R411" s="475" t="s">
        <v>730</v>
      </c>
    </row>
    <row r="412" spans="2:18" ht="15" customHeight="1" x14ac:dyDescent="0.2">
      <c r="B412" s="131">
        <v>403</v>
      </c>
      <c r="C412" s="492">
        <v>45390</v>
      </c>
      <c r="D412" s="450" t="s">
        <v>94</v>
      </c>
      <c r="E412" s="486" t="s">
        <v>748</v>
      </c>
      <c r="F412" s="450" t="s">
        <v>1023</v>
      </c>
      <c r="G412" s="486" t="s">
        <v>318</v>
      </c>
      <c r="H412" s="486" t="s">
        <v>722</v>
      </c>
      <c r="I412" s="486" t="s">
        <v>723</v>
      </c>
      <c r="J412" s="486" t="s">
        <v>724</v>
      </c>
      <c r="K412" s="483" t="s">
        <v>725</v>
      </c>
      <c r="L412" s="493">
        <v>3</v>
      </c>
      <c r="M412" s="450" t="s">
        <v>726</v>
      </c>
      <c r="N412" s="450" t="s">
        <v>727</v>
      </c>
      <c r="O412" s="450" t="s">
        <v>728</v>
      </c>
      <c r="P412" s="450" t="s">
        <v>760</v>
      </c>
      <c r="Q412" s="450" t="s">
        <v>92</v>
      </c>
      <c r="R412" s="475" t="s">
        <v>730</v>
      </c>
    </row>
    <row r="413" spans="2:18" ht="15" customHeight="1" x14ac:dyDescent="0.2">
      <c r="B413" s="131">
        <v>404</v>
      </c>
      <c r="C413" s="492">
        <v>45390</v>
      </c>
      <c r="D413" s="450" t="s">
        <v>94</v>
      </c>
      <c r="E413" s="486" t="s">
        <v>748</v>
      </c>
      <c r="F413" s="450" t="s">
        <v>1023</v>
      </c>
      <c r="G413" s="486" t="s">
        <v>318</v>
      </c>
      <c r="H413" s="486" t="s">
        <v>722</v>
      </c>
      <c r="I413" s="486" t="s">
        <v>723</v>
      </c>
      <c r="J413" s="486" t="s">
        <v>724</v>
      </c>
      <c r="K413" s="486" t="s">
        <v>735</v>
      </c>
      <c r="L413" s="493">
        <v>3</v>
      </c>
      <c r="M413" s="450" t="s">
        <v>726</v>
      </c>
      <c r="N413" s="450" t="s">
        <v>727</v>
      </c>
      <c r="O413" s="450" t="s">
        <v>728</v>
      </c>
      <c r="P413" s="450" t="s">
        <v>760</v>
      </c>
      <c r="Q413" s="450" t="s">
        <v>92</v>
      </c>
      <c r="R413" s="475" t="s">
        <v>730</v>
      </c>
    </row>
    <row r="414" spans="2:18" ht="15" customHeight="1" x14ac:dyDescent="0.2">
      <c r="B414" s="131">
        <v>405</v>
      </c>
      <c r="C414" s="492">
        <v>45390</v>
      </c>
      <c r="D414" s="450" t="s">
        <v>94</v>
      </c>
      <c r="E414" s="486" t="s">
        <v>748</v>
      </c>
      <c r="F414" s="450" t="s">
        <v>1024</v>
      </c>
      <c r="G414" s="486" t="s">
        <v>318</v>
      </c>
      <c r="H414" s="486" t="s">
        <v>722</v>
      </c>
      <c r="I414" s="486" t="s">
        <v>723</v>
      </c>
      <c r="J414" s="486" t="s">
        <v>724</v>
      </c>
      <c r="K414" s="483" t="s">
        <v>725</v>
      </c>
      <c r="L414" s="493">
        <v>3</v>
      </c>
      <c r="M414" s="450" t="s">
        <v>726</v>
      </c>
      <c r="N414" s="450" t="s">
        <v>727</v>
      </c>
      <c r="O414" s="450" t="s">
        <v>728</v>
      </c>
      <c r="P414" s="450" t="s">
        <v>760</v>
      </c>
      <c r="Q414" s="450" t="s">
        <v>92</v>
      </c>
      <c r="R414" s="475" t="s">
        <v>730</v>
      </c>
    </row>
    <row r="415" spans="2:18" ht="15" customHeight="1" x14ac:dyDescent="0.2">
      <c r="B415" s="131">
        <v>406</v>
      </c>
      <c r="C415" s="492">
        <v>45390</v>
      </c>
      <c r="D415" s="450" t="s">
        <v>94</v>
      </c>
      <c r="E415" s="486" t="s">
        <v>748</v>
      </c>
      <c r="F415" s="450" t="s">
        <v>1024</v>
      </c>
      <c r="G415" s="486" t="s">
        <v>318</v>
      </c>
      <c r="H415" s="486" t="s">
        <v>722</v>
      </c>
      <c r="I415" s="486" t="s">
        <v>723</v>
      </c>
      <c r="J415" s="486" t="s">
        <v>724</v>
      </c>
      <c r="K415" s="486" t="s">
        <v>735</v>
      </c>
      <c r="L415" s="493">
        <v>3</v>
      </c>
      <c r="M415" s="450" t="s">
        <v>726</v>
      </c>
      <c r="N415" s="450" t="s">
        <v>727</v>
      </c>
      <c r="O415" s="450" t="s">
        <v>728</v>
      </c>
      <c r="P415" s="450" t="s">
        <v>760</v>
      </c>
      <c r="Q415" s="450" t="s">
        <v>92</v>
      </c>
      <c r="R415" s="475" t="s">
        <v>730</v>
      </c>
    </row>
    <row r="416" spans="2:18" ht="15" customHeight="1" x14ac:dyDescent="0.2">
      <c r="B416" s="131">
        <v>407</v>
      </c>
      <c r="C416" s="492">
        <v>45390</v>
      </c>
      <c r="D416" s="450" t="s">
        <v>76</v>
      </c>
      <c r="E416" s="486" t="s">
        <v>721</v>
      </c>
      <c r="F416" s="450" t="s">
        <v>823</v>
      </c>
      <c r="G416" s="486" t="s">
        <v>93</v>
      </c>
      <c r="H416" s="486" t="s">
        <v>722</v>
      </c>
      <c r="I416" s="486" t="s">
        <v>723</v>
      </c>
      <c r="J416" s="486" t="s">
        <v>724</v>
      </c>
      <c r="K416" s="486" t="s">
        <v>735</v>
      </c>
      <c r="L416" s="493">
        <v>3</v>
      </c>
      <c r="M416" s="450" t="s">
        <v>726</v>
      </c>
      <c r="N416" s="450" t="s">
        <v>727</v>
      </c>
      <c r="O416" s="450" t="s">
        <v>728</v>
      </c>
      <c r="P416" s="450" t="s">
        <v>997</v>
      </c>
      <c r="Q416" s="450" t="s">
        <v>92</v>
      </c>
      <c r="R416" s="475" t="s">
        <v>730</v>
      </c>
    </row>
    <row r="417" spans="2:18" ht="15" customHeight="1" x14ac:dyDescent="0.2">
      <c r="B417" s="131">
        <v>408</v>
      </c>
      <c r="C417" s="492">
        <v>45390</v>
      </c>
      <c r="D417" s="450" t="s">
        <v>76</v>
      </c>
      <c r="E417" s="486" t="s">
        <v>721</v>
      </c>
      <c r="F417" s="450" t="s">
        <v>1019</v>
      </c>
      <c r="G417" s="486" t="s">
        <v>93</v>
      </c>
      <c r="H417" s="486" t="s">
        <v>722</v>
      </c>
      <c r="I417" s="486" t="s">
        <v>723</v>
      </c>
      <c r="J417" s="486" t="s">
        <v>724</v>
      </c>
      <c r="K417" s="483" t="s">
        <v>725</v>
      </c>
      <c r="L417" s="493">
        <v>1</v>
      </c>
      <c r="M417" s="450" t="s">
        <v>726</v>
      </c>
      <c r="N417" s="450" t="s">
        <v>727</v>
      </c>
      <c r="O417" s="450" t="s">
        <v>728</v>
      </c>
      <c r="P417" s="450" t="s">
        <v>997</v>
      </c>
      <c r="Q417" s="450" t="s">
        <v>92</v>
      </c>
      <c r="R417" s="475" t="s">
        <v>732</v>
      </c>
    </row>
    <row r="418" spans="2:18" ht="15" customHeight="1" x14ac:dyDescent="0.2">
      <c r="B418" s="131">
        <v>409</v>
      </c>
      <c r="C418" s="492">
        <v>45390</v>
      </c>
      <c r="D418" s="450" t="s">
        <v>76</v>
      </c>
      <c r="E418" s="486" t="s">
        <v>721</v>
      </c>
      <c r="F418" s="450" t="s">
        <v>1025</v>
      </c>
      <c r="G418" s="486" t="s">
        <v>93</v>
      </c>
      <c r="H418" s="486" t="s">
        <v>722</v>
      </c>
      <c r="I418" s="486" t="s">
        <v>723</v>
      </c>
      <c r="J418" s="486" t="s">
        <v>724</v>
      </c>
      <c r="K418" s="483" t="s">
        <v>725</v>
      </c>
      <c r="L418" s="493">
        <v>1</v>
      </c>
      <c r="M418" s="450" t="s">
        <v>726</v>
      </c>
      <c r="N418" s="450" t="s">
        <v>727</v>
      </c>
      <c r="O418" s="450" t="s">
        <v>728</v>
      </c>
      <c r="P418" s="450" t="s">
        <v>997</v>
      </c>
      <c r="Q418" s="450" t="s">
        <v>92</v>
      </c>
      <c r="R418" s="475" t="s">
        <v>747</v>
      </c>
    </row>
    <row r="419" spans="2:18" ht="15" customHeight="1" x14ac:dyDescent="0.2">
      <c r="B419" s="131">
        <v>410</v>
      </c>
      <c r="C419" s="492">
        <v>45390</v>
      </c>
      <c r="D419" s="450" t="s">
        <v>76</v>
      </c>
      <c r="E419" s="486" t="s">
        <v>721</v>
      </c>
      <c r="F419" s="450" t="s">
        <v>1026</v>
      </c>
      <c r="G419" s="486" t="s">
        <v>65</v>
      </c>
      <c r="H419" s="486" t="s">
        <v>722</v>
      </c>
      <c r="I419" s="486" t="s">
        <v>723</v>
      </c>
      <c r="J419" s="486" t="s">
        <v>724</v>
      </c>
      <c r="K419" s="486" t="s">
        <v>783</v>
      </c>
      <c r="L419" s="493">
        <v>3</v>
      </c>
      <c r="M419" s="450" t="s">
        <v>726</v>
      </c>
      <c r="N419" s="450" t="s">
        <v>727</v>
      </c>
      <c r="O419" s="450" t="s">
        <v>728</v>
      </c>
      <c r="P419" s="450" t="s">
        <v>997</v>
      </c>
      <c r="Q419" s="450" t="s">
        <v>92</v>
      </c>
      <c r="R419" s="475" t="s">
        <v>730</v>
      </c>
    </row>
    <row r="420" spans="2:18" ht="15" customHeight="1" x14ac:dyDescent="0.2">
      <c r="B420" s="131">
        <v>411</v>
      </c>
      <c r="C420" s="492">
        <v>45390</v>
      </c>
      <c r="D420" s="450" t="s">
        <v>76</v>
      </c>
      <c r="E420" s="486" t="s">
        <v>721</v>
      </c>
      <c r="F420" s="450" t="s">
        <v>1026</v>
      </c>
      <c r="G420" s="486" t="s">
        <v>65</v>
      </c>
      <c r="H420" s="486" t="s">
        <v>786</v>
      </c>
      <c r="I420" s="486" t="s">
        <v>723</v>
      </c>
      <c r="J420" s="486" t="s">
        <v>724</v>
      </c>
      <c r="K420" s="483" t="s">
        <v>725</v>
      </c>
      <c r="L420" s="493">
        <v>1</v>
      </c>
      <c r="M420" s="450" t="s">
        <v>726</v>
      </c>
      <c r="N420" s="450" t="s">
        <v>727</v>
      </c>
      <c r="O420" s="450" t="s">
        <v>728</v>
      </c>
      <c r="P420" s="450" t="s">
        <v>997</v>
      </c>
      <c r="Q420" s="450" t="s">
        <v>92</v>
      </c>
      <c r="R420" s="475" t="s">
        <v>747</v>
      </c>
    </row>
    <row r="421" spans="2:18" ht="15" customHeight="1" x14ac:dyDescent="0.2">
      <c r="B421" s="131">
        <v>412</v>
      </c>
      <c r="C421" s="492">
        <v>45390</v>
      </c>
      <c r="D421" s="450" t="s">
        <v>76</v>
      </c>
      <c r="E421" s="486" t="s">
        <v>721</v>
      </c>
      <c r="F421" s="450" t="s">
        <v>872</v>
      </c>
      <c r="G421" s="486" t="s">
        <v>65</v>
      </c>
      <c r="H421" s="486" t="s">
        <v>722</v>
      </c>
      <c r="I421" s="486" t="s">
        <v>723</v>
      </c>
      <c r="J421" s="486" t="s">
        <v>862</v>
      </c>
      <c r="K421" s="483" t="s">
        <v>725</v>
      </c>
      <c r="L421" s="493">
        <v>1</v>
      </c>
      <c r="M421" s="450" t="s">
        <v>726</v>
      </c>
      <c r="N421" s="450" t="s">
        <v>727</v>
      </c>
      <c r="O421" s="450" t="s">
        <v>728</v>
      </c>
      <c r="P421" s="450" t="s">
        <v>997</v>
      </c>
      <c r="Q421" s="450" t="s">
        <v>92</v>
      </c>
      <c r="R421" s="475" t="s">
        <v>1027</v>
      </c>
    </row>
    <row r="422" spans="2:18" ht="15" customHeight="1" x14ac:dyDescent="0.2">
      <c r="B422" s="131">
        <v>413</v>
      </c>
      <c r="C422" s="492">
        <v>45391</v>
      </c>
      <c r="D422" s="450" t="s">
        <v>94</v>
      </c>
      <c r="E422" s="486" t="s">
        <v>748</v>
      </c>
      <c r="F422" s="450" t="s">
        <v>908</v>
      </c>
      <c r="G422" s="486" t="s">
        <v>1014</v>
      </c>
      <c r="H422" s="486" t="s">
        <v>722</v>
      </c>
      <c r="I422" s="486" t="s">
        <v>723</v>
      </c>
      <c r="J422" s="486" t="s">
        <v>724</v>
      </c>
      <c r="K422" s="483" t="s">
        <v>725</v>
      </c>
      <c r="L422" s="493">
        <v>1</v>
      </c>
      <c r="M422" s="450" t="s">
        <v>726</v>
      </c>
      <c r="N422" s="450" t="s">
        <v>727</v>
      </c>
      <c r="O422" s="450" t="s">
        <v>728</v>
      </c>
      <c r="P422" s="450" t="s">
        <v>760</v>
      </c>
      <c r="Q422" s="450" t="s">
        <v>92</v>
      </c>
      <c r="R422" s="475" t="s">
        <v>730</v>
      </c>
    </row>
    <row r="423" spans="2:18" ht="15" customHeight="1" x14ac:dyDescent="0.2">
      <c r="B423" s="131">
        <v>414</v>
      </c>
      <c r="C423" s="492">
        <v>45391</v>
      </c>
      <c r="D423" s="450" t="s">
        <v>94</v>
      </c>
      <c r="E423" s="486" t="s">
        <v>748</v>
      </c>
      <c r="F423" s="450" t="s">
        <v>961</v>
      </c>
      <c r="G423" s="486" t="s">
        <v>1014</v>
      </c>
      <c r="H423" s="486" t="s">
        <v>722</v>
      </c>
      <c r="I423" s="486" t="s">
        <v>723</v>
      </c>
      <c r="J423" s="486" t="s">
        <v>724</v>
      </c>
      <c r="K423" s="483" t="s">
        <v>725</v>
      </c>
      <c r="L423" s="493">
        <v>1</v>
      </c>
      <c r="M423" s="450" t="s">
        <v>726</v>
      </c>
      <c r="N423" s="450" t="s">
        <v>727</v>
      </c>
      <c r="O423" s="450" t="s">
        <v>728</v>
      </c>
      <c r="P423" s="450" t="s">
        <v>760</v>
      </c>
      <c r="Q423" s="450" t="s">
        <v>92</v>
      </c>
      <c r="R423" s="475" t="s">
        <v>730</v>
      </c>
    </row>
    <row r="424" spans="2:18" ht="15" customHeight="1" x14ac:dyDescent="0.2">
      <c r="B424" s="131">
        <v>415</v>
      </c>
      <c r="C424" s="492">
        <v>45391</v>
      </c>
      <c r="D424" s="450" t="s">
        <v>94</v>
      </c>
      <c r="E424" s="486" t="s">
        <v>748</v>
      </c>
      <c r="F424" s="450" t="s">
        <v>961</v>
      </c>
      <c r="G424" s="486" t="s">
        <v>1014</v>
      </c>
      <c r="H424" s="486" t="s">
        <v>733</v>
      </c>
      <c r="I424" s="486" t="s">
        <v>734</v>
      </c>
      <c r="J424" s="486" t="s">
        <v>764</v>
      </c>
      <c r="K424" s="486" t="s">
        <v>735</v>
      </c>
      <c r="L424" s="493">
        <v>3</v>
      </c>
      <c r="M424" s="450" t="s">
        <v>726</v>
      </c>
      <c r="N424" s="450" t="s">
        <v>736</v>
      </c>
      <c r="O424" s="450" t="s">
        <v>728</v>
      </c>
      <c r="P424" s="450" t="s">
        <v>760</v>
      </c>
      <c r="Q424" s="450" t="s">
        <v>92</v>
      </c>
      <c r="R424" s="475" t="s">
        <v>730</v>
      </c>
    </row>
    <row r="425" spans="2:18" ht="15" customHeight="1" x14ac:dyDescent="0.2">
      <c r="B425" s="131">
        <v>416</v>
      </c>
      <c r="C425" s="492">
        <v>45391</v>
      </c>
      <c r="D425" s="450" t="s">
        <v>94</v>
      </c>
      <c r="E425" s="486" t="s">
        <v>748</v>
      </c>
      <c r="F425" s="450" t="s">
        <v>861</v>
      </c>
      <c r="G425" s="486" t="s">
        <v>1014</v>
      </c>
      <c r="H425" s="486" t="s">
        <v>722</v>
      </c>
      <c r="I425" s="486" t="s">
        <v>723</v>
      </c>
      <c r="J425" s="486" t="s">
        <v>724</v>
      </c>
      <c r="K425" s="486" t="s">
        <v>743</v>
      </c>
      <c r="L425" s="493">
        <v>2</v>
      </c>
      <c r="M425" s="450" t="s">
        <v>726</v>
      </c>
      <c r="N425" s="450" t="s">
        <v>727</v>
      </c>
      <c r="O425" s="450" t="s">
        <v>728</v>
      </c>
      <c r="P425" s="450" t="s">
        <v>760</v>
      </c>
      <c r="Q425" s="450" t="s">
        <v>92</v>
      </c>
      <c r="R425" s="475" t="s">
        <v>1028</v>
      </c>
    </row>
    <row r="426" spans="2:18" ht="15" customHeight="1" x14ac:dyDescent="0.2">
      <c r="B426" s="131">
        <v>417</v>
      </c>
      <c r="C426" s="492">
        <v>45391</v>
      </c>
      <c r="D426" s="450" t="s">
        <v>76</v>
      </c>
      <c r="E426" s="486" t="s">
        <v>721</v>
      </c>
      <c r="F426" s="450" t="s">
        <v>1029</v>
      </c>
      <c r="G426" s="486" t="s">
        <v>65</v>
      </c>
      <c r="H426" s="486" t="s">
        <v>722</v>
      </c>
      <c r="I426" s="486" t="s">
        <v>723</v>
      </c>
      <c r="J426" s="486" t="s">
        <v>724</v>
      </c>
      <c r="K426" s="486" t="s">
        <v>937</v>
      </c>
      <c r="L426" s="493">
        <v>3</v>
      </c>
      <c r="M426" s="450" t="s">
        <v>726</v>
      </c>
      <c r="N426" s="450" t="s">
        <v>727</v>
      </c>
      <c r="O426" s="450" t="s">
        <v>728</v>
      </c>
      <c r="P426" s="450" t="s">
        <v>997</v>
      </c>
      <c r="Q426" s="450" t="s">
        <v>92</v>
      </c>
      <c r="R426" s="475" t="s">
        <v>730</v>
      </c>
    </row>
    <row r="427" spans="2:18" ht="15" customHeight="1" x14ac:dyDescent="0.2">
      <c r="B427" s="131">
        <v>418</v>
      </c>
      <c r="C427" s="492">
        <v>45391</v>
      </c>
      <c r="D427" s="450" t="s">
        <v>76</v>
      </c>
      <c r="E427" s="486" t="s">
        <v>721</v>
      </c>
      <c r="F427" s="450" t="s">
        <v>898</v>
      </c>
      <c r="G427" s="486" t="s">
        <v>65</v>
      </c>
      <c r="H427" s="486" t="s">
        <v>722</v>
      </c>
      <c r="I427" s="486" t="s">
        <v>734</v>
      </c>
      <c r="J427" s="486" t="s">
        <v>742</v>
      </c>
      <c r="K427" s="483" t="s">
        <v>743</v>
      </c>
      <c r="L427" s="484">
        <v>1</v>
      </c>
      <c r="M427" s="443" t="s">
        <v>726</v>
      </c>
      <c r="N427" s="443" t="s">
        <v>727</v>
      </c>
      <c r="O427" s="443" t="s">
        <v>728</v>
      </c>
      <c r="P427" s="443" t="s">
        <v>997</v>
      </c>
      <c r="Q427" s="443" t="s">
        <v>92</v>
      </c>
      <c r="R427" s="475" t="s">
        <v>1131</v>
      </c>
    </row>
    <row r="428" spans="2:18" ht="15" customHeight="1" x14ac:dyDescent="0.2">
      <c r="B428" s="131">
        <v>419</v>
      </c>
      <c r="C428" s="492">
        <v>45391</v>
      </c>
      <c r="D428" s="450" t="s">
        <v>76</v>
      </c>
      <c r="E428" s="486" t="s">
        <v>721</v>
      </c>
      <c r="F428" s="450" t="s">
        <v>832</v>
      </c>
      <c r="G428" s="486" t="s">
        <v>93</v>
      </c>
      <c r="H428" s="486" t="s">
        <v>722</v>
      </c>
      <c r="I428" s="486" t="s">
        <v>723</v>
      </c>
      <c r="J428" s="486" t="s">
        <v>724</v>
      </c>
      <c r="K428" s="486" t="s">
        <v>735</v>
      </c>
      <c r="L428" s="493">
        <v>3</v>
      </c>
      <c r="M428" s="443" t="s">
        <v>726</v>
      </c>
      <c r="N428" s="450" t="s">
        <v>727</v>
      </c>
      <c r="O428" s="443" t="s">
        <v>728</v>
      </c>
      <c r="P428" s="443" t="s">
        <v>997</v>
      </c>
      <c r="Q428" s="443" t="s">
        <v>92</v>
      </c>
      <c r="R428" s="475" t="s">
        <v>730</v>
      </c>
    </row>
    <row r="429" spans="2:18" ht="15" customHeight="1" x14ac:dyDescent="0.2">
      <c r="B429" s="131">
        <v>420</v>
      </c>
      <c r="C429" s="492">
        <v>45391</v>
      </c>
      <c r="D429" s="450" t="s">
        <v>76</v>
      </c>
      <c r="E429" s="486" t="s">
        <v>721</v>
      </c>
      <c r="F429" s="450" t="s">
        <v>919</v>
      </c>
      <c r="G429" s="486" t="s">
        <v>93</v>
      </c>
      <c r="H429" s="486" t="s">
        <v>722</v>
      </c>
      <c r="I429" s="486" t="s">
        <v>734</v>
      </c>
      <c r="J429" s="486" t="s">
        <v>724</v>
      </c>
      <c r="K429" s="483" t="s">
        <v>725</v>
      </c>
      <c r="L429" s="493">
        <v>3</v>
      </c>
      <c r="M429" s="443" t="s">
        <v>726</v>
      </c>
      <c r="N429" s="450" t="s">
        <v>727</v>
      </c>
      <c r="O429" s="443" t="s">
        <v>728</v>
      </c>
      <c r="P429" s="443" t="s">
        <v>997</v>
      </c>
      <c r="Q429" s="443" t="s">
        <v>92</v>
      </c>
      <c r="R429" s="475" t="s">
        <v>730</v>
      </c>
    </row>
    <row r="430" spans="2:18" ht="15" customHeight="1" x14ac:dyDescent="0.2">
      <c r="B430" s="131">
        <v>421</v>
      </c>
      <c r="C430" s="492">
        <v>45391</v>
      </c>
      <c r="D430" s="450" t="s">
        <v>76</v>
      </c>
      <c r="E430" s="486" t="s">
        <v>721</v>
      </c>
      <c r="F430" s="450" t="s">
        <v>919</v>
      </c>
      <c r="G430" s="486" t="s">
        <v>93</v>
      </c>
      <c r="H430" s="486" t="s">
        <v>733</v>
      </c>
      <c r="I430" s="483" t="s">
        <v>734</v>
      </c>
      <c r="J430" s="483" t="s">
        <v>764</v>
      </c>
      <c r="K430" s="486" t="s">
        <v>735</v>
      </c>
      <c r="L430" s="493">
        <v>3</v>
      </c>
      <c r="M430" s="443" t="s">
        <v>726</v>
      </c>
      <c r="N430" s="450" t="s">
        <v>736</v>
      </c>
      <c r="O430" s="443" t="s">
        <v>728</v>
      </c>
      <c r="P430" s="443" t="s">
        <v>997</v>
      </c>
      <c r="Q430" s="443" t="s">
        <v>92</v>
      </c>
      <c r="R430" s="475" t="s">
        <v>730</v>
      </c>
    </row>
    <row r="431" spans="2:18" ht="15" customHeight="1" x14ac:dyDescent="0.2">
      <c r="B431" s="131">
        <v>422</v>
      </c>
      <c r="C431" s="492">
        <v>45391</v>
      </c>
      <c r="D431" s="450" t="s">
        <v>76</v>
      </c>
      <c r="E431" s="486" t="s">
        <v>721</v>
      </c>
      <c r="F431" s="450" t="s">
        <v>921</v>
      </c>
      <c r="G431" s="486" t="s">
        <v>93</v>
      </c>
      <c r="H431" s="486" t="s">
        <v>733</v>
      </c>
      <c r="I431" s="486" t="s">
        <v>734</v>
      </c>
      <c r="J431" s="486" t="s">
        <v>764</v>
      </c>
      <c r="K431" s="486" t="s">
        <v>735</v>
      </c>
      <c r="L431" s="493">
        <v>3</v>
      </c>
      <c r="M431" s="443" t="s">
        <v>726</v>
      </c>
      <c r="N431" s="450" t="s">
        <v>736</v>
      </c>
      <c r="O431" s="443" t="s">
        <v>728</v>
      </c>
      <c r="P431" s="443" t="s">
        <v>997</v>
      </c>
      <c r="Q431" s="443" t="s">
        <v>92</v>
      </c>
      <c r="R431" s="475" t="s">
        <v>730</v>
      </c>
    </row>
    <row r="432" spans="2:18" ht="15" customHeight="1" x14ac:dyDescent="0.2">
      <c r="B432" s="131">
        <v>423</v>
      </c>
      <c r="C432" s="492">
        <v>45391</v>
      </c>
      <c r="D432" s="450" t="s">
        <v>76</v>
      </c>
      <c r="E432" s="486" t="s">
        <v>721</v>
      </c>
      <c r="F432" s="450" t="s">
        <v>1030</v>
      </c>
      <c r="G432" s="486" t="s">
        <v>93</v>
      </c>
      <c r="H432" s="486" t="s">
        <v>722</v>
      </c>
      <c r="I432" s="486" t="s">
        <v>723</v>
      </c>
      <c r="J432" s="486" t="s">
        <v>724</v>
      </c>
      <c r="K432" s="483" t="s">
        <v>725</v>
      </c>
      <c r="L432" s="493">
        <v>1</v>
      </c>
      <c r="M432" s="443" t="s">
        <v>726</v>
      </c>
      <c r="N432" s="450" t="s">
        <v>727</v>
      </c>
      <c r="O432" s="443" t="s">
        <v>728</v>
      </c>
      <c r="P432" s="443" t="s">
        <v>997</v>
      </c>
      <c r="Q432" s="443" t="s">
        <v>92</v>
      </c>
      <c r="R432" s="475" t="s">
        <v>730</v>
      </c>
    </row>
    <row r="433" spans="2:18" ht="15" customHeight="1" x14ac:dyDescent="0.2">
      <c r="B433" s="131">
        <v>424</v>
      </c>
      <c r="C433" s="492">
        <v>45392</v>
      </c>
      <c r="D433" s="450" t="s">
        <v>76</v>
      </c>
      <c r="E433" s="486" t="s">
        <v>721</v>
      </c>
      <c r="F433" s="450" t="s">
        <v>992</v>
      </c>
      <c r="G433" s="486" t="s">
        <v>65</v>
      </c>
      <c r="H433" s="486" t="s">
        <v>722</v>
      </c>
      <c r="I433" s="486" t="s">
        <v>723</v>
      </c>
      <c r="J433" s="486" t="s">
        <v>724</v>
      </c>
      <c r="K433" s="486" t="s">
        <v>783</v>
      </c>
      <c r="L433" s="493">
        <v>3</v>
      </c>
      <c r="M433" s="443" t="s">
        <v>726</v>
      </c>
      <c r="N433" s="450" t="s">
        <v>727</v>
      </c>
      <c r="O433" s="443" t="s">
        <v>728</v>
      </c>
      <c r="P433" s="443" t="s">
        <v>997</v>
      </c>
      <c r="Q433" s="443" t="s">
        <v>92</v>
      </c>
      <c r="R433" s="475" t="s">
        <v>730</v>
      </c>
    </row>
    <row r="434" spans="2:18" ht="15" customHeight="1" x14ac:dyDescent="0.2">
      <c r="B434" s="131">
        <v>425</v>
      </c>
      <c r="C434" s="482">
        <v>45392</v>
      </c>
      <c r="D434" s="450" t="s">
        <v>76</v>
      </c>
      <c r="E434" s="483" t="s">
        <v>721</v>
      </c>
      <c r="F434" s="450" t="s">
        <v>1015</v>
      </c>
      <c r="G434" s="483" t="s">
        <v>65</v>
      </c>
      <c r="H434" s="483" t="s">
        <v>722</v>
      </c>
      <c r="I434" s="486" t="s">
        <v>734</v>
      </c>
      <c r="J434" s="486" t="s">
        <v>742</v>
      </c>
      <c r="K434" s="483" t="s">
        <v>725</v>
      </c>
      <c r="L434" s="484">
        <v>1</v>
      </c>
      <c r="M434" s="443" t="s">
        <v>726</v>
      </c>
      <c r="N434" s="450" t="s">
        <v>727</v>
      </c>
      <c r="O434" s="443" t="s">
        <v>728</v>
      </c>
      <c r="P434" s="443" t="s">
        <v>997</v>
      </c>
      <c r="Q434" s="443" t="s">
        <v>92</v>
      </c>
      <c r="R434" s="485" t="s">
        <v>1027</v>
      </c>
    </row>
    <row r="435" spans="2:18" ht="15" customHeight="1" x14ac:dyDescent="0.2">
      <c r="B435" s="131">
        <v>426</v>
      </c>
      <c r="C435" s="482">
        <v>45392</v>
      </c>
      <c r="D435" s="450" t="s">
        <v>76</v>
      </c>
      <c r="E435" s="483" t="s">
        <v>721</v>
      </c>
      <c r="F435" s="450" t="s">
        <v>1031</v>
      </c>
      <c r="G435" s="483" t="s">
        <v>65</v>
      </c>
      <c r="H435" s="483" t="s">
        <v>722</v>
      </c>
      <c r="I435" s="486" t="s">
        <v>734</v>
      </c>
      <c r="J435" s="486" t="s">
        <v>862</v>
      </c>
      <c r="K435" s="483" t="s">
        <v>725</v>
      </c>
      <c r="L435" s="484">
        <v>1</v>
      </c>
      <c r="M435" s="443" t="s">
        <v>726</v>
      </c>
      <c r="N435" s="450" t="s">
        <v>727</v>
      </c>
      <c r="O435" s="443" t="s">
        <v>728</v>
      </c>
      <c r="P435" s="443" t="s">
        <v>997</v>
      </c>
      <c r="Q435" s="443" t="s">
        <v>92</v>
      </c>
      <c r="R435" s="485" t="s">
        <v>1027</v>
      </c>
    </row>
    <row r="436" spans="2:18" ht="15" customHeight="1" x14ac:dyDescent="0.2">
      <c r="B436" s="131">
        <v>427</v>
      </c>
      <c r="C436" s="482">
        <v>45392</v>
      </c>
      <c r="D436" s="450" t="s">
        <v>76</v>
      </c>
      <c r="E436" s="483" t="s">
        <v>721</v>
      </c>
      <c r="F436" s="450" t="s">
        <v>858</v>
      </c>
      <c r="G436" s="486" t="s">
        <v>97</v>
      </c>
      <c r="H436" s="486" t="s">
        <v>722</v>
      </c>
      <c r="I436" s="486" t="s">
        <v>734</v>
      </c>
      <c r="J436" s="486" t="s">
        <v>742</v>
      </c>
      <c r="K436" s="483" t="s">
        <v>725</v>
      </c>
      <c r="L436" s="484">
        <v>1</v>
      </c>
      <c r="M436" s="443" t="s">
        <v>726</v>
      </c>
      <c r="N436" s="450" t="s">
        <v>727</v>
      </c>
      <c r="O436" s="443" t="s">
        <v>728</v>
      </c>
      <c r="P436" s="443" t="s">
        <v>997</v>
      </c>
      <c r="Q436" s="443" t="s">
        <v>92</v>
      </c>
      <c r="R436" s="485" t="s">
        <v>1027</v>
      </c>
    </row>
    <row r="437" spans="2:18" ht="15" customHeight="1" x14ac:dyDescent="0.2">
      <c r="B437" s="131">
        <v>428</v>
      </c>
      <c r="C437" s="482">
        <v>45392</v>
      </c>
      <c r="D437" s="450" t="s">
        <v>76</v>
      </c>
      <c r="E437" s="483" t="s">
        <v>721</v>
      </c>
      <c r="F437" s="450" t="s">
        <v>1032</v>
      </c>
      <c r="G437" s="486" t="s">
        <v>97</v>
      </c>
      <c r="H437" s="486" t="s">
        <v>722</v>
      </c>
      <c r="I437" s="486" t="s">
        <v>723</v>
      </c>
      <c r="J437" s="486" t="s">
        <v>862</v>
      </c>
      <c r="K437" s="483" t="s">
        <v>725</v>
      </c>
      <c r="L437" s="484">
        <v>2</v>
      </c>
      <c r="M437" s="443" t="s">
        <v>726</v>
      </c>
      <c r="N437" s="450" t="s">
        <v>727</v>
      </c>
      <c r="O437" s="443" t="s">
        <v>728</v>
      </c>
      <c r="P437" s="443" t="s">
        <v>997</v>
      </c>
      <c r="Q437" s="443" t="s">
        <v>92</v>
      </c>
      <c r="R437" s="475" t="s">
        <v>801</v>
      </c>
    </row>
    <row r="438" spans="2:18" ht="15" customHeight="1" x14ac:dyDescent="0.2">
      <c r="B438" s="131">
        <v>429</v>
      </c>
      <c r="C438" s="482">
        <v>45392</v>
      </c>
      <c r="D438" s="450" t="s">
        <v>76</v>
      </c>
      <c r="E438" s="483" t="s">
        <v>721</v>
      </c>
      <c r="F438" s="450" t="s">
        <v>976</v>
      </c>
      <c r="G438" s="486" t="s">
        <v>97</v>
      </c>
      <c r="H438" s="486" t="s">
        <v>722</v>
      </c>
      <c r="I438" s="486" t="s">
        <v>723</v>
      </c>
      <c r="J438" s="486" t="s">
        <v>724</v>
      </c>
      <c r="K438" s="486" t="s">
        <v>725</v>
      </c>
      <c r="L438" s="493">
        <v>2</v>
      </c>
      <c r="M438" s="443" t="s">
        <v>726</v>
      </c>
      <c r="N438" s="450" t="s">
        <v>727</v>
      </c>
      <c r="O438" s="443" t="s">
        <v>728</v>
      </c>
      <c r="P438" s="443" t="s">
        <v>997</v>
      </c>
      <c r="Q438" s="443" t="s">
        <v>92</v>
      </c>
      <c r="R438" s="475" t="s">
        <v>1033</v>
      </c>
    </row>
    <row r="439" spans="2:18" ht="15" customHeight="1" x14ac:dyDescent="0.2">
      <c r="B439" s="131">
        <v>430</v>
      </c>
      <c r="C439" s="482">
        <v>45392</v>
      </c>
      <c r="D439" s="450" t="s">
        <v>76</v>
      </c>
      <c r="E439" s="483" t="s">
        <v>721</v>
      </c>
      <c r="F439" s="450" t="s">
        <v>1034</v>
      </c>
      <c r="G439" s="486" t="s">
        <v>97</v>
      </c>
      <c r="H439" s="486" t="s">
        <v>722</v>
      </c>
      <c r="I439" s="486" t="s">
        <v>723</v>
      </c>
      <c r="J439" s="486" t="s">
        <v>724</v>
      </c>
      <c r="K439" s="486" t="s">
        <v>725</v>
      </c>
      <c r="L439" s="493">
        <v>1</v>
      </c>
      <c r="M439" s="443" t="s">
        <v>726</v>
      </c>
      <c r="N439" s="450" t="s">
        <v>727</v>
      </c>
      <c r="O439" s="443" t="s">
        <v>728</v>
      </c>
      <c r="P439" s="443" t="s">
        <v>997</v>
      </c>
      <c r="Q439" s="443" t="s">
        <v>92</v>
      </c>
      <c r="R439" s="485" t="s">
        <v>1027</v>
      </c>
    </row>
    <row r="440" spans="2:18" ht="15" customHeight="1" x14ac:dyDescent="0.2">
      <c r="B440" s="131">
        <v>431</v>
      </c>
      <c r="C440" s="492">
        <v>45393</v>
      </c>
      <c r="D440" s="450" t="s">
        <v>76</v>
      </c>
      <c r="E440" s="483" t="s">
        <v>721</v>
      </c>
      <c r="F440" s="450" t="s">
        <v>1099</v>
      </c>
      <c r="G440" s="486" t="s">
        <v>97</v>
      </c>
      <c r="H440" s="486" t="s">
        <v>722</v>
      </c>
      <c r="I440" s="486" t="s">
        <v>723</v>
      </c>
      <c r="J440" s="486" t="s">
        <v>724</v>
      </c>
      <c r="K440" s="486" t="s">
        <v>725</v>
      </c>
      <c r="L440" s="493">
        <v>1</v>
      </c>
      <c r="M440" s="443" t="s">
        <v>726</v>
      </c>
      <c r="N440" s="450" t="s">
        <v>727</v>
      </c>
      <c r="O440" s="443" t="s">
        <v>728</v>
      </c>
      <c r="P440" s="443" t="s">
        <v>997</v>
      </c>
      <c r="Q440" s="443" t="s">
        <v>92</v>
      </c>
      <c r="R440" s="485" t="s">
        <v>732</v>
      </c>
    </row>
    <row r="441" spans="2:18" ht="15" customHeight="1" x14ac:dyDescent="0.2">
      <c r="B441" s="131">
        <v>432</v>
      </c>
      <c r="C441" s="492">
        <v>45393</v>
      </c>
      <c r="D441" s="450" t="s">
        <v>76</v>
      </c>
      <c r="E441" s="486" t="s">
        <v>721</v>
      </c>
      <c r="F441" s="450" t="s">
        <v>1035</v>
      </c>
      <c r="G441" s="486" t="s">
        <v>65</v>
      </c>
      <c r="H441" s="486" t="s">
        <v>722</v>
      </c>
      <c r="I441" s="486" t="s">
        <v>723</v>
      </c>
      <c r="J441" s="486" t="s">
        <v>724</v>
      </c>
      <c r="K441" s="486" t="s">
        <v>725</v>
      </c>
      <c r="L441" s="493">
        <v>2</v>
      </c>
      <c r="M441" s="443" t="s">
        <v>726</v>
      </c>
      <c r="N441" s="450" t="s">
        <v>727</v>
      </c>
      <c r="O441" s="443" t="s">
        <v>728</v>
      </c>
      <c r="P441" s="443" t="s">
        <v>997</v>
      </c>
      <c r="Q441" s="443" t="s">
        <v>92</v>
      </c>
      <c r="R441" s="475" t="s">
        <v>732</v>
      </c>
    </row>
    <row r="442" spans="2:18" ht="15" customHeight="1" x14ac:dyDescent="0.2">
      <c r="B442" s="131">
        <v>433</v>
      </c>
      <c r="C442" s="492">
        <v>45393</v>
      </c>
      <c r="D442" s="450" t="s">
        <v>76</v>
      </c>
      <c r="E442" s="486" t="s">
        <v>721</v>
      </c>
      <c r="F442" s="450" t="s">
        <v>831</v>
      </c>
      <c r="G442" s="486" t="s">
        <v>65</v>
      </c>
      <c r="H442" s="486" t="s">
        <v>722</v>
      </c>
      <c r="I442" s="486" t="s">
        <v>734</v>
      </c>
      <c r="J442" s="486" t="s">
        <v>1002</v>
      </c>
      <c r="K442" s="486" t="s">
        <v>725</v>
      </c>
      <c r="L442" s="493">
        <v>1</v>
      </c>
      <c r="M442" s="443" t="s">
        <v>726</v>
      </c>
      <c r="N442" s="450" t="s">
        <v>727</v>
      </c>
      <c r="O442" s="443" t="s">
        <v>728</v>
      </c>
      <c r="P442" s="443" t="s">
        <v>997</v>
      </c>
      <c r="Q442" s="443" t="s">
        <v>92</v>
      </c>
      <c r="R442" s="475" t="s">
        <v>747</v>
      </c>
    </row>
    <row r="443" spans="2:18" ht="15" customHeight="1" x14ac:dyDescent="0.2">
      <c r="B443" s="131">
        <v>434</v>
      </c>
      <c r="C443" s="492">
        <v>45393</v>
      </c>
      <c r="D443" s="450" t="s">
        <v>76</v>
      </c>
      <c r="E443" s="486" t="s">
        <v>721</v>
      </c>
      <c r="F443" s="450" t="s">
        <v>1036</v>
      </c>
      <c r="G443" s="486" t="s">
        <v>65</v>
      </c>
      <c r="H443" s="486" t="s">
        <v>722</v>
      </c>
      <c r="I443" s="486" t="s">
        <v>734</v>
      </c>
      <c r="J443" s="486" t="s">
        <v>742</v>
      </c>
      <c r="K443" s="486" t="s">
        <v>735</v>
      </c>
      <c r="L443" s="493">
        <v>3</v>
      </c>
      <c r="M443" s="443" t="s">
        <v>726</v>
      </c>
      <c r="N443" s="450" t="s">
        <v>727</v>
      </c>
      <c r="O443" s="443" t="s">
        <v>728</v>
      </c>
      <c r="P443" s="443" t="s">
        <v>997</v>
      </c>
      <c r="Q443" s="443" t="s">
        <v>92</v>
      </c>
      <c r="R443" s="475" t="s">
        <v>730</v>
      </c>
    </row>
    <row r="444" spans="2:18" ht="15" customHeight="1" x14ac:dyDescent="0.2">
      <c r="B444" s="131">
        <v>435</v>
      </c>
      <c r="C444" s="492">
        <v>45394</v>
      </c>
      <c r="D444" s="450" t="s">
        <v>76</v>
      </c>
      <c r="E444" s="486" t="s">
        <v>721</v>
      </c>
      <c r="F444" s="450" t="s">
        <v>986</v>
      </c>
      <c r="G444" s="486" t="s">
        <v>65</v>
      </c>
      <c r="H444" s="486" t="s">
        <v>722</v>
      </c>
      <c r="I444" s="486" t="s">
        <v>734</v>
      </c>
      <c r="J444" s="486" t="s">
        <v>742</v>
      </c>
      <c r="K444" s="486" t="s">
        <v>783</v>
      </c>
      <c r="L444" s="493">
        <v>1</v>
      </c>
      <c r="M444" s="443" t="s">
        <v>726</v>
      </c>
      <c r="N444" s="450" t="s">
        <v>727</v>
      </c>
      <c r="O444" s="443" t="s">
        <v>728</v>
      </c>
      <c r="P444" s="443" t="s">
        <v>997</v>
      </c>
      <c r="Q444" s="443" t="s">
        <v>92</v>
      </c>
      <c r="R444" s="475" t="s">
        <v>730</v>
      </c>
    </row>
    <row r="445" spans="2:18" ht="15" customHeight="1" x14ac:dyDescent="0.2">
      <c r="B445" s="131">
        <v>436</v>
      </c>
      <c r="C445" s="492">
        <v>45394</v>
      </c>
      <c r="D445" s="450" t="s">
        <v>76</v>
      </c>
      <c r="E445" s="486" t="s">
        <v>721</v>
      </c>
      <c r="F445" s="450" t="s">
        <v>986</v>
      </c>
      <c r="G445" s="486" t="s">
        <v>65</v>
      </c>
      <c r="H445" s="486" t="s">
        <v>722</v>
      </c>
      <c r="I445" s="486" t="s">
        <v>734</v>
      </c>
      <c r="J445" s="486" t="s">
        <v>742</v>
      </c>
      <c r="K445" s="486" t="s">
        <v>790</v>
      </c>
      <c r="L445" s="493">
        <v>2</v>
      </c>
      <c r="M445" s="443" t="s">
        <v>726</v>
      </c>
      <c r="N445" s="443" t="s">
        <v>736</v>
      </c>
      <c r="O445" s="443" t="s">
        <v>728</v>
      </c>
      <c r="P445" s="443" t="s">
        <v>997</v>
      </c>
      <c r="Q445" s="443" t="s">
        <v>92</v>
      </c>
      <c r="R445" s="475" t="s">
        <v>730</v>
      </c>
    </row>
    <row r="446" spans="2:18" ht="15" customHeight="1" x14ac:dyDescent="0.2">
      <c r="B446" s="131">
        <v>437</v>
      </c>
      <c r="C446" s="492">
        <v>45394</v>
      </c>
      <c r="D446" s="450" t="s">
        <v>76</v>
      </c>
      <c r="E446" s="486" t="s">
        <v>721</v>
      </c>
      <c r="F446" s="450" t="s">
        <v>1037</v>
      </c>
      <c r="G446" s="486" t="s">
        <v>93</v>
      </c>
      <c r="H446" s="486" t="s">
        <v>722</v>
      </c>
      <c r="I446" s="486" t="s">
        <v>723</v>
      </c>
      <c r="J446" s="486" t="s">
        <v>724</v>
      </c>
      <c r="K446" s="486" t="s">
        <v>725</v>
      </c>
      <c r="L446" s="493">
        <v>2</v>
      </c>
      <c r="M446" s="443" t="s">
        <v>726</v>
      </c>
      <c r="N446" s="450" t="s">
        <v>727</v>
      </c>
      <c r="O446" s="443" t="s">
        <v>728</v>
      </c>
      <c r="P446" s="443" t="s">
        <v>997</v>
      </c>
      <c r="Q446" s="443" t="s">
        <v>92</v>
      </c>
      <c r="R446" s="475" t="s">
        <v>730</v>
      </c>
    </row>
    <row r="447" spans="2:18" ht="15" customHeight="1" x14ac:dyDescent="0.2">
      <c r="B447" s="131">
        <v>438</v>
      </c>
      <c r="C447" s="492">
        <v>45394</v>
      </c>
      <c r="D447" s="450" t="s">
        <v>76</v>
      </c>
      <c r="E447" s="486" t="s">
        <v>721</v>
      </c>
      <c r="F447" s="450" t="s">
        <v>782</v>
      </c>
      <c r="G447" s="486" t="s">
        <v>93</v>
      </c>
      <c r="H447" s="486" t="s">
        <v>722</v>
      </c>
      <c r="I447" s="486" t="s">
        <v>723</v>
      </c>
      <c r="J447" s="486" t="s">
        <v>724</v>
      </c>
      <c r="K447" s="486" t="s">
        <v>743</v>
      </c>
      <c r="L447" s="493">
        <v>1</v>
      </c>
      <c r="M447" s="443" t="s">
        <v>726</v>
      </c>
      <c r="N447" s="450" t="s">
        <v>727</v>
      </c>
      <c r="O447" s="443" t="s">
        <v>728</v>
      </c>
      <c r="P447" s="443" t="s">
        <v>997</v>
      </c>
      <c r="Q447" s="443" t="s">
        <v>92</v>
      </c>
      <c r="R447" s="485" t="s">
        <v>1027</v>
      </c>
    </row>
    <row r="448" spans="2:18" ht="15" customHeight="1" x14ac:dyDescent="0.2">
      <c r="B448" s="131">
        <v>439</v>
      </c>
      <c r="C448" s="492">
        <v>45394</v>
      </c>
      <c r="D448" s="450" t="s">
        <v>76</v>
      </c>
      <c r="E448" s="486" t="s">
        <v>721</v>
      </c>
      <c r="F448" s="450" t="s">
        <v>1038</v>
      </c>
      <c r="G448" s="486" t="s">
        <v>93</v>
      </c>
      <c r="H448" s="486" t="s">
        <v>733</v>
      </c>
      <c r="I448" s="486" t="s">
        <v>734</v>
      </c>
      <c r="J448" s="486" t="s">
        <v>764</v>
      </c>
      <c r="K448" s="486" t="s">
        <v>738</v>
      </c>
      <c r="L448" s="493">
        <v>2</v>
      </c>
      <c r="M448" s="450" t="s">
        <v>726</v>
      </c>
      <c r="N448" s="450" t="s">
        <v>736</v>
      </c>
      <c r="O448" s="450" t="s">
        <v>728</v>
      </c>
      <c r="P448" s="450" t="s">
        <v>997</v>
      </c>
      <c r="Q448" s="450" t="s">
        <v>92</v>
      </c>
      <c r="R448" s="475" t="s">
        <v>730</v>
      </c>
    </row>
    <row r="449" spans="2:18" ht="15" customHeight="1" x14ac:dyDescent="0.2">
      <c r="B449" s="131">
        <v>440</v>
      </c>
      <c r="C449" s="492">
        <v>45394</v>
      </c>
      <c r="D449" s="450" t="s">
        <v>94</v>
      </c>
      <c r="E449" s="486" t="s">
        <v>748</v>
      </c>
      <c r="F449" s="450" t="s">
        <v>1039</v>
      </c>
      <c r="G449" s="486" t="s">
        <v>318</v>
      </c>
      <c r="H449" s="486" t="s">
        <v>722</v>
      </c>
      <c r="I449" s="486" t="s">
        <v>723</v>
      </c>
      <c r="J449" s="486" t="s">
        <v>724</v>
      </c>
      <c r="K449" s="486" t="s">
        <v>743</v>
      </c>
      <c r="L449" s="493">
        <v>6</v>
      </c>
      <c r="M449" s="450" t="s">
        <v>726</v>
      </c>
      <c r="N449" s="450" t="s">
        <v>727</v>
      </c>
      <c r="O449" s="450" t="s">
        <v>728</v>
      </c>
      <c r="P449" s="450" t="s">
        <v>760</v>
      </c>
      <c r="Q449" s="450" t="s">
        <v>92</v>
      </c>
      <c r="R449" s="475" t="s">
        <v>730</v>
      </c>
    </row>
    <row r="450" spans="2:18" ht="15" customHeight="1" x14ac:dyDescent="0.2">
      <c r="B450" s="131">
        <v>441</v>
      </c>
      <c r="C450" s="492">
        <v>45394</v>
      </c>
      <c r="D450" s="450" t="s">
        <v>94</v>
      </c>
      <c r="E450" s="486" t="s">
        <v>748</v>
      </c>
      <c r="F450" s="450" t="s">
        <v>906</v>
      </c>
      <c r="G450" s="486" t="s">
        <v>318</v>
      </c>
      <c r="H450" s="486" t="s">
        <v>722</v>
      </c>
      <c r="I450" s="486" t="s">
        <v>723</v>
      </c>
      <c r="J450" s="486" t="s">
        <v>724</v>
      </c>
      <c r="K450" s="486" t="s">
        <v>743</v>
      </c>
      <c r="L450" s="493">
        <v>5</v>
      </c>
      <c r="M450" s="450" t="s">
        <v>726</v>
      </c>
      <c r="N450" s="450" t="s">
        <v>727</v>
      </c>
      <c r="O450" s="450" t="s">
        <v>728</v>
      </c>
      <c r="P450" s="450" t="s">
        <v>760</v>
      </c>
      <c r="Q450" s="450" t="s">
        <v>92</v>
      </c>
      <c r="R450" s="475" t="s">
        <v>730</v>
      </c>
    </row>
    <row r="451" spans="2:18" ht="15" customHeight="1" x14ac:dyDescent="0.2">
      <c r="B451" s="131">
        <v>442</v>
      </c>
      <c r="C451" s="492">
        <v>45395</v>
      </c>
      <c r="D451" s="450" t="s">
        <v>76</v>
      </c>
      <c r="E451" s="486" t="s">
        <v>721</v>
      </c>
      <c r="F451" s="450" t="s">
        <v>815</v>
      </c>
      <c r="G451" s="486" t="s">
        <v>65</v>
      </c>
      <c r="H451" s="486" t="s">
        <v>722</v>
      </c>
      <c r="I451" s="486" t="s">
        <v>734</v>
      </c>
      <c r="J451" s="486" t="s">
        <v>768</v>
      </c>
      <c r="K451" s="486" t="s">
        <v>743</v>
      </c>
      <c r="L451" s="493">
        <v>3</v>
      </c>
      <c r="M451" s="450" t="s">
        <v>726</v>
      </c>
      <c r="N451" s="450" t="s">
        <v>727</v>
      </c>
      <c r="O451" s="450" t="s">
        <v>728</v>
      </c>
      <c r="P451" s="450" t="s">
        <v>997</v>
      </c>
      <c r="Q451" s="450" t="s">
        <v>92</v>
      </c>
      <c r="R451" s="475" t="s">
        <v>730</v>
      </c>
    </row>
    <row r="452" spans="2:18" ht="15" customHeight="1" x14ac:dyDescent="0.2">
      <c r="B452" s="131">
        <v>443</v>
      </c>
      <c r="C452" s="492">
        <v>45395</v>
      </c>
      <c r="D452" s="450" t="s">
        <v>76</v>
      </c>
      <c r="E452" s="486" t="s">
        <v>721</v>
      </c>
      <c r="F452" s="450" t="s">
        <v>804</v>
      </c>
      <c r="G452" s="486" t="s">
        <v>65</v>
      </c>
      <c r="H452" s="486" t="s">
        <v>722</v>
      </c>
      <c r="I452" s="486" t="s">
        <v>734</v>
      </c>
      <c r="J452" s="486" t="s">
        <v>742</v>
      </c>
      <c r="K452" s="486" t="s">
        <v>743</v>
      </c>
      <c r="L452" s="493">
        <v>3</v>
      </c>
      <c r="M452" s="450" t="s">
        <v>726</v>
      </c>
      <c r="N452" s="450" t="s">
        <v>727</v>
      </c>
      <c r="O452" s="450" t="s">
        <v>728</v>
      </c>
      <c r="P452" s="450" t="s">
        <v>997</v>
      </c>
      <c r="Q452" s="450" t="s">
        <v>92</v>
      </c>
      <c r="R452" s="475" t="s">
        <v>730</v>
      </c>
    </row>
    <row r="453" spans="2:18" ht="15" customHeight="1" x14ac:dyDescent="0.2">
      <c r="B453" s="131">
        <v>444</v>
      </c>
      <c r="C453" s="492">
        <v>45395</v>
      </c>
      <c r="D453" s="450" t="s">
        <v>76</v>
      </c>
      <c r="E453" s="486" t="s">
        <v>721</v>
      </c>
      <c r="F453" s="450" t="s">
        <v>327</v>
      </c>
      <c r="G453" s="486" t="s">
        <v>93</v>
      </c>
      <c r="H453" s="486" t="s">
        <v>722</v>
      </c>
      <c r="I453" s="486" t="s">
        <v>723</v>
      </c>
      <c r="J453" s="486" t="s">
        <v>724</v>
      </c>
      <c r="K453" s="486" t="s">
        <v>937</v>
      </c>
      <c r="L453" s="493">
        <v>3</v>
      </c>
      <c r="M453" s="450" t="s">
        <v>726</v>
      </c>
      <c r="N453" s="450" t="s">
        <v>727</v>
      </c>
      <c r="O453" s="450" t="s">
        <v>728</v>
      </c>
      <c r="P453" s="450" t="s">
        <v>997</v>
      </c>
      <c r="Q453" s="450" t="s">
        <v>92</v>
      </c>
      <c r="R453" s="475" t="s">
        <v>1040</v>
      </c>
    </row>
    <row r="454" spans="2:18" ht="15" customHeight="1" x14ac:dyDescent="0.2">
      <c r="B454" s="131">
        <v>445</v>
      </c>
      <c r="C454" s="492">
        <v>45395</v>
      </c>
      <c r="D454" s="450" t="s">
        <v>94</v>
      </c>
      <c r="E454" s="486" t="s">
        <v>748</v>
      </c>
      <c r="F454" s="450" t="s">
        <v>906</v>
      </c>
      <c r="G454" s="486" t="s">
        <v>318</v>
      </c>
      <c r="H454" s="486" t="s">
        <v>722</v>
      </c>
      <c r="I454" s="486" t="s">
        <v>723</v>
      </c>
      <c r="J454" s="486" t="s">
        <v>724</v>
      </c>
      <c r="K454" s="486" t="s">
        <v>743</v>
      </c>
      <c r="L454" s="493">
        <v>1</v>
      </c>
      <c r="M454" s="450" t="s">
        <v>726</v>
      </c>
      <c r="N454" s="450" t="s">
        <v>727</v>
      </c>
      <c r="O454" s="450" t="s">
        <v>728</v>
      </c>
      <c r="P454" s="450" t="s">
        <v>760</v>
      </c>
      <c r="Q454" s="450" t="s">
        <v>92</v>
      </c>
      <c r="R454" s="475" t="s">
        <v>730</v>
      </c>
    </row>
    <row r="455" spans="2:18" ht="15" customHeight="1" x14ac:dyDescent="0.2">
      <c r="B455" s="131">
        <v>446</v>
      </c>
      <c r="C455" s="492">
        <v>45395</v>
      </c>
      <c r="D455" s="450" t="s">
        <v>94</v>
      </c>
      <c r="E455" s="486" t="s">
        <v>748</v>
      </c>
      <c r="F455" s="450" t="s">
        <v>906</v>
      </c>
      <c r="G455" s="486" t="s">
        <v>318</v>
      </c>
      <c r="H455" s="486" t="s">
        <v>733</v>
      </c>
      <c r="I455" s="486" t="s">
        <v>723</v>
      </c>
      <c r="J455" s="486" t="s">
        <v>724</v>
      </c>
      <c r="K455" s="486" t="s">
        <v>1041</v>
      </c>
      <c r="L455" s="493">
        <v>1</v>
      </c>
      <c r="M455" s="450" t="s">
        <v>726</v>
      </c>
      <c r="N455" s="450" t="s">
        <v>736</v>
      </c>
      <c r="O455" s="450" t="s">
        <v>728</v>
      </c>
      <c r="P455" s="450" t="s">
        <v>760</v>
      </c>
      <c r="Q455" s="450" t="s">
        <v>92</v>
      </c>
      <c r="R455" s="475" t="s">
        <v>730</v>
      </c>
    </row>
    <row r="456" spans="2:18" ht="15" customHeight="1" x14ac:dyDescent="0.2">
      <c r="B456" s="131">
        <v>447</v>
      </c>
      <c r="C456" s="492">
        <v>45395</v>
      </c>
      <c r="D456" s="450" t="s">
        <v>94</v>
      </c>
      <c r="E456" s="486" t="s">
        <v>748</v>
      </c>
      <c r="F456" s="450" t="s">
        <v>1037</v>
      </c>
      <c r="G456" s="486" t="s">
        <v>318</v>
      </c>
      <c r="H456" s="486" t="s">
        <v>722</v>
      </c>
      <c r="I456" s="486" t="s">
        <v>723</v>
      </c>
      <c r="J456" s="486" t="s">
        <v>724</v>
      </c>
      <c r="K456" s="486" t="s">
        <v>743</v>
      </c>
      <c r="L456" s="493">
        <v>6</v>
      </c>
      <c r="M456" s="450" t="s">
        <v>726</v>
      </c>
      <c r="N456" s="450" t="s">
        <v>727</v>
      </c>
      <c r="O456" s="450" t="s">
        <v>728</v>
      </c>
      <c r="P456" s="450" t="s">
        <v>760</v>
      </c>
      <c r="Q456" s="450" t="s">
        <v>92</v>
      </c>
      <c r="R456" s="475" t="s">
        <v>730</v>
      </c>
    </row>
    <row r="457" spans="2:18" ht="15" customHeight="1" x14ac:dyDescent="0.2">
      <c r="B457" s="131">
        <v>448</v>
      </c>
      <c r="C457" s="482">
        <v>45395</v>
      </c>
      <c r="D457" s="443" t="s">
        <v>94</v>
      </c>
      <c r="E457" s="483" t="s">
        <v>748</v>
      </c>
      <c r="F457" s="443" t="s">
        <v>1039</v>
      </c>
      <c r="G457" s="483" t="s">
        <v>318</v>
      </c>
      <c r="H457" s="483" t="s">
        <v>733</v>
      </c>
      <c r="I457" s="483" t="s">
        <v>723</v>
      </c>
      <c r="J457" s="483" t="s">
        <v>764</v>
      </c>
      <c r="K457" s="483" t="s">
        <v>1041</v>
      </c>
      <c r="L457" s="484">
        <v>1</v>
      </c>
      <c r="M457" s="443" t="s">
        <v>726</v>
      </c>
      <c r="N457" s="443" t="s">
        <v>736</v>
      </c>
      <c r="O457" s="443" t="s">
        <v>728</v>
      </c>
      <c r="P457" s="443" t="s">
        <v>760</v>
      </c>
      <c r="Q457" s="443" t="s">
        <v>92</v>
      </c>
      <c r="R457" s="444" t="s">
        <v>730</v>
      </c>
    </row>
    <row r="458" spans="2:18" ht="15" customHeight="1" x14ac:dyDescent="0.2">
      <c r="B458" s="131">
        <v>449</v>
      </c>
      <c r="C458" s="482">
        <v>45395</v>
      </c>
      <c r="D458" s="443" t="s">
        <v>94</v>
      </c>
      <c r="E458" s="483" t="s">
        <v>748</v>
      </c>
      <c r="F458" s="443" t="s">
        <v>1015</v>
      </c>
      <c r="G458" s="483" t="s">
        <v>318</v>
      </c>
      <c r="H458" s="483" t="s">
        <v>722</v>
      </c>
      <c r="I458" s="483" t="s">
        <v>734</v>
      </c>
      <c r="J458" s="444" t="s">
        <v>1002</v>
      </c>
      <c r="K458" s="444" t="s">
        <v>743</v>
      </c>
      <c r="L458" s="484">
        <v>1</v>
      </c>
      <c r="M458" s="443" t="s">
        <v>726</v>
      </c>
      <c r="N458" s="443" t="s">
        <v>727</v>
      </c>
      <c r="O458" s="443" t="s">
        <v>728</v>
      </c>
      <c r="P458" s="443" t="s">
        <v>760</v>
      </c>
      <c r="Q458" s="443" t="s">
        <v>92</v>
      </c>
      <c r="R458" s="444" t="s">
        <v>730</v>
      </c>
    </row>
    <row r="459" spans="2:18" ht="15" customHeight="1" x14ac:dyDescent="0.2">
      <c r="B459" s="131">
        <v>450</v>
      </c>
      <c r="C459" s="492">
        <v>45396</v>
      </c>
      <c r="D459" s="450" t="s">
        <v>76</v>
      </c>
      <c r="E459" s="483" t="s">
        <v>721</v>
      </c>
      <c r="F459" s="450" t="s">
        <v>807</v>
      </c>
      <c r="G459" s="486" t="s">
        <v>65</v>
      </c>
      <c r="H459" s="486" t="s">
        <v>722</v>
      </c>
      <c r="I459" s="486" t="s">
        <v>723</v>
      </c>
      <c r="J459" s="486" t="s">
        <v>724</v>
      </c>
      <c r="K459" s="444" t="s">
        <v>743</v>
      </c>
      <c r="L459" s="493">
        <v>3</v>
      </c>
      <c r="M459" s="443" t="s">
        <v>726</v>
      </c>
      <c r="N459" s="443" t="s">
        <v>727</v>
      </c>
      <c r="O459" s="443" t="s">
        <v>728</v>
      </c>
      <c r="P459" s="450" t="s">
        <v>997</v>
      </c>
      <c r="Q459" s="450" t="s">
        <v>92</v>
      </c>
      <c r="R459" s="475" t="s">
        <v>730</v>
      </c>
    </row>
    <row r="460" spans="2:18" ht="15" customHeight="1" x14ac:dyDescent="0.2">
      <c r="B460" s="131">
        <v>451</v>
      </c>
      <c r="C460" s="492">
        <v>45396</v>
      </c>
      <c r="D460" s="450" t="s">
        <v>76</v>
      </c>
      <c r="E460" s="483" t="s">
        <v>721</v>
      </c>
      <c r="F460" s="450" t="s">
        <v>799</v>
      </c>
      <c r="G460" s="486" t="s">
        <v>65</v>
      </c>
      <c r="H460" s="486" t="s">
        <v>722</v>
      </c>
      <c r="I460" s="486" t="s">
        <v>723</v>
      </c>
      <c r="J460" s="486" t="s">
        <v>724</v>
      </c>
      <c r="K460" s="444" t="s">
        <v>743</v>
      </c>
      <c r="L460" s="493">
        <v>3</v>
      </c>
      <c r="M460" s="443" t="s">
        <v>726</v>
      </c>
      <c r="N460" s="443" t="s">
        <v>727</v>
      </c>
      <c r="O460" s="443" t="s">
        <v>728</v>
      </c>
      <c r="P460" s="450" t="s">
        <v>997</v>
      </c>
      <c r="Q460" s="450" t="s">
        <v>92</v>
      </c>
      <c r="R460" s="475" t="s">
        <v>730</v>
      </c>
    </row>
    <row r="461" spans="2:18" ht="15" customHeight="1" x14ac:dyDescent="0.2">
      <c r="B461" s="131">
        <v>452</v>
      </c>
      <c r="C461" s="492">
        <v>45396</v>
      </c>
      <c r="D461" s="443" t="s">
        <v>94</v>
      </c>
      <c r="E461" s="486" t="s">
        <v>748</v>
      </c>
      <c r="F461" s="450" t="s">
        <v>731</v>
      </c>
      <c r="G461" s="486" t="s">
        <v>318</v>
      </c>
      <c r="H461" s="486" t="s">
        <v>722</v>
      </c>
      <c r="I461" s="486" t="s">
        <v>723</v>
      </c>
      <c r="J461" s="486" t="s">
        <v>724</v>
      </c>
      <c r="K461" s="483" t="s">
        <v>725</v>
      </c>
      <c r="L461" s="493">
        <v>3</v>
      </c>
      <c r="M461" s="443" t="s">
        <v>726</v>
      </c>
      <c r="N461" s="443" t="s">
        <v>727</v>
      </c>
      <c r="O461" s="443" t="s">
        <v>728</v>
      </c>
      <c r="P461" s="443" t="s">
        <v>760</v>
      </c>
      <c r="Q461" s="443" t="s">
        <v>92</v>
      </c>
      <c r="R461" s="444" t="s">
        <v>730</v>
      </c>
    </row>
    <row r="462" spans="2:18" ht="15" customHeight="1" x14ac:dyDescent="0.2">
      <c r="B462" s="131">
        <v>453</v>
      </c>
      <c r="C462" s="492">
        <v>45396</v>
      </c>
      <c r="D462" s="443" t="s">
        <v>94</v>
      </c>
      <c r="E462" s="486" t="s">
        <v>748</v>
      </c>
      <c r="F462" s="450" t="s">
        <v>731</v>
      </c>
      <c r="G462" s="486" t="s">
        <v>318</v>
      </c>
      <c r="H462" s="486" t="s">
        <v>722</v>
      </c>
      <c r="I462" s="486" t="s">
        <v>723</v>
      </c>
      <c r="J462" s="486" t="s">
        <v>724</v>
      </c>
      <c r="K462" s="486" t="s">
        <v>735</v>
      </c>
      <c r="L462" s="493">
        <v>3</v>
      </c>
      <c r="M462" s="443" t="s">
        <v>726</v>
      </c>
      <c r="N462" s="443" t="s">
        <v>727</v>
      </c>
      <c r="O462" s="443" t="s">
        <v>728</v>
      </c>
      <c r="P462" s="443" t="s">
        <v>760</v>
      </c>
      <c r="Q462" s="443" t="s">
        <v>92</v>
      </c>
      <c r="R462" s="444" t="s">
        <v>730</v>
      </c>
    </row>
    <row r="463" spans="2:18" ht="15" customHeight="1" x14ac:dyDescent="0.2">
      <c r="B463" s="131">
        <v>454</v>
      </c>
      <c r="C463" s="482">
        <v>45396</v>
      </c>
      <c r="D463" s="450" t="s">
        <v>94</v>
      </c>
      <c r="E463" s="483" t="s">
        <v>748</v>
      </c>
      <c r="F463" s="443" t="s">
        <v>1042</v>
      </c>
      <c r="G463" s="483" t="s">
        <v>318</v>
      </c>
      <c r="H463" s="483" t="s">
        <v>722</v>
      </c>
      <c r="I463" s="483" t="s">
        <v>723</v>
      </c>
      <c r="J463" s="483" t="s">
        <v>724</v>
      </c>
      <c r="K463" s="483" t="s">
        <v>725</v>
      </c>
      <c r="L463" s="484">
        <v>3</v>
      </c>
      <c r="M463" s="443" t="s">
        <v>726</v>
      </c>
      <c r="N463" s="443" t="s">
        <v>727</v>
      </c>
      <c r="O463" s="443" t="s">
        <v>728</v>
      </c>
      <c r="P463" s="443" t="s">
        <v>760</v>
      </c>
      <c r="Q463" s="443" t="s">
        <v>92</v>
      </c>
      <c r="R463" s="485" t="s">
        <v>730</v>
      </c>
    </row>
    <row r="464" spans="2:18" ht="15" customHeight="1" x14ac:dyDescent="0.2">
      <c r="B464" s="131">
        <v>455</v>
      </c>
      <c r="C464" s="492">
        <v>45396</v>
      </c>
      <c r="D464" s="450" t="s">
        <v>94</v>
      </c>
      <c r="E464" s="486" t="s">
        <v>748</v>
      </c>
      <c r="F464" s="443" t="s">
        <v>1042</v>
      </c>
      <c r="G464" s="486" t="s">
        <v>318</v>
      </c>
      <c r="H464" s="486" t="s">
        <v>722</v>
      </c>
      <c r="I464" s="486" t="s">
        <v>723</v>
      </c>
      <c r="J464" s="486" t="s">
        <v>724</v>
      </c>
      <c r="K464" s="486" t="s">
        <v>735</v>
      </c>
      <c r="L464" s="493">
        <v>3</v>
      </c>
      <c r="M464" s="450" t="s">
        <v>726</v>
      </c>
      <c r="N464" s="450" t="s">
        <v>727</v>
      </c>
      <c r="O464" s="450" t="s">
        <v>728</v>
      </c>
      <c r="P464" s="450" t="s">
        <v>760</v>
      </c>
      <c r="Q464" s="450" t="s">
        <v>92</v>
      </c>
      <c r="R464" s="475" t="s">
        <v>730</v>
      </c>
    </row>
    <row r="465" spans="2:18" ht="15" customHeight="1" x14ac:dyDescent="0.2">
      <c r="B465" s="131">
        <v>456</v>
      </c>
      <c r="C465" s="492">
        <v>45397</v>
      </c>
      <c r="D465" s="450" t="s">
        <v>76</v>
      </c>
      <c r="E465" s="486" t="s">
        <v>721</v>
      </c>
      <c r="F465" s="450" t="s">
        <v>1025</v>
      </c>
      <c r="G465" s="486" t="s">
        <v>65</v>
      </c>
      <c r="H465" s="486" t="s">
        <v>722</v>
      </c>
      <c r="I465" s="483" t="s">
        <v>723</v>
      </c>
      <c r="J465" s="483" t="s">
        <v>724</v>
      </c>
      <c r="K465" s="483" t="s">
        <v>725</v>
      </c>
      <c r="L465" s="484">
        <v>3</v>
      </c>
      <c r="M465" s="443" t="s">
        <v>726</v>
      </c>
      <c r="N465" s="443" t="s">
        <v>727</v>
      </c>
      <c r="O465" s="443" t="s">
        <v>728</v>
      </c>
      <c r="P465" s="450" t="s">
        <v>997</v>
      </c>
      <c r="Q465" s="450" t="s">
        <v>92</v>
      </c>
      <c r="R465" s="475" t="s">
        <v>730</v>
      </c>
    </row>
    <row r="466" spans="2:18" ht="15" customHeight="1" x14ac:dyDescent="0.2">
      <c r="B466" s="131">
        <v>457</v>
      </c>
      <c r="C466" s="492">
        <v>45397</v>
      </c>
      <c r="D466" s="450" t="s">
        <v>76</v>
      </c>
      <c r="E466" s="486" t="s">
        <v>721</v>
      </c>
      <c r="F466" s="450" t="s">
        <v>1022</v>
      </c>
      <c r="G466" s="486" t="s">
        <v>65</v>
      </c>
      <c r="H466" s="486" t="s">
        <v>722</v>
      </c>
      <c r="I466" s="483" t="s">
        <v>723</v>
      </c>
      <c r="J466" s="483" t="s">
        <v>724</v>
      </c>
      <c r="K466" s="483" t="s">
        <v>725</v>
      </c>
      <c r="L466" s="484">
        <v>3</v>
      </c>
      <c r="M466" s="443" t="s">
        <v>726</v>
      </c>
      <c r="N466" s="443" t="s">
        <v>727</v>
      </c>
      <c r="O466" s="443" t="s">
        <v>728</v>
      </c>
      <c r="P466" s="450" t="s">
        <v>997</v>
      </c>
      <c r="Q466" s="450" t="s">
        <v>92</v>
      </c>
      <c r="R466" s="475" t="s">
        <v>730</v>
      </c>
    </row>
    <row r="467" spans="2:18" ht="15" customHeight="1" x14ac:dyDescent="0.2">
      <c r="B467" s="131">
        <v>458</v>
      </c>
      <c r="C467" s="492">
        <v>45397</v>
      </c>
      <c r="D467" s="450" t="s">
        <v>76</v>
      </c>
      <c r="E467" s="486" t="s">
        <v>721</v>
      </c>
      <c r="F467" s="450" t="s">
        <v>744</v>
      </c>
      <c r="G467" s="486" t="s">
        <v>65</v>
      </c>
      <c r="H467" s="486" t="s">
        <v>722</v>
      </c>
      <c r="I467" s="483" t="s">
        <v>723</v>
      </c>
      <c r="J467" s="483" t="s">
        <v>724</v>
      </c>
      <c r="K467" s="483" t="s">
        <v>725</v>
      </c>
      <c r="L467" s="484">
        <v>3</v>
      </c>
      <c r="M467" s="443" t="s">
        <v>726</v>
      </c>
      <c r="N467" s="443" t="s">
        <v>727</v>
      </c>
      <c r="O467" s="443" t="s">
        <v>728</v>
      </c>
      <c r="P467" s="450" t="s">
        <v>997</v>
      </c>
      <c r="Q467" s="450" t="s">
        <v>92</v>
      </c>
      <c r="R467" s="475" t="s">
        <v>730</v>
      </c>
    </row>
    <row r="468" spans="2:18" ht="15" customHeight="1" x14ac:dyDescent="0.2">
      <c r="B468" s="131">
        <v>459</v>
      </c>
      <c r="C468" s="492">
        <v>45397</v>
      </c>
      <c r="D468" s="450" t="s">
        <v>76</v>
      </c>
      <c r="E468" s="483" t="s">
        <v>721</v>
      </c>
      <c r="F468" s="443" t="s">
        <v>856</v>
      </c>
      <c r="G468" s="483" t="s">
        <v>93</v>
      </c>
      <c r="H468" s="483" t="s">
        <v>722</v>
      </c>
      <c r="I468" s="483" t="s">
        <v>723</v>
      </c>
      <c r="J468" s="483" t="s">
        <v>724</v>
      </c>
      <c r="K468" s="483" t="s">
        <v>735</v>
      </c>
      <c r="L468" s="484">
        <v>3</v>
      </c>
      <c r="M468" s="450" t="s">
        <v>726</v>
      </c>
      <c r="N468" s="450" t="s">
        <v>727</v>
      </c>
      <c r="O468" s="450" t="s">
        <v>728</v>
      </c>
      <c r="P468" s="450" t="s">
        <v>997</v>
      </c>
      <c r="Q468" s="450" t="s">
        <v>92</v>
      </c>
      <c r="R468" s="475" t="s">
        <v>730</v>
      </c>
    </row>
    <row r="469" spans="2:18" ht="15" customHeight="1" x14ac:dyDescent="0.2">
      <c r="B469" s="131">
        <v>460</v>
      </c>
      <c r="C469" s="492">
        <v>45397</v>
      </c>
      <c r="D469" s="450" t="s">
        <v>76</v>
      </c>
      <c r="E469" s="486" t="s">
        <v>721</v>
      </c>
      <c r="F469" s="450" t="s">
        <v>1043</v>
      </c>
      <c r="G469" s="486" t="s">
        <v>93</v>
      </c>
      <c r="H469" s="486" t="s">
        <v>722</v>
      </c>
      <c r="I469" s="486" t="s">
        <v>723</v>
      </c>
      <c r="J469" s="486" t="s">
        <v>724</v>
      </c>
      <c r="K469" s="483" t="s">
        <v>725</v>
      </c>
      <c r="L469" s="493">
        <v>3</v>
      </c>
      <c r="M469" s="450" t="s">
        <v>726</v>
      </c>
      <c r="N469" s="450" t="s">
        <v>727</v>
      </c>
      <c r="O469" s="450" t="s">
        <v>728</v>
      </c>
      <c r="P469" s="450" t="s">
        <v>997</v>
      </c>
      <c r="Q469" s="450" t="s">
        <v>92</v>
      </c>
      <c r="R469" s="475" t="s">
        <v>730</v>
      </c>
    </row>
    <row r="470" spans="2:18" ht="15" customHeight="1" x14ac:dyDescent="0.2">
      <c r="B470" s="131">
        <v>461</v>
      </c>
      <c r="C470" s="492">
        <v>45397</v>
      </c>
      <c r="D470" s="450" t="s">
        <v>76</v>
      </c>
      <c r="E470" s="486" t="s">
        <v>721</v>
      </c>
      <c r="F470" s="450" t="s">
        <v>1044</v>
      </c>
      <c r="G470" s="486" t="s">
        <v>93</v>
      </c>
      <c r="H470" s="486" t="s">
        <v>733</v>
      </c>
      <c r="I470" s="486" t="s">
        <v>734</v>
      </c>
      <c r="J470" s="486" t="s">
        <v>764</v>
      </c>
      <c r="K470" s="486" t="s">
        <v>738</v>
      </c>
      <c r="L470" s="493">
        <v>3</v>
      </c>
      <c r="M470" s="450" t="s">
        <v>726</v>
      </c>
      <c r="N470" s="450" t="s">
        <v>736</v>
      </c>
      <c r="O470" s="450" t="s">
        <v>728</v>
      </c>
      <c r="P470" s="450" t="s">
        <v>997</v>
      </c>
      <c r="Q470" s="450" t="s">
        <v>92</v>
      </c>
      <c r="R470" s="475" t="s">
        <v>730</v>
      </c>
    </row>
    <row r="471" spans="2:18" ht="15" customHeight="1" x14ac:dyDescent="0.2">
      <c r="B471" s="131">
        <v>462</v>
      </c>
      <c r="C471" s="492">
        <v>45397</v>
      </c>
      <c r="D471" s="450" t="s">
        <v>76</v>
      </c>
      <c r="E471" s="486" t="s">
        <v>721</v>
      </c>
      <c r="F471" s="450" t="s">
        <v>1044</v>
      </c>
      <c r="G471" s="486" t="s">
        <v>93</v>
      </c>
      <c r="H471" s="486" t="s">
        <v>733</v>
      </c>
      <c r="I471" s="486" t="s">
        <v>734</v>
      </c>
      <c r="J471" s="486" t="s">
        <v>764</v>
      </c>
      <c r="K471" s="486" t="s">
        <v>915</v>
      </c>
      <c r="L471" s="493">
        <v>1</v>
      </c>
      <c r="M471" s="450" t="s">
        <v>726</v>
      </c>
      <c r="N471" s="450" t="s">
        <v>736</v>
      </c>
      <c r="O471" s="450" t="s">
        <v>728</v>
      </c>
      <c r="P471" s="450" t="s">
        <v>997</v>
      </c>
      <c r="Q471" s="450" t="s">
        <v>92</v>
      </c>
      <c r="R471" s="475" t="s">
        <v>730</v>
      </c>
    </row>
    <row r="472" spans="2:18" ht="15" customHeight="1" x14ac:dyDescent="0.2">
      <c r="B472" s="131">
        <v>463</v>
      </c>
      <c r="C472" s="492">
        <v>45397</v>
      </c>
      <c r="D472" s="450" t="s">
        <v>94</v>
      </c>
      <c r="E472" s="486" t="s">
        <v>748</v>
      </c>
      <c r="F472" s="450" t="s">
        <v>835</v>
      </c>
      <c r="G472" s="486" t="s">
        <v>318</v>
      </c>
      <c r="H472" s="486" t="s">
        <v>722</v>
      </c>
      <c r="I472" s="483" t="s">
        <v>723</v>
      </c>
      <c r="J472" s="483" t="s">
        <v>724</v>
      </c>
      <c r="K472" s="483" t="s">
        <v>725</v>
      </c>
      <c r="L472" s="493">
        <v>3</v>
      </c>
      <c r="M472" s="443" t="s">
        <v>726</v>
      </c>
      <c r="N472" s="443" t="s">
        <v>727</v>
      </c>
      <c r="O472" s="443" t="s">
        <v>728</v>
      </c>
      <c r="P472" s="443" t="s">
        <v>760</v>
      </c>
      <c r="Q472" s="443" t="s">
        <v>92</v>
      </c>
      <c r="R472" s="485" t="s">
        <v>730</v>
      </c>
    </row>
    <row r="473" spans="2:18" ht="15" customHeight="1" x14ac:dyDescent="0.2">
      <c r="B473" s="131">
        <v>464</v>
      </c>
      <c r="C473" s="492">
        <v>45397</v>
      </c>
      <c r="D473" s="450" t="s">
        <v>94</v>
      </c>
      <c r="E473" s="486" t="s">
        <v>748</v>
      </c>
      <c r="F473" s="450" t="s">
        <v>835</v>
      </c>
      <c r="G473" s="486" t="s">
        <v>318</v>
      </c>
      <c r="H473" s="486" t="s">
        <v>722</v>
      </c>
      <c r="I473" s="483" t="s">
        <v>723</v>
      </c>
      <c r="J473" s="483" t="s">
        <v>724</v>
      </c>
      <c r="K473" s="483" t="s">
        <v>735</v>
      </c>
      <c r="L473" s="493">
        <v>3</v>
      </c>
      <c r="M473" s="443" t="s">
        <v>726</v>
      </c>
      <c r="N473" s="443" t="s">
        <v>727</v>
      </c>
      <c r="O473" s="443" t="s">
        <v>728</v>
      </c>
      <c r="P473" s="443" t="s">
        <v>760</v>
      </c>
      <c r="Q473" s="443" t="s">
        <v>92</v>
      </c>
      <c r="R473" s="485" t="s">
        <v>730</v>
      </c>
    </row>
    <row r="474" spans="2:18" ht="15" customHeight="1" x14ac:dyDescent="0.2">
      <c r="B474" s="131">
        <v>465</v>
      </c>
      <c r="C474" s="492">
        <v>45397</v>
      </c>
      <c r="D474" s="450" t="s">
        <v>94</v>
      </c>
      <c r="E474" s="486" t="s">
        <v>748</v>
      </c>
      <c r="F474" s="450" t="s">
        <v>916</v>
      </c>
      <c r="G474" s="486" t="s">
        <v>318</v>
      </c>
      <c r="H474" s="486" t="s">
        <v>722</v>
      </c>
      <c r="I474" s="483" t="s">
        <v>723</v>
      </c>
      <c r="J474" s="483" t="s">
        <v>724</v>
      </c>
      <c r="K474" s="483" t="s">
        <v>725</v>
      </c>
      <c r="L474" s="493">
        <v>3</v>
      </c>
      <c r="M474" s="443" t="s">
        <v>726</v>
      </c>
      <c r="N474" s="443" t="s">
        <v>727</v>
      </c>
      <c r="O474" s="443" t="s">
        <v>728</v>
      </c>
      <c r="P474" s="443" t="s">
        <v>760</v>
      </c>
      <c r="Q474" s="443" t="s">
        <v>92</v>
      </c>
      <c r="R474" s="485" t="s">
        <v>730</v>
      </c>
    </row>
    <row r="475" spans="2:18" ht="15" customHeight="1" x14ac:dyDescent="0.2">
      <c r="B475" s="131">
        <v>466</v>
      </c>
      <c r="C475" s="492">
        <v>45397</v>
      </c>
      <c r="D475" s="450" t="s">
        <v>94</v>
      </c>
      <c r="E475" s="486" t="s">
        <v>748</v>
      </c>
      <c r="F475" s="450" t="s">
        <v>916</v>
      </c>
      <c r="G475" s="486" t="s">
        <v>318</v>
      </c>
      <c r="H475" s="486" t="s">
        <v>722</v>
      </c>
      <c r="I475" s="483" t="s">
        <v>723</v>
      </c>
      <c r="J475" s="483" t="s">
        <v>724</v>
      </c>
      <c r="K475" s="483" t="s">
        <v>735</v>
      </c>
      <c r="L475" s="493">
        <v>3</v>
      </c>
      <c r="M475" s="443" t="s">
        <v>726</v>
      </c>
      <c r="N475" s="443" t="s">
        <v>727</v>
      </c>
      <c r="O475" s="443" t="s">
        <v>728</v>
      </c>
      <c r="P475" s="443" t="s">
        <v>760</v>
      </c>
      <c r="Q475" s="443" t="s">
        <v>92</v>
      </c>
      <c r="R475" s="485" t="s">
        <v>730</v>
      </c>
    </row>
    <row r="476" spans="2:18" ht="15" customHeight="1" x14ac:dyDescent="0.2">
      <c r="B476" s="131">
        <v>467</v>
      </c>
      <c r="C476" s="492">
        <v>45397</v>
      </c>
      <c r="D476" s="450" t="s">
        <v>94</v>
      </c>
      <c r="E476" s="486" t="s">
        <v>748</v>
      </c>
      <c r="F476" s="450" t="s">
        <v>1045</v>
      </c>
      <c r="G476" s="486" t="s">
        <v>318</v>
      </c>
      <c r="H476" s="486" t="s">
        <v>722</v>
      </c>
      <c r="I476" s="483" t="s">
        <v>723</v>
      </c>
      <c r="J476" s="483" t="s">
        <v>724</v>
      </c>
      <c r="K476" s="444" t="s">
        <v>743</v>
      </c>
      <c r="L476" s="493">
        <v>6</v>
      </c>
      <c r="M476" s="443" t="s">
        <v>726</v>
      </c>
      <c r="N476" s="443" t="s">
        <v>727</v>
      </c>
      <c r="O476" s="443" t="s">
        <v>728</v>
      </c>
      <c r="P476" s="443" t="s">
        <v>760</v>
      </c>
      <c r="Q476" s="443" t="s">
        <v>92</v>
      </c>
      <c r="R476" s="485" t="s">
        <v>730</v>
      </c>
    </row>
    <row r="477" spans="2:18" ht="15" customHeight="1" x14ac:dyDescent="0.2">
      <c r="B477" s="131">
        <v>468</v>
      </c>
      <c r="C477" s="492">
        <v>45397</v>
      </c>
      <c r="D477" s="450" t="s">
        <v>94</v>
      </c>
      <c r="E477" s="486" t="s">
        <v>748</v>
      </c>
      <c r="F477" s="450" t="s">
        <v>1045</v>
      </c>
      <c r="G477" s="486" t="s">
        <v>318</v>
      </c>
      <c r="H477" s="486" t="s">
        <v>722</v>
      </c>
      <c r="I477" s="483" t="s">
        <v>723</v>
      </c>
      <c r="J477" s="483" t="s">
        <v>724</v>
      </c>
      <c r="K477" s="483" t="s">
        <v>735</v>
      </c>
      <c r="L477" s="493">
        <v>3</v>
      </c>
      <c r="M477" s="443" t="s">
        <v>726</v>
      </c>
      <c r="N477" s="443" t="s">
        <v>727</v>
      </c>
      <c r="O477" s="443" t="s">
        <v>728</v>
      </c>
      <c r="P477" s="443" t="s">
        <v>760</v>
      </c>
      <c r="Q477" s="443" t="s">
        <v>92</v>
      </c>
      <c r="R477" s="485" t="s">
        <v>730</v>
      </c>
    </row>
    <row r="478" spans="2:18" ht="15" customHeight="1" x14ac:dyDescent="0.2">
      <c r="B478" s="131">
        <v>469</v>
      </c>
      <c r="C478" s="492">
        <v>45398</v>
      </c>
      <c r="D478" s="450" t="s">
        <v>76</v>
      </c>
      <c r="E478" s="486" t="s">
        <v>721</v>
      </c>
      <c r="F478" s="450" t="s">
        <v>858</v>
      </c>
      <c r="G478" s="486" t="s">
        <v>93</v>
      </c>
      <c r="H478" s="486" t="s">
        <v>722</v>
      </c>
      <c r="I478" s="483" t="s">
        <v>723</v>
      </c>
      <c r="J478" s="444" t="s">
        <v>862</v>
      </c>
      <c r="K478" s="444" t="s">
        <v>743</v>
      </c>
      <c r="L478" s="493">
        <v>3</v>
      </c>
      <c r="M478" s="450" t="s">
        <v>726</v>
      </c>
      <c r="N478" s="450" t="s">
        <v>727</v>
      </c>
      <c r="O478" s="450" t="s">
        <v>728</v>
      </c>
      <c r="P478" s="450" t="s">
        <v>997</v>
      </c>
      <c r="Q478" s="450" t="s">
        <v>92</v>
      </c>
      <c r="R478" s="485" t="s">
        <v>730</v>
      </c>
    </row>
    <row r="479" spans="2:18" ht="15" customHeight="1" x14ac:dyDescent="0.2">
      <c r="B479" s="131">
        <v>470</v>
      </c>
      <c r="C479" s="492">
        <v>45398</v>
      </c>
      <c r="D479" s="450" t="s">
        <v>76</v>
      </c>
      <c r="E479" s="486" t="s">
        <v>721</v>
      </c>
      <c r="F479" s="450" t="s">
        <v>858</v>
      </c>
      <c r="G479" s="486" t="s">
        <v>93</v>
      </c>
      <c r="H479" s="486" t="s">
        <v>722</v>
      </c>
      <c r="I479" s="483" t="s">
        <v>723</v>
      </c>
      <c r="J479" s="483" t="s">
        <v>724</v>
      </c>
      <c r="K479" s="483" t="s">
        <v>735</v>
      </c>
      <c r="L479" s="493">
        <v>3</v>
      </c>
      <c r="M479" s="450" t="s">
        <v>726</v>
      </c>
      <c r="N479" s="450" t="s">
        <v>727</v>
      </c>
      <c r="O479" s="450" t="s">
        <v>728</v>
      </c>
      <c r="P479" s="450" t="s">
        <v>997</v>
      </c>
      <c r="Q479" s="450" t="s">
        <v>92</v>
      </c>
      <c r="R479" s="485" t="s">
        <v>730</v>
      </c>
    </row>
    <row r="480" spans="2:18" ht="15" customHeight="1" x14ac:dyDescent="0.2">
      <c r="B480" s="131">
        <v>471</v>
      </c>
      <c r="C480" s="492">
        <v>45398</v>
      </c>
      <c r="D480" s="450" t="s">
        <v>76</v>
      </c>
      <c r="E480" s="486" t="s">
        <v>721</v>
      </c>
      <c r="F480" s="450" t="s">
        <v>890</v>
      </c>
      <c r="G480" s="486" t="s">
        <v>93</v>
      </c>
      <c r="H480" s="486" t="s">
        <v>722</v>
      </c>
      <c r="I480" s="483" t="s">
        <v>723</v>
      </c>
      <c r="J480" s="483" t="s">
        <v>724</v>
      </c>
      <c r="K480" s="483" t="s">
        <v>725</v>
      </c>
      <c r="L480" s="493">
        <v>2</v>
      </c>
      <c r="M480" s="450" t="s">
        <v>726</v>
      </c>
      <c r="N480" s="450" t="s">
        <v>727</v>
      </c>
      <c r="O480" s="450" t="s">
        <v>728</v>
      </c>
      <c r="P480" s="450" t="s">
        <v>997</v>
      </c>
      <c r="Q480" s="450" t="s">
        <v>92</v>
      </c>
      <c r="R480" s="485" t="s">
        <v>801</v>
      </c>
    </row>
    <row r="481" spans="2:18" ht="15" customHeight="1" x14ac:dyDescent="0.2">
      <c r="B481" s="131">
        <v>472</v>
      </c>
      <c r="C481" s="482">
        <v>45398</v>
      </c>
      <c r="D481" s="450" t="s">
        <v>94</v>
      </c>
      <c r="E481" s="483" t="s">
        <v>748</v>
      </c>
      <c r="F481" s="443" t="s">
        <v>979</v>
      </c>
      <c r="G481" s="483" t="s">
        <v>318</v>
      </c>
      <c r="H481" s="483" t="s">
        <v>722</v>
      </c>
      <c r="I481" s="483" t="s">
        <v>723</v>
      </c>
      <c r="J481" s="483" t="s">
        <v>724</v>
      </c>
      <c r="K481" s="483" t="s">
        <v>725</v>
      </c>
      <c r="L481" s="484">
        <v>3</v>
      </c>
      <c r="M481" s="443" t="s">
        <v>726</v>
      </c>
      <c r="N481" s="443" t="s">
        <v>727</v>
      </c>
      <c r="O481" s="443" t="s">
        <v>728</v>
      </c>
      <c r="P481" s="443" t="s">
        <v>760</v>
      </c>
      <c r="Q481" s="443" t="s">
        <v>92</v>
      </c>
      <c r="R481" s="485" t="s">
        <v>730</v>
      </c>
    </row>
    <row r="482" spans="2:18" ht="15" customHeight="1" x14ac:dyDescent="0.2">
      <c r="B482" s="131">
        <v>473</v>
      </c>
      <c r="C482" s="492">
        <v>45398</v>
      </c>
      <c r="D482" s="450" t="s">
        <v>94</v>
      </c>
      <c r="E482" s="486" t="s">
        <v>748</v>
      </c>
      <c r="F482" s="450" t="s">
        <v>979</v>
      </c>
      <c r="G482" s="486" t="s">
        <v>318</v>
      </c>
      <c r="H482" s="486" t="s">
        <v>722</v>
      </c>
      <c r="I482" s="486" t="s">
        <v>723</v>
      </c>
      <c r="J482" s="486" t="s">
        <v>724</v>
      </c>
      <c r="K482" s="486" t="s">
        <v>735</v>
      </c>
      <c r="L482" s="493">
        <v>3</v>
      </c>
      <c r="M482" s="450" t="s">
        <v>726</v>
      </c>
      <c r="N482" s="450" t="s">
        <v>727</v>
      </c>
      <c r="O482" s="450" t="s">
        <v>728</v>
      </c>
      <c r="P482" s="450" t="s">
        <v>760</v>
      </c>
      <c r="Q482" s="450" t="s">
        <v>92</v>
      </c>
      <c r="R482" s="475" t="s">
        <v>730</v>
      </c>
    </row>
    <row r="483" spans="2:18" ht="15" customHeight="1" x14ac:dyDescent="0.2">
      <c r="B483" s="131">
        <v>474</v>
      </c>
      <c r="C483" s="482">
        <v>45398</v>
      </c>
      <c r="D483" s="450" t="s">
        <v>94</v>
      </c>
      <c r="E483" s="483" t="s">
        <v>748</v>
      </c>
      <c r="F483" s="443" t="s">
        <v>907</v>
      </c>
      <c r="G483" s="483" t="s">
        <v>318</v>
      </c>
      <c r="H483" s="483" t="s">
        <v>722</v>
      </c>
      <c r="I483" s="483" t="s">
        <v>723</v>
      </c>
      <c r="J483" s="483" t="s">
        <v>724</v>
      </c>
      <c r="K483" s="483" t="s">
        <v>743</v>
      </c>
      <c r="L483" s="484">
        <v>3</v>
      </c>
      <c r="M483" s="443" t="s">
        <v>726</v>
      </c>
      <c r="N483" s="443" t="s">
        <v>727</v>
      </c>
      <c r="O483" s="443" t="s">
        <v>728</v>
      </c>
      <c r="P483" s="443" t="s">
        <v>760</v>
      </c>
      <c r="Q483" s="443" t="s">
        <v>92</v>
      </c>
      <c r="R483" s="485" t="s">
        <v>730</v>
      </c>
    </row>
    <row r="484" spans="2:18" ht="15" customHeight="1" x14ac:dyDescent="0.2">
      <c r="B484" s="131">
        <v>475</v>
      </c>
      <c r="C484" s="492">
        <v>45398</v>
      </c>
      <c r="D484" s="450" t="s">
        <v>94</v>
      </c>
      <c r="E484" s="486" t="s">
        <v>748</v>
      </c>
      <c r="F484" s="450" t="s">
        <v>907</v>
      </c>
      <c r="G484" s="486" t="s">
        <v>318</v>
      </c>
      <c r="H484" s="486" t="s">
        <v>722</v>
      </c>
      <c r="I484" s="486" t="s">
        <v>723</v>
      </c>
      <c r="J484" s="486" t="s">
        <v>724</v>
      </c>
      <c r="K484" s="486" t="s">
        <v>735</v>
      </c>
      <c r="L484" s="493">
        <v>3</v>
      </c>
      <c r="M484" s="450" t="s">
        <v>726</v>
      </c>
      <c r="N484" s="450" t="s">
        <v>727</v>
      </c>
      <c r="O484" s="450" t="s">
        <v>728</v>
      </c>
      <c r="P484" s="450" t="s">
        <v>760</v>
      </c>
      <c r="Q484" s="450" t="s">
        <v>92</v>
      </c>
      <c r="R484" s="475" t="s">
        <v>730</v>
      </c>
    </row>
    <row r="485" spans="2:18" ht="15" customHeight="1" x14ac:dyDescent="0.2">
      <c r="B485" s="131">
        <v>476</v>
      </c>
      <c r="C485" s="492">
        <v>45399</v>
      </c>
      <c r="D485" s="450" t="s">
        <v>76</v>
      </c>
      <c r="E485" s="486" t="s">
        <v>721</v>
      </c>
      <c r="F485" s="450" t="s">
        <v>933</v>
      </c>
      <c r="G485" s="486" t="s">
        <v>65</v>
      </c>
      <c r="H485" s="486" t="s">
        <v>722</v>
      </c>
      <c r="I485" s="486" t="s">
        <v>723</v>
      </c>
      <c r="J485" s="486" t="s">
        <v>724</v>
      </c>
      <c r="K485" s="486" t="s">
        <v>783</v>
      </c>
      <c r="L485" s="493">
        <v>3</v>
      </c>
      <c r="M485" s="450" t="s">
        <v>726</v>
      </c>
      <c r="N485" s="450" t="s">
        <v>727</v>
      </c>
      <c r="O485" s="450" t="s">
        <v>728</v>
      </c>
      <c r="P485" s="450" t="s">
        <v>997</v>
      </c>
      <c r="Q485" s="450" t="s">
        <v>92</v>
      </c>
      <c r="R485" s="475" t="s">
        <v>2216</v>
      </c>
    </row>
    <row r="486" spans="2:18" ht="15" customHeight="1" x14ac:dyDescent="0.2">
      <c r="B486" s="131">
        <v>477</v>
      </c>
      <c r="C486" s="492">
        <v>45399</v>
      </c>
      <c r="D486" s="450" t="s">
        <v>76</v>
      </c>
      <c r="E486" s="486" t="s">
        <v>721</v>
      </c>
      <c r="F486" s="450" t="s">
        <v>933</v>
      </c>
      <c r="G486" s="486" t="s">
        <v>65</v>
      </c>
      <c r="H486" s="486" t="s">
        <v>722</v>
      </c>
      <c r="I486" s="486" t="s">
        <v>723</v>
      </c>
      <c r="J486" s="486" t="s">
        <v>724</v>
      </c>
      <c r="K486" s="486" t="s">
        <v>725</v>
      </c>
      <c r="L486" s="493">
        <v>2</v>
      </c>
      <c r="M486" s="450" t="s">
        <v>726</v>
      </c>
      <c r="N486" s="450" t="s">
        <v>727</v>
      </c>
      <c r="O486" s="450" t="s">
        <v>728</v>
      </c>
      <c r="P486" s="450" t="s">
        <v>997</v>
      </c>
      <c r="Q486" s="450" t="s">
        <v>92</v>
      </c>
      <c r="R486" s="475" t="s">
        <v>730</v>
      </c>
    </row>
    <row r="487" spans="2:18" ht="15" customHeight="1" x14ac:dyDescent="0.2">
      <c r="B487" s="131">
        <v>478</v>
      </c>
      <c r="C487" s="492">
        <v>45399</v>
      </c>
      <c r="D487" s="450" t="s">
        <v>76</v>
      </c>
      <c r="E487" s="486" t="s">
        <v>721</v>
      </c>
      <c r="F487" s="450" t="s">
        <v>933</v>
      </c>
      <c r="G487" s="486" t="s">
        <v>65</v>
      </c>
      <c r="H487" s="486" t="s">
        <v>733</v>
      </c>
      <c r="I487" s="486" t="s">
        <v>723</v>
      </c>
      <c r="J487" s="486" t="s">
        <v>764</v>
      </c>
      <c r="K487" s="486" t="s">
        <v>725</v>
      </c>
      <c r="L487" s="493">
        <v>1</v>
      </c>
      <c r="M487" s="450" t="s">
        <v>726</v>
      </c>
      <c r="N487" s="450" t="s">
        <v>736</v>
      </c>
      <c r="O487" s="450" t="s">
        <v>728</v>
      </c>
      <c r="P487" s="450" t="s">
        <v>997</v>
      </c>
      <c r="Q487" s="450" t="s">
        <v>92</v>
      </c>
      <c r="R487" s="475" t="s">
        <v>730</v>
      </c>
    </row>
    <row r="488" spans="2:18" ht="15" customHeight="1" x14ac:dyDescent="0.2">
      <c r="B488" s="131">
        <v>479</v>
      </c>
      <c r="C488" s="492">
        <v>45399</v>
      </c>
      <c r="D488" s="450" t="s">
        <v>94</v>
      </c>
      <c r="E488" s="486" t="s">
        <v>748</v>
      </c>
      <c r="F488" s="450" t="s">
        <v>908</v>
      </c>
      <c r="G488" s="486" t="s">
        <v>1046</v>
      </c>
      <c r="H488" s="486" t="s">
        <v>786</v>
      </c>
      <c r="I488" s="486" t="s">
        <v>723</v>
      </c>
      <c r="J488" s="486" t="s">
        <v>724</v>
      </c>
      <c r="K488" s="483" t="s">
        <v>743</v>
      </c>
      <c r="L488" s="493">
        <v>1</v>
      </c>
      <c r="M488" s="450" t="s">
        <v>726</v>
      </c>
      <c r="N488" s="450" t="s">
        <v>727</v>
      </c>
      <c r="O488" s="450" t="s">
        <v>728</v>
      </c>
      <c r="P488" s="450" t="s">
        <v>760</v>
      </c>
      <c r="Q488" s="450" t="s">
        <v>92</v>
      </c>
      <c r="R488" s="475" t="s">
        <v>1047</v>
      </c>
    </row>
    <row r="489" spans="2:18" ht="15" customHeight="1" x14ac:dyDescent="0.2">
      <c r="B489" s="131">
        <v>480</v>
      </c>
      <c r="C489" s="492">
        <v>45399</v>
      </c>
      <c r="D489" s="450" t="s">
        <v>76</v>
      </c>
      <c r="E489" s="483" t="s">
        <v>721</v>
      </c>
      <c r="F489" s="443" t="s">
        <v>1048</v>
      </c>
      <c r="G489" s="483" t="s">
        <v>93</v>
      </c>
      <c r="H489" s="483" t="s">
        <v>722</v>
      </c>
      <c r="I489" s="486" t="s">
        <v>723</v>
      </c>
      <c r="J489" s="486" t="s">
        <v>724</v>
      </c>
      <c r="K489" s="483" t="s">
        <v>743</v>
      </c>
      <c r="L489" s="484">
        <v>3</v>
      </c>
      <c r="M489" s="450" t="s">
        <v>726</v>
      </c>
      <c r="N489" s="450" t="s">
        <v>727</v>
      </c>
      <c r="O489" s="450" t="s">
        <v>728</v>
      </c>
      <c r="P489" s="450" t="s">
        <v>997</v>
      </c>
      <c r="Q489" s="450" t="s">
        <v>92</v>
      </c>
      <c r="R489" s="475" t="s">
        <v>730</v>
      </c>
    </row>
    <row r="490" spans="2:18" ht="15" customHeight="1" x14ac:dyDescent="0.2">
      <c r="B490" s="131">
        <v>481</v>
      </c>
      <c r="C490" s="492">
        <v>45399</v>
      </c>
      <c r="D490" s="450" t="s">
        <v>76</v>
      </c>
      <c r="E490" s="483" t="s">
        <v>721</v>
      </c>
      <c r="F490" s="443" t="s">
        <v>1026</v>
      </c>
      <c r="G490" s="483" t="s">
        <v>93</v>
      </c>
      <c r="H490" s="483" t="s">
        <v>722</v>
      </c>
      <c r="I490" s="486" t="s">
        <v>723</v>
      </c>
      <c r="J490" s="486" t="s">
        <v>724</v>
      </c>
      <c r="K490" s="483" t="s">
        <v>725</v>
      </c>
      <c r="L490" s="484">
        <v>1</v>
      </c>
      <c r="M490" s="450" t="s">
        <v>726</v>
      </c>
      <c r="N490" s="450" t="s">
        <v>727</v>
      </c>
      <c r="O490" s="450" t="s">
        <v>728</v>
      </c>
      <c r="P490" s="450" t="s">
        <v>997</v>
      </c>
      <c r="Q490" s="450" t="s">
        <v>92</v>
      </c>
      <c r="R490" s="475" t="s">
        <v>730</v>
      </c>
    </row>
    <row r="491" spans="2:18" ht="15" customHeight="1" x14ac:dyDescent="0.2">
      <c r="B491" s="131">
        <v>482</v>
      </c>
      <c r="C491" s="492">
        <v>45399</v>
      </c>
      <c r="D491" s="450" t="s">
        <v>76</v>
      </c>
      <c r="E491" s="486" t="s">
        <v>721</v>
      </c>
      <c r="F491" s="450" t="s">
        <v>1049</v>
      </c>
      <c r="G491" s="486" t="s">
        <v>93</v>
      </c>
      <c r="H491" s="486" t="s">
        <v>722</v>
      </c>
      <c r="I491" s="486" t="s">
        <v>723</v>
      </c>
      <c r="J491" s="486" t="s">
        <v>724</v>
      </c>
      <c r="K491" s="486" t="s">
        <v>735</v>
      </c>
      <c r="L491" s="493">
        <v>3</v>
      </c>
      <c r="M491" s="450" t="s">
        <v>726</v>
      </c>
      <c r="N491" s="450" t="s">
        <v>727</v>
      </c>
      <c r="O491" s="450" t="s">
        <v>728</v>
      </c>
      <c r="P491" s="450" t="s">
        <v>997</v>
      </c>
      <c r="Q491" s="450" t="s">
        <v>92</v>
      </c>
      <c r="R491" s="475" t="s">
        <v>730</v>
      </c>
    </row>
    <row r="492" spans="2:18" ht="15" customHeight="1" x14ac:dyDescent="0.2">
      <c r="B492" s="131">
        <v>483</v>
      </c>
      <c r="C492" s="492">
        <v>45399</v>
      </c>
      <c r="D492" s="450" t="s">
        <v>76</v>
      </c>
      <c r="E492" s="486" t="s">
        <v>721</v>
      </c>
      <c r="F492" s="450" t="s">
        <v>1050</v>
      </c>
      <c r="G492" s="486" t="s">
        <v>93</v>
      </c>
      <c r="H492" s="486" t="s">
        <v>722</v>
      </c>
      <c r="I492" s="486" t="s">
        <v>723</v>
      </c>
      <c r="J492" s="486" t="s">
        <v>724</v>
      </c>
      <c r="K492" s="486" t="s">
        <v>735</v>
      </c>
      <c r="L492" s="493">
        <v>3</v>
      </c>
      <c r="M492" s="450" t="s">
        <v>726</v>
      </c>
      <c r="N492" s="450" t="s">
        <v>727</v>
      </c>
      <c r="O492" s="450" t="s">
        <v>728</v>
      </c>
      <c r="P492" s="450" t="s">
        <v>997</v>
      </c>
      <c r="Q492" s="450" t="s">
        <v>92</v>
      </c>
      <c r="R492" s="475" t="s">
        <v>730</v>
      </c>
    </row>
    <row r="493" spans="2:18" ht="15" customHeight="1" x14ac:dyDescent="0.2">
      <c r="B493" s="131">
        <v>484</v>
      </c>
      <c r="C493" s="492">
        <v>45400</v>
      </c>
      <c r="D493" s="450" t="s">
        <v>76</v>
      </c>
      <c r="E493" s="486" t="s">
        <v>721</v>
      </c>
      <c r="F493" s="450" t="s">
        <v>1051</v>
      </c>
      <c r="G493" s="486" t="s">
        <v>93</v>
      </c>
      <c r="H493" s="486" t="s">
        <v>722</v>
      </c>
      <c r="I493" s="486" t="s">
        <v>723</v>
      </c>
      <c r="J493" s="486" t="s">
        <v>724</v>
      </c>
      <c r="K493" s="486" t="s">
        <v>735</v>
      </c>
      <c r="L493" s="493">
        <v>3</v>
      </c>
      <c r="M493" s="450" t="s">
        <v>726</v>
      </c>
      <c r="N493" s="450" t="s">
        <v>727</v>
      </c>
      <c r="O493" s="450" t="s">
        <v>728</v>
      </c>
      <c r="P493" s="450" t="s">
        <v>997</v>
      </c>
      <c r="Q493" s="450" t="s">
        <v>92</v>
      </c>
      <c r="R493" s="475" t="s">
        <v>730</v>
      </c>
    </row>
    <row r="494" spans="2:18" ht="15" customHeight="1" x14ac:dyDescent="0.2">
      <c r="B494" s="131">
        <v>485</v>
      </c>
      <c r="C494" s="492">
        <v>45400</v>
      </c>
      <c r="D494" s="450" t="s">
        <v>76</v>
      </c>
      <c r="E494" s="486" t="s">
        <v>721</v>
      </c>
      <c r="F494" s="450" t="s">
        <v>1052</v>
      </c>
      <c r="G494" s="486" t="s">
        <v>93</v>
      </c>
      <c r="H494" s="486" t="s">
        <v>722</v>
      </c>
      <c r="I494" s="486" t="s">
        <v>723</v>
      </c>
      <c r="J494" s="486" t="s">
        <v>724</v>
      </c>
      <c r="K494" s="486" t="s">
        <v>735</v>
      </c>
      <c r="L494" s="493">
        <v>3</v>
      </c>
      <c r="M494" s="450" t="s">
        <v>726</v>
      </c>
      <c r="N494" s="450" t="s">
        <v>727</v>
      </c>
      <c r="O494" s="450" t="s">
        <v>728</v>
      </c>
      <c r="P494" s="450" t="s">
        <v>997</v>
      </c>
      <c r="Q494" s="450" t="s">
        <v>92</v>
      </c>
      <c r="R494" s="475" t="s">
        <v>730</v>
      </c>
    </row>
    <row r="495" spans="2:18" ht="15" customHeight="1" x14ac:dyDescent="0.2">
      <c r="B495" s="131">
        <v>486</v>
      </c>
      <c r="C495" s="492">
        <v>45400</v>
      </c>
      <c r="D495" s="450" t="s">
        <v>76</v>
      </c>
      <c r="E495" s="486" t="s">
        <v>721</v>
      </c>
      <c r="F495" s="450" t="s">
        <v>1053</v>
      </c>
      <c r="G495" s="486" t="s">
        <v>93</v>
      </c>
      <c r="H495" s="486" t="s">
        <v>722</v>
      </c>
      <c r="I495" s="486" t="s">
        <v>723</v>
      </c>
      <c r="J495" s="486" t="s">
        <v>724</v>
      </c>
      <c r="K495" s="486" t="s">
        <v>735</v>
      </c>
      <c r="L495" s="493">
        <v>3</v>
      </c>
      <c r="M495" s="450" t="s">
        <v>726</v>
      </c>
      <c r="N495" s="450" t="s">
        <v>727</v>
      </c>
      <c r="O495" s="450" t="s">
        <v>728</v>
      </c>
      <c r="P495" s="450" t="s">
        <v>997</v>
      </c>
      <c r="Q495" s="450" t="s">
        <v>92</v>
      </c>
      <c r="R495" s="475" t="s">
        <v>730</v>
      </c>
    </row>
    <row r="496" spans="2:18" ht="15" customHeight="1" x14ac:dyDescent="0.2">
      <c r="B496" s="131">
        <v>487</v>
      </c>
      <c r="C496" s="492">
        <v>45400</v>
      </c>
      <c r="D496" s="450" t="s">
        <v>76</v>
      </c>
      <c r="E496" s="486" t="s">
        <v>721</v>
      </c>
      <c r="F496" s="450" t="s">
        <v>859</v>
      </c>
      <c r="G496" s="486" t="s">
        <v>65</v>
      </c>
      <c r="H496" s="486" t="s">
        <v>722</v>
      </c>
      <c r="I496" s="486" t="s">
        <v>723</v>
      </c>
      <c r="J496" s="486" t="s">
        <v>724</v>
      </c>
      <c r="K496" s="483" t="s">
        <v>725</v>
      </c>
      <c r="L496" s="493">
        <v>3</v>
      </c>
      <c r="M496" s="450" t="s">
        <v>726</v>
      </c>
      <c r="N496" s="450" t="s">
        <v>727</v>
      </c>
      <c r="O496" s="450" t="s">
        <v>728</v>
      </c>
      <c r="P496" s="450" t="s">
        <v>760</v>
      </c>
      <c r="Q496" s="450" t="s">
        <v>92</v>
      </c>
      <c r="R496" s="475" t="s">
        <v>730</v>
      </c>
    </row>
    <row r="497" spans="2:18" ht="15" customHeight="1" x14ac:dyDescent="0.2">
      <c r="B497" s="131">
        <v>488</v>
      </c>
      <c r="C497" s="492">
        <v>45400</v>
      </c>
      <c r="D497" s="450" t="s">
        <v>94</v>
      </c>
      <c r="E497" s="486" t="s">
        <v>748</v>
      </c>
      <c r="F497" s="450" t="s">
        <v>851</v>
      </c>
      <c r="G497" s="486" t="s">
        <v>318</v>
      </c>
      <c r="H497" s="486" t="s">
        <v>722</v>
      </c>
      <c r="I497" s="486" t="s">
        <v>723</v>
      </c>
      <c r="J497" s="486" t="s">
        <v>724</v>
      </c>
      <c r="K497" s="483" t="s">
        <v>725</v>
      </c>
      <c r="L497" s="493">
        <v>3</v>
      </c>
      <c r="M497" s="450" t="s">
        <v>726</v>
      </c>
      <c r="N497" s="450" t="s">
        <v>727</v>
      </c>
      <c r="O497" s="450" t="s">
        <v>728</v>
      </c>
      <c r="P497" s="450" t="s">
        <v>760</v>
      </c>
      <c r="Q497" s="450" t="s">
        <v>92</v>
      </c>
      <c r="R497" s="475" t="s">
        <v>730</v>
      </c>
    </row>
    <row r="498" spans="2:18" ht="15" customHeight="1" x14ac:dyDescent="0.2">
      <c r="B498" s="131">
        <v>489</v>
      </c>
      <c r="C498" s="492">
        <v>45400</v>
      </c>
      <c r="D498" s="450" t="s">
        <v>94</v>
      </c>
      <c r="E498" s="486" t="s">
        <v>748</v>
      </c>
      <c r="F498" s="450" t="s">
        <v>851</v>
      </c>
      <c r="G498" s="486" t="s">
        <v>318</v>
      </c>
      <c r="H498" s="486" t="s">
        <v>722</v>
      </c>
      <c r="I498" s="486" t="s">
        <v>723</v>
      </c>
      <c r="J498" s="486" t="s">
        <v>724</v>
      </c>
      <c r="K498" s="486" t="s">
        <v>735</v>
      </c>
      <c r="L498" s="493">
        <v>3</v>
      </c>
      <c r="M498" s="450" t="s">
        <v>726</v>
      </c>
      <c r="N498" s="450" t="s">
        <v>727</v>
      </c>
      <c r="O498" s="450" t="s">
        <v>728</v>
      </c>
      <c r="P498" s="450" t="s">
        <v>760</v>
      </c>
      <c r="Q498" s="450" t="s">
        <v>92</v>
      </c>
      <c r="R498" s="475" t="s">
        <v>730</v>
      </c>
    </row>
    <row r="499" spans="2:18" ht="15" customHeight="1" x14ac:dyDescent="0.2">
      <c r="B499" s="131">
        <v>490</v>
      </c>
      <c r="C499" s="492">
        <v>45400</v>
      </c>
      <c r="D499" s="450" t="s">
        <v>94</v>
      </c>
      <c r="E499" s="486" t="s">
        <v>748</v>
      </c>
      <c r="F499" s="450" t="s">
        <v>1054</v>
      </c>
      <c r="G499" s="486" t="s">
        <v>318</v>
      </c>
      <c r="H499" s="486" t="s">
        <v>722</v>
      </c>
      <c r="I499" s="486" t="s">
        <v>723</v>
      </c>
      <c r="J499" s="486" t="s">
        <v>724</v>
      </c>
      <c r="K499" s="483" t="s">
        <v>725</v>
      </c>
      <c r="L499" s="493">
        <v>3</v>
      </c>
      <c r="M499" s="450" t="s">
        <v>726</v>
      </c>
      <c r="N499" s="450" t="s">
        <v>727</v>
      </c>
      <c r="O499" s="450" t="s">
        <v>728</v>
      </c>
      <c r="P499" s="450" t="s">
        <v>760</v>
      </c>
      <c r="Q499" s="450" t="s">
        <v>92</v>
      </c>
      <c r="R499" s="475" t="s">
        <v>730</v>
      </c>
    </row>
    <row r="500" spans="2:18" ht="15" customHeight="1" x14ac:dyDescent="0.2">
      <c r="B500" s="131">
        <v>491</v>
      </c>
      <c r="C500" s="492">
        <v>45400</v>
      </c>
      <c r="D500" s="450" t="s">
        <v>94</v>
      </c>
      <c r="E500" s="486" t="s">
        <v>748</v>
      </c>
      <c r="F500" s="450" t="s">
        <v>1054</v>
      </c>
      <c r="G500" s="486" t="s">
        <v>318</v>
      </c>
      <c r="H500" s="486" t="s">
        <v>722</v>
      </c>
      <c r="I500" s="486" t="s">
        <v>723</v>
      </c>
      <c r="J500" s="486" t="s">
        <v>724</v>
      </c>
      <c r="K500" s="486" t="s">
        <v>735</v>
      </c>
      <c r="L500" s="493">
        <v>3</v>
      </c>
      <c r="M500" s="450" t="s">
        <v>726</v>
      </c>
      <c r="N500" s="450" t="s">
        <v>727</v>
      </c>
      <c r="O500" s="450" t="s">
        <v>728</v>
      </c>
      <c r="P500" s="450" t="s">
        <v>760</v>
      </c>
      <c r="Q500" s="450" t="s">
        <v>92</v>
      </c>
      <c r="R500" s="475" t="s">
        <v>730</v>
      </c>
    </row>
    <row r="501" spans="2:18" ht="15" customHeight="1" x14ac:dyDescent="0.2">
      <c r="B501" s="131">
        <v>492</v>
      </c>
      <c r="C501" s="492">
        <v>45400</v>
      </c>
      <c r="D501" s="450" t="s">
        <v>94</v>
      </c>
      <c r="E501" s="486" t="s">
        <v>748</v>
      </c>
      <c r="F501" s="450" t="s">
        <v>987</v>
      </c>
      <c r="G501" s="486" t="s">
        <v>318</v>
      </c>
      <c r="H501" s="486" t="s">
        <v>722</v>
      </c>
      <c r="I501" s="486" t="s">
        <v>723</v>
      </c>
      <c r="J501" s="486" t="s">
        <v>724</v>
      </c>
      <c r="K501" s="486" t="s">
        <v>735</v>
      </c>
      <c r="L501" s="493">
        <v>3</v>
      </c>
      <c r="M501" s="450" t="s">
        <v>726</v>
      </c>
      <c r="N501" s="450" t="s">
        <v>727</v>
      </c>
      <c r="O501" s="450" t="s">
        <v>728</v>
      </c>
      <c r="P501" s="450" t="s">
        <v>760</v>
      </c>
      <c r="Q501" s="450" t="s">
        <v>92</v>
      </c>
      <c r="R501" s="475" t="s">
        <v>730</v>
      </c>
    </row>
    <row r="502" spans="2:18" ht="15" customHeight="1" x14ac:dyDescent="0.2">
      <c r="B502" s="131">
        <v>493</v>
      </c>
      <c r="C502" s="492">
        <v>45401</v>
      </c>
      <c r="D502" s="450" t="s">
        <v>94</v>
      </c>
      <c r="E502" s="486" t="s">
        <v>252</v>
      </c>
      <c r="F502" s="450" t="s">
        <v>932</v>
      </c>
      <c r="G502" s="486" t="s">
        <v>252</v>
      </c>
      <c r="H502" s="486" t="s">
        <v>722</v>
      </c>
      <c r="I502" s="486" t="s">
        <v>723</v>
      </c>
      <c r="J502" s="486" t="s">
        <v>724</v>
      </c>
      <c r="K502" s="486" t="s">
        <v>937</v>
      </c>
      <c r="L502" s="493">
        <v>3</v>
      </c>
      <c r="M502" s="450" t="s">
        <v>726</v>
      </c>
      <c r="N502" s="450" t="s">
        <v>727</v>
      </c>
      <c r="O502" s="450" t="s">
        <v>728</v>
      </c>
      <c r="P502" s="450" t="s">
        <v>760</v>
      </c>
      <c r="Q502" s="450" t="s">
        <v>92</v>
      </c>
      <c r="R502" s="475" t="s">
        <v>730</v>
      </c>
    </row>
    <row r="503" spans="2:18" ht="15" customHeight="1" x14ac:dyDescent="0.2">
      <c r="B503" s="131">
        <v>494</v>
      </c>
      <c r="C503" s="492">
        <v>45402</v>
      </c>
      <c r="D503" s="450" t="s">
        <v>76</v>
      </c>
      <c r="E503" s="486" t="s">
        <v>721</v>
      </c>
      <c r="F503" s="450" t="s">
        <v>1032</v>
      </c>
      <c r="G503" s="486" t="s">
        <v>93</v>
      </c>
      <c r="H503" s="486" t="s">
        <v>722</v>
      </c>
      <c r="I503" s="486" t="s">
        <v>723</v>
      </c>
      <c r="J503" s="486" t="s">
        <v>724</v>
      </c>
      <c r="K503" s="483" t="s">
        <v>725</v>
      </c>
      <c r="L503" s="493">
        <v>3</v>
      </c>
      <c r="M503" s="450" t="s">
        <v>726</v>
      </c>
      <c r="N503" s="450" t="s">
        <v>727</v>
      </c>
      <c r="O503" s="450" t="s">
        <v>728</v>
      </c>
      <c r="P503" s="450" t="s">
        <v>997</v>
      </c>
      <c r="Q503" s="450" t="s">
        <v>92</v>
      </c>
      <c r="R503" s="475" t="s">
        <v>730</v>
      </c>
    </row>
    <row r="504" spans="2:18" ht="15" customHeight="1" x14ac:dyDescent="0.2">
      <c r="B504" s="131">
        <v>495</v>
      </c>
      <c r="C504" s="492">
        <v>45402</v>
      </c>
      <c r="D504" s="450" t="s">
        <v>94</v>
      </c>
      <c r="E504" s="486" t="s">
        <v>748</v>
      </c>
      <c r="F504" s="450" t="s">
        <v>1055</v>
      </c>
      <c r="G504" s="486" t="s">
        <v>318</v>
      </c>
      <c r="H504" s="486" t="s">
        <v>722</v>
      </c>
      <c r="I504" s="486" t="s">
        <v>723</v>
      </c>
      <c r="J504" s="486" t="s">
        <v>724</v>
      </c>
      <c r="K504" s="483" t="s">
        <v>743</v>
      </c>
      <c r="L504" s="493">
        <v>6</v>
      </c>
      <c r="M504" s="450" t="s">
        <v>726</v>
      </c>
      <c r="N504" s="450" t="s">
        <v>727</v>
      </c>
      <c r="O504" s="450" t="s">
        <v>728</v>
      </c>
      <c r="P504" s="450" t="s">
        <v>760</v>
      </c>
      <c r="Q504" s="450" t="s">
        <v>92</v>
      </c>
      <c r="R504" s="475" t="s">
        <v>730</v>
      </c>
    </row>
    <row r="505" spans="2:18" ht="15" customHeight="1" x14ac:dyDescent="0.2">
      <c r="B505" s="131">
        <v>496</v>
      </c>
      <c r="C505" s="492">
        <v>45402</v>
      </c>
      <c r="D505" s="450" t="s">
        <v>94</v>
      </c>
      <c r="E505" s="486" t="s">
        <v>748</v>
      </c>
      <c r="F505" s="450" t="s">
        <v>1055</v>
      </c>
      <c r="G505" s="486" t="s">
        <v>318</v>
      </c>
      <c r="H505" s="486" t="s">
        <v>722</v>
      </c>
      <c r="I505" s="486" t="s">
        <v>723</v>
      </c>
      <c r="J505" s="486" t="s">
        <v>724</v>
      </c>
      <c r="K505" s="483" t="s">
        <v>725</v>
      </c>
      <c r="L505" s="493">
        <v>1</v>
      </c>
      <c r="M505" s="450" t="s">
        <v>726</v>
      </c>
      <c r="N505" s="450" t="s">
        <v>727</v>
      </c>
      <c r="O505" s="450" t="s">
        <v>728</v>
      </c>
      <c r="P505" s="450" t="s">
        <v>760</v>
      </c>
      <c r="Q505" s="450" t="s">
        <v>92</v>
      </c>
      <c r="R505" s="475" t="s">
        <v>730</v>
      </c>
    </row>
    <row r="506" spans="2:18" ht="15" customHeight="1" x14ac:dyDescent="0.2">
      <c r="B506" s="131">
        <v>497</v>
      </c>
      <c r="C506" s="492">
        <v>45402</v>
      </c>
      <c r="D506" s="450" t="s">
        <v>94</v>
      </c>
      <c r="E506" s="486" t="s">
        <v>748</v>
      </c>
      <c r="F506" s="450" t="s">
        <v>1056</v>
      </c>
      <c r="G506" s="486" t="s">
        <v>318</v>
      </c>
      <c r="H506" s="486" t="s">
        <v>722</v>
      </c>
      <c r="I506" s="486" t="s">
        <v>723</v>
      </c>
      <c r="J506" s="486" t="s">
        <v>724</v>
      </c>
      <c r="K506" s="483" t="s">
        <v>725</v>
      </c>
      <c r="L506" s="493">
        <v>3</v>
      </c>
      <c r="M506" s="450" t="s">
        <v>726</v>
      </c>
      <c r="N506" s="450" t="s">
        <v>727</v>
      </c>
      <c r="O506" s="450" t="s">
        <v>728</v>
      </c>
      <c r="P506" s="450" t="s">
        <v>760</v>
      </c>
      <c r="Q506" s="450" t="s">
        <v>92</v>
      </c>
      <c r="R506" s="475" t="s">
        <v>730</v>
      </c>
    </row>
    <row r="507" spans="2:18" ht="15" customHeight="1" x14ac:dyDescent="0.2">
      <c r="B507" s="131">
        <v>498</v>
      </c>
      <c r="C507" s="492">
        <v>45402</v>
      </c>
      <c r="D507" s="450" t="s">
        <v>94</v>
      </c>
      <c r="E507" s="486" t="s">
        <v>748</v>
      </c>
      <c r="F507" s="450" t="s">
        <v>1056</v>
      </c>
      <c r="G507" s="486" t="s">
        <v>318</v>
      </c>
      <c r="H507" s="486" t="s">
        <v>722</v>
      </c>
      <c r="I507" s="486" t="s">
        <v>723</v>
      </c>
      <c r="J507" s="486" t="s">
        <v>724</v>
      </c>
      <c r="K507" s="486" t="s">
        <v>735</v>
      </c>
      <c r="L507" s="493">
        <v>3</v>
      </c>
      <c r="M507" s="450" t="s">
        <v>726</v>
      </c>
      <c r="N507" s="450" t="s">
        <v>727</v>
      </c>
      <c r="O507" s="450" t="s">
        <v>728</v>
      </c>
      <c r="P507" s="450" t="s">
        <v>760</v>
      </c>
      <c r="Q507" s="450" t="s">
        <v>92</v>
      </c>
      <c r="R507" s="475" t="s">
        <v>730</v>
      </c>
    </row>
    <row r="508" spans="2:18" ht="15" customHeight="1" x14ac:dyDescent="0.2">
      <c r="B508" s="131">
        <v>499</v>
      </c>
      <c r="C508" s="492">
        <v>45403</v>
      </c>
      <c r="D508" s="450" t="s">
        <v>94</v>
      </c>
      <c r="E508" s="486" t="s">
        <v>748</v>
      </c>
      <c r="F508" s="450" t="s">
        <v>1057</v>
      </c>
      <c r="G508" s="486" t="s">
        <v>318</v>
      </c>
      <c r="H508" s="486" t="s">
        <v>722</v>
      </c>
      <c r="I508" s="486" t="s">
        <v>723</v>
      </c>
      <c r="J508" s="486" t="s">
        <v>724</v>
      </c>
      <c r="K508" s="483" t="s">
        <v>743</v>
      </c>
      <c r="L508" s="493">
        <v>6</v>
      </c>
      <c r="M508" s="450" t="s">
        <v>726</v>
      </c>
      <c r="N508" s="450" t="s">
        <v>727</v>
      </c>
      <c r="O508" s="450" t="s">
        <v>728</v>
      </c>
      <c r="P508" s="450" t="s">
        <v>760</v>
      </c>
      <c r="Q508" s="450" t="s">
        <v>92</v>
      </c>
      <c r="R508" s="475" t="s">
        <v>730</v>
      </c>
    </row>
    <row r="509" spans="2:18" ht="15" customHeight="1" x14ac:dyDescent="0.2">
      <c r="B509" s="131">
        <v>500</v>
      </c>
      <c r="C509" s="492">
        <v>45403</v>
      </c>
      <c r="D509" s="450" t="s">
        <v>94</v>
      </c>
      <c r="E509" s="486" t="s">
        <v>748</v>
      </c>
      <c r="F509" s="450" t="s">
        <v>1057</v>
      </c>
      <c r="G509" s="486" t="s">
        <v>318</v>
      </c>
      <c r="H509" s="486" t="s">
        <v>722</v>
      </c>
      <c r="I509" s="486" t="s">
        <v>723</v>
      </c>
      <c r="J509" s="486" t="s">
        <v>724</v>
      </c>
      <c r="K509" s="483" t="s">
        <v>725</v>
      </c>
      <c r="L509" s="493">
        <v>1</v>
      </c>
      <c r="M509" s="450" t="s">
        <v>726</v>
      </c>
      <c r="N509" s="450" t="s">
        <v>727</v>
      </c>
      <c r="O509" s="450" t="s">
        <v>728</v>
      </c>
      <c r="P509" s="450" t="s">
        <v>760</v>
      </c>
      <c r="Q509" s="450" t="s">
        <v>92</v>
      </c>
      <c r="R509" s="475" t="s">
        <v>730</v>
      </c>
    </row>
    <row r="510" spans="2:18" ht="15" customHeight="1" x14ac:dyDescent="0.2">
      <c r="B510" s="131">
        <v>501</v>
      </c>
      <c r="C510" s="492">
        <v>45403</v>
      </c>
      <c r="D510" s="450" t="s">
        <v>76</v>
      </c>
      <c r="E510" s="486" t="s">
        <v>721</v>
      </c>
      <c r="F510" s="450" t="s">
        <v>1017</v>
      </c>
      <c r="G510" s="486" t="s">
        <v>65</v>
      </c>
      <c r="H510" s="486" t="s">
        <v>722</v>
      </c>
      <c r="I510" s="486" t="s">
        <v>734</v>
      </c>
      <c r="J510" s="486" t="s">
        <v>1002</v>
      </c>
      <c r="K510" s="486" t="s">
        <v>725</v>
      </c>
      <c r="L510" s="493">
        <v>3</v>
      </c>
      <c r="M510" s="450" t="s">
        <v>726</v>
      </c>
      <c r="N510" s="450" t="s">
        <v>727</v>
      </c>
      <c r="O510" s="450" t="s">
        <v>728</v>
      </c>
      <c r="P510" s="450" t="s">
        <v>760</v>
      </c>
      <c r="Q510" s="450" t="s">
        <v>92</v>
      </c>
      <c r="R510" s="475" t="s">
        <v>730</v>
      </c>
    </row>
    <row r="511" spans="2:18" ht="15" customHeight="1" x14ac:dyDescent="0.2">
      <c r="B511" s="131">
        <v>502</v>
      </c>
      <c r="C511" s="492">
        <v>45404</v>
      </c>
      <c r="D511" s="450" t="s">
        <v>76</v>
      </c>
      <c r="E511" s="486" t="s">
        <v>721</v>
      </c>
      <c r="F511" s="450" t="s">
        <v>1058</v>
      </c>
      <c r="G511" s="486" t="s">
        <v>93</v>
      </c>
      <c r="H511" s="486" t="s">
        <v>722</v>
      </c>
      <c r="I511" s="486" t="s">
        <v>723</v>
      </c>
      <c r="J511" s="486" t="s">
        <v>724</v>
      </c>
      <c r="K511" s="486" t="s">
        <v>725</v>
      </c>
      <c r="L511" s="493">
        <v>1</v>
      </c>
      <c r="M511" s="450" t="s">
        <v>726</v>
      </c>
      <c r="N511" s="450" t="s">
        <v>727</v>
      </c>
      <c r="O511" s="450" t="s">
        <v>728</v>
      </c>
      <c r="P511" s="450" t="s">
        <v>997</v>
      </c>
      <c r="Q511" s="450" t="s">
        <v>92</v>
      </c>
      <c r="R511" s="475" t="s">
        <v>730</v>
      </c>
    </row>
    <row r="512" spans="2:18" ht="15" customHeight="1" x14ac:dyDescent="0.2">
      <c r="B512" s="131">
        <v>503</v>
      </c>
      <c r="C512" s="492">
        <v>45404</v>
      </c>
      <c r="D512" s="450" t="s">
        <v>76</v>
      </c>
      <c r="E512" s="486" t="s">
        <v>721</v>
      </c>
      <c r="F512" s="450" t="s">
        <v>1058</v>
      </c>
      <c r="G512" s="486" t="s">
        <v>93</v>
      </c>
      <c r="H512" s="486" t="s">
        <v>722</v>
      </c>
      <c r="I512" s="486" t="s">
        <v>723</v>
      </c>
      <c r="J512" s="486" t="s">
        <v>724</v>
      </c>
      <c r="K512" s="483" t="s">
        <v>743</v>
      </c>
      <c r="L512" s="493">
        <v>6</v>
      </c>
      <c r="M512" s="450" t="s">
        <v>726</v>
      </c>
      <c r="N512" s="450" t="s">
        <v>727</v>
      </c>
      <c r="O512" s="450" t="s">
        <v>728</v>
      </c>
      <c r="P512" s="450" t="s">
        <v>997</v>
      </c>
      <c r="Q512" s="450" t="s">
        <v>92</v>
      </c>
      <c r="R512" s="475" t="s">
        <v>730</v>
      </c>
    </row>
    <row r="513" spans="2:18" ht="15" customHeight="1" x14ac:dyDescent="0.2">
      <c r="B513" s="131">
        <v>504</v>
      </c>
      <c r="C513" s="492">
        <v>45404</v>
      </c>
      <c r="D513" s="450" t="s">
        <v>76</v>
      </c>
      <c r="E513" s="486" t="s">
        <v>721</v>
      </c>
      <c r="F513" s="450" t="s">
        <v>968</v>
      </c>
      <c r="G513" s="486" t="s">
        <v>93</v>
      </c>
      <c r="H513" s="486" t="s">
        <v>722</v>
      </c>
      <c r="I513" s="486" t="s">
        <v>723</v>
      </c>
      <c r="J513" s="486" t="s">
        <v>724</v>
      </c>
      <c r="K513" s="486" t="s">
        <v>735</v>
      </c>
      <c r="L513" s="493">
        <v>3</v>
      </c>
      <c r="M513" s="450" t="s">
        <v>726</v>
      </c>
      <c r="N513" s="450" t="s">
        <v>727</v>
      </c>
      <c r="O513" s="450" t="s">
        <v>728</v>
      </c>
      <c r="P513" s="450" t="s">
        <v>997</v>
      </c>
      <c r="Q513" s="450" t="s">
        <v>92</v>
      </c>
      <c r="R513" s="475" t="s">
        <v>730</v>
      </c>
    </row>
    <row r="514" spans="2:18" ht="15" customHeight="1" x14ac:dyDescent="0.2">
      <c r="B514" s="131">
        <v>505</v>
      </c>
      <c r="C514" s="492">
        <v>45404</v>
      </c>
      <c r="D514" s="450" t="s">
        <v>76</v>
      </c>
      <c r="E514" s="486" t="s">
        <v>721</v>
      </c>
      <c r="F514" s="450" t="s">
        <v>968</v>
      </c>
      <c r="G514" s="486" t="s">
        <v>93</v>
      </c>
      <c r="H514" s="486" t="s">
        <v>722</v>
      </c>
      <c r="I514" s="486" t="s">
        <v>734</v>
      </c>
      <c r="J514" s="486" t="s">
        <v>774</v>
      </c>
      <c r="K514" s="486" t="s">
        <v>937</v>
      </c>
      <c r="L514" s="493">
        <v>3</v>
      </c>
      <c r="M514" s="450" t="s">
        <v>726</v>
      </c>
      <c r="N514" s="450" t="s">
        <v>727</v>
      </c>
      <c r="O514" s="450" t="s">
        <v>728</v>
      </c>
      <c r="P514" s="450" t="s">
        <v>997</v>
      </c>
      <c r="Q514" s="450" t="s">
        <v>92</v>
      </c>
      <c r="R514" s="475" t="s">
        <v>730</v>
      </c>
    </row>
    <row r="515" spans="2:18" ht="15" customHeight="1" x14ac:dyDescent="0.2">
      <c r="B515" s="131">
        <v>506</v>
      </c>
      <c r="C515" s="492">
        <v>45404</v>
      </c>
      <c r="D515" s="450" t="s">
        <v>76</v>
      </c>
      <c r="E515" s="486" t="s">
        <v>721</v>
      </c>
      <c r="F515" s="450" t="s">
        <v>1000</v>
      </c>
      <c r="G515" s="486" t="s">
        <v>65</v>
      </c>
      <c r="H515" s="486" t="s">
        <v>786</v>
      </c>
      <c r="I515" s="486" t="s">
        <v>723</v>
      </c>
      <c r="J515" s="486" t="s">
        <v>724</v>
      </c>
      <c r="K515" s="486" t="s">
        <v>1059</v>
      </c>
      <c r="L515" s="493">
        <v>1</v>
      </c>
      <c r="M515" s="450" t="s">
        <v>726</v>
      </c>
      <c r="N515" s="450" t="s">
        <v>736</v>
      </c>
      <c r="O515" s="450" t="s">
        <v>728</v>
      </c>
      <c r="P515" s="450" t="s">
        <v>997</v>
      </c>
      <c r="Q515" s="450" t="s">
        <v>92</v>
      </c>
      <c r="R515" s="475" t="s">
        <v>730</v>
      </c>
    </row>
    <row r="516" spans="2:18" ht="15" customHeight="1" x14ac:dyDescent="0.2">
      <c r="B516" s="131">
        <v>507</v>
      </c>
      <c r="C516" s="492">
        <v>45404</v>
      </c>
      <c r="D516" s="450" t="s">
        <v>76</v>
      </c>
      <c r="E516" s="486" t="s">
        <v>721</v>
      </c>
      <c r="F516" s="450" t="s">
        <v>1000</v>
      </c>
      <c r="G516" s="486" t="s">
        <v>65</v>
      </c>
      <c r="H516" s="486" t="s">
        <v>786</v>
      </c>
      <c r="I516" s="486" t="s">
        <v>734</v>
      </c>
      <c r="J516" s="486" t="s">
        <v>724</v>
      </c>
      <c r="K516" s="486" t="s">
        <v>783</v>
      </c>
      <c r="L516" s="493">
        <v>6</v>
      </c>
      <c r="M516" s="450" t="s">
        <v>726</v>
      </c>
      <c r="N516" s="450" t="s">
        <v>727</v>
      </c>
      <c r="O516" s="450" t="s">
        <v>728</v>
      </c>
      <c r="P516" s="450" t="s">
        <v>997</v>
      </c>
      <c r="Q516" s="450" t="s">
        <v>92</v>
      </c>
      <c r="R516" s="475" t="s">
        <v>730</v>
      </c>
    </row>
    <row r="517" spans="2:18" ht="15" customHeight="1" x14ac:dyDescent="0.2">
      <c r="B517" s="131">
        <v>508</v>
      </c>
      <c r="C517" s="492">
        <v>45404</v>
      </c>
      <c r="D517" s="450" t="s">
        <v>76</v>
      </c>
      <c r="E517" s="486" t="s">
        <v>721</v>
      </c>
      <c r="F517" s="450" t="s">
        <v>1000</v>
      </c>
      <c r="G517" s="486" t="s">
        <v>65</v>
      </c>
      <c r="H517" s="486" t="s">
        <v>786</v>
      </c>
      <c r="I517" s="486" t="s">
        <v>734</v>
      </c>
      <c r="J517" s="486" t="s">
        <v>724</v>
      </c>
      <c r="K517" s="486" t="s">
        <v>937</v>
      </c>
      <c r="L517" s="493">
        <v>1</v>
      </c>
      <c r="M517" s="450" t="s">
        <v>726</v>
      </c>
      <c r="N517" s="450" t="s">
        <v>727</v>
      </c>
      <c r="O517" s="450" t="s">
        <v>728</v>
      </c>
      <c r="P517" s="450" t="s">
        <v>997</v>
      </c>
      <c r="Q517" s="450" t="s">
        <v>92</v>
      </c>
      <c r="R517" s="475" t="s">
        <v>730</v>
      </c>
    </row>
    <row r="518" spans="2:18" ht="15" customHeight="1" x14ac:dyDescent="0.2">
      <c r="B518" s="131">
        <v>509</v>
      </c>
      <c r="C518" s="492">
        <v>45404</v>
      </c>
      <c r="D518" s="450" t="s">
        <v>76</v>
      </c>
      <c r="E518" s="486" t="s">
        <v>721</v>
      </c>
      <c r="F518" s="450" t="s">
        <v>1000</v>
      </c>
      <c r="G518" s="486" t="s">
        <v>65</v>
      </c>
      <c r="H518" s="486" t="s">
        <v>786</v>
      </c>
      <c r="I518" s="486" t="s">
        <v>734</v>
      </c>
      <c r="J518" s="486" t="s">
        <v>724</v>
      </c>
      <c r="K518" s="486" t="s">
        <v>1060</v>
      </c>
      <c r="L518" s="493">
        <v>1</v>
      </c>
      <c r="M518" s="450" t="s">
        <v>726</v>
      </c>
      <c r="N518" s="450" t="s">
        <v>736</v>
      </c>
      <c r="O518" s="450" t="s">
        <v>728</v>
      </c>
      <c r="P518" s="450" t="s">
        <v>997</v>
      </c>
      <c r="Q518" s="450" t="s">
        <v>92</v>
      </c>
      <c r="R518" s="475" t="s">
        <v>730</v>
      </c>
    </row>
    <row r="519" spans="2:18" ht="15" customHeight="1" x14ac:dyDescent="0.2">
      <c r="B519" s="131">
        <v>510</v>
      </c>
      <c r="C519" s="492">
        <v>45405</v>
      </c>
      <c r="D519" s="450" t="s">
        <v>76</v>
      </c>
      <c r="E519" s="486" t="s">
        <v>721</v>
      </c>
      <c r="F519" s="450" t="s">
        <v>1061</v>
      </c>
      <c r="G519" s="486" t="s">
        <v>93</v>
      </c>
      <c r="H519" s="486" t="s">
        <v>722</v>
      </c>
      <c r="I519" s="486" t="s">
        <v>723</v>
      </c>
      <c r="J519" s="486" t="s">
        <v>724</v>
      </c>
      <c r="K519" s="486" t="s">
        <v>735</v>
      </c>
      <c r="L519" s="493">
        <v>3</v>
      </c>
      <c r="M519" s="450" t="s">
        <v>726</v>
      </c>
      <c r="N519" s="450" t="s">
        <v>727</v>
      </c>
      <c r="O519" s="450" t="s">
        <v>728</v>
      </c>
      <c r="P519" s="450" t="s">
        <v>997</v>
      </c>
      <c r="Q519" s="450" t="s">
        <v>92</v>
      </c>
      <c r="R519" s="475" t="s">
        <v>730</v>
      </c>
    </row>
    <row r="520" spans="2:18" ht="15" customHeight="1" x14ac:dyDescent="0.2">
      <c r="B520" s="131">
        <v>511</v>
      </c>
      <c r="C520" s="492">
        <v>45405</v>
      </c>
      <c r="D520" s="450" t="s">
        <v>76</v>
      </c>
      <c r="E520" s="486" t="s">
        <v>721</v>
      </c>
      <c r="F520" s="450" t="s">
        <v>800</v>
      </c>
      <c r="G520" s="486" t="s">
        <v>93</v>
      </c>
      <c r="H520" s="486" t="s">
        <v>722</v>
      </c>
      <c r="I520" s="486" t="s">
        <v>723</v>
      </c>
      <c r="J520" s="486" t="s">
        <v>724</v>
      </c>
      <c r="K520" s="486" t="s">
        <v>735</v>
      </c>
      <c r="L520" s="493">
        <v>3</v>
      </c>
      <c r="M520" s="450" t="s">
        <v>726</v>
      </c>
      <c r="N520" s="450" t="s">
        <v>727</v>
      </c>
      <c r="O520" s="450" t="s">
        <v>728</v>
      </c>
      <c r="P520" s="450" t="s">
        <v>997</v>
      </c>
      <c r="Q520" s="450" t="s">
        <v>92</v>
      </c>
      <c r="R520" s="475" t="s">
        <v>730</v>
      </c>
    </row>
    <row r="521" spans="2:18" ht="15" customHeight="1" x14ac:dyDescent="0.2">
      <c r="B521" s="131">
        <v>512</v>
      </c>
      <c r="C521" s="492">
        <v>45405</v>
      </c>
      <c r="D521" s="450" t="s">
        <v>76</v>
      </c>
      <c r="E521" s="486" t="s">
        <v>721</v>
      </c>
      <c r="F521" s="450" t="s">
        <v>972</v>
      </c>
      <c r="G521" s="486" t="s">
        <v>93</v>
      </c>
      <c r="H521" s="486" t="s">
        <v>722</v>
      </c>
      <c r="I521" s="486" t="s">
        <v>723</v>
      </c>
      <c r="J521" s="486" t="s">
        <v>724</v>
      </c>
      <c r="K521" s="486" t="s">
        <v>725</v>
      </c>
      <c r="L521" s="493">
        <v>2</v>
      </c>
      <c r="M521" s="450" t="s">
        <v>726</v>
      </c>
      <c r="N521" s="450" t="s">
        <v>727</v>
      </c>
      <c r="O521" s="450" t="s">
        <v>728</v>
      </c>
      <c r="P521" s="450" t="s">
        <v>997</v>
      </c>
      <c r="Q521" s="450" t="s">
        <v>92</v>
      </c>
      <c r="R521" s="475" t="s">
        <v>730</v>
      </c>
    </row>
    <row r="522" spans="2:18" ht="15" customHeight="1" x14ac:dyDescent="0.2">
      <c r="B522" s="131">
        <v>513</v>
      </c>
      <c r="C522" s="492">
        <v>45405</v>
      </c>
      <c r="D522" s="450" t="s">
        <v>94</v>
      </c>
      <c r="E522" s="486" t="s">
        <v>748</v>
      </c>
      <c r="F522" s="450" t="s">
        <v>779</v>
      </c>
      <c r="G522" s="486" t="s">
        <v>318</v>
      </c>
      <c r="H522" s="486" t="s">
        <v>722</v>
      </c>
      <c r="I522" s="486" t="s">
        <v>723</v>
      </c>
      <c r="J522" s="486" t="s">
        <v>724</v>
      </c>
      <c r="K522" s="486" t="s">
        <v>725</v>
      </c>
      <c r="L522" s="493">
        <v>3</v>
      </c>
      <c r="M522" s="450" t="s">
        <v>726</v>
      </c>
      <c r="N522" s="450" t="s">
        <v>727</v>
      </c>
      <c r="O522" s="450" t="s">
        <v>728</v>
      </c>
      <c r="P522" s="450" t="s">
        <v>760</v>
      </c>
      <c r="Q522" s="450" t="s">
        <v>92</v>
      </c>
      <c r="R522" s="475" t="s">
        <v>730</v>
      </c>
    </row>
    <row r="523" spans="2:18" ht="15" customHeight="1" x14ac:dyDescent="0.2">
      <c r="B523" s="131">
        <v>514</v>
      </c>
      <c r="C523" s="492">
        <v>45405</v>
      </c>
      <c r="D523" s="450" t="s">
        <v>94</v>
      </c>
      <c r="E523" s="486" t="s">
        <v>748</v>
      </c>
      <c r="F523" s="450" t="s">
        <v>779</v>
      </c>
      <c r="G523" s="486" t="s">
        <v>318</v>
      </c>
      <c r="H523" s="486" t="s">
        <v>722</v>
      </c>
      <c r="I523" s="486" t="s">
        <v>723</v>
      </c>
      <c r="J523" s="486" t="s">
        <v>724</v>
      </c>
      <c r="K523" s="486" t="s">
        <v>735</v>
      </c>
      <c r="L523" s="493">
        <v>3</v>
      </c>
      <c r="M523" s="450" t="s">
        <v>726</v>
      </c>
      <c r="N523" s="450" t="s">
        <v>727</v>
      </c>
      <c r="O523" s="450" t="s">
        <v>728</v>
      </c>
      <c r="P523" s="450" t="s">
        <v>760</v>
      </c>
      <c r="Q523" s="450" t="s">
        <v>92</v>
      </c>
      <c r="R523" s="475" t="s">
        <v>730</v>
      </c>
    </row>
    <row r="524" spans="2:18" ht="15" customHeight="1" x14ac:dyDescent="0.2">
      <c r="B524" s="131">
        <v>515</v>
      </c>
      <c r="C524" s="492">
        <v>45405</v>
      </c>
      <c r="D524" s="450" t="s">
        <v>94</v>
      </c>
      <c r="E524" s="486" t="s">
        <v>748</v>
      </c>
      <c r="F524" s="450" t="s">
        <v>1030</v>
      </c>
      <c r="G524" s="486" t="s">
        <v>318</v>
      </c>
      <c r="H524" s="486" t="s">
        <v>722</v>
      </c>
      <c r="I524" s="486" t="s">
        <v>723</v>
      </c>
      <c r="J524" s="486" t="s">
        <v>724</v>
      </c>
      <c r="K524" s="486" t="s">
        <v>725</v>
      </c>
      <c r="L524" s="493">
        <v>3</v>
      </c>
      <c r="M524" s="450" t="s">
        <v>726</v>
      </c>
      <c r="N524" s="450" t="s">
        <v>727</v>
      </c>
      <c r="O524" s="450" t="s">
        <v>728</v>
      </c>
      <c r="P524" s="450" t="s">
        <v>760</v>
      </c>
      <c r="Q524" s="450" t="s">
        <v>92</v>
      </c>
      <c r="R524" s="475" t="s">
        <v>730</v>
      </c>
    </row>
    <row r="525" spans="2:18" ht="15" customHeight="1" x14ac:dyDescent="0.2">
      <c r="B525" s="131">
        <v>516</v>
      </c>
      <c r="C525" s="492">
        <v>45405</v>
      </c>
      <c r="D525" s="450" t="s">
        <v>94</v>
      </c>
      <c r="E525" s="486" t="s">
        <v>748</v>
      </c>
      <c r="F525" s="450" t="s">
        <v>1030</v>
      </c>
      <c r="G525" s="486" t="s">
        <v>318</v>
      </c>
      <c r="H525" s="486" t="s">
        <v>722</v>
      </c>
      <c r="I525" s="486" t="s">
        <v>723</v>
      </c>
      <c r="J525" s="486" t="s">
        <v>724</v>
      </c>
      <c r="K525" s="486" t="s">
        <v>735</v>
      </c>
      <c r="L525" s="493">
        <v>3</v>
      </c>
      <c r="M525" s="450" t="s">
        <v>726</v>
      </c>
      <c r="N525" s="450" t="s">
        <v>727</v>
      </c>
      <c r="O525" s="450" t="s">
        <v>728</v>
      </c>
      <c r="P525" s="450" t="s">
        <v>760</v>
      </c>
      <c r="Q525" s="450" t="s">
        <v>92</v>
      </c>
      <c r="R525" s="475" t="s">
        <v>730</v>
      </c>
    </row>
    <row r="526" spans="2:18" ht="15" customHeight="1" x14ac:dyDescent="0.2">
      <c r="B526" s="131">
        <v>517</v>
      </c>
      <c r="C526" s="492">
        <v>45405</v>
      </c>
      <c r="D526" s="450" t="s">
        <v>94</v>
      </c>
      <c r="E526" s="486" t="s">
        <v>748</v>
      </c>
      <c r="F526" s="443" t="s">
        <v>887</v>
      </c>
      <c r="G526" s="483" t="s">
        <v>318</v>
      </c>
      <c r="H526" s="486" t="s">
        <v>722</v>
      </c>
      <c r="I526" s="486" t="s">
        <v>723</v>
      </c>
      <c r="J526" s="486" t="s">
        <v>724</v>
      </c>
      <c r="K526" s="483" t="s">
        <v>743</v>
      </c>
      <c r="L526" s="484">
        <v>6</v>
      </c>
      <c r="M526" s="450" t="s">
        <v>726</v>
      </c>
      <c r="N526" s="450" t="s">
        <v>727</v>
      </c>
      <c r="O526" s="450" t="s">
        <v>728</v>
      </c>
      <c r="P526" s="450" t="s">
        <v>760</v>
      </c>
      <c r="Q526" s="450" t="s">
        <v>92</v>
      </c>
      <c r="R526" s="475" t="s">
        <v>730</v>
      </c>
    </row>
    <row r="527" spans="2:18" ht="15" customHeight="1" x14ac:dyDescent="0.2">
      <c r="B527" s="131">
        <v>518</v>
      </c>
      <c r="C527" s="492">
        <v>45405</v>
      </c>
      <c r="D527" s="450" t="s">
        <v>94</v>
      </c>
      <c r="E527" s="486" t="s">
        <v>748</v>
      </c>
      <c r="F527" s="450" t="s">
        <v>887</v>
      </c>
      <c r="G527" s="486" t="s">
        <v>318</v>
      </c>
      <c r="H527" s="486" t="s">
        <v>722</v>
      </c>
      <c r="I527" s="486" t="s">
        <v>723</v>
      </c>
      <c r="J527" s="486" t="s">
        <v>724</v>
      </c>
      <c r="K527" s="486" t="s">
        <v>725</v>
      </c>
      <c r="L527" s="493">
        <v>1</v>
      </c>
      <c r="M527" s="450" t="s">
        <v>726</v>
      </c>
      <c r="N527" s="450" t="s">
        <v>727</v>
      </c>
      <c r="O527" s="450" t="s">
        <v>728</v>
      </c>
      <c r="P527" s="450" t="s">
        <v>760</v>
      </c>
      <c r="Q527" s="450" t="s">
        <v>92</v>
      </c>
      <c r="R527" s="475" t="s">
        <v>730</v>
      </c>
    </row>
    <row r="528" spans="2:18" ht="15" customHeight="1" x14ac:dyDescent="0.2">
      <c r="B528" s="131">
        <v>519</v>
      </c>
      <c r="C528" s="492">
        <v>45405</v>
      </c>
      <c r="D528" s="450" t="s">
        <v>76</v>
      </c>
      <c r="E528" s="486" t="s">
        <v>721</v>
      </c>
      <c r="F528" s="450" t="s">
        <v>908</v>
      </c>
      <c r="G528" s="486" t="s">
        <v>65</v>
      </c>
      <c r="H528" s="486" t="s">
        <v>722</v>
      </c>
      <c r="I528" s="486" t="s">
        <v>734</v>
      </c>
      <c r="J528" s="486" t="s">
        <v>742</v>
      </c>
      <c r="K528" s="483" t="s">
        <v>743</v>
      </c>
      <c r="L528" s="493">
        <v>3</v>
      </c>
      <c r="M528" s="450" t="s">
        <v>726</v>
      </c>
      <c r="N528" s="450" t="s">
        <v>727</v>
      </c>
      <c r="O528" s="450" t="s">
        <v>728</v>
      </c>
      <c r="P528" s="450" t="s">
        <v>997</v>
      </c>
      <c r="Q528" s="450" t="s">
        <v>92</v>
      </c>
      <c r="R528" s="475" t="s">
        <v>730</v>
      </c>
    </row>
    <row r="529" spans="2:18" ht="15" customHeight="1" x14ac:dyDescent="0.2">
      <c r="B529" s="131">
        <v>520</v>
      </c>
      <c r="C529" s="492">
        <v>45405</v>
      </c>
      <c r="D529" s="450" t="s">
        <v>76</v>
      </c>
      <c r="E529" s="486" t="s">
        <v>721</v>
      </c>
      <c r="F529" s="450" t="s">
        <v>961</v>
      </c>
      <c r="G529" s="486" t="s">
        <v>65</v>
      </c>
      <c r="H529" s="486" t="s">
        <v>722</v>
      </c>
      <c r="I529" s="486" t="s">
        <v>734</v>
      </c>
      <c r="J529" s="486" t="s">
        <v>742</v>
      </c>
      <c r="K529" s="483" t="s">
        <v>743</v>
      </c>
      <c r="L529" s="493">
        <v>3</v>
      </c>
      <c r="M529" s="450" t="s">
        <v>726</v>
      </c>
      <c r="N529" s="450" t="s">
        <v>727</v>
      </c>
      <c r="O529" s="450" t="s">
        <v>728</v>
      </c>
      <c r="P529" s="450" t="s">
        <v>997</v>
      </c>
      <c r="Q529" s="450" t="s">
        <v>92</v>
      </c>
      <c r="R529" s="475" t="s">
        <v>730</v>
      </c>
    </row>
    <row r="530" spans="2:18" x14ac:dyDescent="0.2">
      <c r="B530" s="131">
        <v>521</v>
      </c>
      <c r="C530" s="492">
        <v>45405</v>
      </c>
      <c r="D530" s="450" t="s">
        <v>76</v>
      </c>
      <c r="E530" s="486" t="s">
        <v>721</v>
      </c>
      <c r="F530" s="450" t="s">
        <v>784</v>
      </c>
      <c r="G530" s="486" t="s">
        <v>65</v>
      </c>
      <c r="H530" s="486" t="s">
        <v>722</v>
      </c>
      <c r="I530" s="486" t="s">
        <v>734</v>
      </c>
      <c r="J530" s="486" t="s">
        <v>742</v>
      </c>
      <c r="K530" s="483" t="s">
        <v>743</v>
      </c>
      <c r="L530" s="493">
        <v>3</v>
      </c>
      <c r="M530" s="450" t="s">
        <v>726</v>
      </c>
      <c r="N530" s="450" t="s">
        <v>727</v>
      </c>
      <c r="O530" s="450" t="s">
        <v>728</v>
      </c>
      <c r="P530" s="450" t="s">
        <v>997</v>
      </c>
      <c r="Q530" s="450" t="s">
        <v>92</v>
      </c>
      <c r="R530" s="475" t="s">
        <v>730</v>
      </c>
    </row>
    <row r="531" spans="2:18" ht="15" customHeight="1" x14ac:dyDescent="0.2">
      <c r="B531" s="131">
        <v>522</v>
      </c>
      <c r="C531" s="492">
        <v>45405</v>
      </c>
      <c r="D531" s="450" t="s">
        <v>76</v>
      </c>
      <c r="E531" s="486" t="s">
        <v>721</v>
      </c>
      <c r="F531" s="450" t="s">
        <v>805</v>
      </c>
      <c r="G531" s="486" t="s">
        <v>65</v>
      </c>
      <c r="H531" s="486" t="s">
        <v>722</v>
      </c>
      <c r="I531" s="486" t="s">
        <v>734</v>
      </c>
      <c r="J531" s="486" t="s">
        <v>742</v>
      </c>
      <c r="K531" s="483" t="s">
        <v>743</v>
      </c>
      <c r="L531" s="493">
        <v>3</v>
      </c>
      <c r="M531" s="450" t="s">
        <v>726</v>
      </c>
      <c r="N531" s="450" t="s">
        <v>727</v>
      </c>
      <c r="O531" s="450" t="s">
        <v>728</v>
      </c>
      <c r="P531" s="450" t="s">
        <v>997</v>
      </c>
      <c r="Q531" s="450" t="s">
        <v>92</v>
      </c>
      <c r="R531" s="475" t="s">
        <v>730</v>
      </c>
    </row>
    <row r="532" spans="2:18" ht="15" customHeight="1" x14ac:dyDescent="0.2">
      <c r="B532" s="131">
        <v>523</v>
      </c>
      <c r="C532" s="492">
        <v>45406</v>
      </c>
      <c r="D532" s="450" t="s">
        <v>76</v>
      </c>
      <c r="E532" s="486" t="s">
        <v>721</v>
      </c>
      <c r="F532" s="450" t="s">
        <v>806</v>
      </c>
      <c r="G532" s="486" t="s">
        <v>65</v>
      </c>
      <c r="H532" s="486" t="s">
        <v>722</v>
      </c>
      <c r="I532" s="486" t="s">
        <v>734</v>
      </c>
      <c r="J532" s="486" t="s">
        <v>742</v>
      </c>
      <c r="K532" s="483" t="s">
        <v>743</v>
      </c>
      <c r="L532" s="493">
        <v>3</v>
      </c>
      <c r="M532" s="450" t="s">
        <v>726</v>
      </c>
      <c r="N532" s="450" t="s">
        <v>727</v>
      </c>
      <c r="O532" s="450" t="s">
        <v>728</v>
      </c>
      <c r="P532" s="450" t="s">
        <v>997</v>
      </c>
      <c r="Q532" s="450" t="s">
        <v>92</v>
      </c>
      <c r="R532" s="475" t="s">
        <v>730</v>
      </c>
    </row>
    <row r="533" spans="2:18" ht="15" customHeight="1" x14ac:dyDescent="0.2">
      <c r="B533" s="131">
        <v>524</v>
      </c>
      <c r="C533" s="492">
        <v>45405</v>
      </c>
      <c r="D533" s="450" t="s">
        <v>76</v>
      </c>
      <c r="E533" s="486" t="s">
        <v>721</v>
      </c>
      <c r="F533" s="450" t="s">
        <v>756</v>
      </c>
      <c r="G533" s="486" t="s">
        <v>65</v>
      </c>
      <c r="H533" s="486" t="s">
        <v>722</v>
      </c>
      <c r="I533" s="486" t="s">
        <v>734</v>
      </c>
      <c r="J533" s="486" t="s">
        <v>742</v>
      </c>
      <c r="K533" s="483" t="s">
        <v>743</v>
      </c>
      <c r="L533" s="493">
        <v>3</v>
      </c>
      <c r="M533" s="450" t="s">
        <v>726</v>
      </c>
      <c r="N533" s="450" t="s">
        <v>727</v>
      </c>
      <c r="O533" s="450" t="s">
        <v>728</v>
      </c>
      <c r="P533" s="450" t="s">
        <v>997</v>
      </c>
      <c r="Q533" s="450" t="s">
        <v>92</v>
      </c>
      <c r="R533" s="475" t="s">
        <v>730</v>
      </c>
    </row>
    <row r="534" spans="2:18" ht="15" customHeight="1" x14ac:dyDescent="0.2">
      <c r="B534" s="131">
        <v>525</v>
      </c>
      <c r="C534" s="492">
        <v>45405</v>
      </c>
      <c r="D534" s="450" t="s">
        <v>76</v>
      </c>
      <c r="E534" s="486" t="s">
        <v>721</v>
      </c>
      <c r="F534" s="450" t="s">
        <v>749</v>
      </c>
      <c r="G534" s="486" t="s">
        <v>65</v>
      </c>
      <c r="H534" s="486" t="s">
        <v>722</v>
      </c>
      <c r="I534" s="486" t="s">
        <v>734</v>
      </c>
      <c r="J534" s="486" t="s">
        <v>742</v>
      </c>
      <c r="K534" s="483" t="s">
        <v>743</v>
      </c>
      <c r="L534" s="493">
        <v>3</v>
      </c>
      <c r="M534" s="450" t="s">
        <v>726</v>
      </c>
      <c r="N534" s="450" t="s">
        <v>727</v>
      </c>
      <c r="O534" s="450" t="s">
        <v>728</v>
      </c>
      <c r="P534" s="450" t="s">
        <v>997</v>
      </c>
      <c r="Q534" s="450" t="s">
        <v>92</v>
      </c>
      <c r="R534" s="475" t="s">
        <v>730</v>
      </c>
    </row>
    <row r="535" spans="2:18" ht="15" customHeight="1" x14ac:dyDescent="0.2">
      <c r="B535" s="131">
        <v>526</v>
      </c>
      <c r="C535" s="492">
        <v>45405</v>
      </c>
      <c r="D535" s="450" t="s">
        <v>76</v>
      </c>
      <c r="E535" s="486" t="s">
        <v>721</v>
      </c>
      <c r="F535" s="450" t="s">
        <v>814</v>
      </c>
      <c r="G535" s="486" t="s">
        <v>65</v>
      </c>
      <c r="H535" s="486" t="s">
        <v>722</v>
      </c>
      <c r="I535" s="486" t="s">
        <v>734</v>
      </c>
      <c r="J535" s="486" t="s">
        <v>742</v>
      </c>
      <c r="K535" s="483" t="s">
        <v>743</v>
      </c>
      <c r="L535" s="493">
        <v>3</v>
      </c>
      <c r="M535" s="450" t="s">
        <v>726</v>
      </c>
      <c r="N535" s="450" t="s">
        <v>727</v>
      </c>
      <c r="O535" s="450" t="s">
        <v>728</v>
      </c>
      <c r="P535" s="450" t="s">
        <v>997</v>
      </c>
      <c r="Q535" s="450" t="s">
        <v>92</v>
      </c>
      <c r="R535" s="475" t="s">
        <v>730</v>
      </c>
    </row>
    <row r="536" spans="2:18" ht="15" customHeight="1" x14ac:dyDescent="0.2">
      <c r="B536" s="131">
        <v>527</v>
      </c>
      <c r="C536" s="492">
        <v>45406</v>
      </c>
      <c r="D536" s="450" t="s">
        <v>76</v>
      </c>
      <c r="E536" s="486" t="s">
        <v>721</v>
      </c>
      <c r="F536" s="450" t="s">
        <v>1062</v>
      </c>
      <c r="G536" s="486" t="s">
        <v>93</v>
      </c>
      <c r="H536" s="486" t="s">
        <v>722</v>
      </c>
      <c r="I536" s="486" t="s">
        <v>723</v>
      </c>
      <c r="J536" s="486" t="s">
        <v>724</v>
      </c>
      <c r="K536" s="486" t="s">
        <v>725</v>
      </c>
      <c r="L536" s="493">
        <v>1</v>
      </c>
      <c r="M536" s="450" t="s">
        <v>726</v>
      </c>
      <c r="N536" s="450" t="s">
        <v>727</v>
      </c>
      <c r="O536" s="450" t="s">
        <v>728</v>
      </c>
      <c r="P536" s="450" t="s">
        <v>997</v>
      </c>
      <c r="Q536" s="450" t="s">
        <v>92</v>
      </c>
      <c r="R536" s="475" t="s">
        <v>730</v>
      </c>
    </row>
    <row r="537" spans="2:18" ht="15" customHeight="1" x14ac:dyDescent="0.2">
      <c r="B537" s="131">
        <v>528</v>
      </c>
      <c r="C537" s="492">
        <v>45406</v>
      </c>
      <c r="D537" s="450" t="s">
        <v>76</v>
      </c>
      <c r="E537" s="486" t="s">
        <v>721</v>
      </c>
      <c r="F537" s="450" t="s">
        <v>798</v>
      </c>
      <c r="G537" s="486" t="s">
        <v>93</v>
      </c>
      <c r="H537" s="486" t="s">
        <v>733</v>
      </c>
      <c r="I537" s="486" t="s">
        <v>734</v>
      </c>
      <c r="J537" s="486" t="s">
        <v>764</v>
      </c>
      <c r="K537" s="486" t="s">
        <v>738</v>
      </c>
      <c r="L537" s="493">
        <v>3</v>
      </c>
      <c r="M537" s="450" t="s">
        <v>726</v>
      </c>
      <c r="N537" s="450" t="s">
        <v>736</v>
      </c>
      <c r="O537" s="450" t="s">
        <v>728</v>
      </c>
      <c r="P537" s="450" t="s">
        <v>997</v>
      </c>
      <c r="Q537" s="450" t="s">
        <v>92</v>
      </c>
      <c r="R537" s="475" t="s">
        <v>730</v>
      </c>
    </row>
    <row r="538" spans="2:18" ht="15" customHeight="1" x14ac:dyDescent="0.2">
      <c r="B538" s="131">
        <v>529</v>
      </c>
      <c r="C538" s="492">
        <v>45406</v>
      </c>
      <c r="D538" s="450" t="s">
        <v>76</v>
      </c>
      <c r="E538" s="486" t="s">
        <v>721</v>
      </c>
      <c r="F538" s="450" t="s">
        <v>798</v>
      </c>
      <c r="G538" s="486" t="s">
        <v>93</v>
      </c>
      <c r="H538" s="486" t="s">
        <v>733</v>
      </c>
      <c r="I538" s="486" t="s">
        <v>734</v>
      </c>
      <c r="J538" s="486" t="s">
        <v>764</v>
      </c>
      <c r="K538" s="486" t="s">
        <v>735</v>
      </c>
      <c r="L538" s="493">
        <v>3</v>
      </c>
      <c r="M538" s="450" t="s">
        <v>726</v>
      </c>
      <c r="N538" s="450" t="s">
        <v>736</v>
      </c>
      <c r="O538" s="450" t="s">
        <v>728</v>
      </c>
      <c r="P538" s="450" t="s">
        <v>997</v>
      </c>
      <c r="Q538" s="450" t="s">
        <v>92</v>
      </c>
      <c r="R538" s="475" t="s">
        <v>730</v>
      </c>
    </row>
    <row r="539" spans="2:18" ht="15" customHeight="1" x14ac:dyDescent="0.2">
      <c r="B539" s="131">
        <v>530</v>
      </c>
      <c r="C539" s="492">
        <v>45406</v>
      </c>
      <c r="D539" s="450" t="s">
        <v>76</v>
      </c>
      <c r="E539" s="486" t="s">
        <v>721</v>
      </c>
      <c r="F539" s="450" t="s">
        <v>1063</v>
      </c>
      <c r="G539" s="486" t="s">
        <v>93</v>
      </c>
      <c r="H539" s="486" t="s">
        <v>722</v>
      </c>
      <c r="I539" s="486" t="s">
        <v>723</v>
      </c>
      <c r="J539" s="486" t="s">
        <v>724</v>
      </c>
      <c r="K539" s="486" t="s">
        <v>735</v>
      </c>
      <c r="L539" s="493">
        <v>3</v>
      </c>
      <c r="M539" s="450" t="s">
        <v>726</v>
      </c>
      <c r="N539" s="450" t="s">
        <v>727</v>
      </c>
      <c r="O539" s="450" t="s">
        <v>728</v>
      </c>
      <c r="P539" s="450" t="s">
        <v>997</v>
      </c>
      <c r="Q539" s="450" t="s">
        <v>92</v>
      </c>
      <c r="R539" s="475" t="s">
        <v>730</v>
      </c>
    </row>
    <row r="540" spans="2:18" ht="15" customHeight="1" x14ac:dyDescent="0.2">
      <c r="B540" s="131">
        <v>531</v>
      </c>
      <c r="C540" s="492">
        <v>45406</v>
      </c>
      <c r="D540" s="450" t="s">
        <v>76</v>
      </c>
      <c r="E540" s="486" t="s">
        <v>721</v>
      </c>
      <c r="F540" s="450" t="s">
        <v>1064</v>
      </c>
      <c r="G540" s="486" t="s">
        <v>93</v>
      </c>
      <c r="H540" s="486" t="s">
        <v>722</v>
      </c>
      <c r="I540" s="486" t="s">
        <v>723</v>
      </c>
      <c r="J540" s="486" t="s">
        <v>724</v>
      </c>
      <c r="K540" s="486" t="s">
        <v>725</v>
      </c>
      <c r="L540" s="493">
        <v>1</v>
      </c>
      <c r="M540" s="450" t="s">
        <v>726</v>
      </c>
      <c r="N540" s="450" t="s">
        <v>727</v>
      </c>
      <c r="O540" s="450" t="s">
        <v>728</v>
      </c>
      <c r="P540" s="450" t="s">
        <v>997</v>
      </c>
      <c r="Q540" s="450" t="s">
        <v>92</v>
      </c>
      <c r="R540" s="475" t="s">
        <v>730</v>
      </c>
    </row>
    <row r="541" spans="2:18" ht="15" customHeight="1" x14ac:dyDescent="0.2">
      <c r="B541" s="131">
        <v>532</v>
      </c>
      <c r="C541" s="492">
        <v>45406</v>
      </c>
      <c r="D541" s="450" t="s">
        <v>76</v>
      </c>
      <c r="E541" s="486" t="s">
        <v>721</v>
      </c>
      <c r="F541" s="450" t="s">
        <v>967</v>
      </c>
      <c r="G541" s="486" t="s">
        <v>93</v>
      </c>
      <c r="H541" s="486" t="s">
        <v>722</v>
      </c>
      <c r="I541" s="486" t="s">
        <v>723</v>
      </c>
      <c r="J541" s="486" t="s">
        <v>724</v>
      </c>
      <c r="K541" s="486" t="s">
        <v>725</v>
      </c>
      <c r="L541" s="493">
        <v>2</v>
      </c>
      <c r="M541" s="450" t="s">
        <v>726</v>
      </c>
      <c r="N541" s="450" t="s">
        <v>727</v>
      </c>
      <c r="O541" s="450" t="s">
        <v>728</v>
      </c>
      <c r="P541" s="450" t="s">
        <v>997</v>
      </c>
      <c r="Q541" s="450" t="s">
        <v>92</v>
      </c>
      <c r="R541" s="475" t="s">
        <v>730</v>
      </c>
    </row>
    <row r="542" spans="2:18" ht="15" customHeight="1" x14ac:dyDescent="0.2">
      <c r="B542" s="131">
        <v>533</v>
      </c>
      <c r="C542" s="492">
        <v>45406</v>
      </c>
      <c r="D542" s="450" t="s">
        <v>76</v>
      </c>
      <c r="E542" s="486" t="s">
        <v>721</v>
      </c>
      <c r="F542" s="450" t="s">
        <v>967</v>
      </c>
      <c r="G542" s="486" t="s">
        <v>93</v>
      </c>
      <c r="H542" s="486" t="s">
        <v>722</v>
      </c>
      <c r="I542" s="486" t="s">
        <v>723</v>
      </c>
      <c r="J542" s="486" t="s">
        <v>724</v>
      </c>
      <c r="K542" s="486" t="s">
        <v>735</v>
      </c>
      <c r="L542" s="493">
        <v>3</v>
      </c>
      <c r="M542" s="450" t="s">
        <v>726</v>
      </c>
      <c r="N542" s="450" t="s">
        <v>727</v>
      </c>
      <c r="O542" s="450" t="s">
        <v>728</v>
      </c>
      <c r="P542" s="450" t="s">
        <v>997</v>
      </c>
      <c r="Q542" s="450" t="s">
        <v>92</v>
      </c>
      <c r="R542" s="475" t="s">
        <v>730</v>
      </c>
    </row>
    <row r="543" spans="2:18" ht="15" customHeight="1" x14ac:dyDescent="0.2">
      <c r="B543" s="131">
        <v>534</v>
      </c>
      <c r="C543" s="492">
        <v>45406</v>
      </c>
      <c r="D543" s="450" t="s">
        <v>76</v>
      </c>
      <c r="E543" s="486" t="s">
        <v>721</v>
      </c>
      <c r="F543" s="450" t="s">
        <v>1065</v>
      </c>
      <c r="G543" s="486" t="s">
        <v>93</v>
      </c>
      <c r="H543" s="486" t="s">
        <v>722</v>
      </c>
      <c r="I543" s="486" t="s">
        <v>723</v>
      </c>
      <c r="J543" s="486" t="s">
        <v>724</v>
      </c>
      <c r="K543" s="486" t="s">
        <v>735</v>
      </c>
      <c r="L543" s="493">
        <v>3</v>
      </c>
      <c r="M543" s="450" t="s">
        <v>726</v>
      </c>
      <c r="N543" s="450" t="s">
        <v>727</v>
      </c>
      <c r="O543" s="450" t="s">
        <v>728</v>
      </c>
      <c r="P543" s="450" t="s">
        <v>997</v>
      </c>
      <c r="Q543" s="450" t="s">
        <v>92</v>
      </c>
      <c r="R543" s="475" t="s">
        <v>730</v>
      </c>
    </row>
    <row r="544" spans="2:18" ht="15" customHeight="1" x14ac:dyDescent="0.2">
      <c r="B544" s="131">
        <v>535</v>
      </c>
      <c r="C544" s="492">
        <v>45406</v>
      </c>
      <c r="D544" s="450" t="s">
        <v>76</v>
      </c>
      <c r="E544" s="486" t="s">
        <v>721</v>
      </c>
      <c r="F544" s="450" t="s">
        <v>793</v>
      </c>
      <c r="G544" s="486" t="s">
        <v>93</v>
      </c>
      <c r="H544" s="486" t="s">
        <v>722</v>
      </c>
      <c r="I544" s="486" t="s">
        <v>723</v>
      </c>
      <c r="J544" s="486" t="s">
        <v>724</v>
      </c>
      <c r="K544" s="486" t="s">
        <v>735</v>
      </c>
      <c r="L544" s="493">
        <v>3</v>
      </c>
      <c r="M544" s="450" t="s">
        <v>726</v>
      </c>
      <c r="N544" s="450" t="s">
        <v>727</v>
      </c>
      <c r="O544" s="450" t="s">
        <v>728</v>
      </c>
      <c r="P544" s="450" t="s">
        <v>997</v>
      </c>
      <c r="Q544" s="450" t="s">
        <v>92</v>
      </c>
      <c r="R544" s="475" t="s">
        <v>730</v>
      </c>
    </row>
    <row r="545" spans="2:18" ht="15" customHeight="1" x14ac:dyDescent="0.2">
      <c r="B545" s="131">
        <v>536</v>
      </c>
      <c r="C545" s="492">
        <v>45406</v>
      </c>
      <c r="D545" s="450" t="s">
        <v>94</v>
      </c>
      <c r="E545" s="486" t="s">
        <v>748</v>
      </c>
      <c r="F545" s="450" t="s">
        <v>1066</v>
      </c>
      <c r="G545" s="486" t="s">
        <v>318</v>
      </c>
      <c r="H545" s="486" t="s">
        <v>722</v>
      </c>
      <c r="I545" s="486" t="s">
        <v>723</v>
      </c>
      <c r="J545" s="486" t="s">
        <v>724</v>
      </c>
      <c r="K545" s="483" t="s">
        <v>743</v>
      </c>
      <c r="L545" s="493">
        <v>6</v>
      </c>
      <c r="M545" s="450" t="s">
        <v>726</v>
      </c>
      <c r="N545" s="450" t="s">
        <v>727</v>
      </c>
      <c r="O545" s="450" t="s">
        <v>728</v>
      </c>
      <c r="P545" s="450" t="s">
        <v>760</v>
      </c>
      <c r="Q545" s="450" t="s">
        <v>92</v>
      </c>
      <c r="R545" s="475" t="s">
        <v>730</v>
      </c>
    </row>
    <row r="546" spans="2:18" ht="15" customHeight="1" x14ac:dyDescent="0.2">
      <c r="B546" s="131">
        <v>537</v>
      </c>
      <c r="C546" s="492">
        <v>45406</v>
      </c>
      <c r="D546" s="450" t="s">
        <v>94</v>
      </c>
      <c r="E546" s="486" t="s">
        <v>748</v>
      </c>
      <c r="F546" s="450" t="s">
        <v>1066</v>
      </c>
      <c r="G546" s="486" t="s">
        <v>318</v>
      </c>
      <c r="H546" s="486" t="s">
        <v>722</v>
      </c>
      <c r="I546" s="486" t="s">
        <v>723</v>
      </c>
      <c r="J546" s="486" t="s">
        <v>724</v>
      </c>
      <c r="K546" s="486" t="s">
        <v>725</v>
      </c>
      <c r="L546" s="493">
        <v>1</v>
      </c>
      <c r="M546" s="450" t="s">
        <v>726</v>
      </c>
      <c r="N546" s="450" t="s">
        <v>727</v>
      </c>
      <c r="O546" s="450" t="s">
        <v>728</v>
      </c>
      <c r="P546" s="450" t="s">
        <v>760</v>
      </c>
      <c r="Q546" s="450" t="s">
        <v>92</v>
      </c>
      <c r="R546" s="475" t="s">
        <v>730</v>
      </c>
    </row>
    <row r="547" spans="2:18" ht="15" customHeight="1" x14ac:dyDescent="0.2">
      <c r="B547" s="131">
        <v>538</v>
      </c>
      <c r="C547" s="492">
        <v>45406</v>
      </c>
      <c r="D547" s="450" t="s">
        <v>94</v>
      </c>
      <c r="E547" s="486" t="s">
        <v>748</v>
      </c>
      <c r="F547" s="450" t="s">
        <v>1066</v>
      </c>
      <c r="G547" s="486" t="s">
        <v>318</v>
      </c>
      <c r="H547" s="486" t="s">
        <v>733</v>
      </c>
      <c r="I547" s="486" t="s">
        <v>734</v>
      </c>
      <c r="J547" s="486" t="s">
        <v>764</v>
      </c>
      <c r="K547" s="486" t="s">
        <v>735</v>
      </c>
      <c r="L547" s="493">
        <v>3</v>
      </c>
      <c r="M547" s="450" t="s">
        <v>726</v>
      </c>
      <c r="N547" s="450" t="s">
        <v>736</v>
      </c>
      <c r="O547" s="450" t="s">
        <v>728</v>
      </c>
      <c r="P547" s="450" t="s">
        <v>760</v>
      </c>
      <c r="Q547" s="450" t="s">
        <v>92</v>
      </c>
      <c r="R547" s="475" t="s">
        <v>730</v>
      </c>
    </row>
    <row r="548" spans="2:18" ht="15" customHeight="1" x14ac:dyDescent="0.2">
      <c r="B548" s="131">
        <v>539</v>
      </c>
      <c r="C548" s="492">
        <v>45406</v>
      </c>
      <c r="D548" s="450" t="s">
        <v>94</v>
      </c>
      <c r="E548" s="486" t="s">
        <v>748</v>
      </c>
      <c r="F548" s="450" t="s">
        <v>750</v>
      </c>
      <c r="G548" s="486" t="s">
        <v>318</v>
      </c>
      <c r="H548" s="486" t="s">
        <v>722</v>
      </c>
      <c r="I548" s="486" t="s">
        <v>723</v>
      </c>
      <c r="J548" s="486" t="s">
        <v>724</v>
      </c>
      <c r="K548" s="486" t="s">
        <v>725</v>
      </c>
      <c r="L548" s="493">
        <v>3</v>
      </c>
      <c r="M548" s="450" t="s">
        <v>726</v>
      </c>
      <c r="N548" s="450" t="s">
        <v>727</v>
      </c>
      <c r="O548" s="450" t="s">
        <v>728</v>
      </c>
      <c r="P548" s="450" t="s">
        <v>760</v>
      </c>
      <c r="Q548" s="450" t="s">
        <v>92</v>
      </c>
      <c r="R548" s="475" t="s">
        <v>730</v>
      </c>
    </row>
    <row r="549" spans="2:18" ht="15" customHeight="1" x14ac:dyDescent="0.2">
      <c r="B549" s="131">
        <v>540</v>
      </c>
      <c r="C549" s="492">
        <v>45406</v>
      </c>
      <c r="D549" s="450" t="s">
        <v>94</v>
      </c>
      <c r="E549" s="483" t="s">
        <v>748</v>
      </c>
      <c r="F549" s="443" t="s">
        <v>750</v>
      </c>
      <c r="G549" s="483" t="s">
        <v>318</v>
      </c>
      <c r="H549" s="483" t="s">
        <v>722</v>
      </c>
      <c r="I549" s="483" t="s">
        <v>723</v>
      </c>
      <c r="J549" s="483" t="s">
        <v>724</v>
      </c>
      <c r="K549" s="486" t="s">
        <v>735</v>
      </c>
      <c r="L549" s="484">
        <v>3</v>
      </c>
      <c r="M549" s="450" t="s">
        <v>726</v>
      </c>
      <c r="N549" s="450" t="s">
        <v>727</v>
      </c>
      <c r="O549" s="450" t="s">
        <v>728</v>
      </c>
      <c r="P549" s="450" t="s">
        <v>760</v>
      </c>
      <c r="Q549" s="450" t="s">
        <v>92</v>
      </c>
      <c r="R549" s="475" t="s">
        <v>730</v>
      </c>
    </row>
    <row r="550" spans="2:18" ht="15" customHeight="1" x14ac:dyDescent="0.2">
      <c r="B550" s="131">
        <v>541</v>
      </c>
      <c r="C550" s="482">
        <v>45407</v>
      </c>
      <c r="D550" s="450" t="s">
        <v>76</v>
      </c>
      <c r="E550" s="483" t="s">
        <v>721</v>
      </c>
      <c r="F550" s="443" t="s">
        <v>971</v>
      </c>
      <c r="G550" s="483" t="s">
        <v>65</v>
      </c>
      <c r="H550" s="483" t="s">
        <v>722</v>
      </c>
      <c r="I550" s="483" t="s">
        <v>734</v>
      </c>
      <c r="J550" s="483" t="s">
        <v>742</v>
      </c>
      <c r="K550" s="483" t="s">
        <v>743</v>
      </c>
      <c r="L550" s="484">
        <v>3</v>
      </c>
      <c r="M550" s="443" t="s">
        <v>726</v>
      </c>
      <c r="N550" s="443" t="s">
        <v>727</v>
      </c>
      <c r="O550" s="443" t="s">
        <v>728</v>
      </c>
      <c r="P550" s="443" t="s">
        <v>997</v>
      </c>
      <c r="Q550" s="443" t="s">
        <v>92</v>
      </c>
      <c r="R550" s="485" t="s">
        <v>730</v>
      </c>
    </row>
    <row r="551" spans="2:18" ht="15" customHeight="1" x14ac:dyDescent="0.2">
      <c r="B551" s="131">
        <v>542</v>
      </c>
      <c r="C551" s="482">
        <v>45407</v>
      </c>
      <c r="D551" s="450" t="s">
        <v>76</v>
      </c>
      <c r="E551" s="483" t="s">
        <v>721</v>
      </c>
      <c r="F551" s="443" t="s">
        <v>826</v>
      </c>
      <c r="G551" s="483" t="s">
        <v>65</v>
      </c>
      <c r="H551" s="483" t="s">
        <v>722</v>
      </c>
      <c r="I551" s="483" t="s">
        <v>734</v>
      </c>
      <c r="J551" s="483" t="s">
        <v>742</v>
      </c>
      <c r="K551" s="483" t="s">
        <v>743</v>
      </c>
      <c r="L551" s="484">
        <v>3</v>
      </c>
      <c r="M551" s="443" t="s">
        <v>726</v>
      </c>
      <c r="N551" s="443" t="s">
        <v>727</v>
      </c>
      <c r="O551" s="443" t="s">
        <v>728</v>
      </c>
      <c r="P551" s="443" t="s">
        <v>997</v>
      </c>
      <c r="Q551" s="443" t="s">
        <v>92</v>
      </c>
      <c r="R551" s="485" t="s">
        <v>730</v>
      </c>
    </row>
    <row r="552" spans="2:18" ht="15" customHeight="1" x14ac:dyDescent="0.2">
      <c r="B552" s="131">
        <v>543</v>
      </c>
      <c r="C552" s="482">
        <v>45407</v>
      </c>
      <c r="D552" s="450" t="s">
        <v>76</v>
      </c>
      <c r="E552" s="483" t="s">
        <v>721</v>
      </c>
      <c r="F552" s="443" t="s">
        <v>766</v>
      </c>
      <c r="G552" s="483" t="s">
        <v>65</v>
      </c>
      <c r="H552" s="483" t="s">
        <v>722</v>
      </c>
      <c r="I552" s="483" t="s">
        <v>734</v>
      </c>
      <c r="J552" s="483" t="s">
        <v>742</v>
      </c>
      <c r="K552" s="483" t="s">
        <v>743</v>
      </c>
      <c r="L552" s="484">
        <v>3</v>
      </c>
      <c r="M552" s="443" t="s">
        <v>726</v>
      </c>
      <c r="N552" s="443" t="s">
        <v>727</v>
      </c>
      <c r="O552" s="443" t="s">
        <v>728</v>
      </c>
      <c r="P552" s="443" t="s">
        <v>997</v>
      </c>
      <c r="Q552" s="443" t="s">
        <v>92</v>
      </c>
      <c r="R552" s="485" t="s">
        <v>730</v>
      </c>
    </row>
    <row r="553" spans="2:18" ht="15" customHeight="1" x14ac:dyDescent="0.2">
      <c r="B553" s="131">
        <v>544</v>
      </c>
      <c r="C553" s="482">
        <v>45407</v>
      </c>
      <c r="D553" s="450" t="s">
        <v>76</v>
      </c>
      <c r="E553" s="483" t="s">
        <v>721</v>
      </c>
      <c r="F553" s="443" t="s">
        <v>828</v>
      </c>
      <c r="G553" s="483" t="s">
        <v>65</v>
      </c>
      <c r="H553" s="483" t="s">
        <v>722</v>
      </c>
      <c r="I553" s="483" t="s">
        <v>723</v>
      </c>
      <c r="J553" s="483" t="s">
        <v>724</v>
      </c>
      <c r="K553" s="483" t="s">
        <v>743</v>
      </c>
      <c r="L553" s="484">
        <v>3</v>
      </c>
      <c r="M553" s="443" t="s">
        <v>726</v>
      </c>
      <c r="N553" s="443" t="s">
        <v>727</v>
      </c>
      <c r="O553" s="443" t="s">
        <v>728</v>
      </c>
      <c r="P553" s="443" t="s">
        <v>997</v>
      </c>
      <c r="Q553" s="443" t="s">
        <v>92</v>
      </c>
      <c r="R553" s="485" t="s">
        <v>730</v>
      </c>
    </row>
    <row r="554" spans="2:18" ht="15" customHeight="1" x14ac:dyDescent="0.2">
      <c r="B554" s="131">
        <v>545</v>
      </c>
      <c r="C554" s="482">
        <v>45407</v>
      </c>
      <c r="D554" s="450" t="s">
        <v>76</v>
      </c>
      <c r="E554" s="483" t="s">
        <v>721</v>
      </c>
      <c r="F554" s="443" t="s">
        <v>1067</v>
      </c>
      <c r="G554" s="483" t="s">
        <v>93</v>
      </c>
      <c r="H554" s="483" t="s">
        <v>722</v>
      </c>
      <c r="I554" s="483" t="s">
        <v>723</v>
      </c>
      <c r="J554" s="483" t="s">
        <v>724</v>
      </c>
      <c r="K554" s="483" t="s">
        <v>735</v>
      </c>
      <c r="L554" s="484">
        <v>3</v>
      </c>
      <c r="M554" s="443" t="s">
        <v>726</v>
      </c>
      <c r="N554" s="443" t="s">
        <v>727</v>
      </c>
      <c r="O554" s="443" t="s">
        <v>728</v>
      </c>
      <c r="P554" s="443" t="s">
        <v>997</v>
      </c>
      <c r="Q554" s="443" t="s">
        <v>92</v>
      </c>
      <c r="R554" s="485" t="s">
        <v>730</v>
      </c>
    </row>
    <row r="555" spans="2:18" ht="15" customHeight="1" x14ac:dyDescent="0.2">
      <c r="B555" s="131">
        <v>546</v>
      </c>
      <c r="C555" s="482">
        <v>45407</v>
      </c>
      <c r="D555" s="450" t="s">
        <v>76</v>
      </c>
      <c r="E555" s="483" t="s">
        <v>721</v>
      </c>
      <c r="F555" s="443" t="s">
        <v>1068</v>
      </c>
      <c r="G555" s="483" t="s">
        <v>93</v>
      </c>
      <c r="H555" s="483" t="s">
        <v>722</v>
      </c>
      <c r="I555" s="483" t="s">
        <v>723</v>
      </c>
      <c r="J555" s="483" t="s">
        <v>724</v>
      </c>
      <c r="K555" s="483" t="s">
        <v>735</v>
      </c>
      <c r="L555" s="484">
        <v>3</v>
      </c>
      <c r="M555" s="443" t="s">
        <v>726</v>
      </c>
      <c r="N555" s="443" t="s">
        <v>727</v>
      </c>
      <c r="O555" s="443" t="s">
        <v>728</v>
      </c>
      <c r="P555" s="443" t="s">
        <v>997</v>
      </c>
      <c r="Q555" s="443" t="s">
        <v>92</v>
      </c>
      <c r="R555" s="485" t="s">
        <v>730</v>
      </c>
    </row>
    <row r="556" spans="2:18" ht="15" customHeight="1" x14ac:dyDescent="0.2">
      <c r="B556" s="131">
        <v>547</v>
      </c>
      <c r="C556" s="482">
        <v>45407</v>
      </c>
      <c r="D556" s="450" t="s">
        <v>76</v>
      </c>
      <c r="E556" s="483" t="s">
        <v>721</v>
      </c>
      <c r="F556" s="443" t="s">
        <v>1069</v>
      </c>
      <c r="G556" s="483" t="s">
        <v>93</v>
      </c>
      <c r="H556" s="483" t="s">
        <v>722</v>
      </c>
      <c r="I556" s="483" t="s">
        <v>723</v>
      </c>
      <c r="J556" s="483" t="s">
        <v>724</v>
      </c>
      <c r="K556" s="483" t="s">
        <v>735</v>
      </c>
      <c r="L556" s="484">
        <v>3</v>
      </c>
      <c r="M556" s="443" t="s">
        <v>726</v>
      </c>
      <c r="N556" s="443" t="s">
        <v>727</v>
      </c>
      <c r="O556" s="443" t="s">
        <v>728</v>
      </c>
      <c r="P556" s="443" t="s">
        <v>997</v>
      </c>
      <c r="Q556" s="443" t="s">
        <v>92</v>
      </c>
      <c r="R556" s="485" t="s">
        <v>730</v>
      </c>
    </row>
    <row r="557" spans="2:18" ht="15" customHeight="1" x14ac:dyDescent="0.2">
      <c r="B557" s="131">
        <v>548</v>
      </c>
      <c r="C557" s="482">
        <v>45407</v>
      </c>
      <c r="D557" s="450" t="s">
        <v>76</v>
      </c>
      <c r="E557" s="483" t="s">
        <v>721</v>
      </c>
      <c r="F557" s="443" t="s">
        <v>1008</v>
      </c>
      <c r="G557" s="483" t="s">
        <v>93</v>
      </c>
      <c r="H557" s="483" t="s">
        <v>722</v>
      </c>
      <c r="I557" s="483" t="s">
        <v>723</v>
      </c>
      <c r="J557" s="483" t="s">
        <v>724</v>
      </c>
      <c r="K557" s="483" t="s">
        <v>735</v>
      </c>
      <c r="L557" s="484">
        <v>3</v>
      </c>
      <c r="M557" s="443" t="s">
        <v>726</v>
      </c>
      <c r="N557" s="443" t="s">
        <v>727</v>
      </c>
      <c r="O557" s="443" t="s">
        <v>728</v>
      </c>
      <c r="P557" s="443" t="s">
        <v>997</v>
      </c>
      <c r="Q557" s="443" t="s">
        <v>92</v>
      </c>
      <c r="R557" s="485" t="s">
        <v>730</v>
      </c>
    </row>
    <row r="558" spans="2:18" ht="15" customHeight="1" x14ac:dyDescent="0.2">
      <c r="B558" s="131">
        <v>549</v>
      </c>
      <c r="C558" s="482">
        <v>45407</v>
      </c>
      <c r="D558" s="450" t="s">
        <v>94</v>
      </c>
      <c r="E558" s="483" t="s">
        <v>748</v>
      </c>
      <c r="F558" s="443" t="s">
        <v>1070</v>
      </c>
      <c r="G558" s="483" t="s">
        <v>318</v>
      </c>
      <c r="H558" s="483" t="s">
        <v>722</v>
      </c>
      <c r="I558" s="483" t="s">
        <v>723</v>
      </c>
      <c r="J558" s="483" t="s">
        <v>724</v>
      </c>
      <c r="K558" s="483" t="s">
        <v>743</v>
      </c>
      <c r="L558" s="484">
        <v>9</v>
      </c>
      <c r="M558" s="443" t="s">
        <v>726</v>
      </c>
      <c r="N558" s="443" t="s">
        <v>727</v>
      </c>
      <c r="O558" s="443" t="s">
        <v>728</v>
      </c>
      <c r="P558" s="443" t="s">
        <v>760</v>
      </c>
      <c r="Q558" s="443" t="s">
        <v>92</v>
      </c>
      <c r="R558" s="485" t="s">
        <v>730</v>
      </c>
    </row>
    <row r="559" spans="2:18" ht="15" customHeight="1" x14ac:dyDescent="0.2">
      <c r="B559" s="131">
        <v>550</v>
      </c>
      <c r="C559" s="482">
        <v>45407</v>
      </c>
      <c r="D559" s="450" t="s">
        <v>94</v>
      </c>
      <c r="E559" s="483" t="s">
        <v>748</v>
      </c>
      <c r="F559" s="443" t="s">
        <v>1070</v>
      </c>
      <c r="G559" s="483" t="s">
        <v>318</v>
      </c>
      <c r="H559" s="483" t="s">
        <v>722</v>
      </c>
      <c r="I559" s="483" t="s">
        <v>723</v>
      </c>
      <c r="J559" s="483" t="s">
        <v>724</v>
      </c>
      <c r="K559" s="483" t="s">
        <v>725</v>
      </c>
      <c r="L559" s="484">
        <v>1</v>
      </c>
      <c r="M559" s="443" t="s">
        <v>726</v>
      </c>
      <c r="N559" s="443" t="s">
        <v>727</v>
      </c>
      <c r="O559" s="443" t="s">
        <v>728</v>
      </c>
      <c r="P559" s="443" t="s">
        <v>760</v>
      </c>
      <c r="Q559" s="443" t="s">
        <v>92</v>
      </c>
      <c r="R559" s="485" t="s">
        <v>730</v>
      </c>
    </row>
    <row r="560" spans="2:18" ht="15" customHeight="1" x14ac:dyDescent="0.2">
      <c r="B560" s="131">
        <v>551</v>
      </c>
      <c r="C560" s="482">
        <v>45407</v>
      </c>
      <c r="D560" s="450" t="s">
        <v>94</v>
      </c>
      <c r="E560" s="483" t="s">
        <v>748</v>
      </c>
      <c r="F560" s="443" t="s">
        <v>1071</v>
      </c>
      <c r="G560" s="483" t="s">
        <v>318</v>
      </c>
      <c r="H560" s="483" t="s">
        <v>722</v>
      </c>
      <c r="I560" s="483" t="s">
        <v>723</v>
      </c>
      <c r="J560" s="483" t="s">
        <v>724</v>
      </c>
      <c r="K560" s="483" t="s">
        <v>743</v>
      </c>
      <c r="L560" s="484">
        <v>3</v>
      </c>
      <c r="M560" s="443" t="s">
        <v>726</v>
      </c>
      <c r="N560" s="443" t="s">
        <v>727</v>
      </c>
      <c r="O560" s="443" t="s">
        <v>728</v>
      </c>
      <c r="P560" s="443" t="s">
        <v>760</v>
      </c>
      <c r="Q560" s="443" t="s">
        <v>92</v>
      </c>
      <c r="R560" s="485" t="s">
        <v>730</v>
      </c>
    </row>
    <row r="561" spans="2:18" ht="15" customHeight="1" x14ac:dyDescent="0.2">
      <c r="B561" s="131">
        <v>552</v>
      </c>
      <c r="C561" s="482">
        <v>45407</v>
      </c>
      <c r="D561" s="450" t="s">
        <v>94</v>
      </c>
      <c r="E561" s="483" t="s">
        <v>748</v>
      </c>
      <c r="F561" s="443" t="s">
        <v>1070</v>
      </c>
      <c r="G561" s="483" t="s">
        <v>318</v>
      </c>
      <c r="H561" s="483" t="s">
        <v>722</v>
      </c>
      <c r="I561" s="483" t="s">
        <v>723</v>
      </c>
      <c r="J561" s="483" t="s">
        <v>724</v>
      </c>
      <c r="K561" s="483" t="s">
        <v>735</v>
      </c>
      <c r="L561" s="484">
        <v>3</v>
      </c>
      <c r="M561" s="443" t="s">
        <v>726</v>
      </c>
      <c r="N561" s="443" t="s">
        <v>727</v>
      </c>
      <c r="O561" s="443" t="s">
        <v>728</v>
      </c>
      <c r="P561" s="443" t="s">
        <v>760</v>
      </c>
      <c r="Q561" s="443" t="s">
        <v>92</v>
      </c>
      <c r="R561" s="485" t="s">
        <v>730</v>
      </c>
    </row>
    <row r="562" spans="2:18" ht="15" customHeight="1" x14ac:dyDescent="0.2">
      <c r="B562" s="131">
        <v>553</v>
      </c>
      <c r="C562" s="482">
        <v>45408</v>
      </c>
      <c r="D562" s="450" t="s">
        <v>76</v>
      </c>
      <c r="E562" s="483" t="s">
        <v>721</v>
      </c>
      <c r="F562" s="443" t="s">
        <v>982</v>
      </c>
      <c r="G562" s="483" t="s">
        <v>93</v>
      </c>
      <c r="H562" s="483" t="s">
        <v>722</v>
      </c>
      <c r="I562" s="483" t="s">
        <v>723</v>
      </c>
      <c r="J562" s="483" t="s">
        <v>724</v>
      </c>
      <c r="K562" s="483" t="s">
        <v>735</v>
      </c>
      <c r="L562" s="484">
        <v>3</v>
      </c>
      <c r="M562" s="443" t="s">
        <v>726</v>
      </c>
      <c r="N562" s="443" t="s">
        <v>727</v>
      </c>
      <c r="O562" s="443" t="s">
        <v>728</v>
      </c>
      <c r="P562" s="443" t="s">
        <v>997</v>
      </c>
      <c r="Q562" s="443" t="s">
        <v>92</v>
      </c>
      <c r="R562" s="485" t="s">
        <v>730</v>
      </c>
    </row>
    <row r="563" spans="2:18" ht="15" customHeight="1" x14ac:dyDescent="0.2">
      <c r="B563" s="131">
        <v>554</v>
      </c>
      <c r="C563" s="482">
        <v>45408</v>
      </c>
      <c r="D563" s="450" t="s">
        <v>76</v>
      </c>
      <c r="E563" s="483" t="s">
        <v>721</v>
      </c>
      <c r="F563" s="443" t="s">
        <v>984</v>
      </c>
      <c r="G563" s="483" t="s">
        <v>93</v>
      </c>
      <c r="H563" s="483" t="s">
        <v>722</v>
      </c>
      <c r="I563" s="483" t="s">
        <v>723</v>
      </c>
      <c r="J563" s="483" t="s">
        <v>724</v>
      </c>
      <c r="K563" s="483" t="s">
        <v>735</v>
      </c>
      <c r="L563" s="484">
        <v>3</v>
      </c>
      <c r="M563" s="443" t="s">
        <v>726</v>
      </c>
      <c r="N563" s="443" t="s">
        <v>727</v>
      </c>
      <c r="O563" s="443" t="s">
        <v>728</v>
      </c>
      <c r="P563" s="443" t="s">
        <v>997</v>
      </c>
      <c r="Q563" s="443" t="s">
        <v>92</v>
      </c>
      <c r="R563" s="485" t="s">
        <v>730</v>
      </c>
    </row>
    <row r="564" spans="2:18" ht="15" customHeight="1" x14ac:dyDescent="0.2">
      <c r="B564" s="131">
        <v>555</v>
      </c>
      <c r="C564" s="482">
        <v>45408</v>
      </c>
      <c r="D564" s="450" t="s">
        <v>76</v>
      </c>
      <c r="E564" s="483" t="s">
        <v>721</v>
      </c>
      <c r="F564" s="443" t="s">
        <v>985</v>
      </c>
      <c r="G564" s="483" t="s">
        <v>93</v>
      </c>
      <c r="H564" s="483" t="s">
        <v>722</v>
      </c>
      <c r="I564" s="483" t="s">
        <v>723</v>
      </c>
      <c r="J564" s="483" t="s">
        <v>724</v>
      </c>
      <c r="K564" s="483" t="s">
        <v>735</v>
      </c>
      <c r="L564" s="484">
        <v>3</v>
      </c>
      <c r="M564" s="443" t="s">
        <v>726</v>
      </c>
      <c r="N564" s="443" t="s">
        <v>727</v>
      </c>
      <c r="O564" s="443" t="s">
        <v>728</v>
      </c>
      <c r="P564" s="443" t="s">
        <v>997</v>
      </c>
      <c r="Q564" s="443" t="s">
        <v>92</v>
      </c>
      <c r="R564" s="485" t="s">
        <v>730</v>
      </c>
    </row>
    <row r="565" spans="2:18" ht="15" customHeight="1" x14ac:dyDescent="0.2">
      <c r="B565" s="131">
        <v>556</v>
      </c>
      <c r="C565" s="482">
        <v>45408</v>
      </c>
      <c r="D565" s="450" t="s">
        <v>76</v>
      </c>
      <c r="E565" s="483" t="s">
        <v>721</v>
      </c>
      <c r="F565" s="443" t="s">
        <v>906</v>
      </c>
      <c r="G565" s="483" t="s">
        <v>65</v>
      </c>
      <c r="H565" s="483" t="s">
        <v>722</v>
      </c>
      <c r="I565" s="483" t="s">
        <v>723</v>
      </c>
      <c r="J565" s="483" t="s">
        <v>724</v>
      </c>
      <c r="K565" s="483" t="s">
        <v>735</v>
      </c>
      <c r="L565" s="484">
        <v>3</v>
      </c>
      <c r="M565" s="443" t="s">
        <v>726</v>
      </c>
      <c r="N565" s="443" t="s">
        <v>727</v>
      </c>
      <c r="O565" s="443" t="s">
        <v>728</v>
      </c>
      <c r="P565" s="443" t="s">
        <v>997</v>
      </c>
      <c r="Q565" s="443" t="s">
        <v>92</v>
      </c>
      <c r="R565" s="485" t="s">
        <v>730</v>
      </c>
    </row>
    <row r="566" spans="2:18" ht="15" customHeight="1" x14ac:dyDescent="0.2">
      <c r="B566" s="131">
        <v>557</v>
      </c>
      <c r="C566" s="482">
        <v>45408</v>
      </c>
      <c r="D566" s="450" t="s">
        <v>76</v>
      </c>
      <c r="E566" s="483" t="s">
        <v>721</v>
      </c>
      <c r="F566" s="443" t="s">
        <v>1024</v>
      </c>
      <c r="G566" s="483" t="s">
        <v>65</v>
      </c>
      <c r="H566" s="483" t="s">
        <v>733</v>
      </c>
      <c r="I566" s="483" t="s">
        <v>734</v>
      </c>
      <c r="J566" s="483" t="s">
        <v>764</v>
      </c>
      <c r="K566" s="486" t="s">
        <v>790</v>
      </c>
      <c r="L566" s="484">
        <v>3</v>
      </c>
      <c r="M566" s="443" t="s">
        <v>726</v>
      </c>
      <c r="N566" s="443" t="s">
        <v>736</v>
      </c>
      <c r="O566" s="443" t="s">
        <v>728</v>
      </c>
      <c r="P566" s="443" t="s">
        <v>997</v>
      </c>
      <c r="Q566" s="443" t="s">
        <v>92</v>
      </c>
      <c r="R566" s="485" t="s">
        <v>730</v>
      </c>
    </row>
    <row r="567" spans="2:18" ht="15" customHeight="1" x14ac:dyDescent="0.2">
      <c r="B567" s="131">
        <v>558</v>
      </c>
      <c r="C567" s="482">
        <v>45408</v>
      </c>
      <c r="D567" s="450" t="s">
        <v>76</v>
      </c>
      <c r="E567" s="483" t="s">
        <v>721</v>
      </c>
      <c r="F567" s="443" t="s">
        <v>1024</v>
      </c>
      <c r="G567" s="483" t="s">
        <v>65</v>
      </c>
      <c r="H567" s="483" t="s">
        <v>733</v>
      </c>
      <c r="I567" s="483" t="s">
        <v>734</v>
      </c>
      <c r="J567" s="483" t="s">
        <v>764</v>
      </c>
      <c r="K567" s="483" t="s">
        <v>725</v>
      </c>
      <c r="L567" s="484">
        <v>2</v>
      </c>
      <c r="M567" s="443" t="s">
        <v>726</v>
      </c>
      <c r="N567" s="443" t="s">
        <v>736</v>
      </c>
      <c r="O567" s="443" t="s">
        <v>728</v>
      </c>
      <c r="P567" s="443" t="s">
        <v>997</v>
      </c>
      <c r="Q567" s="443" t="s">
        <v>92</v>
      </c>
      <c r="R567" s="485" t="s">
        <v>1729</v>
      </c>
    </row>
    <row r="568" spans="2:18" ht="15" customHeight="1" x14ac:dyDescent="0.2">
      <c r="B568" s="131">
        <v>559</v>
      </c>
      <c r="C568" s="482">
        <v>45408</v>
      </c>
      <c r="D568" s="450" t="s">
        <v>76</v>
      </c>
      <c r="E568" s="483" t="s">
        <v>721</v>
      </c>
      <c r="F568" s="443" t="s">
        <v>905</v>
      </c>
      <c r="G568" s="483" t="s">
        <v>65</v>
      </c>
      <c r="H568" s="483" t="s">
        <v>733</v>
      </c>
      <c r="I568" s="483" t="s">
        <v>734</v>
      </c>
      <c r="J568" s="483" t="s">
        <v>764</v>
      </c>
      <c r="K568" s="483" t="s">
        <v>738</v>
      </c>
      <c r="L568" s="484">
        <v>3</v>
      </c>
      <c r="M568" s="443" t="s">
        <v>726</v>
      </c>
      <c r="N568" s="443" t="s">
        <v>736</v>
      </c>
      <c r="O568" s="443" t="s">
        <v>728</v>
      </c>
      <c r="P568" s="443" t="s">
        <v>997</v>
      </c>
      <c r="Q568" s="443" t="s">
        <v>92</v>
      </c>
      <c r="R568" s="485" t="s">
        <v>1730</v>
      </c>
    </row>
    <row r="569" spans="2:18" ht="15" customHeight="1" x14ac:dyDescent="0.2">
      <c r="B569" s="131">
        <v>560</v>
      </c>
      <c r="C569" s="482">
        <v>45408</v>
      </c>
      <c r="D569" s="450" t="s">
        <v>76</v>
      </c>
      <c r="E569" s="483" t="s">
        <v>721</v>
      </c>
      <c r="F569" s="443" t="s">
        <v>905</v>
      </c>
      <c r="G569" s="483" t="s">
        <v>65</v>
      </c>
      <c r="H569" s="483" t="s">
        <v>733</v>
      </c>
      <c r="I569" s="483" t="s">
        <v>734</v>
      </c>
      <c r="J569" s="483" t="s">
        <v>764</v>
      </c>
      <c r="K569" s="483" t="s">
        <v>725</v>
      </c>
      <c r="L569" s="484">
        <v>1</v>
      </c>
      <c r="M569" s="443" t="s">
        <v>726</v>
      </c>
      <c r="N569" s="443" t="s">
        <v>736</v>
      </c>
      <c r="O569" s="443" t="s">
        <v>728</v>
      </c>
      <c r="P569" s="443" t="s">
        <v>997</v>
      </c>
      <c r="Q569" s="443" t="s">
        <v>92</v>
      </c>
      <c r="R569" s="485" t="s">
        <v>730</v>
      </c>
    </row>
    <row r="570" spans="2:18" ht="15" customHeight="1" x14ac:dyDescent="0.2">
      <c r="B570" s="131">
        <v>561</v>
      </c>
      <c r="C570" s="482">
        <v>45408</v>
      </c>
      <c r="D570" s="450" t="s">
        <v>76</v>
      </c>
      <c r="E570" s="483" t="s">
        <v>721</v>
      </c>
      <c r="F570" s="443" t="s">
        <v>905</v>
      </c>
      <c r="G570" s="483" t="s">
        <v>65</v>
      </c>
      <c r="H570" s="483" t="s">
        <v>733</v>
      </c>
      <c r="I570" s="483" t="s">
        <v>734</v>
      </c>
      <c r="J570" s="483" t="s">
        <v>764</v>
      </c>
      <c r="K570" s="483" t="s">
        <v>735</v>
      </c>
      <c r="L570" s="484">
        <v>3</v>
      </c>
      <c r="M570" s="443" t="s">
        <v>726</v>
      </c>
      <c r="N570" s="443" t="s">
        <v>736</v>
      </c>
      <c r="O570" s="443" t="s">
        <v>728</v>
      </c>
      <c r="P570" s="443" t="s">
        <v>997</v>
      </c>
      <c r="Q570" s="443" t="s">
        <v>92</v>
      </c>
      <c r="R570" s="485" t="s">
        <v>730</v>
      </c>
    </row>
    <row r="571" spans="2:18" ht="15" customHeight="1" x14ac:dyDescent="0.2">
      <c r="B571" s="131">
        <v>562</v>
      </c>
      <c r="C571" s="482">
        <v>45408</v>
      </c>
      <c r="D571" s="450" t="s">
        <v>76</v>
      </c>
      <c r="E571" s="483" t="s">
        <v>721</v>
      </c>
      <c r="F571" s="443" t="s">
        <v>835</v>
      </c>
      <c r="G571" s="483" t="s">
        <v>65</v>
      </c>
      <c r="H571" s="483" t="s">
        <v>733</v>
      </c>
      <c r="I571" s="483" t="s">
        <v>734</v>
      </c>
      <c r="J571" s="483" t="s">
        <v>764</v>
      </c>
      <c r="K571" s="483" t="s">
        <v>790</v>
      </c>
      <c r="L571" s="484">
        <v>3</v>
      </c>
      <c r="M571" s="443" t="s">
        <v>726</v>
      </c>
      <c r="N571" s="443" t="s">
        <v>736</v>
      </c>
      <c r="O571" s="443" t="s">
        <v>728</v>
      </c>
      <c r="P571" s="443" t="s">
        <v>997</v>
      </c>
      <c r="Q571" s="443" t="s">
        <v>92</v>
      </c>
      <c r="R571" s="485" t="s">
        <v>730</v>
      </c>
    </row>
    <row r="572" spans="2:18" ht="15" customHeight="1" x14ac:dyDescent="0.2">
      <c r="B572" s="131">
        <v>563</v>
      </c>
      <c r="C572" s="482">
        <v>45408</v>
      </c>
      <c r="D572" s="450" t="s">
        <v>94</v>
      </c>
      <c r="E572" s="483" t="s">
        <v>748</v>
      </c>
      <c r="F572" s="443" t="s">
        <v>1072</v>
      </c>
      <c r="G572" s="483" t="s">
        <v>318</v>
      </c>
      <c r="H572" s="483" t="s">
        <v>722</v>
      </c>
      <c r="I572" s="483" t="s">
        <v>723</v>
      </c>
      <c r="J572" s="483" t="s">
        <v>724</v>
      </c>
      <c r="K572" s="483" t="s">
        <v>743</v>
      </c>
      <c r="L572" s="484">
        <v>3</v>
      </c>
      <c r="M572" s="443" t="s">
        <v>726</v>
      </c>
      <c r="N572" s="443" t="s">
        <v>727</v>
      </c>
      <c r="O572" s="443" t="s">
        <v>728</v>
      </c>
      <c r="P572" s="443" t="s">
        <v>760</v>
      </c>
      <c r="Q572" s="443" t="s">
        <v>92</v>
      </c>
      <c r="R572" s="485" t="s">
        <v>730</v>
      </c>
    </row>
    <row r="573" spans="2:18" ht="15" customHeight="1" x14ac:dyDescent="0.2">
      <c r="B573" s="131">
        <v>564</v>
      </c>
      <c r="C573" s="482">
        <v>45408</v>
      </c>
      <c r="D573" s="450" t="s">
        <v>94</v>
      </c>
      <c r="E573" s="483" t="s">
        <v>748</v>
      </c>
      <c r="F573" s="443" t="s">
        <v>1072</v>
      </c>
      <c r="G573" s="483" t="s">
        <v>318</v>
      </c>
      <c r="H573" s="483" t="s">
        <v>722</v>
      </c>
      <c r="I573" s="483" t="s">
        <v>723</v>
      </c>
      <c r="J573" s="483" t="s">
        <v>724</v>
      </c>
      <c r="K573" s="483" t="s">
        <v>735</v>
      </c>
      <c r="L573" s="484">
        <v>3</v>
      </c>
      <c r="M573" s="443" t="s">
        <v>726</v>
      </c>
      <c r="N573" s="443" t="s">
        <v>727</v>
      </c>
      <c r="O573" s="443" t="s">
        <v>728</v>
      </c>
      <c r="P573" s="443" t="s">
        <v>760</v>
      </c>
      <c r="Q573" s="443" t="s">
        <v>92</v>
      </c>
      <c r="R573" s="485" t="s">
        <v>730</v>
      </c>
    </row>
    <row r="574" spans="2:18" ht="15" customHeight="1" x14ac:dyDescent="0.2">
      <c r="B574" s="131">
        <v>565</v>
      </c>
      <c r="C574" s="482">
        <v>45408</v>
      </c>
      <c r="D574" s="450" t="s">
        <v>94</v>
      </c>
      <c r="E574" s="483" t="s">
        <v>748</v>
      </c>
      <c r="F574" s="443" t="s">
        <v>1036</v>
      </c>
      <c r="G574" s="483" t="s">
        <v>318</v>
      </c>
      <c r="H574" s="483" t="s">
        <v>722</v>
      </c>
      <c r="I574" s="483" t="s">
        <v>723</v>
      </c>
      <c r="J574" s="483" t="s">
        <v>724</v>
      </c>
      <c r="K574" s="483" t="s">
        <v>743</v>
      </c>
      <c r="L574" s="484">
        <v>6</v>
      </c>
      <c r="M574" s="443" t="s">
        <v>726</v>
      </c>
      <c r="N574" s="443" t="s">
        <v>727</v>
      </c>
      <c r="O574" s="443" t="s">
        <v>728</v>
      </c>
      <c r="P574" s="443" t="s">
        <v>760</v>
      </c>
      <c r="Q574" s="443" t="s">
        <v>92</v>
      </c>
      <c r="R574" s="485" t="s">
        <v>730</v>
      </c>
    </row>
    <row r="575" spans="2:18" ht="15" customHeight="1" x14ac:dyDescent="0.2">
      <c r="B575" s="131">
        <v>566</v>
      </c>
      <c r="C575" s="482">
        <v>45408</v>
      </c>
      <c r="D575" s="450" t="s">
        <v>94</v>
      </c>
      <c r="E575" s="483" t="s">
        <v>748</v>
      </c>
      <c r="F575" s="443" t="s">
        <v>1036</v>
      </c>
      <c r="G575" s="483" t="s">
        <v>318</v>
      </c>
      <c r="H575" s="483" t="s">
        <v>722</v>
      </c>
      <c r="I575" s="483" t="s">
        <v>723</v>
      </c>
      <c r="J575" s="483" t="s">
        <v>724</v>
      </c>
      <c r="K575" s="483" t="s">
        <v>735</v>
      </c>
      <c r="L575" s="484">
        <v>3</v>
      </c>
      <c r="M575" s="443" t="s">
        <v>726</v>
      </c>
      <c r="N575" s="443" t="s">
        <v>727</v>
      </c>
      <c r="O575" s="443" t="s">
        <v>728</v>
      </c>
      <c r="P575" s="443" t="s">
        <v>760</v>
      </c>
      <c r="Q575" s="443" t="s">
        <v>92</v>
      </c>
      <c r="R575" s="485" t="s">
        <v>730</v>
      </c>
    </row>
    <row r="576" spans="2:18" ht="15" customHeight="1" x14ac:dyDescent="0.2">
      <c r="B576" s="131">
        <v>567</v>
      </c>
      <c r="C576" s="482">
        <v>45409</v>
      </c>
      <c r="D576" s="450" t="s">
        <v>94</v>
      </c>
      <c r="E576" s="483" t="s">
        <v>748</v>
      </c>
      <c r="F576" s="443" t="s">
        <v>780</v>
      </c>
      <c r="G576" s="483" t="s">
        <v>318</v>
      </c>
      <c r="H576" s="483" t="s">
        <v>722</v>
      </c>
      <c r="I576" s="483" t="s">
        <v>723</v>
      </c>
      <c r="J576" s="483" t="s">
        <v>724</v>
      </c>
      <c r="K576" s="483" t="s">
        <v>743</v>
      </c>
      <c r="L576" s="484">
        <v>6</v>
      </c>
      <c r="M576" s="443" t="s">
        <v>726</v>
      </c>
      <c r="N576" s="443" t="s">
        <v>727</v>
      </c>
      <c r="O576" s="443" t="s">
        <v>728</v>
      </c>
      <c r="P576" s="443" t="s">
        <v>760</v>
      </c>
      <c r="Q576" s="443" t="s">
        <v>92</v>
      </c>
      <c r="R576" s="485" t="s">
        <v>730</v>
      </c>
    </row>
    <row r="577" spans="2:18" ht="15" customHeight="1" x14ac:dyDescent="0.2">
      <c r="B577" s="131">
        <v>568</v>
      </c>
      <c r="C577" s="492">
        <v>45409</v>
      </c>
      <c r="D577" s="450" t="s">
        <v>94</v>
      </c>
      <c r="E577" s="486" t="s">
        <v>748</v>
      </c>
      <c r="F577" s="450" t="s">
        <v>1073</v>
      </c>
      <c r="G577" s="486" t="s">
        <v>318</v>
      </c>
      <c r="H577" s="486" t="s">
        <v>722</v>
      </c>
      <c r="I577" s="486" t="s">
        <v>723</v>
      </c>
      <c r="J577" s="486" t="s">
        <v>724</v>
      </c>
      <c r="K577" s="486" t="s">
        <v>743</v>
      </c>
      <c r="L577" s="493">
        <v>6</v>
      </c>
      <c r="M577" s="450" t="s">
        <v>726</v>
      </c>
      <c r="N577" s="450" t="s">
        <v>727</v>
      </c>
      <c r="O577" s="450" t="s">
        <v>728</v>
      </c>
      <c r="P577" s="450" t="s">
        <v>760</v>
      </c>
      <c r="Q577" s="450" t="s">
        <v>92</v>
      </c>
      <c r="R577" s="475" t="s">
        <v>730</v>
      </c>
    </row>
    <row r="578" spans="2:18" x14ac:dyDescent="0.2">
      <c r="B578" s="131">
        <v>569</v>
      </c>
      <c r="C578" s="482">
        <v>45412</v>
      </c>
      <c r="D578" s="450" t="s">
        <v>94</v>
      </c>
      <c r="E578" s="483" t="s">
        <v>748</v>
      </c>
      <c r="F578" s="443" t="s">
        <v>1066</v>
      </c>
      <c r="G578" s="483" t="s">
        <v>318</v>
      </c>
      <c r="H578" s="483" t="s">
        <v>722</v>
      </c>
      <c r="I578" s="483" t="s">
        <v>723</v>
      </c>
      <c r="J578" s="483" t="s">
        <v>724</v>
      </c>
      <c r="K578" s="483" t="s">
        <v>743</v>
      </c>
      <c r="L578" s="484">
        <v>6</v>
      </c>
      <c r="M578" s="443" t="s">
        <v>726</v>
      </c>
      <c r="N578" s="443" t="s">
        <v>727</v>
      </c>
      <c r="O578" s="443" t="s">
        <v>728</v>
      </c>
      <c r="P578" s="443" t="s">
        <v>760</v>
      </c>
      <c r="Q578" s="443" t="s">
        <v>92</v>
      </c>
      <c r="R578" s="485" t="s">
        <v>730</v>
      </c>
    </row>
    <row r="579" spans="2:18" x14ac:dyDescent="0.2">
      <c r="B579" s="131">
        <v>570</v>
      </c>
      <c r="C579" s="482">
        <v>45412</v>
      </c>
      <c r="D579" s="450" t="s">
        <v>94</v>
      </c>
      <c r="E579" s="483" t="s">
        <v>748</v>
      </c>
      <c r="F579" s="443" t="s">
        <v>1074</v>
      </c>
      <c r="G579" s="483" t="s">
        <v>318</v>
      </c>
      <c r="H579" s="483" t="s">
        <v>722</v>
      </c>
      <c r="I579" s="483" t="s">
        <v>723</v>
      </c>
      <c r="J579" s="483" t="s">
        <v>724</v>
      </c>
      <c r="K579" s="483" t="s">
        <v>743</v>
      </c>
      <c r="L579" s="484">
        <v>6</v>
      </c>
      <c r="M579" s="443" t="s">
        <v>726</v>
      </c>
      <c r="N579" s="443" t="s">
        <v>727</v>
      </c>
      <c r="O579" s="443" t="s">
        <v>728</v>
      </c>
      <c r="P579" s="443" t="s">
        <v>760</v>
      </c>
      <c r="Q579" s="443" t="s">
        <v>92</v>
      </c>
      <c r="R579" s="485" t="s">
        <v>730</v>
      </c>
    </row>
    <row r="580" spans="2:18" x14ac:dyDescent="0.2">
      <c r="B580" s="131">
        <v>571</v>
      </c>
      <c r="C580" s="482">
        <v>45414</v>
      </c>
      <c r="D580" s="450" t="s">
        <v>76</v>
      </c>
      <c r="E580" s="483" t="s">
        <v>721</v>
      </c>
      <c r="F580" s="443" t="s">
        <v>829</v>
      </c>
      <c r="G580" s="483" t="s">
        <v>65</v>
      </c>
      <c r="H580" s="483" t="s">
        <v>722</v>
      </c>
      <c r="I580" s="483" t="s">
        <v>723</v>
      </c>
      <c r="J580" s="483" t="s">
        <v>724</v>
      </c>
      <c r="K580" s="483" t="s">
        <v>743</v>
      </c>
      <c r="L580" s="484">
        <v>3</v>
      </c>
      <c r="M580" s="443" t="s">
        <v>726</v>
      </c>
      <c r="N580" s="443" t="s">
        <v>727</v>
      </c>
      <c r="O580" s="443" t="s">
        <v>728</v>
      </c>
      <c r="P580" s="443" t="s">
        <v>997</v>
      </c>
      <c r="Q580" s="443" t="s">
        <v>92</v>
      </c>
      <c r="R580" s="485" t="s">
        <v>730</v>
      </c>
    </row>
    <row r="581" spans="2:18" x14ac:dyDescent="0.2">
      <c r="B581" s="131">
        <v>572</v>
      </c>
      <c r="C581" s="482">
        <v>45414</v>
      </c>
      <c r="D581" s="450" t="s">
        <v>76</v>
      </c>
      <c r="E581" s="483" t="s">
        <v>721</v>
      </c>
      <c r="F581" s="443" t="s">
        <v>757</v>
      </c>
      <c r="G581" s="483" t="s">
        <v>65</v>
      </c>
      <c r="H581" s="483" t="s">
        <v>722</v>
      </c>
      <c r="I581" s="483" t="s">
        <v>734</v>
      </c>
      <c r="J581" s="483" t="s">
        <v>1002</v>
      </c>
      <c r="K581" s="483" t="s">
        <v>743</v>
      </c>
      <c r="L581" s="484">
        <v>3</v>
      </c>
      <c r="M581" s="443" t="s">
        <v>726</v>
      </c>
      <c r="N581" s="443" t="s">
        <v>727</v>
      </c>
      <c r="O581" s="443" t="s">
        <v>728</v>
      </c>
      <c r="P581" s="443" t="s">
        <v>997</v>
      </c>
      <c r="Q581" s="443" t="s">
        <v>92</v>
      </c>
      <c r="R581" s="485" t="s">
        <v>730</v>
      </c>
    </row>
    <row r="582" spans="2:18" x14ac:dyDescent="0.2">
      <c r="B582" s="131">
        <v>573</v>
      </c>
      <c r="C582" s="482">
        <v>45414</v>
      </c>
      <c r="D582" s="450" t="s">
        <v>76</v>
      </c>
      <c r="E582" s="483" t="s">
        <v>721</v>
      </c>
      <c r="F582" s="443" t="s">
        <v>977</v>
      </c>
      <c r="G582" s="483" t="s">
        <v>65</v>
      </c>
      <c r="H582" s="483" t="s">
        <v>722</v>
      </c>
      <c r="I582" s="483" t="s">
        <v>723</v>
      </c>
      <c r="J582" s="483" t="s">
        <v>724</v>
      </c>
      <c r="K582" s="483" t="s">
        <v>743</v>
      </c>
      <c r="L582" s="484">
        <v>3</v>
      </c>
      <c r="M582" s="443" t="s">
        <v>726</v>
      </c>
      <c r="N582" s="443" t="s">
        <v>727</v>
      </c>
      <c r="O582" s="443" t="s">
        <v>728</v>
      </c>
      <c r="P582" s="443" t="s">
        <v>997</v>
      </c>
      <c r="Q582" s="443" t="s">
        <v>92</v>
      </c>
      <c r="R582" s="485" t="s">
        <v>730</v>
      </c>
    </row>
    <row r="583" spans="2:18" x14ac:dyDescent="0.2">
      <c r="B583" s="131">
        <v>574</v>
      </c>
      <c r="C583" s="482">
        <v>45414</v>
      </c>
      <c r="D583" s="450" t="s">
        <v>76</v>
      </c>
      <c r="E583" s="483" t="s">
        <v>721</v>
      </c>
      <c r="F583" s="443" t="s">
        <v>983</v>
      </c>
      <c r="G583" s="483" t="s">
        <v>65</v>
      </c>
      <c r="H583" s="483" t="s">
        <v>722</v>
      </c>
      <c r="I583" s="483" t="s">
        <v>723</v>
      </c>
      <c r="J583" s="483" t="s">
        <v>724</v>
      </c>
      <c r="K583" s="483" t="s">
        <v>743</v>
      </c>
      <c r="L583" s="484">
        <v>3</v>
      </c>
      <c r="M583" s="443" t="s">
        <v>726</v>
      </c>
      <c r="N583" s="443" t="s">
        <v>727</v>
      </c>
      <c r="O583" s="443" t="s">
        <v>728</v>
      </c>
      <c r="P583" s="443" t="s">
        <v>997</v>
      </c>
      <c r="Q583" s="443" t="s">
        <v>92</v>
      </c>
      <c r="R583" s="485" t="s">
        <v>730</v>
      </c>
    </row>
    <row r="584" spans="2:18" x14ac:dyDescent="0.2">
      <c r="B584" s="131">
        <v>575</v>
      </c>
      <c r="C584" s="482">
        <v>45414</v>
      </c>
      <c r="D584" s="450" t="s">
        <v>76</v>
      </c>
      <c r="E584" s="483" t="s">
        <v>721</v>
      </c>
      <c r="F584" s="443" t="s">
        <v>836</v>
      </c>
      <c r="G584" s="483" t="s">
        <v>65</v>
      </c>
      <c r="H584" s="483" t="s">
        <v>722</v>
      </c>
      <c r="I584" s="483" t="s">
        <v>734</v>
      </c>
      <c r="J584" s="483" t="s">
        <v>742</v>
      </c>
      <c r="K584" s="483" t="s">
        <v>743</v>
      </c>
      <c r="L584" s="484">
        <v>3</v>
      </c>
      <c r="M584" s="443" t="s">
        <v>726</v>
      </c>
      <c r="N584" s="443" t="s">
        <v>727</v>
      </c>
      <c r="O584" s="443" t="s">
        <v>728</v>
      </c>
      <c r="P584" s="443" t="s">
        <v>997</v>
      </c>
      <c r="Q584" s="443" t="s">
        <v>92</v>
      </c>
      <c r="R584" s="485" t="s">
        <v>730</v>
      </c>
    </row>
    <row r="585" spans="2:18" x14ac:dyDescent="0.2">
      <c r="B585" s="131">
        <v>576</v>
      </c>
      <c r="C585" s="482">
        <v>45414</v>
      </c>
      <c r="D585" s="450" t="s">
        <v>76</v>
      </c>
      <c r="E585" s="483" t="s">
        <v>721</v>
      </c>
      <c r="F585" s="443" t="s">
        <v>837</v>
      </c>
      <c r="G585" s="483" t="s">
        <v>65</v>
      </c>
      <c r="H585" s="483" t="s">
        <v>722</v>
      </c>
      <c r="I585" s="483" t="s">
        <v>734</v>
      </c>
      <c r="J585" s="483" t="s">
        <v>742</v>
      </c>
      <c r="K585" s="483" t="s">
        <v>743</v>
      </c>
      <c r="L585" s="484">
        <v>3</v>
      </c>
      <c r="M585" s="443" t="s">
        <v>726</v>
      </c>
      <c r="N585" s="443" t="s">
        <v>727</v>
      </c>
      <c r="O585" s="443" t="s">
        <v>728</v>
      </c>
      <c r="P585" s="443" t="s">
        <v>997</v>
      </c>
      <c r="Q585" s="443" t="s">
        <v>92</v>
      </c>
      <c r="R585" s="485" t="s">
        <v>730</v>
      </c>
    </row>
    <row r="586" spans="2:18" x14ac:dyDescent="0.2">
      <c r="B586" s="131">
        <v>577</v>
      </c>
      <c r="C586" s="482">
        <v>45414</v>
      </c>
      <c r="D586" s="450" t="s">
        <v>76</v>
      </c>
      <c r="E586" s="483" t="s">
        <v>721</v>
      </c>
      <c r="F586" s="443" t="s">
        <v>1075</v>
      </c>
      <c r="G586" s="483" t="s">
        <v>65</v>
      </c>
      <c r="H586" s="483" t="s">
        <v>722</v>
      </c>
      <c r="I586" s="483" t="s">
        <v>734</v>
      </c>
      <c r="J586" s="483" t="s">
        <v>742</v>
      </c>
      <c r="K586" s="483" t="s">
        <v>743</v>
      </c>
      <c r="L586" s="484">
        <v>3</v>
      </c>
      <c r="M586" s="443" t="s">
        <v>726</v>
      </c>
      <c r="N586" s="443" t="s">
        <v>727</v>
      </c>
      <c r="O586" s="443" t="s">
        <v>728</v>
      </c>
      <c r="P586" s="443" t="s">
        <v>997</v>
      </c>
      <c r="Q586" s="443" t="s">
        <v>92</v>
      </c>
      <c r="R586" s="485" t="s">
        <v>730</v>
      </c>
    </row>
    <row r="587" spans="2:18" x14ac:dyDescent="0.2">
      <c r="B587" s="131">
        <v>578</v>
      </c>
      <c r="C587" s="492">
        <v>45414</v>
      </c>
      <c r="D587" s="450" t="s">
        <v>76</v>
      </c>
      <c r="E587" s="486" t="s">
        <v>721</v>
      </c>
      <c r="F587" s="450" t="s">
        <v>898</v>
      </c>
      <c r="G587" s="486" t="s">
        <v>65</v>
      </c>
      <c r="H587" s="486" t="s">
        <v>722</v>
      </c>
      <c r="I587" s="486" t="s">
        <v>723</v>
      </c>
      <c r="J587" s="486" t="s">
        <v>724</v>
      </c>
      <c r="K587" s="486" t="s">
        <v>743</v>
      </c>
      <c r="L587" s="493">
        <v>3</v>
      </c>
      <c r="M587" s="450" t="s">
        <v>726</v>
      </c>
      <c r="N587" s="450" t="s">
        <v>727</v>
      </c>
      <c r="O587" s="450" t="s">
        <v>728</v>
      </c>
      <c r="P587" s="450" t="s">
        <v>997</v>
      </c>
      <c r="Q587" s="450" t="s">
        <v>92</v>
      </c>
      <c r="R587" s="475" t="s">
        <v>730</v>
      </c>
    </row>
    <row r="588" spans="2:18" x14ac:dyDescent="0.2">
      <c r="B588" s="131">
        <v>579</v>
      </c>
      <c r="C588" s="492">
        <v>45415</v>
      </c>
      <c r="D588" s="450" t="s">
        <v>94</v>
      </c>
      <c r="E588" s="483" t="s">
        <v>748</v>
      </c>
      <c r="F588" s="450" t="s">
        <v>1807</v>
      </c>
      <c r="G588" s="486" t="s">
        <v>1014</v>
      </c>
      <c r="H588" s="486" t="s">
        <v>722</v>
      </c>
      <c r="I588" s="486" t="s">
        <v>723</v>
      </c>
      <c r="J588" s="486" t="s">
        <v>724</v>
      </c>
      <c r="K588" s="486" t="s">
        <v>783</v>
      </c>
      <c r="L588" s="493">
        <v>3</v>
      </c>
      <c r="M588" s="450" t="s">
        <v>726</v>
      </c>
      <c r="N588" s="450" t="s">
        <v>727</v>
      </c>
      <c r="O588" s="450" t="s">
        <v>728</v>
      </c>
      <c r="P588" s="450" t="s">
        <v>997</v>
      </c>
      <c r="Q588" s="450" t="s">
        <v>92</v>
      </c>
      <c r="R588" s="475" t="s">
        <v>730</v>
      </c>
    </row>
    <row r="589" spans="2:18" x14ac:dyDescent="0.2">
      <c r="B589" s="131">
        <v>580</v>
      </c>
      <c r="C589" s="492">
        <v>45415</v>
      </c>
      <c r="D589" s="450" t="s">
        <v>76</v>
      </c>
      <c r="E589" s="486" t="s">
        <v>721</v>
      </c>
      <c r="F589" s="450" t="s">
        <v>1076</v>
      </c>
      <c r="G589" s="486" t="s">
        <v>65</v>
      </c>
      <c r="H589" s="486" t="s">
        <v>722</v>
      </c>
      <c r="I589" s="486" t="s">
        <v>734</v>
      </c>
      <c r="J589" s="486" t="s">
        <v>742</v>
      </c>
      <c r="K589" s="486" t="s">
        <v>743</v>
      </c>
      <c r="L589" s="493">
        <v>3</v>
      </c>
      <c r="M589" s="450" t="s">
        <v>726</v>
      </c>
      <c r="N589" s="450" t="s">
        <v>727</v>
      </c>
      <c r="O589" s="450" t="s">
        <v>728</v>
      </c>
      <c r="P589" s="450" t="s">
        <v>997</v>
      </c>
      <c r="Q589" s="450" t="s">
        <v>92</v>
      </c>
      <c r="R589" s="475" t="s">
        <v>730</v>
      </c>
    </row>
    <row r="590" spans="2:18" x14ac:dyDescent="0.2">
      <c r="B590" s="131">
        <v>581</v>
      </c>
      <c r="C590" s="492">
        <v>45415</v>
      </c>
      <c r="D590" s="450" t="s">
        <v>76</v>
      </c>
      <c r="E590" s="483" t="s">
        <v>721</v>
      </c>
      <c r="F590" s="443" t="s">
        <v>1077</v>
      </c>
      <c r="G590" s="486" t="s">
        <v>65</v>
      </c>
      <c r="H590" s="483" t="s">
        <v>733</v>
      </c>
      <c r="I590" s="486" t="s">
        <v>723</v>
      </c>
      <c r="J590" s="486" t="s">
        <v>764</v>
      </c>
      <c r="K590" s="486" t="s">
        <v>790</v>
      </c>
      <c r="L590" s="484">
        <v>3</v>
      </c>
      <c r="M590" s="443" t="s">
        <v>726</v>
      </c>
      <c r="N590" s="443" t="s">
        <v>736</v>
      </c>
      <c r="O590" s="443" t="s">
        <v>728</v>
      </c>
      <c r="P590" s="450" t="s">
        <v>997</v>
      </c>
      <c r="Q590" s="450" t="s">
        <v>92</v>
      </c>
      <c r="R590" s="475" t="s">
        <v>730</v>
      </c>
    </row>
    <row r="591" spans="2:18" x14ac:dyDescent="0.2">
      <c r="B591" s="131">
        <v>582</v>
      </c>
      <c r="C591" s="492">
        <v>45415</v>
      </c>
      <c r="D591" s="450" t="s">
        <v>76</v>
      </c>
      <c r="E591" s="483" t="s">
        <v>721</v>
      </c>
      <c r="F591" s="443" t="s">
        <v>1077</v>
      </c>
      <c r="G591" s="486" t="s">
        <v>65</v>
      </c>
      <c r="H591" s="483" t="s">
        <v>786</v>
      </c>
      <c r="I591" s="486" t="s">
        <v>723</v>
      </c>
      <c r="J591" s="486" t="s">
        <v>724</v>
      </c>
      <c r="K591" s="483" t="s">
        <v>937</v>
      </c>
      <c r="L591" s="484">
        <v>3</v>
      </c>
      <c r="M591" s="443" t="s">
        <v>726</v>
      </c>
      <c r="N591" s="443" t="s">
        <v>727</v>
      </c>
      <c r="O591" s="443" t="s">
        <v>728</v>
      </c>
      <c r="P591" s="450" t="s">
        <v>997</v>
      </c>
      <c r="Q591" s="450" t="s">
        <v>92</v>
      </c>
      <c r="R591" s="475" t="s">
        <v>730</v>
      </c>
    </row>
    <row r="592" spans="2:18" x14ac:dyDescent="0.2">
      <c r="B592" s="131">
        <v>583</v>
      </c>
      <c r="C592" s="492">
        <v>45415</v>
      </c>
      <c r="D592" s="450" t="s">
        <v>76</v>
      </c>
      <c r="E592" s="483" t="s">
        <v>721</v>
      </c>
      <c r="F592" s="443" t="s">
        <v>1078</v>
      </c>
      <c r="G592" s="486" t="s">
        <v>65</v>
      </c>
      <c r="H592" s="483" t="s">
        <v>733</v>
      </c>
      <c r="I592" s="486" t="s">
        <v>723</v>
      </c>
      <c r="J592" s="486" t="s">
        <v>764</v>
      </c>
      <c r="K592" s="483" t="s">
        <v>790</v>
      </c>
      <c r="L592" s="484">
        <v>3</v>
      </c>
      <c r="M592" s="443" t="s">
        <v>726</v>
      </c>
      <c r="N592" s="443" t="s">
        <v>736</v>
      </c>
      <c r="O592" s="443" t="s">
        <v>728</v>
      </c>
      <c r="P592" s="450" t="s">
        <v>997</v>
      </c>
      <c r="Q592" s="450" t="s">
        <v>92</v>
      </c>
      <c r="R592" s="475" t="s">
        <v>730</v>
      </c>
    </row>
    <row r="593" spans="2:18" x14ac:dyDescent="0.2">
      <c r="B593" s="131">
        <v>584</v>
      </c>
      <c r="C593" s="492">
        <v>45415</v>
      </c>
      <c r="D593" s="450" t="s">
        <v>76</v>
      </c>
      <c r="E593" s="486" t="s">
        <v>721</v>
      </c>
      <c r="F593" s="450" t="s">
        <v>1078</v>
      </c>
      <c r="G593" s="486" t="s">
        <v>65</v>
      </c>
      <c r="H593" s="486" t="s">
        <v>786</v>
      </c>
      <c r="I593" s="486" t="s">
        <v>723</v>
      </c>
      <c r="J593" s="486" t="s">
        <v>724</v>
      </c>
      <c r="K593" s="486" t="s">
        <v>937</v>
      </c>
      <c r="L593" s="493">
        <v>3</v>
      </c>
      <c r="M593" s="450" t="s">
        <v>726</v>
      </c>
      <c r="N593" s="450" t="s">
        <v>727</v>
      </c>
      <c r="O593" s="450" t="s">
        <v>728</v>
      </c>
      <c r="P593" s="450" t="s">
        <v>997</v>
      </c>
      <c r="Q593" s="450" t="s">
        <v>92</v>
      </c>
      <c r="R593" s="475" t="s">
        <v>730</v>
      </c>
    </row>
    <row r="594" spans="2:18" x14ac:dyDescent="0.2">
      <c r="B594" s="131">
        <v>585</v>
      </c>
      <c r="C594" s="492">
        <v>45416</v>
      </c>
      <c r="D594" s="450" t="s">
        <v>76</v>
      </c>
      <c r="E594" s="486" t="s">
        <v>721</v>
      </c>
      <c r="F594" s="450" t="s">
        <v>808</v>
      </c>
      <c r="G594" s="486" t="s">
        <v>65</v>
      </c>
      <c r="H594" s="486" t="s">
        <v>722</v>
      </c>
      <c r="I594" s="486" t="s">
        <v>723</v>
      </c>
      <c r="J594" s="486" t="s">
        <v>724</v>
      </c>
      <c r="K594" s="486" t="s">
        <v>743</v>
      </c>
      <c r="L594" s="493">
        <v>6</v>
      </c>
      <c r="M594" s="450" t="s">
        <v>726</v>
      </c>
      <c r="N594" s="450" t="s">
        <v>727</v>
      </c>
      <c r="O594" s="450" t="s">
        <v>728</v>
      </c>
      <c r="P594" s="450" t="s">
        <v>997</v>
      </c>
      <c r="Q594" s="450" t="s">
        <v>92</v>
      </c>
      <c r="R594" s="475" t="s">
        <v>730</v>
      </c>
    </row>
    <row r="595" spans="2:18" x14ac:dyDescent="0.2">
      <c r="B595" s="131">
        <v>586</v>
      </c>
      <c r="C595" s="492">
        <v>45416</v>
      </c>
      <c r="D595" s="450" t="s">
        <v>94</v>
      </c>
      <c r="E595" s="486" t="s">
        <v>748</v>
      </c>
      <c r="F595" s="450" t="s">
        <v>746</v>
      </c>
      <c r="G595" s="486" t="s">
        <v>1014</v>
      </c>
      <c r="H595" s="486" t="s">
        <v>722</v>
      </c>
      <c r="I595" s="486" t="s">
        <v>723</v>
      </c>
      <c r="J595" s="486" t="s">
        <v>724</v>
      </c>
      <c r="K595" s="486" t="s">
        <v>783</v>
      </c>
      <c r="L595" s="493">
        <v>3</v>
      </c>
      <c r="M595" s="450" t="s">
        <v>726</v>
      </c>
      <c r="N595" s="450" t="s">
        <v>727</v>
      </c>
      <c r="O595" s="450" t="s">
        <v>728</v>
      </c>
      <c r="P595" s="450" t="s">
        <v>997</v>
      </c>
      <c r="Q595" s="450" t="s">
        <v>92</v>
      </c>
      <c r="R595" s="475" t="s">
        <v>730</v>
      </c>
    </row>
    <row r="596" spans="2:18" x14ac:dyDescent="0.2">
      <c r="B596" s="131">
        <v>587</v>
      </c>
      <c r="C596" s="492">
        <v>45417</v>
      </c>
      <c r="D596" s="450" t="s">
        <v>94</v>
      </c>
      <c r="E596" s="486" t="s">
        <v>748</v>
      </c>
      <c r="F596" s="450" t="s">
        <v>919</v>
      </c>
      <c r="G596" s="486" t="s">
        <v>1014</v>
      </c>
      <c r="H596" s="486" t="s">
        <v>722</v>
      </c>
      <c r="I596" s="486" t="s">
        <v>723</v>
      </c>
      <c r="J596" s="486" t="s">
        <v>724</v>
      </c>
      <c r="K596" s="486" t="s">
        <v>937</v>
      </c>
      <c r="L596" s="493">
        <v>3</v>
      </c>
      <c r="M596" s="450" t="s">
        <v>726</v>
      </c>
      <c r="N596" s="450" t="s">
        <v>727</v>
      </c>
      <c r="O596" s="450" t="s">
        <v>728</v>
      </c>
      <c r="P596" s="450" t="s">
        <v>997</v>
      </c>
      <c r="Q596" s="450" t="s">
        <v>92</v>
      </c>
      <c r="R596" s="475" t="s">
        <v>730</v>
      </c>
    </row>
    <row r="597" spans="2:18" x14ac:dyDescent="0.2">
      <c r="B597" s="131">
        <v>588</v>
      </c>
      <c r="C597" s="492">
        <v>45417</v>
      </c>
      <c r="D597" s="450" t="s">
        <v>76</v>
      </c>
      <c r="E597" s="486" t="s">
        <v>721</v>
      </c>
      <c r="F597" s="443" t="s">
        <v>1077</v>
      </c>
      <c r="G597" s="486" t="s">
        <v>65</v>
      </c>
      <c r="H597" s="486" t="s">
        <v>722</v>
      </c>
      <c r="I597" s="486" t="s">
        <v>723</v>
      </c>
      <c r="J597" s="486" t="s">
        <v>724</v>
      </c>
      <c r="K597" s="486" t="s">
        <v>743</v>
      </c>
      <c r="L597" s="493">
        <v>6</v>
      </c>
      <c r="M597" s="450" t="s">
        <v>726</v>
      </c>
      <c r="N597" s="450" t="s">
        <v>727</v>
      </c>
      <c r="O597" s="450" t="s">
        <v>728</v>
      </c>
      <c r="P597" s="450" t="s">
        <v>997</v>
      </c>
      <c r="Q597" s="450" t="s">
        <v>92</v>
      </c>
      <c r="R597" s="475" t="s">
        <v>730</v>
      </c>
    </row>
    <row r="598" spans="2:18" x14ac:dyDescent="0.2">
      <c r="B598" s="131">
        <v>589</v>
      </c>
      <c r="C598" s="492">
        <v>45417</v>
      </c>
      <c r="D598" s="450" t="s">
        <v>76</v>
      </c>
      <c r="E598" s="486" t="s">
        <v>721</v>
      </c>
      <c r="F598" s="443" t="s">
        <v>1077</v>
      </c>
      <c r="G598" s="486" t="s">
        <v>65</v>
      </c>
      <c r="H598" s="486" t="s">
        <v>733</v>
      </c>
      <c r="I598" s="486" t="s">
        <v>723</v>
      </c>
      <c r="J598" s="486" t="s">
        <v>764</v>
      </c>
      <c r="K598" s="486" t="s">
        <v>738</v>
      </c>
      <c r="L598" s="493">
        <v>3</v>
      </c>
      <c r="M598" s="450" t="s">
        <v>726</v>
      </c>
      <c r="N598" s="450" t="s">
        <v>736</v>
      </c>
      <c r="O598" s="450" t="s">
        <v>728</v>
      </c>
      <c r="P598" s="450" t="s">
        <v>997</v>
      </c>
      <c r="Q598" s="450" t="s">
        <v>92</v>
      </c>
      <c r="R598" s="475" t="s">
        <v>730</v>
      </c>
    </row>
    <row r="599" spans="2:18" x14ac:dyDescent="0.2">
      <c r="B599" s="131">
        <v>590</v>
      </c>
      <c r="C599" s="492">
        <v>45417</v>
      </c>
      <c r="D599" s="450" t="s">
        <v>76</v>
      </c>
      <c r="E599" s="486" t="s">
        <v>721</v>
      </c>
      <c r="F599" s="443" t="s">
        <v>1077</v>
      </c>
      <c r="G599" s="486" t="s">
        <v>65</v>
      </c>
      <c r="H599" s="486" t="s">
        <v>786</v>
      </c>
      <c r="I599" s="486" t="s">
        <v>723</v>
      </c>
      <c r="J599" s="486" t="s">
        <v>724</v>
      </c>
      <c r="K599" s="486" t="s">
        <v>783</v>
      </c>
      <c r="L599" s="493">
        <v>3</v>
      </c>
      <c r="M599" s="450" t="s">
        <v>726</v>
      </c>
      <c r="N599" s="450" t="s">
        <v>727</v>
      </c>
      <c r="O599" s="450" t="s">
        <v>728</v>
      </c>
      <c r="P599" s="450" t="s">
        <v>997</v>
      </c>
      <c r="Q599" s="450" t="s">
        <v>92</v>
      </c>
      <c r="R599" s="475" t="s">
        <v>730</v>
      </c>
    </row>
    <row r="600" spans="2:18" x14ac:dyDescent="0.2">
      <c r="B600" s="131">
        <v>591</v>
      </c>
      <c r="C600" s="482">
        <v>45418</v>
      </c>
      <c r="D600" s="450" t="s">
        <v>76</v>
      </c>
      <c r="E600" s="483" t="s">
        <v>721</v>
      </c>
      <c r="F600" s="443" t="s">
        <v>830</v>
      </c>
      <c r="G600" s="483" t="s">
        <v>65</v>
      </c>
      <c r="H600" s="483" t="s">
        <v>722</v>
      </c>
      <c r="I600" s="483" t="s">
        <v>734</v>
      </c>
      <c r="J600" s="483" t="s">
        <v>1002</v>
      </c>
      <c r="K600" s="483" t="s">
        <v>743</v>
      </c>
      <c r="L600" s="484">
        <v>6</v>
      </c>
      <c r="M600" s="443" t="s">
        <v>726</v>
      </c>
      <c r="N600" s="443" t="s">
        <v>727</v>
      </c>
      <c r="O600" s="443" t="s">
        <v>728</v>
      </c>
      <c r="P600" s="443" t="s">
        <v>997</v>
      </c>
      <c r="Q600" s="443" t="s">
        <v>92</v>
      </c>
      <c r="R600" s="485" t="s">
        <v>730</v>
      </c>
    </row>
    <row r="601" spans="2:18" x14ac:dyDescent="0.2">
      <c r="B601" s="131">
        <v>592</v>
      </c>
      <c r="C601" s="482">
        <v>45418</v>
      </c>
      <c r="D601" s="450" t="s">
        <v>76</v>
      </c>
      <c r="E601" s="483" t="s">
        <v>721</v>
      </c>
      <c r="F601" s="443" t="s">
        <v>962</v>
      </c>
      <c r="G601" s="483" t="s">
        <v>65</v>
      </c>
      <c r="H601" s="483" t="s">
        <v>722</v>
      </c>
      <c r="I601" s="483" t="s">
        <v>723</v>
      </c>
      <c r="J601" s="483" t="s">
        <v>724</v>
      </c>
      <c r="K601" s="483" t="s">
        <v>743</v>
      </c>
      <c r="L601" s="484">
        <v>6</v>
      </c>
      <c r="M601" s="443" t="s">
        <v>726</v>
      </c>
      <c r="N601" s="443" t="s">
        <v>727</v>
      </c>
      <c r="O601" s="443" t="s">
        <v>728</v>
      </c>
      <c r="P601" s="443" t="s">
        <v>997</v>
      </c>
      <c r="Q601" s="443" t="s">
        <v>92</v>
      </c>
      <c r="R601" s="485" t="s">
        <v>730</v>
      </c>
    </row>
    <row r="602" spans="2:18" x14ac:dyDescent="0.2">
      <c r="B602" s="131">
        <v>593</v>
      </c>
      <c r="C602" s="482">
        <v>45418</v>
      </c>
      <c r="D602" s="450" t="s">
        <v>76</v>
      </c>
      <c r="E602" s="483" t="s">
        <v>721</v>
      </c>
      <c r="F602" s="443" t="s">
        <v>827</v>
      </c>
      <c r="G602" s="483" t="s">
        <v>65</v>
      </c>
      <c r="H602" s="483" t="s">
        <v>722</v>
      </c>
      <c r="I602" s="483" t="s">
        <v>723</v>
      </c>
      <c r="J602" s="483" t="s">
        <v>724</v>
      </c>
      <c r="K602" s="483" t="s">
        <v>743</v>
      </c>
      <c r="L602" s="484">
        <v>6</v>
      </c>
      <c r="M602" s="443" t="s">
        <v>726</v>
      </c>
      <c r="N602" s="443" t="s">
        <v>727</v>
      </c>
      <c r="O602" s="443" t="s">
        <v>728</v>
      </c>
      <c r="P602" s="443" t="s">
        <v>997</v>
      </c>
      <c r="Q602" s="443" t="s">
        <v>92</v>
      </c>
      <c r="R602" s="485" t="s">
        <v>730</v>
      </c>
    </row>
    <row r="603" spans="2:18" x14ac:dyDescent="0.2">
      <c r="B603" s="131">
        <v>594</v>
      </c>
      <c r="C603" s="482">
        <v>45418</v>
      </c>
      <c r="D603" s="450" t="s">
        <v>76</v>
      </c>
      <c r="E603" s="483" t="s">
        <v>721</v>
      </c>
      <c r="F603" s="443" t="s">
        <v>759</v>
      </c>
      <c r="G603" s="483" t="s">
        <v>65</v>
      </c>
      <c r="H603" s="483" t="s">
        <v>722</v>
      </c>
      <c r="I603" s="483" t="s">
        <v>723</v>
      </c>
      <c r="J603" s="483" t="s">
        <v>724</v>
      </c>
      <c r="K603" s="483" t="s">
        <v>743</v>
      </c>
      <c r="L603" s="484">
        <v>6</v>
      </c>
      <c r="M603" s="443" t="s">
        <v>726</v>
      </c>
      <c r="N603" s="443" t="s">
        <v>727</v>
      </c>
      <c r="O603" s="443" t="s">
        <v>728</v>
      </c>
      <c r="P603" s="443" t="s">
        <v>997</v>
      </c>
      <c r="Q603" s="443" t="s">
        <v>92</v>
      </c>
      <c r="R603" s="485" t="s">
        <v>730</v>
      </c>
    </row>
    <row r="604" spans="2:18" x14ac:dyDescent="0.2">
      <c r="B604" s="131">
        <v>595</v>
      </c>
      <c r="C604" s="482">
        <v>45419</v>
      </c>
      <c r="D604" s="450" t="s">
        <v>76</v>
      </c>
      <c r="E604" s="483" t="s">
        <v>721</v>
      </c>
      <c r="F604" s="443" t="s">
        <v>986</v>
      </c>
      <c r="G604" s="483" t="s">
        <v>65</v>
      </c>
      <c r="H604" s="483" t="s">
        <v>722</v>
      </c>
      <c r="I604" s="483" t="s">
        <v>723</v>
      </c>
      <c r="J604" s="483" t="s">
        <v>879</v>
      </c>
      <c r="K604" s="483" t="s">
        <v>743</v>
      </c>
      <c r="L604" s="484">
        <v>6</v>
      </c>
      <c r="M604" s="443" t="s">
        <v>726</v>
      </c>
      <c r="N604" s="443" t="s">
        <v>727</v>
      </c>
      <c r="O604" s="443" t="s">
        <v>728</v>
      </c>
      <c r="P604" s="443" t="s">
        <v>997</v>
      </c>
      <c r="Q604" s="443" t="s">
        <v>92</v>
      </c>
      <c r="R604" s="485" t="s">
        <v>730</v>
      </c>
    </row>
    <row r="605" spans="2:18" x14ac:dyDescent="0.2">
      <c r="B605" s="131">
        <v>596</v>
      </c>
      <c r="C605" s="482">
        <v>45419</v>
      </c>
      <c r="D605" s="450" t="s">
        <v>76</v>
      </c>
      <c r="E605" s="483" t="s">
        <v>721</v>
      </c>
      <c r="F605" s="443" t="s">
        <v>863</v>
      </c>
      <c r="G605" s="483" t="s">
        <v>65</v>
      </c>
      <c r="H605" s="483" t="s">
        <v>722</v>
      </c>
      <c r="I605" s="483" t="s">
        <v>723</v>
      </c>
      <c r="J605" s="483" t="s">
        <v>724</v>
      </c>
      <c r="K605" s="483" t="s">
        <v>743</v>
      </c>
      <c r="L605" s="484">
        <v>3</v>
      </c>
      <c r="M605" s="443" t="s">
        <v>726</v>
      </c>
      <c r="N605" s="443" t="s">
        <v>727</v>
      </c>
      <c r="O605" s="443" t="s">
        <v>728</v>
      </c>
      <c r="P605" s="443" t="s">
        <v>997</v>
      </c>
      <c r="Q605" s="443" t="s">
        <v>92</v>
      </c>
      <c r="R605" s="485" t="s">
        <v>730</v>
      </c>
    </row>
    <row r="606" spans="2:18" x14ac:dyDescent="0.2">
      <c r="B606" s="131">
        <v>597</v>
      </c>
      <c r="C606" s="482">
        <v>45419</v>
      </c>
      <c r="D606" s="450" t="s">
        <v>76</v>
      </c>
      <c r="E606" s="483" t="s">
        <v>721</v>
      </c>
      <c r="F606" s="443" t="s">
        <v>1035</v>
      </c>
      <c r="G606" s="483" t="s">
        <v>65</v>
      </c>
      <c r="H606" s="483" t="s">
        <v>722</v>
      </c>
      <c r="I606" s="483" t="s">
        <v>723</v>
      </c>
      <c r="J606" s="483" t="s">
        <v>724</v>
      </c>
      <c r="K606" s="483" t="s">
        <v>743</v>
      </c>
      <c r="L606" s="484">
        <v>3</v>
      </c>
      <c r="M606" s="443" t="s">
        <v>726</v>
      </c>
      <c r="N606" s="443" t="s">
        <v>727</v>
      </c>
      <c r="O606" s="443" t="s">
        <v>728</v>
      </c>
      <c r="P606" s="443" t="s">
        <v>997</v>
      </c>
      <c r="Q606" s="443" t="s">
        <v>92</v>
      </c>
      <c r="R606" s="485" t="s">
        <v>730</v>
      </c>
    </row>
    <row r="607" spans="2:18" x14ac:dyDescent="0.2">
      <c r="B607" s="131">
        <v>598</v>
      </c>
      <c r="C607" s="482">
        <v>45419</v>
      </c>
      <c r="D607" s="450" t="s">
        <v>76</v>
      </c>
      <c r="E607" s="483" t="s">
        <v>721</v>
      </c>
      <c r="F607" s="443" t="s">
        <v>767</v>
      </c>
      <c r="G607" s="483" t="s">
        <v>65</v>
      </c>
      <c r="H607" s="483" t="s">
        <v>722</v>
      </c>
      <c r="I607" s="483" t="s">
        <v>734</v>
      </c>
      <c r="J607" s="483" t="s">
        <v>742</v>
      </c>
      <c r="K607" s="483" t="s">
        <v>743</v>
      </c>
      <c r="L607" s="484">
        <v>6</v>
      </c>
      <c r="M607" s="443" t="s">
        <v>726</v>
      </c>
      <c r="N607" s="443" t="s">
        <v>727</v>
      </c>
      <c r="O607" s="443" t="s">
        <v>728</v>
      </c>
      <c r="P607" s="443" t="s">
        <v>997</v>
      </c>
      <c r="Q607" s="443" t="s">
        <v>92</v>
      </c>
      <c r="R607" s="485" t="s">
        <v>730</v>
      </c>
    </row>
    <row r="608" spans="2:18" x14ac:dyDescent="0.2">
      <c r="B608" s="131">
        <v>599</v>
      </c>
      <c r="C608" s="482">
        <v>45419</v>
      </c>
      <c r="D608" s="450" t="s">
        <v>76</v>
      </c>
      <c r="E608" s="483" t="s">
        <v>721</v>
      </c>
      <c r="F608" s="443" t="s">
        <v>773</v>
      </c>
      <c r="G608" s="483" t="s">
        <v>65</v>
      </c>
      <c r="H608" s="483" t="s">
        <v>722</v>
      </c>
      <c r="I608" s="483" t="s">
        <v>723</v>
      </c>
      <c r="J608" s="483" t="s">
        <v>724</v>
      </c>
      <c r="K608" s="483" t="s">
        <v>743</v>
      </c>
      <c r="L608" s="484">
        <v>6</v>
      </c>
      <c r="M608" s="443" t="s">
        <v>726</v>
      </c>
      <c r="N608" s="443" t="s">
        <v>727</v>
      </c>
      <c r="O608" s="443" t="s">
        <v>728</v>
      </c>
      <c r="P608" s="443" t="s">
        <v>997</v>
      </c>
      <c r="Q608" s="443" t="s">
        <v>92</v>
      </c>
      <c r="R608" s="485" t="s">
        <v>730</v>
      </c>
    </row>
    <row r="609" spans="2:18" x14ac:dyDescent="0.2">
      <c r="B609" s="131">
        <v>600</v>
      </c>
      <c r="C609" s="482">
        <v>45420</v>
      </c>
      <c r="D609" s="450" t="s">
        <v>76</v>
      </c>
      <c r="E609" s="483" t="s">
        <v>721</v>
      </c>
      <c r="F609" s="443" t="s">
        <v>861</v>
      </c>
      <c r="G609" s="483" t="s">
        <v>65</v>
      </c>
      <c r="H609" s="483" t="s">
        <v>722</v>
      </c>
      <c r="I609" s="483" t="s">
        <v>723</v>
      </c>
      <c r="J609" s="483" t="s">
        <v>724</v>
      </c>
      <c r="K609" s="483" t="s">
        <v>743</v>
      </c>
      <c r="L609" s="484">
        <v>3</v>
      </c>
      <c r="M609" s="443" t="s">
        <v>726</v>
      </c>
      <c r="N609" s="443" t="s">
        <v>727</v>
      </c>
      <c r="O609" s="443" t="s">
        <v>728</v>
      </c>
      <c r="P609" s="443" t="s">
        <v>997</v>
      </c>
      <c r="Q609" s="443" t="s">
        <v>92</v>
      </c>
      <c r="R609" s="485" t="s">
        <v>730</v>
      </c>
    </row>
    <row r="610" spans="2:18" x14ac:dyDescent="0.2">
      <c r="B610" s="131">
        <v>601</v>
      </c>
      <c r="C610" s="482">
        <v>45420</v>
      </c>
      <c r="D610" s="450" t="s">
        <v>76</v>
      </c>
      <c r="E610" s="483" t="s">
        <v>721</v>
      </c>
      <c r="F610" s="443" t="s">
        <v>861</v>
      </c>
      <c r="G610" s="483" t="s">
        <v>65</v>
      </c>
      <c r="H610" s="483" t="s">
        <v>722</v>
      </c>
      <c r="I610" s="483" t="s">
        <v>723</v>
      </c>
      <c r="J610" s="483" t="s">
        <v>724</v>
      </c>
      <c r="K610" s="483" t="s">
        <v>735</v>
      </c>
      <c r="L610" s="484">
        <v>3</v>
      </c>
      <c r="M610" s="443" t="s">
        <v>726</v>
      </c>
      <c r="N610" s="443" t="s">
        <v>727</v>
      </c>
      <c r="O610" s="443" t="s">
        <v>728</v>
      </c>
      <c r="P610" s="443" t="s">
        <v>997</v>
      </c>
      <c r="Q610" s="443" t="s">
        <v>92</v>
      </c>
      <c r="R610" s="485" t="s">
        <v>730</v>
      </c>
    </row>
    <row r="611" spans="2:18" x14ac:dyDescent="0.2">
      <c r="B611" s="131">
        <v>602</v>
      </c>
      <c r="C611" s="482">
        <v>45420</v>
      </c>
      <c r="D611" s="450" t="s">
        <v>76</v>
      </c>
      <c r="E611" s="483" t="s">
        <v>721</v>
      </c>
      <c r="F611" s="443" t="s">
        <v>1079</v>
      </c>
      <c r="G611" s="483" t="s">
        <v>65</v>
      </c>
      <c r="H611" s="483" t="s">
        <v>722</v>
      </c>
      <c r="I611" s="483" t="s">
        <v>723</v>
      </c>
      <c r="J611" s="483" t="s">
        <v>724</v>
      </c>
      <c r="K611" s="483" t="s">
        <v>743</v>
      </c>
      <c r="L611" s="484">
        <v>6</v>
      </c>
      <c r="M611" s="443" t="s">
        <v>726</v>
      </c>
      <c r="N611" s="443" t="s">
        <v>727</v>
      </c>
      <c r="O611" s="443" t="s">
        <v>728</v>
      </c>
      <c r="P611" s="443" t="s">
        <v>997</v>
      </c>
      <c r="Q611" s="443" t="s">
        <v>92</v>
      </c>
      <c r="R611" s="485" t="s">
        <v>730</v>
      </c>
    </row>
    <row r="612" spans="2:18" x14ac:dyDescent="0.2">
      <c r="B612" s="131">
        <v>603</v>
      </c>
      <c r="C612" s="482">
        <v>45420</v>
      </c>
      <c r="D612" s="450" t="s">
        <v>76</v>
      </c>
      <c r="E612" s="483" t="s">
        <v>721</v>
      </c>
      <c r="F612" s="443" t="s">
        <v>899</v>
      </c>
      <c r="G612" s="483" t="s">
        <v>65</v>
      </c>
      <c r="H612" s="483" t="s">
        <v>722</v>
      </c>
      <c r="I612" s="483" t="s">
        <v>723</v>
      </c>
      <c r="J612" s="483" t="s">
        <v>724</v>
      </c>
      <c r="K612" s="483" t="s">
        <v>743</v>
      </c>
      <c r="L612" s="484">
        <v>9</v>
      </c>
      <c r="M612" s="443" t="s">
        <v>726</v>
      </c>
      <c r="N612" s="443" t="s">
        <v>727</v>
      </c>
      <c r="O612" s="443" t="s">
        <v>728</v>
      </c>
      <c r="P612" s="443" t="s">
        <v>997</v>
      </c>
      <c r="Q612" s="443" t="s">
        <v>92</v>
      </c>
      <c r="R612" s="485" t="s">
        <v>730</v>
      </c>
    </row>
    <row r="613" spans="2:18" x14ac:dyDescent="0.2">
      <c r="B613" s="131">
        <v>604</v>
      </c>
      <c r="C613" s="482">
        <v>45421</v>
      </c>
      <c r="D613" s="450" t="s">
        <v>76</v>
      </c>
      <c r="E613" s="483" t="s">
        <v>721</v>
      </c>
      <c r="F613" s="443" t="s">
        <v>803</v>
      </c>
      <c r="G613" s="483" t="s">
        <v>65</v>
      </c>
      <c r="H613" s="483" t="s">
        <v>722</v>
      </c>
      <c r="I613" s="483" t="s">
        <v>723</v>
      </c>
      <c r="J613" s="483" t="s">
        <v>724</v>
      </c>
      <c r="K613" s="483" t="s">
        <v>743</v>
      </c>
      <c r="L613" s="484">
        <v>3</v>
      </c>
      <c r="M613" s="443" t="s">
        <v>726</v>
      </c>
      <c r="N613" s="443" t="s">
        <v>727</v>
      </c>
      <c r="O613" s="443" t="s">
        <v>728</v>
      </c>
      <c r="P613" s="443" t="s">
        <v>997</v>
      </c>
      <c r="Q613" s="443" t="s">
        <v>92</v>
      </c>
      <c r="R613" s="485" t="s">
        <v>1131</v>
      </c>
    </row>
    <row r="614" spans="2:18" x14ac:dyDescent="0.2">
      <c r="B614" s="131">
        <v>605</v>
      </c>
      <c r="C614" s="482">
        <v>45421</v>
      </c>
      <c r="D614" s="450" t="s">
        <v>76</v>
      </c>
      <c r="E614" s="483" t="s">
        <v>721</v>
      </c>
      <c r="F614" s="443" t="s">
        <v>803</v>
      </c>
      <c r="G614" s="483" t="s">
        <v>65</v>
      </c>
      <c r="H614" s="483" t="s">
        <v>722</v>
      </c>
      <c r="I614" s="483" t="s">
        <v>723</v>
      </c>
      <c r="J614" s="483" t="s">
        <v>724</v>
      </c>
      <c r="K614" s="483" t="s">
        <v>725</v>
      </c>
      <c r="L614" s="484">
        <v>3</v>
      </c>
      <c r="M614" s="443" t="s">
        <v>726</v>
      </c>
      <c r="N614" s="443" t="s">
        <v>727</v>
      </c>
      <c r="O614" s="443" t="s">
        <v>728</v>
      </c>
      <c r="P614" s="443" t="s">
        <v>997</v>
      </c>
      <c r="Q614" s="443" t="s">
        <v>92</v>
      </c>
      <c r="R614" s="485" t="s">
        <v>730</v>
      </c>
    </row>
    <row r="615" spans="2:18" x14ac:dyDescent="0.2">
      <c r="B615" s="131">
        <v>606</v>
      </c>
      <c r="C615" s="482">
        <v>45421</v>
      </c>
      <c r="D615" s="450" t="s">
        <v>76</v>
      </c>
      <c r="E615" s="483" t="s">
        <v>721</v>
      </c>
      <c r="F615" s="443" t="s">
        <v>804</v>
      </c>
      <c r="G615" s="483" t="s">
        <v>65</v>
      </c>
      <c r="H615" s="483" t="s">
        <v>722</v>
      </c>
      <c r="I615" s="483" t="s">
        <v>734</v>
      </c>
      <c r="J615" s="483" t="s">
        <v>742</v>
      </c>
      <c r="K615" s="483" t="s">
        <v>743</v>
      </c>
      <c r="L615" s="484">
        <v>3</v>
      </c>
      <c r="M615" s="443" t="s">
        <v>726</v>
      </c>
      <c r="N615" s="443" t="s">
        <v>727</v>
      </c>
      <c r="O615" s="443" t="s">
        <v>728</v>
      </c>
      <c r="P615" s="443" t="s">
        <v>997</v>
      </c>
      <c r="Q615" s="443" t="s">
        <v>92</v>
      </c>
      <c r="R615" s="485" t="s">
        <v>1131</v>
      </c>
    </row>
    <row r="616" spans="2:18" x14ac:dyDescent="0.2">
      <c r="B616" s="131">
        <v>607</v>
      </c>
      <c r="C616" s="482">
        <v>45421</v>
      </c>
      <c r="D616" s="450" t="s">
        <v>76</v>
      </c>
      <c r="E616" s="483" t="s">
        <v>721</v>
      </c>
      <c r="F616" s="443" t="s">
        <v>908</v>
      </c>
      <c r="G616" s="483" t="s">
        <v>65</v>
      </c>
      <c r="H616" s="483" t="s">
        <v>722</v>
      </c>
      <c r="I616" s="483" t="s">
        <v>723</v>
      </c>
      <c r="J616" s="483" t="s">
        <v>724</v>
      </c>
      <c r="K616" s="483" t="s">
        <v>743</v>
      </c>
      <c r="L616" s="484">
        <v>3</v>
      </c>
      <c r="M616" s="443" t="s">
        <v>726</v>
      </c>
      <c r="N616" s="443" t="s">
        <v>727</v>
      </c>
      <c r="O616" s="443" t="s">
        <v>728</v>
      </c>
      <c r="P616" s="443" t="s">
        <v>997</v>
      </c>
      <c r="Q616" s="443" t="s">
        <v>92</v>
      </c>
      <c r="R616" s="485" t="s">
        <v>730</v>
      </c>
    </row>
    <row r="617" spans="2:18" x14ac:dyDescent="0.2">
      <c r="B617" s="131">
        <v>608</v>
      </c>
      <c r="C617" s="482">
        <v>45421</v>
      </c>
      <c r="D617" s="450" t="s">
        <v>76</v>
      </c>
      <c r="E617" s="483" t="s">
        <v>721</v>
      </c>
      <c r="F617" s="443" t="s">
        <v>961</v>
      </c>
      <c r="G617" s="483" t="s">
        <v>65</v>
      </c>
      <c r="H617" s="483" t="s">
        <v>722</v>
      </c>
      <c r="I617" s="483" t="s">
        <v>723</v>
      </c>
      <c r="J617" s="483" t="s">
        <v>724</v>
      </c>
      <c r="K617" s="483" t="s">
        <v>743</v>
      </c>
      <c r="L617" s="484">
        <v>3</v>
      </c>
      <c r="M617" s="443" t="s">
        <v>726</v>
      </c>
      <c r="N617" s="443" t="s">
        <v>727</v>
      </c>
      <c r="O617" s="443" t="s">
        <v>728</v>
      </c>
      <c r="P617" s="443" t="s">
        <v>997</v>
      </c>
      <c r="Q617" s="443" t="s">
        <v>92</v>
      </c>
      <c r="R617" s="485" t="s">
        <v>1131</v>
      </c>
    </row>
    <row r="618" spans="2:18" x14ac:dyDescent="0.2">
      <c r="B618" s="131">
        <v>609</v>
      </c>
      <c r="C618" s="482">
        <v>45421</v>
      </c>
      <c r="D618" s="450" t="s">
        <v>76</v>
      </c>
      <c r="E618" s="483" t="s">
        <v>721</v>
      </c>
      <c r="F618" s="443" t="s">
        <v>784</v>
      </c>
      <c r="G618" s="483" t="s">
        <v>65</v>
      </c>
      <c r="H618" s="483" t="s">
        <v>722</v>
      </c>
      <c r="I618" s="483" t="s">
        <v>723</v>
      </c>
      <c r="J618" s="483" t="s">
        <v>724</v>
      </c>
      <c r="K618" s="483" t="s">
        <v>743</v>
      </c>
      <c r="L618" s="484">
        <v>3</v>
      </c>
      <c r="M618" s="443" t="s">
        <v>726</v>
      </c>
      <c r="N618" s="443" t="s">
        <v>727</v>
      </c>
      <c r="O618" s="443" t="s">
        <v>728</v>
      </c>
      <c r="P618" s="443" t="s">
        <v>997</v>
      </c>
      <c r="Q618" s="443" t="s">
        <v>92</v>
      </c>
      <c r="R618" s="485" t="s">
        <v>1131</v>
      </c>
    </row>
    <row r="619" spans="2:18" x14ac:dyDescent="0.2">
      <c r="B619" s="131">
        <v>610</v>
      </c>
      <c r="C619" s="482">
        <v>45421</v>
      </c>
      <c r="D619" s="450" t="s">
        <v>94</v>
      </c>
      <c r="E619" s="483" t="s">
        <v>748</v>
      </c>
      <c r="F619" s="443" t="s">
        <v>1080</v>
      </c>
      <c r="G619" s="483" t="s">
        <v>318</v>
      </c>
      <c r="H619" s="483" t="s">
        <v>722</v>
      </c>
      <c r="I619" s="483" t="s">
        <v>723</v>
      </c>
      <c r="J619" s="483" t="s">
        <v>724</v>
      </c>
      <c r="K619" s="483" t="s">
        <v>743</v>
      </c>
      <c r="L619" s="484">
        <v>6</v>
      </c>
      <c r="M619" s="443" t="s">
        <v>726</v>
      </c>
      <c r="N619" s="443" t="s">
        <v>727</v>
      </c>
      <c r="O619" s="443" t="s">
        <v>728</v>
      </c>
      <c r="P619" s="443" t="s">
        <v>760</v>
      </c>
      <c r="Q619" s="443" t="s">
        <v>92</v>
      </c>
      <c r="R619" s="485" t="s">
        <v>730</v>
      </c>
    </row>
    <row r="620" spans="2:18" x14ac:dyDescent="0.2">
      <c r="B620" s="131">
        <v>611</v>
      </c>
      <c r="C620" s="492">
        <v>45421</v>
      </c>
      <c r="D620" s="450" t="s">
        <v>94</v>
      </c>
      <c r="E620" s="486" t="s">
        <v>748</v>
      </c>
      <c r="F620" s="450" t="s">
        <v>858</v>
      </c>
      <c r="G620" s="486" t="s">
        <v>318</v>
      </c>
      <c r="H620" s="486" t="s">
        <v>722</v>
      </c>
      <c r="I620" s="486" t="s">
        <v>723</v>
      </c>
      <c r="J620" s="486" t="s">
        <v>724</v>
      </c>
      <c r="K620" s="486" t="s">
        <v>743</v>
      </c>
      <c r="L620" s="493">
        <v>6</v>
      </c>
      <c r="M620" s="450" t="s">
        <v>726</v>
      </c>
      <c r="N620" s="450" t="s">
        <v>727</v>
      </c>
      <c r="O620" s="450" t="s">
        <v>728</v>
      </c>
      <c r="P620" s="450" t="s">
        <v>760</v>
      </c>
      <c r="Q620" s="450" t="s">
        <v>92</v>
      </c>
      <c r="R620" s="475" t="s">
        <v>730</v>
      </c>
    </row>
    <row r="621" spans="2:18" x14ac:dyDescent="0.2">
      <c r="B621" s="131">
        <v>612</v>
      </c>
      <c r="C621" s="482">
        <v>45422</v>
      </c>
      <c r="D621" s="450" t="s">
        <v>76</v>
      </c>
      <c r="E621" s="483" t="s">
        <v>721</v>
      </c>
      <c r="F621" s="443" t="s">
        <v>899</v>
      </c>
      <c r="G621" s="483" t="s">
        <v>65</v>
      </c>
      <c r="H621" s="483" t="s">
        <v>722</v>
      </c>
      <c r="I621" s="483" t="s">
        <v>734</v>
      </c>
      <c r="J621" s="483" t="s">
        <v>742</v>
      </c>
      <c r="K621" s="483" t="s">
        <v>725</v>
      </c>
      <c r="L621" s="484">
        <v>3</v>
      </c>
      <c r="M621" s="443" t="s">
        <v>726</v>
      </c>
      <c r="N621" s="443" t="s">
        <v>727</v>
      </c>
      <c r="O621" s="443" t="s">
        <v>728</v>
      </c>
      <c r="P621" s="443" t="s">
        <v>997</v>
      </c>
      <c r="Q621" s="443" t="s">
        <v>92</v>
      </c>
      <c r="R621" s="475" t="s">
        <v>1013</v>
      </c>
    </row>
    <row r="622" spans="2:18" x14ac:dyDescent="0.2">
      <c r="B622" s="131">
        <v>613</v>
      </c>
      <c r="C622" s="482">
        <v>45422</v>
      </c>
      <c r="D622" s="450" t="s">
        <v>76</v>
      </c>
      <c r="E622" s="483" t="s">
        <v>721</v>
      </c>
      <c r="F622" s="443" t="s">
        <v>1100</v>
      </c>
      <c r="G622" s="483" t="s">
        <v>65</v>
      </c>
      <c r="H622" s="483" t="s">
        <v>722</v>
      </c>
      <c r="I622" s="483" t="s">
        <v>734</v>
      </c>
      <c r="J622" s="483" t="s">
        <v>862</v>
      </c>
      <c r="K622" s="483" t="s">
        <v>735</v>
      </c>
      <c r="L622" s="484">
        <v>3</v>
      </c>
      <c r="M622" s="443" t="s">
        <v>726</v>
      </c>
      <c r="N622" s="443" t="s">
        <v>727</v>
      </c>
      <c r="O622" s="443" t="s">
        <v>728</v>
      </c>
      <c r="P622" s="443" t="s">
        <v>997</v>
      </c>
      <c r="Q622" s="443" t="s">
        <v>92</v>
      </c>
      <c r="R622" s="485" t="s">
        <v>1731</v>
      </c>
    </row>
    <row r="623" spans="2:18" x14ac:dyDescent="0.2">
      <c r="B623" s="131">
        <v>614</v>
      </c>
      <c r="C623" s="482">
        <v>45422</v>
      </c>
      <c r="D623" s="450" t="s">
        <v>76</v>
      </c>
      <c r="E623" s="483" t="s">
        <v>721</v>
      </c>
      <c r="F623" s="443" t="s">
        <v>1021</v>
      </c>
      <c r="G623" s="483" t="s">
        <v>65</v>
      </c>
      <c r="H623" s="483" t="s">
        <v>722</v>
      </c>
      <c r="I623" s="483" t="s">
        <v>734</v>
      </c>
      <c r="J623" s="483" t="s">
        <v>862</v>
      </c>
      <c r="K623" s="483" t="s">
        <v>735</v>
      </c>
      <c r="L623" s="484">
        <v>3</v>
      </c>
      <c r="M623" s="443" t="s">
        <v>726</v>
      </c>
      <c r="N623" s="443" t="s">
        <v>727</v>
      </c>
      <c r="O623" s="443" t="s">
        <v>728</v>
      </c>
      <c r="P623" s="443" t="s">
        <v>997</v>
      </c>
      <c r="Q623" s="443" t="s">
        <v>92</v>
      </c>
      <c r="R623" s="485" t="s">
        <v>1731</v>
      </c>
    </row>
    <row r="624" spans="2:18" x14ac:dyDescent="0.2">
      <c r="B624" s="131">
        <v>615</v>
      </c>
      <c r="C624" s="482">
        <v>45422</v>
      </c>
      <c r="D624" s="450" t="s">
        <v>76</v>
      </c>
      <c r="E624" s="483" t="s">
        <v>721</v>
      </c>
      <c r="F624" s="443" t="s">
        <v>1012</v>
      </c>
      <c r="G624" s="483" t="s">
        <v>65</v>
      </c>
      <c r="H624" s="483" t="s">
        <v>733</v>
      </c>
      <c r="I624" s="483" t="s">
        <v>723</v>
      </c>
      <c r="J624" s="483" t="s">
        <v>764</v>
      </c>
      <c r="K624" s="486" t="s">
        <v>738</v>
      </c>
      <c r="L624" s="484">
        <v>3</v>
      </c>
      <c r="M624" s="443" t="s">
        <v>726</v>
      </c>
      <c r="N624" s="443" t="s">
        <v>736</v>
      </c>
      <c r="O624" s="443" t="s">
        <v>728</v>
      </c>
      <c r="P624" s="443" t="s">
        <v>997</v>
      </c>
      <c r="Q624" s="443" t="s">
        <v>92</v>
      </c>
      <c r="R624" s="475" t="s">
        <v>1013</v>
      </c>
    </row>
    <row r="625" spans="2:18" x14ac:dyDescent="0.2">
      <c r="B625" s="131">
        <v>616</v>
      </c>
      <c r="C625" s="482">
        <v>45422</v>
      </c>
      <c r="D625" s="450" t="s">
        <v>76</v>
      </c>
      <c r="E625" s="483" t="s">
        <v>721</v>
      </c>
      <c r="F625" s="443" t="s">
        <v>834</v>
      </c>
      <c r="G625" s="483" t="s">
        <v>65</v>
      </c>
      <c r="H625" s="483" t="s">
        <v>733</v>
      </c>
      <c r="I625" s="483" t="s">
        <v>723</v>
      </c>
      <c r="J625" s="483" t="s">
        <v>764</v>
      </c>
      <c r="K625" s="486" t="s">
        <v>738</v>
      </c>
      <c r="L625" s="484">
        <v>3</v>
      </c>
      <c r="M625" s="443" t="s">
        <v>726</v>
      </c>
      <c r="N625" s="443" t="s">
        <v>736</v>
      </c>
      <c r="O625" s="443" t="s">
        <v>728</v>
      </c>
      <c r="P625" s="443" t="s">
        <v>997</v>
      </c>
      <c r="Q625" s="443" t="s">
        <v>92</v>
      </c>
      <c r="R625" s="485" t="s">
        <v>1731</v>
      </c>
    </row>
    <row r="626" spans="2:18" x14ac:dyDescent="0.2">
      <c r="B626" s="131">
        <v>617</v>
      </c>
      <c r="C626" s="482">
        <v>45422</v>
      </c>
      <c r="D626" s="450" t="s">
        <v>76</v>
      </c>
      <c r="E626" s="483" t="s">
        <v>721</v>
      </c>
      <c r="F626" s="443" t="s">
        <v>773</v>
      </c>
      <c r="G626" s="483" t="s">
        <v>65</v>
      </c>
      <c r="H626" s="483" t="s">
        <v>722</v>
      </c>
      <c r="I626" s="483" t="s">
        <v>723</v>
      </c>
      <c r="J626" s="483" t="s">
        <v>724</v>
      </c>
      <c r="K626" s="483" t="s">
        <v>725</v>
      </c>
      <c r="L626" s="484">
        <v>3</v>
      </c>
      <c r="M626" s="443" t="s">
        <v>726</v>
      </c>
      <c r="N626" s="443" t="s">
        <v>727</v>
      </c>
      <c r="O626" s="443" t="s">
        <v>728</v>
      </c>
      <c r="P626" s="443" t="s">
        <v>997</v>
      </c>
      <c r="Q626" s="443" t="s">
        <v>92</v>
      </c>
      <c r="R626" s="485" t="s">
        <v>730</v>
      </c>
    </row>
    <row r="627" spans="2:18" x14ac:dyDescent="0.2">
      <c r="B627" s="131">
        <v>618</v>
      </c>
      <c r="C627" s="482">
        <v>45422</v>
      </c>
      <c r="D627" s="450" t="s">
        <v>76</v>
      </c>
      <c r="E627" s="483" t="s">
        <v>721</v>
      </c>
      <c r="F627" s="443" t="s">
        <v>1101</v>
      </c>
      <c r="G627" s="483" t="s">
        <v>1088</v>
      </c>
      <c r="H627" s="483" t="s">
        <v>722</v>
      </c>
      <c r="I627" s="483" t="s">
        <v>723</v>
      </c>
      <c r="J627" s="483" t="s">
        <v>724</v>
      </c>
      <c r="K627" s="483" t="s">
        <v>725</v>
      </c>
      <c r="L627" s="484">
        <v>3</v>
      </c>
      <c r="M627" s="443" t="s">
        <v>726</v>
      </c>
      <c r="N627" s="443" t="s">
        <v>727</v>
      </c>
      <c r="O627" s="443" t="s">
        <v>728</v>
      </c>
      <c r="P627" s="443" t="s">
        <v>997</v>
      </c>
      <c r="Q627" s="443" t="s">
        <v>92</v>
      </c>
      <c r="R627" s="485" t="s">
        <v>730</v>
      </c>
    </row>
    <row r="628" spans="2:18" x14ac:dyDescent="0.2">
      <c r="B628" s="131">
        <v>619</v>
      </c>
      <c r="C628" s="482">
        <v>45422</v>
      </c>
      <c r="D628" s="450" t="s">
        <v>76</v>
      </c>
      <c r="E628" s="483" t="s">
        <v>721</v>
      </c>
      <c r="F628" s="443" t="s">
        <v>1101</v>
      </c>
      <c r="G628" s="483" t="s">
        <v>1088</v>
      </c>
      <c r="H628" s="483" t="s">
        <v>722</v>
      </c>
      <c r="I628" s="483" t="s">
        <v>723</v>
      </c>
      <c r="J628" s="483" t="s">
        <v>724</v>
      </c>
      <c r="K628" s="483" t="s">
        <v>735</v>
      </c>
      <c r="L628" s="484">
        <v>3</v>
      </c>
      <c r="M628" s="443" t="s">
        <v>726</v>
      </c>
      <c r="N628" s="443" t="s">
        <v>727</v>
      </c>
      <c r="O628" s="443" t="s">
        <v>728</v>
      </c>
      <c r="P628" s="443" t="s">
        <v>997</v>
      </c>
      <c r="Q628" s="443" t="s">
        <v>92</v>
      </c>
      <c r="R628" s="485" t="s">
        <v>730</v>
      </c>
    </row>
    <row r="629" spans="2:18" x14ac:dyDescent="0.2">
      <c r="B629" s="131">
        <v>620</v>
      </c>
      <c r="C629" s="482">
        <v>45423</v>
      </c>
      <c r="D629" s="450" t="s">
        <v>76</v>
      </c>
      <c r="E629" s="483" t="s">
        <v>1102</v>
      </c>
      <c r="F629" s="443" t="s">
        <v>1031</v>
      </c>
      <c r="G629" s="483" t="s">
        <v>1103</v>
      </c>
      <c r="H629" s="483" t="s">
        <v>722</v>
      </c>
      <c r="I629" s="483" t="s">
        <v>723</v>
      </c>
      <c r="J629" s="483" t="s">
        <v>724</v>
      </c>
      <c r="K629" s="483" t="s">
        <v>783</v>
      </c>
      <c r="L629" s="484">
        <v>3</v>
      </c>
      <c r="M629" s="443" t="s">
        <v>726</v>
      </c>
      <c r="N629" s="443" t="s">
        <v>727</v>
      </c>
      <c r="O629" s="443" t="s">
        <v>728</v>
      </c>
      <c r="P629" s="443" t="s">
        <v>997</v>
      </c>
      <c r="Q629" s="443" t="s">
        <v>92</v>
      </c>
      <c r="R629" s="485" t="s">
        <v>1808</v>
      </c>
    </row>
    <row r="630" spans="2:18" x14ac:dyDescent="0.2">
      <c r="B630" s="131">
        <v>621</v>
      </c>
      <c r="C630" s="482">
        <v>45423</v>
      </c>
      <c r="D630" s="450" t="s">
        <v>76</v>
      </c>
      <c r="E630" s="483" t="s">
        <v>1102</v>
      </c>
      <c r="F630" s="443" t="s">
        <v>1031</v>
      </c>
      <c r="G630" s="483" t="s">
        <v>1103</v>
      </c>
      <c r="H630" s="483" t="s">
        <v>733</v>
      </c>
      <c r="I630" s="483" t="s">
        <v>723</v>
      </c>
      <c r="J630" s="483" t="s">
        <v>764</v>
      </c>
      <c r="K630" s="483" t="s">
        <v>915</v>
      </c>
      <c r="L630" s="484">
        <v>1</v>
      </c>
      <c r="M630" s="443" t="s">
        <v>726</v>
      </c>
      <c r="N630" s="443" t="s">
        <v>736</v>
      </c>
      <c r="O630" s="443" t="s">
        <v>728</v>
      </c>
      <c r="P630" s="443" t="s">
        <v>997</v>
      </c>
      <c r="Q630" s="443" t="s">
        <v>92</v>
      </c>
      <c r="R630" s="485" t="s">
        <v>1808</v>
      </c>
    </row>
    <row r="631" spans="2:18" x14ac:dyDescent="0.2">
      <c r="B631" s="131">
        <v>622</v>
      </c>
      <c r="C631" s="482">
        <v>45423</v>
      </c>
      <c r="D631" s="450" t="s">
        <v>76</v>
      </c>
      <c r="E631" s="483" t="s">
        <v>1102</v>
      </c>
      <c r="F631" s="443" t="s">
        <v>1031</v>
      </c>
      <c r="G631" s="483" t="s">
        <v>1103</v>
      </c>
      <c r="H631" s="483" t="s">
        <v>733</v>
      </c>
      <c r="I631" s="483" t="s">
        <v>723</v>
      </c>
      <c r="J631" s="483" t="s">
        <v>764</v>
      </c>
      <c r="K631" s="483" t="s">
        <v>735</v>
      </c>
      <c r="L631" s="484">
        <v>3</v>
      </c>
      <c r="M631" s="443" t="s">
        <v>726</v>
      </c>
      <c r="N631" s="443" t="s">
        <v>736</v>
      </c>
      <c r="O631" s="443" t="s">
        <v>728</v>
      </c>
      <c r="P631" s="443" t="s">
        <v>997</v>
      </c>
      <c r="Q631" s="443" t="s">
        <v>92</v>
      </c>
      <c r="R631" s="485" t="s">
        <v>1808</v>
      </c>
    </row>
    <row r="632" spans="2:18" x14ac:dyDescent="0.2">
      <c r="B632" s="131">
        <v>623</v>
      </c>
      <c r="C632" s="482">
        <v>45423</v>
      </c>
      <c r="D632" s="450" t="s">
        <v>94</v>
      </c>
      <c r="E632" s="483" t="s">
        <v>748</v>
      </c>
      <c r="F632" s="443" t="s">
        <v>1050</v>
      </c>
      <c r="G632" s="483" t="s">
        <v>318</v>
      </c>
      <c r="H632" s="483" t="s">
        <v>722</v>
      </c>
      <c r="I632" s="483" t="s">
        <v>723</v>
      </c>
      <c r="J632" s="483" t="s">
        <v>724</v>
      </c>
      <c r="K632" s="483" t="s">
        <v>743</v>
      </c>
      <c r="L632" s="484">
        <v>9</v>
      </c>
      <c r="M632" s="443" t="s">
        <v>726</v>
      </c>
      <c r="N632" s="443" t="s">
        <v>727</v>
      </c>
      <c r="O632" s="443" t="s">
        <v>728</v>
      </c>
      <c r="P632" s="443" t="s">
        <v>760</v>
      </c>
      <c r="Q632" s="443" t="s">
        <v>92</v>
      </c>
      <c r="R632" s="485" t="s">
        <v>730</v>
      </c>
    </row>
    <row r="633" spans="2:18" x14ac:dyDescent="0.2">
      <c r="B633" s="131">
        <v>624</v>
      </c>
      <c r="C633" s="482">
        <v>45423</v>
      </c>
      <c r="D633" s="450" t="s">
        <v>94</v>
      </c>
      <c r="E633" s="483" t="s">
        <v>748</v>
      </c>
      <c r="F633" s="443" t="s">
        <v>740</v>
      </c>
      <c r="G633" s="483" t="s">
        <v>318</v>
      </c>
      <c r="H633" s="483" t="s">
        <v>722</v>
      </c>
      <c r="I633" s="483" t="s">
        <v>723</v>
      </c>
      <c r="J633" s="483" t="s">
        <v>724</v>
      </c>
      <c r="K633" s="483" t="s">
        <v>743</v>
      </c>
      <c r="L633" s="484">
        <v>6</v>
      </c>
      <c r="M633" s="443" t="s">
        <v>726</v>
      </c>
      <c r="N633" s="443" t="s">
        <v>727</v>
      </c>
      <c r="O633" s="443" t="s">
        <v>728</v>
      </c>
      <c r="P633" s="443" t="s">
        <v>760</v>
      </c>
      <c r="Q633" s="443" t="s">
        <v>92</v>
      </c>
      <c r="R633" s="485" t="s">
        <v>730</v>
      </c>
    </row>
    <row r="634" spans="2:18" x14ac:dyDescent="0.2">
      <c r="B634" s="131">
        <v>625</v>
      </c>
      <c r="C634" s="482">
        <v>45423</v>
      </c>
      <c r="D634" s="450" t="s">
        <v>94</v>
      </c>
      <c r="E634" s="483" t="s">
        <v>748</v>
      </c>
      <c r="F634" s="443" t="s">
        <v>740</v>
      </c>
      <c r="G634" s="483" t="s">
        <v>318</v>
      </c>
      <c r="H634" s="483" t="s">
        <v>722</v>
      </c>
      <c r="I634" s="483" t="s">
        <v>723</v>
      </c>
      <c r="J634" s="483" t="s">
        <v>724</v>
      </c>
      <c r="K634" s="483" t="s">
        <v>735</v>
      </c>
      <c r="L634" s="484">
        <v>3</v>
      </c>
      <c r="M634" s="443" t="s">
        <v>726</v>
      </c>
      <c r="N634" s="443" t="s">
        <v>727</v>
      </c>
      <c r="O634" s="443" t="s">
        <v>728</v>
      </c>
      <c r="P634" s="443" t="s">
        <v>760</v>
      </c>
      <c r="Q634" s="443" t="s">
        <v>92</v>
      </c>
      <c r="R634" s="485" t="s">
        <v>730</v>
      </c>
    </row>
    <row r="635" spans="2:18" x14ac:dyDescent="0.2">
      <c r="B635" s="131">
        <v>626</v>
      </c>
      <c r="C635" s="482">
        <v>45424</v>
      </c>
      <c r="D635" s="450" t="s">
        <v>76</v>
      </c>
      <c r="E635" s="483" t="s">
        <v>721</v>
      </c>
      <c r="F635" s="443" t="s">
        <v>992</v>
      </c>
      <c r="G635" s="483" t="s">
        <v>65</v>
      </c>
      <c r="H635" s="483" t="s">
        <v>722</v>
      </c>
      <c r="I635" s="483" t="s">
        <v>723</v>
      </c>
      <c r="J635" s="483" t="s">
        <v>724</v>
      </c>
      <c r="K635" s="483" t="s">
        <v>735</v>
      </c>
      <c r="L635" s="484">
        <v>3</v>
      </c>
      <c r="M635" s="443" t="s">
        <v>726</v>
      </c>
      <c r="N635" s="443" t="s">
        <v>727</v>
      </c>
      <c r="O635" s="443" t="s">
        <v>728</v>
      </c>
      <c r="P635" s="443" t="s">
        <v>997</v>
      </c>
      <c r="Q635" s="443" t="s">
        <v>92</v>
      </c>
      <c r="R635" s="485" t="s">
        <v>1732</v>
      </c>
    </row>
    <row r="636" spans="2:18" x14ac:dyDescent="0.2">
      <c r="B636" s="131">
        <v>627</v>
      </c>
      <c r="C636" s="482">
        <v>45424</v>
      </c>
      <c r="D636" s="450" t="s">
        <v>76</v>
      </c>
      <c r="E636" s="483" t="s">
        <v>721</v>
      </c>
      <c r="F636" s="443" t="s">
        <v>1104</v>
      </c>
      <c r="G636" s="483" t="s">
        <v>65</v>
      </c>
      <c r="H636" s="483" t="s">
        <v>786</v>
      </c>
      <c r="I636" s="483" t="s">
        <v>723</v>
      </c>
      <c r="J636" s="483" t="s">
        <v>724</v>
      </c>
      <c r="K636" s="483" t="s">
        <v>725</v>
      </c>
      <c r="L636" s="484">
        <v>1</v>
      </c>
      <c r="M636" s="443" t="s">
        <v>726</v>
      </c>
      <c r="N636" s="443" t="s">
        <v>727</v>
      </c>
      <c r="O636" s="443" t="s">
        <v>728</v>
      </c>
      <c r="P636" s="443" t="s">
        <v>997</v>
      </c>
      <c r="Q636" s="443" t="s">
        <v>92</v>
      </c>
      <c r="R636" s="485" t="s">
        <v>730</v>
      </c>
    </row>
    <row r="637" spans="2:18" x14ac:dyDescent="0.2">
      <c r="B637" s="131">
        <v>628</v>
      </c>
      <c r="C637" s="482">
        <v>45424</v>
      </c>
      <c r="D637" s="450" t="s">
        <v>76</v>
      </c>
      <c r="E637" s="483" t="s">
        <v>721</v>
      </c>
      <c r="F637" s="443" t="s">
        <v>1733</v>
      </c>
      <c r="G637" s="483" t="s">
        <v>65</v>
      </c>
      <c r="H637" s="483" t="s">
        <v>722</v>
      </c>
      <c r="I637" s="483" t="s">
        <v>734</v>
      </c>
      <c r="J637" s="483" t="s">
        <v>862</v>
      </c>
      <c r="K637" s="483" t="s">
        <v>725</v>
      </c>
      <c r="L637" s="484">
        <v>1</v>
      </c>
      <c r="M637" s="443" t="s">
        <v>726</v>
      </c>
      <c r="N637" s="443" t="s">
        <v>727</v>
      </c>
      <c r="O637" s="443" t="s">
        <v>728</v>
      </c>
      <c r="P637" s="443" t="s">
        <v>997</v>
      </c>
      <c r="Q637" s="443" t="s">
        <v>92</v>
      </c>
      <c r="R637" s="485" t="s">
        <v>730</v>
      </c>
    </row>
    <row r="638" spans="2:18" x14ac:dyDescent="0.2">
      <c r="B638" s="131">
        <v>629</v>
      </c>
      <c r="C638" s="482">
        <v>45425</v>
      </c>
      <c r="D638" s="450" t="s">
        <v>76</v>
      </c>
      <c r="E638" s="483" t="s">
        <v>1102</v>
      </c>
      <c r="F638" s="443" t="s">
        <v>847</v>
      </c>
      <c r="G638" s="483" t="s">
        <v>1103</v>
      </c>
      <c r="H638" s="483" t="s">
        <v>722</v>
      </c>
      <c r="I638" s="483" t="s">
        <v>723</v>
      </c>
      <c r="J638" s="483" t="s">
        <v>724</v>
      </c>
      <c r="K638" s="483" t="s">
        <v>783</v>
      </c>
      <c r="L638" s="484">
        <v>3</v>
      </c>
      <c r="M638" s="443" t="s">
        <v>726</v>
      </c>
      <c r="N638" s="443" t="s">
        <v>727</v>
      </c>
      <c r="O638" s="443" t="s">
        <v>728</v>
      </c>
      <c r="P638" s="443" t="s">
        <v>997</v>
      </c>
      <c r="Q638" s="443" t="s">
        <v>92</v>
      </c>
      <c r="R638" s="485" t="s">
        <v>810</v>
      </c>
    </row>
    <row r="639" spans="2:18" x14ac:dyDescent="0.2">
      <c r="B639" s="131">
        <v>630</v>
      </c>
      <c r="C639" s="482">
        <v>45423</v>
      </c>
      <c r="D639" s="450" t="s">
        <v>76</v>
      </c>
      <c r="E639" s="483" t="s">
        <v>1102</v>
      </c>
      <c r="F639" s="443" t="s">
        <v>847</v>
      </c>
      <c r="G639" s="483" t="s">
        <v>1103</v>
      </c>
      <c r="H639" s="483" t="s">
        <v>733</v>
      </c>
      <c r="I639" s="483" t="s">
        <v>723</v>
      </c>
      <c r="J639" s="483" t="s">
        <v>764</v>
      </c>
      <c r="K639" s="483" t="s">
        <v>735</v>
      </c>
      <c r="L639" s="484">
        <v>3</v>
      </c>
      <c r="M639" s="443" t="s">
        <v>726</v>
      </c>
      <c r="N639" s="443" t="s">
        <v>736</v>
      </c>
      <c r="O639" s="443" t="s">
        <v>728</v>
      </c>
      <c r="P639" s="443" t="s">
        <v>997</v>
      </c>
      <c r="Q639" s="443" t="s">
        <v>92</v>
      </c>
      <c r="R639" s="485" t="s">
        <v>730</v>
      </c>
    </row>
    <row r="640" spans="2:18" x14ac:dyDescent="0.2">
      <c r="B640" s="131">
        <v>631</v>
      </c>
      <c r="C640" s="482">
        <v>45425</v>
      </c>
      <c r="D640" s="450" t="s">
        <v>76</v>
      </c>
      <c r="E640" s="483" t="s">
        <v>1102</v>
      </c>
      <c r="F640" s="443" t="s">
        <v>847</v>
      </c>
      <c r="G640" s="483" t="s">
        <v>1103</v>
      </c>
      <c r="H640" s="483" t="s">
        <v>722</v>
      </c>
      <c r="I640" s="483" t="s">
        <v>723</v>
      </c>
      <c r="J640" s="483" t="s">
        <v>724</v>
      </c>
      <c r="K640" s="483" t="s">
        <v>743</v>
      </c>
      <c r="L640" s="484">
        <v>3</v>
      </c>
      <c r="M640" s="443" t="s">
        <v>726</v>
      </c>
      <c r="N640" s="443" t="s">
        <v>727</v>
      </c>
      <c r="O640" s="443" t="s">
        <v>728</v>
      </c>
      <c r="P640" s="443" t="s">
        <v>997</v>
      </c>
      <c r="Q640" s="443" t="s">
        <v>92</v>
      </c>
      <c r="R640" s="485" t="s">
        <v>730</v>
      </c>
    </row>
    <row r="641" spans="2:18" x14ac:dyDescent="0.2">
      <c r="B641" s="131">
        <v>632</v>
      </c>
      <c r="C641" s="482">
        <v>45425</v>
      </c>
      <c r="D641" s="450" t="s">
        <v>76</v>
      </c>
      <c r="E641" s="483" t="s">
        <v>721</v>
      </c>
      <c r="F641" s="443" t="s">
        <v>1105</v>
      </c>
      <c r="G641" s="483" t="s">
        <v>65</v>
      </c>
      <c r="H641" s="483" t="s">
        <v>722</v>
      </c>
      <c r="I641" s="483" t="s">
        <v>723</v>
      </c>
      <c r="J641" s="483" t="s">
        <v>724</v>
      </c>
      <c r="K641" s="483" t="s">
        <v>735</v>
      </c>
      <c r="L641" s="484">
        <v>3</v>
      </c>
      <c r="M641" s="443" t="s">
        <v>726</v>
      </c>
      <c r="N641" s="443" t="s">
        <v>727</v>
      </c>
      <c r="O641" s="443" t="s">
        <v>728</v>
      </c>
      <c r="P641" s="443" t="s">
        <v>997</v>
      </c>
      <c r="Q641" s="443" t="s">
        <v>92</v>
      </c>
      <c r="R641" s="485" t="s">
        <v>730</v>
      </c>
    </row>
    <row r="642" spans="2:18" x14ac:dyDescent="0.2">
      <c r="B642" s="131">
        <v>633</v>
      </c>
      <c r="C642" s="482">
        <v>45425</v>
      </c>
      <c r="D642" s="450" t="s">
        <v>76</v>
      </c>
      <c r="E642" s="483" t="s">
        <v>721</v>
      </c>
      <c r="F642" s="443" t="s">
        <v>1105</v>
      </c>
      <c r="G642" s="483" t="s">
        <v>65</v>
      </c>
      <c r="H642" s="483" t="s">
        <v>722</v>
      </c>
      <c r="I642" s="483" t="s">
        <v>723</v>
      </c>
      <c r="J642" s="483" t="s">
        <v>724</v>
      </c>
      <c r="K642" s="483" t="s">
        <v>725</v>
      </c>
      <c r="L642" s="484">
        <v>1</v>
      </c>
      <c r="M642" s="443" t="s">
        <v>726</v>
      </c>
      <c r="N642" s="443" t="s">
        <v>727</v>
      </c>
      <c r="O642" s="443" t="s">
        <v>728</v>
      </c>
      <c r="P642" s="443" t="s">
        <v>997</v>
      </c>
      <c r="Q642" s="443" t="s">
        <v>92</v>
      </c>
      <c r="R642" s="485" t="s">
        <v>730</v>
      </c>
    </row>
    <row r="643" spans="2:18" x14ac:dyDescent="0.2">
      <c r="B643" s="131">
        <v>634</v>
      </c>
      <c r="C643" s="482">
        <v>45425</v>
      </c>
      <c r="D643" s="450" t="s">
        <v>76</v>
      </c>
      <c r="E643" s="483" t="s">
        <v>721</v>
      </c>
      <c r="F643" s="443" t="s">
        <v>1106</v>
      </c>
      <c r="G643" s="483" t="s">
        <v>65</v>
      </c>
      <c r="H643" s="483" t="s">
        <v>722</v>
      </c>
      <c r="I643" s="483" t="s">
        <v>723</v>
      </c>
      <c r="J643" s="483" t="s">
        <v>724</v>
      </c>
      <c r="K643" s="483" t="s">
        <v>725</v>
      </c>
      <c r="L643" s="484">
        <v>1</v>
      </c>
      <c r="M643" s="443" t="s">
        <v>726</v>
      </c>
      <c r="N643" s="443" t="s">
        <v>727</v>
      </c>
      <c r="O643" s="443" t="s">
        <v>728</v>
      </c>
      <c r="P643" s="443" t="s">
        <v>997</v>
      </c>
      <c r="Q643" s="443" t="s">
        <v>92</v>
      </c>
      <c r="R643" s="485" t="s">
        <v>730</v>
      </c>
    </row>
    <row r="644" spans="2:18" x14ac:dyDescent="0.2">
      <c r="B644" s="131">
        <v>635</v>
      </c>
      <c r="C644" s="482">
        <v>45425</v>
      </c>
      <c r="D644" s="450" t="s">
        <v>94</v>
      </c>
      <c r="E644" s="483" t="s">
        <v>748</v>
      </c>
      <c r="F644" s="443" t="s">
        <v>896</v>
      </c>
      <c r="G644" s="483" t="s">
        <v>318</v>
      </c>
      <c r="H644" s="483" t="s">
        <v>722</v>
      </c>
      <c r="I644" s="483" t="s">
        <v>723</v>
      </c>
      <c r="J644" s="483" t="s">
        <v>724</v>
      </c>
      <c r="K644" s="483" t="s">
        <v>743</v>
      </c>
      <c r="L644" s="484">
        <v>9</v>
      </c>
      <c r="M644" s="443" t="s">
        <v>726</v>
      </c>
      <c r="N644" s="443" t="s">
        <v>727</v>
      </c>
      <c r="O644" s="443" t="s">
        <v>728</v>
      </c>
      <c r="P644" s="443" t="s">
        <v>760</v>
      </c>
      <c r="Q644" s="443" t="s">
        <v>92</v>
      </c>
      <c r="R644" s="485" t="s">
        <v>730</v>
      </c>
    </row>
    <row r="645" spans="2:18" x14ac:dyDescent="0.2">
      <c r="B645" s="131">
        <v>636</v>
      </c>
      <c r="C645" s="482">
        <v>45425</v>
      </c>
      <c r="D645" s="450" t="s">
        <v>94</v>
      </c>
      <c r="E645" s="483" t="s">
        <v>748</v>
      </c>
      <c r="F645" s="443" t="s">
        <v>896</v>
      </c>
      <c r="G645" s="483" t="s">
        <v>318</v>
      </c>
      <c r="H645" s="483" t="s">
        <v>722</v>
      </c>
      <c r="I645" s="483" t="s">
        <v>723</v>
      </c>
      <c r="J645" s="483" t="s">
        <v>724</v>
      </c>
      <c r="K645" s="483" t="s">
        <v>735</v>
      </c>
      <c r="L645" s="484">
        <v>3</v>
      </c>
      <c r="M645" s="443" t="s">
        <v>726</v>
      </c>
      <c r="N645" s="443" t="s">
        <v>727</v>
      </c>
      <c r="O645" s="443" t="s">
        <v>728</v>
      </c>
      <c r="P645" s="443" t="s">
        <v>760</v>
      </c>
      <c r="Q645" s="443" t="s">
        <v>92</v>
      </c>
      <c r="R645" s="485" t="s">
        <v>730</v>
      </c>
    </row>
    <row r="646" spans="2:18" x14ac:dyDescent="0.2">
      <c r="B646" s="131">
        <v>637</v>
      </c>
      <c r="C646" s="482">
        <v>45426</v>
      </c>
      <c r="D646" s="450" t="s">
        <v>94</v>
      </c>
      <c r="E646" s="483" t="s">
        <v>748</v>
      </c>
      <c r="F646" s="443" t="s">
        <v>1107</v>
      </c>
      <c r="G646" s="483" t="s">
        <v>318</v>
      </c>
      <c r="H646" s="483" t="s">
        <v>722</v>
      </c>
      <c r="I646" s="483" t="s">
        <v>723</v>
      </c>
      <c r="J646" s="483" t="s">
        <v>724</v>
      </c>
      <c r="K646" s="483" t="s">
        <v>743</v>
      </c>
      <c r="L646" s="484">
        <v>6</v>
      </c>
      <c r="M646" s="443" t="s">
        <v>726</v>
      </c>
      <c r="N646" s="443" t="s">
        <v>727</v>
      </c>
      <c r="O646" s="443" t="s">
        <v>728</v>
      </c>
      <c r="P646" s="443" t="s">
        <v>760</v>
      </c>
      <c r="Q646" s="443" t="s">
        <v>92</v>
      </c>
      <c r="R646" s="485" t="s">
        <v>730</v>
      </c>
    </row>
    <row r="647" spans="2:18" x14ac:dyDescent="0.2">
      <c r="B647" s="131">
        <v>638</v>
      </c>
      <c r="C647" s="482">
        <v>45426</v>
      </c>
      <c r="D647" s="450" t="s">
        <v>94</v>
      </c>
      <c r="E647" s="483" t="s">
        <v>748</v>
      </c>
      <c r="F647" s="443" t="s">
        <v>1051</v>
      </c>
      <c r="G647" s="483" t="s">
        <v>318</v>
      </c>
      <c r="H647" s="483" t="s">
        <v>722</v>
      </c>
      <c r="I647" s="483" t="s">
        <v>723</v>
      </c>
      <c r="J647" s="483" t="s">
        <v>724</v>
      </c>
      <c r="K647" s="483" t="s">
        <v>743</v>
      </c>
      <c r="L647" s="484">
        <v>9</v>
      </c>
      <c r="M647" s="443" t="s">
        <v>726</v>
      </c>
      <c r="N647" s="443" t="s">
        <v>727</v>
      </c>
      <c r="O647" s="443" t="s">
        <v>728</v>
      </c>
      <c r="P647" s="443" t="s">
        <v>760</v>
      </c>
      <c r="Q647" s="443" t="s">
        <v>92</v>
      </c>
      <c r="R647" s="485" t="s">
        <v>730</v>
      </c>
    </row>
    <row r="648" spans="2:18" x14ac:dyDescent="0.2">
      <c r="B648" s="131">
        <v>639</v>
      </c>
      <c r="C648" s="482">
        <v>45426</v>
      </c>
      <c r="D648" s="450" t="s">
        <v>76</v>
      </c>
      <c r="E648" s="483" t="s">
        <v>721</v>
      </c>
      <c r="F648" s="443" t="s">
        <v>1029</v>
      </c>
      <c r="G648" s="483" t="s">
        <v>93</v>
      </c>
      <c r="H648" s="483" t="s">
        <v>722</v>
      </c>
      <c r="I648" s="483" t="s">
        <v>723</v>
      </c>
      <c r="J648" s="483" t="s">
        <v>724</v>
      </c>
      <c r="K648" s="483" t="s">
        <v>743</v>
      </c>
      <c r="L648" s="484">
        <v>6</v>
      </c>
      <c r="M648" s="443" t="s">
        <v>726</v>
      </c>
      <c r="N648" s="443" t="s">
        <v>727</v>
      </c>
      <c r="O648" s="443" t="s">
        <v>728</v>
      </c>
      <c r="P648" s="443" t="s">
        <v>997</v>
      </c>
      <c r="Q648" s="443" t="s">
        <v>92</v>
      </c>
      <c r="R648" s="485" t="s">
        <v>730</v>
      </c>
    </row>
    <row r="649" spans="2:18" x14ac:dyDescent="0.2">
      <c r="B649" s="131">
        <v>640</v>
      </c>
      <c r="C649" s="482">
        <v>45426</v>
      </c>
      <c r="D649" s="450" t="s">
        <v>76</v>
      </c>
      <c r="E649" s="483" t="s">
        <v>721</v>
      </c>
      <c r="F649" s="443" t="s">
        <v>1108</v>
      </c>
      <c r="G649" s="483" t="s">
        <v>65</v>
      </c>
      <c r="H649" s="483" t="s">
        <v>722</v>
      </c>
      <c r="I649" s="483" t="s">
        <v>723</v>
      </c>
      <c r="J649" s="483" t="s">
        <v>724</v>
      </c>
      <c r="K649" s="483" t="s">
        <v>735</v>
      </c>
      <c r="L649" s="484">
        <v>3</v>
      </c>
      <c r="M649" s="443" t="s">
        <v>726</v>
      </c>
      <c r="N649" s="443" t="s">
        <v>727</v>
      </c>
      <c r="O649" s="443" t="s">
        <v>728</v>
      </c>
      <c r="P649" s="443" t="s">
        <v>997</v>
      </c>
      <c r="Q649" s="443" t="s">
        <v>92</v>
      </c>
      <c r="R649" s="485" t="s">
        <v>730</v>
      </c>
    </row>
    <row r="650" spans="2:18" x14ac:dyDescent="0.2">
      <c r="B650" s="131">
        <v>641</v>
      </c>
      <c r="C650" s="492">
        <v>45426</v>
      </c>
      <c r="D650" s="450" t="s">
        <v>76</v>
      </c>
      <c r="E650" s="486" t="s">
        <v>721</v>
      </c>
      <c r="F650" s="450" t="s">
        <v>1106</v>
      </c>
      <c r="G650" s="486" t="s">
        <v>65</v>
      </c>
      <c r="H650" s="486" t="s">
        <v>722</v>
      </c>
      <c r="I650" s="486" t="s">
        <v>723</v>
      </c>
      <c r="J650" s="486" t="s">
        <v>724</v>
      </c>
      <c r="K650" s="486" t="s">
        <v>725</v>
      </c>
      <c r="L650" s="493">
        <v>2</v>
      </c>
      <c r="M650" s="450" t="s">
        <v>726</v>
      </c>
      <c r="N650" s="450" t="s">
        <v>727</v>
      </c>
      <c r="O650" s="450" t="s">
        <v>728</v>
      </c>
      <c r="P650" s="450" t="s">
        <v>997</v>
      </c>
      <c r="Q650" s="450" t="s">
        <v>92</v>
      </c>
      <c r="R650" s="475" t="s">
        <v>730</v>
      </c>
    </row>
    <row r="651" spans="2:18" x14ac:dyDescent="0.2">
      <c r="B651" s="131">
        <v>642</v>
      </c>
      <c r="C651" s="492">
        <v>45463</v>
      </c>
      <c r="D651" s="450" t="s">
        <v>76</v>
      </c>
      <c r="E651" s="486" t="s">
        <v>721</v>
      </c>
      <c r="F651" s="450" t="s">
        <v>2217</v>
      </c>
      <c r="G651" s="486" t="s">
        <v>65</v>
      </c>
      <c r="H651" s="486" t="s">
        <v>722</v>
      </c>
      <c r="I651" s="486" t="s">
        <v>734</v>
      </c>
      <c r="J651" s="483" t="s">
        <v>742</v>
      </c>
      <c r="K651" s="483" t="s">
        <v>783</v>
      </c>
      <c r="L651" s="493">
        <v>3</v>
      </c>
      <c r="M651" s="450" t="s">
        <v>726</v>
      </c>
      <c r="N651" s="450" t="s">
        <v>727</v>
      </c>
      <c r="O651" s="450" t="s">
        <v>728</v>
      </c>
      <c r="P651" s="450" t="s">
        <v>997</v>
      </c>
      <c r="Q651" s="450" t="s">
        <v>92</v>
      </c>
      <c r="R651" s="475" t="s">
        <v>730</v>
      </c>
    </row>
    <row r="652" spans="2:18" x14ac:dyDescent="0.2">
      <c r="B652" s="131">
        <v>643</v>
      </c>
      <c r="C652" s="492">
        <v>45463</v>
      </c>
      <c r="D652" s="450" t="s">
        <v>76</v>
      </c>
      <c r="E652" s="486" t="s">
        <v>721</v>
      </c>
      <c r="F652" s="450" t="s">
        <v>2217</v>
      </c>
      <c r="G652" s="486" t="s">
        <v>65</v>
      </c>
      <c r="H652" s="486" t="s">
        <v>722</v>
      </c>
      <c r="I652" s="486" t="s">
        <v>734</v>
      </c>
      <c r="J652" s="483" t="s">
        <v>742</v>
      </c>
      <c r="K652" s="486" t="s">
        <v>725</v>
      </c>
      <c r="L652" s="493">
        <v>3</v>
      </c>
      <c r="M652" s="450" t="s">
        <v>726</v>
      </c>
      <c r="N652" s="450" t="s">
        <v>727</v>
      </c>
      <c r="O652" s="450" t="s">
        <v>728</v>
      </c>
      <c r="P652" s="450" t="s">
        <v>997</v>
      </c>
      <c r="Q652" s="450" t="s">
        <v>92</v>
      </c>
      <c r="R652" s="475" t="s">
        <v>730</v>
      </c>
    </row>
    <row r="653" spans="2:18" x14ac:dyDescent="0.2">
      <c r="B653" s="131">
        <v>644</v>
      </c>
      <c r="C653" s="492">
        <v>45464</v>
      </c>
      <c r="D653" s="450" t="s">
        <v>76</v>
      </c>
      <c r="E653" s="486" t="s">
        <v>721</v>
      </c>
      <c r="F653" s="450" t="s">
        <v>776</v>
      </c>
      <c r="G653" s="486" t="s">
        <v>65</v>
      </c>
      <c r="H653" s="486" t="s">
        <v>722</v>
      </c>
      <c r="I653" s="486" t="s">
        <v>734</v>
      </c>
      <c r="J653" s="483" t="s">
        <v>742</v>
      </c>
      <c r="K653" s="486" t="s">
        <v>725</v>
      </c>
      <c r="L653" s="493">
        <v>3</v>
      </c>
      <c r="M653" s="450" t="s">
        <v>726</v>
      </c>
      <c r="N653" s="450" t="s">
        <v>727</v>
      </c>
      <c r="O653" s="450" t="s">
        <v>728</v>
      </c>
      <c r="P653" s="450" t="s">
        <v>997</v>
      </c>
      <c r="Q653" s="450" t="s">
        <v>92</v>
      </c>
      <c r="R653" s="475" t="s">
        <v>730</v>
      </c>
    </row>
    <row r="654" spans="2:18" x14ac:dyDescent="0.2">
      <c r="B654" s="131">
        <v>645</v>
      </c>
      <c r="C654" s="492">
        <v>45464</v>
      </c>
      <c r="D654" s="450" t="s">
        <v>76</v>
      </c>
      <c r="E654" s="486" t="s">
        <v>721</v>
      </c>
      <c r="F654" s="450" t="s">
        <v>1006</v>
      </c>
      <c r="G654" s="486" t="s">
        <v>65</v>
      </c>
      <c r="H654" s="486" t="s">
        <v>722</v>
      </c>
      <c r="I654" s="486" t="s">
        <v>734</v>
      </c>
      <c r="J654" s="483" t="s">
        <v>742</v>
      </c>
      <c r="K654" s="486" t="s">
        <v>725</v>
      </c>
      <c r="L654" s="493">
        <v>1</v>
      </c>
      <c r="M654" s="450" t="s">
        <v>726</v>
      </c>
      <c r="N654" s="450" t="s">
        <v>727</v>
      </c>
      <c r="O654" s="450" t="s">
        <v>728</v>
      </c>
      <c r="P654" s="450" t="s">
        <v>997</v>
      </c>
      <c r="Q654" s="450" t="s">
        <v>92</v>
      </c>
      <c r="R654" s="475" t="s">
        <v>730</v>
      </c>
    </row>
    <row r="655" spans="2:18" x14ac:dyDescent="0.2">
      <c r="B655" s="131">
        <v>646</v>
      </c>
      <c r="C655" s="492">
        <v>45466</v>
      </c>
      <c r="D655" s="450" t="s">
        <v>76</v>
      </c>
      <c r="E655" s="486" t="s">
        <v>721</v>
      </c>
      <c r="F655" s="450" t="s">
        <v>876</v>
      </c>
      <c r="G655" s="486" t="s">
        <v>65</v>
      </c>
      <c r="H655" s="486" t="s">
        <v>722</v>
      </c>
      <c r="I655" s="486" t="s">
        <v>734</v>
      </c>
      <c r="J655" s="483" t="s">
        <v>742</v>
      </c>
      <c r="K655" s="486" t="s">
        <v>725</v>
      </c>
      <c r="L655" s="493">
        <v>3</v>
      </c>
      <c r="M655" s="450" t="s">
        <v>726</v>
      </c>
      <c r="N655" s="450" t="s">
        <v>727</v>
      </c>
      <c r="O655" s="450" t="s">
        <v>728</v>
      </c>
      <c r="P655" s="450" t="s">
        <v>997</v>
      </c>
      <c r="Q655" s="450" t="s">
        <v>92</v>
      </c>
      <c r="R655" s="475" t="s">
        <v>730</v>
      </c>
    </row>
    <row r="656" spans="2:18" x14ac:dyDescent="0.2">
      <c r="B656" s="131">
        <v>647</v>
      </c>
      <c r="C656" s="492">
        <v>45466</v>
      </c>
      <c r="D656" s="450" t="s">
        <v>76</v>
      </c>
      <c r="E656" s="486" t="s">
        <v>721</v>
      </c>
      <c r="F656" s="450" t="s">
        <v>876</v>
      </c>
      <c r="G656" s="486" t="s">
        <v>65</v>
      </c>
      <c r="H656" s="486" t="s">
        <v>722</v>
      </c>
      <c r="I656" s="486" t="s">
        <v>734</v>
      </c>
      <c r="J656" s="483" t="s">
        <v>742</v>
      </c>
      <c r="K656" s="486" t="s">
        <v>735</v>
      </c>
      <c r="L656" s="493">
        <v>3</v>
      </c>
      <c r="M656" s="450" t="s">
        <v>726</v>
      </c>
      <c r="N656" s="450" t="s">
        <v>727</v>
      </c>
      <c r="O656" s="450" t="s">
        <v>728</v>
      </c>
      <c r="P656" s="450" t="s">
        <v>997</v>
      </c>
      <c r="Q656" s="450" t="s">
        <v>92</v>
      </c>
      <c r="R656" s="475" t="s">
        <v>730</v>
      </c>
    </row>
    <row r="657" spans="2:18" x14ac:dyDescent="0.2">
      <c r="B657" s="131">
        <v>648</v>
      </c>
      <c r="C657" s="492">
        <v>45466</v>
      </c>
      <c r="D657" s="450" t="s">
        <v>76</v>
      </c>
      <c r="E657" s="486" t="s">
        <v>721</v>
      </c>
      <c r="F657" s="450" t="s">
        <v>876</v>
      </c>
      <c r="G657" s="486" t="s">
        <v>65</v>
      </c>
      <c r="H657" s="486" t="s">
        <v>733</v>
      </c>
      <c r="I657" s="486" t="s">
        <v>734</v>
      </c>
      <c r="J657" s="486" t="s">
        <v>764</v>
      </c>
      <c r="K657" s="486" t="s">
        <v>738</v>
      </c>
      <c r="L657" s="493">
        <v>3</v>
      </c>
      <c r="M657" s="450" t="s">
        <v>726</v>
      </c>
      <c r="N657" s="450" t="s">
        <v>736</v>
      </c>
      <c r="O657" s="450" t="s">
        <v>728</v>
      </c>
      <c r="P657" s="450" t="s">
        <v>997</v>
      </c>
      <c r="Q657" s="450" t="s">
        <v>92</v>
      </c>
      <c r="R657" s="475" t="s">
        <v>730</v>
      </c>
    </row>
    <row r="658" spans="2:18" x14ac:dyDescent="0.2">
      <c r="B658" s="131">
        <v>649</v>
      </c>
      <c r="C658" s="492">
        <v>45470</v>
      </c>
      <c r="D658" s="450" t="s">
        <v>76</v>
      </c>
      <c r="E658" s="486" t="s">
        <v>721</v>
      </c>
      <c r="F658" s="450" t="s">
        <v>833</v>
      </c>
      <c r="G658" s="486" t="s">
        <v>65</v>
      </c>
      <c r="H658" s="486" t="s">
        <v>722</v>
      </c>
      <c r="I658" s="486" t="s">
        <v>734</v>
      </c>
      <c r="J658" s="486" t="s">
        <v>862</v>
      </c>
      <c r="K658" s="486" t="s">
        <v>725</v>
      </c>
      <c r="L658" s="493">
        <v>3</v>
      </c>
      <c r="M658" s="450" t="s">
        <v>726</v>
      </c>
      <c r="N658" s="450" t="s">
        <v>727</v>
      </c>
      <c r="O658" s="450" t="s">
        <v>728</v>
      </c>
      <c r="P658" s="450" t="s">
        <v>997</v>
      </c>
      <c r="Q658" s="450" t="s">
        <v>92</v>
      </c>
      <c r="R658" s="475" t="s">
        <v>730</v>
      </c>
    </row>
    <row r="659" spans="2:18" x14ac:dyDescent="0.2">
      <c r="B659" s="131">
        <v>650</v>
      </c>
      <c r="C659" s="492">
        <v>45470</v>
      </c>
      <c r="D659" s="450" t="s">
        <v>76</v>
      </c>
      <c r="E659" s="486" t="s">
        <v>721</v>
      </c>
      <c r="F659" s="450" t="s">
        <v>833</v>
      </c>
      <c r="G659" s="486" t="s">
        <v>65</v>
      </c>
      <c r="H659" s="486" t="s">
        <v>722</v>
      </c>
      <c r="I659" s="486" t="s">
        <v>734</v>
      </c>
      <c r="J659" s="486" t="s">
        <v>862</v>
      </c>
      <c r="K659" s="486" t="s">
        <v>735</v>
      </c>
      <c r="L659" s="493">
        <v>3</v>
      </c>
      <c r="M659" s="450" t="s">
        <v>726</v>
      </c>
      <c r="N659" s="450" t="s">
        <v>727</v>
      </c>
      <c r="O659" s="450" t="s">
        <v>728</v>
      </c>
      <c r="P659" s="450" t="s">
        <v>997</v>
      </c>
      <c r="Q659" s="450" t="s">
        <v>92</v>
      </c>
      <c r="R659" s="475" t="s">
        <v>730</v>
      </c>
    </row>
    <row r="660" spans="2:18" x14ac:dyDescent="0.2">
      <c r="B660" s="131">
        <v>651</v>
      </c>
      <c r="C660" s="492">
        <v>45470</v>
      </c>
      <c r="D660" s="450" t="s">
        <v>76</v>
      </c>
      <c r="E660" s="486" t="s">
        <v>721</v>
      </c>
      <c r="F660" s="450" t="s">
        <v>1733</v>
      </c>
      <c r="G660" s="486" t="s">
        <v>65</v>
      </c>
      <c r="H660" s="486" t="s">
        <v>722</v>
      </c>
      <c r="I660" s="486" t="s">
        <v>734</v>
      </c>
      <c r="J660" s="486" t="s">
        <v>862</v>
      </c>
      <c r="K660" s="486" t="s">
        <v>725</v>
      </c>
      <c r="L660" s="493">
        <v>2</v>
      </c>
      <c r="M660" s="450" t="s">
        <v>726</v>
      </c>
      <c r="N660" s="450" t="s">
        <v>727</v>
      </c>
      <c r="O660" s="450" t="s">
        <v>728</v>
      </c>
      <c r="P660" s="450" t="s">
        <v>997</v>
      </c>
      <c r="Q660" s="450" t="s">
        <v>92</v>
      </c>
      <c r="R660" s="475" t="s">
        <v>730</v>
      </c>
    </row>
    <row r="661" spans="2:18" x14ac:dyDescent="0.2">
      <c r="B661" s="131">
        <v>652</v>
      </c>
      <c r="C661" s="492">
        <v>45470</v>
      </c>
      <c r="D661" s="450" t="s">
        <v>76</v>
      </c>
      <c r="E661" s="486" t="s">
        <v>721</v>
      </c>
      <c r="F661" s="450" t="s">
        <v>2218</v>
      </c>
      <c r="G661" s="486" t="s">
        <v>65</v>
      </c>
      <c r="H661" s="486" t="s">
        <v>722</v>
      </c>
      <c r="I661" s="486" t="s">
        <v>734</v>
      </c>
      <c r="J661" s="486" t="s">
        <v>742</v>
      </c>
      <c r="K661" s="486" t="s">
        <v>735</v>
      </c>
      <c r="L661" s="493">
        <v>3</v>
      </c>
      <c r="M661" s="450" t="s">
        <v>726</v>
      </c>
      <c r="N661" s="450" t="s">
        <v>727</v>
      </c>
      <c r="O661" s="450" t="s">
        <v>728</v>
      </c>
      <c r="P661" s="450" t="s">
        <v>997</v>
      </c>
      <c r="Q661" s="450" t="s">
        <v>92</v>
      </c>
      <c r="R661" s="475" t="s">
        <v>730</v>
      </c>
    </row>
    <row r="662" spans="2:18" x14ac:dyDescent="0.2">
      <c r="B662" s="131">
        <v>653</v>
      </c>
      <c r="C662" s="492">
        <v>45471</v>
      </c>
      <c r="D662" s="450" t="s">
        <v>76</v>
      </c>
      <c r="E662" s="486" t="s">
        <v>721</v>
      </c>
      <c r="F662" s="450" t="s">
        <v>2219</v>
      </c>
      <c r="G662" s="486" t="s">
        <v>65</v>
      </c>
      <c r="H662" s="486" t="s">
        <v>722</v>
      </c>
      <c r="I662" s="486" t="s">
        <v>734</v>
      </c>
      <c r="J662" s="486" t="s">
        <v>742</v>
      </c>
      <c r="K662" s="486" t="s">
        <v>725</v>
      </c>
      <c r="L662" s="493">
        <v>3</v>
      </c>
      <c r="M662" s="450" t="s">
        <v>726</v>
      </c>
      <c r="N662" s="450" t="s">
        <v>727</v>
      </c>
      <c r="O662" s="450" t="s">
        <v>728</v>
      </c>
      <c r="P662" s="450" t="s">
        <v>997</v>
      </c>
      <c r="Q662" s="450" t="s">
        <v>92</v>
      </c>
      <c r="R662" s="475" t="s">
        <v>730</v>
      </c>
    </row>
    <row r="663" spans="2:18" x14ac:dyDescent="0.2">
      <c r="B663" s="131">
        <v>654</v>
      </c>
      <c r="C663" s="492">
        <v>45471</v>
      </c>
      <c r="D663" s="450" t="s">
        <v>76</v>
      </c>
      <c r="E663" s="486" t="s">
        <v>721</v>
      </c>
      <c r="F663" s="450" t="s">
        <v>1048</v>
      </c>
      <c r="G663" s="486" t="s">
        <v>65</v>
      </c>
      <c r="H663" s="486" t="s">
        <v>722</v>
      </c>
      <c r="I663" s="486" t="s">
        <v>734</v>
      </c>
      <c r="J663" s="486" t="s">
        <v>742</v>
      </c>
      <c r="K663" s="486" t="s">
        <v>725</v>
      </c>
      <c r="L663" s="493">
        <v>2</v>
      </c>
      <c r="M663" s="450" t="s">
        <v>726</v>
      </c>
      <c r="N663" s="450" t="s">
        <v>727</v>
      </c>
      <c r="O663" s="450" t="s">
        <v>728</v>
      </c>
      <c r="P663" s="450" t="s">
        <v>997</v>
      </c>
      <c r="Q663" s="450" t="s">
        <v>92</v>
      </c>
      <c r="R663" s="475" t="s">
        <v>730</v>
      </c>
    </row>
    <row r="664" spans="2:18" x14ac:dyDescent="0.2">
      <c r="B664" s="131">
        <v>655</v>
      </c>
      <c r="C664" s="492">
        <v>45471</v>
      </c>
      <c r="D664" s="450" t="s">
        <v>76</v>
      </c>
      <c r="E664" s="486" t="s">
        <v>721</v>
      </c>
      <c r="F664" s="450" t="s">
        <v>954</v>
      </c>
      <c r="G664" s="486" t="s">
        <v>65</v>
      </c>
      <c r="H664" s="486" t="s">
        <v>722</v>
      </c>
      <c r="I664" s="486" t="s">
        <v>734</v>
      </c>
      <c r="J664" s="486" t="s">
        <v>742</v>
      </c>
      <c r="K664" s="486" t="s">
        <v>725</v>
      </c>
      <c r="L664" s="493">
        <v>3</v>
      </c>
      <c r="M664" s="450" t="s">
        <v>726</v>
      </c>
      <c r="N664" s="450" t="s">
        <v>727</v>
      </c>
      <c r="O664" s="450" t="s">
        <v>728</v>
      </c>
      <c r="P664" s="450" t="s">
        <v>997</v>
      </c>
      <c r="Q664" s="450" t="s">
        <v>92</v>
      </c>
      <c r="R664" s="475" t="s">
        <v>730</v>
      </c>
    </row>
    <row r="665" spans="2:18" x14ac:dyDescent="0.2">
      <c r="B665" s="131">
        <v>656</v>
      </c>
      <c r="C665" s="492">
        <v>45472</v>
      </c>
      <c r="D665" s="450" t="s">
        <v>76</v>
      </c>
      <c r="E665" s="486" t="s">
        <v>721</v>
      </c>
      <c r="F665" s="450" t="s">
        <v>2220</v>
      </c>
      <c r="G665" s="486" t="s">
        <v>65</v>
      </c>
      <c r="H665" s="486" t="s">
        <v>722</v>
      </c>
      <c r="I665" s="486" t="s">
        <v>734</v>
      </c>
      <c r="J665" s="486" t="s">
        <v>742</v>
      </c>
      <c r="K665" s="486" t="s">
        <v>725</v>
      </c>
      <c r="L665" s="493">
        <v>3</v>
      </c>
      <c r="M665" s="450" t="s">
        <v>726</v>
      </c>
      <c r="N665" s="450" t="s">
        <v>727</v>
      </c>
      <c r="O665" s="450" t="s">
        <v>728</v>
      </c>
      <c r="P665" s="450" t="s">
        <v>997</v>
      </c>
      <c r="Q665" s="450" t="s">
        <v>92</v>
      </c>
      <c r="R665" s="475" t="s">
        <v>730</v>
      </c>
    </row>
    <row r="666" spans="2:18" x14ac:dyDescent="0.2">
      <c r="B666" s="131">
        <v>657</v>
      </c>
      <c r="C666" s="492">
        <v>45473</v>
      </c>
      <c r="D666" s="450" t="s">
        <v>76</v>
      </c>
      <c r="E666" s="486" t="s">
        <v>721</v>
      </c>
      <c r="F666" s="450" t="s">
        <v>2224</v>
      </c>
      <c r="G666" s="486" t="s">
        <v>65</v>
      </c>
      <c r="H666" s="486" t="s">
        <v>722</v>
      </c>
      <c r="I666" s="486" t="s">
        <v>723</v>
      </c>
      <c r="J666" s="486" t="s">
        <v>724</v>
      </c>
      <c r="K666" s="486" t="s">
        <v>725</v>
      </c>
      <c r="L666" s="493">
        <v>3</v>
      </c>
      <c r="M666" s="450" t="s">
        <v>726</v>
      </c>
      <c r="N666" s="450" t="s">
        <v>727</v>
      </c>
      <c r="O666" s="450" t="s">
        <v>728</v>
      </c>
      <c r="P666" s="450" t="s">
        <v>997</v>
      </c>
      <c r="Q666" s="450" t="s">
        <v>92</v>
      </c>
      <c r="R666" s="475" t="s">
        <v>730</v>
      </c>
    </row>
    <row r="667" spans="2:18" x14ac:dyDescent="0.2">
      <c r="B667" s="131">
        <v>658</v>
      </c>
      <c r="C667" s="492">
        <v>45473</v>
      </c>
      <c r="D667" s="450" t="s">
        <v>76</v>
      </c>
      <c r="E667" s="486" t="s">
        <v>721</v>
      </c>
      <c r="F667" s="450" t="s">
        <v>2221</v>
      </c>
      <c r="G667" s="486" t="s">
        <v>65</v>
      </c>
      <c r="H667" s="486" t="s">
        <v>722</v>
      </c>
      <c r="I667" s="486" t="s">
        <v>734</v>
      </c>
      <c r="J667" s="486" t="s">
        <v>742</v>
      </c>
      <c r="K667" s="486" t="s">
        <v>725</v>
      </c>
      <c r="L667" s="493">
        <v>2</v>
      </c>
      <c r="M667" s="450" t="s">
        <v>726</v>
      </c>
      <c r="N667" s="450" t="s">
        <v>727</v>
      </c>
      <c r="O667" s="450" t="s">
        <v>728</v>
      </c>
      <c r="P667" s="450" t="s">
        <v>997</v>
      </c>
      <c r="Q667" s="450" t="s">
        <v>92</v>
      </c>
      <c r="R667" s="475" t="s">
        <v>730</v>
      </c>
    </row>
    <row r="668" spans="2:18" x14ac:dyDescent="0.2">
      <c r="B668" s="131">
        <v>659</v>
      </c>
      <c r="C668" s="492">
        <v>45473</v>
      </c>
      <c r="D668" s="450" t="s">
        <v>76</v>
      </c>
      <c r="E668" s="486" t="s">
        <v>721</v>
      </c>
      <c r="F668" s="450" t="s">
        <v>2222</v>
      </c>
      <c r="G668" s="486" t="s">
        <v>65</v>
      </c>
      <c r="H668" s="486" t="s">
        <v>722</v>
      </c>
      <c r="I668" s="486" t="s">
        <v>734</v>
      </c>
      <c r="J668" s="486" t="s">
        <v>742</v>
      </c>
      <c r="K668" s="486" t="s">
        <v>735</v>
      </c>
      <c r="L668" s="493">
        <v>3</v>
      </c>
      <c r="M668" s="450" t="s">
        <v>726</v>
      </c>
      <c r="N668" s="450" t="s">
        <v>727</v>
      </c>
      <c r="O668" s="450" t="s">
        <v>728</v>
      </c>
      <c r="P668" s="450" t="s">
        <v>997</v>
      </c>
      <c r="Q668" s="450" t="s">
        <v>92</v>
      </c>
      <c r="R668" s="475" t="s">
        <v>730</v>
      </c>
    </row>
    <row r="669" spans="2:18" x14ac:dyDescent="0.2">
      <c r="B669" s="131">
        <v>660</v>
      </c>
      <c r="C669" s="492">
        <v>45474</v>
      </c>
      <c r="D669" s="450" t="s">
        <v>76</v>
      </c>
      <c r="E669" s="486" t="s">
        <v>721</v>
      </c>
      <c r="F669" s="450" t="s">
        <v>2225</v>
      </c>
      <c r="G669" s="486" t="s">
        <v>65</v>
      </c>
      <c r="H669" s="486" t="s">
        <v>722</v>
      </c>
      <c r="I669" s="486" t="s">
        <v>723</v>
      </c>
      <c r="J669" s="486" t="s">
        <v>724</v>
      </c>
      <c r="K669" s="483" t="s">
        <v>743</v>
      </c>
      <c r="L669" s="493">
        <v>6</v>
      </c>
      <c r="M669" s="450" t="s">
        <v>726</v>
      </c>
      <c r="N669" s="450" t="s">
        <v>727</v>
      </c>
      <c r="O669" s="450" t="s">
        <v>728</v>
      </c>
      <c r="P669" s="450" t="s">
        <v>997</v>
      </c>
      <c r="Q669" s="450" t="s">
        <v>92</v>
      </c>
      <c r="R669" s="475" t="s">
        <v>730</v>
      </c>
    </row>
    <row r="670" spans="2:18" x14ac:dyDescent="0.2">
      <c r="B670" s="131">
        <v>661</v>
      </c>
      <c r="C670" s="492">
        <v>45474</v>
      </c>
      <c r="D670" s="450" t="s">
        <v>76</v>
      </c>
      <c r="E670" s="486" t="s">
        <v>721</v>
      </c>
      <c r="F670" s="450" t="s">
        <v>1107</v>
      </c>
      <c r="G670" s="486" t="s">
        <v>65</v>
      </c>
      <c r="H670" s="486" t="s">
        <v>722</v>
      </c>
      <c r="I670" s="486" t="s">
        <v>734</v>
      </c>
      <c r="J670" s="486" t="s">
        <v>742</v>
      </c>
      <c r="K670" s="486" t="s">
        <v>725</v>
      </c>
      <c r="L670" s="493">
        <v>3</v>
      </c>
      <c r="M670" s="450" t="s">
        <v>726</v>
      </c>
      <c r="N670" s="450" t="s">
        <v>727</v>
      </c>
      <c r="O670" s="450" t="s">
        <v>728</v>
      </c>
      <c r="P670" s="450" t="s">
        <v>997</v>
      </c>
      <c r="Q670" s="450" t="s">
        <v>92</v>
      </c>
      <c r="R670" s="475" t="s">
        <v>730</v>
      </c>
    </row>
    <row r="671" spans="2:18" x14ac:dyDescent="0.2">
      <c r="B671" s="131">
        <v>662</v>
      </c>
      <c r="C671" s="492">
        <v>45475</v>
      </c>
      <c r="D671" s="450" t="s">
        <v>76</v>
      </c>
      <c r="E671" s="486" t="s">
        <v>721</v>
      </c>
      <c r="F671" s="450" t="s">
        <v>2226</v>
      </c>
      <c r="G671" s="486" t="s">
        <v>65</v>
      </c>
      <c r="H671" s="486" t="s">
        <v>722</v>
      </c>
      <c r="I671" s="486" t="s">
        <v>734</v>
      </c>
      <c r="J671" s="486" t="s">
        <v>742</v>
      </c>
      <c r="K671" s="486" t="s">
        <v>725</v>
      </c>
      <c r="L671" s="493">
        <v>6</v>
      </c>
      <c r="M671" s="450" t="s">
        <v>726</v>
      </c>
      <c r="N671" s="450" t="s">
        <v>727</v>
      </c>
      <c r="O671" s="450" t="s">
        <v>728</v>
      </c>
      <c r="P671" s="450" t="s">
        <v>997</v>
      </c>
      <c r="Q671" s="450" t="s">
        <v>92</v>
      </c>
      <c r="R671" s="475" t="s">
        <v>730</v>
      </c>
    </row>
    <row r="672" spans="2:18" x14ac:dyDescent="0.2">
      <c r="B672" s="131">
        <v>663</v>
      </c>
      <c r="C672" s="492">
        <v>45475</v>
      </c>
      <c r="D672" s="450" t="s">
        <v>76</v>
      </c>
      <c r="E672" s="486" t="s">
        <v>721</v>
      </c>
      <c r="F672" s="450" t="s">
        <v>1107</v>
      </c>
      <c r="G672" s="486" t="s">
        <v>65</v>
      </c>
      <c r="H672" s="486" t="s">
        <v>722</v>
      </c>
      <c r="I672" s="486" t="s">
        <v>734</v>
      </c>
      <c r="J672" s="486" t="s">
        <v>742</v>
      </c>
      <c r="K672" s="483" t="s">
        <v>743</v>
      </c>
      <c r="L672" s="493">
        <v>6</v>
      </c>
      <c r="M672" s="450" t="s">
        <v>726</v>
      </c>
      <c r="N672" s="450" t="s">
        <v>727</v>
      </c>
      <c r="O672" s="450" t="s">
        <v>728</v>
      </c>
      <c r="P672" s="450" t="s">
        <v>997</v>
      </c>
      <c r="Q672" s="450" t="s">
        <v>92</v>
      </c>
      <c r="R672" s="475" t="s">
        <v>730</v>
      </c>
    </row>
    <row r="673" spans="2:18" x14ac:dyDescent="0.2">
      <c r="B673" s="131">
        <v>664</v>
      </c>
      <c r="C673" s="492">
        <v>45476</v>
      </c>
      <c r="D673" s="450" t="s">
        <v>76</v>
      </c>
      <c r="E673" s="486" t="s">
        <v>1102</v>
      </c>
      <c r="F673" s="450" t="s">
        <v>992</v>
      </c>
      <c r="G673" s="486" t="s">
        <v>2183</v>
      </c>
      <c r="H673" s="486" t="s">
        <v>722</v>
      </c>
      <c r="I673" s="486" t="s">
        <v>734</v>
      </c>
      <c r="J673" s="486" t="s">
        <v>742</v>
      </c>
      <c r="K673" s="486" t="s">
        <v>725</v>
      </c>
      <c r="L673" s="493">
        <v>3</v>
      </c>
      <c r="M673" s="450" t="s">
        <v>726</v>
      </c>
      <c r="N673" s="450" t="s">
        <v>727</v>
      </c>
      <c r="O673" s="450" t="s">
        <v>728</v>
      </c>
      <c r="P673" s="450" t="s">
        <v>997</v>
      </c>
      <c r="Q673" s="450" t="s">
        <v>92</v>
      </c>
      <c r="R673" s="475" t="s">
        <v>730</v>
      </c>
    </row>
    <row r="674" spans="2:18" x14ac:dyDescent="0.2">
      <c r="B674" s="131">
        <v>665</v>
      </c>
      <c r="C674" s="492">
        <v>45476</v>
      </c>
      <c r="D674" s="450" t="s">
        <v>76</v>
      </c>
      <c r="E674" s="486" t="s">
        <v>721</v>
      </c>
      <c r="F674" s="450" t="s">
        <v>2227</v>
      </c>
      <c r="G674" s="486" t="s">
        <v>65</v>
      </c>
      <c r="H674" s="486" t="s">
        <v>722</v>
      </c>
      <c r="I674" s="486" t="s">
        <v>723</v>
      </c>
      <c r="J674" s="486" t="s">
        <v>724</v>
      </c>
      <c r="K674" s="483" t="s">
        <v>783</v>
      </c>
      <c r="L674" s="493">
        <v>3</v>
      </c>
      <c r="M674" s="450" t="s">
        <v>726</v>
      </c>
      <c r="N674" s="450" t="s">
        <v>727</v>
      </c>
      <c r="O674" s="450" t="s">
        <v>728</v>
      </c>
      <c r="P674" s="450" t="s">
        <v>997</v>
      </c>
      <c r="Q674" s="450" t="s">
        <v>92</v>
      </c>
      <c r="R674" s="475" t="s">
        <v>730</v>
      </c>
    </row>
    <row r="675" spans="2:18" x14ac:dyDescent="0.2">
      <c r="B675" s="131">
        <v>666</v>
      </c>
      <c r="C675" s="492">
        <v>45477</v>
      </c>
      <c r="D675" s="450" t="s">
        <v>76</v>
      </c>
      <c r="E675" s="486" t="s">
        <v>721</v>
      </c>
      <c r="F675" s="450" t="s">
        <v>2227</v>
      </c>
      <c r="G675" s="486" t="s">
        <v>65</v>
      </c>
      <c r="H675" s="486" t="s">
        <v>722</v>
      </c>
      <c r="I675" s="486" t="s">
        <v>723</v>
      </c>
      <c r="J675" s="486" t="s">
        <v>724</v>
      </c>
      <c r="K675" s="483" t="s">
        <v>743</v>
      </c>
      <c r="L675" s="493">
        <v>6</v>
      </c>
      <c r="M675" s="450" t="s">
        <v>726</v>
      </c>
      <c r="N675" s="450" t="s">
        <v>727</v>
      </c>
      <c r="O675" s="450" t="s">
        <v>728</v>
      </c>
      <c r="P675" s="450" t="s">
        <v>997</v>
      </c>
      <c r="Q675" s="450" t="s">
        <v>92</v>
      </c>
      <c r="R675" s="475" t="s">
        <v>730</v>
      </c>
    </row>
    <row r="676" spans="2:18" x14ac:dyDescent="0.2">
      <c r="B676" s="131">
        <v>667</v>
      </c>
      <c r="C676" s="492">
        <v>45478</v>
      </c>
      <c r="D676" s="450" t="s">
        <v>76</v>
      </c>
      <c r="E676" s="486" t="s">
        <v>721</v>
      </c>
      <c r="F676" s="450" t="s">
        <v>2231</v>
      </c>
      <c r="G676" s="486" t="s">
        <v>65</v>
      </c>
      <c r="H676" s="486" t="s">
        <v>722</v>
      </c>
      <c r="I676" s="486" t="s">
        <v>734</v>
      </c>
      <c r="J676" s="486" t="s">
        <v>742</v>
      </c>
      <c r="K676" s="486" t="s">
        <v>725</v>
      </c>
      <c r="L676" s="493">
        <v>3</v>
      </c>
      <c r="M676" s="450" t="s">
        <v>726</v>
      </c>
      <c r="N676" s="450" t="s">
        <v>727</v>
      </c>
      <c r="O676" s="450" t="s">
        <v>728</v>
      </c>
      <c r="P676" s="450" t="s">
        <v>997</v>
      </c>
      <c r="Q676" s="450" t="s">
        <v>92</v>
      </c>
      <c r="R676" s="475" t="s">
        <v>730</v>
      </c>
    </row>
    <row r="677" spans="2:18" x14ac:dyDescent="0.2">
      <c r="B677" s="131">
        <v>668</v>
      </c>
      <c r="C677" s="492">
        <v>45478</v>
      </c>
      <c r="D677" s="450" t="s">
        <v>76</v>
      </c>
      <c r="E677" s="486" t="s">
        <v>721</v>
      </c>
      <c r="F677" s="450" t="s">
        <v>2231</v>
      </c>
      <c r="G677" s="486" t="s">
        <v>65</v>
      </c>
      <c r="H677" s="486" t="s">
        <v>733</v>
      </c>
      <c r="I677" s="486" t="s">
        <v>734</v>
      </c>
      <c r="J677" s="486" t="s">
        <v>764</v>
      </c>
      <c r="K677" s="486" t="s">
        <v>738</v>
      </c>
      <c r="L677" s="493">
        <v>3</v>
      </c>
      <c r="M677" s="450" t="s">
        <v>726</v>
      </c>
      <c r="N677" s="450" t="s">
        <v>736</v>
      </c>
      <c r="O677" s="450" t="s">
        <v>728</v>
      </c>
      <c r="P677" s="450" t="s">
        <v>997</v>
      </c>
      <c r="Q677" s="450" t="s">
        <v>92</v>
      </c>
      <c r="R677" s="475" t="s">
        <v>730</v>
      </c>
    </row>
    <row r="678" spans="2:18" x14ac:dyDescent="0.2">
      <c r="B678" s="131">
        <v>669</v>
      </c>
      <c r="C678" s="492">
        <v>45478</v>
      </c>
      <c r="D678" s="450" t="s">
        <v>76</v>
      </c>
      <c r="E678" s="486" t="s">
        <v>721</v>
      </c>
      <c r="F678" s="450" t="s">
        <v>2231</v>
      </c>
      <c r="G678" s="486" t="s">
        <v>65</v>
      </c>
      <c r="H678" s="486" t="s">
        <v>733</v>
      </c>
      <c r="I678" s="486" t="s">
        <v>734</v>
      </c>
      <c r="J678" s="486" t="s">
        <v>764</v>
      </c>
      <c r="K678" s="486" t="s">
        <v>735</v>
      </c>
      <c r="L678" s="493">
        <v>3</v>
      </c>
      <c r="M678" s="450" t="s">
        <v>726</v>
      </c>
      <c r="N678" s="450" t="s">
        <v>736</v>
      </c>
      <c r="O678" s="450" t="s">
        <v>728</v>
      </c>
      <c r="P678" s="450" t="s">
        <v>997</v>
      </c>
      <c r="Q678" s="450" t="s">
        <v>92</v>
      </c>
      <c r="R678" s="475" t="s">
        <v>2232</v>
      </c>
    </row>
    <row r="679" spans="2:18" x14ac:dyDescent="0.2">
      <c r="B679" s="131">
        <v>670</v>
      </c>
      <c r="C679" s="492">
        <v>45478</v>
      </c>
      <c r="D679" s="450" t="s">
        <v>76</v>
      </c>
      <c r="E679" s="486" t="s">
        <v>721</v>
      </c>
      <c r="F679" s="450" t="s">
        <v>2233</v>
      </c>
      <c r="G679" s="486" t="s">
        <v>65</v>
      </c>
      <c r="H679" s="486" t="s">
        <v>722</v>
      </c>
      <c r="I679" s="486" t="s">
        <v>734</v>
      </c>
      <c r="J679" s="486" t="s">
        <v>742</v>
      </c>
      <c r="K679" s="486" t="s">
        <v>725</v>
      </c>
      <c r="L679" s="493">
        <v>3</v>
      </c>
      <c r="M679" s="450" t="s">
        <v>726</v>
      </c>
      <c r="N679" s="450" t="s">
        <v>727</v>
      </c>
      <c r="O679" s="450" t="s">
        <v>728</v>
      </c>
      <c r="P679" s="450" t="s">
        <v>997</v>
      </c>
      <c r="Q679" s="450" t="s">
        <v>92</v>
      </c>
      <c r="R679" s="475" t="s">
        <v>730</v>
      </c>
    </row>
    <row r="680" spans="2:18" x14ac:dyDescent="0.2">
      <c r="B680" s="131">
        <v>671</v>
      </c>
      <c r="C680" s="492">
        <v>45479</v>
      </c>
      <c r="D680" s="450" t="s">
        <v>76</v>
      </c>
      <c r="E680" s="486" t="s">
        <v>721</v>
      </c>
      <c r="F680" s="450" t="s">
        <v>875</v>
      </c>
      <c r="G680" s="486" t="s">
        <v>65</v>
      </c>
      <c r="H680" s="486" t="s">
        <v>722</v>
      </c>
      <c r="I680" s="486" t="s">
        <v>734</v>
      </c>
      <c r="J680" s="486" t="s">
        <v>742</v>
      </c>
      <c r="K680" s="486" t="s">
        <v>725</v>
      </c>
      <c r="L680" s="493">
        <v>3</v>
      </c>
      <c r="M680" s="450" t="s">
        <v>726</v>
      </c>
      <c r="N680" s="450" t="s">
        <v>727</v>
      </c>
      <c r="O680" s="450" t="s">
        <v>728</v>
      </c>
      <c r="P680" s="450" t="s">
        <v>997</v>
      </c>
      <c r="Q680" s="450" t="s">
        <v>92</v>
      </c>
      <c r="R680" s="475" t="s">
        <v>730</v>
      </c>
    </row>
    <row r="681" spans="2:18" x14ac:dyDescent="0.2">
      <c r="B681" s="131">
        <v>672</v>
      </c>
      <c r="C681" s="492">
        <v>45479</v>
      </c>
      <c r="D681" s="450" t="s">
        <v>76</v>
      </c>
      <c r="E681" s="486" t="s">
        <v>721</v>
      </c>
      <c r="F681" s="450" t="s">
        <v>1064</v>
      </c>
      <c r="G681" s="486" t="s">
        <v>65</v>
      </c>
      <c r="H681" s="486" t="s">
        <v>722</v>
      </c>
      <c r="I681" s="486" t="s">
        <v>734</v>
      </c>
      <c r="J681" s="486" t="s">
        <v>742</v>
      </c>
      <c r="K681" s="486" t="s">
        <v>725</v>
      </c>
      <c r="L681" s="493">
        <v>4</v>
      </c>
      <c r="M681" s="450" t="s">
        <v>726</v>
      </c>
      <c r="N681" s="450" t="s">
        <v>727</v>
      </c>
      <c r="O681" s="450" t="s">
        <v>728</v>
      </c>
      <c r="P681" s="450" t="s">
        <v>997</v>
      </c>
      <c r="Q681" s="450" t="s">
        <v>92</v>
      </c>
      <c r="R681" s="475" t="s">
        <v>730</v>
      </c>
    </row>
    <row r="682" spans="2:18" x14ac:dyDescent="0.2">
      <c r="B682" s="131">
        <v>673</v>
      </c>
      <c r="C682" s="492">
        <v>45483</v>
      </c>
      <c r="D682" s="450" t="s">
        <v>76</v>
      </c>
      <c r="E682" s="486" t="s">
        <v>721</v>
      </c>
      <c r="F682" s="450" t="s">
        <v>1061</v>
      </c>
      <c r="G682" s="486" t="s">
        <v>91</v>
      </c>
      <c r="H682" s="486" t="s">
        <v>722</v>
      </c>
      <c r="I682" s="486" t="s">
        <v>723</v>
      </c>
      <c r="J682" s="486" t="s">
        <v>724</v>
      </c>
      <c r="K682" s="486" t="s">
        <v>725</v>
      </c>
      <c r="L682" s="493">
        <v>3</v>
      </c>
      <c r="M682" s="450" t="s">
        <v>726</v>
      </c>
      <c r="N682" s="450" t="s">
        <v>727</v>
      </c>
      <c r="O682" s="450" t="s">
        <v>728</v>
      </c>
      <c r="P682" s="450" t="s">
        <v>997</v>
      </c>
      <c r="Q682" s="450" t="s">
        <v>92</v>
      </c>
      <c r="R682" s="475" t="s">
        <v>730</v>
      </c>
    </row>
    <row r="683" spans="2:18" x14ac:dyDescent="0.2">
      <c r="B683" s="131">
        <v>674</v>
      </c>
      <c r="C683" s="492">
        <v>45483</v>
      </c>
      <c r="D683" s="450" t="s">
        <v>76</v>
      </c>
      <c r="E683" s="486" t="s">
        <v>721</v>
      </c>
      <c r="F683" s="450" t="s">
        <v>802</v>
      </c>
      <c r="G683" s="486" t="s">
        <v>91</v>
      </c>
      <c r="H683" s="486" t="s">
        <v>722</v>
      </c>
      <c r="I683" s="486" t="s">
        <v>723</v>
      </c>
      <c r="J683" s="486" t="s">
        <v>724</v>
      </c>
      <c r="K683" s="486" t="s">
        <v>725</v>
      </c>
      <c r="L683" s="493">
        <v>3</v>
      </c>
      <c r="M683" s="450" t="s">
        <v>726</v>
      </c>
      <c r="N683" s="450" t="s">
        <v>727</v>
      </c>
      <c r="O683" s="450" t="s">
        <v>728</v>
      </c>
      <c r="P683" s="450" t="s">
        <v>997</v>
      </c>
      <c r="Q683" s="450" t="s">
        <v>92</v>
      </c>
      <c r="R683" s="475" t="s">
        <v>730</v>
      </c>
    </row>
    <row r="684" spans="2:18" x14ac:dyDescent="0.2">
      <c r="B684" s="131">
        <v>675</v>
      </c>
      <c r="C684" s="492">
        <v>45483</v>
      </c>
      <c r="D684" s="450" t="s">
        <v>76</v>
      </c>
      <c r="E684" s="486" t="s">
        <v>721</v>
      </c>
      <c r="F684" s="450" t="s">
        <v>800</v>
      </c>
      <c r="G684" s="486" t="s">
        <v>91</v>
      </c>
      <c r="H684" s="486" t="s">
        <v>722</v>
      </c>
      <c r="I684" s="486" t="s">
        <v>723</v>
      </c>
      <c r="J684" s="486" t="s">
        <v>724</v>
      </c>
      <c r="K684" s="486" t="s">
        <v>725</v>
      </c>
      <c r="L684" s="493">
        <v>1</v>
      </c>
      <c r="M684" s="450" t="s">
        <v>726</v>
      </c>
      <c r="N684" s="450" t="s">
        <v>727</v>
      </c>
      <c r="O684" s="450" t="s">
        <v>728</v>
      </c>
      <c r="P684" s="450" t="s">
        <v>997</v>
      </c>
      <c r="Q684" s="450" t="s">
        <v>92</v>
      </c>
      <c r="R684" s="475" t="s">
        <v>747</v>
      </c>
    </row>
    <row r="685" spans="2:18" x14ac:dyDescent="0.2">
      <c r="B685" s="131">
        <v>676</v>
      </c>
      <c r="C685" s="492">
        <v>45483</v>
      </c>
      <c r="D685" s="450" t="s">
        <v>76</v>
      </c>
      <c r="E685" s="486" t="s">
        <v>721</v>
      </c>
      <c r="F685" s="450" t="s">
        <v>1099</v>
      </c>
      <c r="G685" s="486" t="s">
        <v>91</v>
      </c>
      <c r="H685" s="486" t="s">
        <v>722</v>
      </c>
      <c r="I685" s="486" t="s">
        <v>723</v>
      </c>
      <c r="J685" s="486" t="s">
        <v>724</v>
      </c>
      <c r="K685" s="486" t="s">
        <v>725</v>
      </c>
      <c r="L685" s="493">
        <v>3</v>
      </c>
      <c r="M685" s="450" t="s">
        <v>726</v>
      </c>
      <c r="N685" s="450" t="s">
        <v>727</v>
      </c>
      <c r="O685" s="450" t="s">
        <v>728</v>
      </c>
      <c r="P685" s="450" t="s">
        <v>997</v>
      </c>
      <c r="Q685" s="450" t="s">
        <v>92</v>
      </c>
      <c r="R685" s="475" t="s">
        <v>730</v>
      </c>
    </row>
    <row r="686" spans="2:18" x14ac:dyDescent="0.2">
      <c r="B686" s="131">
        <v>677</v>
      </c>
      <c r="C686" s="497">
        <v>45485</v>
      </c>
      <c r="D686" s="450" t="s">
        <v>76</v>
      </c>
      <c r="E686" s="486" t="s">
        <v>721</v>
      </c>
      <c r="F686" s="450" t="s">
        <v>792</v>
      </c>
      <c r="G686" s="486" t="s">
        <v>97</v>
      </c>
      <c r="H686" s="486" t="s">
        <v>722</v>
      </c>
      <c r="I686" s="486" t="s">
        <v>723</v>
      </c>
      <c r="J686" s="486" t="s">
        <v>724</v>
      </c>
      <c r="K686" s="486" t="s">
        <v>725</v>
      </c>
      <c r="L686" s="493">
        <v>3</v>
      </c>
      <c r="M686" s="450" t="s">
        <v>726</v>
      </c>
      <c r="N686" s="450" t="s">
        <v>727</v>
      </c>
      <c r="O686" s="450" t="s">
        <v>728</v>
      </c>
      <c r="P686" s="450" t="s">
        <v>997</v>
      </c>
      <c r="Q686" s="450" t="s">
        <v>92</v>
      </c>
      <c r="R686" s="475" t="s">
        <v>730</v>
      </c>
    </row>
    <row r="687" spans="2:18" x14ac:dyDescent="0.2">
      <c r="B687" s="131">
        <v>678</v>
      </c>
      <c r="C687" s="497">
        <v>45486</v>
      </c>
      <c r="D687" s="450" t="s">
        <v>76</v>
      </c>
      <c r="E687" s="486" t="s">
        <v>721</v>
      </c>
      <c r="F687" s="450" t="s">
        <v>2234</v>
      </c>
      <c r="G687" s="486" t="s">
        <v>93</v>
      </c>
      <c r="H687" s="486" t="s">
        <v>722</v>
      </c>
      <c r="I687" s="486" t="s">
        <v>734</v>
      </c>
      <c r="J687" s="486" t="s">
        <v>789</v>
      </c>
      <c r="K687" s="483" t="s">
        <v>783</v>
      </c>
      <c r="L687" s="493">
        <v>2</v>
      </c>
      <c r="M687" s="450" t="s">
        <v>726</v>
      </c>
      <c r="N687" s="450" t="s">
        <v>727</v>
      </c>
      <c r="O687" s="450" t="s">
        <v>728</v>
      </c>
      <c r="P687" s="450" t="s">
        <v>997</v>
      </c>
      <c r="Q687" s="450" t="s">
        <v>92</v>
      </c>
      <c r="R687" s="475" t="s">
        <v>1003</v>
      </c>
    </row>
    <row r="688" spans="2:18" x14ac:dyDescent="0.2">
      <c r="B688" s="131">
        <v>679</v>
      </c>
      <c r="C688" s="498">
        <v>45487</v>
      </c>
      <c r="D688" s="450" t="s">
        <v>76</v>
      </c>
      <c r="E688" s="483" t="s">
        <v>721</v>
      </c>
      <c r="F688" s="443" t="s">
        <v>2234</v>
      </c>
      <c r="G688" s="483" t="s">
        <v>93</v>
      </c>
      <c r="H688" s="483" t="s">
        <v>722</v>
      </c>
      <c r="I688" s="483" t="s">
        <v>723</v>
      </c>
      <c r="J688" s="483" t="s">
        <v>789</v>
      </c>
      <c r="K688" s="483" t="s">
        <v>783</v>
      </c>
      <c r="L688" s="484">
        <v>1</v>
      </c>
      <c r="M688" s="443" t="s">
        <v>726</v>
      </c>
      <c r="N688" s="443" t="s">
        <v>727</v>
      </c>
      <c r="O688" s="443" t="s">
        <v>728</v>
      </c>
      <c r="P688" s="443" t="s">
        <v>997</v>
      </c>
      <c r="Q688" s="443" t="s">
        <v>92</v>
      </c>
      <c r="R688" s="485" t="s">
        <v>747</v>
      </c>
    </row>
    <row r="689" spans="2:18" x14ac:dyDescent="0.2">
      <c r="B689" s="131">
        <v>679</v>
      </c>
      <c r="C689" s="497">
        <v>45488</v>
      </c>
      <c r="D689" s="450" t="s">
        <v>76</v>
      </c>
      <c r="E689" s="486" t="s">
        <v>721</v>
      </c>
      <c r="F689" s="450" t="s">
        <v>2234</v>
      </c>
      <c r="G689" s="486" t="s">
        <v>93</v>
      </c>
      <c r="H689" s="486" t="s">
        <v>722</v>
      </c>
      <c r="I689" s="486" t="s">
        <v>723</v>
      </c>
      <c r="J689" s="486" t="s">
        <v>724</v>
      </c>
      <c r="K689" s="483" t="s">
        <v>743</v>
      </c>
      <c r="L689" s="493">
        <v>3</v>
      </c>
      <c r="M689" s="450" t="s">
        <v>726</v>
      </c>
      <c r="N689" s="450" t="s">
        <v>727</v>
      </c>
      <c r="O689" s="450" t="s">
        <v>728</v>
      </c>
      <c r="P689" s="450" t="s">
        <v>997</v>
      </c>
      <c r="Q689" s="450" t="s">
        <v>92</v>
      </c>
      <c r="R689" s="475" t="s">
        <v>2764</v>
      </c>
    </row>
    <row r="690" spans="2:18" x14ac:dyDescent="0.2">
      <c r="B690" s="131">
        <v>680</v>
      </c>
      <c r="C690" s="497">
        <v>45490</v>
      </c>
      <c r="D690" s="450" t="s">
        <v>76</v>
      </c>
      <c r="E690" s="486" t="s">
        <v>721</v>
      </c>
      <c r="F690" s="450" t="s">
        <v>2234</v>
      </c>
      <c r="G690" s="486" t="s">
        <v>93</v>
      </c>
      <c r="H690" s="486" t="s">
        <v>722</v>
      </c>
      <c r="I690" s="486" t="s">
        <v>723</v>
      </c>
      <c r="J690" s="486" t="s">
        <v>724</v>
      </c>
      <c r="K690" s="486" t="s">
        <v>725</v>
      </c>
      <c r="L690" s="493">
        <v>1</v>
      </c>
      <c r="M690" s="450" t="s">
        <v>726</v>
      </c>
      <c r="N690" s="450" t="s">
        <v>727</v>
      </c>
      <c r="O690" s="450" t="s">
        <v>728</v>
      </c>
      <c r="P690" s="450" t="s">
        <v>997</v>
      </c>
      <c r="Q690" s="450" t="s">
        <v>92</v>
      </c>
      <c r="R690" s="475" t="s">
        <v>732</v>
      </c>
    </row>
    <row r="691" spans="2:18" x14ac:dyDescent="0.2">
      <c r="B691" s="131">
        <v>681</v>
      </c>
      <c r="C691" s="497">
        <v>45490</v>
      </c>
      <c r="D691" s="450" t="s">
        <v>76</v>
      </c>
      <c r="E691" s="486" t="s">
        <v>721</v>
      </c>
      <c r="F691" s="450" t="s">
        <v>931</v>
      </c>
      <c r="G691" s="486" t="s">
        <v>93</v>
      </c>
      <c r="H691" s="486" t="s">
        <v>722</v>
      </c>
      <c r="I691" s="486" t="s">
        <v>723</v>
      </c>
      <c r="J691" s="486" t="s">
        <v>724</v>
      </c>
      <c r="K691" s="483" t="s">
        <v>743</v>
      </c>
      <c r="L691" s="493">
        <v>6</v>
      </c>
      <c r="M691" s="450" t="s">
        <v>726</v>
      </c>
      <c r="N691" s="450" t="s">
        <v>727</v>
      </c>
      <c r="O691" s="450" t="s">
        <v>728</v>
      </c>
      <c r="P691" s="450" t="s">
        <v>997</v>
      </c>
      <c r="Q691" s="450" t="s">
        <v>92</v>
      </c>
      <c r="R691" s="475" t="s">
        <v>2764</v>
      </c>
    </row>
    <row r="692" spans="2:18" x14ac:dyDescent="0.2">
      <c r="B692" s="131">
        <v>682</v>
      </c>
      <c r="C692" s="497">
        <v>45490</v>
      </c>
      <c r="D692" s="450" t="s">
        <v>76</v>
      </c>
      <c r="E692" s="486" t="s">
        <v>721</v>
      </c>
      <c r="F692" s="450" t="s">
        <v>938</v>
      </c>
      <c r="G692" s="486" t="s">
        <v>93</v>
      </c>
      <c r="H692" s="486" t="s">
        <v>722</v>
      </c>
      <c r="I692" s="486" t="s">
        <v>723</v>
      </c>
      <c r="J692" s="486" t="s">
        <v>724</v>
      </c>
      <c r="K692" s="486" t="s">
        <v>725</v>
      </c>
      <c r="L692" s="493">
        <v>3</v>
      </c>
      <c r="M692" s="450" t="s">
        <v>726</v>
      </c>
      <c r="N692" s="450" t="s">
        <v>727</v>
      </c>
      <c r="O692" s="450" t="s">
        <v>728</v>
      </c>
      <c r="P692" s="450" t="s">
        <v>997</v>
      </c>
      <c r="Q692" s="450" t="s">
        <v>92</v>
      </c>
      <c r="R692" s="475" t="s">
        <v>2764</v>
      </c>
    </row>
    <row r="693" spans="2:18" x14ac:dyDescent="0.2">
      <c r="B693" s="131">
        <v>683</v>
      </c>
      <c r="C693" s="497">
        <v>45490</v>
      </c>
      <c r="D693" s="450" t="s">
        <v>76</v>
      </c>
      <c r="E693" s="486" t="s">
        <v>721</v>
      </c>
      <c r="F693" s="450" t="s">
        <v>938</v>
      </c>
      <c r="G693" s="486" t="s">
        <v>93</v>
      </c>
      <c r="H693" s="486" t="s">
        <v>722</v>
      </c>
      <c r="I693" s="486" t="s">
        <v>723</v>
      </c>
      <c r="J693" s="486" t="s">
        <v>724</v>
      </c>
      <c r="K693" s="486" t="s">
        <v>735</v>
      </c>
      <c r="L693" s="493">
        <v>3</v>
      </c>
      <c r="M693" s="450" t="s">
        <v>726</v>
      </c>
      <c r="N693" s="450" t="s">
        <v>727</v>
      </c>
      <c r="O693" s="450" t="s">
        <v>728</v>
      </c>
      <c r="P693" s="450" t="s">
        <v>997</v>
      </c>
      <c r="Q693" s="450" t="s">
        <v>92</v>
      </c>
      <c r="R693" s="475" t="s">
        <v>2764</v>
      </c>
    </row>
    <row r="694" spans="2:18" x14ac:dyDescent="0.2">
      <c r="B694" s="131">
        <v>684</v>
      </c>
      <c r="C694" s="497">
        <v>45491</v>
      </c>
      <c r="D694" s="450" t="s">
        <v>76</v>
      </c>
      <c r="E694" s="486" t="s">
        <v>721</v>
      </c>
      <c r="F694" s="450" t="s">
        <v>2765</v>
      </c>
      <c r="G694" s="486" t="s">
        <v>93</v>
      </c>
      <c r="H694" s="486" t="s">
        <v>722</v>
      </c>
      <c r="I694" s="486" t="s">
        <v>723</v>
      </c>
      <c r="J694" s="486" t="s">
        <v>724</v>
      </c>
      <c r="K694" s="486" t="s">
        <v>725</v>
      </c>
      <c r="L694" s="493">
        <v>3</v>
      </c>
      <c r="M694" s="450" t="s">
        <v>726</v>
      </c>
      <c r="N694" s="450" t="s">
        <v>727</v>
      </c>
      <c r="O694" s="450" t="s">
        <v>728</v>
      </c>
      <c r="P694" s="450" t="s">
        <v>997</v>
      </c>
      <c r="Q694" s="450" t="s">
        <v>92</v>
      </c>
      <c r="R694" s="475" t="s">
        <v>2764</v>
      </c>
    </row>
    <row r="695" spans="2:18" x14ac:dyDescent="0.2">
      <c r="B695" s="131">
        <v>685</v>
      </c>
      <c r="C695" s="497">
        <v>45491</v>
      </c>
      <c r="D695" s="450" t="s">
        <v>76</v>
      </c>
      <c r="E695" s="486" t="s">
        <v>721</v>
      </c>
      <c r="F695" s="450" t="s">
        <v>939</v>
      </c>
      <c r="G695" s="486" t="s">
        <v>93</v>
      </c>
      <c r="H695" s="486" t="s">
        <v>722</v>
      </c>
      <c r="I695" s="486" t="s">
        <v>723</v>
      </c>
      <c r="J695" s="486" t="s">
        <v>724</v>
      </c>
      <c r="K695" s="486" t="s">
        <v>725</v>
      </c>
      <c r="L695" s="493">
        <v>3</v>
      </c>
      <c r="M695" s="450" t="s">
        <v>726</v>
      </c>
      <c r="N695" s="450" t="s">
        <v>727</v>
      </c>
      <c r="O695" s="450" t="s">
        <v>728</v>
      </c>
      <c r="P695" s="450" t="s">
        <v>997</v>
      </c>
      <c r="Q695" s="450" t="s">
        <v>92</v>
      </c>
      <c r="R695" s="475" t="s">
        <v>2764</v>
      </c>
    </row>
    <row r="696" spans="2:18" x14ac:dyDescent="0.2">
      <c r="B696" s="131">
        <v>686</v>
      </c>
      <c r="C696" s="497">
        <v>45491</v>
      </c>
      <c r="D696" s="450" t="s">
        <v>76</v>
      </c>
      <c r="E696" s="486" t="s">
        <v>721</v>
      </c>
      <c r="F696" s="450" t="s">
        <v>939</v>
      </c>
      <c r="G696" s="486" t="s">
        <v>93</v>
      </c>
      <c r="H696" s="486" t="s">
        <v>722</v>
      </c>
      <c r="I696" s="486" t="s">
        <v>723</v>
      </c>
      <c r="J696" s="486" t="s">
        <v>724</v>
      </c>
      <c r="K696" s="486" t="s">
        <v>735</v>
      </c>
      <c r="L696" s="493">
        <v>3</v>
      </c>
      <c r="M696" s="450" t="s">
        <v>726</v>
      </c>
      <c r="N696" s="450" t="s">
        <v>727</v>
      </c>
      <c r="O696" s="450" t="s">
        <v>728</v>
      </c>
      <c r="P696" s="450" t="s">
        <v>997</v>
      </c>
      <c r="Q696" s="450" t="s">
        <v>92</v>
      </c>
      <c r="R696" s="475" t="s">
        <v>2764</v>
      </c>
    </row>
    <row r="697" spans="2:18" x14ac:dyDescent="0.2">
      <c r="B697" s="131">
        <v>687</v>
      </c>
      <c r="C697" s="497">
        <v>45491</v>
      </c>
      <c r="D697" s="450" t="s">
        <v>76</v>
      </c>
      <c r="E697" s="486" t="s">
        <v>721</v>
      </c>
      <c r="F697" s="450" t="s">
        <v>940</v>
      </c>
      <c r="G697" s="486" t="s">
        <v>93</v>
      </c>
      <c r="H697" s="486" t="s">
        <v>722</v>
      </c>
      <c r="I697" s="486" t="s">
        <v>723</v>
      </c>
      <c r="J697" s="486" t="s">
        <v>724</v>
      </c>
      <c r="K697" s="486" t="s">
        <v>725</v>
      </c>
      <c r="L697" s="493">
        <v>3</v>
      </c>
      <c r="M697" s="450" t="s">
        <v>726</v>
      </c>
      <c r="N697" s="450" t="s">
        <v>727</v>
      </c>
      <c r="O697" s="450" t="s">
        <v>728</v>
      </c>
      <c r="P697" s="450" t="s">
        <v>997</v>
      </c>
      <c r="Q697" s="450" t="s">
        <v>92</v>
      </c>
      <c r="R697" s="475" t="s">
        <v>2764</v>
      </c>
    </row>
    <row r="698" spans="2:18" x14ac:dyDescent="0.2">
      <c r="B698" s="131">
        <v>688</v>
      </c>
      <c r="C698" s="497">
        <v>45493</v>
      </c>
      <c r="D698" s="450" t="s">
        <v>76</v>
      </c>
      <c r="E698" s="486" t="s">
        <v>721</v>
      </c>
      <c r="F698" s="450" t="s">
        <v>2766</v>
      </c>
      <c r="G698" s="486" t="s">
        <v>65</v>
      </c>
      <c r="H698" s="486" t="s">
        <v>722</v>
      </c>
      <c r="I698" s="486" t="s">
        <v>734</v>
      </c>
      <c r="J698" s="486" t="s">
        <v>2767</v>
      </c>
      <c r="K698" s="486" t="s">
        <v>735</v>
      </c>
      <c r="L698" s="493">
        <v>3</v>
      </c>
      <c r="M698" s="450" t="s">
        <v>726</v>
      </c>
      <c r="N698" s="450" t="s">
        <v>727</v>
      </c>
      <c r="O698" s="450" t="s">
        <v>728</v>
      </c>
      <c r="P698" s="450" t="s">
        <v>997</v>
      </c>
      <c r="Q698" s="450" t="s">
        <v>92</v>
      </c>
      <c r="R698" s="475" t="s">
        <v>2764</v>
      </c>
    </row>
    <row r="699" spans="2:18" x14ac:dyDescent="0.2">
      <c r="B699" s="131">
        <v>689</v>
      </c>
      <c r="C699" s="497">
        <v>45494</v>
      </c>
      <c r="D699" s="450" t="s">
        <v>76</v>
      </c>
      <c r="E699" s="486" t="s">
        <v>721</v>
      </c>
      <c r="F699" s="450" t="s">
        <v>2768</v>
      </c>
      <c r="G699" s="486" t="s">
        <v>65</v>
      </c>
      <c r="H699" s="486" t="s">
        <v>722</v>
      </c>
      <c r="I699" s="486" t="s">
        <v>734</v>
      </c>
      <c r="J699" s="486" t="s">
        <v>742</v>
      </c>
      <c r="K699" s="486" t="s">
        <v>725</v>
      </c>
      <c r="L699" s="493">
        <v>3</v>
      </c>
      <c r="M699" s="450" t="s">
        <v>726</v>
      </c>
      <c r="N699" s="450" t="s">
        <v>727</v>
      </c>
      <c r="O699" s="450" t="s">
        <v>728</v>
      </c>
      <c r="P699" s="450" t="s">
        <v>997</v>
      </c>
      <c r="Q699" s="450" t="s">
        <v>92</v>
      </c>
      <c r="R699" s="475" t="s">
        <v>2764</v>
      </c>
    </row>
    <row r="700" spans="2:18" x14ac:dyDescent="0.2">
      <c r="B700" s="131">
        <v>690</v>
      </c>
      <c r="C700" s="497">
        <v>45494</v>
      </c>
      <c r="D700" s="450" t="s">
        <v>76</v>
      </c>
      <c r="E700" s="486" t="s">
        <v>721</v>
      </c>
      <c r="F700" s="450" t="s">
        <v>2768</v>
      </c>
      <c r="G700" s="486" t="s">
        <v>65</v>
      </c>
      <c r="H700" s="486" t="s">
        <v>722</v>
      </c>
      <c r="I700" s="486" t="s">
        <v>734</v>
      </c>
      <c r="J700" s="486" t="s">
        <v>742</v>
      </c>
      <c r="K700" s="486" t="s">
        <v>735</v>
      </c>
      <c r="L700" s="493">
        <v>3</v>
      </c>
      <c r="M700" s="450" t="s">
        <v>726</v>
      </c>
      <c r="N700" s="450" t="s">
        <v>727</v>
      </c>
      <c r="O700" s="450" t="s">
        <v>728</v>
      </c>
      <c r="P700" s="450" t="s">
        <v>997</v>
      </c>
      <c r="Q700" s="450" t="s">
        <v>92</v>
      </c>
      <c r="R700" s="475" t="s">
        <v>2764</v>
      </c>
    </row>
    <row r="701" spans="2:18" x14ac:dyDescent="0.2">
      <c r="B701" s="131">
        <v>691</v>
      </c>
      <c r="C701" s="498">
        <v>45495</v>
      </c>
      <c r="D701" s="450" t="s">
        <v>76</v>
      </c>
      <c r="E701" s="483" t="s">
        <v>721</v>
      </c>
      <c r="F701" s="443" t="s">
        <v>1007</v>
      </c>
      <c r="G701" s="483" t="s">
        <v>65</v>
      </c>
      <c r="H701" s="483" t="s">
        <v>722</v>
      </c>
      <c r="I701" s="483" t="s">
        <v>734</v>
      </c>
      <c r="J701" s="483" t="s">
        <v>742</v>
      </c>
      <c r="K701" s="483" t="s">
        <v>783</v>
      </c>
      <c r="L701" s="484">
        <v>3</v>
      </c>
      <c r="M701" s="443" t="s">
        <v>726</v>
      </c>
      <c r="N701" s="443" t="s">
        <v>727</v>
      </c>
      <c r="O701" s="443" t="s">
        <v>728</v>
      </c>
      <c r="P701" s="443" t="s">
        <v>997</v>
      </c>
      <c r="Q701" s="443" t="s">
        <v>92</v>
      </c>
      <c r="R701" s="485" t="s">
        <v>2764</v>
      </c>
    </row>
    <row r="702" spans="2:18" x14ac:dyDescent="0.2">
      <c r="B702" s="131">
        <v>692</v>
      </c>
      <c r="C702" s="498">
        <v>45495</v>
      </c>
      <c r="D702" s="450" t="s">
        <v>76</v>
      </c>
      <c r="E702" s="483" t="s">
        <v>721</v>
      </c>
      <c r="F702" s="443" t="s">
        <v>1007</v>
      </c>
      <c r="G702" s="483" t="s">
        <v>65</v>
      </c>
      <c r="H702" s="483" t="s">
        <v>733</v>
      </c>
      <c r="I702" s="483" t="s">
        <v>734</v>
      </c>
      <c r="J702" s="483" t="s">
        <v>742</v>
      </c>
      <c r="K702" s="483" t="s">
        <v>735</v>
      </c>
      <c r="L702" s="484">
        <v>6</v>
      </c>
      <c r="M702" s="443" t="s">
        <v>726</v>
      </c>
      <c r="N702" s="443" t="s">
        <v>736</v>
      </c>
      <c r="O702" s="443" t="s">
        <v>728</v>
      </c>
      <c r="P702" s="443" t="s">
        <v>997</v>
      </c>
      <c r="Q702" s="443" t="s">
        <v>92</v>
      </c>
      <c r="R702" s="485" t="s">
        <v>2769</v>
      </c>
    </row>
    <row r="703" spans="2:18" x14ac:dyDescent="0.2">
      <c r="B703" s="131">
        <v>693</v>
      </c>
      <c r="C703" s="498">
        <v>45495</v>
      </c>
      <c r="D703" s="450" t="s">
        <v>76</v>
      </c>
      <c r="E703" s="483" t="s">
        <v>721</v>
      </c>
      <c r="F703" s="443" t="s">
        <v>1007</v>
      </c>
      <c r="G703" s="483" t="s">
        <v>65</v>
      </c>
      <c r="H703" s="483" t="s">
        <v>733</v>
      </c>
      <c r="I703" s="483" t="s">
        <v>734</v>
      </c>
      <c r="J703" s="483" t="s">
        <v>764</v>
      </c>
      <c r="K703" s="483" t="s">
        <v>915</v>
      </c>
      <c r="L703" s="484">
        <v>4</v>
      </c>
      <c r="M703" s="443" t="s">
        <v>726</v>
      </c>
      <c r="N703" s="443" t="s">
        <v>736</v>
      </c>
      <c r="O703" s="443" t="s">
        <v>728</v>
      </c>
      <c r="P703" s="443" t="s">
        <v>997</v>
      </c>
      <c r="Q703" s="443" t="s">
        <v>92</v>
      </c>
      <c r="R703" s="485" t="s">
        <v>730</v>
      </c>
    </row>
    <row r="704" spans="2:18" x14ac:dyDescent="0.2">
      <c r="B704" s="131">
        <v>694</v>
      </c>
      <c r="C704" s="498">
        <v>45496</v>
      </c>
      <c r="D704" s="450" t="s">
        <v>76</v>
      </c>
      <c r="E704" s="483" t="s">
        <v>721</v>
      </c>
      <c r="F704" s="443" t="s">
        <v>1007</v>
      </c>
      <c r="G704" s="483" t="s">
        <v>65</v>
      </c>
      <c r="H704" s="483" t="s">
        <v>733</v>
      </c>
      <c r="I704" s="483" t="s">
        <v>734</v>
      </c>
      <c r="J704" s="483" t="s">
        <v>764</v>
      </c>
      <c r="K704" s="483" t="s">
        <v>2770</v>
      </c>
      <c r="L704" s="484">
        <v>4</v>
      </c>
      <c r="M704" s="443" t="s">
        <v>726</v>
      </c>
      <c r="N704" s="443" t="s">
        <v>736</v>
      </c>
      <c r="O704" s="443" t="s">
        <v>728</v>
      </c>
      <c r="P704" s="443" t="s">
        <v>997</v>
      </c>
      <c r="Q704" s="443" t="s">
        <v>92</v>
      </c>
      <c r="R704" s="485" t="s">
        <v>730</v>
      </c>
    </row>
    <row r="705" spans="2:18" x14ac:dyDescent="0.2">
      <c r="B705" s="131">
        <v>695</v>
      </c>
      <c r="C705" s="498">
        <v>45497</v>
      </c>
      <c r="D705" s="450" t="s">
        <v>76</v>
      </c>
      <c r="E705" s="483" t="s">
        <v>721</v>
      </c>
      <c r="F705" s="443" t="s">
        <v>962</v>
      </c>
      <c r="G705" s="483" t="s">
        <v>65</v>
      </c>
      <c r="H705" s="483" t="s">
        <v>786</v>
      </c>
      <c r="I705" s="483" t="s">
        <v>723</v>
      </c>
      <c r="J705" s="483" t="s">
        <v>724</v>
      </c>
      <c r="K705" s="483" t="s">
        <v>937</v>
      </c>
      <c r="L705" s="484">
        <v>3</v>
      </c>
      <c r="M705" s="443" t="s">
        <v>726</v>
      </c>
      <c r="N705" s="443" t="s">
        <v>727</v>
      </c>
      <c r="O705" s="443" t="s">
        <v>728</v>
      </c>
      <c r="P705" s="443" t="s">
        <v>997</v>
      </c>
      <c r="Q705" s="443" t="s">
        <v>92</v>
      </c>
      <c r="R705" s="485" t="s">
        <v>2764</v>
      </c>
    </row>
    <row r="706" spans="2:18" x14ac:dyDescent="0.2">
      <c r="B706" s="131">
        <v>696</v>
      </c>
      <c r="C706" s="498">
        <v>45498</v>
      </c>
      <c r="D706" s="450" t="s">
        <v>76</v>
      </c>
      <c r="E706" s="483" t="s">
        <v>721</v>
      </c>
      <c r="F706" s="443" t="s">
        <v>2777</v>
      </c>
      <c r="G706" s="483" t="s">
        <v>65</v>
      </c>
      <c r="H706" s="483" t="s">
        <v>786</v>
      </c>
      <c r="I706" s="483" t="s">
        <v>723</v>
      </c>
      <c r="J706" s="483" t="s">
        <v>724</v>
      </c>
      <c r="K706" s="483" t="s">
        <v>783</v>
      </c>
      <c r="L706" s="484">
        <v>2</v>
      </c>
      <c r="M706" s="443" t="s">
        <v>726</v>
      </c>
      <c r="N706" s="443" t="s">
        <v>727</v>
      </c>
      <c r="O706" s="443" t="s">
        <v>728</v>
      </c>
      <c r="P706" s="443" t="s">
        <v>997</v>
      </c>
      <c r="Q706" s="443" t="s">
        <v>92</v>
      </c>
      <c r="R706" s="485" t="s">
        <v>730</v>
      </c>
    </row>
    <row r="707" spans="2:18" x14ac:dyDescent="0.2">
      <c r="B707" s="131">
        <v>697</v>
      </c>
      <c r="C707" s="498">
        <v>45498</v>
      </c>
      <c r="D707" s="450" t="s">
        <v>76</v>
      </c>
      <c r="E707" s="483" t="s">
        <v>721</v>
      </c>
      <c r="F707" s="443" t="s">
        <v>2777</v>
      </c>
      <c r="G707" s="483" t="s">
        <v>65</v>
      </c>
      <c r="H707" s="483" t="s">
        <v>786</v>
      </c>
      <c r="I707" s="483" t="s">
        <v>723</v>
      </c>
      <c r="J707" s="483" t="s">
        <v>724</v>
      </c>
      <c r="K707" s="483" t="s">
        <v>790</v>
      </c>
      <c r="L707" s="484">
        <v>1</v>
      </c>
      <c r="M707" s="443" t="s">
        <v>726</v>
      </c>
      <c r="N707" s="443" t="s">
        <v>736</v>
      </c>
      <c r="O707" s="443" t="s">
        <v>728</v>
      </c>
      <c r="P707" s="443" t="s">
        <v>997</v>
      </c>
      <c r="Q707" s="443" t="s">
        <v>92</v>
      </c>
      <c r="R707" s="485" t="s">
        <v>730</v>
      </c>
    </row>
    <row r="708" spans="2:18" x14ac:dyDescent="0.2">
      <c r="B708" s="131">
        <v>698</v>
      </c>
      <c r="C708" s="498">
        <v>45499</v>
      </c>
      <c r="D708" s="450" t="s">
        <v>76</v>
      </c>
      <c r="E708" s="483" t="s">
        <v>721</v>
      </c>
      <c r="F708" s="443" t="s">
        <v>1000</v>
      </c>
      <c r="G708" s="483" t="s">
        <v>65</v>
      </c>
      <c r="H708" s="483" t="s">
        <v>722</v>
      </c>
      <c r="I708" s="483" t="s">
        <v>723</v>
      </c>
      <c r="J708" s="483" t="s">
        <v>2767</v>
      </c>
      <c r="K708" s="483" t="s">
        <v>735</v>
      </c>
      <c r="L708" s="484">
        <v>1</v>
      </c>
      <c r="M708" s="443" t="s">
        <v>726</v>
      </c>
      <c r="N708" s="443" t="s">
        <v>727</v>
      </c>
      <c r="O708" s="443" t="s">
        <v>728</v>
      </c>
      <c r="P708" s="443" t="s">
        <v>997</v>
      </c>
      <c r="Q708" s="443" t="s">
        <v>92</v>
      </c>
      <c r="R708" s="485" t="s">
        <v>730</v>
      </c>
    </row>
    <row r="709" spans="2:18" x14ac:dyDescent="0.2">
      <c r="B709" s="131">
        <v>699</v>
      </c>
      <c r="C709" s="498">
        <v>45500</v>
      </c>
      <c r="D709" s="450" t="s">
        <v>94</v>
      </c>
      <c r="E709" s="483" t="s">
        <v>2771</v>
      </c>
      <c r="F709" s="443" t="s">
        <v>2777</v>
      </c>
      <c r="G709" s="483" t="s">
        <v>266</v>
      </c>
      <c r="H709" s="483" t="s">
        <v>722</v>
      </c>
      <c r="I709" s="483" t="s">
        <v>723</v>
      </c>
      <c r="J709" s="483" t="s">
        <v>724</v>
      </c>
      <c r="K709" s="483" t="s">
        <v>725</v>
      </c>
      <c r="L709" s="484">
        <v>2</v>
      </c>
      <c r="M709" s="443" t="s">
        <v>726</v>
      </c>
      <c r="N709" s="443" t="s">
        <v>727</v>
      </c>
      <c r="O709" s="443" t="s">
        <v>728</v>
      </c>
      <c r="P709" s="443" t="s">
        <v>997</v>
      </c>
      <c r="Q709" s="443" t="s">
        <v>92</v>
      </c>
      <c r="R709" s="485" t="s">
        <v>730</v>
      </c>
    </row>
    <row r="710" spans="2:18" x14ac:dyDescent="0.2">
      <c r="B710" s="131">
        <v>700</v>
      </c>
      <c r="C710" s="497">
        <v>45501</v>
      </c>
      <c r="D710" s="450" t="s">
        <v>76</v>
      </c>
      <c r="E710" s="486" t="s">
        <v>721</v>
      </c>
      <c r="F710" s="450" t="s">
        <v>2777</v>
      </c>
      <c r="G710" s="486" t="s">
        <v>65</v>
      </c>
      <c r="H710" s="486" t="s">
        <v>722</v>
      </c>
      <c r="I710" s="486" t="s">
        <v>723</v>
      </c>
      <c r="J710" s="486" t="s">
        <v>724</v>
      </c>
      <c r="K710" s="486" t="s">
        <v>743</v>
      </c>
      <c r="L710" s="493">
        <v>1</v>
      </c>
      <c r="M710" s="450" t="s">
        <v>726</v>
      </c>
      <c r="N710" s="450" t="s">
        <v>727</v>
      </c>
      <c r="O710" s="450" t="s">
        <v>728</v>
      </c>
      <c r="P710" s="450" t="s">
        <v>997</v>
      </c>
      <c r="Q710" s="450" t="s">
        <v>92</v>
      </c>
      <c r="R710" s="475" t="s">
        <v>747</v>
      </c>
    </row>
    <row r="711" spans="2:18" x14ac:dyDescent="0.2">
      <c r="B711" s="131">
        <v>701</v>
      </c>
      <c r="C711" s="497">
        <v>45503</v>
      </c>
      <c r="D711" s="450" t="s">
        <v>76</v>
      </c>
      <c r="E711" s="486" t="s">
        <v>721</v>
      </c>
      <c r="F711" s="450" t="s">
        <v>740</v>
      </c>
      <c r="G711" s="486" t="s">
        <v>91</v>
      </c>
      <c r="H711" s="486" t="s">
        <v>722</v>
      </c>
      <c r="I711" s="486" t="s">
        <v>723</v>
      </c>
      <c r="J711" s="486" t="s">
        <v>724</v>
      </c>
      <c r="K711" s="486" t="s">
        <v>937</v>
      </c>
      <c r="L711" s="493">
        <v>3</v>
      </c>
      <c r="M711" s="450" t="s">
        <v>726</v>
      </c>
      <c r="N711" s="450" t="s">
        <v>727</v>
      </c>
      <c r="O711" s="450" t="s">
        <v>728</v>
      </c>
      <c r="P711" s="450" t="s">
        <v>997</v>
      </c>
      <c r="Q711" s="450" t="s">
        <v>92</v>
      </c>
      <c r="R711" s="485" t="s">
        <v>2772</v>
      </c>
    </row>
    <row r="712" spans="2:18" x14ac:dyDescent="0.2">
      <c r="B712" s="131">
        <v>702</v>
      </c>
      <c r="C712" s="497">
        <v>45503</v>
      </c>
      <c r="D712" s="450" t="s">
        <v>76</v>
      </c>
      <c r="E712" s="486" t="s">
        <v>721</v>
      </c>
      <c r="F712" s="450" t="s">
        <v>740</v>
      </c>
      <c r="G712" s="486" t="s">
        <v>91</v>
      </c>
      <c r="H712" s="486" t="s">
        <v>786</v>
      </c>
      <c r="I712" s="486" t="s">
        <v>723</v>
      </c>
      <c r="J712" s="486" t="s">
        <v>724</v>
      </c>
      <c r="K712" s="486" t="s">
        <v>735</v>
      </c>
      <c r="L712" s="493">
        <v>3</v>
      </c>
      <c r="M712" s="450" t="s">
        <v>726</v>
      </c>
      <c r="N712" s="450" t="s">
        <v>727</v>
      </c>
      <c r="O712" s="450" t="s">
        <v>728</v>
      </c>
      <c r="P712" s="450" t="s">
        <v>997</v>
      </c>
      <c r="Q712" s="450" t="s">
        <v>92</v>
      </c>
      <c r="R712" s="485" t="s">
        <v>2764</v>
      </c>
    </row>
    <row r="713" spans="2:18" x14ac:dyDescent="0.2">
      <c r="B713" s="131">
        <v>703</v>
      </c>
      <c r="C713" s="497">
        <v>45503</v>
      </c>
      <c r="D713" s="450" t="s">
        <v>76</v>
      </c>
      <c r="E713" s="486" t="s">
        <v>721</v>
      </c>
      <c r="F713" s="450" t="s">
        <v>740</v>
      </c>
      <c r="G713" s="486" t="s">
        <v>91</v>
      </c>
      <c r="H713" s="486" t="s">
        <v>733</v>
      </c>
      <c r="I713" s="486" t="s">
        <v>723</v>
      </c>
      <c r="J713" s="486" t="s">
        <v>764</v>
      </c>
      <c r="K713" s="486" t="s">
        <v>738</v>
      </c>
      <c r="L713" s="493">
        <v>3</v>
      </c>
      <c r="M713" s="450" t="s">
        <v>726</v>
      </c>
      <c r="N713" s="450" t="s">
        <v>736</v>
      </c>
      <c r="O713" s="443" t="s">
        <v>728</v>
      </c>
      <c r="P713" s="443" t="s">
        <v>997</v>
      </c>
      <c r="Q713" s="443" t="s">
        <v>92</v>
      </c>
      <c r="R713" s="485" t="s">
        <v>730</v>
      </c>
    </row>
    <row r="714" spans="2:18" x14ac:dyDescent="0.2">
      <c r="B714" s="131">
        <v>704</v>
      </c>
      <c r="C714" s="497">
        <v>45503</v>
      </c>
      <c r="D714" s="450" t="s">
        <v>76</v>
      </c>
      <c r="E714" s="486" t="s">
        <v>721</v>
      </c>
      <c r="F714" s="450" t="s">
        <v>740</v>
      </c>
      <c r="G714" s="486" t="s">
        <v>91</v>
      </c>
      <c r="H714" s="486" t="s">
        <v>733</v>
      </c>
      <c r="I714" s="486" t="s">
        <v>723</v>
      </c>
      <c r="J714" s="486" t="s">
        <v>764</v>
      </c>
      <c r="K714" s="486" t="s">
        <v>725</v>
      </c>
      <c r="L714" s="493">
        <v>3</v>
      </c>
      <c r="M714" s="450" t="s">
        <v>726</v>
      </c>
      <c r="N714" s="450" t="s">
        <v>736</v>
      </c>
      <c r="O714" s="443" t="s">
        <v>728</v>
      </c>
      <c r="P714" s="443" t="s">
        <v>997</v>
      </c>
      <c r="Q714" s="443" t="s">
        <v>92</v>
      </c>
      <c r="R714" s="485" t="s">
        <v>730</v>
      </c>
    </row>
    <row r="715" spans="2:18" x14ac:dyDescent="0.2">
      <c r="B715" s="131">
        <v>705</v>
      </c>
      <c r="C715" s="497">
        <v>45504</v>
      </c>
      <c r="D715" s="450" t="s">
        <v>76</v>
      </c>
      <c r="E715" s="486" t="s">
        <v>721</v>
      </c>
      <c r="F715" s="450" t="s">
        <v>950</v>
      </c>
      <c r="G715" s="486" t="s">
        <v>97</v>
      </c>
      <c r="H715" s="486" t="s">
        <v>722</v>
      </c>
      <c r="I715" s="486" t="s">
        <v>723</v>
      </c>
      <c r="J715" s="486" t="s">
        <v>724</v>
      </c>
      <c r="K715" s="486" t="s">
        <v>735</v>
      </c>
      <c r="L715" s="493">
        <v>3</v>
      </c>
      <c r="M715" s="450" t="s">
        <v>726</v>
      </c>
      <c r="N715" s="450" t="s">
        <v>727</v>
      </c>
      <c r="O715" s="450" t="s">
        <v>728</v>
      </c>
      <c r="P715" s="450" t="s">
        <v>997</v>
      </c>
      <c r="Q715" s="450" t="s">
        <v>92</v>
      </c>
      <c r="R715" s="485" t="s">
        <v>2773</v>
      </c>
    </row>
    <row r="716" spans="2:18" x14ac:dyDescent="0.2">
      <c r="B716" s="131">
        <v>706</v>
      </c>
      <c r="C716" s="497">
        <v>45504</v>
      </c>
      <c r="D716" s="450" t="s">
        <v>76</v>
      </c>
      <c r="E716" s="486" t="s">
        <v>721</v>
      </c>
      <c r="F716" s="450" t="s">
        <v>1056</v>
      </c>
      <c r="G716" s="486" t="s">
        <v>65</v>
      </c>
      <c r="H716" s="486" t="s">
        <v>722</v>
      </c>
      <c r="I716" s="486" t="s">
        <v>723</v>
      </c>
      <c r="J716" s="486" t="s">
        <v>724</v>
      </c>
      <c r="K716" s="486" t="s">
        <v>937</v>
      </c>
      <c r="L716" s="493">
        <v>3</v>
      </c>
      <c r="M716" s="450" t="s">
        <v>726</v>
      </c>
      <c r="N716" s="450" t="s">
        <v>727</v>
      </c>
      <c r="O716" s="450" t="s">
        <v>728</v>
      </c>
      <c r="P716" s="450" t="s">
        <v>997</v>
      </c>
      <c r="Q716" s="450" t="s">
        <v>92</v>
      </c>
      <c r="R716" s="485" t="s">
        <v>2764</v>
      </c>
    </row>
    <row r="717" spans="2:18" x14ac:dyDescent="0.2">
      <c r="B717" s="131">
        <v>707</v>
      </c>
      <c r="C717" s="497">
        <v>45504</v>
      </c>
      <c r="D717" s="450" t="s">
        <v>76</v>
      </c>
      <c r="E717" s="486" t="s">
        <v>721</v>
      </c>
      <c r="F717" s="450" t="s">
        <v>1056</v>
      </c>
      <c r="G717" s="486" t="s">
        <v>65</v>
      </c>
      <c r="H717" s="486" t="s">
        <v>733</v>
      </c>
      <c r="I717" s="486" t="s">
        <v>723</v>
      </c>
      <c r="J717" s="486" t="s">
        <v>764</v>
      </c>
      <c r="K717" s="483" t="s">
        <v>790</v>
      </c>
      <c r="L717" s="493">
        <v>6</v>
      </c>
      <c r="M717" s="450" t="s">
        <v>726</v>
      </c>
      <c r="N717" s="450" t="s">
        <v>736</v>
      </c>
      <c r="O717" s="443" t="s">
        <v>728</v>
      </c>
      <c r="P717" s="443" t="s">
        <v>997</v>
      </c>
      <c r="Q717" s="443" t="s">
        <v>92</v>
      </c>
      <c r="R717" s="485" t="s">
        <v>730</v>
      </c>
    </row>
    <row r="718" spans="2:18" x14ac:dyDescent="0.2">
      <c r="B718" s="131">
        <v>708</v>
      </c>
      <c r="C718" s="497">
        <v>45504</v>
      </c>
      <c r="D718" s="450" t="s">
        <v>76</v>
      </c>
      <c r="E718" s="486" t="s">
        <v>721</v>
      </c>
      <c r="F718" s="450" t="s">
        <v>1056</v>
      </c>
      <c r="G718" s="486" t="s">
        <v>65</v>
      </c>
      <c r="H718" s="486" t="s">
        <v>733</v>
      </c>
      <c r="I718" s="486" t="s">
        <v>723</v>
      </c>
      <c r="J718" s="486" t="s">
        <v>764</v>
      </c>
      <c r="K718" s="486" t="s">
        <v>915</v>
      </c>
      <c r="L718" s="493">
        <v>2</v>
      </c>
      <c r="M718" s="450" t="s">
        <v>726</v>
      </c>
      <c r="N718" s="450" t="s">
        <v>736</v>
      </c>
      <c r="O718" s="443" t="s">
        <v>728</v>
      </c>
      <c r="P718" s="443" t="s">
        <v>997</v>
      </c>
      <c r="Q718" s="443" t="s">
        <v>92</v>
      </c>
      <c r="R718" s="485" t="s">
        <v>730</v>
      </c>
    </row>
    <row r="719" spans="2:18" x14ac:dyDescent="0.2">
      <c r="B719" s="131">
        <v>709</v>
      </c>
      <c r="C719" s="497">
        <v>45504</v>
      </c>
      <c r="D719" s="450" t="s">
        <v>76</v>
      </c>
      <c r="E719" s="486" t="s">
        <v>721</v>
      </c>
      <c r="F719" s="450" t="s">
        <v>782</v>
      </c>
      <c r="G719" s="486" t="s">
        <v>65</v>
      </c>
      <c r="H719" s="486" t="s">
        <v>733</v>
      </c>
      <c r="I719" s="486" t="s">
        <v>723</v>
      </c>
      <c r="J719" s="486" t="s">
        <v>764</v>
      </c>
      <c r="K719" s="486" t="s">
        <v>915</v>
      </c>
      <c r="L719" s="493">
        <v>2</v>
      </c>
      <c r="M719" s="450" t="s">
        <v>726</v>
      </c>
      <c r="N719" s="450" t="s">
        <v>736</v>
      </c>
      <c r="O719" s="443" t="s">
        <v>728</v>
      </c>
      <c r="P719" s="443" t="s">
        <v>997</v>
      </c>
      <c r="Q719" s="443" t="s">
        <v>92</v>
      </c>
      <c r="R719" s="485" t="s">
        <v>730</v>
      </c>
    </row>
    <row r="720" spans="2:18" x14ac:dyDescent="0.2">
      <c r="B720" s="131">
        <v>710</v>
      </c>
      <c r="C720" s="497">
        <v>45505</v>
      </c>
      <c r="D720" s="450" t="s">
        <v>76</v>
      </c>
      <c r="E720" s="486" t="s">
        <v>721</v>
      </c>
      <c r="F720" s="450" t="s">
        <v>2774</v>
      </c>
      <c r="G720" s="486" t="s">
        <v>65</v>
      </c>
      <c r="H720" s="486" t="s">
        <v>786</v>
      </c>
      <c r="I720" s="486" t="s">
        <v>723</v>
      </c>
      <c r="J720" s="486" t="s">
        <v>724</v>
      </c>
      <c r="K720" s="486" t="s">
        <v>738</v>
      </c>
      <c r="L720" s="493">
        <v>2</v>
      </c>
      <c r="M720" s="450" t="s">
        <v>726</v>
      </c>
      <c r="N720" s="450" t="s">
        <v>736</v>
      </c>
      <c r="O720" s="443" t="s">
        <v>728</v>
      </c>
      <c r="P720" s="443" t="s">
        <v>997</v>
      </c>
      <c r="Q720" s="443" t="s">
        <v>92</v>
      </c>
      <c r="R720" s="485" t="s">
        <v>2775</v>
      </c>
    </row>
    <row r="721" spans="2:18" x14ac:dyDescent="0.2">
      <c r="B721" s="131">
        <v>711</v>
      </c>
      <c r="C721" s="497">
        <v>45505</v>
      </c>
      <c r="D721" s="450" t="s">
        <v>76</v>
      </c>
      <c r="E721" s="486" t="s">
        <v>721</v>
      </c>
      <c r="F721" s="450" t="s">
        <v>2227</v>
      </c>
      <c r="G721" s="486" t="s">
        <v>65</v>
      </c>
      <c r="H721" s="486" t="s">
        <v>786</v>
      </c>
      <c r="I721" s="486" t="s">
        <v>723</v>
      </c>
      <c r="J721" s="486" t="s">
        <v>724</v>
      </c>
      <c r="K721" s="486" t="s">
        <v>937</v>
      </c>
      <c r="L721" s="493">
        <v>3</v>
      </c>
      <c r="M721" s="450" t="s">
        <v>726</v>
      </c>
      <c r="N721" s="450" t="s">
        <v>727</v>
      </c>
      <c r="O721" s="450" t="s">
        <v>728</v>
      </c>
      <c r="P721" s="450" t="s">
        <v>997</v>
      </c>
      <c r="Q721" s="450" t="s">
        <v>92</v>
      </c>
      <c r="R721" s="485" t="s">
        <v>2764</v>
      </c>
    </row>
    <row r="722" spans="2:18" x14ac:dyDescent="0.2">
      <c r="B722" s="32">
        <v>712</v>
      </c>
      <c r="C722" s="498">
        <v>45506</v>
      </c>
      <c r="D722" s="450" t="s">
        <v>76</v>
      </c>
      <c r="E722" s="483" t="s">
        <v>721</v>
      </c>
      <c r="F722" s="443" t="s">
        <v>1054</v>
      </c>
      <c r="G722" s="483" t="s">
        <v>65</v>
      </c>
      <c r="H722" s="483" t="s">
        <v>733</v>
      </c>
      <c r="I722" s="483" t="s">
        <v>723</v>
      </c>
      <c r="J722" s="483" t="s">
        <v>724</v>
      </c>
      <c r="K722" s="483" t="s">
        <v>725</v>
      </c>
      <c r="L722" s="484">
        <v>1</v>
      </c>
      <c r="M722" s="443" t="s">
        <v>726</v>
      </c>
      <c r="N722" s="443" t="s">
        <v>736</v>
      </c>
      <c r="O722" s="443" t="s">
        <v>728</v>
      </c>
      <c r="P722" s="443" t="s">
        <v>997</v>
      </c>
      <c r="Q722" s="443" t="s">
        <v>92</v>
      </c>
      <c r="R722" s="485" t="s">
        <v>730</v>
      </c>
    </row>
    <row r="723" spans="2:18" x14ac:dyDescent="0.2">
      <c r="B723" s="131">
        <v>713</v>
      </c>
      <c r="C723" s="498">
        <v>45514</v>
      </c>
      <c r="D723" s="450" t="s">
        <v>94</v>
      </c>
      <c r="E723" s="483" t="s">
        <v>748</v>
      </c>
      <c r="F723" s="443" t="s">
        <v>963</v>
      </c>
      <c r="G723" s="483" t="s">
        <v>2325</v>
      </c>
      <c r="H723" s="483" t="s">
        <v>722</v>
      </c>
      <c r="I723" s="483" t="s">
        <v>734</v>
      </c>
      <c r="J723" s="483" t="s">
        <v>742</v>
      </c>
      <c r="K723" s="483" t="s">
        <v>725</v>
      </c>
      <c r="L723" s="484">
        <v>3</v>
      </c>
      <c r="M723" s="443" t="s">
        <v>726</v>
      </c>
      <c r="N723" s="443" t="s">
        <v>727</v>
      </c>
      <c r="O723" s="443" t="s">
        <v>728</v>
      </c>
      <c r="P723" s="443" t="s">
        <v>760</v>
      </c>
      <c r="Q723" s="443" t="s">
        <v>92</v>
      </c>
      <c r="R723" s="485" t="s">
        <v>730</v>
      </c>
    </row>
    <row r="724" spans="2:18" x14ac:dyDescent="0.2">
      <c r="B724" s="32">
        <v>714</v>
      </c>
      <c r="C724" s="498">
        <v>45514</v>
      </c>
      <c r="D724" s="450" t="s">
        <v>94</v>
      </c>
      <c r="E724" s="483" t="s">
        <v>748</v>
      </c>
      <c r="F724" s="443" t="s">
        <v>892</v>
      </c>
      <c r="G724" s="483" t="s">
        <v>2325</v>
      </c>
      <c r="H724" s="483" t="s">
        <v>733</v>
      </c>
      <c r="I724" s="483" t="s">
        <v>734</v>
      </c>
      <c r="J724" s="483" t="s">
        <v>742</v>
      </c>
      <c r="K724" s="483" t="s">
        <v>738</v>
      </c>
      <c r="L724" s="484">
        <v>3</v>
      </c>
      <c r="M724" s="443" t="s">
        <v>726</v>
      </c>
      <c r="N724" s="443" t="s">
        <v>736</v>
      </c>
      <c r="O724" s="443" t="s">
        <v>728</v>
      </c>
      <c r="P724" s="443" t="s">
        <v>760</v>
      </c>
      <c r="Q724" s="443" t="s">
        <v>92</v>
      </c>
      <c r="R724" s="485" t="s">
        <v>730</v>
      </c>
    </row>
    <row r="725" spans="2:18" x14ac:dyDescent="0.2">
      <c r="B725" s="131">
        <v>715</v>
      </c>
      <c r="C725" s="498">
        <v>45514</v>
      </c>
      <c r="D725" s="450" t="s">
        <v>94</v>
      </c>
      <c r="E725" s="483" t="s">
        <v>748</v>
      </c>
      <c r="F725" s="443" t="s">
        <v>869</v>
      </c>
      <c r="G725" s="483" t="s">
        <v>2325</v>
      </c>
      <c r="H725" s="483" t="s">
        <v>722</v>
      </c>
      <c r="I725" s="483" t="s">
        <v>734</v>
      </c>
      <c r="J725" s="483" t="s">
        <v>742</v>
      </c>
      <c r="K725" s="483" t="s">
        <v>725</v>
      </c>
      <c r="L725" s="484">
        <v>3</v>
      </c>
      <c r="M725" s="443" t="s">
        <v>726</v>
      </c>
      <c r="N725" s="443" t="s">
        <v>727</v>
      </c>
      <c r="O725" s="443" t="s">
        <v>728</v>
      </c>
      <c r="P725" s="443" t="s">
        <v>760</v>
      </c>
      <c r="Q725" s="443" t="s">
        <v>92</v>
      </c>
      <c r="R725" s="485" t="s">
        <v>2778</v>
      </c>
    </row>
    <row r="726" spans="2:18" x14ac:dyDescent="0.2">
      <c r="B726" s="32">
        <v>716</v>
      </c>
      <c r="C726" s="498">
        <v>45514</v>
      </c>
      <c r="D726" s="450" t="s">
        <v>94</v>
      </c>
      <c r="E726" s="483" t="s">
        <v>748</v>
      </c>
      <c r="F726" s="443" t="s">
        <v>869</v>
      </c>
      <c r="G726" s="483" t="s">
        <v>2325</v>
      </c>
      <c r="H726" s="483" t="s">
        <v>733</v>
      </c>
      <c r="I726" s="483" t="s">
        <v>734</v>
      </c>
      <c r="J726" s="483" t="s">
        <v>742</v>
      </c>
      <c r="K726" s="483" t="s">
        <v>735</v>
      </c>
      <c r="L726" s="484">
        <v>3</v>
      </c>
      <c r="M726" s="443" t="s">
        <v>726</v>
      </c>
      <c r="N726" s="443" t="s">
        <v>736</v>
      </c>
      <c r="O726" s="443" t="s">
        <v>728</v>
      </c>
      <c r="P726" s="443" t="s">
        <v>760</v>
      </c>
      <c r="Q726" s="443" t="s">
        <v>92</v>
      </c>
      <c r="R726" s="485" t="s">
        <v>730</v>
      </c>
    </row>
    <row r="727" spans="2:18" x14ac:dyDescent="0.2">
      <c r="B727" s="32">
        <v>717</v>
      </c>
      <c r="C727" s="498">
        <v>45515</v>
      </c>
      <c r="D727" s="450" t="s">
        <v>94</v>
      </c>
      <c r="E727" s="483" t="s">
        <v>748</v>
      </c>
      <c r="F727" s="443" t="s">
        <v>779</v>
      </c>
      <c r="G727" s="483" t="s">
        <v>1014</v>
      </c>
      <c r="H727" s="483" t="s">
        <v>722</v>
      </c>
      <c r="I727" s="483" t="s">
        <v>723</v>
      </c>
      <c r="J727" s="483" t="s">
        <v>724</v>
      </c>
      <c r="K727" s="483" t="s">
        <v>725</v>
      </c>
      <c r="L727" s="484">
        <v>3</v>
      </c>
      <c r="M727" s="443" t="s">
        <v>726</v>
      </c>
      <c r="N727" s="443" t="s">
        <v>727</v>
      </c>
      <c r="O727" s="443" t="s">
        <v>728</v>
      </c>
      <c r="P727" s="443" t="s">
        <v>760</v>
      </c>
      <c r="Q727" s="443" t="s">
        <v>92</v>
      </c>
      <c r="R727" s="485" t="s">
        <v>730</v>
      </c>
    </row>
    <row r="728" spans="2:18" x14ac:dyDescent="0.2">
      <c r="B728" s="131">
        <v>718</v>
      </c>
      <c r="C728" s="498">
        <v>45515</v>
      </c>
      <c r="D728" s="450" t="s">
        <v>94</v>
      </c>
      <c r="E728" s="483" t="s">
        <v>748</v>
      </c>
      <c r="F728" s="443" t="s">
        <v>779</v>
      </c>
      <c r="G728" s="483" t="s">
        <v>1014</v>
      </c>
      <c r="H728" s="483" t="s">
        <v>722</v>
      </c>
      <c r="I728" s="483" t="s">
        <v>723</v>
      </c>
      <c r="J728" s="483" t="s">
        <v>724</v>
      </c>
      <c r="K728" s="483" t="s">
        <v>735</v>
      </c>
      <c r="L728" s="484">
        <v>3</v>
      </c>
      <c r="M728" s="443" t="s">
        <v>726</v>
      </c>
      <c r="N728" s="443" t="s">
        <v>727</v>
      </c>
      <c r="O728" s="443" t="s">
        <v>728</v>
      </c>
      <c r="P728" s="443" t="s">
        <v>760</v>
      </c>
      <c r="Q728" s="443" t="s">
        <v>92</v>
      </c>
      <c r="R728" s="485" t="s">
        <v>730</v>
      </c>
    </row>
    <row r="729" spans="2:18" x14ac:dyDescent="0.2">
      <c r="B729" s="32">
        <v>719</v>
      </c>
      <c r="C729" s="498">
        <v>45515</v>
      </c>
      <c r="D729" s="450" t="s">
        <v>94</v>
      </c>
      <c r="E729" s="483" t="s">
        <v>748</v>
      </c>
      <c r="F729" s="443" t="s">
        <v>867</v>
      </c>
      <c r="G729" s="483" t="s">
        <v>1014</v>
      </c>
      <c r="H729" s="483" t="s">
        <v>722</v>
      </c>
      <c r="I729" s="483" t="s">
        <v>734</v>
      </c>
      <c r="J729" s="483" t="s">
        <v>742</v>
      </c>
      <c r="K729" s="483" t="s">
        <v>725</v>
      </c>
      <c r="L729" s="484">
        <v>3</v>
      </c>
      <c r="M729" s="443" t="s">
        <v>726</v>
      </c>
      <c r="N729" s="443" t="s">
        <v>727</v>
      </c>
      <c r="O729" s="443" t="s">
        <v>728</v>
      </c>
      <c r="P729" s="443" t="s">
        <v>760</v>
      </c>
      <c r="Q729" s="443" t="s">
        <v>92</v>
      </c>
      <c r="R729" s="485" t="s">
        <v>730</v>
      </c>
    </row>
    <row r="730" spans="2:18" x14ac:dyDescent="0.2">
      <c r="B730" s="99">
        <v>720</v>
      </c>
      <c r="C730" s="497">
        <v>45515</v>
      </c>
      <c r="D730" s="450" t="s">
        <v>94</v>
      </c>
      <c r="E730" s="486" t="s">
        <v>748</v>
      </c>
      <c r="F730" s="450" t="s">
        <v>1030</v>
      </c>
      <c r="G730" s="486" t="s">
        <v>1014</v>
      </c>
      <c r="H730" s="486" t="s">
        <v>722</v>
      </c>
      <c r="I730" s="486" t="s">
        <v>723</v>
      </c>
      <c r="J730" s="486" t="s">
        <v>724</v>
      </c>
      <c r="K730" s="486" t="s">
        <v>743</v>
      </c>
      <c r="L730" s="493">
        <v>6</v>
      </c>
      <c r="M730" s="450" t="s">
        <v>726</v>
      </c>
      <c r="N730" s="450" t="s">
        <v>727</v>
      </c>
      <c r="O730" s="450" t="s">
        <v>728</v>
      </c>
      <c r="P730" s="450" t="s">
        <v>760</v>
      </c>
      <c r="Q730" s="450" t="s">
        <v>92</v>
      </c>
      <c r="R730" s="475" t="s">
        <v>730</v>
      </c>
    </row>
    <row r="731" spans="2:18" x14ac:dyDescent="0.2">
      <c r="B731" s="131">
        <v>721</v>
      </c>
      <c r="C731" s="497">
        <v>45516</v>
      </c>
      <c r="D731" s="450" t="s">
        <v>94</v>
      </c>
      <c r="E731" s="486" t="s">
        <v>748</v>
      </c>
      <c r="F731" s="450" t="s">
        <v>1023</v>
      </c>
      <c r="G731" s="486" t="s">
        <v>1014</v>
      </c>
      <c r="H731" s="486" t="s">
        <v>722</v>
      </c>
      <c r="I731" s="486" t="s">
        <v>734</v>
      </c>
      <c r="J731" s="483" t="s">
        <v>742</v>
      </c>
      <c r="K731" s="483" t="s">
        <v>725</v>
      </c>
      <c r="L731" s="484">
        <v>3</v>
      </c>
      <c r="M731" s="443" t="s">
        <v>726</v>
      </c>
      <c r="N731" s="443" t="s">
        <v>727</v>
      </c>
      <c r="O731" s="443" t="s">
        <v>728</v>
      </c>
      <c r="P731" s="443" t="s">
        <v>760</v>
      </c>
      <c r="Q731" s="443" t="s">
        <v>92</v>
      </c>
      <c r="R731" s="485" t="s">
        <v>730</v>
      </c>
    </row>
    <row r="732" spans="2:18" x14ac:dyDescent="0.2">
      <c r="B732" s="32">
        <v>722</v>
      </c>
      <c r="C732" s="497">
        <v>45516</v>
      </c>
      <c r="D732" s="450" t="s">
        <v>94</v>
      </c>
      <c r="E732" s="486" t="s">
        <v>748</v>
      </c>
      <c r="F732" s="450" t="s">
        <v>1023</v>
      </c>
      <c r="G732" s="486" t="s">
        <v>1014</v>
      </c>
      <c r="H732" s="486" t="s">
        <v>722</v>
      </c>
      <c r="I732" s="486" t="s">
        <v>734</v>
      </c>
      <c r="J732" s="486" t="s">
        <v>742</v>
      </c>
      <c r="K732" s="486" t="s">
        <v>735</v>
      </c>
      <c r="L732" s="493">
        <v>3</v>
      </c>
      <c r="M732" s="450" t="s">
        <v>726</v>
      </c>
      <c r="N732" s="450" t="s">
        <v>727</v>
      </c>
      <c r="O732" s="450" t="s">
        <v>728</v>
      </c>
      <c r="P732" s="450" t="s">
        <v>760</v>
      </c>
      <c r="Q732" s="450" t="s">
        <v>92</v>
      </c>
      <c r="R732" s="475" t="s">
        <v>730</v>
      </c>
    </row>
    <row r="733" spans="2:18" x14ac:dyDescent="0.2">
      <c r="B733" s="99">
        <v>723</v>
      </c>
      <c r="C733" s="497">
        <v>45517</v>
      </c>
      <c r="D733" s="450" t="s">
        <v>94</v>
      </c>
      <c r="E733" s="486" t="s">
        <v>748</v>
      </c>
      <c r="F733" s="450" t="s">
        <v>2779</v>
      </c>
      <c r="G733" s="486" t="s">
        <v>1014</v>
      </c>
      <c r="H733" s="486" t="s">
        <v>722</v>
      </c>
      <c r="I733" s="486" t="s">
        <v>734</v>
      </c>
      <c r="J733" s="483" t="s">
        <v>742</v>
      </c>
      <c r="K733" s="486" t="s">
        <v>743</v>
      </c>
      <c r="L733" s="493">
        <v>6</v>
      </c>
      <c r="M733" s="450" t="s">
        <v>726</v>
      </c>
      <c r="N733" s="450" t="s">
        <v>727</v>
      </c>
      <c r="O733" s="450" t="s">
        <v>728</v>
      </c>
      <c r="P733" s="450" t="s">
        <v>760</v>
      </c>
      <c r="Q733" s="450" t="s">
        <v>92</v>
      </c>
      <c r="R733" s="475" t="s">
        <v>730</v>
      </c>
    </row>
    <row r="734" spans="2:18" x14ac:dyDescent="0.2">
      <c r="B734" s="131">
        <v>724</v>
      </c>
      <c r="C734" s="497">
        <v>45517</v>
      </c>
      <c r="D734" s="450" t="s">
        <v>94</v>
      </c>
      <c r="E734" s="486" t="s">
        <v>748</v>
      </c>
      <c r="F734" s="450" t="s">
        <v>2779</v>
      </c>
      <c r="G734" s="486" t="s">
        <v>1014</v>
      </c>
      <c r="H734" s="486" t="s">
        <v>722</v>
      </c>
      <c r="I734" s="486" t="s">
        <v>734</v>
      </c>
      <c r="J734" s="483" t="s">
        <v>742</v>
      </c>
      <c r="K734" s="483" t="s">
        <v>783</v>
      </c>
      <c r="L734" s="493">
        <v>3</v>
      </c>
      <c r="M734" s="450" t="s">
        <v>726</v>
      </c>
      <c r="N734" s="450" t="s">
        <v>727</v>
      </c>
      <c r="O734" s="450" t="s">
        <v>728</v>
      </c>
      <c r="P734" s="450" t="s">
        <v>760</v>
      </c>
      <c r="Q734" s="450" t="s">
        <v>92</v>
      </c>
      <c r="R734" s="475" t="s">
        <v>730</v>
      </c>
    </row>
    <row r="735" spans="2:18" x14ac:dyDescent="0.2">
      <c r="B735" s="32">
        <v>725</v>
      </c>
      <c r="C735" s="497">
        <v>45517</v>
      </c>
      <c r="D735" s="450" t="s">
        <v>94</v>
      </c>
      <c r="E735" s="486" t="s">
        <v>748</v>
      </c>
      <c r="F735" s="450" t="s">
        <v>2779</v>
      </c>
      <c r="G735" s="486" t="s">
        <v>1014</v>
      </c>
      <c r="H735" s="486" t="s">
        <v>733</v>
      </c>
      <c r="I735" s="486" t="s">
        <v>723</v>
      </c>
      <c r="J735" s="486" t="s">
        <v>764</v>
      </c>
      <c r="K735" s="486" t="s">
        <v>915</v>
      </c>
      <c r="L735" s="493">
        <v>4</v>
      </c>
      <c r="M735" s="450" t="s">
        <v>726</v>
      </c>
      <c r="N735" s="450" t="s">
        <v>736</v>
      </c>
      <c r="O735" s="450" t="s">
        <v>728</v>
      </c>
      <c r="P735" s="450" t="s">
        <v>760</v>
      </c>
      <c r="Q735" s="450" t="s">
        <v>92</v>
      </c>
      <c r="R735" s="475" t="s">
        <v>730</v>
      </c>
    </row>
    <row r="736" spans="2:18" x14ac:dyDescent="0.2">
      <c r="B736" s="99">
        <v>726</v>
      </c>
      <c r="C736" s="497">
        <v>45517</v>
      </c>
      <c r="D736" s="450" t="s">
        <v>94</v>
      </c>
      <c r="E736" s="486" t="s">
        <v>748</v>
      </c>
      <c r="F736" s="450" t="s">
        <v>2779</v>
      </c>
      <c r="G736" s="486" t="s">
        <v>1014</v>
      </c>
      <c r="H736" s="486" t="s">
        <v>733</v>
      </c>
      <c r="I736" s="486" t="s">
        <v>723</v>
      </c>
      <c r="J736" s="486" t="s">
        <v>764</v>
      </c>
      <c r="K736" s="486" t="s">
        <v>735</v>
      </c>
      <c r="L736" s="493">
        <v>4</v>
      </c>
      <c r="M736" s="450" t="s">
        <v>726</v>
      </c>
      <c r="N736" s="450" t="s">
        <v>736</v>
      </c>
      <c r="O736" s="450" t="s">
        <v>728</v>
      </c>
      <c r="P736" s="450" t="s">
        <v>760</v>
      </c>
      <c r="Q736" s="450" t="s">
        <v>92</v>
      </c>
      <c r="R736" s="475" t="s">
        <v>730</v>
      </c>
    </row>
    <row r="737" spans="2:18" x14ac:dyDescent="0.2">
      <c r="B737" s="131">
        <v>727</v>
      </c>
      <c r="C737" s="497">
        <v>45518</v>
      </c>
      <c r="D737" s="450" t="s">
        <v>94</v>
      </c>
      <c r="E737" s="486" t="s">
        <v>748</v>
      </c>
      <c r="F737" s="450" t="s">
        <v>1030</v>
      </c>
      <c r="G737" s="486" t="s">
        <v>1014</v>
      </c>
      <c r="H737" s="486" t="s">
        <v>722</v>
      </c>
      <c r="I737" s="486" t="s">
        <v>734</v>
      </c>
      <c r="J737" s="483" t="s">
        <v>742</v>
      </c>
      <c r="K737" s="483" t="s">
        <v>725</v>
      </c>
      <c r="L737" s="493">
        <v>1</v>
      </c>
      <c r="M737" s="450" t="s">
        <v>726</v>
      </c>
      <c r="N737" s="450" t="s">
        <v>727</v>
      </c>
      <c r="O737" s="450" t="s">
        <v>728</v>
      </c>
      <c r="P737" s="450" t="s">
        <v>760</v>
      </c>
      <c r="Q737" s="450" t="s">
        <v>92</v>
      </c>
      <c r="R737" s="475" t="s">
        <v>730</v>
      </c>
    </row>
    <row r="738" spans="2:18" x14ac:dyDescent="0.2">
      <c r="B738" s="32">
        <v>728</v>
      </c>
      <c r="C738" s="497">
        <v>45518</v>
      </c>
      <c r="D738" s="450" t="s">
        <v>94</v>
      </c>
      <c r="E738" s="486" t="s">
        <v>748</v>
      </c>
      <c r="F738" s="450" t="s">
        <v>2780</v>
      </c>
      <c r="G738" s="486" t="s">
        <v>1014</v>
      </c>
      <c r="H738" s="486" t="s">
        <v>722</v>
      </c>
      <c r="I738" s="486" t="s">
        <v>734</v>
      </c>
      <c r="J738" s="483" t="s">
        <v>742</v>
      </c>
      <c r="K738" s="483" t="s">
        <v>725</v>
      </c>
      <c r="L738" s="493">
        <v>3</v>
      </c>
      <c r="M738" s="450" t="s">
        <v>726</v>
      </c>
      <c r="N738" s="450" t="s">
        <v>727</v>
      </c>
      <c r="O738" s="450" t="s">
        <v>728</v>
      </c>
      <c r="P738" s="450" t="s">
        <v>760</v>
      </c>
      <c r="Q738" s="450" t="s">
        <v>92</v>
      </c>
      <c r="R738" s="475" t="s">
        <v>730</v>
      </c>
    </row>
    <row r="739" spans="2:18" x14ac:dyDescent="0.2">
      <c r="B739" s="99">
        <v>729</v>
      </c>
      <c r="C739" s="497">
        <v>45518</v>
      </c>
      <c r="D739" s="450" t="s">
        <v>94</v>
      </c>
      <c r="E739" s="486" t="s">
        <v>748</v>
      </c>
      <c r="F739" s="450" t="s">
        <v>906</v>
      </c>
      <c r="G739" s="486" t="s">
        <v>1014</v>
      </c>
      <c r="H739" s="486" t="s">
        <v>722</v>
      </c>
      <c r="I739" s="486" t="s">
        <v>734</v>
      </c>
      <c r="J739" s="483" t="s">
        <v>742</v>
      </c>
      <c r="K739" s="486" t="s">
        <v>743</v>
      </c>
      <c r="L739" s="493">
        <v>3</v>
      </c>
      <c r="M739" s="450" t="s">
        <v>726</v>
      </c>
      <c r="N739" s="450" t="s">
        <v>727</v>
      </c>
      <c r="O739" s="450" t="s">
        <v>728</v>
      </c>
      <c r="P739" s="450" t="s">
        <v>760</v>
      </c>
      <c r="Q739" s="450" t="s">
        <v>92</v>
      </c>
      <c r="R739" s="475" t="s">
        <v>730</v>
      </c>
    </row>
    <row r="740" spans="2:18" x14ac:dyDescent="0.2">
      <c r="B740" s="131">
        <v>730</v>
      </c>
      <c r="C740" s="497">
        <v>45518</v>
      </c>
      <c r="D740" s="450" t="s">
        <v>94</v>
      </c>
      <c r="E740" s="486" t="s">
        <v>748</v>
      </c>
      <c r="F740" s="450" t="s">
        <v>846</v>
      </c>
      <c r="G740" s="486" t="s">
        <v>1014</v>
      </c>
      <c r="H740" s="486" t="s">
        <v>733</v>
      </c>
      <c r="I740" s="486" t="s">
        <v>734</v>
      </c>
      <c r="J740" s="486" t="s">
        <v>764</v>
      </c>
      <c r="K740" s="486" t="s">
        <v>743</v>
      </c>
      <c r="L740" s="493">
        <v>3</v>
      </c>
      <c r="M740" s="450" t="s">
        <v>726</v>
      </c>
      <c r="N740" s="450" t="s">
        <v>736</v>
      </c>
      <c r="O740" s="450" t="s">
        <v>728</v>
      </c>
      <c r="P740" s="450" t="s">
        <v>760</v>
      </c>
      <c r="Q740" s="450" t="s">
        <v>92</v>
      </c>
      <c r="R740" s="475" t="s">
        <v>730</v>
      </c>
    </row>
    <row r="741" spans="2:18" x14ac:dyDescent="0.2">
      <c r="B741" s="32">
        <v>731</v>
      </c>
      <c r="C741" s="497">
        <v>45518</v>
      </c>
      <c r="D741" s="450" t="s">
        <v>94</v>
      </c>
      <c r="E741" s="486" t="s">
        <v>748</v>
      </c>
      <c r="F741" s="450" t="s">
        <v>846</v>
      </c>
      <c r="G741" s="486" t="s">
        <v>1014</v>
      </c>
      <c r="H741" s="486" t="s">
        <v>733</v>
      </c>
      <c r="I741" s="486" t="s">
        <v>734</v>
      </c>
      <c r="J741" s="486" t="s">
        <v>764</v>
      </c>
      <c r="K741" s="486" t="s">
        <v>735</v>
      </c>
      <c r="L741" s="493">
        <v>3</v>
      </c>
      <c r="M741" s="450" t="s">
        <v>726</v>
      </c>
      <c r="N741" s="450" t="s">
        <v>736</v>
      </c>
      <c r="O741" s="450" t="s">
        <v>728</v>
      </c>
      <c r="P741" s="450" t="s">
        <v>760</v>
      </c>
      <c r="Q741" s="450" t="s">
        <v>92</v>
      </c>
      <c r="R741" s="475" t="s">
        <v>730</v>
      </c>
    </row>
    <row r="742" spans="2:18" x14ac:dyDescent="0.2">
      <c r="B742" s="99">
        <v>732</v>
      </c>
      <c r="C742" s="497">
        <v>45519</v>
      </c>
      <c r="D742" s="450" t="s">
        <v>94</v>
      </c>
      <c r="E742" s="486" t="s">
        <v>748</v>
      </c>
      <c r="F742" s="450" t="s">
        <v>1070</v>
      </c>
      <c r="G742" s="486" t="s">
        <v>1014</v>
      </c>
      <c r="H742" s="486" t="s">
        <v>722</v>
      </c>
      <c r="I742" s="486" t="s">
        <v>734</v>
      </c>
      <c r="J742" s="483" t="s">
        <v>742</v>
      </c>
      <c r="K742" s="483" t="s">
        <v>725</v>
      </c>
      <c r="L742" s="493">
        <v>3</v>
      </c>
      <c r="M742" s="450" t="s">
        <v>726</v>
      </c>
      <c r="N742" s="450" t="s">
        <v>727</v>
      </c>
      <c r="O742" s="450" t="s">
        <v>728</v>
      </c>
      <c r="P742" s="450" t="s">
        <v>760</v>
      </c>
      <c r="Q742" s="450" t="s">
        <v>92</v>
      </c>
      <c r="R742" s="475" t="s">
        <v>730</v>
      </c>
    </row>
    <row r="743" spans="2:18" x14ac:dyDescent="0.2">
      <c r="B743" s="131">
        <v>733</v>
      </c>
      <c r="C743" s="497">
        <v>45519</v>
      </c>
      <c r="D743" s="450" t="s">
        <v>94</v>
      </c>
      <c r="E743" s="486" t="s">
        <v>748</v>
      </c>
      <c r="F743" s="450" t="s">
        <v>769</v>
      </c>
      <c r="G743" s="486" t="s">
        <v>1014</v>
      </c>
      <c r="H743" s="486" t="s">
        <v>722</v>
      </c>
      <c r="I743" s="486" t="s">
        <v>734</v>
      </c>
      <c r="J743" s="483" t="s">
        <v>742</v>
      </c>
      <c r="K743" s="483" t="s">
        <v>725</v>
      </c>
      <c r="L743" s="493">
        <v>3</v>
      </c>
      <c r="M743" s="450" t="s">
        <v>726</v>
      </c>
      <c r="N743" s="450" t="s">
        <v>727</v>
      </c>
      <c r="O743" s="450" t="s">
        <v>728</v>
      </c>
      <c r="P743" s="450" t="s">
        <v>760</v>
      </c>
      <c r="Q743" s="450" t="s">
        <v>92</v>
      </c>
      <c r="R743" s="475" t="s">
        <v>730</v>
      </c>
    </row>
    <row r="744" spans="2:18" x14ac:dyDescent="0.2">
      <c r="B744" s="32">
        <v>734</v>
      </c>
      <c r="C744" s="497">
        <v>45519</v>
      </c>
      <c r="D744" s="450" t="s">
        <v>94</v>
      </c>
      <c r="E744" s="486" t="s">
        <v>748</v>
      </c>
      <c r="F744" s="450" t="s">
        <v>744</v>
      </c>
      <c r="G744" s="486" t="s">
        <v>1014</v>
      </c>
      <c r="H744" s="486" t="s">
        <v>733</v>
      </c>
      <c r="I744" s="486" t="s">
        <v>723</v>
      </c>
      <c r="J744" s="486" t="s">
        <v>764</v>
      </c>
      <c r="K744" s="486" t="s">
        <v>852</v>
      </c>
      <c r="L744" s="493">
        <v>3</v>
      </c>
      <c r="M744" s="450" t="s">
        <v>726</v>
      </c>
      <c r="N744" s="450" t="s">
        <v>736</v>
      </c>
      <c r="O744" s="450" t="s">
        <v>728</v>
      </c>
      <c r="P744" s="450" t="s">
        <v>760</v>
      </c>
      <c r="Q744" s="450" t="s">
        <v>92</v>
      </c>
      <c r="R744" s="475" t="s">
        <v>730</v>
      </c>
    </row>
    <row r="745" spans="2:18" x14ac:dyDescent="0.2">
      <c r="B745" s="99">
        <v>735</v>
      </c>
      <c r="C745" s="497">
        <v>45519</v>
      </c>
      <c r="D745" s="450" t="s">
        <v>94</v>
      </c>
      <c r="E745" s="486" t="s">
        <v>748</v>
      </c>
      <c r="F745" s="450" t="s">
        <v>835</v>
      </c>
      <c r="G745" s="486" t="s">
        <v>1014</v>
      </c>
      <c r="H745" s="486" t="s">
        <v>733</v>
      </c>
      <c r="I745" s="486" t="s">
        <v>723</v>
      </c>
      <c r="J745" s="486" t="s">
        <v>764</v>
      </c>
      <c r="K745" s="486" t="s">
        <v>915</v>
      </c>
      <c r="L745" s="493">
        <v>4</v>
      </c>
      <c r="M745" s="450" t="s">
        <v>726</v>
      </c>
      <c r="N745" s="450" t="s">
        <v>736</v>
      </c>
      <c r="O745" s="450" t="s">
        <v>728</v>
      </c>
      <c r="P745" s="450" t="s">
        <v>760</v>
      </c>
      <c r="Q745" s="450" t="s">
        <v>92</v>
      </c>
      <c r="R745" s="475" t="s">
        <v>730</v>
      </c>
    </row>
    <row r="746" spans="2:18" x14ac:dyDescent="0.2">
      <c r="B746" s="131">
        <v>736</v>
      </c>
      <c r="C746" s="497">
        <v>45519</v>
      </c>
      <c r="D746" s="450" t="s">
        <v>94</v>
      </c>
      <c r="E746" s="486" t="s">
        <v>748</v>
      </c>
      <c r="F746" s="450" t="s">
        <v>835</v>
      </c>
      <c r="G746" s="486" t="s">
        <v>1014</v>
      </c>
      <c r="H746" s="486" t="s">
        <v>733</v>
      </c>
      <c r="I746" s="486" t="s">
        <v>723</v>
      </c>
      <c r="J746" s="486" t="s">
        <v>764</v>
      </c>
      <c r="K746" s="486" t="s">
        <v>735</v>
      </c>
      <c r="L746" s="493">
        <v>6</v>
      </c>
      <c r="M746" s="450" t="s">
        <v>726</v>
      </c>
      <c r="N746" s="450" t="s">
        <v>736</v>
      </c>
      <c r="O746" s="450" t="s">
        <v>728</v>
      </c>
      <c r="P746" s="450" t="s">
        <v>760</v>
      </c>
      <c r="Q746" s="450" t="s">
        <v>92</v>
      </c>
      <c r="R746" s="475" t="s">
        <v>730</v>
      </c>
    </row>
    <row r="747" spans="2:18" x14ac:dyDescent="0.2">
      <c r="B747" s="32">
        <v>737</v>
      </c>
      <c r="C747" s="497">
        <v>45520</v>
      </c>
      <c r="D747" s="450" t="s">
        <v>94</v>
      </c>
      <c r="E747" s="486" t="s">
        <v>748</v>
      </c>
      <c r="F747" s="450" t="s">
        <v>2781</v>
      </c>
      <c r="G747" s="486" t="s">
        <v>1014</v>
      </c>
      <c r="H747" s="486" t="s">
        <v>722</v>
      </c>
      <c r="I747" s="486" t="s">
        <v>723</v>
      </c>
      <c r="J747" s="486" t="s">
        <v>724</v>
      </c>
      <c r="K747" s="483" t="s">
        <v>725</v>
      </c>
      <c r="L747" s="493">
        <v>3</v>
      </c>
      <c r="M747" s="450" t="s">
        <v>726</v>
      </c>
      <c r="N747" s="450" t="s">
        <v>727</v>
      </c>
      <c r="O747" s="450" t="s">
        <v>728</v>
      </c>
      <c r="P747" s="450" t="s">
        <v>760</v>
      </c>
      <c r="Q747" s="450" t="s">
        <v>92</v>
      </c>
      <c r="R747" s="475" t="s">
        <v>730</v>
      </c>
    </row>
    <row r="748" spans="2:18" x14ac:dyDescent="0.2">
      <c r="B748" s="99">
        <v>738</v>
      </c>
      <c r="C748" s="497">
        <v>45520</v>
      </c>
      <c r="D748" s="450" t="s">
        <v>94</v>
      </c>
      <c r="E748" s="486" t="s">
        <v>748</v>
      </c>
      <c r="F748" s="450" t="s">
        <v>2781</v>
      </c>
      <c r="G748" s="486" t="s">
        <v>1014</v>
      </c>
      <c r="H748" s="486" t="s">
        <v>722</v>
      </c>
      <c r="I748" s="486" t="s">
        <v>723</v>
      </c>
      <c r="J748" s="486" t="s">
        <v>724</v>
      </c>
      <c r="K748" s="486" t="s">
        <v>735</v>
      </c>
      <c r="L748" s="493">
        <v>3</v>
      </c>
      <c r="M748" s="450" t="s">
        <v>726</v>
      </c>
      <c r="N748" s="450" t="s">
        <v>727</v>
      </c>
      <c r="O748" s="450" t="s">
        <v>728</v>
      </c>
      <c r="P748" s="450" t="s">
        <v>760</v>
      </c>
      <c r="Q748" s="450" t="s">
        <v>92</v>
      </c>
      <c r="R748" s="475" t="s">
        <v>730</v>
      </c>
    </row>
    <row r="749" spans="2:18" x14ac:dyDescent="0.2">
      <c r="B749" s="131">
        <v>739</v>
      </c>
      <c r="C749" s="497">
        <v>45520</v>
      </c>
      <c r="D749" s="450" t="s">
        <v>94</v>
      </c>
      <c r="E749" s="486" t="s">
        <v>748</v>
      </c>
      <c r="F749" s="450" t="s">
        <v>1024</v>
      </c>
      <c r="G749" s="486" t="s">
        <v>1014</v>
      </c>
      <c r="H749" s="486" t="s">
        <v>722</v>
      </c>
      <c r="I749" s="486" t="s">
        <v>723</v>
      </c>
      <c r="J749" s="486" t="s">
        <v>724</v>
      </c>
      <c r="K749" s="483" t="s">
        <v>725</v>
      </c>
      <c r="L749" s="493">
        <v>3</v>
      </c>
      <c r="M749" s="450" t="s">
        <v>726</v>
      </c>
      <c r="N749" s="450" t="s">
        <v>727</v>
      </c>
      <c r="O749" s="450" t="s">
        <v>728</v>
      </c>
      <c r="P749" s="450" t="s">
        <v>760</v>
      </c>
      <c r="Q749" s="450" t="s">
        <v>92</v>
      </c>
      <c r="R749" s="475" t="s">
        <v>730</v>
      </c>
    </row>
    <row r="750" spans="2:18" x14ac:dyDescent="0.2">
      <c r="B750" s="32">
        <v>740</v>
      </c>
      <c r="C750" s="497">
        <v>45539</v>
      </c>
      <c r="D750" s="450" t="s">
        <v>76</v>
      </c>
      <c r="E750" s="486" t="s">
        <v>721</v>
      </c>
      <c r="F750" s="450" t="s">
        <v>876</v>
      </c>
      <c r="G750" s="486" t="s">
        <v>91</v>
      </c>
      <c r="H750" s="486" t="s">
        <v>786</v>
      </c>
      <c r="I750" s="486" t="s">
        <v>723</v>
      </c>
      <c r="J750" s="486" t="s">
        <v>724</v>
      </c>
      <c r="K750" s="486" t="s">
        <v>825</v>
      </c>
      <c r="L750" s="493">
        <v>2</v>
      </c>
      <c r="M750" s="443" t="s">
        <v>726</v>
      </c>
      <c r="N750" s="443" t="s">
        <v>727</v>
      </c>
      <c r="O750" s="443" t="s">
        <v>728</v>
      </c>
      <c r="P750" s="443" t="s">
        <v>997</v>
      </c>
      <c r="Q750" s="443" t="s">
        <v>92</v>
      </c>
      <c r="R750" s="475" t="s">
        <v>801</v>
      </c>
    </row>
    <row r="751" spans="2:18" x14ac:dyDescent="0.2">
      <c r="B751" s="99">
        <v>741</v>
      </c>
      <c r="C751" s="497">
        <v>45539</v>
      </c>
      <c r="D751" s="450" t="s">
        <v>76</v>
      </c>
      <c r="E751" s="486" t="s">
        <v>721</v>
      </c>
      <c r="F751" s="450" t="s">
        <v>876</v>
      </c>
      <c r="G751" s="486" t="s">
        <v>91</v>
      </c>
      <c r="H751" s="486" t="s">
        <v>733</v>
      </c>
      <c r="I751" s="486" t="s">
        <v>723</v>
      </c>
      <c r="J751" s="486" t="s">
        <v>724</v>
      </c>
      <c r="K751" s="486" t="s">
        <v>735</v>
      </c>
      <c r="L751" s="493">
        <v>2</v>
      </c>
      <c r="M751" s="443" t="s">
        <v>726</v>
      </c>
      <c r="N751" s="443" t="s">
        <v>736</v>
      </c>
      <c r="O751" s="443" t="s">
        <v>728</v>
      </c>
      <c r="P751" s="443" t="s">
        <v>997</v>
      </c>
      <c r="Q751" s="443" t="s">
        <v>92</v>
      </c>
      <c r="R751" s="475" t="s">
        <v>801</v>
      </c>
    </row>
    <row r="752" spans="2:18" x14ac:dyDescent="0.2">
      <c r="B752" s="131">
        <v>742</v>
      </c>
      <c r="C752" s="497">
        <v>45540</v>
      </c>
      <c r="D752" s="450" t="s">
        <v>76</v>
      </c>
      <c r="E752" s="486" t="s">
        <v>721</v>
      </c>
      <c r="F752" s="450" t="s">
        <v>876</v>
      </c>
      <c r="G752" s="486" t="s">
        <v>91</v>
      </c>
      <c r="H752" s="486" t="s">
        <v>786</v>
      </c>
      <c r="I752" s="486" t="s">
        <v>723</v>
      </c>
      <c r="J752" s="486" t="s">
        <v>724</v>
      </c>
      <c r="K752" s="486" t="s">
        <v>825</v>
      </c>
      <c r="L752" s="493">
        <v>1</v>
      </c>
      <c r="M752" s="443" t="s">
        <v>726</v>
      </c>
      <c r="N752" s="443" t="s">
        <v>727</v>
      </c>
      <c r="O752" s="443" t="s">
        <v>728</v>
      </c>
      <c r="P752" s="443" t="s">
        <v>997</v>
      </c>
      <c r="Q752" s="443" t="s">
        <v>92</v>
      </c>
      <c r="R752" s="475" t="s">
        <v>1027</v>
      </c>
    </row>
    <row r="753" spans="2:18" x14ac:dyDescent="0.2">
      <c r="B753" s="32">
        <v>743</v>
      </c>
      <c r="C753" s="497">
        <v>45540</v>
      </c>
      <c r="D753" s="450" t="s">
        <v>76</v>
      </c>
      <c r="E753" s="486" t="s">
        <v>721</v>
      </c>
      <c r="F753" s="450" t="s">
        <v>876</v>
      </c>
      <c r="G753" s="486" t="s">
        <v>91</v>
      </c>
      <c r="H753" s="486" t="s">
        <v>733</v>
      </c>
      <c r="I753" s="486" t="s">
        <v>723</v>
      </c>
      <c r="J753" s="486" t="s">
        <v>724</v>
      </c>
      <c r="K753" s="486" t="s">
        <v>735</v>
      </c>
      <c r="L753" s="493">
        <v>1</v>
      </c>
      <c r="M753" s="450" t="s">
        <v>726</v>
      </c>
      <c r="N753" s="450" t="s">
        <v>736</v>
      </c>
      <c r="O753" s="450" t="s">
        <v>728</v>
      </c>
      <c r="P753" s="450" t="s">
        <v>997</v>
      </c>
      <c r="Q753" s="450" t="s">
        <v>92</v>
      </c>
      <c r="R753" s="475" t="s">
        <v>1027</v>
      </c>
    </row>
    <row r="754" spans="2:18" x14ac:dyDescent="0.2">
      <c r="B754" s="99">
        <v>744</v>
      </c>
      <c r="C754" s="497">
        <v>45540</v>
      </c>
      <c r="D754" s="450" t="s">
        <v>76</v>
      </c>
      <c r="E754" s="486" t="s">
        <v>721</v>
      </c>
      <c r="F754" s="450" t="s">
        <v>3279</v>
      </c>
      <c r="G754" s="486" t="s">
        <v>1088</v>
      </c>
      <c r="H754" s="486" t="s">
        <v>722</v>
      </c>
      <c r="I754" s="486" t="s">
        <v>723</v>
      </c>
      <c r="J754" s="486" t="s">
        <v>724</v>
      </c>
      <c r="K754" s="486" t="s">
        <v>937</v>
      </c>
      <c r="L754" s="493">
        <v>3</v>
      </c>
      <c r="M754" s="450" t="s">
        <v>726</v>
      </c>
      <c r="N754" s="450" t="s">
        <v>727</v>
      </c>
      <c r="O754" s="443" t="s">
        <v>728</v>
      </c>
      <c r="P754" s="443" t="s">
        <v>997</v>
      </c>
      <c r="Q754" s="443" t="s">
        <v>92</v>
      </c>
      <c r="R754" s="475" t="s">
        <v>730</v>
      </c>
    </row>
    <row r="755" spans="2:18" x14ac:dyDescent="0.2">
      <c r="B755" s="131">
        <v>745</v>
      </c>
      <c r="C755" s="497">
        <v>45540</v>
      </c>
      <c r="D755" s="450" t="s">
        <v>76</v>
      </c>
      <c r="E755" s="486" t="s">
        <v>721</v>
      </c>
      <c r="F755" s="450" t="s">
        <v>3279</v>
      </c>
      <c r="G755" s="486" t="s">
        <v>1088</v>
      </c>
      <c r="H755" s="486" t="s">
        <v>722</v>
      </c>
      <c r="I755" s="486" t="s">
        <v>723</v>
      </c>
      <c r="J755" s="486" t="s">
        <v>724</v>
      </c>
      <c r="K755" s="486" t="s">
        <v>725</v>
      </c>
      <c r="L755" s="493">
        <v>1</v>
      </c>
      <c r="M755" s="450" t="s">
        <v>726</v>
      </c>
      <c r="N755" s="450" t="s">
        <v>727</v>
      </c>
      <c r="O755" s="443" t="s">
        <v>728</v>
      </c>
      <c r="P755" s="443" t="s">
        <v>997</v>
      </c>
      <c r="Q755" s="443" t="s">
        <v>92</v>
      </c>
      <c r="R755" s="475" t="s">
        <v>730</v>
      </c>
    </row>
    <row r="756" spans="2:18" x14ac:dyDescent="0.2">
      <c r="B756" s="32">
        <v>746</v>
      </c>
      <c r="C756" s="497">
        <v>45540</v>
      </c>
      <c r="D756" s="450" t="s">
        <v>76</v>
      </c>
      <c r="E756" s="486" t="s">
        <v>721</v>
      </c>
      <c r="F756" s="450" t="s">
        <v>3279</v>
      </c>
      <c r="G756" s="486" t="s">
        <v>1088</v>
      </c>
      <c r="H756" s="486" t="s">
        <v>733</v>
      </c>
      <c r="I756" s="486" t="s">
        <v>723</v>
      </c>
      <c r="J756" s="486" t="s">
        <v>724</v>
      </c>
      <c r="K756" s="483" t="s">
        <v>738</v>
      </c>
      <c r="L756" s="493">
        <v>3</v>
      </c>
      <c r="M756" s="450" t="s">
        <v>726</v>
      </c>
      <c r="N756" s="450" t="s">
        <v>736</v>
      </c>
      <c r="O756" s="443" t="s">
        <v>728</v>
      </c>
      <c r="P756" s="443" t="s">
        <v>997</v>
      </c>
      <c r="Q756" s="443" t="s">
        <v>92</v>
      </c>
      <c r="R756" s="475" t="s">
        <v>730</v>
      </c>
    </row>
    <row r="757" spans="2:18" x14ac:dyDescent="0.2">
      <c r="B757" s="99">
        <v>747</v>
      </c>
      <c r="C757" s="497">
        <v>45540</v>
      </c>
      <c r="D757" s="450" t="s">
        <v>76</v>
      </c>
      <c r="E757" s="486" t="s">
        <v>721</v>
      </c>
      <c r="F757" s="450" t="s">
        <v>3279</v>
      </c>
      <c r="G757" s="486" t="s">
        <v>1088</v>
      </c>
      <c r="H757" s="486" t="s">
        <v>733</v>
      </c>
      <c r="I757" s="486" t="s">
        <v>723</v>
      </c>
      <c r="J757" s="486" t="s">
        <v>724</v>
      </c>
      <c r="K757" s="486" t="s">
        <v>735</v>
      </c>
      <c r="L757" s="493">
        <v>3</v>
      </c>
      <c r="M757" s="450" t="s">
        <v>726</v>
      </c>
      <c r="N757" s="450" t="s">
        <v>736</v>
      </c>
      <c r="O757" s="443" t="s">
        <v>728</v>
      </c>
      <c r="P757" s="443" t="s">
        <v>997</v>
      </c>
      <c r="Q757" s="443" t="s">
        <v>92</v>
      </c>
      <c r="R757" s="475" t="s">
        <v>730</v>
      </c>
    </row>
    <row r="758" spans="2:18" x14ac:dyDescent="0.2">
      <c r="B758" s="131">
        <v>748</v>
      </c>
      <c r="C758" s="497">
        <v>45540</v>
      </c>
      <c r="D758" s="450" t="s">
        <v>76</v>
      </c>
      <c r="E758" s="486" t="s">
        <v>721</v>
      </c>
      <c r="F758" s="450" t="s">
        <v>3279</v>
      </c>
      <c r="G758" s="486" t="s">
        <v>1088</v>
      </c>
      <c r="H758" s="486" t="s">
        <v>733</v>
      </c>
      <c r="I758" s="486" t="s">
        <v>723</v>
      </c>
      <c r="J758" s="486" t="s">
        <v>724</v>
      </c>
      <c r="K758" s="486" t="s">
        <v>725</v>
      </c>
      <c r="L758" s="493">
        <v>2</v>
      </c>
      <c r="M758" s="450" t="s">
        <v>726</v>
      </c>
      <c r="N758" s="450" t="s">
        <v>736</v>
      </c>
      <c r="O758" s="443" t="s">
        <v>728</v>
      </c>
      <c r="P758" s="443" t="s">
        <v>997</v>
      </c>
      <c r="Q758" s="443" t="s">
        <v>92</v>
      </c>
      <c r="R758" s="475" t="s">
        <v>801</v>
      </c>
    </row>
    <row r="759" spans="2:18" ht="16.5" customHeight="1" x14ac:dyDescent="0.2">
      <c r="B759" s="32">
        <v>749</v>
      </c>
      <c r="C759" s="497">
        <v>45541</v>
      </c>
      <c r="D759" s="450" t="s">
        <v>76</v>
      </c>
      <c r="E759" s="486" t="s">
        <v>721</v>
      </c>
      <c r="F759" s="450" t="s">
        <v>3280</v>
      </c>
      <c r="G759" s="486" t="s">
        <v>65</v>
      </c>
      <c r="H759" s="486" t="s">
        <v>722</v>
      </c>
      <c r="I759" s="486" t="s">
        <v>723</v>
      </c>
      <c r="J759" s="486" t="s">
        <v>724</v>
      </c>
      <c r="K759" s="486" t="s">
        <v>725</v>
      </c>
      <c r="L759" s="493">
        <v>3</v>
      </c>
      <c r="M759" s="450" t="s">
        <v>726</v>
      </c>
      <c r="N759" s="450" t="s">
        <v>727</v>
      </c>
      <c r="O759" s="450" t="s">
        <v>728</v>
      </c>
      <c r="P759" s="450" t="s">
        <v>997</v>
      </c>
      <c r="Q759" s="443" t="s">
        <v>92</v>
      </c>
      <c r="R759" s="475" t="s">
        <v>730</v>
      </c>
    </row>
    <row r="760" spans="2:18" ht="16.5" customHeight="1" x14ac:dyDescent="0.2">
      <c r="B760" s="99">
        <v>750</v>
      </c>
      <c r="C760" s="497">
        <v>45541</v>
      </c>
      <c r="D760" s="450" t="s">
        <v>76</v>
      </c>
      <c r="E760" s="486" t="s">
        <v>721</v>
      </c>
      <c r="F760" s="450" t="s">
        <v>3280</v>
      </c>
      <c r="G760" s="486" t="s">
        <v>65</v>
      </c>
      <c r="H760" s="486" t="s">
        <v>722</v>
      </c>
      <c r="I760" s="486" t="s">
        <v>723</v>
      </c>
      <c r="J760" s="486" t="s">
        <v>724</v>
      </c>
      <c r="K760" s="486" t="s">
        <v>735</v>
      </c>
      <c r="L760" s="493">
        <v>3</v>
      </c>
      <c r="M760" s="450" t="s">
        <v>726</v>
      </c>
      <c r="N760" s="450" t="s">
        <v>727</v>
      </c>
      <c r="O760" s="450" t="s">
        <v>728</v>
      </c>
      <c r="P760" s="450" t="s">
        <v>997</v>
      </c>
      <c r="Q760" s="443" t="s">
        <v>92</v>
      </c>
      <c r="R760" s="475" t="s">
        <v>730</v>
      </c>
    </row>
    <row r="761" spans="2:18" ht="16.5" customHeight="1" x14ac:dyDescent="0.2">
      <c r="B761" s="131">
        <v>751</v>
      </c>
      <c r="C761" s="497">
        <v>45541</v>
      </c>
      <c r="D761" s="450" t="s">
        <v>76</v>
      </c>
      <c r="E761" s="486" t="s">
        <v>721</v>
      </c>
      <c r="F761" s="450" t="s">
        <v>988</v>
      </c>
      <c r="G761" s="486" t="s">
        <v>65</v>
      </c>
      <c r="H761" s="486" t="s">
        <v>722</v>
      </c>
      <c r="I761" s="486" t="s">
        <v>723</v>
      </c>
      <c r="J761" s="486" t="s">
        <v>724</v>
      </c>
      <c r="K761" s="486" t="s">
        <v>725</v>
      </c>
      <c r="L761" s="493">
        <v>3</v>
      </c>
      <c r="M761" s="450" t="s">
        <v>726</v>
      </c>
      <c r="N761" s="450" t="s">
        <v>727</v>
      </c>
      <c r="O761" s="450" t="s">
        <v>728</v>
      </c>
      <c r="P761" s="450" t="s">
        <v>997</v>
      </c>
      <c r="Q761" s="443" t="s">
        <v>92</v>
      </c>
      <c r="R761" s="475" t="s">
        <v>730</v>
      </c>
    </row>
    <row r="762" spans="2:18" ht="16.5" customHeight="1" x14ac:dyDescent="0.2">
      <c r="B762" s="32">
        <v>752</v>
      </c>
      <c r="C762" s="497">
        <v>45542</v>
      </c>
      <c r="D762" s="450" t="s">
        <v>76</v>
      </c>
      <c r="E762" s="486" t="s">
        <v>721</v>
      </c>
      <c r="F762" s="450" t="s">
        <v>811</v>
      </c>
      <c r="G762" s="486" t="s">
        <v>65</v>
      </c>
      <c r="H762" s="486" t="s">
        <v>722</v>
      </c>
      <c r="I762" s="486" t="s">
        <v>734</v>
      </c>
      <c r="J762" s="486" t="s">
        <v>862</v>
      </c>
      <c r="K762" s="486" t="s">
        <v>725</v>
      </c>
      <c r="L762" s="493">
        <v>3</v>
      </c>
      <c r="M762" s="450" t="s">
        <v>726</v>
      </c>
      <c r="N762" s="450" t="s">
        <v>727</v>
      </c>
      <c r="O762" s="450" t="s">
        <v>728</v>
      </c>
      <c r="P762" s="450" t="s">
        <v>997</v>
      </c>
      <c r="Q762" s="443" t="s">
        <v>92</v>
      </c>
      <c r="R762" s="475" t="s">
        <v>730</v>
      </c>
    </row>
    <row r="763" spans="2:18" ht="16.5" customHeight="1" x14ac:dyDescent="0.2">
      <c r="B763" s="99">
        <v>753</v>
      </c>
      <c r="C763" s="497">
        <v>45542</v>
      </c>
      <c r="D763" s="450" t="s">
        <v>76</v>
      </c>
      <c r="E763" s="486" t="s">
        <v>721</v>
      </c>
      <c r="F763" s="450" t="s">
        <v>811</v>
      </c>
      <c r="G763" s="486" t="s">
        <v>65</v>
      </c>
      <c r="H763" s="486" t="s">
        <v>722</v>
      </c>
      <c r="I763" s="486" t="s">
        <v>734</v>
      </c>
      <c r="J763" s="486" t="s">
        <v>862</v>
      </c>
      <c r="K763" s="486" t="s">
        <v>735</v>
      </c>
      <c r="L763" s="493">
        <v>3</v>
      </c>
      <c r="M763" s="450" t="s">
        <v>726</v>
      </c>
      <c r="N763" s="450" t="s">
        <v>727</v>
      </c>
      <c r="O763" s="450" t="s">
        <v>728</v>
      </c>
      <c r="P763" s="450" t="s">
        <v>997</v>
      </c>
      <c r="Q763" s="443" t="s">
        <v>92</v>
      </c>
      <c r="R763" s="475" t="s">
        <v>730</v>
      </c>
    </row>
    <row r="764" spans="2:18" ht="16.5" customHeight="1" x14ac:dyDescent="0.2">
      <c r="B764" s="131">
        <v>754</v>
      </c>
      <c r="C764" s="497">
        <v>45543</v>
      </c>
      <c r="D764" s="450" t="s">
        <v>76</v>
      </c>
      <c r="E764" s="486" t="s">
        <v>721</v>
      </c>
      <c r="F764" s="450" t="s">
        <v>903</v>
      </c>
      <c r="G764" s="486" t="s">
        <v>65</v>
      </c>
      <c r="H764" s="486" t="s">
        <v>722</v>
      </c>
      <c r="I764" s="486" t="s">
        <v>734</v>
      </c>
      <c r="J764" s="483" t="s">
        <v>742</v>
      </c>
      <c r="K764" s="486" t="s">
        <v>725</v>
      </c>
      <c r="L764" s="493">
        <v>3</v>
      </c>
      <c r="M764" s="450" t="s">
        <v>726</v>
      </c>
      <c r="N764" s="450" t="s">
        <v>727</v>
      </c>
      <c r="O764" s="450" t="s">
        <v>728</v>
      </c>
      <c r="P764" s="450" t="s">
        <v>997</v>
      </c>
      <c r="Q764" s="443" t="s">
        <v>92</v>
      </c>
      <c r="R764" s="475" t="s">
        <v>730</v>
      </c>
    </row>
    <row r="765" spans="2:18" ht="16.5" customHeight="1" x14ac:dyDescent="0.2">
      <c r="B765" s="32">
        <v>755</v>
      </c>
      <c r="C765" s="497">
        <v>45543</v>
      </c>
      <c r="D765" s="450" t="s">
        <v>76</v>
      </c>
      <c r="E765" s="486" t="s">
        <v>721</v>
      </c>
      <c r="F765" s="450" t="s">
        <v>903</v>
      </c>
      <c r="G765" s="486" t="s">
        <v>65</v>
      </c>
      <c r="H765" s="486" t="s">
        <v>722</v>
      </c>
      <c r="I765" s="486" t="s">
        <v>734</v>
      </c>
      <c r="J765" s="486" t="s">
        <v>862</v>
      </c>
      <c r="K765" s="486" t="s">
        <v>735</v>
      </c>
      <c r="L765" s="493">
        <v>3</v>
      </c>
      <c r="M765" s="450" t="s">
        <v>726</v>
      </c>
      <c r="N765" s="450" t="s">
        <v>727</v>
      </c>
      <c r="O765" s="450" t="s">
        <v>728</v>
      </c>
      <c r="P765" s="450" t="s">
        <v>997</v>
      </c>
      <c r="Q765" s="443" t="s">
        <v>92</v>
      </c>
      <c r="R765" s="475" t="s">
        <v>730</v>
      </c>
    </row>
    <row r="766" spans="2:18" x14ac:dyDescent="0.2">
      <c r="B766" s="99">
        <v>756</v>
      </c>
      <c r="C766" s="497">
        <v>45543</v>
      </c>
      <c r="D766" s="450" t="s">
        <v>76</v>
      </c>
      <c r="E766" s="486" t="s">
        <v>721</v>
      </c>
      <c r="F766" s="450" t="s">
        <v>912</v>
      </c>
      <c r="G766" s="486" t="s">
        <v>65</v>
      </c>
      <c r="H766" s="486" t="s">
        <v>722</v>
      </c>
      <c r="I766" s="486" t="s">
        <v>723</v>
      </c>
      <c r="J766" s="486" t="s">
        <v>724</v>
      </c>
      <c r="K766" s="486" t="s">
        <v>725</v>
      </c>
      <c r="L766" s="493">
        <v>3</v>
      </c>
      <c r="M766" s="450" t="s">
        <v>726</v>
      </c>
      <c r="N766" s="450" t="s">
        <v>727</v>
      </c>
      <c r="O766" s="450" t="s">
        <v>728</v>
      </c>
      <c r="P766" s="450" t="s">
        <v>997</v>
      </c>
      <c r="Q766" s="443" t="s">
        <v>92</v>
      </c>
      <c r="R766" s="475" t="s">
        <v>730</v>
      </c>
    </row>
    <row r="767" spans="2:18" x14ac:dyDescent="0.2">
      <c r="B767" s="131">
        <v>757</v>
      </c>
      <c r="C767" s="497">
        <v>45544</v>
      </c>
      <c r="D767" s="450" t="s">
        <v>76</v>
      </c>
      <c r="E767" s="486" t="s">
        <v>721</v>
      </c>
      <c r="F767" s="450" t="s">
        <v>911</v>
      </c>
      <c r="G767" s="486" t="s">
        <v>65</v>
      </c>
      <c r="H767" s="486" t="s">
        <v>722</v>
      </c>
      <c r="I767" s="486" t="s">
        <v>723</v>
      </c>
      <c r="J767" s="486" t="s">
        <v>724</v>
      </c>
      <c r="K767" s="486" t="s">
        <v>725</v>
      </c>
      <c r="L767" s="493">
        <v>3</v>
      </c>
      <c r="M767" s="450" t="s">
        <v>726</v>
      </c>
      <c r="N767" s="450" t="s">
        <v>727</v>
      </c>
      <c r="O767" s="450" t="s">
        <v>728</v>
      </c>
      <c r="P767" s="450" t="s">
        <v>997</v>
      </c>
      <c r="Q767" s="443" t="s">
        <v>92</v>
      </c>
      <c r="R767" s="475" t="s">
        <v>730</v>
      </c>
    </row>
    <row r="768" spans="2:18" ht="16.5" customHeight="1" x14ac:dyDescent="0.2">
      <c r="B768" s="32">
        <v>758</v>
      </c>
      <c r="C768" s="497">
        <v>45544</v>
      </c>
      <c r="D768" s="450" t="s">
        <v>76</v>
      </c>
      <c r="E768" s="486" t="s">
        <v>721</v>
      </c>
      <c r="F768" s="450" t="s">
        <v>911</v>
      </c>
      <c r="G768" s="486" t="s">
        <v>65</v>
      </c>
      <c r="H768" s="486" t="s">
        <v>733</v>
      </c>
      <c r="I768" s="486" t="s">
        <v>723</v>
      </c>
      <c r="J768" s="486" t="s">
        <v>764</v>
      </c>
      <c r="K768" s="486" t="s">
        <v>738</v>
      </c>
      <c r="L768" s="493">
        <v>3</v>
      </c>
      <c r="M768" s="450" t="s">
        <v>726</v>
      </c>
      <c r="N768" s="450" t="s">
        <v>736</v>
      </c>
      <c r="O768" s="450" t="s">
        <v>728</v>
      </c>
      <c r="P768" s="450" t="s">
        <v>997</v>
      </c>
      <c r="Q768" s="443" t="s">
        <v>92</v>
      </c>
      <c r="R768" s="475" t="s">
        <v>730</v>
      </c>
    </row>
    <row r="769" spans="2:18" ht="16.5" customHeight="1" x14ac:dyDescent="0.2">
      <c r="B769" s="99">
        <v>759</v>
      </c>
      <c r="C769" s="497">
        <v>45544</v>
      </c>
      <c r="D769" s="450" t="s">
        <v>76</v>
      </c>
      <c r="E769" s="486" t="s">
        <v>721</v>
      </c>
      <c r="F769" s="450" t="s">
        <v>939</v>
      </c>
      <c r="G769" s="486" t="s">
        <v>65</v>
      </c>
      <c r="H769" s="486" t="s">
        <v>722</v>
      </c>
      <c r="I769" s="486" t="s">
        <v>734</v>
      </c>
      <c r="J769" s="486" t="s">
        <v>862</v>
      </c>
      <c r="K769" s="486" t="s">
        <v>725</v>
      </c>
      <c r="L769" s="493">
        <v>3</v>
      </c>
      <c r="M769" s="450" t="s">
        <v>726</v>
      </c>
      <c r="N769" s="450" t="s">
        <v>727</v>
      </c>
      <c r="O769" s="450" t="s">
        <v>728</v>
      </c>
      <c r="P769" s="450" t="s">
        <v>997</v>
      </c>
      <c r="Q769" s="450" t="s">
        <v>92</v>
      </c>
      <c r="R769" s="475" t="s">
        <v>730</v>
      </c>
    </row>
    <row r="770" spans="2:18" ht="16.5" customHeight="1" x14ac:dyDescent="0.2">
      <c r="B770" s="131">
        <v>760</v>
      </c>
      <c r="C770" s="497">
        <v>45545</v>
      </c>
      <c r="D770" s="450" t="s">
        <v>76</v>
      </c>
      <c r="E770" s="486" t="s">
        <v>721</v>
      </c>
      <c r="F770" s="450" t="s">
        <v>3282</v>
      </c>
      <c r="G770" s="486" t="s">
        <v>65</v>
      </c>
      <c r="H770" s="486" t="s">
        <v>722</v>
      </c>
      <c r="I770" s="486" t="s">
        <v>734</v>
      </c>
      <c r="J770" s="483" t="s">
        <v>742</v>
      </c>
      <c r="K770" s="486" t="s">
        <v>725</v>
      </c>
      <c r="L770" s="493">
        <v>3</v>
      </c>
      <c r="M770" s="450" t="s">
        <v>726</v>
      </c>
      <c r="N770" s="450" t="s">
        <v>727</v>
      </c>
      <c r="O770" s="450" t="s">
        <v>728</v>
      </c>
      <c r="P770" s="450" t="s">
        <v>997</v>
      </c>
      <c r="Q770" s="450" t="s">
        <v>92</v>
      </c>
      <c r="R770" s="475" t="s">
        <v>730</v>
      </c>
    </row>
    <row r="771" spans="2:18" ht="16.5" customHeight="1" x14ac:dyDescent="0.2">
      <c r="B771" s="32">
        <v>761</v>
      </c>
      <c r="C771" s="497">
        <v>45545</v>
      </c>
      <c r="D771" s="450" t="s">
        <v>76</v>
      </c>
      <c r="E771" s="486" t="s">
        <v>721</v>
      </c>
      <c r="F771" s="450" t="s">
        <v>3282</v>
      </c>
      <c r="G771" s="486" t="s">
        <v>65</v>
      </c>
      <c r="H771" s="486" t="s">
        <v>733</v>
      </c>
      <c r="I771" s="486" t="s">
        <v>734</v>
      </c>
      <c r="J771" s="486" t="s">
        <v>764</v>
      </c>
      <c r="K771" s="486" t="s">
        <v>738</v>
      </c>
      <c r="L771" s="493">
        <v>3</v>
      </c>
      <c r="M771" s="450" t="s">
        <v>726</v>
      </c>
      <c r="N771" s="450" t="s">
        <v>736</v>
      </c>
      <c r="O771" s="450" t="s">
        <v>728</v>
      </c>
      <c r="P771" s="450" t="s">
        <v>997</v>
      </c>
      <c r="Q771" s="450" t="s">
        <v>92</v>
      </c>
      <c r="R771" s="475" t="s">
        <v>730</v>
      </c>
    </row>
    <row r="772" spans="2:18" ht="16.5" customHeight="1" x14ac:dyDescent="0.2">
      <c r="B772" s="99">
        <v>762</v>
      </c>
      <c r="C772" s="497">
        <v>45545</v>
      </c>
      <c r="D772" s="450" t="s">
        <v>76</v>
      </c>
      <c r="E772" s="486" t="s">
        <v>721</v>
      </c>
      <c r="F772" s="450" t="s">
        <v>2765</v>
      </c>
      <c r="G772" s="486" t="s">
        <v>65</v>
      </c>
      <c r="H772" s="486" t="s">
        <v>722</v>
      </c>
      <c r="I772" s="486" t="s">
        <v>723</v>
      </c>
      <c r="J772" s="486" t="s">
        <v>724</v>
      </c>
      <c r="K772" s="486" t="s">
        <v>725</v>
      </c>
      <c r="L772" s="493">
        <v>3</v>
      </c>
      <c r="M772" s="450" t="s">
        <v>726</v>
      </c>
      <c r="N772" s="450" t="s">
        <v>727</v>
      </c>
      <c r="O772" s="450" t="s">
        <v>728</v>
      </c>
      <c r="P772" s="450" t="s">
        <v>997</v>
      </c>
      <c r="Q772" s="450" t="s">
        <v>92</v>
      </c>
      <c r="R772" s="475" t="s">
        <v>730</v>
      </c>
    </row>
    <row r="773" spans="2:18" ht="16.5" customHeight="1" x14ac:dyDescent="0.2">
      <c r="B773" s="131">
        <v>763</v>
      </c>
      <c r="C773" s="497">
        <v>45545</v>
      </c>
      <c r="D773" s="450" t="s">
        <v>76</v>
      </c>
      <c r="E773" s="486" t="s">
        <v>721</v>
      </c>
      <c r="F773" s="450" t="s">
        <v>2765</v>
      </c>
      <c r="G773" s="486" t="s">
        <v>65</v>
      </c>
      <c r="H773" s="486" t="s">
        <v>722</v>
      </c>
      <c r="I773" s="486" t="s">
        <v>723</v>
      </c>
      <c r="J773" s="486" t="s">
        <v>724</v>
      </c>
      <c r="K773" s="486" t="s">
        <v>735</v>
      </c>
      <c r="L773" s="493">
        <v>3</v>
      </c>
      <c r="M773" s="450" t="s">
        <v>726</v>
      </c>
      <c r="N773" s="450" t="s">
        <v>727</v>
      </c>
      <c r="O773" s="450" t="s">
        <v>728</v>
      </c>
      <c r="P773" s="450" t="s">
        <v>997</v>
      </c>
      <c r="Q773" s="450" t="s">
        <v>92</v>
      </c>
      <c r="R773" s="475" t="s">
        <v>730</v>
      </c>
    </row>
    <row r="774" spans="2:18" ht="16.5" customHeight="1" x14ac:dyDescent="0.2">
      <c r="B774" s="32">
        <v>764</v>
      </c>
      <c r="C774" s="497">
        <v>45546</v>
      </c>
      <c r="D774" s="450" t="s">
        <v>76</v>
      </c>
      <c r="E774" s="486" t="s">
        <v>721</v>
      </c>
      <c r="F774" s="450" t="s">
        <v>910</v>
      </c>
      <c r="G774" s="486" t="s">
        <v>65</v>
      </c>
      <c r="H774" s="486" t="s">
        <v>722</v>
      </c>
      <c r="I774" s="486" t="s">
        <v>723</v>
      </c>
      <c r="J774" s="486" t="s">
        <v>724</v>
      </c>
      <c r="K774" s="486" t="s">
        <v>725</v>
      </c>
      <c r="L774" s="493">
        <v>3</v>
      </c>
      <c r="M774" s="450" t="s">
        <v>726</v>
      </c>
      <c r="N774" s="450" t="s">
        <v>727</v>
      </c>
      <c r="O774" s="450" t="s">
        <v>728</v>
      </c>
      <c r="P774" s="450" t="s">
        <v>997</v>
      </c>
      <c r="Q774" s="450" t="s">
        <v>92</v>
      </c>
      <c r="R774" s="475" t="s">
        <v>730</v>
      </c>
    </row>
    <row r="775" spans="2:18" ht="16.5" customHeight="1" x14ac:dyDescent="0.2">
      <c r="B775" s="99">
        <v>765</v>
      </c>
      <c r="C775" s="497">
        <v>45546</v>
      </c>
      <c r="D775" s="450" t="s">
        <v>76</v>
      </c>
      <c r="E775" s="486" t="s">
        <v>721</v>
      </c>
      <c r="F775" s="450" t="s">
        <v>3283</v>
      </c>
      <c r="G775" s="486" t="s">
        <v>65</v>
      </c>
      <c r="H775" s="486" t="s">
        <v>722</v>
      </c>
      <c r="I775" s="486" t="s">
        <v>723</v>
      </c>
      <c r="J775" s="486" t="s">
        <v>724</v>
      </c>
      <c r="K775" s="486" t="s">
        <v>725</v>
      </c>
      <c r="L775" s="493">
        <v>3</v>
      </c>
      <c r="M775" s="450" t="s">
        <v>726</v>
      </c>
      <c r="N775" s="450" t="s">
        <v>727</v>
      </c>
      <c r="O775" s="450" t="s">
        <v>728</v>
      </c>
      <c r="P775" s="450" t="s">
        <v>997</v>
      </c>
      <c r="Q775" s="450" t="s">
        <v>92</v>
      </c>
      <c r="R775" s="475" t="s">
        <v>730</v>
      </c>
    </row>
    <row r="776" spans="2:18" ht="16.5" customHeight="1" x14ac:dyDescent="0.2">
      <c r="B776" s="131">
        <v>766</v>
      </c>
      <c r="C776" s="497">
        <v>45546</v>
      </c>
      <c r="D776" s="450" t="s">
        <v>76</v>
      </c>
      <c r="E776" s="486" t="s">
        <v>721</v>
      </c>
      <c r="F776" s="450" t="s">
        <v>3283</v>
      </c>
      <c r="G776" s="486" t="s">
        <v>65</v>
      </c>
      <c r="H776" s="486" t="s">
        <v>722</v>
      </c>
      <c r="I776" s="486" t="s">
        <v>723</v>
      </c>
      <c r="J776" s="486" t="s">
        <v>724</v>
      </c>
      <c r="K776" s="486" t="s">
        <v>735</v>
      </c>
      <c r="L776" s="493">
        <v>3</v>
      </c>
      <c r="M776" s="450" t="s">
        <v>726</v>
      </c>
      <c r="N776" s="450" t="s">
        <v>727</v>
      </c>
      <c r="O776" s="450" t="s">
        <v>728</v>
      </c>
      <c r="P776" s="450" t="s">
        <v>997</v>
      </c>
      <c r="Q776" s="450" t="s">
        <v>92</v>
      </c>
      <c r="R776" s="475" t="s">
        <v>730</v>
      </c>
    </row>
    <row r="777" spans="2:18" ht="16.5" customHeight="1" x14ac:dyDescent="0.2">
      <c r="B777" s="32">
        <v>767</v>
      </c>
      <c r="C777" s="497">
        <v>45546</v>
      </c>
      <c r="D777" s="450" t="s">
        <v>76</v>
      </c>
      <c r="E777" s="486" t="s">
        <v>721</v>
      </c>
      <c r="F777" s="450" t="s">
        <v>3284</v>
      </c>
      <c r="G777" s="486" t="s">
        <v>65</v>
      </c>
      <c r="H777" s="486" t="s">
        <v>722</v>
      </c>
      <c r="I777" s="486" t="s">
        <v>734</v>
      </c>
      <c r="J777" s="483" t="s">
        <v>742</v>
      </c>
      <c r="K777" s="486" t="s">
        <v>725</v>
      </c>
      <c r="L777" s="493">
        <v>4</v>
      </c>
      <c r="M777" s="450" t="s">
        <v>726</v>
      </c>
      <c r="N777" s="450" t="s">
        <v>727</v>
      </c>
      <c r="O777" s="450" t="s">
        <v>728</v>
      </c>
      <c r="P777" s="450" t="s">
        <v>997</v>
      </c>
      <c r="Q777" s="450" t="s">
        <v>92</v>
      </c>
      <c r="R777" s="475" t="s">
        <v>730</v>
      </c>
    </row>
    <row r="778" spans="2:18" ht="16.5" customHeight="1" x14ac:dyDescent="0.2">
      <c r="B778" s="99">
        <v>768</v>
      </c>
      <c r="C778" s="497">
        <v>45547</v>
      </c>
      <c r="D778" s="450" t="s">
        <v>76</v>
      </c>
      <c r="E778" s="486" t="s">
        <v>721</v>
      </c>
      <c r="F778" s="450" t="s">
        <v>3286</v>
      </c>
      <c r="G778" s="486" t="s">
        <v>65</v>
      </c>
      <c r="H778" s="486" t="s">
        <v>722</v>
      </c>
      <c r="I778" s="486" t="s">
        <v>723</v>
      </c>
      <c r="J778" s="486" t="s">
        <v>724</v>
      </c>
      <c r="K778" s="486" t="s">
        <v>725</v>
      </c>
      <c r="L778" s="493">
        <v>3</v>
      </c>
      <c r="M778" s="450" t="s">
        <v>726</v>
      </c>
      <c r="N778" s="450" t="s">
        <v>727</v>
      </c>
      <c r="O778" s="450" t="s">
        <v>728</v>
      </c>
      <c r="P778" s="450" t="s">
        <v>997</v>
      </c>
      <c r="Q778" s="450" t="s">
        <v>92</v>
      </c>
      <c r="R778" s="475" t="s">
        <v>730</v>
      </c>
    </row>
    <row r="779" spans="2:18" ht="16.5" customHeight="1" x14ac:dyDescent="0.2">
      <c r="B779" s="131">
        <v>769</v>
      </c>
      <c r="C779" s="497">
        <v>45547</v>
      </c>
      <c r="D779" s="450" t="s">
        <v>76</v>
      </c>
      <c r="E779" s="486" t="s">
        <v>721</v>
      </c>
      <c r="F779" s="450" t="s">
        <v>3287</v>
      </c>
      <c r="G779" s="486" t="s">
        <v>65</v>
      </c>
      <c r="H779" s="486" t="s">
        <v>722</v>
      </c>
      <c r="I779" s="486" t="s">
        <v>723</v>
      </c>
      <c r="J779" s="486" t="s">
        <v>724</v>
      </c>
      <c r="K779" s="486" t="s">
        <v>725</v>
      </c>
      <c r="L779" s="493">
        <v>3</v>
      </c>
      <c r="M779" s="450" t="s">
        <v>726</v>
      </c>
      <c r="N779" s="450" t="s">
        <v>727</v>
      </c>
      <c r="O779" s="450" t="s">
        <v>728</v>
      </c>
      <c r="P779" s="450" t="s">
        <v>997</v>
      </c>
      <c r="Q779" s="450" t="s">
        <v>92</v>
      </c>
      <c r="R779" s="475" t="s">
        <v>730</v>
      </c>
    </row>
    <row r="780" spans="2:18" ht="16.5" customHeight="1" x14ac:dyDescent="0.2">
      <c r="B780" s="32">
        <v>770</v>
      </c>
      <c r="C780" s="497">
        <v>45547</v>
      </c>
      <c r="D780" s="450" t="s">
        <v>76</v>
      </c>
      <c r="E780" s="486" t="s">
        <v>721</v>
      </c>
      <c r="F780" s="450" t="s">
        <v>3287</v>
      </c>
      <c r="G780" s="486" t="s">
        <v>65</v>
      </c>
      <c r="H780" s="486" t="s">
        <v>722</v>
      </c>
      <c r="I780" s="486" t="s">
        <v>723</v>
      </c>
      <c r="J780" s="486" t="s">
        <v>724</v>
      </c>
      <c r="K780" s="486" t="s">
        <v>735</v>
      </c>
      <c r="L780" s="493">
        <v>3</v>
      </c>
      <c r="M780" s="450" t="s">
        <v>726</v>
      </c>
      <c r="N780" s="450" t="s">
        <v>727</v>
      </c>
      <c r="O780" s="450" t="s">
        <v>728</v>
      </c>
      <c r="P780" s="450" t="s">
        <v>997</v>
      </c>
      <c r="Q780" s="450" t="s">
        <v>92</v>
      </c>
      <c r="R780" s="475" t="s">
        <v>730</v>
      </c>
    </row>
    <row r="781" spans="2:18" ht="16.5" customHeight="1" x14ac:dyDescent="0.2">
      <c r="B781" s="99">
        <v>771</v>
      </c>
      <c r="C781" s="497">
        <v>45548</v>
      </c>
      <c r="D781" s="450" t="s">
        <v>76</v>
      </c>
      <c r="E781" s="486" t="s">
        <v>721</v>
      </c>
      <c r="F781" s="450" t="s">
        <v>3288</v>
      </c>
      <c r="G781" s="486" t="s">
        <v>65</v>
      </c>
      <c r="H781" s="486" t="s">
        <v>722</v>
      </c>
      <c r="I781" s="486" t="s">
        <v>723</v>
      </c>
      <c r="J781" s="486" t="s">
        <v>724</v>
      </c>
      <c r="K781" s="486" t="s">
        <v>743</v>
      </c>
      <c r="L781" s="493">
        <v>3</v>
      </c>
      <c r="M781" s="450" t="s">
        <v>726</v>
      </c>
      <c r="N781" s="450" t="s">
        <v>727</v>
      </c>
      <c r="O781" s="450" t="s">
        <v>728</v>
      </c>
      <c r="P781" s="450" t="s">
        <v>997</v>
      </c>
      <c r="Q781" s="450" t="s">
        <v>92</v>
      </c>
      <c r="R781" s="475" t="s">
        <v>730</v>
      </c>
    </row>
    <row r="782" spans="2:18" ht="16.5" customHeight="1" x14ac:dyDescent="0.2">
      <c r="B782" s="131">
        <v>772</v>
      </c>
      <c r="C782" s="497">
        <v>45548</v>
      </c>
      <c r="D782" s="450" t="s">
        <v>76</v>
      </c>
      <c r="E782" s="486" t="s">
        <v>721</v>
      </c>
      <c r="F782" s="450" t="s">
        <v>3288</v>
      </c>
      <c r="G782" s="486" t="s">
        <v>65</v>
      </c>
      <c r="H782" s="486" t="s">
        <v>722</v>
      </c>
      <c r="I782" s="486" t="s">
        <v>723</v>
      </c>
      <c r="J782" s="486" t="s">
        <v>724</v>
      </c>
      <c r="K782" s="486" t="s">
        <v>735</v>
      </c>
      <c r="L782" s="493">
        <v>3</v>
      </c>
      <c r="M782" s="450" t="s">
        <v>726</v>
      </c>
      <c r="N782" s="450" t="s">
        <v>727</v>
      </c>
      <c r="O782" s="450" t="s">
        <v>728</v>
      </c>
      <c r="P782" s="450" t="s">
        <v>997</v>
      </c>
      <c r="Q782" s="450" t="s">
        <v>92</v>
      </c>
      <c r="R782" s="475" t="s">
        <v>730</v>
      </c>
    </row>
    <row r="783" spans="2:18" ht="16.5" customHeight="1" x14ac:dyDescent="0.2">
      <c r="B783" s="32">
        <v>773</v>
      </c>
      <c r="C783" s="497">
        <v>45548</v>
      </c>
      <c r="D783" s="450" t="s">
        <v>76</v>
      </c>
      <c r="E783" s="486" t="s">
        <v>721</v>
      </c>
      <c r="F783" s="450" t="s">
        <v>3288</v>
      </c>
      <c r="G783" s="486" t="s">
        <v>65</v>
      </c>
      <c r="H783" s="486" t="s">
        <v>733</v>
      </c>
      <c r="I783" s="486" t="s">
        <v>723</v>
      </c>
      <c r="J783" s="486" t="s">
        <v>764</v>
      </c>
      <c r="K783" s="486" t="s">
        <v>738</v>
      </c>
      <c r="L783" s="493">
        <v>3</v>
      </c>
      <c r="M783" s="450" t="s">
        <v>726</v>
      </c>
      <c r="N783" s="450" t="s">
        <v>736</v>
      </c>
      <c r="O783" s="450" t="s">
        <v>728</v>
      </c>
      <c r="P783" s="450" t="s">
        <v>997</v>
      </c>
      <c r="Q783" s="450" t="s">
        <v>92</v>
      </c>
      <c r="R783" s="475" t="s">
        <v>730</v>
      </c>
    </row>
    <row r="784" spans="2:18" x14ac:dyDescent="0.2">
      <c r="B784" s="99">
        <v>774</v>
      </c>
      <c r="C784" s="497">
        <v>45548</v>
      </c>
      <c r="D784" s="450" t="s">
        <v>76</v>
      </c>
      <c r="E784" s="486" t="s">
        <v>721</v>
      </c>
      <c r="F784" s="450" t="s">
        <v>3289</v>
      </c>
      <c r="G784" s="486" t="s">
        <v>65</v>
      </c>
      <c r="H784" s="486" t="s">
        <v>733</v>
      </c>
      <c r="I784" s="486" t="s">
        <v>723</v>
      </c>
      <c r="J784" s="486" t="s">
        <v>764</v>
      </c>
      <c r="K784" s="486" t="s">
        <v>743</v>
      </c>
      <c r="L784" s="493">
        <v>3</v>
      </c>
      <c r="M784" s="450" t="s">
        <v>726</v>
      </c>
      <c r="N784" s="450" t="s">
        <v>736</v>
      </c>
      <c r="O784" s="450" t="s">
        <v>728</v>
      </c>
      <c r="P784" s="450" t="s">
        <v>997</v>
      </c>
      <c r="Q784" s="450" t="s">
        <v>92</v>
      </c>
      <c r="R784" s="475" t="s">
        <v>730</v>
      </c>
    </row>
    <row r="785" spans="2:18" x14ac:dyDescent="0.2">
      <c r="B785" s="131">
        <v>775</v>
      </c>
      <c r="C785" s="497">
        <v>45548</v>
      </c>
      <c r="D785" s="450" t="s">
        <v>76</v>
      </c>
      <c r="E785" s="486" t="s">
        <v>721</v>
      </c>
      <c r="F785" s="450" t="s">
        <v>3289</v>
      </c>
      <c r="G785" s="486" t="s">
        <v>65</v>
      </c>
      <c r="H785" s="486" t="s">
        <v>733</v>
      </c>
      <c r="I785" s="486" t="s">
        <v>723</v>
      </c>
      <c r="J785" s="486" t="s">
        <v>764</v>
      </c>
      <c r="K785" s="486" t="s">
        <v>735</v>
      </c>
      <c r="L785" s="493">
        <v>3</v>
      </c>
      <c r="M785" s="450" t="s">
        <v>726</v>
      </c>
      <c r="N785" s="450" t="s">
        <v>736</v>
      </c>
      <c r="O785" s="450" t="s">
        <v>728</v>
      </c>
      <c r="P785" s="450" t="s">
        <v>997</v>
      </c>
      <c r="Q785" s="450" t="s">
        <v>92</v>
      </c>
      <c r="R785" s="475" t="s">
        <v>730</v>
      </c>
    </row>
    <row r="786" spans="2:18" x14ac:dyDescent="0.2">
      <c r="B786" s="32">
        <v>776</v>
      </c>
      <c r="C786" s="497">
        <v>45548</v>
      </c>
      <c r="D786" s="450" t="s">
        <v>76</v>
      </c>
      <c r="E786" s="486" t="s">
        <v>721</v>
      </c>
      <c r="F786" s="450" t="s">
        <v>3290</v>
      </c>
      <c r="G786" s="486" t="s">
        <v>65</v>
      </c>
      <c r="H786" s="486" t="s">
        <v>722</v>
      </c>
      <c r="I786" s="486" t="s">
        <v>723</v>
      </c>
      <c r="J786" s="486" t="s">
        <v>724</v>
      </c>
      <c r="K786" s="486" t="s">
        <v>725</v>
      </c>
      <c r="L786" s="493">
        <v>3</v>
      </c>
      <c r="M786" s="450" t="s">
        <v>726</v>
      </c>
      <c r="N786" s="450" t="s">
        <v>727</v>
      </c>
      <c r="O786" s="450" t="s">
        <v>728</v>
      </c>
      <c r="P786" s="450" t="s">
        <v>997</v>
      </c>
      <c r="Q786" s="450" t="s">
        <v>92</v>
      </c>
      <c r="R786" s="475" t="s">
        <v>730</v>
      </c>
    </row>
    <row r="787" spans="2:18" x14ac:dyDescent="0.2">
      <c r="B787" s="99">
        <v>777</v>
      </c>
      <c r="C787" s="497">
        <v>45549</v>
      </c>
      <c r="D787" s="450" t="s">
        <v>76</v>
      </c>
      <c r="E787" s="486" t="s">
        <v>721</v>
      </c>
      <c r="F787" s="450" t="s">
        <v>3291</v>
      </c>
      <c r="G787" s="486" t="s">
        <v>65</v>
      </c>
      <c r="H787" s="486" t="s">
        <v>786</v>
      </c>
      <c r="I787" s="486" t="s">
        <v>723</v>
      </c>
      <c r="J787" s="486" t="s">
        <v>724</v>
      </c>
      <c r="K787" s="486" t="s">
        <v>937</v>
      </c>
      <c r="L787" s="493">
        <v>3</v>
      </c>
      <c r="M787" s="450" t="s">
        <v>726</v>
      </c>
      <c r="N787" s="450" t="s">
        <v>727</v>
      </c>
      <c r="O787" s="450" t="s">
        <v>728</v>
      </c>
      <c r="P787" s="450" t="s">
        <v>997</v>
      </c>
      <c r="Q787" s="450" t="s">
        <v>92</v>
      </c>
      <c r="R787" s="475" t="s">
        <v>730</v>
      </c>
    </row>
    <row r="788" spans="2:18" x14ac:dyDescent="0.2">
      <c r="B788" s="131">
        <v>778</v>
      </c>
      <c r="C788" s="497">
        <v>45549</v>
      </c>
      <c r="D788" s="450" t="s">
        <v>76</v>
      </c>
      <c r="E788" s="486" t="s">
        <v>721</v>
      </c>
      <c r="F788" s="450" t="s">
        <v>962</v>
      </c>
      <c r="G788" s="486" t="s">
        <v>65</v>
      </c>
      <c r="H788" s="486" t="s">
        <v>733</v>
      </c>
      <c r="I788" s="486" t="s">
        <v>723</v>
      </c>
      <c r="J788" s="486" t="s">
        <v>724</v>
      </c>
      <c r="K788" s="486" t="s">
        <v>738</v>
      </c>
      <c r="L788" s="493">
        <v>3</v>
      </c>
      <c r="M788" s="450" t="s">
        <v>726</v>
      </c>
      <c r="N788" s="450" t="s">
        <v>736</v>
      </c>
      <c r="O788" s="450" t="s">
        <v>728</v>
      </c>
      <c r="P788" s="450" t="s">
        <v>997</v>
      </c>
      <c r="Q788" s="450" t="s">
        <v>92</v>
      </c>
      <c r="R788" s="475" t="s">
        <v>730</v>
      </c>
    </row>
    <row r="789" spans="2:18" x14ac:dyDescent="0.2">
      <c r="B789" s="131">
        <v>779</v>
      </c>
      <c r="C789" s="497">
        <v>45550</v>
      </c>
      <c r="D789" s="450" t="s">
        <v>76</v>
      </c>
      <c r="E789" s="486" t="s">
        <v>721</v>
      </c>
      <c r="F789" s="450" t="s">
        <v>813</v>
      </c>
      <c r="G789" s="486" t="s">
        <v>65</v>
      </c>
      <c r="H789" s="486" t="s">
        <v>722</v>
      </c>
      <c r="I789" s="486" t="s">
        <v>723</v>
      </c>
      <c r="J789" s="486" t="s">
        <v>724</v>
      </c>
      <c r="K789" s="486" t="s">
        <v>743</v>
      </c>
      <c r="L789" s="493">
        <v>6</v>
      </c>
      <c r="M789" s="450" t="s">
        <v>726</v>
      </c>
      <c r="N789" s="450" t="s">
        <v>727</v>
      </c>
      <c r="O789" s="450" t="s">
        <v>728</v>
      </c>
      <c r="P789" s="450" t="s">
        <v>997</v>
      </c>
      <c r="Q789" s="450" t="s">
        <v>92</v>
      </c>
      <c r="R789" s="475" t="s">
        <v>730</v>
      </c>
    </row>
    <row r="790" spans="2:18" ht="16.5" customHeight="1" x14ac:dyDescent="0.2">
      <c r="B790" s="99">
        <v>780</v>
      </c>
      <c r="C790" s="497">
        <v>45550</v>
      </c>
      <c r="D790" s="450" t="s">
        <v>76</v>
      </c>
      <c r="E790" s="486" t="s">
        <v>721</v>
      </c>
      <c r="F790" s="450" t="s">
        <v>808</v>
      </c>
      <c r="G790" s="486" t="s">
        <v>65</v>
      </c>
      <c r="H790" s="486" t="s">
        <v>722</v>
      </c>
      <c r="I790" s="486" t="s">
        <v>723</v>
      </c>
      <c r="J790" s="486" t="s">
        <v>724</v>
      </c>
      <c r="K790" s="486" t="s">
        <v>743</v>
      </c>
      <c r="L790" s="493">
        <v>1</v>
      </c>
      <c r="M790" s="450" t="s">
        <v>726</v>
      </c>
      <c r="N790" s="450" t="s">
        <v>727</v>
      </c>
      <c r="O790" s="450" t="s">
        <v>728</v>
      </c>
      <c r="P790" s="450" t="s">
        <v>997</v>
      </c>
      <c r="Q790" s="450" t="s">
        <v>92</v>
      </c>
      <c r="R790" s="475" t="s">
        <v>3292</v>
      </c>
    </row>
    <row r="791" spans="2:18" ht="16.5" customHeight="1" x14ac:dyDescent="0.2">
      <c r="B791" s="99">
        <v>781</v>
      </c>
      <c r="C791" s="497" t="s">
        <v>3293</v>
      </c>
      <c r="D791" s="450" t="s">
        <v>76</v>
      </c>
      <c r="E791" s="486" t="s">
        <v>721</v>
      </c>
      <c r="F791" s="450" t="s">
        <v>3296</v>
      </c>
      <c r="G791" s="486" t="s">
        <v>65</v>
      </c>
      <c r="H791" s="486" t="s">
        <v>786</v>
      </c>
      <c r="I791" s="486" t="s">
        <v>734</v>
      </c>
      <c r="J791" s="483" t="s">
        <v>742</v>
      </c>
      <c r="K791" s="486" t="s">
        <v>735</v>
      </c>
      <c r="L791" s="493">
        <v>3</v>
      </c>
      <c r="M791" s="450" t="s">
        <v>726</v>
      </c>
      <c r="N791" s="450" t="s">
        <v>727</v>
      </c>
      <c r="O791" s="450" t="s">
        <v>728</v>
      </c>
      <c r="P791" s="450" t="s">
        <v>997</v>
      </c>
      <c r="Q791" s="450" t="s">
        <v>92</v>
      </c>
      <c r="R791" s="475" t="s">
        <v>730</v>
      </c>
    </row>
    <row r="792" spans="2:18" ht="16.5" customHeight="1" x14ac:dyDescent="0.2">
      <c r="B792" s="131">
        <v>782</v>
      </c>
      <c r="C792" s="497" t="s">
        <v>3293</v>
      </c>
      <c r="D792" s="450" t="s">
        <v>76</v>
      </c>
      <c r="E792" s="486" t="s">
        <v>721</v>
      </c>
      <c r="F792" s="450" t="s">
        <v>3297</v>
      </c>
      <c r="G792" s="486" t="s">
        <v>65</v>
      </c>
      <c r="H792" s="486" t="s">
        <v>722</v>
      </c>
      <c r="I792" s="486" t="s">
        <v>723</v>
      </c>
      <c r="J792" s="486" t="s">
        <v>724</v>
      </c>
      <c r="K792" s="486" t="s">
        <v>725</v>
      </c>
      <c r="L792" s="493">
        <v>3</v>
      </c>
      <c r="M792" s="450" t="s">
        <v>726</v>
      </c>
      <c r="N792" s="450" t="s">
        <v>727</v>
      </c>
      <c r="O792" s="450" t="s">
        <v>728</v>
      </c>
      <c r="P792" s="450" t="s">
        <v>997</v>
      </c>
      <c r="Q792" s="450" t="s">
        <v>92</v>
      </c>
      <c r="R792" s="475" t="s">
        <v>730</v>
      </c>
    </row>
    <row r="793" spans="2:18" ht="16.5" customHeight="1" x14ac:dyDescent="0.2">
      <c r="B793" s="131">
        <v>783</v>
      </c>
      <c r="C793" s="497" t="s">
        <v>3293</v>
      </c>
      <c r="D793" s="450" t="s">
        <v>76</v>
      </c>
      <c r="E793" s="486" t="s">
        <v>721</v>
      </c>
      <c r="F793" s="450" t="s">
        <v>3298</v>
      </c>
      <c r="G793" s="486" t="s">
        <v>65</v>
      </c>
      <c r="H793" s="486" t="s">
        <v>722</v>
      </c>
      <c r="I793" s="486" t="s">
        <v>723</v>
      </c>
      <c r="J793" s="486" t="s">
        <v>724</v>
      </c>
      <c r="K793" s="486" t="s">
        <v>725</v>
      </c>
      <c r="L793" s="493">
        <v>3</v>
      </c>
      <c r="M793" s="450" t="s">
        <v>726</v>
      </c>
      <c r="N793" s="450" t="s">
        <v>727</v>
      </c>
      <c r="O793" s="450" t="s">
        <v>728</v>
      </c>
      <c r="P793" s="450" t="s">
        <v>997</v>
      </c>
      <c r="Q793" s="450" t="s">
        <v>92</v>
      </c>
      <c r="R793" s="475" t="s">
        <v>730</v>
      </c>
    </row>
    <row r="794" spans="2:18" ht="16.5" customHeight="1" x14ac:dyDescent="0.2">
      <c r="B794" s="99">
        <v>784</v>
      </c>
      <c r="C794" s="497" t="s">
        <v>3293</v>
      </c>
      <c r="D794" s="450" t="s">
        <v>76</v>
      </c>
      <c r="E794" s="486" t="s">
        <v>721</v>
      </c>
      <c r="F794" s="450" t="s">
        <v>3298</v>
      </c>
      <c r="G794" s="486" t="s">
        <v>65</v>
      </c>
      <c r="H794" s="486" t="s">
        <v>722</v>
      </c>
      <c r="I794" s="486" t="s">
        <v>723</v>
      </c>
      <c r="J794" s="486" t="s">
        <v>724</v>
      </c>
      <c r="K794" s="486" t="s">
        <v>735</v>
      </c>
      <c r="L794" s="493">
        <v>3</v>
      </c>
      <c r="M794" s="450" t="s">
        <v>726</v>
      </c>
      <c r="N794" s="450" t="s">
        <v>727</v>
      </c>
      <c r="O794" s="450" t="s">
        <v>728</v>
      </c>
      <c r="P794" s="450" t="s">
        <v>997</v>
      </c>
      <c r="Q794" s="450" t="s">
        <v>92</v>
      </c>
      <c r="R794" s="475" t="s">
        <v>730</v>
      </c>
    </row>
    <row r="795" spans="2:18" ht="16.5" customHeight="1" x14ac:dyDescent="0.2">
      <c r="B795" s="99">
        <v>785</v>
      </c>
      <c r="C795" s="497" t="s">
        <v>3299</v>
      </c>
      <c r="D795" s="450" t="s">
        <v>76</v>
      </c>
      <c r="E795" s="486" t="s">
        <v>721</v>
      </c>
      <c r="F795" s="450" t="s">
        <v>3300</v>
      </c>
      <c r="G795" s="486" t="s">
        <v>65</v>
      </c>
      <c r="H795" s="486" t="s">
        <v>722</v>
      </c>
      <c r="I795" s="486" t="s">
        <v>734</v>
      </c>
      <c r="J795" s="483" t="s">
        <v>742</v>
      </c>
      <c r="K795" s="486" t="s">
        <v>725</v>
      </c>
      <c r="L795" s="493">
        <v>3</v>
      </c>
      <c r="M795" s="450" t="s">
        <v>726</v>
      </c>
      <c r="N795" s="450" t="s">
        <v>727</v>
      </c>
      <c r="O795" s="450" t="s">
        <v>728</v>
      </c>
      <c r="P795" s="450" t="s">
        <v>997</v>
      </c>
      <c r="Q795" s="450" t="s">
        <v>92</v>
      </c>
      <c r="R795" s="475" t="s">
        <v>730</v>
      </c>
    </row>
    <row r="796" spans="2:18" x14ac:dyDescent="0.2">
      <c r="B796" s="131">
        <v>786</v>
      </c>
      <c r="C796" s="497" t="s">
        <v>3295</v>
      </c>
      <c r="D796" s="450" t="s">
        <v>94</v>
      </c>
      <c r="E796" s="486" t="s">
        <v>748</v>
      </c>
      <c r="F796" s="450" t="s">
        <v>861</v>
      </c>
      <c r="G796" s="486" t="s">
        <v>318</v>
      </c>
      <c r="H796" s="486" t="s">
        <v>722</v>
      </c>
      <c r="I796" s="486" t="s">
        <v>734</v>
      </c>
      <c r="J796" s="486" t="s">
        <v>789</v>
      </c>
      <c r="K796" s="486" t="s">
        <v>937</v>
      </c>
      <c r="L796" s="493">
        <v>3</v>
      </c>
      <c r="M796" s="450" t="s">
        <v>726</v>
      </c>
      <c r="N796" s="450" t="s">
        <v>727</v>
      </c>
      <c r="O796" s="450" t="s">
        <v>728</v>
      </c>
      <c r="P796" s="450" t="s">
        <v>997</v>
      </c>
      <c r="Q796" s="450" t="s">
        <v>92</v>
      </c>
      <c r="R796" s="475" t="s">
        <v>730</v>
      </c>
    </row>
    <row r="797" spans="2:18" ht="16.5" customHeight="1" x14ac:dyDescent="0.2">
      <c r="B797" s="99">
        <v>787</v>
      </c>
      <c r="C797" s="497">
        <v>45558</v>
      </c>
      <c r="D797" s="450" t="s">
        <v>76</v>
      </c>
      <c r="E797" s="486" t="s">
        <v>900</v>
      </c>
      <c r="F797" s="450" t="s">
        <v>3301</v>
      </c>
      <c r="G797" s="486" t="s">
        <v>3302</v>
      </c>
      <c r="H797" s="486" t="s">
        <v>786</v>
      </c>
      <c r="I797" s="486" t="s">
        <v>723</v>
      </c>
      <c r="J797" s="486" t="s">
        <v>724</v>
      </c>
      <c r="K797" s="486" t="s">
        <v>735</v>
      </c>
      <c r="L797" s="493">
        <v>3</v>
      </c>
      <c r="M797" s="450" t="s">
        <v>726</v>
      </c>
      <c r="N797" s="450" t="s">
        <v>727</v>
      </c>
      <c r="O797" s="450" t="s">
        <v>728</v>
      </c>
      <c r="P797" s="450" t="s">
        <v>997</v>
      </c>
      <c r="Q797" s="450" t="s">
        <v>92</v>
      </c>
      <c r="R797" s="475" t="s">
        <v>730</v>
      </c>
    </row>
    <row r="798" spans="2:18" ht="16.5" customHeight="1" x14ac:dyDescent="0.2">
      <c r="B798" s="99">
        <v>788</v>
      </c>
      <c r="C798" s="497">
        <v>45559</v>
      </c>
      <c r="D798" s="450" t="s">
        <v>94</v>
      </c>
      <c r="E798" s="486" t="s">
        <v>748</v>
      </c>
      <c r="F798" s="450" t="s">
        <v>946</v>
      </c>
      <c r="G798" s="486" t="s">
        <v>318</v>
      </c>
      <c r="H798" s="486" t="s">
        <v>786</v>
      </c>
      <c r="I798" s="486" t="s">
        <v>723</v>
      </c>
      <c r="J798" s="486" t="s">
        <v>724</v>
      </c>
      <c r="K798" s="486" t="s">
        <v>735</v>
      </c>
      <c r="L798" s="493">
        <v>3</v>
      </c>
      <c r="M798" s="450" t="s">
        <v>726</v>
      </c>
      <c r="N798" s="450" t="s">
        <v>727</v>
      </c>
      <c r="O798" s="450" t="s">
        <v>728</v>
      </c>
      <c r="P798" s="450" t="s">
        <v>997</v>
      </c>
      <c r="Q798" s="450" t="s">
        <v>92</v>
      </c>
      <c r="R798" s="475" t="s">
        <v>730</v>
      </c>
    </row>
    <row r="799" spans="2:18" ht="16.5" customHeight="1" x14ac:dyDescent="0.2">
      <c r="B799" s="131">
        <v>789</v>
      </c>
      <c r="C799" s="497">
        <v>45559</v>
      </c>
      <c r="D799" s="450" t="s">
        <v>94</v>
      </c>
      <c r="E799" s="486" t="s">
        <v>748</v>
      </c>
      <c r="F799" s="450" t="s">
        <v>946</v>
      </c>
      <c r="G799" s="486" t="s">
        <v>318</v>
      </c>
      <c r="H799" s="486" t="s">
        <v>733</v>
      </c>
      <c r="I799" s="486" t="s">
        <v>723</v>
      </c>
      <c r="J799" s="486" t="s">
        <v>764</v>
      </c>
      <c r="K799" s="486" t="s">
        <v>738</v>
      </c>
      <c r="L799" s="493">
        <v>3</v>
      </c>
      <c r="M799" s="450" t="s">
        <v>726</v>
      </c>
      <c r="N799" s="450" t="s">
        <v>736</v>
      </c>
      <c r="O799" s="450" t="s">
        <v>728</v>
      </c>
      <c r="P799" s="450" t="s">
        <v>997</v>
      </c>
      <c r="Q799" s="450" t="s">
        <v>92</v>
      </c>
      <c r="R799" s="475" t="s">
        <v>730</v>
      </c>
    </row>
    <row r="800" spans="2:18" ht="16.5" customHeight="1" x14ac:dyDescent="0.2">
      <c r="B800" s="99">
        <v>790</v>
      </c>
      <c r="C800" s="497">
        <v>45559</v>
      </c>
      <c r="D800" s="450" t="s">
        <v>94</v>
      </c>
      <c r="E800" s="486" t="s">
        <v>748</v>
      </c>
      <c r="F800" s="450" t="s">
        <v>945</v>
      </c>
      <c r="G800" s="486" t="s">
        <v>318</v>
      </c>
      <c r="H800" s="486" t="s">
        <v>786</v>
      </c>
      <c r="I800" s="486" t="s">
        <v>723</v>
      </c>
      <c r="J800" s="486" t="s">
        <v>724</v>
      </c>
      <c r="K800" s="486" t="s">
        <v>735</v>
      </c>
      <c r="L800" s="493">
        <v>3</v>
      </c>
      <c r="M800" s="450" t="s">
        <v>726</v>
      </c>
      <c r="N800" s="450" t="s">
        <v>727</v>
      </c>
      <c r="O800" s="450" t="s">
        <v>728</v>
      </c>
      <c r="P800" s="450" t="s">
        <v>997</v>
      </c>
      <c r="Q800" s="450" t="s">
        <v>92</v>
      </c>
      <c r="R800" s="475" t="s">
        <v>730</v>
      </c>
    </row>
    <row r="801" spans="2:18" ht="16.5" customHeight="1" x14ac:dyDescent="0.2">
      <c r="B801" s="99">
        <v>791</v>
      </c>
      <c r="C801" s="497">
        <v>45559</v>
      </c>
      <c r="D801" s="450" t="s">
        <v>94</v>
      </c>
      <c r="E801" s="486" t="s">
        <v>748</v>
      </c>
      <c r="F801" s="450" t="s">
        <v>945</v>
      </c>
      <c r="G801" s="486" t="s">
        <v>318</v>
      </c>
      <c r="H801" s="486" t="s">
        <v>733</v>
      </c>
      <c r="I801" s="486" t="s">
        <v>723</v>
      </c>
      <c r="J801" s="486" t="s">
        <v>764</v>
      </c>
      <c r="K801" s="486" t="s">
        <v>738</v>
      </c>
      <c r="L801" s="493">
        <v>3</v>
      </c>
      <c r="M801" s="450" t="s">
        <v>726</v>
      </c>
      <c r="N801" s="450" t="s">
        <v>736</v>
      </c>
      <c r="O801" s="450" t="s">
        <v>728</v>
      </c>
      <c r="P801" s="450" t="s">
        <v>997</v>
      </c>
      <c r="Q801" s="450" t="s">
        <v>92</v>
      </c>
      <c r="R801" s="475" t="s">
        <v>730</v>
      </c>
    </row>
    <row r="802" spans="2:18" ht="16.5" customHeight="1" x14ac:dyDescent="0.2">
      <c r="B802" s="131">
        <v>792</v>
      </c>
      <c r="C802" s="497">
        <v>45559</v>
      </c>
      <c r="D802" s="450" t="s">
        <v>94</v>
      </c>
      <c r="E802" s="486" t="s">
        <v>748</v>
      </c>
      <c r="F802" s="450" t="s">
        <v>938</v>
      </c>
      <c r="G802" s="486" t="s">
        <v>318</v>
      </c>
      <c r="H802" s="486" t="s">
        <v>786</v>
      </c>
      <c r="I802" s="486" t="s">
        <v>723</v>
      </c>
      <c r="J802" s="486" t="s">
        <v>724</v>
      </c>
      <c r="K802" s="486" t="s">
        <v>735</v>
      </c>
      <c r="L802" s="493">
        <v>3</v>
      </c>
      <c r="M802" s="450" t="s">
        <v>726</v>
      </c>
      <c r="N802" s="450" t="s">
        <v>727</v>
      </c>
      <c r="O802" s="450" t="s">
        <v>728</v>
      </c>
      <c r="P802" s="450" t="s">
        <v>997</v>
      </c>
      <c r="Q802" s="450" t="s">
        <v>92</v>
      </c>
      <c r="R802" s="475" t="s">
        <v>730</v>
      </c>
    </row>
    <row r="803" spans="2:18" x14ac:dyDescent="0.2">
      <c r="B803" s="99">
        <v>793</v>
      </c>
      <c r="C803" s="497">
        <v>45559</v>
      </c>
      <c r="D803" s="450" t="s">
        <v>94</v>
      </c>
      <c r="E803" s="486" t="s">
        <v>748</v>
      </c>
      <c r="F803" s="450" t="s">
        <v>929</v>
      </c>
      <c r="G803" s="486" t="s">
        <v>318</v>
      </c>
      <c r="H803" s="486" t="s">
        <v>786</v>
      </c>
      <c r="I803" s="486" t="s">
        <v>723</v>
      </c>
      <c r="J803" s="486" t="s">
        <v>724</v>
      </c>
      <c r="K803" s="486" t="s">
        <v>735</v>
      </c>
      <c r="L803" s="493">
        <v>3</v>
      </c>
      <c r="M803" s="450" t="s">
        <v>726</v>
      </c>
      <c r="N803" s="450" t="s">
        <v>727</v>
      </c>
      <c r="O803" s="450" t="s">
        <v>728</v>
      </c>
      <c r="P803" s="450" t="s">
        <v>997</v>
      </c>
      <c r="Q803" s="450" t="s">
        <v>92</v>
      </c>
      <c r="R803" s="475" t="s">
        <v>730</v>
      </c>
    </row>
    <row r="804" spans="2:18" x14ac:dyDescent="0.2">
      <c r="B804" s="99">
        <v>794</v>
      </c>
      <c r="C804" s="497">
        <v>45564</v>
      </c>
      <c r="D804" s="450" t="s">
        <v>76</v>
      </c>
      <c r="E804" s="486" t="s">
        <v>721</v>
      </c>
      <c r="F804" s="450" t="s">
        <v>2222</v>
      </c>
      <c r="G804" s="486" t="s">
        <v>65</v>
      </c>
      <c r="H804" s="486" t="s">
        <v>722</v>
      </c>
      <c r="I804" s="486" t="s">
        <v>734</v>
      </c>
      <c r="J804" s="483" t="s">
        <v>742</v>
      </c>
      <c r="K804" s="486" t="s">
        <v>725</v>
      </c>
      <c r="L804" s="493">
        <v>3</v>
      </c>
      <c r="M804" s="450" t="s">
        <v>726</v>
      </c>
      <c r="N804" s="450" t="s">
        <v>727</v>
      </c>
      <c r="O804" s="450" t="s">
        <v>728</v>
      </c>
      <c r="P804" s="450" t="s">
        <v>997</v>
      </c>
      <c r="Q804" s="450" t="s">
        <v>92</v>
      </c>
      <c r="R804" s="475" t="s">
        <v>730</v>
      </c>
    </row>
    <row r="805" spans="2:18" ht="16.5" customHeight="1" x14ac:dyDescent="0.2">
      <c r="B805" s="32"/>
      <c r="C805" s="498">
        <v>45565</v>
      </c>
      <c r="D805" s="450" t="s">
        <v>76</v>
      </c>
      <c r="E805" s="483" t="s">
        <v>721</v>
      </c>
      <c r="F805" s="443" t="s">
        <v>1020</v>
      </c>
      <c r="G805" s="486" t="s">
        <v>65</v>
      </c>
      <c r="H805" s="483" t="s">
        <v>722</v>
      </c>
      <c r="I805" s="483" t="s">
        <v>734</v>
      </c>
      <c r="J805" s="483" t="s">
        <v>742</v>
      </c>
      <c r="K805" s="486" t="s">
        <v>725</v>
      </c>
      <c r="L805" s="493">
        <v>3</v>
      </c>
      <c r="M805" s="450" t="s">
        <v>726</v>
      </c>
      <c r="N805" s="450" t="s">
        <v>727</v>
      </c>
      <c r="O805" s="450" t="s">
        <v>728</v>
      </c>
      <c r="P805" s="450" t="s">
        <v>997</v>
      </c>
      <c r="Q805" s="450" t="s">
        <v>92</v>
      </c>
      <c r="R805" s="475" t="s">
        <v>730</v>
      </c>
    </row>
    <row r="806" spans="2:18" ht="16.5" customHeight="1" x14ac:dyDescent="0.2">
      <c r="B806" s="99"/>
      <c r="C806" s="497">
        <v>45565</v>
      </c>
      <c r="D806" s="450" t="s">
        <v>76</v>
      </c>
      <c r="E806" s="486" t="s">
        <v>721</v>
      </c>
      <c r="F806" s="450" t="s">
        <v>1008</v>
      </c>
      <c r="G806" s="486" t="s">
        <v>65</v>
      </c>
      <c r="H806" s="486" t="s">
        <v>722</v>
      </c>
      <c r="I806" s="486" t="s">
        <v>734</v>
      </c>
      <c r="J806" s="486" t="s">
        <v>742</v>
      </c>
      <c r="K806" s="486" t="s">
        <v>725</v>
      </c>
      <c r="L806" s="493">
        <v>1</v>
      </c>
      <c r="M806" s="450" t="s">
        <v>726</v>
      </c>
      <c r="N806" s="450" t="s">
        <v>727</v>
      </c>
      <c r="O806" s="450" t="s">
        <v>728</v>
      </c>
      <c r="P806" s="450" t="s">
        <v>997</v>
      </c>
      <c r="Q806" s="450" t="s">
        <v>92</v>
      </c>
      <c r="R806" s="475" t="s">
        <v>730</v>
      </c>
    </row>
    <row r="807" spans="2:18" ht="16.5" customHeight="1" x14ac:dyDescent="0.2">
      <c r="B807" s="99"/>
      <c r="C807" s="497">
        <v>45566</v>
      </c>
      <c r="D807" s="450" t="s">
        <v>76</v>
      </c>
      <c r="E807" s="486" t="s">
        <v>721</v>
      </c>
      <c r="F807" s="450" t="s">
        <v>3303</v>
      </c>
      <c r="G807" s="486" t="s">
        <v>65</v>
      </c>
      <c r="H807" s="486" t="s">
        <v>722</v>
      </c>
      <c r="I807" s="486" t="s">
        <v>723</v>
      </c>
      <c r="J807" s="486" t="s">
        <v>724</v>
      </c>
      <c r="K807" s="486" t="s">
        <v>725</v>
      </c>
      <c r="L807" s="493">
        <v>3</v>
      </c>
      <c r="M807" s="450" t="s">
        <v>726</v>
      </c>
      <c r="N807" s="450" t="s">
        <v>727</v>
      </c>
      <c r="O807" s="450" t="s">
        <v>728</v>
      </c>
      <c r="P807" s="450" t="s">
        <v>997</v>
      </c>
      <c r="Q807" s="450" t="s">
        <v>92</v>
      </c>
      <c r="R807" s="475" t="s">
        <v>730</v>
      </c>
    </row>
    <row r="808" spans="2:18" ht="16.5" customHeight="1" x14ac:dyDescent="0.2">
      <c r="B808" s="99"/>
      <c r="C808" s="497">
        <v>45566</v>
      </c>
      <c r="D808" s="450" t="s">
        <v>76</v>
      </c>
      <c r="E808" s="486" t="s">
        <v>721</v>
      </c>
      <c r="F808" s="450" t="s">
        <v>1008</v>
      </c>
      <c r="G808" s="486" t="s">
        <v>65</v>
      </c>
      <c r="H808" s="486" t="s">
        <v>722</v>
      </c>
      <c r="I808" s="486" t="s">
        <v>723</v>
      </c>
      <c r="J808" s="486" t="s">
        <v>724</v>
      </c>
      <c r="K808" s="486" t="s">
        <v>743</v>
      </c>
      <c r="L808" s="493">
        <v>3</v>
      </c>
      <c r="M808" s="450" t="s">
        <v>726</v>
      </c>
      <c r="N808" s="450" t="s">
        <v>727</v>
      </c>
      <c r="O808" s="450" t="s">
        <v>728</v>
      </c>
      <c r="P808" s="450" t="s">
        <v>997</v>
      </c>
      <c r="Q808" s="450" t="s">
        <v>92</v>
      </c>
      <c r="R808" s="475" t="s">
        <v>730</v>
      </c>
    </row>
    <row r="809" spans="2:18" ht="16.5" customHeight="1" x14ac:dyDescent="0.2">
      <c r="B809" s="99"/>
      <c r="C809" s="497">
        <v>45567</v>
      </c>
      <c r="D809" s="450" t="s">
        <v>76</v>
      </c>
      <c r="E809" s="486" t="s">
        <v>721</v>
      </c>
      <c r="F809" s="450" t="s">
        <v>923</v>
      </c>
      <c r="G809" s="486" t="s">
        <v>1921</v>
      </c>
      <c r="H809" s="486" t="s">
        <v>722</v>
      </c>
      <c r="I809" s="486" t="s">
        <v>723</v>
      </c>
      <c r="J809" s="486" t="s">
        <v>724</v>
      </c>
      <c r="K809" s="486" t="s">
        <v>937</v>
      </c>
      <c r="L809" s="493">
        <v>3</v>
      </c>
      <c r="M809" s="450" t="s">
        <v>726</v>
      </c>
      <c r="N809" s="450" t="s">
        <v>727</v>
      </c>
      <c r="O809" s="450" t="s">
        <v>728</v>
      </c>
      <c r="P809" s="450" t="s">
        <v>997</v>
      </c>
      <c r="Q809" s="450" t="s">
        <v>92</v>
      </c>
      <c r="R809" s="475" t="s">
        <v>730</v>
      </c>
    </row>
    <row r="810" spans="2:18" ht="16.5" customHeight="1" x14ac:dyDescent="0.2">
      <c r="B810" s="99"/>
      <c r="C810" s="497">
        <v>45567</v>
      </c>
      <c r="D810" s="450" t="s">
        <v>76</v>
      </c>
      <c r="E810" s="486" t="s">
        <v>721</v>
      </c>
      <c r="F810" s="450" t="s">
        <v>925</v>
      </c>
      <c r="G810" s="486" t="s">
        <v>1921</v>
      </c>
      <c r="H810" s="486" t="s">
        <v>722</v>
      </c>
      <c r="I810" s="486" t="s">
        <v>734</v>
      </c>
      <c r="J810" s="486" t="s">
        <v>742</v>
      </c>
      <c r="K810" s="483" t="s">
        <v>783</v>
      </c>
      <c r="L810" s="493">
        <v>3</v>
      </c>
      <c r="M810" s="450" t="s">
        <v>726</v>
      </c>
      <c r="N810" s="450" t="s">
        <v>727</v>
      </c>
      <c r="O810" s="450" t="s">
        <v>728</v>
      </c>
      <c r="P810" s="450" t="s">
        <v>997</v>
      </c>
      <c r="Q810" s="450" t="s">
        <v>92</v>
      </c>
      <c r="R810" s="475" t="s">
        <v>730</v>
      </c>
    </row>
    <row r="812" spans="2:18" ht="15.75" thickBot="1" x14ac:dyDescent="0.25"/>
    <row r="813" spans="2:18" ht="20.25" x14ac:dyDescent="0.2">
      <c r="F813" s="684" t="s">
        <v>296</v>
      </c>
      <c r="G813" s="685"/>
      <c r="H813" s="685"/>
      <c r="I813" s="685"/>
      <c r="J813" s="686"/>
      <c r="K813" s="684" t="s">
        <v>81</v>
      </c>
      <c r="L813" s="685"/>
      <c r="M813" s="685"/>
      <c r="N813" s="685"/>
      <c r="O813" s="685"/>
      <c r="P813" s="686"/>
    </row>
    <row r="814" spans="2:18" ht="20.25" x14ac:dyDescent="0.2">
      <c r="F814" s="608" t="s">
        <v>5</v>
      </c>
      <c r="G814" s="609"/>
      <c r="H814" s="609"/>
      <c r="I814" s="77"/>
      <c r="J814" s="78"/>
      <c r="K814" s="608" t="s">
        <v>5</v>
      </c>
      <c r="L814" s="609"/>
      <c r="M814" s="609"/>
      <c r="N814" s="609"/>
      <c r="O814" s="609"/>
      <c r="P814" s="414"/>
    </row>
    <row r="815" spans="2:18" ht="18" customHeight="1" x14ac:dyDescent="0.2">
      <c r="F815" s="610" t="s">
        <v>92</v>
      </c>
      <c r="G815" s="611"/>
      <c r="H815" s="611"/>
      <c r="I815" s="611"/>
      <c r="J815" s="687"/>
      <c r="K815" s="610" t="s">
        <v>298</v>
      </c>
      <c r="L815" s="611"/>
      <c r="M815" s="611"/>
      <c r="N815" s="611"/>
      <c r="O815" s="611"/>
      <c r="P815" s="80"/>
    </row>
    <row r="816" spans="2:18" ht="20.25" x14ac:dyDescent="0.2">
      <c r="F816" s="657" t="s">
        <v>299</v>
      </c>
      <c r="G816" s="658"/>
      <c r="H816" s="658"/>
      <c r="I816" s="658"/>
      <c r="J816" s="531"/>
      <c r="K816" s="657" t="s">
        <v>297</v>
      </c>
      <c r="L816" s="658"/>
      <c r="M816" s="658"/>
      <c r="N816" s="658"/>
      <c r="O816" s="615"/>
      <c r="P816" s="616"/>
    </row>
    <row r="817" spans="6:16" ht="18.75" thickBot="1" x14ac:dyDescent="0.25">
      <c r="F817" s="655" t="s">
        <v>6</v>
      </c>
      <c r="G817" s="656"/>
      <c r="H817" s="656"/>
      <c r="I817" s="656"/>
      <c r="J817" s="530"/>
      <c r="K817" s="655" t="s">
        <v>6</v>
      </c>
      <c r="L817" s="656"/>
      <c r="M817" s="656"/>
      <c r="N817" s="656"/>
      <c r="O817" s="600"/>
      <c r="P817" s="601"/>
    </row>
    <row r="818" spans="6:16" ht="16.5" customHeight="1" x14ac:dyDescent="0.2"/>
    <row r="819" spans="6:16" ht="16.5" customHeight="1" x14ac:dyDescent="0.2"/>
    <row r="820" spans="6:16" ht="16.5" customHeight="1" x14ac:dyDescent="0.2"/>
    <row r="821" spans="6:16" ht="16.5" customHeight="1" x14ac:dyDescent="0.2"/>
    <row r="822" spans="6:16" ht="16.5" customHeight="1" x14ac:dyDescent="0.2"/>
    <row r="823" spans="6:16" ht="16.5" customHeight="1" x14ac:dyDescent="0.2"/>
    <row r="824" spans="6:16" ht="16.5" customHeight="1" x14ac:dyDescent="0.2"/>
  </sheetData>
  <mergeCells count="20">
    <mergeCell ref="B7:K8"/>
    <mergeCell ref="L7:P8"/>
    <mergeCell ref="Q7:R8"/>
    <mergeCell ref="B2:D5"/>
    <mergeCell ref="E2:Q3"/>
    <mergeCell ref="E4:Q5"/>
    <mergeCell ref="R4:R5"/>
    <mergeCell ref="B6:R6"/>
    <mergeCell ref="F813:J813"/>
    <mergeCell ref="K813:P813"/>
    <mergeCell ref="F814:H814"/>
    <mergeCell ref="K814:O814"/>
    <mergeCell ref="F815:J815"/>
    <mergeCell ref="K815:O815"/>
    <mergeCell ref="F816:I816"/>
    <mergeCell ref="K816:N816"/>
    <mergeCell ref="O816:P816"/>
    <mergeCell ref="F817:I817"/>
    <mergeCell ref="K817:N817"/>
    <mergeCell ref="O817:P817"/>
  </mergeCells>
  <pageMargins left="0.23622047244094491" right="0.23622047244094491" top="0.35433070866141736" bottom="0.35433070866141736" header="0.31496062992125984" footer="0.31496062992125984"/>
  <pageSetup scale="30" fitToHeight="0" orientation="landscape" r:id="rId1"/>
  <drawing r:id="rId2"/>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59999389629810485"/>
  </sheetPr>
  <dimension ref="B2:X113"/>
  <sheetViews>
    <sheetView showGridLines="0" topLeftCell="A4" zoomScale="90" zoomScaleNormal="90" workbookViewId="0">
      <selection activeCell="J119" sqref="J119:K119"/>
    </sheetView>
  </sheetViews>
  <sheetFormatPr defaultColWidth="10.76171875" defaultRowHeight="15" x14ac:dyDescent="0.2"/>
  <cols>
    <col min="1" max="1" width="2.015625" bestFit="1" customWidth="1"/>
    <col min="2" max="2" width="40.7578125" customWidth="1"/>
    <col min="3" max="3" width="22.46484375" customWidth="1"/>
    <col min="4" max="11" width="10.76171875" customWidth="1"/>
    <col min="12" max="12" width="10.0859375" bestFit="1" customWidth="1"/>
    <col min="13" max="16" width="6.05078125" customWidth="1"/>
    <col min="17" max="17" width="29.7265625" customWidth="1"/>
    <col min="18" max="18" width="29.7265625" bestFit="1" customWidth="1"/>
    <col min="19" max="19" width="16.6796875" customWidth="1"/>
    <col min="20" max="20" width="14.66015625" customWidth="1"/>
    <col min="21" max="21" width="11.8359375" bestFit="1" customWidth="1"/>
  </cols>
  <sheetData>
    <row r="2" spans="2:24" ht="36.75" x14ac:dyDescent="0.2">
      <c r="B2" s="229"/>
      <c r="C2" s="703" t="s">
        <v>695</v>
      </c>
      <c r="D2" s="703"/>
      <c r="E2" s="703"/>
      <c r="F2" s="703"/>
      <c r="G2" s="703"/>
      <c r="H2" s="703"/>
      <c r="I2" s="703"/>
      <c r="J2" s="703"/>
      <c r="K2" s="703"/>
      <c r="L2" s="703"/>
      <c r="M2" s="703"/>
      <c r="N2" s="703"/>
      <c r="O2" s="703"/>
      <c r="P2" s="703"/>
      <c r="Q2" s="703"/>
      <c r="R2" s="229"/>
      <c r="S2" s="229"/>
      <c r="T2" s="229"/>
      <c r="U2" s="229"/>
      <c r="V2" s="229"/>
      <c r="W2" s="229"/>
      <c r="X2" s="229"/>
    </row>
    <row r="3" spans="2:24" ht="15" customHeight="1" x14ac:dyDescent="0.2">
      <c r="B3" s="532"/>
      <c r="C3" s="704" t="s">
        <v>1081</v>
      </c>
      <c r="D3" s="704"/>
      <c r="E3" s="704"/>
      <c r="F3" s="704"/>
      <c r="G3" s="704"/>
      <c r="H3" s="704"/>
      <c r="I3" s="704"/>
      <c r="J3" s="704"/>
      <c r="K3" s="704"/>
      <c r="L3" s="704"/>
      <c r="M3" s="704"/>
      <c r="N3" s="704"/>
      <c r="O3" s="704"/>
      <c r="P3" s="704"/>
      <c r="Q3" s="704"/>
      <c r="R3" s="240"/>
      <c r="S3" s="533"/>
      <c r="T3" s="533"/>
      <c r="U3" s="532"/>
      <c r="V3" s="532"/>
    </row>
    <row r="4" spans="2:24" ht="15" customHeight="1" x14ac:dyDescent="0.2">
      <c r="G4" s="241"/>
      <c r="H4" s="241"/>
      <c r="I4" s="241"/>
      <c r="J4" s="241"/>
      <c r="K4" s="241"/>
      <c r="L4" s="241"/>
      <c r="M4" s="241"/>
      <c r="N4" s="241"/>
      <c r="O4" s="241"/>
      <c r="P4" s="241"/>
      <c r="Q4" s="241"/>
      <c r="R4" s="241"/>
      <c r="S4" s="241"/>
      <c r="T4" s="241"/>
    </row>
    <row r="9" spans="2:24" x14ac:dyDescent="0.2">
      <c r="B9" s="444" t="s">
        <v>710</v>
      </c>
      <c r="C9" s="444" t="s">
        <v>375</v>
      </c>
    </row>
    <row r="10" spans="2:24" x14ac:dyDescent="0.2">
      <c r="B10" s="444" t="s">
        <v>716</v>
      </c>
      <c r="C10" s="444" t="s">
        <v>727</v>
      </c>
    </row>
    <row r="12" spans="2:24" x14ac:dyDescent="0.2">
      <c r="B12" s="529" t="s">
        <v>1082</v>
      </c>
      <c r="C12" s="443" t="s">
        <v>1086</v>
      </c>
      <c r="D12" s="444"/>
      <c r="E12" s="444"/>
    </row>
    <row r="13" spans="2:24" x14ac:dyDescent="0.2">
      <c r="B13" s="443" t="s">
        <v>713</v>
      </c>
      <c r="C13" s="443" t="s">
        <v>94</v>
      </c>
      <c r="D13" s="443" t="s">
        <v>76</v>
      </c>
      <c r="E13" s="443" t="s">
        <v>1083</v>
      </c>
    </row>
    <row r="14" spans="2:24" x14ac:dyDescent="0.2">
      <c r="B14" s="472" t="s">
        <v>725</v>
      </c>
      <c r="C14" s="473">
        <v>466</v>
      </c>
      <c r="D14" s="473">
        <v>328</v>
      </c>
      <c r="E14" s="473">
        <v>794</v>
      </c>
    </row>
    <row r="15" spans="2:24" x14ac:dyDescent="0.2">
      <c r="B15" s="472" t="s">
        <v>743</v>
      </c>
      <c r="C15" s="473">
        <v>331</v>
      </c>
      <c r="D15" s="473">
        <v>329</v>
      </c>
      <c r="E15" s="473">
        <v>660</v>
      </c>
    </row>
    <row r="16" spans="2:24" x14ac:dyDescent="0.2">
      <c r="B16" s="472" t="s">
        <v>966</v>
      </c>
      <c r="C16" s="473"/>
      <c r="D16" s="473">
        <v>2</v>
      </c>
      <c r="E16" s="473">
        <v>2</v>
      </c>
    </row>
    <row r="17" spans="2:5" x14ac:dyDescent="0.2">
      <c r="B17" s="472" t="s">
        <v>788</v>
      </c>
      <c r="C17" s="473"/>
      <c r="D17" s="473">
        <v>1</v>
      </c>
      <c r="E17" s="473">
        <v>1</v>
      </c>
    </row>
    <row r="18" spans="2:5" x14ac:dyDescent="0.2">
      <c r="B18" s="472" t="s">
        <v>937</v>
      </c>
      <c r="C18" s="473">
        <v>9</v>
      </c>
      <c r="D18" s="473">
        <v>48</v>
      </c>
      <c r="E18" s="473">
        <v>57</v>
      </c>
    </row>
    <row r="19" spans="2:5" x14ac:dyDescent="0.2">
      <c r="B19" s="472" t="s">
        <v>735</v>
      </c>
      <c r="C19" s="473">
        <v>114</v>
      </c>
      <c r="D19" s="473">
        <v>244</v>
      </c>
      <c r="E19" s="473">
        <v>358</v>
      </c>
    </row>
    <row r="20" spans="2:5" x14ac:dyDescent="0.2">
      <c r="B20" s="472" t="s">
        <v>783</v>
      </c>
      <c r="C20" s="473">
        <v>12</v>
      </c>
      <c r="D20" s="473">
        <v>66</v>
      </c>
      <c r="E20" s="473">
        <v>78</v>
      </c>
    </row>
    <row r="21" spans="2:5" x14ac:dyDescent="0.2">
      <c r="B21" s="472" t="s">
        <v>825</v>
      </c>
      <c r="C21" s="473"/>
      <c r="D21" s="473">
        <v>27</v>
      </c>
      <c r="E21" s="473">
        <v>27</v>
      </c>
    </row>
    <row r="22" spans="2:5" x14ac:dyDescent="0.2">
      <c r="B22" s="472" t="s">
        <v>965</v>
      </c>
      <c r="C22" s="473"/>
      <c r="D22" s="473">
        <v>2</v>
      </c>
      <c r="E22" s="473">
        <v>2</v>
      </c>
    </row>
    <row r="23" spans="2:5" x14ac:dyDescent="0.2">
      <c r="B23" s="472" t="s">
        <v>993</v>
      </c>
      <c r="C23" s="473"/>
      <c r="D23" s="473">
        <v>24</v>
      </c>
      <c r="E23" s="473">
        <v>24</v>
      </c>
    </row>
    <row r="49" spans="20:22" x14ac:dyDescent="0.2">
      <c r="T49" s="242" t="s">
        <v>1084</v>
      </c>
      <c r="U49" s="243">
        <f>[2]TABLAS!I36</f>
        <v>12.613259668508288</v>
      </c>
      <c r="V49" s="244" t="s">
        <v>1085</v>
      </c>
    </row>
    <row r="76" spans="2:18" x14ac:dyDescent="0.2">
      <c r="B76" s="444" t="s">
        <v>706</v>
      </c>
      <c r="C76" s="444" t="s">
        <v>76</v>
      </c>
    </row>
    <row r="77" spans="2:18" x14ac:dyDescent="0.2">
      <c r="B77" s="444" t="s">
        <v>710</v>
      </c>
      <c r="C77" s="444" t="s">
        <v>375</v>
      </c>
    </row>
    <row r="78" spans="2:18" x14ac:dyDescent="0.2">
      <c r="J78" s="245"/>
      <c r="Q78" s="485" t="s">
        <v>706</v>
      </c>
      <c r="R78" s="32" t="s">
        <v>94</v>
      </c>
    </row>
    <row r="79" spans="2:18" x14ac:dyDescent="0.2">
      <c r="B79" s="444" t="s">
        <v>1082</v>
      </c>
      <c r="C79" s="444" t="s">
        <v>1086</v>
      </c>
      <c r="D79" s="444"/>
      <c r="E79" s="444"/>
      <c r="F79" s="444"/>
      <c r="G79" s="444"/>
      <c r="H79" s="444"/>
      <c r="I79" s="444"/>
      <c r="J79" s="444"/>
      <c r="K79" s="444"/>
      <c r="L79" s="444"/>
      <c r="Q79" s="485" t="s">
        <v>710</v>
      </c>
      <c r="R79" s="32" t="s">
        <v>375</v>
      </c>
    </row>
    <row r="80" spans="2:18" x14ac:dyDescent="0.2">
      <c r="B80" s="444" t="s">
        <v>713</v>
      </c>
      <c r="C80" s="443" t="s">
        <v>65</v>
      </c>
      <c r="D80" s="443" t="s">
        <v>936</v>
      </c>
      <c r="E80" s="443" t="s">
        <v>93</v>
      </c>
      <c r="F80" s="443" t="s">
        <v>97</v>
      </c>
      <c r="G80" s="443" t="s">
        <v>91</v>
      </c>
      <c r="H80" s="443" t="s">
        <v>901</v>
      </c>
      <c r="I80" s="443" t="s">
        <v>1103</v>
      </c>
      <c r="J80" s="443" t="s">
        <v>1088</v>
      </c>
      <c r="K80" s="443" t="s">
        <v>2183</v>
      </c>
      <c r="L80" s="444" t="s">
        <v>1921</v>
      </c>
    </row>
    <row r="81" spans="2:22" x14ac:dyDescent="0.2">
      <c r="B81" s="472" t="s">
        <v>725</v>
      </c>
      <c r="C81" s="473">
        <v>167</v>
      </c>
      <c r="D81" s="473">
        <v>2</v>
      </c>
      <c r="E81" s="473">
        <v>65</v>
      </c>
      <c r="F81" s="473">
        <v>43</v>
      </c>
      <c r="G81" s="473">
        <v>36</v>
      </c>
      <c r="H81" s="473">
        <v>8</v>
      </c>
      <c r="I81" s="473"/>
      <c r="J81" s="473">
        <v>4</v>
      </c>
      <c r="K81" s="473">
        <v>3</v>
      </c>
      <c r="L81" s="473"/>
      <c r="Q81" s="529" t="s">
        <v>1087</v>
      </c>
      <c r="R81" s="444" t="s">
        <v>1086</v>
      </c>
      <c r="S81" s="32"/>
      <c r="T81" s="444"/>
      <c r="U81" s="444"/>
      <c r="V81" s="444"/>
    </row>
    <row r="82" spans="2:22" x14ac:dyDescent="0.2">
      <c r="B82" s="472" t="s">
        <v>743</v>
      </c>
      <c r="C82" s="473">
        <v>226</v>
      </c>
      <c r="D82" s="473">
        <v>6</v>
      </c>
      <c r="E82" s="473">
        <v>35</v>
      </c>
      <c r="F82" s="473">
        <v>10</v>
      </c>
      <c r="G82" s="473">
        <v>23</v>
      </c>
      <c r="H82" s="473">
        <v>24</v>
      </c>
      <c r="I82" s="473">
        <v>5</v>
      </c>
      <c r="J82" s="473"/>
      <c r="K82" s="473"/>
      <c r="L82" s="473"/>
      <c r="Q82" s="443" t="s">
        <v>713</v>
      </c>
      <c r="R82" s="474" t="s">
        <v>318</v>
      </c>
      <c r="S82" s="418" t="s">
        <v>1014</v>
      </c>
      <c r="T82" s="418" t="s">
        <v>266</v>
      </c>
      <c r="U82" s="523" t="s">
        <v>252</v>
      </c>
      <c r="V82" s="524" t="s">
        <v>2325</v>
      </c>
    </row>
    <row r="83" spans="2:22" x14ac:dyDescent="0.2">
      <c r="B83" s="472" t="s">
        <v>965</v>
      </c>
      <c r="C83" s="473"/>
      <c r="D83" s="473"/>
      <c r="E83" s="473">
        <v>2</v>
      </c>
      <c r="F83" s="473"/>
      <c r="G83" s="473"/>
      <c r="H83" s="473"/>
      <c r="I83" s="473"/>
      <c r="J83" s="473"/>
      <c r="K83" s="473"/>
      <c r="L83" s="473"/>
      <c r="Q83" s="472" t="s">
        <v>725</v>
      </c>
      <c r="R83" s="473">
        <v>413</v>
      </c>
      <c r="S83" s="473">
        <v>30</v>
      </c>
      <c r="T83" s="473">
        <v>17</v>
      </c>
      <c r="U83" s="473"/>
      <c r="V83" s="473">
        <v>6</v>
      </c>
    </row>
    <row r="84" spans="2:22" x14ac:dyDescent="0.2">
      <c r="B84" s="472" t="s">
        <v>966</v>
      </c>
      <c r="C84" s="473"/>
      <c r="D84" s="473"/>
      <c r="E84" s="473">
        <v>2</v>
      </c>
      <c r="F84" s="473"/>
      <c r="G84" s="473"/>
      <c r="H84" s="473"/>
      <c r="I84" s="473"/>
      <c r="J84" s="473"/>
      <c r="K84" s="473"/>
      <c r="L84" s="473"/>
      <c r="Q84" s="472" t="s">
        <v>743</v>
      </c>
      <c r="R84" s="473">
        <v>313</v>
      </c>
      <c r="S84" s="473">
        <v>17</v>
      </c>
      <c r="T84" s="473"/>
      <c r="U84" s="473"/>
      <c r="V84" s="473"/>
    </row>
    <row r="85" spans="2:22" x14ac:dyDescent="0.2">
      <c r="B85" s="472" t="s">
        <v>788</v>
      </c>
      <c r="C85" s="473"/>
      <c r="D85" s="473"/>
      <c r="E85" s="473"/>
      <c r="F85" s="473"/>
      <c r="G85" s="473">
        <v>1</v>
      </c>
      <c r="H85" s="473"/>
      <c r="I85" s="473"/>
      <c r="J85" s="473"/>
      <c r="K85" s="473"/>
      <c r="L85" s="473"/>
      <c r="Q85" s="471" t="s">
        <v>937</v>
      </c>
      <c r="R85" s="473">
        <v>3</v>
      </c>
      <c r="S85" s="473">
        <v>3</v>
      </c>
      <c r="T85" s="473"/>
      <c r="U85" s="473">
        <v>3</v>
      </c>
      <c r="V85" s="473"/>
    </row>
    <row r="86" spans="2:22" x14ac:dyDescent="0.2">
      <c r="B86" s="472" t="s">
        <v>937</v>
      </c>
      <c r="C86" s="473">
        <v>22</v>
      </c>
      <c r="D86" s="473">
        <v>3</v>
      </c>
      <c r="E86" s="473">
        <v>6</v>
      </c>
      <c r="F86" s="473">
        <v>3</v>
      </c>
      <c r="G86" s="473">
        <v>6</v>
      </c>
      <c r="H86" s="473">
        <v>2</v>
      </c>
      <c r="I86" s="473"/>
      <c r="J86" s="473">
        <v>3</v>
      </c>
      <c r="K86" s="473"/>
      <c r="L86" s="473">
        <v>3</v>
      </c>
      <c r="Q86" s="471" t="s">
        <v>735</v>
      </c>
      <c r="R86" s="473">
        <v>105</v>
      </c>
      <c r="S86" s="473">
        <v>9</v>
      </c>
      <c r="T86" s="473"/>
      <c r="U86" s="473"/>
      <c r="V86" s="473"/>
    </row>
    <row r="87" spans="2:22" x14ac:dyDescent="0.2">
      <c r="B87" s="472" t="s">
        <v>787</v>
      </c>
      <c r="C87" s="473"/>
      <c r="D87" s="473"/>
      <c r="E87" s="473"/>
      <c r="F87" s="473">
        <v>1</v>
      </c>
      <c r="G87" s="473">
        <v>2</v>
      </c>
      <c r="H87" s="473">
        <v>12</v>
      </c>
      <c r="I87" s="473"/>
      <c r="J87" s="473"/>
      <c r="K87" s="473"/>
      <c r="L87" s="473"/>
      <c r="Q87" s="471" t="s">
        <v>783</v>
      </c>
      <c r="R87" s="473">
        <v>3</v>
      </c>
      <c r="S87" s="473">
        <v>9</v>
      </c>
      <c r="T87" s="473"/>
      <c r="U87" s="473"/>
      <c r="V87" s="473"/>
    </row>
    <row r="88" spans="2:22" x14ac:dyDescent="0.2">
      <c r="B88" s="472" t="s">
        <v>735</v>
      </c>
      <c r="C88" s="473">
        <v>70</v>
      </c>
      <c r="D88" s="473"/>
      <c r="E88" s="473">
        <v>114</v>
      </c>
      <c r="F88" s="473">
        <v>27</v>
      </c>
      <c r="G88" s="473">
        <v>21</v>
      </c>
      <c r="H88" s="473">
        <v>6</v>
      </c>
      <c r="I88" s="473"/>
      <c r="J88" s="473">
        <v>3</v>
      </c>
      <c r="K88" s="473"/>
      <c r="L88" s="473"/>
    </row>
    <row r="89" spans="2:22" x14ac:dyDescent="0.2">
      <c r="B89" s="472" t="s">
        <v>790</v>
      </c>
      <c r="C89" s="473">
        <v>4</v>
      </c>
      <c r="D89" s="473"/>
      <c r="E89" s="473"/>
      <c r="F89" s="473"/>
      <c r="G89" s="473">
        <v>3</v>
      </c>
      <c r="H89" s="473"/>
      <c r="I89" s="473"/>
      <c r="J89" s="473"/>
      <c r="K89" s="473"/>
      <c r="L89" s="473"/>
    </row>
    <row r="90" spans="2:22" x14ac:dyDescent="0.2">
      <c r="B90" s="472" t="s">
        <v>783</v>
      </c>
      <c r="C90" s="473">
        <v>42</v>
      </c>
      <c r="D90" s="473"/>
      <c r="E90" s="473">
        <v>6</v>
      </c>
      <c r="F90" s="473">
        <v>3</v>
      </c>
      <c r="G90" s="473">
        <v>6</v>
      </c>
      <c r="H90" s="473"/>
      <c r="I90" s="473">
        <v>6</v>
      </c>
      <c r="J90" s="473"/>
      <c r="K90" s="473"/>
      <c r="L90" s="473">
        <v>3</v>
      </c>
      <c r="M90" s="245"/>
      <c r="N90" s="245"/>
      <c r="O90" s="245"/>
      <c r="P90" s="245"/>
    </row>
    <row r="91" spans="2:22" ht="18.75" x14ac:dyDescent="0.25">
      <c r="B91" s="472" t="s">
        <v>825</v>
      </c>
      <c r="C91" s="473">
        <v>3</v>
      </c>
      <c r="D91" s="473"/>
      <c r="E91" s="473">
        <v>3</v>
      </c>
      <c r="F91" s="473">
        <v>3</v>
      </c>
      <c r="G91" s="473">
        <v>6</v>
      </c>
      <c r="H91" s="473">
        <v>9</v>
      </c>
      <c r="I91" s="473">
        <v>3</v>
      </c>
      <c r="J91" s="473"/>
      <c r="K91" s="473"/>
      <c r="L91" s="473"/>
      <c r="M91" s="245"/>
      <c r="N91" s="245"/>
      <c r="O91" s="245"/>
      <c r="P91" s="245"/>
      <c r="U91" s="246"/>
      <c r="V91" s="246"/>
    </row>
    <row r="92" spans="2:22" x14ac:dyDescent="0.2">
      <c r="B92" s="472" t="s">
        <v>993</v>
      </c>
      <c r="C92" s="473"/>
      <c r="D92" s="473"/>
      <c r="E92" s="473"/>
      <c r="F92" s="473"/>
      <c r="G92" s="473">
        <v>3</v>
      </c>
      <c r="H92" s="473">
        <v>21</v>
      </c>
      <c r="I92" s="473"/>
      <c r="J92" s="473"/>
      <c r="K92" s="473"/>
      <c r="L92" s="473"/>
      <c r="M92" s="245"/>
      <c r="N92" s="245"/>
      <c r="O92" s="245"/>
      <c r="P92" s="245"/>
    </row>
    <row r="93" spans="2:22" x14ac:dyDescent="0.2">
      <c r="B93" s="472" t="s">
        <v>738</v>
      </c>
      <c r="C93" s="473">
        <v>2</v>
      </c>
      <c r="D93" s="473"/>
      <c r="E93" s="473"/>
      <c r="F93" s="473">
        <v>2</v>
      </c>
      <c r="G93" s="473"/>
      <c r="H93" s="473"/>
      <c r="I93" s="473"/>
      <c r="J93" s="473"/>
      <c r="K93" s="473"/>
      <c r="L93" s="473"/>
      <c r="M93" s="245"/>
      <c r="N93" s="245"/>
      <c r="O93" s="245"/>
      <c r="P93" s="245"/>
    </row>
    <row r="94" spans="2:22" x14ac:dyDescent="0.2">
      <c r="B94" s="472" t="s">
        <v>1060</v>
      </c>
      <c r="C94" s="473">
        <v>1</v>
      </c>
      <c r="D94" s="473"/>
      <c r="E94" s="473"/>
      <c r="F94" s="473"/>
      <c r="G94" s="473"/>
      <c r="H94" s="473"/>
      <c r="I94" s="473"/>
      <c r="J94" s="473"/>
      <c r="K94" s="473"/>
      <c r="L94" s="473"/>
      <c r="M94" s="245"/>
      <c r="N94" s="245"/>
      <c r="O94" s="245"/>
      <c r="P94" s="245"/>
    </row>
    <row r="95" spans="2:22" x14ac:dyDescent="0.2">
      <c r="B95" s="472" t="s">
        <v>1059</v>
      </c>
      <c r="C95" s="473">
        <v>1</v>
      </c>
      <c r="D95" s="473"/>
      <c r="E95" s="473"/>
      <c r="F95" s="473"/>
      <c r="G95" s="473"/>
      <c r="H95" s="473"/>
      <c r="I95" s="473"/>
      <c r="J95" s="473"/>
      <c r="K95" s="473"/>
      <c r="L95" s="473"/>
      <c r="M95" s="245"/>
      <c r="N95" s="245"/>
      <c r="O95" s="245"/>
      <c r="P95" s="245"/>
    </row>
    <row r="96" spans="2:22" x14ac:dyDescent="0.2">
      <c r="B96" s="233"/>
      <c r="C96" s="245"/>
      <c r="D96" s="245"/>
      <c r="E96" s="245"/>
      <c r="F96" s="245"/>
      <c r="G96" s="245"/>
      <c r="H96" s="245"/>
    </row>
    <row r="97" spans="2:9" x14ac:dyDescent="0.2">
      <c r="B97" s="233"/>
      <c r="C97" s="245"/>
      <c r="D97" s="245"/>
      <c r="E97" s="245"/>
      <c r="F97" s="245"/>
      <c r="G97" s="245"/>
      <c r="H97" s="245"/>
    </row>
    <row r="101" spans="2:9" x14ac:dyDescent="0.2">
      <c r="B101" s="444" t="s">
        <v>1082</v>
      </c>
      <c r="C101" s="444" t="s">
        <v>1082</v>
      </c>
      <c r="D101" s="444"/>
      <c r="E101" s="444"/>
      <c r="F101" s="444"/>
      <c r="G101" s="444"/>
      <c r="H101" s="444"/>
      <c r="I101" s="444"/>
    </row>
    <row r="102" spans="2:9" x14ac:dyDescent="0.2">
      <c r="B102" s="444" t="s">
        <v>713</v>
      </c>
      <c r="C102" s="443" t="s">
        <v>1088</v>
      </c>
      <c r="D102" s="443" t="s">
        <v>65</v>
      </c>
      <c r="E102" s="443" t="s">
        <v>936</v>
      </c>
      <c r="F102" s="443" t="s">
        <v>93</v>
      </c>
      <c r="G102" s="443" t="s">
        <v>97</v>
      </c>
      <c r="H102" s="443" t="s">
        <v>91</v>
      </c>
      <c r="I102" s="443" t="s">
        <v>1083</v>
      </c>
    </row>
    <row r="103" spans="2:9" x14ac:dyDescent="0.2">
      <c r="B103" s="472" t="s">
        <v>2228</v>
      </c>
      <c r="C103" s="473"/>
      <c r="D103" s="473">
        <v>3</v>
      </c>
      <c r="E103" s="473"/>
      <c r="F103" s="473"/>
      <c r="G103" s="473"/>
      <c r="H103" s="473"/>
      <c r="I103" s="473">
        <v>3</v>
      </c>
    </row>
    <row r="104" spans="2:9" x14ac:dyDescent="0.2">
      <c r="B104" s="472" t="s">
        <v>1089</v>
      </c>
      <c r="C104" s="473"/>
      <c r="D104" s="473"/>
      <c r="E104" s="473"/>
      <c r="F104" s="473">
        <v>12</v>
      </c>
      <c r="G104" s="473">
        <v>1</v>
      </c>
      <c r="H104" s="473">
        <v>1</v>
      </c>
      <c r="I104" s="473">
        <v>14</v>
      </c>
    </row>
    <row r="105" spans="2:9" x14ac:dyDescent="0.2">
      <c r="B105" s="472" t="s">
        <v>1090</v>
      </c>
      <c r="C105" s="473"/>
      <c r="D105" s="473">
        <v>3</v>
      </c>
      <c r="E105" s="473"/>
      <c r="F105" s="473">
        <v>2</v>
      </c>
      <c r="G105" s="473">
        <v>1</v>
      </c>
      <c r="H105" s="473"/>
      <c r="I105" s="473">
        <v>6</v>
      </c>
    </row>
    <row r="106" spans="2:9" x14ac:dyDescent="0.2">
      <c r="B106" s="472" t="s">
        <v>1091</v>
      </c>
      <c r="C106" s="473">
        <v>6</v>
      </c>
      <c r="D106" s="473">
        <v>101</v>
      </c>
      <c r="E106" s="473"/>
      <c r="F106" s="473">
        <v>39</v>
      </c>
      <c r="G106" s="473">
        <v>22</v>
      </c>
      <c r="H106" s="473">
        <v>16</v>
      </c>
      <c r="I106" s="473">
        <v>184</v>
      </c>
    </row>
    <row r="107" spans="2:9" x14ac:dyDescent="0.2">
      <c r="B107" s="472" t="s">
        <v>1092</v>
      </c>
      <c r="C107" s="473"/>
      <c r="D107" s="473">
        <v>8</v>
      </c>
      <c r="E107" s="473">
        <v>6</v>
      </c>
      <c r="F107" s="473">
        <v>8</v>
      </c>
      <c r="G107" s="473">
        <v>1</v>
      </c>
      <c r="H107" s="473"/>
      <c r="I107" s="473">
        <v>23</v>
      </c>
    </row>
    <row r="108" spans="2:9" x14ac:dyDescent="0.2">
      <c r="B108" s="472" t="s">
        <v>2229</v>
      </c>
      <c r="C108" s="473"/>
      <c r="D108" s="473"/>
      <c r="E108" s="473"/>
      <c r="F108" s="473">
        <v>1</v>
      </c>
      <c r="G108" s="473"/>
      <c r="H108" s="473"/>
      <c r="I108" s="473">
        <v>1</v>
      </c>
    </row>
    <row r="109" spans="2:9" x14ac:dyDescent="0.2">
      <c r="B109" s="472" t="s">
        <v>787</v>
      </c>
      <c r="C109" s="473"/>
      <c r="D109" s="473">
        <v>12</v>
      </c>
      <c r="E109" s="473"/>
      <c r="F109" s="473"/>
      <c r="G109" s="473">
        <v>1</v>
      </c>
      <c r="H109" s="473">
        <v>3</v>
      </c>
      <c r="I109" s="473">
        <v>16</v>
      </c>
    </row>
    <row r="110" spans="2:9" x14ac:dyDescent="0.2">
      <c r="B110" s="472" t="s">
        <v>1093</v>
      </c>
      <c r="C110" s="473"/>
      <c r="D110" s="473">
        <v>80</v>
      </c>
      <c r="E110" s="473"/>
      <c r="F110" s="473">
        <v>47</v>
      </c>
      <c r="G110" s="473">
        <v>28</v>
      </c>
      <c r="H110" s="473">
        <v>11</v>
      </c>
      <c r="I110" s="473">
        <v>166</v>
      </c>
    </row>
    <row r="111" spans="2:9" x14ac:dyDescent="0.2">
      <c r="B111" s="472" t="s">
        <v>1094</v>
      </c>
      <c r="C111" s="473"/>
      <c r="D111" s="473">
        <v>19</v>
      </c>
      <c r="E111" s="473"/>
      <c r="F111" s="473">
        <v>4</v>
      </c>
      <c r="G111" s="473">
        <v>6</v>
      </c>
      <c r="H111" s="473">
        <v>2</v>
      </c>
      <c r="I111" s="473">
        <v>31</v>
      </c>
    </row>
    <row r="112" spans="2:9" x14ac:dyDescent="0.2">
      <c r="B112" s="472" t="s">
        <v>2230</v>
      </c>
      <c r="C112" s="473"/>
      <c r="D112" s="473">
        <v>81</v>
      </c>
      <c r="E112" s="473"/>
      <c r="F112" s="473"/>
      <c r="G112" s="473"/>
      <c r="H112" s="473"/>
      <c r="I112" s="473">
        <v>81</v>
      </c>
    </row>
    <row r="113" spans="2:9" x14ac:dyDescent="0.2">
      <c r="B113" s="472" t="s">
        <v>1095</v>
      </c>
      <c r="C113" s="473"/>
      <c r="D113" s="473">
        <v>87</v>
      </c>
      <c r="E113" s="473"/>
      <c r="F113" s="473"/>
      <c r="G113" s="473"/>
      <c r="H113" s="473"/>
      <c r="I113" s="473">
        <v>87</v>
      </c>
    </row>
  </sheetData>
  <mergeCells count="2">
    <mergeCell ref="C2:Q2"/>
    <mergeCell ref="C3:Q3"/>
  </mergeCells>
  <pageMargins left="0.7" right="0.7" top="0.75" bottom="0.75" header="0.3" footer="0.3"/>
  <pageSetup orientation="portrait" r:id="rId5"/>
  <drawing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16">
    <tabColor theme="9"/>
  </sheetPr>
  <dimension ref="B2:AA158"/>
  <sheetViews>
    <sheetView showGridLines="0" tabSelected="1" topLeftCell="I38" zoomScale="90" zoomScaleNormal="90" workbookViewId="0">
      <selection activeCell="U48" sqref="U48"/>
    </sheetView>
  </sheetViews>
  <sheetFormatPr defaultColWidth="10.76171875" defaultRowHeight="15" x14ac:dyDescent="0.2"/>
  <cols>
    <col min="1" max="1" width="2.15234375" bestFit="1" customWidth="1"/>
    <col min="5" max="5" width="9.4140625" customWidth="1"/>
    <col min="7" max="7" width="2.015625" bestFit="1" customWidth="1"/>
    <col min="8" max="13" width="12.64453125" customWidth="1"/>
    <col min="16" max="16" width="8.203125" style="177" bestFit="1" customWidth="1"/>
    <col min="18" max="18" width="7.12890625" style="177" bestFit="1" customWidth="1"/>
    <col min="20" max="20" width="12.64453125" style="177" customWidth="1"/>
    <col min="21" max="25" width="12.64453125" customWidth="1"/>
  </cols>
  <sheetData>
    <row r="2" spans="2:27" x14ac:dyDescent="0.2">
      <c r="B2" s="187"/>
      <c r="C2" s="187"/>
      <c r="D2" s="187"/>
      <c r="E2" s="187"/>
      <c r="F2" s="187"/>
      <c r="G2" s="187"/>
      <c r="H2" s="187"/>
      <c r="I2" s="187"/>
      <c r="J2" s="187"/>
      <c r="K2" s="187"/>
      <c r="L2" s="187"/>
      <c r="M2" s="187"/>
      <c r="N2" s="187"/>
      <c r="O2" s="187"/>
      <c r="P2" s="407"/>
      <c r="Q2" s="187"/>
      <c r="R2" s="407"/>
      <c r="S2" s="187"/>
      <c r="T2" s="407"/>
      <c r="U2" s="187"/>
      <c r="V2" s="187"/>
      <c r="W2" s="187"/>
      <c r="X2" s="187"/>
      <c r="Y2" s="187"/>
      <c r="Z2" s="187"/>
      <c r="AA2" s="187"/>
    </row>
    <row r="3" spans="2:27" ht="15" customHeight="1" x14ac:dyDescent="0.2">
      <c r="B3" s="187"/>
      <c r="C3" s="187"/>
      <c r="D3" s="187"/>
      <c r="E3" s="187"/>
      <c r="F3" s="187"/>
      <c r="G3" s="713" t="s">
        <v>695</v>
      </c>
      <c r="H3" s="713"/>
      <c r="I3" s="713"/>
      <c r="J3" s="713"/>
      <c r="K3" s="713"/>
      <c r="L3" s="713"/>
      <c r="M3" s="713"/>
      <c r="N3" s="713"/>
      <c r="O3" s="713"/>
      <c r="P3" s="713"/>
      <c r="Q3" s="713"/>
      <c r="R3" s="713"/>
      <c r="S3" s="713"/>
      <c r="T3" s="713"/>
      <c r="U3" s="713"/>
      <c r="V3" s="408"/>
      <c r="W3" s="187"/>
      <c r="X3" s="187"/>
      <c r="Y3" s="187"/>
      <c r="Z3" s="187"/>
      <c r="AA3" s="187"/>
    </row>
    <row r="4" spans="2:27" ht="15" customHeight="1" x14ac:dyDescent="0.2">
      <c r="B4" s="187"/>
      <c r="C4" s="187"/>
      <c r="D4" s="187"/>
      <c r="E4" s="187"/>
      <c r="F4" s="187"/>
      <c r="G4" s="713"/>
      <c r="H4" s="713"/>
      <c r="I4" s="713"/>
      <c r="J4" s="713"/>
      <c r="K4" s="713"/>
      <c r="L4" s="713"/>
      <c r="M4" s="713"/>
      <c r="N4" s="713"/>
      <c r="O4" s="713"/>
      <c r="P4" s="713"/>
      <c r="Q4" s="713"/>
      <c r="R4" s="713"/>
      <c r="S4" s="713"/>
      <c r="T4" s="713"/>
      <c r="U4" s="713"/>
      <c r="V4" s="408"/>
      <c r="W4" s="187"/>
      <c r="X4" s="187"/>
      <c r="Y4" s="187"/>
      <c r="Z4" s="187"/>
      <c r="AA4" s="187"/>
    </row>
    <row r="5" spans="2:27" ht="15" customHeight="1" x14ac:dyDescent="0.2">
      <c r="B5" s="187"/>
      <c r="C5" s="187"/>
      <c r="D5" s="187"/>
      <c r="E5" s="187"/>
      <c r="F5" s="187"/>
      <c r="G5" s="713"/>
      <c r="H5" s="713"/>
      <c r="I5" s="713"/>
      <c r="J5" s="713"/>
      <c r="K5" s="713"/>
      <c r="L5" s="713"/>
      <c r="M5" s="713"/>
      <c r="N5" s="713"/>
      <c r="O5" s="713"/>
      <c r="P5" s="713"/>
      <c r="Q5" s="713"/>
      <c r="R5" s="713"/>
      <c r="S5" s="713"/>
      <c r="T5" s="713"/>
      <c r="U5" s="713"/>
      <c r="V5" s="408"/>
      <c r="W5" s="187"/>
      <c r="X5" s="187"/>
      <c r="Y5" s="187"/>
      <c r="Z5" s="187"/>
      <c r="AA5" s="187"/>
    </row>
    <row r="6" spans="2:27" ht="18.75" x14ac:dyDescent="0.25">
      <c r="B6" s="187"/>
      <c r="C6" s="187"/>
      <c r="D6" s="187"/>
      <c r="E6" s="187"/>
      <c r="F6" s="409"/>
      <c r="G6" s="714" t="s">
        <v>696</v>
      </c>
      <c r="H6" s="714"/>
      <c r="I6" s="714"/>
      <c r="J6" s="714"/>
      <c r="K6" s="714"/>
      <c r="L6" s="714"/>
      <c r="M6" s="714"/>
      <c r="N6" s="714"/>
      <c r="O6" s="714"/>
      <c r="P6" s="714"/>
      <c r="Q6" s="714"/>
      <c r="R6" s="714"/>
      <c r="S6" s="714"/>
      <c r="T6" s="714"/>
      <c r="U6" s="714"/>
      <c r="V6" s="409"/>
      <c r="W6" s="187"/>
      <c r="X6" s="187"/>
      <c r="Y6" s="187"/>
      <c r="Z6" s="187"/>
      <c r="AA6" s="187"/>
    </row>
    <row r="7" spans="2:27" ht="18.75" x14ac:dyDescent="0.25">
      <c r="B7" s="187"/>
      <c r="C7" s="187"/>
      <c r="D7" s="187"/>
      <c r="E7" s="187"/>
      <c r="F7" s="187"/>
      <c r="G7" s="714" t="s">
        <v>697</v>
      </c>
      <c r="H7" s="714"/>
      <c r="I7" s="714"/>
      <c r="J7" s="714"/>
      <c r="K7" s="714"/>
      <c r="L7" s="714"/>
      <c r="M7" s="714"/>
      <c r="N7" s="714"/>
      <c r="O7" s="714"/>
      <c r="P7" s="714"/>
      <c r="Q7" s="714"/>
      <c r="R7" s="714"/>
      <c r="S7" s="714"/>
      <c r="T7" s="714"/>
      <c r="U7" s="409"/>
      <c r="V7" s="409"/>
      <c r="W7" s="187"/>
      <c r="X7" s="187"/>
      <c r="Y7" s="187"/>
      <c r="Z7" s="187"/>
      <c r="AA7" s="187"/>
    </row>
    <row r="8" spans="2:27" x14ac:dyDescent="0.2">
      <c r="B8" s="187"/>
      <c r="C8" s="187"/>
      <c r="D8" s="187"/>
      <c r="E8" s="187"/>
      <c r="F8" s="187"/>
      <c r="G8" s="187"/>
      <c r="H8" s="187"/>
      <c r="I8" s="187"/>
      <c r="J8" s="187"/>
      <c r="K8" s="187"/>
      <c r="L8" s="187"/>
      <c r="M8" s="187"/>
      <c r="N8" s="187"/>
      <c r="O8" s="187"/>
      <c r="P8" s="407"/>
      <c r="Q8" s="187"/>
      <c r="R8" s="407"/>
      <c r="S8" s="187"/>
      <c r="T8" s="407"/>
      <c r="U8" s="187"/>
      <c r="V8" s="187"/>
      <c r="W8" s="187"/>
      <c r="X8" s="187"/>
      <c r="Y8" s="187"/>
      <c r="Z8" s="187"/>
      <c r="AA8" s="187"/>
    </row>
    <row r="9" spans="2:27" x14ac:dyDescent="0.2">
      <c r="B9" s="187"/>
      <c r="C9" s="187"/>
      <c r="D9" s="187"/>
      <c r="E9" s="187"/>
      <c r="F9" s="187"/>
      <c r="G9" s="187"/>
      <c r="H9" s="187"/>
      <c r="I9" s="187"/>
      <c r="J9" s="187"/>
      <c r="K9" s="187"/>
      <c r="L9" s="187"/>
      <c r="M9" s="187"/>
      <c r="N9" s="187"/>
      <c r="O9" s="187"/>
      <c r="P9" s="407"/>
      <c r="Q9" s="187"/>
      <c r="R9" s="407"/>
      <c r="S9" s="187"/>
      <c r="T9" s="407"/>
      <c r="U9" s="187"/>
      <c r="V9" s="187"/>
      <c r="W9" s="187"/>
      <c r="X9" s="187"/>
      <c r="Y9" s="187"/>
      <c r="Z9" s="187"/>
      <c r="AA9" s="187"/>
    </row>
    <row r="10" spans="2:27" x14ac:dyDescent="0.2">
      <c r="B10" s="187"/>
      <c r="C10" s="187"/>
      <c r="D10" s="187"/>
      <c r="E10" s="187"/>
      <c r="F10" s="187"/>
      <c r="G10" s="187"/>
      <c r="H10" s="187"/>
      <c r="I10" s="187"/>
      <c r="J10" s="187"/>
      <c r="K10" s="187"/>
      <c r="L10" s="187"/>
      <c r="M10" s="187"/>
      <c r="N10" s="187"/>
      <c r="O10" s="187"/>
      <c r="P10" s="407"/>
      <c r="Q10" s="187"/>
      <c r="R10" s="407"/>
      <c r="S10" s="187"/>
      <c r="T10" s="407"/>
      <c r="U10" s="187"/>
      <c r="V10" s="187"/>
      <c r="W10" s="187"/>
      <c r="X10" s="187"/>
      <c r="Y10" s="187"/>
      <c r="Z10" s="187"/>
      <c r="AA10" s="187"/>
    </row>
    <row r="11" spans="2:27" ht="15.75" thickBot="1" x14ac:dyDescent="0.25">
      <c r="B11" s="187"/>
      <c r="C11" s="187"/>
      <c r="D11" s="187"/>
      <c r="E11" s="187"/>
      <c r="F11" s="187"/>
      <c r="G11" s="187"/>
      <c r="H11" s="187"/>
      <c r="I11" s="187"/>
      <c r="J11" s="187"/>
      <c r="K11" s="187"/>
      <c r="L11" s="187"/>
      <c r="M11" s="187"/>
      <c r="N11" s="187"/>
      <c r="O11" s="187"/>
      <c r="P11" s="407"/>
      <c r="Q11" s="187"/>
      <c r="R11" s="407"/>
      <c r="S11" s="187"/>
      <c r="T11" s="407"/>
      <c r="U11" s="187"/>
      <c r="V11" s="187"/>
      <c r="W11" s="187"/>
      <c r="X11" s="187"/>
      <c r="Y11" s="187"/>
      <c r="Z11" s="187"/>
      <c r="AA11" s="187"/>
    </row>
    <row r="12" spans="2:27" ht="15" customHeight="1" x14ac:dyDescent="0.2">
      <c r="B12" s="187"/>
      <c r="C12" s="187"/>
      <c r="D12" s="187"/>
      <c r="E12" s="187"/>
      <c r="F12" s="187"/>
      <c r="G12" s="187"/>
      <c r="H12" s="187"/>
      <c r="I12" s="675" t="s">
        <v>690</v>
      </c>
      <c r="J12" s="676"/>
      <c r="K12" s="676"/>
      <c r="L12" s="677"/>
      <c r="M12" s="187"/>
      <c r="N12" s="187"/>
      <c r="O12" s="187"/>
      <c r="P12" s="407"/>
      <c r="Q12" s="187"/>
      <c r="R12" s="407"/>
      <c r="S12" s="187"/>
      <c r="T12" s="407"/>
      <c r="U12" s="675" t="s">
        <v>692</v>
      </c>
      <c r="V12" s="676"/>
      <c r="W12" s="676"/>
      <c r="X12" s="677"/>
      <c r="Y12" s="187"/>
      <c r="Z12" s="187"/>
      <c r="AA12" s="708"/>
    </row>
    <row r="13" spans="2:27" ht="15" customHeight="1" x14ac:dyDescent="0.2">
      <c r="B13" s="187"/>
      <c r="C13" s="187"/>
      <c r="D13" s="187"/>
      <c r="E13" s="187"/>
      <c r="F13" s="187"/>
      <c r="G13" s="187"/>
      <c r="H13" s="187"/>
      <c r="I13" s="678"/>
      <c r="J13" s="679"/>
      <c r="K13" s="679"/>
      <c r="L13" s="680"/>
      <c r="M13" s="187"/>
      <c r="N13" s="187"/>
      <c r="O13" s="187"/>
      <c r="P13" s="407"/>
      <c r="Q13" s="187"/>
      <c r="R13" s="407"/>
      <c r="S13" s="187"/>
      <c r="T13" s="407"/>
      <c r="U13" s="678"/>
      <c r="V13" s="679"/>
      <c r="W13" s="679"/>
      <c r="X13" s="680"/>
      <c r="Y13" s="187"/>
      <c r="Z13" s="187"/>
      <c r="AA13" s="708"/>
    </row>
    <row r="14" spans="2:27" ht="15" customHeight="1" thickBot="1" x14ac:dyDescent="0.25">
      <c r="B14" s="187"/>
      <c r="C14" s="187"/>
      <c r="D14" s="187"/>
      <c r="E14" s="187"/>
      <c r="F14" s="187"/>
      <c r="G14" s="187"/>
      <c r="H14" s="187"/>
      <c r="I14" s="681"/>
      <c r="J14" s="682"/>
      <c r="K14" s="682"/>
      <c r="L14" s="683"/>
      <c r="M14" s="187"/>
      <c r="N14" s="187"/>
      <c r="O14" s="187"/>
      <c r="P14" s="407"/>
      <c r="Q14" s="187"/>
      <c r="R14" s="407"/>
      <c r="S14" s="187"/>
      <c r="T14" s="407"/>
      <c r="U14" s="681"/>
      <c r="V14" s="682"/>
      <c r="W14" s="682"/>
      <c r="X14" s="683"/>
      <c r="Y14" s="187"/>
      <c r="Z14" s="187"/>
      <c r="AA14" s="708"/>
    </row>
    <row r="15" spans="2:27" ht="15.75" thickBot="1" x14ac:dyDescent="0.25">
      <c r="B15" s="187"/>
      <c r="C15" s="187"/>
      <c r="D15" s="187"/>
      <c r="E15" s="187"/>
      <c r="F15" s="187"/>
      <c r="G15" s="187"/>
      <c r="H15" s="187"/>
      <c r="I15" s="187"/>
      <c r="J15" s="187"/>
      <c r="K15" s="187"/>
      <c r="L15" s="187"/>
      <c r="M15" s="187"/>
      <c r="N15" s="187"/>
      <c r="O15" s="187"/>
      <c r="P15" s="407"/>
      <c r="Q15" s="187"/>
      <c r="R15" s="407"/>
      <c r="S15" s="187"/>
      <c r="T15" s="407"/>
      <c r="U15" s="187"/>
      <c r="V15" s="187"/>
      <c r="W15" s="187"/>
      <c r="X15" s="187"/>
      <c r="Y15" s="187"/>
      <c r="Z15" s="187"/>
      <c r="AA15" s="708"/>
    </row>
    <row r="16" spans="2:27" x14ac:dyDescent="0.2">
      <c r="B16" s="187"/>
      <c r="C16" s="187"/>
      <c r="D16" s="187"/>
      <c r="E16" s="187"/>
      <c r="F16" s="187"/>
      <c r="G16" s="187"/>
      <c r="H16" s="709" t="s">
        <v>679</v>
      </c>
      <c r="I16" s="710"/>
      <c r="J16" s="709" t="s">
        <v>681</v>
      </c>
      <c r="K16" s="710"/>
      <c r="L16" s="709" t="s">
        <v>682</v>
      </c>
      <c r="M16" s="710"/>
      <c r="N16" s="187"/>
      <c r="O16" s="187"/>
      <c r="P16" s="407"/>
      <c r="Q16" s="187"/>
      <c r="R16" s="407"/>
      <c r="S16" s="187"/>
      <c r="T16" s="709" t="s">
        <v>679</v>
      </c>
      <c r="U16" s="710"/>
      <c r="V16" s="709" t="s">
        <v>681</v>
      </c>
      <c r="W16" s="710"/>
      <c r="X16" s="709" t="s">
        <v>682</v>
      </c>
      <c r="Y16" s="710"/>
      <c r="Z16" s="187"/>
      <c r="AA16" s="708"/>
    </row>
    <row r="17" spans="2:27" x14ac:dyDescent="0.2">
      <c r="B17" s="187"/>
      <c r="C17" s="187"/>
      <c r="D17" s="187"/>
      <c r="E17" s="187"/>
      <c r="F17" s="187"/>
      <c r="G17" s="187"/>
      <c r="H17" s="216" t="s">
        <v>680</v>
      </c>
      <c r="I17" s="217" t="s">
        <v>365</v>
      </c>
      <c r="J17" s="216" t="s">
        <v>680</v>
      </c>
      <c r="K17" s="217" t="s">
        <v>688</v>
      </c>
      <c r="L17" s="216" t="s">
        <v>680</v>
      </c>
      <c r="M17" s="217" t="s">
        <v>689</v>
      </c>
      <c r="N17" s="187"/>
      <c r="O17" s="187"/>
      <c r="P17" s="407"/>
      <c r="Q17" s="187"/>
      <c r="R17" s="407"/>
      <c r="S17" s="187"/>
      <c r="T17" s="216" t="s">
        <v>680</v>
      </c>
      <c r="U17" s="217" t="s">
        <v>365</v>
      </c>
      <c r="V17" s="216" t="s">
        <v>680</v>
      </c>
      <c r="W17" s="217" t="s">
        <v>688</v>
      </c>
      <c r="X17" s="216" t="s">
        <v>680</v>
      </c>
      <c r="Y17" s="217" t="s">
        <v>689</v>
      </c>
      <c r="Z17" s="187"/>
      <c r="AA17" s="708"/>
    </row>
    <row r="18" spans="2:27" ht="15.75" thickBot="1" x14ac:dyDescent="0.25">
      <c r="B18" s="187"/>
      <c r="C18" s="187"/>
      <c r="D18" s="187"/>
      <c r="E18" s="187"/>
      <c r="F18" s="187"/>
      <c r="G18" s="187"/>
      <c r="H18" s="218">
        <f>GETPIVOTDATA("Falla Detectada V",Table!$C$8)</f>
        <v>92</v>
      </c>
      <c r="I18" s="219">
        <v>1</v>
      </c>
      <c r="J18" s="218">
        <f>GETPIVOTDATA("Falla Detectada V",Table!$C$8,"Ejecutado MTTO","Ejecutada")</f>
        <v>73</v>
      </c>
      <c r="K18" s="219">
        <f>(J18*I18)/H18</f>
        <v>0.79347826086956519</v>
      </c>
      <c r="L18" s="218">
        <f>GETPIVOTDATA("Falla Detectada V",Table!$C$8,"Ejecutado MTTO",)</f>
        <v>19</v>
      </c>
      <c r="M18" s="219">
        <f>I18-K18</f>
        <v>0.20652173913043481</v>
      </c>
      <c r="N18" s="187"/>
      <c r="O18" s="187"/>
      <c r="P18" s="407"/>
      <c r="Q18" s="187"/>
      <c r="R18" s="407"/>
      <c r="S18" s="187"/>
      <c r="T18" s="218">
        <f>GETPIVOTDATA("Falla Detectada V",Table!$M$8)</f>
        <v>44</v>
      </c>
      <c r="U18" s="219">
        <v>1</v>
      </c>
      <c r="V18" s="218">
        <f>GETPIVOTDATA("Falla Detectada V",Table!$M$8,"Ejecutado MTTO","Ejecutada")</f>
        <v>16</v>
      </c>
      <c r="W18" s="219">
        <f>(V18*U18)/T18</f>
        <v>0.36363636363636365</v>
      </c>
      <c r="X18" s="218">
        <f>GETPIVOTDATA("Falla Detectada V",Table!$M$8,"Ejecutado MTTO",)</f>
        <v>28</v>
      </c>
      <c r="Y18" s="219">
        <f>U18-W18</f>
        <v>0.63636363636363635</v>
      </c>
      <c r="Z18" s="187"/>
      <c r="AA18" s="708"/>
    </row>
    <row r="19" spans="2:27" x14ac:dyDescent="0.2">
      <c r="B19" s="187"/>
      <c r="C19" s="187"/>
      <c r="D19" s="187"/>
      <c r="E19" s="187"/>
      <c r="F19" s="187"/>
      <c r="G19" s="187"/>
      <c r="H19" s="711" t="s">
        <v>684</v>
      </c>
      <c r="I19" s="712"/>
      <c r="J19" s="711" t="s">
        <v>681</v>
      </c>
      <c r="K19" s="712"/>
      <c r="L19" s="711" t="s">
        <v>682</v>
      </c>
      <c r="M19" s="712"/>
      <c r="N19" s="187"/>
      <c r="O19" s="187"/>
      <c r="P19" s="407"/>
      <c r="Q19" s="187"/>
      <c r="R19" s="407"/>
      <c r="S19" s="187"/>
      <c r="T19" s="711" t="s">
        <v>684</v>
      </c>
      <c r="U19" s="712"/>
      <c r="V19" s="711" t="s">
        <v>681</v>
      </c>
      <c r="W19" s="712"/>
      <c r="X19" s="711" t="s">
        <v>682</v>
      </c>
      <c r="Y19" s="712"/>
      <c r="Z19" s="187"/>
      <c r="AA19" s="708"/>
    </row>
    <row r="20" spans="2:27" x14ac:dyDescent="0.2">
      <c r="B20" s="187"/>
      <c r="C20" s="187"/>
      <c r="D20" s="187"/>
      <c r="E20" s="187"/>
      <c r="F20" s="187"/>
      <c r="G20" s="187"/>
      <c r="H20" s="220" t="s">
        <v>680</v>
      </c>
      <c r="I20" s="221" t="s">
        <v>365</v>
      </c>
      <c r="J20" s="220" t="s">
        <v>680</v>
      </c>
      <c r="K20" s="221" t="s">
        <v>365</v>
      </c>
      <c r="L20" s="220" t="s">
        <v>680</v>
      </c>
      <c r="M20" s="221" t="s">
        <v>365</v>
      </c>
      <c r="N20" s="187"/>
      <c r="O20" s="187"/>
      <c r="P20" s="407"/>
      <c r="Q20" s="187"/>
      <c r="R20" s="407"/>
      <c r="S20" s="187"/>
      <c r="T20" s="220" t="s">
        <v>680</v>
      </c>
      <c r="U20" s="221" t="s">
        <v>365</v>
      </c>
      <c r="V20" s="220" t="s">
        <v>680</v>
      </c>
      <c r="W20" s="221" t="s">
        <v>365</v>
      </c>
      <c r="X20" s="220" t="s">
        <v>680</v>
      </c>
      <c r="Y20" s="221" t="s">
        <v>365</v>
      </c>
      <c r="Z20" s="187"/>
      <c r="AA20" s="708"/>
    </row>
    <row r="21" spans="2:27" ht="15.75" thickBot="1" x14ac:dyDescent="0.25">
      <c r="B21" s="187"/>
      <c r="C21" s="187"/>
      <c r="D21" s="187"/>
      <c r="E21" s="187"/>
      <c r="F21" s="187"/>
      <c r="G21" s="187"/>
      <c r="H21" s="222">
        <f>GETPIVOTDATA("Falla Detectada T",Table!$C$17)</f>
        <v>13</v>
      </c>
      <c r="I21" s="223">
        <v>1</v>
      </c>
      <c r="J21" s="222">
        <f>GETPIVOTDATA("Falla Detectada T",Table!$C$17,"Ejecutado MTTO","Ejecutada")</f>
        <v>12</v>
      </c>
      <c r="K21" s="223">
        <f>(J21*I21)/H21</f>
        <v>0.92307692307692313</v>
      </c>
      <c r="L21" s="222">
        <f>GETPIVOTDATA("Falla Detectada T",Table!$C$17,"Ejecutado MTTO",)</f>
        <v>1</v>
      </c>
      <c r="M21" s="223">
        <f>I21-K21</f>
        <v>7.6923076923076872E-2</v>
      </c>
      <c r="N21" s="187"/>
      <c r="O21" s="187"/>
      <c r="P21" s="407"/>
      <c r="Q21" s="187"/>
      <c r="R21" s="407"/>
      <c r="S21" s="187"/>
      <c r="T21" s="222">
        <f>GETPIVOTDATA("Falla Detectada T",Table!$M$17)</f>
        <v>34</v>
      </c>
      <c r="U21" s="223">
        <v>1</v>
      </c>
      <c r="V21" s="222">
        <f>GETPIVOTDATA("Falla Detectada T",Table!$M$17,"Ejecutado MTTO","Ejecutada")</f>
        <v>11</v>
      </c>
      <c r="W21" s="223">
        <f>(V21*U21)/T21</f>
        <v>0.3235294117647059</v>
      </c>
      <c r="X21" s="222">
        <f>GETPIVOTDATA("Falla Detectada T",Table!$M$17,"Ejecutado MTTO",)</f>
        <v>23</v>
      </c>
      <c r="Y21" s="223">
        <f>U21-W21</f>
        <v>0.67647058823529416</v>
      </c>
      <c r="Z21" s="187"/>
      <c r="AA21" s="708"/>
    </row>
    <row r="22" spans="2:27" x14ac:dyDescent="0.2">
      <c r="B22" s="187"/>
      <c r="C22" s="187"/>
      <c r="D22" s="187"/>
      <c r="E22" s="187"/>
      <c r="F22" s="187"/>
      <c r="G22" s="187"/>
      <c r="H22" s="705" t="s">
        <v>687</v>
      </c>
      <c r="I22" s="706"/>
      <c r="J22" s="705" t="s">
        <v>681</v>
      </c>
      <c r="K22" s="706"/>
      <c r="L22" s="705" t="s">
        <v>682</v>
      </c>
      <c r="M22" s="706"/>
      <c r="N22" s="187"/>
      <c r="O22" s="187"/>
      <c r="P22" s="407"/>
      <c r="Q22" s="187"/>
      <c r="R22" s="407"/>
      <c r="S22" s="187"/>
      <c r="T22" s="705" t="s">
        <v>687</v>
      </c>
      <c r="U22" s="706"/>
      <c r="V22" s="705" t="s">
        <v>681</v>
      </c>
      <c r="W22" s="706"/>
      <c r="X22" s="705" t="s">
        <v>682</v>
      </c>
      <c r="Y22" s="706"/>
      <c r="Z22" s="187"/>
      <c r="AA22" s="708"/>
    </row>
    <row r="23" spans="2:27" x14ac:dyDescent="0.2">
      <c r="B23" s="187"/>
      <c r="C23" s="187"/>
      <c r="D23" s="187"/>
      <c r="E23" s="187"/>
      <c r="F23" s="187"/>
      <c r="G23" s="187"/>
      <c r="H23" s="224" t="s">
        <v>680</v>
      </c>
      <c r="I23" s="225" t="s">
        <v>365</v>
      </c>
      <c r="J23" s="224" t="s">
        <v>680</v>
      </c>
      <c r="K23" s="225" t="s">
        <v>365</v>
      </c>
      <c r="L23" s="224" t="s">
        <v>680</v>
      </c>
      <c r="M23" s="225" t="s">
        <v>365</v>
      </c>
      <c r="N23" s="187"/>
      <c r="O23" s="187"/>
      <c r="P23" s="407"/>
      <c r="Q23" s="187"/>
      <c r="R23" s="407"/>
      <c r="S23" s="187"/>
      <c r="T23" s="224" t="s">
        <v>680</v>
      </c>
      <c r="U23" s="225" t="s">
        <v>365</v>
      </c>
      <c r="V23" s="224" t="s">
        <v>680</v>
      </c>
      <c r="W23" s="225" t="s">
        <v>365</v>
      </c>
      <c r="X23" s="224" t="s">
        <v>680</v>
      </c>
      <c r="Y23" s="225" t="s">
        <v>365</v>
      </c>
      <c r="Z23" s="187"/>
      <c r="AA23" s="708"/>
    </row>
    <row r="24" spans="2:27" ht="15.75" thickBot="1" x14ac:dyDescent="0.25">
      <c r="B24" s="187"/>
      <c r="C24" s="187"/>
      <c r="D24" s="187"/>
      <c r="E24" s="187"/>
      <c r="F24" s="187"/>
      <c r="G24" s="187"/>
      <c r="H24" s="226">
        <f>GETPIVOTDATA("Falla Detectada UT",Table!$C$26)</f>
        <v>13</v>
      </c>
      <c r="I24" s="227">
        <v>1</v>
      </c>
      <c r="J24" s="226">
        <f>GETPIVOTDATA("Falla Detectada UT",Table!$C$26,"Ejecutado MTTO","Ejecutada")</f>
        <v>12</v>
      </c>
      <c r="K24" s="227">
        <f>(J24*I24)/H24</f>
        <v>0.92307692307692313</v>
      </c>
      <c r="L24" s="226">
        <f>GETPIVOTDATA("Falla Detectada UT",Table!$C$26,"Ejecutado MTTO",)</f>
        <v>1</v>
      </c>
      <c r="M24" s="227">
        <f>I24-K24</f>
        <v>7.6923076923076872E-2</v>
      </c>
      <c r="N24" s="187"/>
      <c r="O24" s="187"/>
      <c r="P24" s="407"/>
      <c r="Q24" s="187"/>
      <c r="R24" s="407"/>
      <c r="S24" s="187"/>
      <c r="T24" s="226">
        <f>GETPIVOTDATA("Falla Detectada UT",Table!$M$25)</f>
        <v>22</v>
      </c>
      <c r="U24" s="227">
        <v>1</v>
      </c>
      <c r="V24" s="226">
        <f>GETPIVOTDATA("Falla Detectada UT",Table!$M$25,"Ejecutado MTTO","Ejecutada")</f>
        <v>14</v>
      </c>
      <c r="W24" s="227">
        <f>(V24*U24)/T24</f>
        <v>0.63636363636363635</v>
      </c>
      <c r="X24" s="226">
        <f>GETPIVOTDATA("Falla Detectada UT",Table!$M$25,"Ejecutado MTTO",)</f>
        <v>8</v>
      </c>
      <c r="Y24" s="227">
        <f>U24-W24</f>
        <v>0.36363636363636365</v>
      </c>
      <c r="Z24" s="187"/>
      <c r="AA24" s="708"/>
    </row>
    <row r="25" spans="2:27" x14ac:dyDescent="0.2">
      <c r="B25" s="187"/>
      <c r="C25" s="187"/>
      <c r="D25" s="187"/>
      <c r="E25" s="187"/>
      <c r="F25" s="187"/>
      <c r="G25" s="187"/>
      <c r="H25" s="187"/>
      <c r="I25" s="187"/>
      <c r="J25" s="187"/>
      <c r="K25" s="187"/>
      <c r="L25" s="187"/>
      <c r="M25" s="187"/>
      <c r="N25" s="187"/>
      <c r="O25" s="187"/>
      <c r="P25" s="407"/>
      <c r="Q25" s="187"/>
      <c r="R25" s="407"/>
      <c r="S25" s="187"/>
      <c r="T25" s="407"/>
      <c r="U25" s="187"/>
      <c r="V25" s="187"/>
      <c r="W25" s="187"/>
      <c r="X25" s="187"/>
      <c r="Y25" s="187"/>
      <c r="Z25" s="187"/>
      <c r="AA25" s="708"/>
    </row>
    <row r="26" spans="2:27" x14ac:dyDescent="0.2">
      <c r="B26" s="187"/>
      <c r="C26" s="187"/>
      <c r="D26" s="187"/>
      <c r="E26" s="187"/>
      <c r="F26" s="187"/>
      <c r="G26" s="187"/>
      <c r="H26" s="187"/>
      <c r="I26" s="187"/>
      <c r="J26" s="187"/>
      <c r="K26" s="187"/>
      <c r="L26" s="187"/>
      <c r="M26" s="187"/>
      <c r="N26" s="187"/>
      <c r="O26" s="187"/>
      <c r="P26" s="407"/>
      <c r="Q26" s="187"/>
      <c r="R26" s="407"/>
      <c r="S26" s="187"/>
      <c r="T26" s="407"/>
      <c r="U26" s="187"/>
      <c r="V26" s="187"/>
      <c r="W26" s="187"/>
      <c r="X26" s="187"/>
      <c r="Y26" s="187"/>
      <c r="Z26" s="187"/>
      <c r="AA26" s="708"/>
    </row>
    <row r="27" spans="2:27" x14ac:dyDescent="0.2">
      <c r="B27" s="187"/>
      <c r="C27" s="187"/>
      <c r="D27" s="187"/>
      <c r="E27" s="187"/>
      <c r="F27" s="187"/>
      <c r="G27" s="187"/>
      <c r="H27" s="187"/>
      <c r="I27" s="187"/>
      <c r="J27" s="187"/>
      <c r="K27" s="187"/>
      <c r="L27" s="187"/>
      <c r="M27" s="187"/>
      <c r="N27" s="187"/>
      <c r="O27" s="187"/>
      <c r="P27" s="407"/>
      <c r="Q27" s="187"/>
      <c r="R27" s="407"/>
      <c r="S27" s="187"/>
      <c r="T27" s="407"/>
      <c r="U27" s="187"/>
      <c r="V27" s="187"/>
      <c r="W27" s="187"/>
      <c r="X27" s="187"/>
      <c r="Y27" s="187"/>
      <c r="Z27" s="187"/>
      <c r="AA27" s="708"/>
    </row>
    <row r="28" spans="2:27" x14ac:dyDescent="0.2">
      <c r="B28" s="187"/>
      <c r="C28" s="187"/>
      <c r="D28" s="187"/>
      <c r="E28" s="187"/>
      <c r="F28" s="187"/>
      <c r="G28" s="187"/>
      <c r="H28" s="187"/>
      <c r="I28" s="187"/>
      <c r="J28" s="187"/>
      <c r="K28" s="187"/>
      <c r="L28" s="187"/>
      <c r="M28" s="187"/>
      <c r="N28" s="187"/>
      <c r="O28" s="187"/>
      <c r="P28" s="407"/>
      <c r="Q28" s="187"/>
      <c r="R28" s="407"/>
      <c r="S28" s="187"/>
      <c r="T28" s="407"/>
      <c r="U28" s="187"/>
      <c r="V28" s="187"/>
      <c r="W28" s="187"/>
      <c r="X28" s="187"/>
      <c r="Y28" s="187"/>
      <c r="Z28" s="187"/>
      <c r="AA28" s="708"/>
    </row>
    <row r="29" spans="2:27" x14ac:dyDescent="0.2">
      <c r="B29" s="187"/>
      <c r="C29" s="187"/>
      <c r="D29" s="187"/>
      <c r="E29" s="187"/>
      <c r="F29" s="187"/>
      <c r="G29" s="187"/>
      <c r="H29" s="187"/>
      <c r="I29" s="187"/>
      <c r="J29" s="187"/>
      <c r="K29" s="187"/>
      <c r="L29" s="187"/>
      <c r="M29" s="187"/>
      <c r="N29" s="187"/>
      <c r="O29" s="187"/>
      <c r="P29" s="407"/>
      <c r="Q29" s="187"/>
      <c r="R29" s="407"/>
      <c r="S29" s="187"/>
      <c r="T29" s="407"/>
      <c r="U29" s="187"/>
      <c r="V29" s="187"/>
      <c r="W29" s="187"/>
      <c r="X29" s="187"/>
      <c r="Y29" s="187"/>
      <c r="Z29" s="187"/>
      <c r="AA29" s="708"/>
    </row>
    <row r="30" spans="2:27" x14ac:dyDescent="0.2">
      <c r="B30" s="187"/>
      <c r="C30" s="187"/>
      <c r="D30" s="187"/>
      <c r="E30" s="187"/>
      <c r="F30" s="187"/>
      <c r="G30" s="187"/>
      <c r="H30" s="187"/>
      <c r="I30" s="187"/>
      <c r="J30" s="187"/>
      <c r="K30" s="187"/>
      <c r="L30" s="187"/>
      <c r="M30" s="187"/>
      <c r="N30" s="187"/>
      <c r="O30" s="187"/>
      <c r="P30" s="407"/>
      <c r="Q30" s="187"/>
      <c r="R30" s="407"/>
      <c r="S30" s="187"/>
      <c r="T30" s="407"/>
      <c r="U30" s="187"/>
      <c r="V30" s="187"/>
      <c r="W30" s="187"/>
      <c r="X30" s="187"/>
      <c r="Y30" s="187"/>
      <c r="Z30" s="187"/>
      <c r="AA30" s="708"/>
    </row>
    <row r="31" spans="2:27" x14ac:dyDescent="0.2">
      <c r="B31" s="187"/>
      <c r="C31" s="187"/>
      <c r="D31" s="187"/>
      <c r="E31" s="187"/>
      <c r="F31" s="187"/>
      <c r="G31" s="187"/>
      <c r="H31" s="187"/>
      <c r="I31" s="187"/>
      <c r="J31" s="187"/>
      <c r="K31" s="187"/>
      <c r="L31" s="187"/>
      <c r="M31" s="187"/>
      <c r="N31" s="187"/>
      <c r="O31" s="187"/>
      <c r="P31" s="407"/>
      <c r="Q31" s="187"/>
      <c r="R31" s="407"/>
      <c r="S31" s="187"/>
      <c r="T31" s="407"/>
      <c r="U31" s="187"/>
      <c r="V31" s="187"/>
      <c r="W31" s="187"/>
      <c r="X31" s="187"/>
      <c r="Y31" s="187"/>
      <c r="Z31" s="187"/>
      <c r="AA31" s="708"/>
    </row>
    <row r="32" spans="2:27" x14ac:dyDescent="0.2">
      <c r="B32" s="187"/>
      <c r="C32" s="187"/>
      <c r="D32" s="187"/>
      <c r="E32" s="187"/>
      <c r="F32" s="187"/>
      <c r="G32" s="187"/>
      <c r="H32" s="187"/>
      <c r="I32" s="187"/>
      <c r="J32" s="187"/>
      <c r="K32" s="187"/>
      <c r="L32" s="187"/>
      <c r="M32" s="187"/>
      <c r="N32" s="187"/>
      <c r="O32" s="187"/>
      <c r="P32" s="407"/>
      <c r="Q32" s="187"/>
      <c r="R32" s="407"/>
      <c r="S32" s="187"/>
      <c r="T32" s="407"/>
      <c r="U32" s="187"/>
      <c r="V32" s="187"/>
      <c r="W32" s="187"/>
      <c r="X32" s="187"/>
      <c r="Y32" s="187"/>
      <c r="Z32" s="187"/>
      <c r="AA32" s="708"/>
    </row>
    <row r="33" spans="2:27" x14ac:dyDescent="0.2">
      <c r="B33" s="187"/>
      <c r="C33" s="187"/>
      <c r="D33" s="187"/>
      <c r="E33" s="187"/>
      <c r="F33" s="187"/>
      <c r="G33" s="187"/>
      <c r="H33" s="187"/>
      <c r="I33" s="187"/>
      <c r="J33" s="187"/>
      <c r="K33" s="187"/>
      <c r="L33" s="187"/>
      <c r="M33" s="187"/>
      <c r="N33" s="187"/>
      <c r="O33" s="187"/>
      <c r="P33" s="407"/>
      <c r="Q33" s="187"/>
      <c r="R33" s="407"/>
      <c r="S33" s="187"/>
      <c r="T33" s="407"/>
      <c r="U33" s="187"/>
      <c r="V33" s="187"/>
      <c r="W33" s="187"/>
      <c r="X33" s="187"/>
      <c r="Y33" s="187"/>
      <c r="Z33" s="187"/>
      <c r="AA33" s="708"/>
    </row>
    <row r="34" spans="2:27" x14ac:dyDescent="0.2">
      <c r="B34" s="187"/>
      <c r="C34" s="187"/>
      <c r="D34" s="187"/>
      <c r="E34" s="187"/>
      <c r="F34" s="187"/>
      <c r="G34" s="187"/>
      <c r="H34" s="187"/>
      <c r="I34" s="187"/>
      <c r="J34" s="187"/>
      <c r="K34" s="187"/>
      <c r="L34" s="187"/>
      <c r="M34" s="187"/>
      <c r="N34" s="187"/>
      <c r="O34" s="187"/>
      <c r="P34" s="407"/>
      <c r="Q34" s="187"/>
      <c r="R34" s="407"/>
      <c r="S34" s="187"/>
      <c r="T34" s="407"/>
      <c r="U34" s="187"/>
      <c r="V34" s="187"/>
      <c r="W34" s="187"/>
      <c r="X34" s="187"/>
      <c r="Y34" s="187"/>
      <c r="Z34" s="187"/>
      <c r="AA34" s="708"/>
    </row>
    <row r="35" spans="2:27" x14ac:dyDescent="0.2">
      <c r="B35" s="187"/>
      <c r="C35" s="187"/>
      <c r="D35" s="187"/>
      <c r="E35" s="187"/>
      <c r="F35" s="187"/>
      <c r="G35" s="187"/>
      <c r="H35" s="187"/>
      <c r="I35" s="187"/>
      <c r="J35" s="187"/>
      <c r="K35" s="187"/>
      <c r="L35" s="187"/>
      <c r="M35" s="187"/>
      <c r="N35" s="187"/>
      <c r="O35" s="187"/>
      <c r="P35" s="407"/>
      <c r="Q35" s="187"/>
      <c r="R35" s="407"/>
      <c r="S35" s="187"/>
      <c r="T35" s="407"/>
      <c r="U35" s="187"/>
      <c r="V35" s="187"/>
      <c r="W35" s="187"/>
      <c r="X35" s="187"/>
      <c r="Y35" s="187"/>
      <c r="Z35" s="187"/>
      <c r="AA35" s="708"/>
    </row>
    <row r="36" spans="2:27" ht="15.75" thickBot="1" x14ac:dyDescent="0.25">
      <c r="B36" s="187"/>
      <c r="C36" s="187"/>
      <c r="D36" s="187"/>
      <c r="E36" s="187"/>
      <c r="F36" s="187"/>
      <c r="G36" s="187"/>
      <c r="H36" s="187"/>
      <c r="I36" s="187"/>
      <c r="J36" s="187"/>
      <c r="K36" s="187"/>
      <c r="L36" s="187"/>
      <c r="M36" s="187"/>
      <c r="N36" s="187"/>
      <c r="O36" s="187"/>
      <c r="P36" s="407"/>
      <c r="Q36" s="187"/>
      <c r="R36" s="407"/>
      <c r="S36" s="187"/>
      <c r="T36" s="407"/>
      <c r="U36" s="187"/>
      <c r="V36" s="187"/>
      <c r="W36" s="187"/>
      <c r="X36" s="187"/>
      <c r="Y36" s="187"/>
      <c r="Z36" s="187"/>
      <c r="AA36" s="708"/>
    </row>
    <row r="37" spans="2:27" x14ac:dyDescent="0.2">
      <c r="B37" s="187"/>
      <c r="C37" s="187"/>
      <c r="D37" s="187"/>
      <c r="E37" s="187"/>
      <c r="F37" s="187"/>
      <c r="G37" s="187"/>
      <c r="H37" s="187"/>
      <c r="I37" s="675" t="s">
        <v>691</v>
      </c>
      <c r="J37" s="676"/>
      <c r="K37" s="676"/>
      <c r="L37" s="677"/>
      <c r="M37" s="187"/>
      <c r="N37" s="187"/>
      <c r="O37" s="187"/>
      <c r="P37" s="407"/>
      <c r="Q37" s="187"/>
      <c r="R37" s="407"/>
      <c r="S37" s="187"/>
      <c r="T37" s="407"/>
      <c r="U37" s="675" t="s">
        <v>693</v>
      </c>
      <c r="V37" s="676"/>
      <c r="W37" s="676"/>
      <c r="X37" s="677"/>
      <c r="Y37" s="187"/>
      <c r="Z37" s="187"/>
      <c r="AA37" s="708"/>
    </row>
    <row r="38" spans="2:27" x14ac:dyDescent="0.2">
      <c r="B38" s="187"/>
      <c r="C38" s="187"/>
      <c r="D38" s="187"/>
      <c r="E38" s="187"/>
      <c r="F38" s="187"/>
      <c r="G38" s="187"/>
      <c r="H38" s="187"/>
      <c r="I38" s="678"/>
      <c r="J38" s="679"/>
      <c r="K38" s="679"/>
      <c r="L38" s="680"/>
      <c r="M38" s="187"/>
      <c r="N38" s="187"/>
      <c r="O38" s="187"/>
      <c r="P38" s="407"/>
      <c r="Q38" s="187"/>
      <c r="R38" s="407"/>
      <c r="S38" s="187"/>
      <c r="T38" s="407"/>
      <c r="U38" s="678"/>
      <c r="V38" s="679"/>
      <c r="W38" s="679"/>
      <c r="X38" s="680"/>
      <c r="Y38" s="187"/>
      <c r="Z38" s="187"/>
      <c r="AA38" s="708"/>
    </row>
    <row r="39" spans="2:27" ht="15.75" thickBot="1" x14ac:dyDescent="0.25">
      <c r="B39" s="187"/>
      <c r="C39" s="187"/>
      <c r="D39" s="187"/>
      <c r="E39" s="187"/>
      <c r="F39" s="187"/>
      <c r="G39" s="187"/>
      <c r="H39" s="187"/>
      <c r="I39" s="681"/>
      <c r="J39" s="682"/>
      <c r="K39" s="682"/>
      <c r="L39" s="683"/>
      <c r="M39" s="187"/>
      <c r="N39" s="187"/>
      <c r="O39" s="187"/>
      <c r="P39" s="407"/>
      <c r="Q39" s="187"/>
      <c r="R39" s="407"/>
      <c r="S39" s="187"/>
      <c r="T39" s="407"/>
      <c r="U39" s="681"/>
      <c r="V39" s="682"/>
      <c r="W39" s="682"/>
      <c r="X39" s="683"/>
      <c r="Y39" s="187"/>
      <c r="Z39" s="187"/>
      <c r="AA39" s="708"/>
    </row>
    <row r="40" spans="2:27" ht="15.75" thickBot="1" x14ac:dyDescent="0.25">
      <c r="B40" s="187"/>
      <c r="C40" s="187"/>
      <c r="D40" s="187"/>
      <c r="E40" s="187"/>
      <c r="F40" s="187"/>
      <c r="G40" s="187"/>
      <c r="H40" s="187"/>
      <c r="I40" s="187"/>
      <c r="J40" s="187"/>
      <c r="K40" s="187"/>
      <c r="L40" s="187"/>
      <c r="M40" s="187"/>
      <c r="N40" s="187"/>
      <c r="O40" s="187"/>
      <c r="P40" s="407"/>
      <c r="Q40" s="187"/>
      <c r="R40" s="407"/>
      <c r="S40" s="187"/>
      <c r="T40" s="407"/>
      <c r="U40" s="187"/>
      <c r="V40" s="187"/>
      <c r="W40" s="187"/>
      <c r="X40" s="187"/>
      <c r="Y40" s="187"/>
      <c r="Z40" s="187"/>
      <c r="AA40" s="708"/>
    </row>
    <row r="41" spans="2:27" x14ac:dyDescent="0.2">
      <c r="B41" s="187"/>
      <c r="C41" s="187"/>
      <c r="D41" s="187"/>
      <c r="E41" s="187"/>
      <c r="F41" s="187"/>
      <c r="G41" s="187"/>
      <c r="H41" s="709" t="s">
        <v>679</v>
      </c>
      <c r="I41" s="710"/>
      <c r="J41" s="709" t="s">
        <v>681</v>
      </c>
      <c r="K41" s="710"/>
      <c r="L41" s="709" t="s">
        <v>682</v>
      </c>
      <c r="M41" s="710"/>
      <c r="N41" s="187"/>
      <c r="O41" s="187"/>
      <c r="P41" s="407"/>
      <c r="Q41" s="187"/>
      <c r="R41" s="407"/>
      <c r="S41" s="187"/>
      <c r="T41" s="709" t="s">
        <v>679</v>
      </c>
      <c r="U41" s="710"/>
      <c r="V41" s="709" t="s">
        <v>681</v>
      </c>
      <c r="W41" s="710"/>
      <c r="X41" s="709" t="s">
        <v>682</v>
      </c>
      <c r="Y41" s="710"/>
      <c r="Z41" s="187"/>
      <c r="AA41" s="708"/>
    </row>
    <row r="42" spans="2:27" x14ac:dyDescent="0.2">
      <c r="B42" s="187"/>
      <c r="C42" s="187"/>
      <c r="D42" s="187"/>
      <c r="E42" s="187"/>
      <c r="F42" s="187"/>
      <c r="G42" s="187"/>
      <c r="H42" s="216" t="s">
        <v>680</v>
      </c>
      <c r="I42" s="217" t="s">
        <v>365</v>
      </c>
      <c r="J42" s="216" t="s">
        <v>680</v>
      </c>
      <c r="K42" s="217" t="s">
        <v>688</v>
      </c>
      <c r="L42" s="216" t="s">
        <v>680</v>
      </c>
      <c r="M42" s="217" t="s">
        <v>689</v>
      </c>
      <c r="N42" s="187"/>
      <c r="O42" s="187"/>
      <c r="P42" s="407"/>
      <c r="Q42" s="187"/>
      <c r="R42" s="407"/>
      <c r="S42" s="187"/>
      <c r="T42" s="216" t="s">
        <v>680</v>
      </c>
      <c r="U42" s="217" t="s">
        <v>365</v>
      </c>
      <c r="V42" s="216" t="s">
        <v>680</v>
      </c>
      <c r="W42" s="217" t="s">
        <v>688</v>
      </c>
      <c r="X42" s="216" t="s">
        <v>680</v>
      </c>
      <c r="Y42" s="217" t="s">
        <v>689</v>
      </c>
      <c r="Z42" s="187"/>
      <c r="AA42" s="708"/>
    </row>
    <row r="43" spans="2:27" ht="15.75" thickBot="1" x14ac:dyDescent="0.25">
      <c r="B43" s="187"/>
      <c r="C43" s="187"/>
      <c r="D43" s="187"/>
      <c r="E43" s="187"/>
      <c r="F43" s="187"/>
      <c r="G43" s="187"/>
      <c r="H43" s="218">
        <f>GETPIVOTDATA("Falla Detectada V",Table!$C$34)</f>
        <v>15</v>
      </c>
      <c r="I43" s="219">
        <v>1</v>
      </c>
      <c r="J43" s="218">
        <f>GETPIVOTDATA("Falla Detectada V",Table!$C$34,"Ejecutado MTTO","Ejecutada")</f>
        <v>15</v>
      </c>
      <c r="K43" s="219">
        <f>(J43*I43)/H43</f>
        <v>1</v>
      </c>
      <c r="L43" s="218">
        <f>GETPIVOTDATA("Falla Detectada V",Table!$C$34,"Ejecutado MTTO",)</f>
        <v>0</v>
      </c>
      <c r="M43" s="219">
        <f>I43-K43</f>
        <v>0</v>
      </c>
      <c r="N43" s="187"/>
      <c r="O43" s="187"/>
      <c r="P43" s="407"/>
      <c r="Q43" s="187"/>
      <c r="R43" s="407"/>
      <c r="S43" s="187"/>
      <c r="T43" s="218">
        <f>GETPIVOTDATA("Falla Detectada V",Table!$M$34)</f>
        <v>26</v>
      </c>
      <c r="U43" s="219">
        <v>1</v>
      </c>
      <c r="V43" s="218">
        <f>GETPIVOTDATA("Falla Detectada V",Table!$M$34,"Ejecutado MTTO","Ejecutada")</f>
        <v>14</v>
      </c>
      <c r="W43" s="219">
        <f>(V43*U43)/T43</f>
        <v>0.53846153846153844</v>
      </c>
      <c r="X43" s="218">
        <f>GETPIVOTDATA("Falla Detectada V",Table!$M$34,"Ejecutado MTTO",)</f>
        <v>12</v>
      </c>
      <c r="Y43" s="219">
        <f>U43-W43</f>
        <v>0.46153846153846156</v>
      </c>
      <c r="Z43" s="187"/>
      <c r="AA43" s="708"/>
    </row>
    <row r="44" spans="2:27" x14ac:dyDescent="0.2">
      <c r="B44" s="187"/>
      <c r="C44" s="187"/>
      <c r="D44" s="187"/>
      <c r="E44" s="187"/>
      <c r="F44" s="187"/>
      <c r="G44" s="187"/>
      <c r="H44" s="711" t="s">
        <v>684</v>
      </c>
      <c r="I44" s="712"/>
      <c r="J44" s="711" t="s">
        <v>681</v>
      </c>
      <c r="K44" s="712"/>
      <c r="L44" s="711" t="s">
        <v>682</v>
      </c>
      <c r="M44" s="712"/>
      <c r="N44" s="187"/>
      <c r="O44" s="187"/>
      <c r="P44" s="407"/>
      <c r="Q44" s="187"/>
      <c r="R44" s="407"/>
      <c r="S44" s="187"/>
      <c r="T44" s="711" t="s">
        <v>684</v>
      </c>
      <c r="U44" s="712"/>
      <c r="V44" s="711" t="s">
        <v>681</v>
      </c>
      <c r="W44" s="712"/>
      <c r="X44" s="711" t="s">
        <v>682</v>
      </c>
      <c r="Y44" s="712"/>
      <c r="Z44" s="187"/>
      <c r="AA44" s="708"/>
    </row>
    <row r="45" spans="2:27" x14ac:dyDescent="0.2">
      <c r="B45" s="187"/>
      <c r="C45" s="187"/>
      <c r="D45" s="187"/>
      <c r="E45" s="187"/>
      <c r="F45" s="187"/>
      <c r="G45" s="187"/>
      <c r="H45" s="220" t="s">
        <v>680</v>
      </c>
      <c r="I45" s="221" t="s">
        <v>365</v>
      </c>
      <c r="J45" s="220" t="s">
        <v>680</v>
      </c>
      <c r="K45" s="221" t="s">
        <v>365</v>
      </c>
      <c r="L45" s="220" t="s">
        <v>680</v>
      </c>
      <c r="M45" s="221" t="s">
        <v>365</v>
      </c>
      <c r="N45" s="187"/>
      <c r="O45" s="187"/>
      <c r="P45" s="407"/>
      <c r="Q45" s="187"/>
      <c r="R45" s="407"/>
      <c r="S45" s="187"/>
      <c r="T45" s="220" t="s">
        <v>680</v>
      </c>
      <c r="U45" s="221" t="s">
        <v>365</v>
      </c>
      <c r="V45" s="220" t="s">
        <v>680</v>
      </c>
      <c r="W45" s="221" t="s">
        <v>365</v>
      </c>
      <c r="X45" s="220" t="s">
        <v>680</v>
      </c>
      <c r="Y45" s="221" t="s">
        <v>365</v>
      </c>
      <c r="Z45" s="187"/>
      <c r="AA45" s="708"/>
    </row>
    <row r="46" spans="2:27" ht="15.75" thickBot="1" x14ac:dyDescent="0.25">
      <c r="B46" s="187"/>
      <c r="C46" s="187"/>
      <c r="D46" s="187"/>
      <c r="E46" s="187"/>
      <c r="F46" s="187"/>
      <c r="G46" s="187"/>
      <c r="H46" s="222">
        <f>Table!F45</f>
        <v>12</v>
      </c>
      <c r="I46" s="223">
        <v>1</v>
      </c>
      <c r="J46" s="222">
        <f>GETPIVOTDATA("Falla Detectada T",Table!$C$43,"Ejecutado MTTO","Ejecutada")</f>
        <v>10</v>
      </c>
      <c r="K46" s="223">
        <f>(J46*I46)/H46</f>
        <v>0.83333333333333337</v>
      </c>
      <c r="L46" s="222">
        <f>GETPIVOTDATA("Falla Detectada T",Table!$C$43,"Ejecutado MTTO",)</f>
        <v>2</v>
      </c>
      <c r="M46" s="223">
        <f>I46-K46</f>
        <v>0.16666666666666663</v>
      </c>
      <c r="N46" s="187"/>
      <c r="O46" s="187"/>
      <c r="P46" s="407"/>
      <c r="Q46" s="187"/>
      <c r="R46" s="407"/>
      <c r="S46" s="187"/>
      <c r="T46" s="222">
        <f>GETPIVOTDATA("Falla Detectada T",Table!$M$43)</f>
        <v>41</v>
      </c>
      <c r="U46" s="223">
        <v>1</v>
      </c>
      <c r="V46" s="222">
        <f>GETPIVOTDATA("Falla Detectada T",Table!$M$43,"Ejecutado MTTO","Ejecutada")</f>
        <v>11</v>
      </c>
      <c r="W46" s="223">
        <f>(V46*U46)/T46</f>
        <v>0.26829268292682928</v>
      </c>
      <c r="X46" s="222">
        <f>GETPIVOTDATA("Falla Detectada T",Table!$M$43,"Ejecutado MTTO",)</f>
        <v>30</v>
      </c>
      <c r="Y46" s="223">
        <f>U46-W46</f>
        <v>0.73170731707317072</v>
      </c>
      <c r="Z46" s="187"/>
      <c r="AA46" s="708"/>
    </row>
    <row r="47" spans="2:27" x14ac:dyDescent="0.2">
      <c r="B47" s="187"/>
      <c r="C47" s="187"/>
      <c r="D47" s="187"/>
      <c r="E47" s="187"/>
      <c r="F47" s="187"/>
      <c r="G47" s="187"/>
      <c r="H47" s="705" t="s">
        <v>687</v>
      </c>
      <c r="I47" s="706"/>
      <c r="J47" s="705" t="s">
        <v>681</v>
      </c>
      <c r="K47" s="706"/>
      <c r="L47" s="705" t="s">
        <v>682</v>
      </c>
      <c r="M47" s="706"/>
      <c r="N47" s="187"/>
      <c r="O47" s="187"/>
      <c r="P47" s="407"/>
      <c r="Q47" s="187"/>
      <c r="R47" s="407"/>
      <c r="S47" s="187"/>
      <c r="T47" s="705" t="s">
        <v>687</v>
      </c>
      <c r="U47" s="706"/>
      <c r="V47" s="705" t="s">
        <v>681</v>
      </c>
      <c r="W47" s="706"/>
      <c r="X47" s="705" t="s">
        <v>682</v>
      </c>
      <c r="Y47" s="706"/>
      <c r="Z47" s="187"/>
      <c r="AA47" s="708"/>
    </row>
    <row r="48" spans="2:27" x14ac:dyDescent="0.2">
      <c r="B48" s="187"/>
      <c r="C48" s="187"/>
      <c r="D48" s="187"/>
      <c r="E48" s="187"/>
      <c r="F48" s="187"/>
      <c r="G48" s="187"/>
      <c r="H48" s="224" t="s">
        <v>680</v>
      </c>
      <c r="I48" s="225" t="s">
        <v>365</v>
      </c>
      <c r="J48" s="224" t="s">
        <v>680</v>
      </c>
      <c r="K48" s="225" t="s">
        <v>365</v>
      </c>
      <c r="L48" s="224" t="s">
        <v>680</v>
      </c>
      <c r="M48" s="225" t="s">
        <v>365</v>
      </c>
      <c r="N48" s="187"/>
      <c r="O48" s="187"/>
      <c r="P48" s="407"/>
      <c r="Q48" s="187"/>
      <c r="R48" s="407"/>
      <c r="S48" s="187"/>
      <c r="T48" s="224" t="s">
        <v>680</v>
      </c>
      <c r="U48" s="225" t="s">
        <v>365</v>
      </c>
      <c r="V48" s="224" t="s">
        <v>680</v>
      </c>
      <c r="W48" s="225" t="s">
        <v>365</v>
      </c>
      <c r="X48" s="224" t="s">
        <v>680</v>
      </c>
      <c r="Y48" s="225" t="s">
        <v>365</v>
      </c>
      <c r="Z48" s="187"/>
      <c r="AA48" s="708"/>
    </row>
    <row r="49" spans="2:27" ht="15.75" thickBot="1" x14ac:dyDescent="0.25">
      <c r="B49" s="187"/>
      <c r="C49" s="187"/>
      <c r="D49" s="187"/>
      <c r="E49" s="187"/>
      <c r="F49" s="187"/>
      <c r="G49" s="187"/>
      <c r="H49" s="226">
        <f>GETPIVOTDATA("Falla Detectada UT",Table!$C$52)</f>
        <v>8</v>
      </c>
      <c r="I49" s="227">
        <v>1</v>
      </c>
      <c r="J49" s="226">
        <f>GETPIVOTDATA("Falla Detectada UT",Table!$C$52)</f>
        <v>8</v>
      </c>
      <c r="K49" s="227">
        <f>(J49*I49)/H49</f>
        <v>1</v>
      </c>
      <c r="L49" s="226">
        <f>GETPIVOTDATA("Falla Detectada UT",Table!$C$52,"Ejecutado MTTO",)</f>
        <v>0</v>
      </c>
      <c r="M49" s="227">
        <f>I49-K49</f>
        <v>0</v>
      </c>
      <c r="N49" s="187"/>
      <c r="O49" s="187"/>
      <c r="P49" s="407"/>
      <c r="Q49" s="187"/>
      <c r="R49" s="407"/>
      <c r="S49" s="187"/>
      <c r="T49" s="226">
        <f>GETPIVOTDATA("Falla Detectada UT",Table!$M$52)</f>
        <v>34</v>
      </c>
      <c r="U49" s="227">
        <v>1</v>
      </c>
      <c r="V49" s="226">
        <f>GETPIVOTDATA("Falla Detectada UT",Table!$M$52,"Ejecutado MTTO","Ejecutada")</f>
        <v>18</v>
      </c>
      <c r="W49" s="227">
        <f>(V49*U49)/T49</f>
        <v>0.52941176470588236</v>
      </c>
      <c r="X49" s="226">
        <f>GETPIVOTDATA("Falla Detectada UT",Table!$M$52,"Ejecutado MTTO",)</f>
        <v>16</v>
      </c>
      <c r="Y49" s="227">
        <f>U49-W49</f>
        <v>0.47058823529411764</v>
      </c>
      <c r="Z49" s="187"/>
      <c r="AA49" s="708"/>
    </row>
    <row r="50" spans="2:27" x14ac:dyDescent="0.2">
      <c r="B50" s="187"/>
      <c r="C50" s="187"/>
      <c r="D50" s="187"/>
      <c r="E50" s="187"/>
      <c r="F50" s="187"/>
      <c r="G50" s="187"/>
      <c r="H50" s="187"/>
      <c r="I50" s="187"/>
      <c r="J50" s="187"/>
      <c r="K50" s="187"/>
      <c r="L50" s="187"/>
      <c r="M50" s="187"/>
      <c r="N50" s="187"/>
      <c r="O50" s="187"/>
      <c r="P50" s="407"/>
      <c r="Q50" s="187"/>
      <c r="R50" s="407"/>
      <c r="S50" s="187"/>
      <c r="T50" s="407"/>
      <c r="U50" s="187"/>
      <c r="V50" s="187"/>
      <c r="W50" s="187"/>
      <c r="X50" s="187"/>
      <c r="Y50" s="187"/>
      <c r="Z50" s="187"/>
      <c r="AA50" s="708"/>
    </row>
    <row r="51" spans="2:27" x14ac:dyDescent="0.2">
      <c r="B51" s="187"/>
      <c r="C51" s="187"/>
      <c r="D51" s="187"/>
      <c r="E51" s="187"/>
      <c r="F51" s="187"/>
      <c r="G51" s="187"/>
      <c r="H51" s="187"/>
      <c r="I51" s="187"/>
      <c r="J51" s="187"/>
      <c r="K51" s="187"/>
      <c r="L51" s="187"/>
      <c r="M51" s="187"/>
      <c r="N51" s="187"/>
      <c r="O51" s="187"/>
      <c r="P51" s="407"/>
      <c r="Q51" s="187"/>
      <c r="R51" s="407"/>
      <c r="S51" s="187"/>
      <c r="T51" s="407"/>
      <c r="U51" s="187"/>
      <c r="V51" s="187"/>
      <c r="W51" s="187"/>
      <c r="X51" s="187"/>
      <c r="Y51" s="187"/>
      <c r="Z51" s="187"/>
      <c r="AA51" s="708"/>
    </row>
    <row r="52" spans="2:27" x14ac:dyDescent="0.2">
      <c r="B52" s="187"/>
      <c r="C52" s="187"/>
      <c r="D52" s="187"/>
      <c r="E52" s="187"/>
      <c r="F52" s="187"/>
      <c r="G52" s="187"/>
      <c r="H52" s="187"/>
      <c r="I52" s="187"/>
      <c r="J52" s="187"/>
      <c r="K52" s="187"/>
      <c r="L52" s="187"/>
      <c r="M52" s="187"/>
      <c r="N52" s="187"/>
      <c r="O52" s="187"/>
      <c r="P52" s="407"/>
      <c r="Q52" s="187"/>
      <c r="R52" s="407"/>
      <c r="S52" s="187"/>
      <c r="T52" s="407"/>
      <c r="U52" s="187"/>
      <c r="V52" s="187"/>
      <c r="W52" s="187"/>
      <c r="X52" s="187"/>
      <c r="Y52" s="187"/>
      <c r="Z52" s="187"/>
      <c r="AA52" s="708"/>
    </row>
    <row r="53" spans="2:27" x14ac:dyDescent="0.2">
      <c r="B53" s="187"/>
      <c r="C53" s="187"/>
      <c r="D53" s="187"/>
      <c r="E53" s="187"/>
      <c r="F53" s="187"/>
      <c r="G53" s="187"/>
      <c r="H53" s="187"/>
      <c r="I53" s="187"/>
      <c r="J53" s="187"/>
      <c r="K53" s="187"/>
      <c r="L53" s="187"/>
      <c r="M53" s="187"/>
      <c r="N53" s="187"/>
      <c r="O53" s="187"/>
      <c r="P53" s="407"/>
      <c r="Q53" s="187"/>
      <c r="R53" s="407"/>
      <c r="S53" s="187"/>
      <c r="T53" s="407"/>
      <c r="U53" s="187"/>
      <c r="V53" s="187"/>
      <c r="W53" s="187"/>
      <c r="X53" s="187"/>
      <c r="Y53" s="187"/>
      <c r="Z53" s="187"/>
      <c r="AA53" s="708"/>
    </row>
    <row r="54" spans="2:27" x14ac:dyDescent="0.2">
      <c r="B54" s="187"/>
      <c r="C54" s="187"/>
      <c r="D54" s="187"/>
      <c r="E54" s="187"/>
      <c r="F54" s="187"/>
      <c r="G54" s="187"/>
      <c r="H54" s="187"/>
      <c r="I54" s="187"/>
      <c r="J54" s="187"/>
      <c r="K54" s="187"/>
      <c r="L54" s="187"/>
      <c r="M54" s="187"/>
      <c r="N54" s="187"/>
      <c r="O54" s="187"/>
      <c r="P54" s="407"/>
      <c r="Q54" s="187"/>
      <c r="R54" s="407"/>
      <c r="S54" s="187"/>
      <c r="T54" s="407"/>
      <c r="U54" s="187"/>
      <c r="V54" s="187"/>
      <c r="W54" s="187"/>
      <c r="X54" s="187"/>
      <c r="Y54" s="187"/>
      <c r="Z54" s="187"/>
      <c r="AA54" s="708"/>
    </row>
    <row r="55" spans="2:27" x14ac:dyDescent="0.2">
      <c r="B55" s="187"/>
      <c r="C55" s="187"/>
      <c r="D55" s="187"/>
      <c r="E55" s="187"/>
      <c r="F55" s="187"/>
      <c r="G55" s="187"/>
      <c r="H55" s="187"/>
      <c r="I55" s="187"/>
      <c r="J55" s="187"/>
      <c r="K55" s="187"/>
      <c r="L55" s="187"/>
      <c r="M55" s="187"/>
      <c r="N55" s="187"/>
      <c r="O55" s="187"/>
      <c r="P55" s="407"/>
      <c r="Q55" s="187"/>
      <c r="R55" s="407"/>
      <c r="S55" s="187"/>
      <c r="T55" s="407"/>
      <c r="U55" s="187"/>
      <c r="V55" s="187"/>
      <c r="W55" s="187"/>
      <c r="X55" s="187"/>
      <c r="Y55" s="187"/>
      <c r="Z55" s="187"/>
      <c r="AA55" s="708"/>
    </row>
    <row r="56" spans="2:27" x14ac:dyDescent="0.2">
      <c r="B56" s="187"/>
      <c r="C56" s="187"/>
      <c r="D56" s="187"/>
      <c r="E56" s="187"/>
      <c r="F56" s="187"/>
      <c r="G56" s="187"/>
      <c r="H56" s="187"/>
      <c r="I56" s="187"/>
      <c r="J56" s="187"/>
      <c r="K56" s="187"/>
      <c r="L56" s="187"/>
      <c r="M56" s="187"/>
      <c r="N56" s="187"/>
      <c r="O56" s="187"/>
      <c r="P56" s="407"/>
      <c r="Q56" s="187"/>
      <c r="R56" s="407"/>
      <c r="S56" s="187"/>
      <c r="T56" s="407"/>
      <c r="U56" s="187"/>
      <c r="V56" s="187"/>
      <c r="W56" s="187"/>
      <c r="X56" s="187"/>
      <c r="Y56" s="187"/>
      <c r="Z56" s="187"/>
      <c r="AA56" s="708"/>
    </row>
    <row r="57" spans="2:27" x14ac:dyDescent="0.2">
      <c r="B57" s="187"/>
      <c r="C57" s="187"/>
      <c r="D57" s="187"/>
      <c r="E57" s="187"/>
      <c r="F57" s="187"/>
      <c r="G57" s="187"/>
      <c r="H57" s="187"/>
      <c r="I57" s="187"/>
      <c r="J57" s="187"/>
      <c r="K57" s="187"/>
      <c r="L57" s="187"/>
      <c r="M57" s="187"/>
      <c r="N57" s="187"/>
      <c r="O57" s="187"/>
      <c r="P57" s="407"/>
      <c r="Q57" s="187"/>
      <c r="R57" s="407"/>
      <c r="S57" s="187"/>
      <c r="T57" s="407"/>
      <c r="U57" s="187"/>
      <c r="V57" s="187"/>
      <c r="W57" s="187"/>
      <c r="X57" s="187"/>
      <c r="Y57" s="187"/>
      <c r="Z57" s="187"/>
      <c r="AA57" s="708"/>
    </row>
    <row r="58" spans="2:27" x14ac:dyDescent="0.2">
      <c r="B58" s="187"/>
      <c r="C58" s="187"/>
      <c r="D58" s="187"/>
      <c r="E58" s="187"/>
      <c r="F58" s="187"/>
      <c r="G58" s="187"/>
      <c r="H58" s="187"/>
      <c r="I58" s="187"/>
      <c r="J58" s="187"/>
      <c r="K58" s="187"/>
      <c r="L58" s="187"/>
      <c r="M58" s="187"/>
      <c r="N58" s="187"/>
      <c r="O58" s="187"/>
      <c r="P58" s="407"/>
      <c r="Q58" s="187"/>
      <c r="R58" s="407"/>
      <c r="S58" s="187"/>
      <c r="T58" s="407"/>
      <c r="U58" s="187"/>
      <c r="V58" s="187"/>
      <c r="W58" s="187"/>
      <c r="X58" s="187"/>
      <c r="Y58" s="187"/>
      <c r="Z58" s="187"/>
      <c r="AA58" s="708"/>
    </row>
    <row r="59" spans="2:27" x14ac:dyDescent="0.2">
      <c r="B59" s="187"/>
      <c r="C59" s="187"/>
      <c r="D59" s="187"/>
      <c r="E59" s="187"/>
      <c r="F59" s="187"/>
      <c r="G59" s="187"/>
      <c r="H59" s="187"/>
      <c r="I59" s="187"/>
      <c r="J59" s="187"/>
      <c r="K59" s="187"/>
      <c r="L59" s="187"/>
      <c r="M59" s="187"/>
      <c r="N59" s="187"/>
      <c r="O59" s="187"/>
      <c r="P59" s="407"/>
      <c r="Q59" s="187"/>
      <c r="R59" s="407"/>
      <c r="S59" s="187"/>
      <c r="T59" s="407"/>
      <c r="U59" s="187"/>
      <c r="V59" s="187"/>
      <c r="W59" s="187"/>
      <c r="X59" s="187"/>
      <c r="Y59" s="187"/>
      <c r="Z59" s="187"/>
      <c r="AA59" s="708"/>
    </row>
    <row r="60" spans="2:27" x14ac:dyDescent="0.2">
      <c r="B60" s="187"/>
      <c r="C60" s="187"/>
      <c r="D60" s="187"/>
      <c r="E60" s="187"/>
      <c r="F60" s="187"/>
      <c r="G60" s="187"/>
      <c r="H60" s="187"/>
      <c r="I60" s="187"/>
      <c r="J60" s="187"/>
      <c r="K60" s="187"/>
      <c r="L60" s="187"/>
      <c r="M60" s="187"/>
      <c r="N60" s="187"/>
      <c r="O60" s="187"/>
      <c r="P60" s="407"/>
      <c r="Q60" s="187"/>
      <c r="R60" s="407"/>
      <c r="S60" s="187"/>
      <c r="T60" s="407"/>
      <c r="U60" s="187"/>
      <c r="V60" s="187"/>
      <c r="W60" s="187"/>
      <c r="X60" s="187"/>
      <c r="Y60" s="187"/>
      <c r="Z60" s="187"/>
      <c r="AA60" s="708"/>
    </row>
    <row r="61" spans="2:27" ht="15.75" thickBot="1" x14ac:dyDescent="0.25">
      <c r="B61" s="187"/>
      <c r="C61" s="187"/>
      <c r="D61" s="187"/>
      <c r="E61" s="187"/>
      <c r="F61" s="187"/>
      <c r="G61" s="187"/>
      <c r="H61" s="187"/>
      <c r="I61" s="187"/>
      <c r="J61" s="187"/>
      <c r="K61" s="187"/>
      <c r="L61" s="187"/>
      <c r="M61" s="187"/>
      <c r="N61" s="187"/>
      <c r="O61" s="187"/>
      <c r="P61" s="407"/>
      <c r="Q61" s="187"/>
      <c r="R61" s="407"/>
      <c r="S61" s="187"/>
      <c r="T61" s="407"/>
      <c r="U61" s="187"/>
      <c r="V61" s="187"/>
      <c r="W61" s="187"/>
      <c r="X61" s="187"/>
      <c r="Y61" s="187"/>
      <c r="Z61" s="187"/>
      <c r="AA61" s="708"/>
    </row>
    <row r="62" spans="2:27" x14ac:dyDescent="0.2">
      <c r="B62" s="187"/>
      <c r="C62" s="187"/>
      <c r="D62" s="187"/>
      <c r="E62" s="187"/>
      <c r="F62" s="187"/>
      <c r="G62" s="187"/>
      <c r="H62" s="187"/>
      <c r="I62" s="675" t="s">
        <v>1804</v>
      </c>
      <c r="J62" s="676"/>
      <c r="K62" s="676"/>
      <c r="L62" s="677"/>
      <c r="M62" s="187"/>
      <c r="N62" s="187"/>
      <c r="O62" s="187"/>
      <c r="P62" s="407"/>
      <c r="Q62" s="187"/>
      <c r="R62" s="407"/>
      <c r="S62" s="187"/>
      <c r="T62" s="407"/>
      <c r="U62" s="187"/>
      <c r="V62" s="187"/>
      <c r="W62" s="187"/>
      <c r="X62" s="187"/>
      <c r="Y62" s="187"/>
      <c r="Z62" s="187"/>
      <c r="AA62" s="708"/>
    </row>
    <row r="63" spans="2:27" x14ac:dyDescent="0.2">
      <c r="B63" s="187"/>
      <c r="C63" s="187"/>
      <c r="D63" s="187"/>
      <c r="E63" s="187"/>
      <c r="F63" s="187"/>
      <c r="G63" s="187"/>
      <c r="H63" s="187"/>
      <c r="I63" s="678"/>
      <c r="J63" s="679"/>
      <c r="K63" s="679"/>
      <c r="L63" s="680"/>
      <c r="M63" s="187"/>
      <c r="N63" s="187"/>
      <c r="O63" s="187"/>
      <c r="P63" s="407"/>
      <c r="Q63" s="187"/>
      <c r="R63" s="407"/>
      <c r="S63" s="187"/>
      <c r="T63" s="407"/>
      <c r="U63" s="187"/>
      <c r="V63" s="187"/>
      <c r="W63" s="187"/>
      <c r="X63" s="187"/>
      <c r="Y63" s="187"/>
      <c r="Z63" s="187"/>
      <c r="AA63" s="708"/>
    </row>
    <row r="64" spans="2:27" ht="15.75" thickBot="1" x14ac:dyDescent="0.25">
      <c r="B64" s="187"/>
      <c r="C64" s="187"/>
      <c r="D64" s="187"/>
      <c r="E64" s="187"/>
      <c r="F64" s="187"/>
      <c r="G64" s="187"/>
      <c r="H64" s="187"/>
      <c r="I64" s="681"/>
      <c r="J64" s="682"/>
      <c r="K64" s="682"/>
      <c r="L64" s="683"/>
      <c r="M64" s="187"/>
      <c r="N64" s="187"/>
      <c r="O64" s="187"/>
      <c r="P64" s="407"/>
      <c r="Q64" s="187"/>
      <c r="R64" s="407"/>
      <c r="S64" s="707" t="s">
        <v>1727</v>
      </c>
      <c r="T64" s="707"/>
      <c r="U64" s="707"/>
      <c r="V64" s="707"/>
      <c r="W64" s="707"/>
      <c r="X64" s="187"/>
      <c r="Y64" s="187"/>
      <c r="Z64" s="187"/>
      <c r="AA64" s="708"/>
    </row>
    <row r="65" spans="2:27" ht="15.75" thickBot="1" x14ac:dyDescent="0.25">
      <c r="B65" s="187"/>
      <c r="C65" s="187"/>
      <c r="D65" s="187"/>
      <c r="E65" s="187"/>
      <c r="F65" s="187"/>
      <c r="G65" s="187"/>
      <c r="H65" s="187"/>
      <c r="I65" s="187"/>
      <c r="J65" s="187"/>
      <c r="K65" s="187"/>
      <c r="L65" s="187"/>
      <c r="M65" s="187"/>
      <c r="N65" s="187"/>
      <c r="O65" s="187"/>
      <c r="P65" s="407"/>
      <c r="Q65" s="187"/>
      <c r="R65" s="407"/>
      <c r="S65" s="707"/>
      <c r="T65" s="707"/>
      <c r="U65" s="707"/>
      <c r="V65" s="707"/>
      <c r="W65" s="707"/>
      <c r="X65" s="187"/>
      <c r="Y65" s="187"/>
      <c r="Z65" s="187"/>
      <c r="AA65" s="708"/>
    </row>
    <row r="66" spans="2:27" x14ac:dyDescent="0.2">
      <c r="B66" s="187"/>
      <c r="C66" s="187"/>
      <c r="D66" s="187"/>
      <c r="E66" s="187"/>
      <c r="F66" s="187"/>
      <c r="G66" s="187"/>
      <c r="H66" s="709" t="s">
        <v>679</v>
      </c>
      <c r="I66" s="710"/>
      <c r="J66" s="709" t="s">
        <v>681</v>
      </c>
      <c r="K66" s="710"/>
      <c r="L66" s="709" t="s">
        <v>682</v>
      </c>
      <c r="M66" s="710"/>
      <c r="N66" s="187"/>
      <c r="O66" s="187"/>
      <c r="P66" s="407"/>
      <c r="Q66" s="187"/>
      <c r="R66" s="407"/>
      <c r="S66" s="187"/>
      <c r="T66" s="407"/>
      <c r="U66" s="187"/>
      <c r="V66" s="187"/>
      <c r="W66" s="187"/>
      <c r="X66" s="187"/>
      <c r="Y66" s="187"/>
      <c r="Z66" s="187"/>
      <c r="AA66" s="708"/>
    </row>
    <row r="67" spans="2:27" x14ac:dyDescent="0.2">
      <c r="B67" s="187"/>
      <c r="C67" s="187"/>
      <c r="D67" s="187"/>
      <c r="E67" s="187"/>
      <c r="F67" s="187"/>
      <c r="G67" s="187"/>
      <c r="H67" s="216" t="s">
        <v>680</v>
      </c>
      <c r="I67" s="217" t="s">
        <v>365</v>
      </c>
      <c r="J67" s="216" t="s">
        <v>680</v>
      </c>
      <c r="K67" s="217" t="s">
        <v>688</v>
      </c>
      <c r="L67" s="216" t="s">
        <v>680</v>
      </c>
      <c r="M67" s="217" t="s">
        <v>689</v>
      </c>
      <c r="N67" s="187"/>
      <c r="O67" s="187"/>
      <c r="P67" s="407"/>
      <c r="Q67" s="187"/>
      <c r="R67" s="407"/>
      <c r="S67" s="187"/>
      <c r="T67" s="407"/>
      <c r="U67" s="187"/>
      <c r="V67" s="187"/>
      <c r="W67" s="187"/>
      <c r="X67" s="187"/>
      <c r="Y67" s="187"/>
      <c r="Z67" s="187"/>
      <c r="AA67" s="708"/>
    </row>
    <row r="68" spans="2:27" ht="15.75" thickBot="1" x14ac:dyDescent="0.25">
      <c r="B68" s="187"/>
      <c r="C68" s="187"/>
      <c r="D68" s="187"/>
      <c r="E68" s="187"/>
      <c r="F68" s="187"/>
      <c r="G68" s="187"/>
      <c r="H68" s="218">
        <f>Table!F115</f>
        <v>52</v>
      </c>
      <c r="I68" s="219">
        <v>1</v>
      </c>
      <c r="J68" s="218">
        <f>Table!H115</f>
        <v>3</v>
      </c>
      <c r="K68" s="219">
        <f>(J68*I68)/H68</f>
        <v>5.7692307692307696E-2</v>
      </c>
      <c r="L68" s="218">
        <f>Table!J115</f>
        <v>49</v>
      </c>
      <c r="M68" s="219">
        <f>I68-K68</f>
        <v>0.94230769230769229</v>
      </c>
      <c r="N68" s="187"/>
      <c r="O68" s="187"/>
      <c r="P68" s="407"/>
      <c r="Q68" s="187"/>
      <c r="R68" s="407"/>
      <c r="S68" s="187"/>
      <c r="T68" s="407"/>
      <c r="U68" s="187"/>
      <c r="V68" s="187"/>
      <c r="W68" s="187"/>
      <c r="X68" s="187"/>
      <c r="Y68" s="187"/>
      <c r="Z68" s="187"/>
      <c r="AA68" s="708"/>
    </row>
    <row r="69" spans="2:27" x14ac:dyDescent="0.2">
      <c r="B69" s="187"/>
      <c r="C69" s="187"/>
      <c r="D69" s="187"/>
      <c r="E69" s="187"/>
      <c r="F69" s="187"/>
      <c r="G69" s="187"/>
      <c r="H69" s="711" t="s">
        <v>684</v>
      </c>
      <c r="I69" s="712"/>
      <c r="J69" s="711" t="s">
        <v>681</v>
      </c>
      <c r="K69" s="712"/>
      <c r="L69" s="711" t="s">
        <v>682</v>
      </c>
      <c r="M69" s="712"/>
      <c r="N69" s="187"/>
      <c r="O69" s="187"/>
      <c r="P69" s="407"/>
      <c r="Q69" s="187"/>
      <c r="R69" s="407"/>
      <c r="S69" s="187"/>
      <c r="T69" s="407"/>
      <c r="U69" s="187"/>
      <c r="V69" s="187"/>
      <c r="W69" s="187"/>
      <c r="X69" s="187"/>
      <c r="Y69" s="187"/>
      <c r="Z69" s="187"/>
      <c r="AA69" s="708"/>
    </row>
    <row r="70" spans="2:27" x14ac:dyDescent="0.2">
      <c r="B70" s="187"/>
      <c r="C70" s="187"/>
      <c r="D70" s="187"/>
      <c r="E70" s="187"/>
      <c r="F70" s="187"/>
      <c r="G70" s="187"/>
      <c r="H70" s="220" t="s">
        <v>680</v>
      </c>
      <c r="I70" s="221" t="s">
        <v>365</v>
      </c>
      <c r="J70" s="220" t="s">
        <v>680</v>
      </c>
      <c r="K70" s="221" t="s">
        <v>365</v>
      </c>
      <c r="L70" s="220" t="s">
        <v>680</v>
      </c>
      <c r="M70" s="221" t="s">
        <v>365</v>
      </c>
      <c r="N70" s="187"/>
      <c r="O70" s="187"/>
      <c r="P70" s="407"/>
      <c r="Q70" s="187"/>
      <c r="R70" s="407"/>
      <c r="S70" s="187"/>
      <c r="T70" s="407"/>
      <c r="U70" s="187"/>
      <c r="V70" s="187"/>
      <c r="W70" s="187"/>
      <c r="X70" s="187"/>
      <c r="Y70" s="187"/>
      <c r="Z70" s="187"/>
      <c r="AA70" s="708"/>
    </row>
    <row r="71" spans="2:27" ht="15.75" thickBot="1" x14ac:dyDescent="0.25">
      <c r="B71" s="187"/>
      <c r="C71" s="187"/>
      <c r="D71" s="187"/>
      <c r="E71" s="187"/>
      <c r="F71" s="187"/>
      <c r="G71" s="187"/>
      <c r="H71" s="222">
        <f>Table!F124</f>
        <v>5</v>
      </c>
      <c r="I71" s="223">
        <v>1</v>
      </c>
      <c r="J71" s="222">
        <f>Table!H124</f>
        <v>0</v>
      </c>
      <c r="K71" s="223">
        <f>(J71*I71)/H71</f>
        <v>0</v>
      </c>
      <c r="L71" s="222">
        <f>Table!J124</f>
        <v>5</v>
      </c>
      <c r="M71" s="223">
        <f>I71-K71</f>
        <v>1</v>
      </c>
      <c r="N71" s="187"/>
      <c r="O71" s="187"/>
      <c r="P71" s="407"/>
      <c r="Q71" s="187"/>
      <c r="R71" s="407"/>
      <c r="S71" s="187"/>
      <c r="T71" s="407"/>
      <c r="U71" s="187"/>
      <c r="V71" s="187"/>
      <c r="W71" s="187"/>
      <c r="X71" s="187"/>
      <c r="Y71" s="187"/>
      <c r="Z71" s="187"/>
      <c r="AA71" s="708"/>
    </row>
    <row r="72" spans="2:27" x14ac:dyDescent="0.2">
      <c r="B72" s="187"/>
      <c r="C72" s="187"/>
      <c r="D72" s="187"/>
      <c r="E72" s="187"/>
      <c r="F72" s="187"/>
      <c r="G72" s="187"/>
      <c r="H72" s="705" t="s">
        <v>687</v>
      </c>
      <c r="I72" s="706"/>
      <c r="J72" s="705" t="s">
        <v>681</v>
      </c>
      <c r="K72" s="706"/>
      <c r="L72" s="705" t="s">
        <v>682</v>
      </c>
      <c r="M72" s="706"/>
      <c r="N72" s="187"/>
      <c r="O72" s="187"/>
      <c r="P72" s="407"/>
      <c r="Q72" s="187"/>
      <c r="R72" s="407"/>
      <c r="S72" s="187"/>
      <c r="T72" s="407"/>
      <c r="U72" s="187"/>
      <c r="V72" s="187"/>
      <c r="W72" s="187"/>
      <c r="X72" s="187"/>
      <c r="Y72" s="187"/>
      <c r="Z72" s="187"/>
      <c r="AA72" s="708"/>
    </row>
    <row r="73" spans="2:27" x14ac:dyDescent="0.2">
      <c r="B73" s="187"/>
      <c r="C73" s="187"/>
      <c r="D73" s="187"/>
      <c r="E73" s="187"/>
      <c r="F73" s="187"/>
      <c r="G73" s="187"/>
      <c r="H73" s="224" t="s">
        <v>680</v>
      </c>
      <c r="I73" s="225" t="s">
        <v>365</v>
      </c>
      <c r="J73" s="224" t="s">
        <v>680</v>
      </c>
      <c r="K73" s="225" t="s">
        <v>365</v>
      </c>
      <c r="L73" s="224" t="s">
        <v>680</v>
      </c>
      <c r="M73" s="225" t="s">
        <v>365</v>
      </c>
      <c r="N73" s="187"/>
      <c r="O73" s="187"/>
      <c r="P73" s="407"/>
      <c r="Q73" s="187"/>
      <c r="R73" s="407"/>
      <c r="S73" s="187"/>
      <c r="T73" s="407"/>
      <c r="U73" s="187"/>
      <c r="V73" s="187"/>
      <c r="W73" s="187"/>
      <c r="X73" s="187"/>
      <c r="Y73" s="187"/>
      <c r="Z73" s="187"/>
      <c r="AA73" s="708"/>
    </row>
    <row r="74" spans="2:27" ht="15.75" thickBot="1" x14ac:dyDescent="0.25">
      <c r="B74" s="187"/>
      <c r="C74" s="187"/>
      <c r="D74" s="187"/>
      <c r="E74" s="187"/>
      <c r="F74" s="187"/>
      <c r="G74" s="187"/>
      <c r="H74" s="226">
        <f>Table!F133</f>
        <v>3</v>
      </c>
      <c r="I74" s="227">
        <v>1</v>
      </c>
      <c r="J74" s="226">
        <f>Table!H133</f>
        <v>0</v>
      </c>
      <c r="K74" s="227">
        <f>(J74*I74)/H74</f>
        <v>0</v>
      </c>
      <c r="L74" s="226">
        <f>Table!J133</f>
        <v>3</v>
      </c>
      <c r="M74" s="227">
        <f>I74-K74</f>
        <v>1</v>
      </c>
      <c r="N74" s="187"/>
      <c r="O74" s="187"/>
      <c r="P74" s="407"/>
      <c r="Q74" s="187"/>
      <c r="R74" s="407"/>
      <c r="S74" s="187"/>
      <c r="T74" s="407"/>
      <c r="U74" s="187"/>
      <c r="V74" s="187"/>
      <c r="W74" s="187"/>
      <c r="X74" s="187"/>
      <c r="Y74" s="187"/>
      <c r="Z74" s="187"/>
      <c r="AA74" s="708"/>
    </row>
    <row r="75" spans="2:27" x14ac:dyDescent="0.2">
      <c r="B75" s="187"/>
      <c r="C75" s="187"/>
      <c r="D75" s="187"/>
      <c r="E75" s="187"/>
      <c r="F75" s="187"/>
      <c r="G75" s="187"/>
      <c r="H75" s="187"/>
      <c r="I75" s="187"/>
      <c r="J75" s="187"/>
      <c r="K75" s="187"/>
      <c r="L75" s="187"/>
      <c r="M75" s="187"/>
      <c r="N75" s="187"/>
      <c r="O75" s="187"/>
      <c r="P75" s="407"/>
      <c r="Q75" s="187"/>
      <c r="R75" s="407"/>
      <c r="S75" s="187"/>
      <c r="T75" s="187"/>
      <c r="U75" s="187"/>
      <c r="V75" s="187"/>
      <c r="W75" s="187"/>
      <c r="X75" s="187"/>
      <c r="Y75" s="187"/>
      <c r="Z75" s="187"/>
      <c r="AA75" s="708"/>
    </row>
    <row r="76" spans="2:27" x14ac:dyDescent="0.2">
      <c r="B76" s="187"/>
      <c r="C76" s="187"/>
      <c r="D76" s="187"/>
      <c r="E76" s="187"/>
      <c r="F76" s="187"/>
      <c r="G76" s="187"/>
      <c r="H76" s="187"/>
      <c r="I76" s="187"/>
      <c r="J76" s="187"/>
      <c r="K76" s="187"/>
      <c r="L76" s="187"/>
      <c r="M76" s="187"/>
      <c r="N76" s="187"/>
      <c r="O76" s="187"/>
      <c r="P76" s="407"/>
      <c r="Q76" s="187"/>
      <c r="R76" s="407"/>
      <c r="S76" s="187"/>
      <c r="T76" s="187"/>
      <c r="U76" s="187"/>
      <c r="V76" s="187"/>
      <c r="W76" s="187"/>
      <c r="X76" s="187"/>
      <c r="Y76" s="187"/>
      <c r="Z76" s="187"/>
      <c r="AA76" s="708"/>
    </row>
    <row r="77" spans="2:27" x14ac:dyDescent="0.2">
      <c r="B77" s="187"/>
      <c r="C77" s="187"/>
      <c r="D77" s="187"/>
      <c r="E77" s="187"/>
      <c r="F77" s="187"/>
      <c r="G77" s="187"/>
      <c r="H77" s="187"/>
      <c r="I77" s="187"/>
      <c r="J77" s="187"/>
      <c r="K77" s="187"/>
      <c r="L77" s="187"/>
      <c r="M77" s="187"/>
      <c r="N77" s="187"/>
      <c r="O77" s="187"/>
      <c r="P77" s="407"/>
      <c r="Q77" s="187"/>
      <c r="R77" s="407"/>
      <c r="S77" s="187"/>
      <c r="T77" s="187"/>
      <c r="U77" s="187"/>
      <c r="V77" s="187"/>
      <c r="W77" s="187"/>
      <c r="X77" s="187"/>
      <c r="Y77" s="187"/>
      <c r="Z77" s="187"/>
      <c r="AA77" s="708"/>
    </row>
    <row r="78" spans="2:27" x14ac:dyDescent="0.2">
      <c r="B78" s="187"/>
      <c r="C78" s="187"/>
      <c r="D78" s="187"/>
      <c r="E78" s="187"/>
      <c r="F78" s="187"/>
      <c r="G78" s="187"/>
      <c r="H78" s="187"/>
      <c r="I78" s="187"/>
      <c r="J78" s="187"/>
      <c r="K78" s="187"/>
      <c r="L78" s="187"/>
      <c r="M78" s="187"/>
      <c r="N78" s="187"/>
      <c r="O78" s="187"/>
      <c r="P78" s="407"/>
      <c r="Q78" s="187"/>
      <c r="R78" s="407"/>
      <c r="S78" s="187"/>
      <c r="T78" s="187"/>
      <c r="U78" s="187"/>
      <c r="V78" s="187"/>
      <c r="W78" s="187"/>
      <c r="X78" s="187"/>
      <c r="Y78" s="187"/>
      <c r="Z78" s="187"/>
      <c r="AA78" s="708"/>
    </row>
    <row r="79" spans="2:27" x14ac:dyDescent="0.2">
      <c r="B79" s="187"/>
      <c r="C79" s="187"/>
      <c r="D79" s="187"/>
      <c r="E79" s="187"/>
      <c r="F79" s="187"/>
      <c r="G79" s="187"/>
      <c r="H79" s="187"/>
      <c r="I79" s="187"/>
      <c r="J79" s="187"/>
      <c r="K79" s="187"/>
      <c r="L79" s="187"/>
      <c r="M79" s="187"/>
      <c r="N79" s="187"/>
      <c r="O79" s="187"/>
      <c r="P79" s="407"/>
      <c r="Q79" s="187"/>
      <c r="R79" s="407"/>
      <c r="S79" s="187"/>
      <c r="T79" s="187"/>
      <c r="U79" s="187"/>
      <c r="V79" s="187"/>
      <c r="W79" s="187"/>
      <c r="X79" s="187"/>
      <c r="Y79" s="187"/>
      <c r="Z79" s="187"/>
      <c r="AA79" s="708"/>
    </row>
    <row r="80" spans="2:27" x14ac:dyDescent="0.2">
      <c r="B80" s="187"/>
      <c r="C80" s="187"/>
      <c r="D80" s="187"/>
      <c r="E80" s="187"/>
      <c r="F80" s="187"/>
      <c r="G80" s="187"/>
      <c r="H80" s="187"/>
      <c r="I80" s="187"/>
      <c r="J80" s="187"/>
      <c r="K80" s="187"/>
      <c r="L80" s="187"/>
      <c r="M80" s="187"/>
      <c r="N80" s="187"/>
      <c r="O80" s="187"/>
      <c r="P80" s="407"/>
      <c r="Q80" s="187"/>
      <c r="R80" s="407"/>
      <c r="S80" s="187"/>
      <c r="T80" s="187"/>
      <c r="U80" s="187"/>
      <c r="V80" s="187"/>
      <c r="W80" s="187"/>
      <c r="X80" s="187"/>
      <c r="Y80" s="187"/>
      <c r="Z80" s="187"/>
      <c r="AA80" s="708"/>
    </row>
    <row r="81" spans="2:27" x14ac:dyDescent="0.2">
      <c r="B81" s="187"/>
      <c r="C81" s="187"/>
      <c r="D81" s="187"/>
      <c r="E81" s="187"/>
      <c r="F81" s="187"/>
      <c r="G81" s="187"/>
      <c r="H81" s="187"/>
      <c r="I81" s="187"/>
      <c r="J81" s="187"/>
      <c r="K81" s="187"/>
      <c r="L81" s="187"/>
      <c r="M81" s="187"/>
      <c r="N81" s="187"/>
      <c r="O81" s="187"/>
      <c r="P81" s="407"/>
      <c r="Q81" s="187"/>
      <c r="R81" s="407"/>
      <c r="S81" s="187"/>
      <c r="T81" s="187"/>
      <c r="U81" s="187"/>
      <c r="V81" s="187"/>
      <c r="W81" s="187"/>
      <c r="X81" s="187"/>
      <c r="Y81" s="187"/>
      <c r="Z81" s="187"/>
      <c r="AA81" s="708"/>
    </row>
    <row r="82" spans="2:27" x14ac:dyDescent="0.2">
      <c r="B82" s="187"/>
      <c r="C82" s="187"/>
      <c r="D82" s="187"/>
      <c r="E82" s="187"/>
      <c r="F82" s="187"/>
      <c r="G82" s="187"/>
      <c r="H82" s="187"/>
      <c r="I82" s="187"/>
      <c r="J82" s="187"/>
      <c r="K82" s="187"/>
      <c r="L82" s="187"/>
      <c r="M82" s="187"/>
      <c r="N82" s="187"/>
      <c r="O82" s="187"/>
      <c r="P82" s="407"/>
      <c r="Q82" s="187"/>
      <c r="R82" s="407"/>
      <c r="S82" s="187"/>
      <c r="T82" s="187"/>
      <c r="U82" s="187"/>
      <c r="V82" s="187"/>
      <c r="W82" s="187"/>
      <c r="X82" s="187"/>
      <c r="Y82" s="187"/>
      <c r="Z82" s="187"/>
      <c r="AA82" s="708"/>
    </row>
    <row r="83" spans="2:27" x14ac:dyDescent="0.2">
      <c r="B83" s="187"/>
      <c r="C83" s="187"/>
      <c r="D83" s="187"/>
      <c r="E83" s="187"/>
      <c r="F83" s="187"/>
      <c r="G83" s="187"/>
      <c r="H83" s="187"/>
      <c r="I83" s="187"/>
      <c r="J83" s="187"/>
      <c r="K83" s="187"/>
      <c r="L83" s="187"/>
      <c r="M83" s="187"/>
      <c r="N83" s="187"/>
      <c r="O83" s="187"/>
      <c r="P83" s="407"/>
      <c r="Q83" s="187"/>
      <c r="R83" s="407"/>
      <c r="S83" s="187"/>
      <c r="T83" s="187"/>
      <c r="U83" s="187"/>
      <c r="V83" s="187"/>
      <c r="W83" s="187"/>
      <c r="X83" s="187"/>
      <c r="Y83" s="187"/>
      <c r="Z83" s="187"/>
      <c r="AA83" s="708"/>
    </row>
    <row r="84" spans="2:27" ht="15" customHeight="1" x14ac:dyDescent="0.2">
      <c r="B84" s="187"/>
      <c r="C84" s="187"/>
      <c r="D84" s="187"/>
      <c r="E84" s="187"/>
      <c r="F84" s="187"/>
      <c r="G84" s="187"/>
      <c r="H84" s="187"/>
      <c r="I84" s="187"/>
      <c r="J84" s="187"/>
      <c r="K84" s="187"/>
      <c r="L84" s="187"/>
      <c r="M84" s="187"/>
      <c r="N84" s="187"/>
      <c r="O84" s="187"/>
      <c r="P84" s="407"/>
      <c r="Q84" s="187"/>
      <c r="R84" s="407"/>
      <c r="S84" s="187"/>
      <c r="T84" s="187"/>
      <c r="U84" s="187"/>
      <c r="V84" s="187"/>
      <c r="W84" s="187"/>
      <c r="X84" s="187"/>
      <c r="Y84" s="187"/>
      <c r="Z84" s="187"/>
      <c r="AA84" s="708"/>
    </row>
    <row r="85" spans="2:27" x14ac:dyDescent="0.2">
      <c r="B85" s="187"/>
      <c r="C85" s="187"/>
      <c r="D85" s="187"/>
      <c r="E85" s="187"/>
      <c r="F85" s="187"/>
      <c r="G85" s="187"/>
      <c r="H85" s="187"/>
      <c r="I85" s="187"/>
      <c r="J85" s="187"/>
      <c r="K85" s="187"/>
      <c r="L85" s="187"/>
      <c r="M85" s="187"/>
      <c r="N85" s="187"/>
      <c r="O85" s="187"/>
      <c r="P85" s="407"/>
      <c r="Q85" s="187"/>
      <c r="R85" s="407"/>
      <c r="S85" s="187"/>
      <c r="T85" s="187"/>
      <c r="U85" s="187"/>
      <c r="V85" s="187"/>
      <c r="W85" s="187"/>
      <c r="X85" s="187"/>
      <c r="Y85" s="187"/>
      <c r="Z85" s="187"/>
      <c r="AA85" s="708"/>
    </row>
    <row r="86" spans="2:27" ht="15.75" thickBot="1" x14ac:dyDescent="0.25">
      <c r="B86" s="187"/>
      <c r="C86" s="187"/>
      <c r="D86" s="187"/>
      <c r="E86" s="187"/>
      <c r="F86" s="187"/>
      <c r="G86" s="187"/>
      <c r="H86" s="187"/>
      <c r="I86" s="187"/>
      <c r="J86" s="187"/>
      <c r="K86" s="187"/>
      <c r="L86" s="187"/>
      <c r="M86" s="187"/>
      <c r="N86" s="187"/>
      <c r="O86" s="187"/>
      <c r="P86" s="407"/>
      <c r="Q86" s="187"/>
      <c r="R86" s="407"/>
      <c r="S86" s="187"/>
      <c r="T86" s="187"/>
      <c r="U86" s="187"/>
      <c r="V86" s="187"/>
      <c r="W86" s="187"/>
      <c r="X86" s="187"/>
      <c r="Y86" s="187"/>
      <c r="Z86" s="187"/>
      <c r="AA86" s="708"/>
    </row>
    <row r="87" spans="2:27" ht="15" customHeight="1" x14ac:dyDescent="0.2">
      <c r="B87" s="187"/>
      <c r="C87" s="187"/>
      <c r="D87" s="187"/>
      <c r="E87" s="187"/>
      <c r="F87" s="187"/>
      <c r="G87" s="187"/>
      <c r="H87" s="187"/>
      <c r="I87" s="675" t="s">
        <v>2209</v>
      </c>
      <c r="J87" s="676"/>
      <c r="K87" s="676"/>
      <c r="L87" s="677"/>
      <c r="M87" s="187"/>
      <c r="N87" s="187"/>
      <c r="O87" s="187"/>
      <c r="P87" s="407"/>
      <c r="Q87" s="187"/>
      <c r="R87" s="407"/>
      <c r="S87" s="187"/>
      <c r="T87" s="187"/>
      <c r="U87" s="675" t="s">
        <v>2210</v>
      </c>
      <c r="V87" s="676"/>
      <c r="W87" s="676"/>
      <c r="X87" s="677"/>
      <c r="Y87" s="187"/>
      <c r="Z87" s="187"/>
      <c r="AA87" s="708"/>
    </row>
    <row r="88" spans="2:27" ht="15" customHeight="1" x14ac:dyDescent="0.2">
      <c r="B88" s="187"/>
      <c r="C88" s="187"/>
      <c r="D88" s="187"/>
      <c r="E88" s="187"/>
      <c r="F88" s="187"/>
      <c r="G88" s="187"/>
      <c r="H88" s="187"/>
      <c r="I88" s="678"/>
      <c r="J88" s="679"/>
      <c r="K88" s="679"/>
      <c r="L88" s="680"/>
      <c r="M88" s="187"/>
      <c r="N88" s="187"/>
      <c r="O88" s="187"/>
      <c r="P88" s="407"/>
      <c r="Q88" s="187"/>
      <c r="R88" s="407"/>
      <c r="S88" s="187"/>
      <c r="T88" s="187"/>
      <c r="U88" s="678"/>
      <c r="V88" s="679"/>
      <c r="W88" s="679"/>
      <c r="X88" s="680"/>
      <c r="Y88" s="187"/>
      <c r="Z88" s="187"/>
      <c r="AA88" s="708"/>
    </row>
    <row r="89" spans="2:27" ht="15.75" customHeight="1" thickBot="1" x14ac:dyDescent="0.25">
      <c r="B89" s="187"/>
      <c r="C89" s="187"/>
      <c r="D89" s="187"/>
      <c r="E89" s="187"/>
      <c r="F89" s="187"/>
      <c r="G89" s="187"/>
      <c r="H89" s="187"/>
      <c r="I89" s="681"/>
      <c r="J89" s="682"/>
      <c r="K89" s="682"/>
      <c r="L89" s="683"/>
      <c r="M89" s="187"/>
      <c r="N89" s="187"/>
      <c r="O89" s="187"/>
      <c r="P89" s="407"/>
      <c r="Q89" s="187"/>
      <c r="R89" s="407"/>
      <c r="S89" s="187"/>
      <c r="T89" s="187"/>
      <c r="U89" s="681"/>
      <c r="V89" s="682"/>
      <c r="W89" s="682"/>
      <c r="X89" s="683"/>
      <c r="Y89" s="187"/>
      <c r="Z89" s="187"/>
      <c r="AA89" s="708"/>
    </row>
    <row r="90" spans="2:27" ht="15.75" thickBot="1" x14ac:dyDescent="0.25">
      <c r="B90" s="187"/>
      <c r="C90" s="187"/>
      <c r="D90" s="187"/>
      <c r="E90" s="187"/>
      <c r="F90" s="187"/>
      <c r="G90" s="187"/>
      <c r="H90" s="187"/>
      <c r="I90" s="187"/>
      <c r="J90" s="187"/>
      <c r="K90" s="187"/>
      <c r="L90" s="187"/>
      <c r="M90" s="187"/>
      <c r="N90" s="187"/>
      <c r="O90" s="187"/>
      <c r="P90" s="407"/>
      <c r="Q90" s="187"/>
      <c r="R90" s="407"/>
      <c r="S90" s="187"/>
      <c r="T90" s="187"/>
      <c r="U90" s="187"/>
      <c r="V90" s="187"/>
      <c r="W90" s="187"/>
      <c r="X90" s="187"/>
      <c r="Y90" s="187"/>
      <c r="Z90" s="187"/>
      <c r="AA90" s="708"/>
    </row>
    <row r="91" spans="2:27" x14ac:dyDescent="0.2">
      <c r="B91" s="187"/>
      <c r="C91" s="187"/>
      <c r="D91" s="187"/>
      <c r="E91" s="187"/>
      <c r="F91" s="187"/>
      <c r="G91" s="187"/>
      <c r="H91" s="709" t="s">
        <v>679</v>
      </c>
      <c r="I91" s="710"/>
      <c r="J91" s="709" t="s">
        <v>681</v>
      </c>
      <c r="K91" s="710"/>
      <c r="L91" s="709" t="s">
        <v>682</v>
      </c>
      <c r="M91" s="710"/>
      <c r="N91" s="187"/>
      <c r="O91" s="187"/>
      <c r="P91" s="407"/>
      <c r="Q91" s="187"/>
      <c r="R91" s="407"/>
      <c r="S91" s="187"/>
      <c r="T91" s="709" t="s">
        <v>679</v>
      </c>
      <c r="U91" s="710"/>
      <c r="V91" s="709" t="s">
        <v>681</v>
      </c>
      <c r="W91" s="710"/>
      <c r="X91" s="709" t="s">
        <v>682</v>
      </c>
      <c r="Y91" s="710"/>
      <c r="Z91" s="187"/>
      <c r="AA91" s="708"/>
    </row>
    <row r="92" spans="2:27" x14ac:dyDescent="0.2">
      <c r="B92" s="187"/>
      <c r="C92" s="187"/>
      <c r="D92" s="187"/>
      <c r="E92" s="187"/>
      <c r="F92" s="187"/>
      <c r="G92" s="187"/>
      <c r="H92" s="216" t="s">
        <v>680</v>
      </c>
      <c r="I92" s="217" t="s">
        <v>365</v>
      </c>
      <c r="J92" s="216" t="s">
        <v>680</v>
      </c>
      <c r="K92" s="217" t="s">
        <v>688</v>
      </c>
      <c r="L92" s="216" t="s">
        <v>680</v>
      </c>
      <c r="M92" s="217" t="s">
        <v>689</v>
      </c>
      <c r="N92" s="187"/>
      <c r="O92" s="187"/>
      <c r="P92" s="407"/>
      <c r="Q92" s="187"/>
      <c r="R92" s="407"/>
      <c r="S92" s="187"/>
      <c r="T92" s="216" t="s">
        <v>680</v>
      </c>
      <c r="U92" s="217" t="s">
        <v>365</v>
      </c>
      <c r="V92" s="216" t="s">
        <v>680</v>
      </c>
      <c r="W92" s="217" t="s">
        <v>688</v>
      </c>
      <c r="X92" s="216" t="s">
        <v>680</v>
      </c>
      <c r="Y92" s="217" t="s">
        <v>689</v>
      </c>
      <c r="Z92" s="187"/>
      <c r="AA92" s="708"/>
    </row>
    <row r="93" spans="2:27" ht="15.75" thickBot="1" x14ac:dyDescent="0.25">
      <c r="B93" s="187"/>
      <c r="C93" s="187"/>
      <c r="D93" s="187"/>
      <c r="E93" s="187"/>
      <c r="F93" s="187"/>
      <c r="G93" s="187"/>
      <c r="H93" s="218">
        <f>Table!Z10</f>
        <v>20</v>
      </c>
      <c r="I93" s="219">
        <v>1</v>
      </c>
      <c r="J93" s="218">
        <f>Table!AB10</f>
        <v>2</v>
      </c>
      <c r="K93" s="219">
        <f>(J93*I93)/H93</f>
        <v>0.1</v>
      </c>
      <c r="L93" s="218">
        <f>Table!AD10</f>
        <v>18</v>
      </c>
      <c r="M93" s="219">
        <f>I93-K93</f>
        <v>0.9</v>
      </c>
      <c r="N93" s="187"/>
      <c r="O93" s="187"/>
      <c r="P93" s="407"/>
      <c r="Q93" s="187"/>
      <c r="R93" s="407"/>
      <c r="S93" s="187"/>
      <c r="T93" s="218">
        <f>Table!Z36</f>
        <v>20</v>
      </c>
      <c r="U93" s="219">
        <v>1</v>
      </c>
      <c r="V93" s="218">
        <v>0</v>
      </c>
      <c r="W93" s="219">
        <f>(V93*U93)/T93</f>
        <v>0</v>
      </c>
      <c r="X93" s="218">
        <f>Table!AD36</f>
        <v>20</v>
      </c>
      <c r="Y93" s="219">
        <f>U93-W93</f>
        <v>1</v>
      </c>
      <c r="Z93" s="187"/>
      <c r="AA93" s="708"/>
    </row>
    <row r="94" spans="2:27" x14ac:dyDescent="0.2">
      <c r="B94" s="187"/>
      <c r="C94" s="187"/>
      <c r="D94" s="187"/>
      <c r="E94" s="187"/>
      <c r="F94" s="187"/>
      <c r="G94" s="187"/>
      <c r="H94" s="711" t="s">
        <v>684</v>
      </c>
      <c r="I94" s="712"/>
      <c r="J94" s="711" t="s">
        <v>681</v>
      </c>
      <c r="K94" s="712"/>
      <c r="L94" s="711" t="s">
        <v>682</v>
      </c>
      <c r="M94" s="712"/>
      <c r="N94" s="187"/>
      <c r="O94" s="187"/>
      <c r="P94" s="407"/>
      <c r="Q94" s="187"/>
      <c r="R94" s="407"/>
      <c r="S94" s="187"/>
      <c r="T94" s="711" t="s">
        <v>684</v>
      </c>
      <c r="U94" s="712"/>
      <c r="V94" s="711" t="s">
        <v>681</v>
      </c>
      <c r="W94" s="712"/>
      <c r="X94" s="711" t="s">
        <v>682</v>
      </c>
      <c r="Y94" s="712"/>
      <c r="Z94" s="187"/>
      <c r="AA94" s="708"/>
    </row>
    <row r="95" spans="2:27" x14ac:dyDescent="0.2">
      <c r="B95" s="187"/>
      <c r="C95" s="187"/>
      <c r="D95" s="187"/>
      <c r="E95" s="187"/>
      <c r="F95" s="187"/>
      <c r="G95" s="187"/>
      <c r="H95" s="220" t="s">
        <v>680</v>
      </c>
      <c r="I95" s="221" t="s">
        <v>365</v>
      </c>
      <c r="J95" s="220" t="s">
        <v>680</v>
      </c>
      <c r="K95" s="221" t="s">
        <v>365</v>
      </c>
      <c r="L95" s="220" t="s">
        <v>680</v>
      </c>
      <c r="M95" s="221" t="s">
        <v>365</v>
      </c>
      <c r="N95" s="187"/>
      <c r="O95" s="187"/>
      <c r="P95" s="407"/>
      <c r="Q95" s="187"/>
      <c r="R95" s="407"/>
      <c r="S95" s="187"/>
      <c r="T95" s="220" t="s">
        <v>680</v>
      </c>
      <c r="U95" s="221" t="s">
        <v>365</v>
      </c>
      <c r="V95" s="220" t="s">
        <v>680</v>
      </c>
      <c r="W95" s="221" t="s">
        <v>365</v>
      </c>
      <c r="X95" s="220" t="s">
        <v>680</v>
      </c>
      <c r="Y95" s="221" t="s">
        <v>365</v>
      </c>
      <c r="Z95" s="187"/>
      <c r="AA95" s="708"/>
    </row>
    <row r="96" spans="2:27" ht="15.75" thickBot="1" x14ac:dyDescent="0.25">
      <c r="B96" s="187"/>
      <c r="C96" s="187"/>
      <c r="D96" s="187"/>
      <c r="E96" s="187"/>
      <c r="F96" s="187"/>
      <c r="G96" s="187"/>
      <c r="H96" s="222">
        <f>Table!Z19</f>
        <v>1</v>
      </c>
      <c r="I96" s="223">
        <v>1</v>
      </c>
      <c r="J96" s="222">
        <f>Table!AB19</f>
        <v>1</v>
      </c>
      <c r="K96" s="223">
        <f>(J96*I96)/H96</f>
        <v>1</v>
      </c>
      <c r="L96" s="222" t="e">
        <f>Table!#REF!</f>
        <v>#REF!</v>
      </c>
      <c r="M96" s="223">
        <f>I96-K96</f>
        <v>0</v>
      </c>
      <c r="N96" s="187"/>
      <c r="O96" s="187"/>
      <c r="P96" s="407"/>
      <c r="Q96" s="187"/>
      <c r="R96" s="407"/>
      <c r="S96" s="187"/>
      <c r="T96" s="222">
        <f>Table!R149</f>
        <v>0</v>
      </c>
      <c r="U96" s="223">
        <v>1</v>
      </c>
      <c r="V96" s="222">
        <f>Table!T149</f>
        <v>0</v>
      </c>
      <c r="W96" s="223" t="e">
        <f>(V96*U96)/T96</f>
        <v>#DIV/0!</v>
      </c>
      <c r="X96" s="222">
        <f>Table!V149</f>
        <v>0</v>
      </c>
      <c r="Y96" s="223" t="e">
        <f>U96-W96</f>
        <v>#DIV/0!</v>
      </c>
      <c r="Z96" s="187"/>
      <c r="AA96" s="708"/>
    </row>
    <row r="97" spans="2:27" x14ac:dyDescent="0.2">
      <c r="B97" s="187"/>
      <c r="C97" s="187"/>
      <c r="D97" s="187"/>
      <c r="E97" s="187"/>
      <c r="F97" s="187"/>
      <c r="G97" s="187"/>
      <c r="H97" s="705" t="s">
        <v>687</v>
      </c>
      <c r="I97" s="706"/>
      <c r="J97" s="705" t="s">
        <v>681</v>
      </c>
      <c r="K97" s="706"/>
      <c r="L97" s="705" t="s">
        <v>682</v>
      </c>
      <c r="M97" s="706"/>
      <c r="N97" s="187"/>
      <c r="O97" s="187"/>
      <c r="P97" s="407"/>
      <c r="Q97" s="187"/>
      <c r="R97" s="407"/>
      <c r="S97" s="187"/>
      <c r="T97" s="705" t="s">
        <v>687</v>
      </c>
      <c r="U97" s="706"/>
      <c r="V97" s="705" t="s">
        <v>681</v>
      </c>
      <c r="W97" s="706"/>
      <c r="X97" s="705" t="s">
        <v>682</v>
      </c>
      <c r="Y97" s="706"/>
      <c r="Z97" s="187"/>
      <c r="AA97" s="708"/>
    </row>
    <row r="98" spans="2:27" x14ac:dyDescent="0.2">
      <c r="B98" s="187"/>
      <c r="C98" s="187"/>
      <c r="D98" s="187"/>
      <c r="E98" s="187"/>
      <c r="F98" s="187"/>
      <c r="G98" s="187"/>
      <c r="H98" s="224" t="s">
        <v>680</v>
      </c>
      <c r="I98" s="225" t="s">
        <v>365</v>
      </c>
      <c r="J98" s="224" t="s">
        <v>680</v>
      </c>
      <c r="K98" s="225" t="s">
        <v>365</v>
      </c>
      <c r="L98" s="224" t="s">
        <v>680</v>
      </c>
      <c r="M98" s="225" t="s">
        <v>365</v>
      </c>
      <c r="N98" s="187"/>
      <c r="O98" s="187"/>
      <c r="P98" s="407"/>
      <c r="Q98" s="187"/>
      <c r="R98" s="407"/>
      <c r="S98" s="187"/>
      <c r="T98" s="224" t="s">
        <v>680</v>
      </c>
      <c r="U98" s="225" t="s">
        <v>365</v>
      </c>
      <c r="V98" s="224" t="s">
        <v>680</v>
      </c>
      <c r="W98" s="225" t="s">
        <v>365</v>
      </c>
      <c r="X98" s="224" t="s">
        <v>680</v>
      </c>
      <c r="Y98" s="225" t="s">
        <v>365</v>
      </c>
      <c r="Z98" s="187"/>
      <c r="AA98" s="708"/>
    </row>
    <row r="99" spans="2:27" ht="15.75" thickBot="1" x14ac:dyDescent="0.25">
      <c r="B99" s="187"/>
      <c r="C99" s="187"/>
      <c r="D99" s="187"/>
      <c r="E99" s="187"/>
      <c r="F99" s="187"/>
      <c r="G99" s="187"/>
      <c r="H99" s="226" t="e">
        <f>Table!#REF!</f>
        <v>#REF!</v>
      </c>
      <c r="I99" s="227">
        <v>1</v>
      </c>
      <c r="J99" s="226" t="e">
        <f>Table!#REF!</f>
        <v>#REF!</v>
      </c>
      <c r="K99" s="227" t="e">
        <f>(J99*I99)/H99</f>
        <v>#REF!</v>
      </c>
      <c r="L99" s="226" t="e">
        <f>Table!#REF!</f>
        <v>#REF!</v>
      </c>
      <c r="M99" s="227" t="e">
        <f>I99-K99</f>
        <v>#REF!</v>
      </c>
      <c r="N99" s="187"/>
      <c r="O99" s="187"/>
      <c r="P99" s="407"/>
      <c r="Q99" s="187"/>
      <c r="R99" s="407"/>
      <c r="S99" s="187"/>
      <c r="T99" s="226">
        <f>Table!R158</f>
        <v>0</v>
      </c>
      <c r="U99" s="227">
        <v>1</v>
      </c>
      <c r="V99" s="226">
        <f>Table!T158</f>
        <v>0</v>
      </c>
      <c r="W99" s="227" t="e">
        <f>(V99*U99)/T99</f>
        <v>#DIV/0!</v>
      </c>
      <c r="X99" s="226">
        <f>Table!V158</f>
        <v>0</v>
      </c>
      <c r="Y99" s="227" t="e">
        <f>U99-W99</f>
        <v>#DIV/0!</v>
      </c>
      <c r="Z99" s="187"/>
      <c r="AA99" s="708"/>
    </row>
    <row r="100" spans="2:27" x14ac:dyDescent="0.2">
      <c r="B100" s="187"/>
      <c r="C100" s="187"/>
      <c r="D100" s="187"/>
      <c r="E100" s="187"/>
      <c r="F100" s="187"/>
      <c r="G100" s="187"/>
      <c r="H100" s="187"/>
      <c r="I100" s="187"/>
      <c r="J100" s="187"/>
      <c r="K100" s="187"/>
      <c r="L100" s="187"/>
      <c r="M100" s="187"/>
      <c r="N100" s="187"/>
      <c r="O100" s="187"/>
      <c r="P100" s="407"/>
      <c r="Q100" s="187"/>
      <c r="R100" s="407"/>
      <c r="S100" s="187"/>
      <c r="T100" s="187"/>
      <c r="U100" s="187"/>
      <c r="V100" s="187"/>
      <c r="W100" s="187"/>
      <c r="X100" s="187"/>
      <c r="Y100" s="187"/>
      <c r="Z100" s="187"/>
      <c r="AA100" s="708"/>
    </row>
    <row r="101" spans="2:27" x14ac:dyDescent="0.2">
      <c r="B101" s="187"/>
      <c r="C101" s="187"/>
      <c r="D101" s="187"/>
      <c r="E101" s="187"/>
      <c r="F101" s="187"/>
      <c r="G101" s="187"/>
      <c r="H101" s="187"/>
      <c r="I101" s="187"/>
      <c r="J101" s="187"/>
      <c r="K101" s="187"/>
      <c r="L101" s="187"/>
      <c r="M101" s="187"/>
      <c r="N101" s="187"/>
      <c r="O101" s="187"/>
      <c r="P101" s="407"/>
      <c r="Q101" s="187"/>
      <c r="R101" s="407"/>
      <c r="S101" s="187"/>
      <c r="T101" s="187"/>
      <c r="U101" s="187"/>
      <c r="V101" s="187"/>
      <c r="W101" s="187"/>
      <c r="X101" s="187"/>
      <c r="Y101" s="187"/>
      <c r="Z101" s="187"/>
      <c r="AA101" s="708"/>
    </row>
    <row r="102" spans="2:27" x14ac:dyDescent="0.2">
      <c r="B102" s="187"/>
      <c r="C102" s="187"/>
      <c r="D102" s="187"/>
      <c r="E102" s="187"/>
      <c r="F102" s="187"/>
      <c r="G102" s="187"/>
      <c r="H102" s="187"/>
      <c r="I102" s="187"/>
      <c r="J102" s="187"/>
      <c r="K102" s="187"/>
      <c r="L102" s="187"/>
      <c r="M102" s="187"/>
      <c r="N102" s="187"/>
      <c r="O102" s="187"/>
      <c r="P102" s="407"/>
      <c r="Q102" s="187"/>
      <c r="R102" s="407"/>
      <c r="S102" s="187"/>
      <c r="T102" s="187"/>
      <c r="U102" s="187"/>
      <c r="V102" s="187"/>
      <c r="W102" s="187"/>
      <c r="X102" s="187"/>
      <c r="Y102" s="187"/>
      <c r="Z102" s="187"/>
      <c r="AA102" s="708"/>
    </row>
    <row r="103" spans="2:27" x14ac:dyDescent="0.2">
      <c r="B103" s="187"/>
      <c r="C103" s="187"/>
      <c r="D103" s="187"/>
      <c r="E103" s="187"/>
      <c r="F103" s="187"/>
      <c r="G103" s="187"/>
      <c r="H103" s="187"/>
      <c r="I103" s="187"/>
      <c r="J103" s="187"/>
      <c r="K103" s="187"/>
      <c r="L103" s="187"/>
      <c r="M103" s="187"/>
      <c r="N103" s="187"/>
      <c r="O103" s="187"/>
      <c r="P103" s="407"/>
      <c r="Q103" s="187"/>
      <c r="R103" s="407"/>
      <c r="S103" s="187"/>
      <c r="T103" s="187"/>
      <c r="U103" s="187"/>
      <c r="V103" s="187"/>
      <c r="W103" s="187"/>
      <c r="X103" s="187"/>
      <c r="Y103" s="187"/>
      <c r="Z103" s="187"/>
      <c r="AA103" s="708"/>
    </row>
    <row r="104" spans="2:27" x14ac:dyDescent="0.2">
      <c r="B104" s="187"/>
      <c r="C104" s="187"/>
      <c r="D104" s="187"/>
      <c r="E104" s="187"/>
      <c r="F104" s="187"/>
      <c r="G104" s="187"/>
      <c r="H104" s="187"/>
      <c r="I104" s="187"/>
      <c r="J104" s="187"/>
      <c r="K104" s="187"/>
      <c r="L104" s="187"/>
      <c r="M104" s="187"/>
      <c r="N104" s="187"/>
      <c r="O104" s="187"/>
      <c r="P104" s="407"/>
      <c r="Q104" s="187"/>
      <c r="R104" s="407"/>
      <c r="S104" s="187"/>
      <c r="T104" s="187"/>
      <c r="U104" s="187"/>
      <c r="V104" s="187"/>
      <c r="W104" s="187"/>
      <c r="X104" s="187"/>
      <c r="Y104" s="187"/>
      <c r="Z104" s="187"/>
      <c r="AA104" s="708"/>
    </row>
    <row r="105" spans="2:27" x14ac:dyDescent="0.2">
      <c r="B105" s="187"/>
      <c r="C105" s="187"/>
      <c r="D105" s="187"/>
      <c r="E105" s="187"/>
      <c r="F105" s="187"/>
      <c r="G105" s="187"/>
      <c r="H105" s="187"/>
      <c r="I105" s="187"/>
      <c r="J105" s="187"/>
      <c r="K105" s="187"/>
      <c r="L105" s="187"/>
      <c r="M105" s="187"/>
      <c r="N105" s="187"/>
      <c r="O105" s="187"/>
      <c r="P105" s="407"/>
      <c r="Q105" s="187"/>
      <c r="R105" s="407"/>
      <c r="S105" s="187"/>
      <c r="T105" s="187"/>
      <c r="U105" s="187"/>
      <c r="V105" s="187"/>
      <c r="W105" s="187"/>
      <c r="X105" s="187"/>
      <c r="Y105" s="187"/>
      <c r="Z105" s="187"/>
      <c r="AA105" s="708"/>
    </row>
    <row r="106" spans="2:27" x14ac:dyDescent="0.2">
      <c r="B106" s="187"/>
      <c r="C106" s="187"/>
      <c r="D106" s="187"/>
      <c r="E106" s="187"/>
      <c r="F106" s="187"/>
      <c r="G106" s="187"/>
      <c r="H106" s="187"/>
      <c r="I106" s="187"/>
      <c r="J106" s="187"/>
      <c r="K106" s="187"/>
      <c r="L106" s="187"/>
      <c r="M106" s="187"/>
      <c r="N106" s="187"/>
      <c r="O106" s="187"/>
      <c r="P106" s="407"/>
      <c r="Q106" s="187"/>
      <c r="R106" s="407"/>
      <c r="S106" s="187"/>
      <c r="T106" s="187"/>
      <c r="U106" s="187"/>
      <c r="V106" s="187"/>
      <c r="W106" s="187"/>
      <c r="X106" s="187"/>
      <c r="Y106" s="187"/>
      <c r="Z106" s="187"/>
      <c r="AA106" s="708"/>
    </row>
    <row r="107" spans="2:27" x14ac:dyDescent="0.2">
      <c r="B107" s="187"/>
      <c r="C107" s="187"/>
      <c r="D107" s="187"/>
      <c r="E107" s="187"/>
      <c r="F107" s="187"/>
      <c r="G107" s="187"/>
      <c r="H107" s="187"/>
      <c r="I107" s="187"/>
      <c r="J107" s="187"/>
      <c r="K107" s="187"/>
      <c r="L107" s="187"/>
      <c r="M107" s="187"/>
      <c r="N107" s="187"/>
      <c r="O107" s="187"/>
      <c r="P107" s="407"/>
      <c r="Q107" s="187"/>
      <c r="R107" s="407"/>
      <c r="S107" s="187"/>
      <c r="T107" s="187"/>
      <c r="U107" s="187"/>
      <c r="V107" s="187"/>
      <c r="W107" s="187"/>
      <c r="X107" s="187"/>
      <c r="Y107" s="187"/>
      <c r="Z107" s="187"/>
      <c r="AA107" s="708"/>
    </row>
    <row r="108" spans="2:27" x14ac:dyDescent="0.2">
      <c r="B108" s="187"/>
      <c r="C108" s="187"/>
      <c r="D108" s="187"/>
      <c r="E108" s="187"/>
      <c r="F108" s="187"/>
      <c r="G108" s="187"/>
      <c r="H108" s="187"/>
      <c r="I108" s="187"/>
      <c r="J108" s="187"/>
      <c r="K108" s="187"/>
      <c r="L108" s="187"/>
      <c r="M108" s="187"/>
      <c r="N108" s="187"/>
      <c r="O108" s="187"/>
      <c r="P108" s="407"/>
      <c r="Q108" s="187"/>
      <c r="R108" s="407"/>
      <c r="S108" s="187"/>
      <c r="T108" s="187"/>
      <c r="U108" s="187"/>
      <c r="V108" s="187"/>
      <c r="W108" s="187"/>
      <c r="X108" s="187"/>
      <c r="Y108" s="187"/>
      <c r="Z108" s="187"/>
      <c r="AA108" s="708"/>
    </row>
    <row r="109" spans="2:27" x14ac:dyDescent="0.2">
      <c r="B109" s="187"/>
      <c r="C109" s="187"/>
      <c r="D109" s="187"/>
      <c r="E109" s="187"/>
      <c r="F109" s="187"/>
      <c r="G109" s="187"/>
      <c r="H109" s="187"/>
      <c r="I109" s="187"/>
      <c r="J109" s="187"/>
      <c r="K109" s="187"/>
      <c r="L109" s="187"/>
      <c r="M109" s="187"/>
      <c r="N109" s="187"/>
      <c r="O109" s="187"/>
      <c r="P109" s="407"/>
      <c r="Q109" s="187"/>
      <c r="R109" s="407"/>
      <c r="S109" s="187"/>
      <c r="T109" s="187"/>
      <c r="U109" s="187"/>
      <c r="V109" s="187"/>
      <c r="W109" s="187"/>
      <c r="X109" s="187"/>
      <c r="Y109" s="187"/>
      <c r="Z109" s="187"/>
      <c r="AA109" s="708"/>
    </row>
    <row r="110" spans="2:27" x14ac:dyDescent="0.2">
      <c r="B110" s="187"/>
      <c r="C110" s="187"/>
      <c r="D110" s="187"/>
      <c r="E110" s="187"/>
      <c r="F110" s="187"/>
      <c r="G110" s="187"/>
      <c r="H110" s="187"/>
      <c r="I110" s="187"/>
      <c r="J110" s="187"/>
      <c r="K110" s="187"/>
      <c r="L110" s="187"/>
      <c r="M110" s="187"/>
      <c r="N110" s="187"/>
      <c r="O110" s="187"/>
      <c r="P110" s="407"/>
      <c r="Q110" s="187"/>
      <c r="R110" s="407"/>
      <c r="S110" s="187"/>
      <c r="T110" s="187"/>
      <c r="U110" s="187"/>
      <c r="V110" s="187"/>
      <c r="W110" s="187"/>
      <c r="X110" s="187"/>
      <c r="Y110" s="187"/>
      <c r="Z110" s="187"/>
      <c r="AA110" s="708"/>
    </row>
    <row r="111" spans="2:27" ht="15.75" thickBot="1" x14ac:dyDescent="0.25">
      <c r="B111" s="187"/>
      <c r="C111" s="187"/>
      <c r="D111" s="187"/>
      <c r="E111" s="187"/>
      <c r="F111" s="187"/>
      <c r="G111" s="187"/>
      <c r="H111" s="187"/>
      <c r="I111" s="187"/>
      <c r="J111" s="187"/>
      <c r="K111" s="187"/>
      <c r="L111" s="187"/>
      <c r="M111" s="187"/>
      <c r="N111" s="187"/>
      <c r="O111" s="187"/>
      <c r="P111" s="407"/>
      <c r="Q111" s="187"/>
      <c r="R111" s="407"/>
      <c r="S111" s="187"/>
      <c r="T111" s="187"/>
      <c r="U111" s="187"/>
      <c r="V111" s="187"/>
      <c r="W111" s="187"/>
      <c r="X111" s="187"/>
      <c r="Y111" s="187"/>
      <c r="Z111" s="187"/>
      <c r="AA111" s="708"/>
    </row>
    <row r="112" spans="2:27" ht="15" customHeight="1" x14ac:dyDescent="0.2">
      <c r="B112" s="187"/>
      <c r="C112" s="187"/>
      <c r="D112" s="187"/>
      <c r="E112" s="187"/>
      <c r="F112" s="187"/>
      <c r="G112" s="187"/>
      <c r="H112" s="187"/>
      <c r="I112" s="675" t="s">
        <v>2211</v>
      </c>
      <c r="J112" s="676"/>
      <c r="K112" s="676"/>
      <c r="L112" s="677"/>
      <c r="M112" s="187"/>
      <c r="N112" s="187"/>
      <c r="O112" s="187"/>
      <c r="P112" s="407"/>
      <c r="Q112" s="187"/>
      <c r="R112" s="407"/>
      <c r="S112" s="187"/>
      <c r="T112" s="187"/>
      <c r="U112" s="675" t="s">
        <v>2212</v>
      </c>
      <c r="V112" s="676"/>
      <c r="W112" s="676"/>
      <c r="X112" s="677"/>
      <c r="Y112" s="187"/>
      <c r="Z112" s="187"/>
      <c r="AA112" s="708"/>
    </row>
    <row r="113" spans="2:27" ht="15" customHeight="1" x14ac:dyDescent="0.2">
      <c r="B113" s="187"/>
      <c r="C113" s="187"/>
      <c r="D113" s="187"/>
      <c r="E113" s="187"/>
      <c r="F113" s="187"/>
      <c r="G113" s="187"/>
      <c r="H113" s="187"/>
      <c r="I113" s="678"/>
      <c r="J113" s="679"/>
      <c r="K113" s="679"/>
      <c r="L113" s="680"/>
      <c r="M113" s="187"/>
      <c r="N113" s="187"/>
      <c r="O113" s="187"/>
      <c r="P113" s="407"/>
      <c r="Q113" s="187"/>
      <c r="R113" s="407"/>
      <c r="S113" s="187"/>
      <c r="T113" s="187"/>
      <c r="U113" s="678"/>
      <c r="V113" s="679"/>
      <c r="W113" s="679"/>
      <c r="X113" s="680"/>
      <c r="Y113" s="187"/>
      <c r="Z113" s="187"/>
      <c r="AA113" s="708"/>
    </row>
    <row r="114" spans="2:27" ht="15.75" customHeight="1" thickBot="1" x14ac:dyDescent="0.25">
      <c r="B114" s="187"/>
      <c r="C114" s="187"/>
      <c r="D114" s="187"/>
      <c r="E114" s="187"/>
      <c r="F114" s="187"/>
      <c r="G114" s="187"/>
      <c r="H114" s="187"/>
      <c r="I114" s="681"/>
      <c r="J114" s="682"/>
      <c r="K114" s="682"/>
      <c r="L114" s="683"/>
      <c r="M114" s="187"/>
      <c r="N114" s="187"/>
      <c r="O114" s="187"/>
      <c r="P114" s="407"/>
      <c r="Q114" s="187"/>
      <c r="R114" s="407"/>
      <c r="S114" s="187"/>
      <c r="T114" s="187"/>
      <c r="U114" s="681"/>
      <c r="V114" s="682"/>
      <c r="W114" s="682"/>
      <c r="X114" s="683"/>
      <c r="Y114" s="187"/>
      <c r="Z114" s="187"/>
      <c r="AA114" s="708"/>
    </row>
    <row r="115" spans="2:27" ht="15.75" thickBot="1" x14ac:dyDescent="0.25">
      <c r="B115" s="187"/>
      <c r="C115" s="187"/>
      <c r="D115" s="187"/>
      <c r="E115" s="187"/>
      <c r="F115" s="187"/>
      <c r="G115" s="187"/>
      <c r="H115" s="187"/>
      <c r="I115" s="187"/>
      <c r="J115" s="187"/>
      <c r="K115" s="187"/>
      <c r="L115" s="187"/>
      <c r="M115" s="187"/>
      <c r="N115" s="187"/>
      <c r="O115" s="187"/>
      <c r="P115" s="407"/>
      <c r="Q115" s="187"/>
      <c r="R115" s="407"/>
      <c r="S115" s="187"/>
      <c r="T115" s="187"/>
      <c r="U115" s="187"/>
      <c r="V115" s="187"/>
      <c r="W115" s="187"/>
      <c r="X115" s="187"/>
      <c r="Y115" s="187"/>
      <c r="Z115" s="187"/>
      <c r="AA115" s="708"/>
    </row>
    <row r="116" spans="2:27" x14ac:dyDescent="0.2">
      <c r="B116" s="187"/>
      <c r="C116" s="187"/>
      <c r="D116" s="187"/>
      <c r="E116" s="187"/>
      <c r="F116" s="187"/>
      <c r="G116" s="187"/>
      <c r="H116" s="709" t="s">
        <v>679</v>
      </c>
      <c r="I116" s="710"/>
      <c r="J116" s="709" t="s">
        <v>681</v>
      </c>
      <c r="K116" s="710"/>
      <c r="L116" s="709" t="s">
        <v>682</v>
      </c>
      <c r="M116" s="710"/>
      <c r="N116" s="187"/>
      <c r="O116" s="187"/>
      <c r="P116" s="407"/>
      <c r="Q116" s="187"/>
      <c r="R116" s="407"/>
      <c r="S116" s="187"/>
      <c r="T116" s="709" t="s">
        <v>679</v>
      </c>
      <c r="U116" s="710"/>
      <c r="V116" s="709" t="s">
        <v>681</v>
      </c>
      <c r="W116" s="710"/>
      <c r="X116" s="709" t="s">
        <v>682</v>
      </c>
      <c r="Y116" s="710"/>
      <c r="Z116" s="187"/>
      <c r="AA116" s="708"/>
    </row>
    <row r="117" spans="2:27" x14ac:dyDescent="0.2">
      <c r="B117" s="187"/>
      <c r="C117" s="187"/>
      <c r="D117" s="187"/>
      <c r="E117" s="187"/>
      <c r="F117" s="187"/>
      <c r="G117" s="187"/>
      <c r="H117" s="216" t="s">
        <v>680</v>
      </c>
      <c r="I117" s="217" t="s">
        <v>365</v>
      </c>
      <c r="J117" s="216" t="s">
        <v>680</v>
      </c>
      <c r="K117" s="217" t="s">
        <v>688</v>
      </c>
      <c r="L117" s="216" t="s">
        <v>680</v>
      </c>
      <c r="M117" s="217" t="s">
        <v>689</v>
      </c>
      <c r="N117" s="187"/>
      <c r="O117" s="187"/>
      <c r="P117" s="407"/>
      <c r="Q117" s="187"/>
      <c r="R117" s="407"/>
      <c r="S117" s="187"/>
      <c r="T117" s="216" t="s">
        <v>680</v>
      </c>
      <c r="U117" s="217" t="s">
        <v>365</v>
      </c>
      <c r="V117" s="216" t="s">
        <v>680</v>
      </c>
      <c r="W117" s="217" t="s">
        <v>688</v>
      </c>
      <c r="X117" s="216" t="s">
        <v>680</v>
      </c>
      <c r="Y117" s="217" t="s">
        <v>689</v>
      </c>
      <c r="Z117" s="187"/>
      <c r="AA117" s="708"/>
    </row>
    <row r="118" spans="2:27" ht="15.75" thickBot="1" x14ac:dyDescent="0.25">
      <c r="B118" s="187"/>
      <c r="C118" s="187"/>
      <c r="D118" s="187"/>
      <c r="E118" s="187"/>
      <c r="F118" s="187"/>
      <c r="G118" s="187"/>
      <c r="H118" s="218">
        <f>Table!Z63</f>
        <v>56</v>
      </c>
      <c r="I118" s="219">
        <v>1</v>
      </c>
      <c r="J118" s="218">
        <f>Table!AB63</f>
        <v>1</v>
      </c>
      <c r="K118" s="219">
        <f>(J118*I118)/H118</f>
        <v>1.7857142857142856E-2</v>
      </c>
      <c r="L118" s="218">
        <f>Table!AD63</f>
        <v>55</v>
      </c>
      <c r="M118" s="219">
        <f>I118-K118</f>
        <v>0.9821428571428571</v>
      </c>
      <c r="N118" s="187"/>
      <c r="O118" s="187"/>
      <c r="P118" s="407"/>
      <c r="Q118" s="187"/>
      <c r="R118" s="407"/>
      <c r="S118" s="187"/>
      <c r="T118" s="218">
        <f>Table!F145</f>
        <v>64</v>
      </c>
      <c r="U118" s="219">
        <v>1</v>
      </c>
      <c r="V118" s="218">
        <v>0</v>
      </c>
      <c r="W118" s="219">
        <f>(V118*U118)/T118</f>
        <v>0</v>
      </c>
      <c r="X118" s="218">
        <f>Table!J145</f>
        <v>64</v>
      </c>
      <c r="Y118" s="219">
        <f>U118-W118</f>
        <v>1</v>
      </c>
      <c r="Z118" s="187"/>
      <c r="AA118" s="708"/>
    </row>
    <row r="119" spans="2:27" x14ac:dyDescent="0.2">
      <c r="B119" s="187"/>
      <c r="C119" s="187"/>
      <c r="D119" s="187"/>
      <c r="E119" s="187"/>
      <c r="F119" s="187"/>
      <c r="G119" s="187"/>
      <c r="H119" s="711" t="s">
        <v>684</v>
      </c>
      <c r="I119" s="712"/>
      <c r="J119" s="711" t="s">
        <v>681</v>
      </c>
      <c r="K119" s="712"/>
      <c r="L119" s="711" t="s">
        <v>682</v>
      </c>
      <c r="M119" s="712"/>
      <c r="N119" s="187"/>
      <c r="O119" s="187"/>
      <c r="P119" s="407"/>
      <c r="Q119" s="187"/>
      <c r="R119" s="407"/>
      <c r="S119" s="187"/>
      <c r="T119" s="711" t="s">
        <v>684</v>
      </c>
      <c r="U119" s="712"/>
      <c r="V119" s="711" t="s">
        <v>681</v>
      </c>
      <c r="W119" s="712"/>
      <c r="X119" s="711" t="s">
        <v>682</v>
      </c>
      <c r="Y119" s="712"/>
      <c r="Z119" s="187"/>
      <c r="AA119" s="708"/>
    </row>
    <row r="120" spans="2:27" x14ac:dyDescent="0.2">
      <c r="B120" s="187"/>
      <c r="C120" s="187"/>
      <c r="D120" s="187"/>
      <c r="E120" s="187"/>
      <c r="F120" s="187"/>
      <c r="G120" s="187"/>
      <c r="H120" s="220" t="s">
        <v>680</v>
      </c>
      <c r="I120" s="221" t="s">
        <v>365</v>
      </c>
      <c r="J120" s="220" t="s">
        <v>680</v>
      </c>
      <c r="K120" s="221" t="s">
        <v>365</v>
      </c>
      <c r="L120" s="220" t="s">
        <v>680</v>
      </c>
      <c r="M120" s="221" t="s">
        <v>365</v>
      </c>
      <c r="N120" s="187"/>
      <c r="O120" s="187"/>
      <c r="P120" s="407"/>
      <c r="Q120" s="187"/>
      <c r="R120" s="407"/>
      <c r="S120" s="187"/>
      <c r="T120" s="220" t="s">
        <v>680</v>
      </c>
      <c r="U120" s="221" t="s">
        <v>365</v>
      </c>
      <c r="V120" s="220" t="s">
        <v>680</v>
      </c>
      <c r="W120" s="221" t="s">
        <v>365</v>
      </c>
      <c r="X120" s="220" t="s">
        <v>680</v>
      </c>
      <c r="Y120" s="221" t="s">
        <v>365</v>
      </c>
      <c r="Z120" s="187"/>
      <c r="AA120" s="708"/>
    </row>
    <row r="121" spans="2:27" ht="15.75" thickBot="1" x14ac:dyDescent="0.25">
      <c r="B121" s="187"/>
      <c r="C121" s="187"/>
      <c r="D121" s="187"/>
      <c r="E121" s="187"/>
      <c r="F121" s="187"/>
      <c r="G121" s="187"/>
      <c r="H121" s="222">
        <f>Table!F174</f>
        <v>0</v>
      </c>
      <c r="I121" s="223">
        <v>1</v>
      </c>
      <c r="J121" s="222">
        <f>Table!H174</f>
        <v>0</v>
      </c>
      <c r="K121" s="223" t="e">
        <f>(J121*I121)/H121</f>
        <v>#DIV/0!</v>
      </c>
      <c r="L121" s="222">
        <f>Table!J174</f>
        <v>0</v>
      </c>
      <c r="M121" s="223" t="e">
        <f>I121-K121</f>
        <v>#DIV/0!</v>
      </c>
      <c r="N121" s="187"/>
      <c r="O121" s="187"/>
      <c r="P121" s="407"/>
      <c r="Q121" s="187"/>
      <c r="R121" s="407"/>
      <c r="S121" s="187"/>
      <c r="T121" s="222">
        <f>Table!R174</f>
        <v>0</v>
      </c>
      <c r="U121" s="223">
        <v>1</v>
      </c>
      <c r="V121" s="222">
        <f>Table!T174</f>
        <v>0</v>
      </c>
      <c r="W121" s="223" t="e">
        <f>(V121*U121)/T121</f>
        <v>#DIV/0!</v>
      </c>
      <c r="X121" s="222">
        <f>Table!V174</f>
        <v>0</v>
      </c>
      <c r="Y121" s="223" t="e">
        <f>U121-W121</f>
        <v>#DIV/0!</v>
      </c>
      <c r="Z121" s="187"/>
      <c r="AA121" s="708"/>
    </row>
    <row r="122" spans="2:27" x14ac:dyDescent="0.2">
      <c r="B122" s="187"/>
      <c r="C122" s="187"/>
      <c r="D122" s="187"/>
      <c r="E122" s="187"/>
      <c r="F122" s="187"/>
      <c r="G122" s="187"/>
      <c r="H122" s="705" t="s">
        <v>687</v>
      </c>
      <c r="I122" s="706"/>
      <c r="J122" s="705" t="s">
        <v>681</v>
      </c>
      <c r="K122" s="706"/>
      <c r="L122" s="705" t="s">
        <v>682</v>
      </c>
      <c r="M122" s="706"/>
      <c r="N122" s="187"/>
      <c r="O122" s="187"/>
      <c r="P122" s="407"/>
      <c r="Q122" s="187"/>
      <c r="R122" s="407"/>
      <c r="S122" s="187"/>
      <c r="T122" s="705" t="s">
        <v>687</v>
      </c>
      <c r="U122" s="706"/>
      <c r="V122" s="705" t="s">
        <v>681</v>
      </c>
      <c r="W122" s="706"/>
      <c r="X122" s="705" t="s">
        <v>682</v>
      </c>
      <c r="Y122" s="706"/>
      <c r="Z122" s="187"/>
      <c r="AA122" s="708"/>
    </row>
    <row r="123" spans="2:27" x14ac:dyDescent="0.2">
      <c r="B123" s="187"/>
      <c r="C123" s="187"/>
      <c r="D123" s="187"/>
      <c r="E123" s="187"/>
      <c r="F123" s="187"/>
      <c r="G123" s="187"/>
      <c r="H123" s="224" t="s">
        <v>680</v>
      </c>
      <c r="I123" s="225" t="s">
        <v>365</v>
      </c>
      <c r="J123" s="224" t="s">
        <v>680</v>
      </c>
      <c r="K123" s="225" t="s">
        <v>365</v>
      </c>
      <c r="L123" s="224" t="s">
        <v>680</v>
      </c>
      <c r="M123" s="225" t="s">
        <v>365</v>
      </c>
      <c r="N123" s="187"/>
      <c r="O123" s="187"/>
      <c r="P123" s="407"/>
      <c r="Q123" s="187"/>
      <c r="R123" s="407"/>
      <c r="S123" s="187"/>
      <c r="T123" s="224" t="s">
        <v>680</v>
      </c>
      <c r="U123" s="225" t="s">
        <v>365</v>
      </c>
      <c r="V123" s="224" t="s">
        <v>680</v>
      </c>
      <c r="W123" s="225" t="s">
        <v>365</v>
      </c>
      <c r="X123" s="224" t="s">
        <v>680</v>
      </c>
      <c r="Y123" s="225" t="s">
        <v>365</v>
      </c>
      <c r="Z123" s="187"/>
      <c r="AA123" s="708"/>
    </row>
    <row r="124" spans="2:27" ht="15.75" thickBot="1" x14ac:dyDescent="0.25">
      <c r="B124" s="187"/>
      <c r="C124" s="187"/>
      <c r="D124" s="187"/>
      <c r="E124" s="187"/>
      <c r="F124" s="187"/>
      <c r="G124" s="187"/>
      <c r="H124" s="226">
        <f>Table!F183</f>
        <v>0</v>
      </c>
      <c r="I124" s="227">
        <v>1</v>
      </c>
      <c r="J124" s="226">
        <f>Table!H183</f>
        <v>0</v>
      </c>
      <c r="K124" s="227" t="e">
        <f>(J124*I124)/H124</f>
        <v>#DIV/0!</v>
      </c>
      <c r="L124" s="226">
        <f>Table!J183</f>
        <v>0</v>
      </c>
      <c r="M124" s="227" t="e">
        <f>I124-K124</f>
        <v>#DIV/0!</v>
      </c>
      <c r="N124" s="187"/>
      <c r="O124" s="187"/>
      <c r="P124" s="407"/>
      <c r="Q124" s="187"/>
      <c r="R124" s="407"/>
      <c r="S124" s="187"/>
      <c r="T124" s="226">
        <f>Table!R183</f>
        <v>0</v>
      </c>
      <c r="U124" s="227">
        <v>1</v>
      </c>
      <c r="V124" s="226">
        <f>Table!T183</f>
        <v>0</v>
      </c>
      <c r="W124" s="227" t="e">
        <f>(V124*U124)/T124</f>
        <v>#DIV/0!</v>
      </c>
      <c r="X124" s="226">
        <f>Table!V183</f>
        <v>0</v>
      </c>
      <c r="Y124" s="227" t="e">
        <f>U124-W124</f>
        <v>#DIV/0!</v>
      </c>
      <c r="Z124" s="187"/>
      <c r="AA124" s="708"/>
    </row>
    <row r="125" spans="2:27" x14ac:dyDescent="0.2">
      <c r="B125" s="187"/>
      <c r="C125" s="187"/>
      <c r="D125" s="187"/>
      <c r="E125" s="187"/>
      <c r="F125" s="187"/>
      <c r="G125" s="187"/>
      <c r="H125" s="187"/>
      <c r="I125" s="187"/>
      <c r="J125" s="187"/>
      <c r="K125" s="187"/>
      <c r="L125" s="187"/>
      <c r="M125" s="187"/>
      <c r="N125" s="187"/>
      <c r="O125" s="187"/>
      <c r="P125" s="407"/>
      <c r="Q125" s="187"/>
      <c r="R125" s="407"/>
      <c r="S125" s="187"/>
      <c r="T125" s="407"/>
      <c r="U125" s="187"/>
      <c r="V125" s="187"/>
      <c r="W125" s="187"/>
      <c r="X125" s="187"/>
      <c r="Y125" s="187"/>
      <c r="Z125" s="187"/>
      <c r="AA125" s="708"/>
    </row>
    <row r="126" spans="2:27" x14ac:dyDescent="0.2">
      <c r="B126" s="187"/>
      <c r="C126" s="187"/>
      <c r="D126" s="187"/>
      <c r="E126" s="187"/>
      <c r="F126" s="187"/>
      <c r="G126" s="187"/>
      <c r="H126" s="187"/>
      <c r="I126" s="187"/>
      <c r="J126" s="187"/>
      <c r="K126" s="187"/>
      <c r="L126" s="187"/>
      <c r="M126" s="187"/>
      <c r="N126" s="187"/>
      <c r="O126" s="187"/>
      <c r="P126" s="407"/>
      <c r="Q126" s="187"/>
      <c r="R126" s="407"/>
      <c r="S126" s="187"/>
      <c r="T126" s="407"/>
      <c r="U126" s="187"/>
      <c r="V126" s="187"/>
      <c r="W126" s="187"/>
      <c r="X126" s="187"/>
      <c r="Y126" s="187"/>
      <c r="Z126" s="187"/>
      <c r="AA126" s="708"/>
    </row>
    <row r="127" spans="2:27" x14ac:dyDescent="0.2">
      <c r="B127" s="187"/>
      <c r="C127" s="187"/>
      <c r="D127" s="187"/>
      <c r="E127" s="187"/>
      <c r="F127" s="187"/>
      <c r="G127" s="187"/>
      <c r="H127" s="187"/>
      <c r="I127" s="187"/>
      <c r="J127" s="187"/>
      <c r="K127" s="187"/>
      <c r="L127" s="187"/>
      <c r="M127" s="187"/>
      <c r="N127" s="187"/>
      <c r="O127" s="187"/>
      <c r="P127" s="407"/>
      <c r="Q127" s="187"/>
      <c r="R127" s="407"/>
      <c r="S127" s="187"/>
      <c r="T127" s="407"/>
      <c r="U127" s="187"/>
      <c r="V127" s="187"/>
      <c r="W127" s="187"/>
      <c r="X127" s="187"/>
      <c r="Y127" s="187"/>
      <c r="Z127" s="187"/>
      <c r="AA127" s="708"/>
    </row>
    <row r="128" spans="2:27" x14ac:dyDescent="0.2">
      <c r="B128" s="187"/>
      <c r="C128" s="187"/>
      <c r="D128" s="187"/>
      <c r="E128" s="187"/>
      <c r="F128" s="187"/>
      <c r="G128" s="187"/>
      <c r="H128" s="187"/>
      <c r="I128" s="187"/>
      <c r="J128" s="187"/>
      <c r="K128" s="187"/>
      <c r="L128" s="187"/>
      <c r="M128" s="187"/>
      <c r="N128" s="187"/>
      <c r="O128" s="187"/>
      <c r="P128" s="407"/>
      <c r="Q128" s="187"/>
      <c r="R128" s="407"/>
      <c r="S128" s="187"/>
      <c r="T128" s="407"/>
      <c r="U128" s="187"/>
      <c r="V128" s="187"/>
      <c r="W128" s="187"/>
      <c r="X128" s="187"/>
      <c r="Y128" s="187"/>
      <c r="Z128" s="187"/>
      <c r="AA128" s="708"/>
    </row>
    <row r="129" spans="2:27" x14ac:dyDescent="0.2">
      <c r="B129" s="187"/>
      <c r="C129" s="187"/>
      <c r="D129" s="187"/>
      <c r="E129" s="187"/>
      <c r="F129" s="187"/>
      <c r="G129" s="187"/>
      <c r="H129" s="187"/>
      <c r="I129" s="187"/>
      <c r="J129" s="187"/>
      <c r="K129" s="187"/>
      <c r="L129" s="187"/>
      <c r="M129" s="187"/>
      <c r="N129" s="187"/>
      <c r="O129" s="187"/>
      <c r="P129" s="407"/>
      <c r="Q129" s="187"/>
      <c r="R129" s="407"/>
      <c r="S129" s="187"/>
      <c r="T129" s="407"/>
      <c r="U129" s="187"/>
      <c r="V129" s="187"/>
      <c r="W129" s="187"/>
      <c r="X129" s="187"/>
      <c r="Y129" s="187"/>
      <c r="Z129" s="187"/>
      <c r="AA129" s="708"/>
    </row>
    <row r="130" spans="2:27" x14ac:dyDescent="0.2">
      <c r="B130" s="187"/>
      <c r="C130" s="187"/>
      <c r="D130" s="187"/>
      <c r="E130" s="187"/>
      <c r="F130" s="187"/>
      <c r="G130" s="187"/>
      <c r="H130" s="187"/>
      <c r="I130" s="187"/>
      <c r="J130" s="187"/>
      <c r="K130" s="187"/>
      <c r="L130" s="187"/>
      <c r="M130" s="187"/>
      <c r="N130" s="187"/>
      <c r="O130" s="187"/>
      <c r="P130" s="407"/>
      <c r="Q130" s="187"/>
      <c r="R130" s="407"/>
      <c r="S130" s="187"/>
      <c r="T130" s="407"/>
      <c r="U130" s="187"/>
      <c r="V130" s="187"/>
      <c r="W130" s="187"/>
      <c r="X130" s="187"/>
      <c r="Y130" s="187"/>
      <c r="Z130" s="187"/>
      <c r="AA130" s="708"/>
    </row>
    <row r="131" spans="2:27" x14ac:dyDescent="0.2">
      <c r="B131" s="187"/>
      <c r="C131" s="187"/>
      <c r="D131" s="187"/>
      <c r="E131" s="187"/>
      <c r="F131" s="187"/>
      <c r="G131" s="187"/>
      <c r="H131" s="187"/>
      <c r="I131" s="187"/>
      <c r="J131" s="187"/>
      <c r="K131" s="187"/>
      <c r="L131" s="187"/>
      <c r="M131" s="187"/>
      <c r="N131" s="187"/>
      <c r="O131" s="187"/>
      <c r="P131" s="407"/>
      <c r="Q131" s="187"/>
      <c r="R131" s="407"/>
      <c r="S131" s="187"/>
      <c r="T131" s="407"/>
      <c r="U131" s="187"/>
      <c r="V131" s="187"/>
      <c r="W131" s="187"/>
      <c r="X131" s="187"/>
      <c r="Y131" s="187"/>
      <c r="Z131" s="187"/>
      <c r="AA131" s="708"/>
    </row>
    <row r="132" spans="2:27" x14ac:dyDescent="0.2">
      <c r="B132" s="187"/>
      <c r="C132" s="187"/>
      <c r="D132" s="187"/>
      <c r="E132" s="187"/>
      <c r="F132" s="187"/>
      <c r="G132" s="187"/>
      <c r="H132" s="187"/>
      <c r="I132" s="187"/>
      <c r="J132" s="187"/>
      <c r="K132" s="187"/>
      <c r="L132" s="187"/>
      <c r="M132" s="187"/>
      <c r="N132" s="187"/>
      <c r="O132" s="187"/>
      <c r="P132" s="407"/>
      <c r="Q132" s="187"/>
      <c r="R132" s="407"/>
      <c r="S132" s="187"/>
      <c r="T132" s="407"/>
      <c r="U132" s="187"/>
      <c r="V132" s="187"/>
      <c r="W132" s="187"/>
      <c r="X132" s="187"/>
      <c r="Y132" s="187"/>
      <c r="Z132" s="187"/>
      <c r="AA132" s="708"/>
    </row>
    <row r="133" spans="2:27" x14ac:dyDescent="0.2">
      <c r="B133" s="187"/>
      <c r="C133" s="187"/>
      <c r="D133" s="187"/>
      <c r="E133" s="187"/>
      <c r="F133" s="187"/>
      <c r="G133" s="187"/>
      <c r="H133" s="187"/>
      <c r="I133" s="187"/>
      <c r="J133" s="187"/>
      <c r="K133" s="187"/>
      <c r="L133" s="187"/>
      <c r="M133" s="187"/>
      <c r="N133" s="187"/>
      <c r="O133" s="187"/>
      <c r="P133" s="407"/>
      <c r="Q133" s="187"/>
      <c r="R133" s="407"/>
      <c r="S133" s="187"/>
      <c r="T133" s="407"/>
      <c r="U133" s="187"/>
      <c r="V133" s="187"/>
      <c r="W133" s="187"/>
      <c r="X133" s="187"/>
      <c r="Y133" s="187"/>
      <c r="Z133" s="187"/>
      <c r="AA133" s="708"/>
    </row>
    <row r="134" spans="2:27" x14ac:dyDescent="0.2">
      <c r="B134" s="187"/>
      <c r="C134" s="187"/>
      <c r="D134" s="187"/>
      <c r="E134" s="187"/>
      <c r="F134" s="187"/>
      <c r="G134" s="187"/>
      <c r="H134" s="187"/>
      <c r="I134" s="187"/>
      <c r="J134" s="187"/>
      <c r="K134" s="187"/>
      <c r="L134" s="187"/>
      <c r="M134" s="187"/>
      <c r="N134" s="187"/>
      <c r="O134" s="187"/>
      <c r="P134" s="407"/>
      <c r="Q134" s="187"/>
      <c r="R134" s="407"/>
      <c r="S134" s="187"/>
      <c r="T134" s="407"/>
      <c r="U134" s="187"/>
      <c r="V134" s="187"/>
      <c r="W134" s="187"/>
      <c r="X134" s="187"/>
      <c r="Y134" s="187"/>
      <c r="Z134" s="187"/>
      <c r="AA134" s="708"/>
    </row>
    <row r="135" spans="2:27" x14ac:dyDescent="0.2">
      <c r="B135" s="187"/>
      <c r="C135" s="187"/>
      <c r="D135" s="187"/>
      <c r="E135" s="187"/>
      <c r="F135" s="187"/>
      <c r="G135" s="187"/>
      <c r="H135" s="187"/>
      <c r="I135" s="187"/>
      <c r="J135" s="187"/>
      <c r="K135" s="187"/>
      <c r="L135" s="187"/>
      <c r="M135" s="187"/>
      <c r="N135" s="187"/>
      <c r="O135" s="187"/>
      <c r="P135" s="407"/>
      <c r="Q135" s="187"/>
      <c r="R135" s="407"/>
      <c r="S135" s="187"/>
      <c r="T135" s="407"/>
      <c r="U135" s="187"/>
      <c r="V135" s="187"/>
      <c r="W135" s="187"/>
      <c r="X135" s="187"/>
      <c r="Y135" s="187"/>
      <c r="Z135" s="187"/>
      <c r="AA135" s="708"/>
    </row>
    <row r="136" spans="2:27" ht="15.75" thickBot="1" x14ac:dyDescent="0.25">
      <c r="B136" s="187"/>
      <c r="C136" s="187"/>
      <c r="D136" s="187"/>
      <c r="E136" s="187"/>
      <c r="F136" s="187"/>
      <c r="G136" s="187"/>
      <c r="H136" s="187"/>
      <c r="I136" s="187"/>
      <c r="J136" s="187"/>
      <c r="K136" s="187"/>
      <c r="L136" s="187"/>
      <c r="M136" s="187"/>
      <c r="N136" s="187"/>
      <c r="O136" s="187"/>
      <c r="P136" s="407"/>
      <c r="Q136" s="187"/>
      <c r="R136" s="407"/>
      <c r="S136" s="187"/>
      <c r="T136" s="407"/>
      <c r="U136" s="187"/>
      <c r="V136" s="187"/>
      <c r="W136" s="187"/>
      <c r="X136" s="187"/>
      <c r="Y136" s="187"/>
      <c r="Z136" s="187"/>
      <c r="AA136" s="708"/>
    </row>
    <row r="137" spans="2:27" x14ac:dyDescent="0.2">
      <c r="B137" s="187"/>
      <c r="C137" s="187"/>
      <c r="D137" s="187"/>
      <c r="E137" s="187"/>
      <c r="F137" s="187"/>
      <c r="G137" s="187"/>
      <c r="H137" s="187"/>
      <c r="I137" s="675" t="s">
        <v>2213</v>
      </c>
      <c r="J137" s="676"/>
      <c r="K137" s="676"/>
      <c r="L137" s="677"/>
      <c r="M137" s="187"/>
      <c r="N137" s="187"/>
      <c r="O137" s="187"/>
      <c r="P137" s="407"/>
      <c r="Q137" s="187"/>
      <c r="R137" s="407"/>
      <c r="S137" s="187"/>
      <c r="T137" s="407"/>
      <c r="U137" s="187"/>
      <c r="V137" s="187"/>
      <c r="W137" s="187"/>
      <c r="X137" s="187"/>
      <c r="Y137" s="187"/>
      <c r="Z137" s="187"/>
      <c r="AA137" s="708"/>
    </row>
    <row r="138" spans="2:27" x14ac:dyDescent="0.2">
      <c r="B138" s="187"/>
      <c r="C138" s="187"/>
      <c r="D138" s="187"/>
      <c r="E138" s="187"/>
      <c r="F138" s="187"/>
      <c r="G138" s="187"/>
      <c r="H138" s="187"/>
      <c r="I138" s="678"/>
      <c r="J138" s="679"/>
      <c r="K138" s="679"/>
      <c r="L138" s="680"/>
      <c r="M138" s="187"/>
      <c r="N138" s="187"/>
      <c r="O138" s="187"/>
      <c r="P138" s="407"/>
      <c r="Q138" s="187"/>
      <c r="R138" s="407"/>
      <c r="S138" s="187"/>
      <c r="T138" s="407"/>
      <c r="U138" s="187"/>
      <c r="V138" s="187"/>
      <c r="W138" s="187"/>
      <c r="X138" s="187"/>
      <c r="Y138" s="187"/>
      <c r="Z138" s="187"/>
      <c r="AA138" s="708"/>
    </row>
    <row r="139" spans="2:27" ht="15.75" thickBot="1" x14ac:dyDescent="0.25">
      <c r="B139" s="187"/>
      <c r="C139" s="187"/>
      <c r="D139" s="187"/>
      <c r="E139" s="187"/>
      <c r="F139" s="187"/>
      <c r="G139" s="187"/>
      <c r="H139" s="187"/>
      <c r="I139" s="681"/>
      <c r="J139" s="682"/>
      <c r="K139" s="682"/>
      <c r="L139" s="683"/>
      <c r="M139" s="187"/>
      <c r="N139" s="187"/>
      <c r="O139" s="187"/>
      <c r="P139" s="407"/>
      <c r="Q139" s="187"/>
      <c r="R139" s="707" t="s">
        <v>1727</v>
      </c>
      <c r="S139" s="707"/>
      <c r="T139" s="707"/>
      <c r="U139" s="707"/>
      <c r="V139" s="707"/>
      <c r="W139" s="187"/>
      <c r="X139" s="187"/>
      <c r="Y139" s="187"/>
      <c r="Z139" s="187"/>
      <c r="AA139" s="708"/>
    </row>
    <row r="140" spans="2:27" ht="15.75" thickBot="1" x14ac:dyDescent="0.25">
      <c r="B140" s="187"/>
      <c r="C140" s="187"/>
      <c r="D140" s="187"/>
      <c r="E140" s="187"/>
      <c r="F140" s="187"/>
      <c r="G140" s="187"/>
      <c r="H140" s="187"/>
      <c r="I140" s="187"/>
      <c r="J140" s="187"/>
      <c r="K140" s="187"/>
      <c r="L140" s="187"/>
      <c r="M140" s="187"/>
      <c r="N140" s="187"/>
      <c r="O140" s="187"/>
      <c r="P140" s="407"/>
      <c r="Q140" s="187"/>
      <c r="R140" s="707"/>
      <c r="S140" s="707"/>
      <c r="T140" s="707"/>
      <c r="U140" s="707"/>
      <c r="V140" s="707"/>
      <c r="W140" s="187"/>
      <c r="X140" s="187"/>
      <c r="Y140" s="187"/>
      <c r="Z140" s="187"/>
      <c r="AA140" s="708"/>
    </row>
    <row r="141" spans="2:27" x14ac:dyDescent="0.2">
      <c r="B141" s="187"/>
      <c r="C141" s="187"/>
      <c r="D141" s="187"/>
      <c r="E141" s="187"/>
      <c r="F141" s="187"/>
      <c r="G141" s="187"/>
      <c r="H141" s="709" t="s">
        <v>679</v>
      </c>
      <c r="I141" s="710"/>
      <c r="J141" s="709" t="s">
        <v>681</v>
      </c>
      <c r="K141" s="710"/>
      <c r="L141" s="709" t="s">
        <v>682</v>
      </c>
      <c r="M141" s="710"/>
      <c r="N141" s="187"/>
      <c r="O141" s="187"/>
      <c r="P141" s="407"/>
      <c r="Q141" s="187"/>
      <c r="R141" s="407"/>
      <c r="S141" s="187"/>
      <c r="T141" s="407"/>
      <c r="U141" s="187"/>
      <c r="V141" s="187"/>
      <c r="W141" s="187"/>
      <c r="X141" s="187"/>
      <c r="Y141" s="187"/>
      <c r="Z141" s="187"/>
      <c r="AA141" s="708"/>
    </row>
    <row r="142" spans="2:27" x14ac:dyDescent="0.2">
      <c r="B142" s="187"/>
      <c r="C142" s="187"/>
      <c r="D142" s="187"/>
      <c r="E142" s="187"/>
      <c r="F142" s="187"/>
      <c r="G142" s="187"/>
      <c r="H142" s="216" t="s">
        <v>680</v>
      </c>
      <c r="I142" s="217" t="s">
        <v>365</v>
      </c>
      <c r="J142" s="216" t="s">
        <v>680</v>
      </c>
      <c r="K142" s="217" t="s">
        <v>688</v>
      </c>
      <c r="L142" s="216" t="s">
        <v>680</v>
      </c>
      <c r="M142" s="217" t="s">
        <v>689</v>
      </c>
      <c r="N142" s="187"/>
      <c r="O142" s="187"/>
      <c r="P142" s="407"/>
      <c r="Q142" s="187"/>
      <c r="R142" s="407"/>
      <c r="S142" s="187"/>
      <c r="T142" s="407"/>
      <c r="U142" s="187"/>
      <c r="V142" s="187"/>
      <c r="W142" s="187"/>
      <c r="X142" s="187"/>
      <c r="Y142" s="187"/>
      <c r="Z142" s="187"/>
      <c r="AA142" s="708"/>
    </row>
    <row r="143" spans="2:27" ht="15.75" thickBot="1" x14ac:dyDescent="0.25">
      <c r="B143" s="187"/>
      <c r="C143" s="187"/>
      <c r="D143" s="187"/>
      <c r="E143" s="187"/>
      <c r="F143" s="187"/>
      <c r="G143" s="187"/>
      <c r="H143" s="218">
        <f>Table!P120</f>
        <v>17</v>
      </c>
      <c r="I143" s="219">
        <v>1</v>
      </c>
      <c r="J143" s="218">
        <v>0</v>
      </c>
      <c r="K143" s="219">
        <f>(J143*I143)/H143</f>
        <v>0</v>
      </c>
      <c r="L143" s="218">
        <f>Table!T120</f>
        <v>17</v>
      </c>
      <c r="M143" s="219">
        <f>I143-K143</f>
        <v>1</v>
      </c>
      <c r="N143" s="187"/>
      <c r="O143" s="187"/>
      <c r="P143" s="407"/>
      <c r="Q143" s="187"/>
      <c r="R143" s="407"/>
      <c r="S143" s="187"/>
      <c r="T143" s="407"/>
      <c r="U143" s="187"/>
      <c r="V143" s="187"/>
      <c r="W143" s="187"/>
      <c r="X143" s="187"/>
      <c r="Y143" s="187"/>
      <c r="Z143" s="187"/>
      <c r="AA143" s="708"/>
    </row>
    <row r="144" spans="2:27" x14ac:dyDescent="0.2">
      <c r="B144" s="187"/>
      <c r="C144" s="187"/>
      <c r="D144" s="187"/>
      <c r="E144" s="187"/>
      <c r="F144" s="187"/>
      <c r="G144" s="187"/>
      <c r="H144" s="711" t="s">
        <v>684</v>
      </c>
      <c r="I144" s="712"/>
      <c r="J144" s="711" t="s">
        <v>681</v>
      </c>
      <c r="K144" s="712"/>
      <c r="L144" s="711" t="s">
        <v>682</v>
      </c>
      <c r="M144" s="712"/>
      <c r="N144" s="187"/>
      <c r="O144" s="187"/>
      <c r="P144" s="407"/>
      <c r="Q144" s="187"/>
      <c r="R144" s="407"/>
      <c r="S144" s="187"/>
      <c r="T144" s="407"/>
      <c r="U144" s="187"/>
      <c r="V144" s="187"/>
      <c r="W144" s="187"/>
      <c r="X144" s="187"/>
      <c r="Y144" s="187"/>
      <c r="Z144" s="187"/>
      <c r="AA144" s="708"/>
    </row>
    <row r="145" spans="2:27" x14ac:dyDescent="0.2">
      <c r="B145" s="187"/>
      <c r="C145" s="187"/>
      <c r="D145" s="187"/>
      <c r="E145" s="187"/>
      <c r="F145" s="187"/>
      <c r="G145" s="187"/>
      <c r="H145" s="220" t="s">
        <v>680</v>
      </c>
      <c r="I145" s="221" t="s">
        <v>365</v>
      </c>
      <c r="J145" s="220" t="s">
        <v>680</v>
      </c>
      <c r="K145" s="221" t="s">
        <v>365</v>
      </c>
      <c r="L145" s="220" t="s">
        <v>680</v>
      </c>
      <c r="M145" s="221" t="s">
        <v>365</v>
      </c>
      <c r="N145" s="187"/>
      <c r="O145" s="187"/>
      <c r="P145" s="407"/>
      <c r="Q145" s="187"/>
      <c r="R145" s="407"/>
      <c r="S145" s="187"/>
      <c r="T145" s="407"/>
      <c r="U145" s="187"/>
      <c r="V145" s="187"/>
      <c r="W145" s="187"/>
      <c r="X145" s="187"/>
      <c r="Y145" s="187"/>
      <c r="Z145" s="187"/>
      <c r="AA145" s="708"/>
    </row>
    <row r="146" spans="2:27" ht="15.75" thickBot="1" x14ac:dyDescent="0.25">
      <c r="B146" s="187"/>
      <c r="C146" s="187"/>
      <c r="D146" s="187"/>
      <c r="E146" s="187"/>
      <c r="F146" s="187"/>
      <c r="G146" s="187"/>
      <c r="H146" s="222">
        <f>Table!F199</f>
        <v>0</v>
      </c>
      <c r="I146" s="223">
        <v>1</v>
      </c>
      <c r="J146" s="222">
        <f>Table!H199</f>
        <v>0</v>
      </c>
      <c r="K146" s="223" t="e">
        <f>(J146*I146)/H146</f>
        <v>#DIV/0!</v>
      </c>
      <c r="L146" s="222">
        <f>Table!J199</f>
        <v>0</v>
      </c>
      <c r="M146" s="223" t="e">
        <f>I146-K146</f>
        <v>#DIV/0!</v>
      </c>
      <c r="N146" s="187"/>
      <c r="O146" s="187"/>
      <c r="P146" s="407"/>
      <c r="Q146" s="187"/>
      <c r="R146" s="407"/>
      <c r="S146" s="187"/>
      <c r="T146" s="407"/>
      <c r="U146" s="187"/>
      <c r="V146" s="187"/>
      <c r="W146" s="187"/>
      <c r="X146" s="187"/>
      <c r="Y146" s="187"/>
      <c r="Z146" s="187"/>
      <c r="AA146" s="708"/>
    </row>
    <row r="147" spans="2:27" x14ac:dyDescent="0.2">
      <c r="B147" s="187"/>
      <c r="C147" s="187"/>
      <c r="D147" s="187"/>
      <c r="E147" s="187"/>
      <c r="F147" s="187"/>
      <c r="G147" s="187"/>
      <c r="H147" s="705" t="s">
        <v>687</v>
      </c>
      <c r="I147" s="706"/>
      <c r="J147" s="705" t="s">
        <v>681</v>
      </c>
      <c r="K147" s="706"/>
      <c r="L147" s="705" t="s">
        <v>682</v>
      </c>
      <c r="M147" s="706"/>
      <c r="N147" s="187"/>
      <c r="O147" s="187"/>
      <c r="P147" s="407"/>
      <c r="Q147" s="187"/>
      <c r="R147" s="407"/>
      <c r="S147" s="187"/>
      <c r="T147" s="407"/>
      <c r="U147" s="187"/>
      <c r="V147" s="187"/>
      <c r="W147" s="187"/>
      <c r="X147" s="187"/>
      <c r="Y147" s="187"/>
      <c r="Z147" s="187"/>
      <c r="AA147" s="708"/>
    </row>
    <row r="148" spans="2:27" x14ac:dyDescent="0.2">
      <c r="B148" s="187"/>
      <c r="C148" s="187"/>
      <c r="D148" s="187"/>
      <c r="E148" s="187"/>
      <c r="F148" s="187"/>
      <c r="G148" s="187"/>
      <c r="H148" s="224" t="s">
        <v>680</v>
      </c>
      <c r="I148" s="225" t="s">
        <v>365</v>
      </c>
      <c r="J148" s="224" t="s">
        <v>680</v>
      </c>
      <c r="K148" s="225" t="s">
        <v>365</v>
      </c>
      <c r="L148" s="224" t="s">
        <v>680</v>
      </c>
      <c r="M148" s="225" t="s">
        <v>365</v>
      </c>
      <c r="N148" s="187"/>
      <c r="O148" s="187"/>
      <c r="P148" s="407"/>
      <c r="Q148" s="187"/>
      <c r="R148" s="407"/>
      <c r="S148" s="187"/>
      <c r="T148" s="407"/>
      <c r="U148" s="187"/>
      <c r="V148" s="187"/>
      <c r="W148" s="187"/>
      <c r="X148" s="187"/>
      <c r="Y148" s="187"/>
      <c r="Z148" s="187"/>
      <c r="AA148" s="708"/>
    </row>
    <row r="149" spans="2:27" ht="15.75" thickBot="1" x14ac:dyDescent="0.25">
      <c r="B149" s="187"/>
      <c r="C149" s="187"/>
      <c r="D149" s="187"/>
      <c r="E149" s="187"/>
      <c r="F149" s="187"/>
      <c r="G149" s="187"/>
      <c r="H149" s="226">
        <f>Table!F208</f>
        <v>0</v>
      </c>
      <c r="I149" s="227">
        <v>1</v>
      </c>
      <c r="J149" s="226">
        <f>Table!H208</f>
        <v>0</v>
      </c>
      <c r="K149" s="227" t="e">
        <f>(J149*I149)/H149</f>
        <v>#DIV/0!</v>
      </c>
      <c r="L149" s="226">
        <f>Table!J208</f>
        <v>0</v>
      </c>
      <c r="M149" s="227" t="e">
        <f>I149-K149</f>
        <v>#DIV/0!</v>
      </c>
      <c r="N149" s="187"/>
      <c r="O149" s="187"/>
      <c r="P149" s="407"/>
      <c r="Q149" s="187"/>
      <c r="R149" s="407"/>
      <c r="S149" s="187"/>
      <c r="T149" s="407"/>
      <c r="U149" s="187"/>
      <c r="V149" s="187"/>
      <c r="W149" s="187"/>
      <c r="X149" s="187"/>
      <c r="Y149" s="187"/>
      <c r="Z149" s="187"/>
      <c r="AA149" s="708"/>
    </row>
    <row r="150" spans="2:27" x14ac:dyDescent="0.2">
      <c r="B150" s="187"/>
      <c r="C150" s="187"/>
      <c r="D150" s="187"/>
      <c r="E150" s="187"/>
      <c r="F150" s="187"/>
      <c r="G150" s="187"/>
      <c r="H150" s="187"/>
      <c r="I150" s="187"/>
      <c r="J150" s="187"/>
      <c r="K150" s="187"/>
      <c r="L150" s="187"/>
      <c r="M150" s="187"/>
      <c r="N150" s="187"/>
      <c r="O150" s="187"/>
      <c r="P150" s="407"/>
      <c r="Q150" s="187"/>
      <c r="R150" s="407"/>
      <c r="S150" s="187"/>
      <c r="T150" s="407"/>
      <c r="U150" s="187"/>
      <c r="V150" s="187"/>
      <c r="W150" s="187"/>
      <c r="X150" s="187"/>
      <c r="Y150" s="187"/>
      <c r="Z150" s="187"/>
      <c r="AA150" s="708"/>
    </row>
    <row r="151" spans="2:27" x14ac:dyDescent="0.2">
      <c r="B151" s="187"/>
      <c r="C151" s="187"/>
      <c r="D151" s="187"/>
      <c r="E151" s="187"/>
      <c r="F151" s="187"/>
      <c r="G151" s="187"/>
      <c r="H151" s="187"/>
      <c r="I151" s="187"/>
      <c r="J151" s="187"/>
      <c r="K151" s="187"/>
      <c r="L151" s="187"/>
      <c r="M151" s="187"/>
      <c r="N151" s="187"/>
      <c r="O151" s="187"/>
      <c r="P151" s="407"/>
      <c r="Q151" s="187"/>
      <c r="R151" s="407"/>
      <c r="S151" s="187"/>
      <c r="T151" s="407"/>
      <c r="U151" s="187"/>
      <c r="V151" s="187"/>
      <c r="W151" s="187"/>
      <c r="X151" s="187"/>
      <c r="Y151" s="187"/>
      <c r="Z151" s="187"/>
      <c r="AA151" s="708"/>
    </row>
    <row r="152" spans="2:27" x14ac:dyDescent="0.2">
      <c r="B152" s="187"/>
      <c r="C152" s="187"/>
      <c r="D152" s="187"/>
      <c r="E152" s="187"/>
      <c r="F152" s="187"/>
      <c r="G152" s="187"/>
      <c r="H152" s="187"/>
      <c r="I152" s="187"/>
      <c r="J152" s="187"/>
      <c r="K152" s="187"/>
      <c r="L152" s="187"/>
      <c r="M152" s="187"/>
      <c r="N152" s="187"/>
      <c r="O152" s="187"/>
      <c r="P152" s="407"/>
      <c r="Q152" s="187"/>
      <c r="R152" s="407"/>
      <c r="S152" s="187"/>
      <c r="T152" s="407"/>
      <c r="U152" s="187"/>
      <c r="V152" s="187"/>
      <c r="W152" s="187"/>
      <c r="X152" s="187"/>
      <c r="Y152" s="187"/>
      <c r="Z152" s="187"/>
      <c r="AA152" s="708"/>
    </row>
    <row r="153" spans="2:27" x14ac:dyDescent="0.2">
      <c r="B153" s="187"/>
      <c r="C153" s="187"/>
      <c r="D153" s="187"/>
      <c r="E153" s="187"/>
      <c r="F153" s="187"/>
      <c r="G153" s="187"/>
      <c r="H153" s="187"/>
      <c r="I153" s="187"/>
      <c r="J153" s="187"/>
      <c r="K153" s="187"/>
      <c r="L153" s="187"/>
      <c r="M153" s="187"/>
      <c r="N153" s="187"/>
      <c r="O153" s="187"/>
      <c r="P153" s="407"/>
      <c r="Q153" s="187"/>
      <c r="R153" s="407"/>
      <c r="S153" s="187"/>
      <c r="T153" s="407"/>
      <c r="U153" s="187"/>
      <c r="V153" s="187"/>
      <c r="W153" s="187"/>
      <c r="X153" s="187"/>
      <c r="Y153" s="187"/>
      <c r="Z153" s="187"/>
      <c r="AA153" s="708"/>
    </row>
    <row r="154" spans="2:27" x14ac:dyDescent="0.2">
      <c r="B154" s="187"/>
      <c r="C154" s="187"/>
      <c r="D154" s="187"/>
      <c r="E154" s="187"/>
      <c r="F154" s="187"/>
      <c r="G154" s="187"/>
      <c r="H154" s="187"/>
      <c r="I154" s="187"/>
      <c r="J154" s="187"/>
      <c r="K154" s="187"/>
      <c r="L154" s="187"/>
      <c r="M154" s="187"/>
      <c r="N154" s="187"/>
      <c r="O154" s="187"/>
      <c r="P154" s="407"/>
      <c r="Q154" s="187"/>
      <c r="R154" s="407"/>
      <c r="S154" s="187"/>
      <c r="T154" s="407"/>
      <c r="U154" s="187"/>
      <c r="V154" s="187"/>
      <c r="W154" s="187"/>
      <c r="X154" s="187"/>
      <c r="Y154" s="187"/>
      <c r="Z154" s="187"/>
      <c r="AA154" s="708"/>
    </row>
    <row r="155" spans="2:27" x14ac:dyDescent="0.2">
      <c r="B155" s="187"/>
      <c r="C155" s="187"/>
      <c r="D155" s="187"/>
      <c r="E155" s="187"/>
      <c r="F155" s="187"/>
      <c r="G155" s="187"/>
      <c r="H155" s="187"/>
      <c r="I155" s="187"/>
      <c r="J155" s="187"/>
      <c r="K155" s="187"/>
      <c r="L155" s="187"/>
      <c r="M155" s="187"/>
      <c r="N155" s="187"/>
      <c r="O155" s="187"/>
      <c r="P155" s="407"/>
      <c r="Q155" s="187"/>
      <c r="R155" s="407"/>
      <c r="S155" s="187"/>
      <c r="T155" s="407"/>
      <c r="U155" s="187"/>
      <c r="V155" s="187"/>
      <c r="W155" s="187"/>
      <c r="X155" s="187"/>
      <c r="Y155" s="187"/>
      <c r="Z155" s="187"/>
      <c r="AA155" s="708"/>
    </row>
    <row r="156" spans="2:27" x14ac:dyDescent="0.2">
      <c r="B156" s="187"/>
      <c r="C156" s="187"/>
      <c r="D156" s="187"/>
      <c r="E156" s="187"/>
      <c r="F156" s="187"/>
      <c r="G156" s="187"/>
      <c r="H156" s="187"/>
      <c r="I156" s="187"/>
      <c r="J156" s="187"/>
      <c r="K156" s="187"/>
      <c r="L156" s="187"/>
      <c r="M156" s="187"/>
      <c r="N156" s="187"/>
      <c r="O156" s="187"/>
      <c r="P156" s="407"/>
      <c r="Q156" s="187"/>
      <c r="R156" s="407"/>
      <c r="S156" s="187"/>
      <c r="T156" s="407"/>
      <c r="U156" s="187"/>
      <c r="V156" s="187"/>
      <c r="W156" s="187"/>
      <c r="X156" s="187"/>
      <c r="Y156" s="187"/>
      <c r="Z156" s="187"/>
      <c r="AA156" s="187"/>
    </row>
    <row r="157" spans="2:27" x14ac:dyDescent="0.2">
      <c r="B157" s="187"/>
      <c r="C157" s="187"/>
      <c r="D157" s="187"/>
      <c r="E157" s="187"/>
      <c r="F157" s="187"/>
      <c r="G157" s="187"/>
      <c r="H157" s="187"/>
      <c r="I157" s="187"/>
      <c r="J157" s="187"/>
      <c r="K157" s="187"/>
      <c r="L157" s="187"/>
      <c r="M157" s="187"/>
      <c r="N157" s="187"/>
      <c r="O157" s="187"/>
      <c r="P157" s="407"/>
      <c r="Q157" s="187"/>
      <c r="R157" s="407"/>
      <c r="S157" s="187"/>
      <c r="T157" s="407"/>
      <c r="U157" s="187"/>
      <c r="V157" s="187"/>
      <c r="W157" s="187"/>
      <c r="X157" s="187"/>
      <c r="Y157" s="187"/>
      <c r="Z157" s="187"/>
      <c r="AA157" s="187"/>
    </row>
    <row r="158" spans="2:27" x14ac:dyDescent="0.2">
      <c r="B158" s="187"/>
      <c r="C158" s="187"/>
      <c r="D158" s="187"/>
      <c r="E158" s="187"/>
      <c r="F158" s="187"/>
      <c r="G158" s="187"/>
      <c r="H158" s="187"/>
      <c r="I158" s="187"/>
      <c r="J158" s="187"/>
      <c r="K158" s="187"/>
      <c r="L158" s="187"/>
      <c r="M158" s="187"/>
      <c r="N158" s="187"/>
      <c r="O158" s="187"/>
      <c r="P158" s="407"/>
      <c r="Q158" s="187"/>
      <c r="R158" s="407"/>
      <c r="S158" s="187"/>
      <c r="T158" s="407"/>
      <c r="U158" s="187"/>
      <c r="V158" s="187"/>
      <c r="W158" s="187"/>
      <c r="X158" s="187"/>
      <c r="Y158" s="187"/>
      <c r="Z158" s="187"/>
      <c r="AA158" s="187"/>
    </row>
  </sheetData>
  <sheetProtection deleteColumns="0" deleteRows="0"/>
  <mergeCells count="107">
    <mergeCell ref="H44:I44"/>
    <mergeCell ref="J44:K44"/>
    <mergeCell ref="L44:M44"/>
    <mergeCell ref="H47:I47"/>
    <mergeCell ref="J47:K47"/>
    <mergeCell ref="L47:M47"/>
    <mergeCell ref="V41:W41"/>
    <mergeCell ref="U37:X39"/>
    <mergeCell ref="I37:L39"/>
    <mergeCell ref="H41:I41"/>
    <mergeCell ref="J41:K41"/>
    <mergeCell ref="L41:M41"/>
    <mergeCell ref="T41:U41"/>
    <mergeCell ref="G3:U5"/>
    <mergeCell ref="G6:U6"/>
    <mergeCell ref="G7:T7"/>
    <mergeCell ref="H22:I22"/>
    <mergeCell ref="J22:K22"/>
    <mergeCell ref="L22:M22"/>
    <mergeCell ref="I12:L14"/>
    <mergeCell ref="H16:I16"/>
    <mergeCell ref="J16:K16"/>
    <mergeCell ref="L16:M16"/>
    <mergeCell ref="H19:I19"/>
    <mergeCell ref="J19:K19"/>
    <mergeCell ref="L19:M19"/>
    <mergeCell ref="T16:U16"/>
    <mergeCell ref="T19:U19"/>
    <mergeCell ref="S64:W65"/>
    <mergeCell ref="U12:X14"/>
    <mergeCell ref="T22:U22"/>
    <mergeCell ref="V22:W22"/>
    <mergeCell ref="X22:Y22"/>
    <mergeCell ref="V16:W16"/>
    <mergeCell ref="X16:Y16"/>
    <mergeCell ref="V19:W19"/>
    <mergeCell ref="X19:Y19"/>
    <mergeCell ref="T47:U47"/>
    <mergeCell ref="V47:W47"/>
    <mergeCell ref="X47:Y47"/>
    <mergeCell ref="T44:U44"/>
    <mergeCell ref="V44:W44"/>
    <mergeCell ref="X44:Y44"/>
    <mergeCell ref="X41:Y41"/>
    <mergeCell ref="H72:I72"/>
    <mergeCell ref="J72:K72"/>
    <mergeCell ref="L72:M72"/>
    <mergeCell ref="I62:L64"/>
    <mergeCell ref="H66:I66"/>
    <mergeCell ref="J66:K66"/>
    <mergeCell ref="L66:M66"/>
    <mergeCell ref="H69:I69"/>
    <mergeCell ref="J69:K69"/>
    <mergeCell ref="L69:M69"/>
    <mergeCell ref="H97:I97"/>
    <mergeCell ref="J97:K97"/>
    <mergeCell ref="L97:M97"/>
    <mergeCell ref="U87:X89"/>
    <mergeCell ref="T91:U91"/>
    <mergeCell ref="V91:W91"/>
    <mergeCell ref="X91:Y91"/>
    <mergeCell ref="T94:U94"/>
    <mergeCell ref="V94:W94"/>
    <mergeCell ref="X94:Y94"/>
    <mergeCell ref="T97:U97"/>
    <mergeCell ref="V97:W97"/>
    <mergeCell ref="X97:Y97"/>
    <mergeCell ref="I87:L89"/>
    <mergeCell ref="H91:I91"/>
    <mergeCell ref="J91:K91"/>
    <mergeCell ref="L91:M91"/>
    <mergeCell ref="H94:I94"/>
    <mergeCell ref="J94:K94"/>
    <mergeCell ref="L94:M94"/>
    <mergeCell ref="V122:W122"/>
    <mergeCell ref="X122:Y122"/>
    <mergeCell ref="I112:L114"/>
    <mergeCell ref="H116:I116"/>
    <mergeCell ref="J116:K116"/>
    <mergeCell ref="L116:M116"/>
    <mergeCell ref="H119:I119"/>
    <mergeCell ref="J119:K119"/>
    <mergeCell ref="L119:M119"/>
    <mergeCell ref="H147:I147"/>
    <mergeCell ref="J147:K147"/>
    <mergeCell ref="L147:M147"/>
    <mergeCell ref="R139:V140"/>
    <mergeCell ref="AA12:AA83"/>
    <mergeCell ref="AA84:AA155"/>
    <mergeCell ref="I137:L139"/>
    <mergeCell ref="H141:I141"/>
    <mergeCell ref="J141:K141"/>
    <mergeCell ref="L141:M141"/>
    <mergeCell ref="H144:I144"/>
    <mergeCell ref="J144:K144"/>
    <mergeCell ref="L144:M144"/>
    <mergeCell ref="H122:I122"/>
    <mergeCell ref="J122:K122"/>
    <mergeCell ref="L122:M122"/>
    <mergeCell ref="U112:X114"/>
    <mergeCell ref="T116:U116"/>
    <mergeCell ref="V116:W116"/>
    <mergeCell ref="X116:Y116"/>
    <mergeCell ref="T119:U119"/>
    <mergeCell ref="V119:W119"/>
    <mergeCell ref="X119:Y119"/>
    <mergeCell ref="T122:U122"/>
  </mergeCells>
  <pageMargins left="0.7" right="0.7" top="0.75" bottom="0.75" header="0.3" footer="0.3"/>
  <pageSetup orientation="portrait" verticalDpi="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sheetPr>
  <dimension ref="E3:Y103"/>
  <sheetViews>
    <sheetView showGridLines="0" topLeftCell="A7" zoomScale="90" zoomScaleNormal="90" zoomScaleSheetLayoutView="80" workbookViewId="0">
      <selection activeCell="U71" sqref="U71:V71"/>
    </sheetView>
  </sheetViews>
  <sheetFormatPr defaultColWidth="10.76171875" defaultRowHeight="15" x14ac:dyDescent="0.2"/>
  <cols>
    <col min="4" max="4" width="9.4140625" customWidth="1"/>
    <col min="6" max="6" width="2.015625" bestFit="1" customWidth="1"/>
    <col min="7" max="12" width="12.64453125" customWidth="1"/>
    <col min="15" max="15" width="8.203125" style="177" bestFit="1" customWidth="1"/>
    <col min="17" max="17" width="7.12890625" style="177" bestFit="1" customWidth="1"/>
    <col min="19" max="19" width="12.64453125" style="177" customWidth="1"/>
    <col min="20" max="24" width="12.64453125" customWidth="1"/>
  </cols>
  <sheetData>
    <row r="3" spans="5:24" ht="15" customHeight="1" x14ac:dyDescent="0.2">
      <c r="F3" s="703" t="s">
        <v>695</v>
      </c>
      <c r="G3" s="703"/>
      <c r="H3" s="703"/>
      <c r="I3" s="703"/>
      <c r="J3" s="703"/>
      <c r="K3" s="703"/>
      <c r="L3" s="703"/>
      <c r="M3" s="703"/>
      <c r="N3" s="703"/>
      <c r="O3" s="703"/>
      <c r="P3" s="703"/>
      <c r="Q3" s="703"/>
      <c r="R3" s="703"/>
      <c r="S3" s="703"/>
      <c r="T3" s="703"/>
      <c r="U3" s="229"/>
    </row>
    <row r="4" spans="5:24" ht="15" customHeight="1" x14ac:dyDescent="0.2">
      <c r="F4" s="703"/>
      <c r="G4" s="703"/>
      <c r="H4" s="703"/>
      <c r="I4" s="703"/>
      <c r="J4" s="703"/>
      <c r="K4" s="703"/>
      <c r="L4" s="703"/>
      <c r="M4" s="703"/>
      <c r="N4" s="703"/>
      <c r="O4" s="703"/>
      <c r="P4" s="703"/>
      <c r="Q4" s="703"/>
      <c r="R4" s="703"/>
      <c r="S4" s="703"/>
      <c r="T4" s="703"/>
      <c r="U4" s="229"/>
    </row>
    <row r="5" spans="5:24" ht="15" customHeight="1" x14ac:dyDescent="0.2">
      <c r="F5" s="703"/>
      <c r="G5" s="703"/>
      <c r="H5" s="703"/>
      <c r="I5" s="703"/>
      <c r="J5" s="703"/>
      <c r="K5" s="703"/>
      <c r="L5" s="703"/>
      <c r="M5" s="703"/>
      <c r="N5" s="703"/>
      <c r="O5" s="703"/>
      <c r="P5" s="703"/>
      <c r="Q5" s="703"/>
      <c r="R5" s="703"/>
      <c r="S5" s="703"/>
      <c r="T5" s="703"/>
      <c r="U5" s="229"/>
    </row>
    <row r="6" spans="5:24" ht="18.75" x14ac:dyDescent="0.25">
      <c r="E6" s="230"/>
      <c r="F6" s="715" t="s">
        <v>696</v>
      </c>
      <c r="G6" s="715"/>
      <c r="H6" s="715"/>
      <c r="I6" s="715"/>
      <c r="J6" s="715"/>
      <c r="K6" s="715"/>
      <c r="L6" s="715"/>
      <c r="M6" s="715"/>
      <c r="N6" s="715"/>
      <c r="O6" s="715"/>
      <c r="P6" s="715"/>
      <c r="Q6" s="715"/>
      <c r="R6" s="715"/>
      <c r="S6" s="715"/>
      <c r="T6" s="715"/>
      <c r="U6" s="230"/>
    </row>
    <row r="7" spans="5:24" ht="18.75" x14ac:dyDescent="0.25">
      <c r="F7" s="715" t="s">
        <v>1800</v>
      </c>
      <c r="G7" s="715"/>
      <c r="H7" s="715"/>
      <c r="I7" s="715"/>
      <c r="J7" s="715"/>
      <c r="K7" s="715"/>
      <c r="L7" s="715"/>
      <c r="M7" s="715"/>
      <c r="N7" s="715"/>
      <c r="O7" s="715"/>
      <c r="P7" s="715"/>
      <c r="Q7" s="715"/>
      <c r="R7" s="715"/>
      <c r="S7" s="715"/>
      <c r="T7" s="230"/>
      <c r="U7" s="230"/>
    </row>
    <row r="11" spans="5:24" ht="15.75" thickBot="1" x14ac:dyDescent="0.25"/>
    <row r="12" spans="5:24" ht="15" customHeight="1" x14ac:dyDescent="0.2">
      <c r="H12" s="675" t="s">
        <v>1776</v>
      </c>
      <c r="I12" s="676"/>
      <c r="J12" s="676"/>
      <c r="K12" s="677"/>
      <c r="T12" s="675" t="s">
        <v>1775</v>
      </c>
      <c r="U12" s="676"/>
      <c r="V12" s="676"/>
      <c r="W12" s="677"/>
    </row>
    <row r="13" spans="5:24" ht="15" customHeight="1" x14ac:dyDescent="0.2">
      <c r="H13" s="678"/>
      <c r="I13" s="679"/>
      <c r="J13" s="679"/>
      <c r="K13" s="680"/>
      <c r="T13" s="678"/>
      <c r="U13" s="679"/>
      <c r="V13" s="679"/>
      <c r="W13" s="680"/>
    </row>
    <row r="14" spans="5:24" ht="15" customHeight="1" thickBot="1" x14ac:dyDescent="0.25">
      <c r="H14" s="681"/>
      <c r="I14" s="682"/>
      <c r="J14" s="682"/>
      <c r="K14" s="683"/>
      <c r="T14" s="681"/>
      <c r="U14" s="682"/>
      <c r="V14" s="682"/>
      <c r="W14" s="683"/>
    </row>
    <row r="15" spans="5:24" ht="15.75" thickBot="1" x14ac:dyDescent="0.25"/>
    <row r="16" spans="5:24" x14ac:dyDescent="0.2">
      <c r="G16" s="709" t="s">
        <v>679</v>
      </c>
      <c r="H16" s="710"/>
      <c r="I16" s="709" t="s">
        <v>681</v>
      </c>
      <c r="J16" s="710"/>
      <c r="K16" s="709" t="s">
        <v>682</v>
      </c>
      <c r="L16" s="710"/>
      <c r="S16" s="709" t="s">
        <v>679</v>
      </c>
      <c r="T16" s="710"/>
      <c r="U16" s="709" t="s">
        <v>681</v>
      </c>
      <c r="V16" s="710"/>
      <c r="W16" s="709" t="s">
        <v>682</v>
      </c>
      <c r="X16" s="710"/>
    </row>
    <row r="17" spans="7:24" x14ac:dyDescent="0.2">
      <c r="G17" s="216" t="s">
        <v>680</v>
      </c>
      <c r="H17" s="217" t="s">
        <v>365</v>
      </c>
      <c r="I17" s="216" t="s">
        <v>680</v>
      </c>
      <c r="J17" s="217" t="s">
        <v>688</v>
      </c>
      <c r="K17" s="216" t="s">
        <v>680</v>
      </c>
      <c r="L17" s="217" t="s">
        <v>689</v>
      </c>
      <c r="S17" s="216" t="s">
        <v>680</v>
      </c>
      <c r="T17" s="217" t="s">
        <v>365</v>
      </c>
      <c r="U17" s="216" t="s">
        <v>680</v>
      </c>
      <c r="V17" s="217" t="s">
        <v>688</v>
      </c>
      <c r="W17" s="216" t="s">
        <v>680</v>
      </c>
      <c r="X17" s="217" t="s">
        <v>689</v>
      </c>
    </row>
    <row r="18" spans="7:24" ht="15.75" thickBot="1" x14ac:dyDescent="0.25">
      <c r="G18" s="218">
        <f>Table!P62</f>
        <v>53</v>
      </c>
      <c r="H18" s="219">
        <v>1</v>
      </c>
      <c r="I18" s="218">
        <f>Table!R62</f>
        <v>8</v>
      </c>
      <c r="J18" s="219">
        <f>(I18*H18)/G18</f>
        <v>0.15094339622641509</v>
      </c>
      <c r="K18" s="218">
        <f>Table!T62</f>
        <v>45</v>
      </c>
      <c r="L18" s="219">
        <f>H18-J18</f>
        <v>0.84905660377358494</v>
      </c>
      <c r="S18" s="218">
        <f>Table!F62</f>
        <v>6</v>
      </c>
      <c r="T18" s="219">
        <v>1</v>
      </c>
      <c r="U18" s="218">
        <f>Table!H62</f>
        <v>5</v>
      </c>
      <c r="V18" s="219">
        <f>(U18*T18)/S18</f>
        <v>0.83333333333333337</v>
      </c>
      <c r="W18" s="218">
        <f>Table!J62</f>
        <v>1</v>
      </c>
      <c r="X18" s="219">
        <f>T18-V18</f>
        <v>0.16666666666666663</v>
      </c>
    </row>
    <row r="19" spans="7:24" x14ac:dyDescent="0.2">
      <c r="G19" s="711" t="s">
        <v>684</v>
      </c>
      <c r="H19" s="712"/>
      <c r="I19" s="711" t="s">
        <v>681</v>
      </c>
      <c r="J19" s="712"/>
      <c r="K19" s="711" t="s">
        <v>682</v>
      </c>
      <c r="L19" s="712"/>
      <c r="S19" s="711" t="s">
        <v>684</v>
      </c>
      <c r="T19" s="712"/>
      <c r="U19" s="711" t="s">
        <v>681</v>
      </c>
      <c r="V19" s="712"/>
      <c r="W19" s="711" t="s">
        <v>682</v>
      </c>
      <c r="X19" s="712"/>
    </row>
    <row r="20" spans="7:24" x14ac:dyDescent="0.2">
      <c r="G20" s="220" t="s">
        <v>680</v>
      </c>
      <c r="H20" s="221" t="s">
        <v>365</v>
      </c>
      <c r="I20" s="220" t="s">
        <v>680</v>
      </c>
      <c r="J20" s="221" t="s">
        <v>365</v>
      </c>
      <c r="K20" s="220" t="s">
        <v>680</v>
      </c>
      <c r="L20" s="221" t="s">
        <v>365</v>
      </c>
      <c r="S20" s="220" t="s">
        <v>680</v>
      </c>
      <c r="T20" s="221" t="s">
        <v>365</v>
      </c>
      <c r="U20" s="220" t="s">
        <v>680</v>
      </c>
      <c r="V20" s="221" t="s">
        <v>365</v>
      </c>
      <c r="W20" s="220" t="s">
        <v>680</v>
      </c>
      <c r="X20" s="221" t="s">
        <v>365</v>
      </c>
    </row>
    <row r="21" spans="7:24" ht="15.75" thickBot="1" x14ac:dyDescent="0.25">
      <c r="G21" s="222">
        <f>Table!P71</f>
        <v>9</v>
      </c>
      <c r="H21" s="223">
        <v>1</v>
      </c>
      <c r="I21" s="222">
        <f>Table!R71</f>
        <v>0</v>
      </c>
      <c r="J21" s="223">
        <f>(I21*H21)/G21</f>
        <v>0</v>
      </c>
      <c r="K21" s="222">
        <f>Table!T71</f>
        <v>9</v>
      </c>
      <c r="L21" s="223">
        <f>H21-J21</f>
        <v>1</v>
      </c>
      <c r="S21" s="222">
        <f>Table!F71</f>
        <v>3</v>
      </c>
      <c r="T21" s="223">
        <v>1</v>
      </c>
      <c r="U21" s="222">
        <f>Table!H71</f>
        <v>2</v>
      </c>
      <c r="V21" s="223">
        <f>(U21*T21)/S21</f>
        <v>0.66666666666666663</v>
      </c>
      <c r="W21" s="222">
        <f>Table!J71</f>
        <v>1</v>
      </c>
      <c r="X21" s="223">
        <f>T21-V21</f>
        <v>0.33333333333333337</v>
      </c>
    </row>
    <row r="22" spans="7:24" x14ac:dyDescent="0.2">
      <c r="G22" s="705" t="s">
        <v>687</v>
      </c>
      <c r="H22" s="706"/>
      <c r="I22" s="705" t="s">
        <v>681</v>
      </c>
      <c r="J22" s="706"/>
      <c r="K22" s="705" t="s">
        <v>682</v>
      </c>
      <c r="L22" s="706"/>
      <c r="S22" s="705" t="s">
        <v>687</v>
      </c>
      <c r="T22" s="706"/>
      <c r="U22" s="705" t="s">
        <v>681</v>
      </c>
      <c r="V22" s="706"/>
      <c r="W22" s="705" t="s">
        <v>682</v>
      </c>
      <c r="X22" s="706"/>
    </row>
    <row r="23" spans="7:24" x14ac:dyDescent="0.2">
      <c r="G23" s="224" t="s">
        <v>680</v>
      </c>
      <c r="H23" s="225" t="s">
        <v>365</v>
      </c>
      <c r="I23" s="224" t="s">
        <v>680</v>
      </c>
      <c r="J23" s="225" t="s">
        <v>365</v>
      </c>
      <c r="K23" s="224" t="s">
        <v>680</v>
      </c>
      <c r="L23" s="225" t="s">
        <v>365</v>
      </c>
      <c r="S23" s="224" t="s">
        <v>680</v>
      </c>
      <c r="T23" s="225" t="s">
        <v>365</v>
      </c>
      <c r="U23" s="224" t="s">
        <v>680</v>
      </c>
      <c r="V23" s="225" t="s">
        <v>365</v>
      </c>
      <c r="W23" s="224" t="s">
        <v>680</v>
      </c>
      <c r="X23" s="225" t="s">
        <v>365</v>
      </c>
    </row>
    <row r="24" spans="7:24" ht="15.75" thickBot="1" x14ac:dyDescent="0.25">
      <c r="G24" s="226">
        <v>0</v>
      </c>
      <c r="H24" s="227">
        <v>1</v>
      </c>
      <c r="I24" s="226">
        <v>0</v>
      </c>
      <c r="J24" s="227" t="e">
        <f>(I24*H24)/G24</f>
        <v>#DIV/0!</v>
      </c>
      <c r="K24" s="226">
        <v>0</v>
      </c>
      <c r="L24" s="227" t="e">
        <f>H24-J24</f>
        <v>#DIV/0!</v>
      </c>
      <c r="S24" s="226">
        <f>Table!F80</f>
        <v>11</v>
      </c>
      <c r="T24" s="227">
        <v>1</v>
      </c>
      <c r="U24" s="226">
        <f>Table!H80</f>
        <v>7</v>
      </c>
      <c r="V24" s="227">
        <f>(U24*T24)/S24</f>
        <v>0.63636363636363635</v>
      </c>
      <c r="W24" s="226">
        <f>Table!J80</f>
        <v>4</v>
      </c>
      <c r="X24" s="227">
        <f>T24-V24</f>
        <v>0.36363636363636365</v>
      </c>
    </row>
    <row r="36" spans="7:24" ht="15.75" thickBot="1" x14ac:dyDescent="0.25"/>
    <row r="37" spans="7:24" x14ac:dyDescent="0.2">
      <c r="H37" s="675" t="s">
        <v>1799</v>
      </c>
      <c r="I37" s="676"/>
      <c r="J37" s="676"/>
      <c r="K37" s="677"/>
      <c r="T37" s="675" t="s">
        <v>1744</v>
      </c>
      <c r="U37" s="676"/>
      <c r="V37" s="676"/>
      <c r="W37" s="677"/>
    </row>
    <row r="38" spans="7:24" x14ac:dyDescent="0.2">
      <c r="H38" s="678"/>
      <c r="I38" s="679"/>
      <c r="J38" s="679"/>
      <c r="K38" s="680"/>
      <c r="T38" s="678"/>
      <c r="U38" s="679"/>
      <c r="V38" s="679"/>
      <c r="W38" s="680"/>
    </row>
    <row r="39" spans="7:24" ht="15.75" thickBot="1" x14ac:dyDescent="0.25">
      <c r="H39" s="681"/>
      <c r="I39" s="682"/>
      <c r="J39" s="682"/>
      <c r="K39" s="683"/>
      <c r="T39" s="681"/>
      <c r="U39" s="682"/>
      <c r="V39" s="682"/>
      <c r="W39" s="683"/>
    </row>
    <row r="40" spans="7:24" ht="15.75" thickBot="1" x14ac:dyDescent="0.25"/>
    <row r="41" spans="7:24" x14ac:dyDescent="0.2">
      <c r="G41" s="709" t="s">
        <v>679</v>
      </c>
      <c r="H41" s="710"/>
      <c r="I41" s="709" t="s">
        <v>681</v>
      </c>
      <c r="J41" s="710"/>
      <c r="K41" s="709" t="s">
        <v>682</v>
      </c>
      <c r="L41" s="710"/>
      <c r="S41" s="709" t="s">
        <v>679</v>
      </c>
      <c r="T41" s="710"/>
      <c r="U41" s="709" t="s">
        <v>681</v>
      </c>
      <c r="V41" s="710"/>
      <c r="W41" s="709" t="s">
        <v>682</v>
      </c>
      <c r="X41" s="710"/>
    </row>
    <row r="42" spans="7:24" x14ac:dyDescent="0.2">
      <c r="G42" s="216" t="s">
        <v>680</v>
      </c>
      <c r="H42" s="217" t="s">
        <v>365</v>
      </c>
      <c r="I42" s="216" t="s">
        <v>680</v>
      </c>
      <c r="J42" s="217" t="s">
        <v>688</v>
      </c>
      <c r="K42" s="216" t="s">
        <v>680</v>
      </c>
      <c r="L42" s="217" t="s">
        <v>689</v>
      </c>
      <c r="S42" s="216" t="s">
        <v>680</v>
      </c>
      <c r="T42" s="217" t="s">
        <v>365</v>
      </c>
      <c r="U42" s="216" t="s">
        <v>680</v>
      </c>
      <c r="V42" s="217" t="s">
        <v>688</v>
      </c>
      <c r="W42" s="216" t="s">
        <v>680</v>
      </c>
      <c r="X42" s="217" t="s">
        <v>689</v>
      </c>
    </row>
    <row r="43" spans="7:24" ht="15.75" thickBot="1" x14ac:dyDescent="0.25">
      <c r="G43" s="218">
        <f>Table!F88</f>
        <v>9</v>
      </c>
      <c r="H43" s="219">
        <v>1</v>
      </c>
      <c r="I43" s="218">
        <f>Table!H88</f>
        <v>1</v>
      </c>
      <c r="J43" s="219">
        <f>(I43*H43)/G43</f>
        <v>0.1111111111111111</v>
      </c>
      <c r="K43" s="218">
        <f>Table!J88</f>
        <v>8</v>
      </c>
      <c r="L43" s="219">
        <f>H43-J43</f>
        <v>0.88888888888888884</v>
      </c>
      <c r="S43" s="218">
        <v>0</v>
      </c>
      <c r="T43" s="219">
        <v>1</v>
      </c>
      <c r="U43" s="218">
        <v>0</v>
      </c>
      <c r="V43" s="219" t="e">
        <f>(U43*T43)/S43</f>
        <v>#DIV/0!</v>
      </c>
      <c r="W43" s="218">
        <f>GETPIVOTDATA("Falla Detectada V",Table!$M$34,"Ejecutado MTTO",)</f>
        <v>12</v>
      </c>
      <c r="X43" s="219" t="e">
        <f>T43-V43</f>
        <v>#DIV/0!</v>
      </c>
    </row>
    <row r="44" spans="7:24" x14ac:dyDescent="0.2">
      <c r="G44" s="711" t="s">
        <v>684</v>
      </c>
      <c r="H44" s="712"/>
      <c r="I44" s="711" t="s">
        <v>681</v>
      </c>
      <c r="J44" s="712"/>
      <c r="K44" s="711" t="s">
        <v>682</v>
      </c>
      <c r="L44" s="712"/>
      <c r="S44" s="711" t="s">
        <v>684</v>
      </c>
      <c r="T44" s="712"/>
      <c r="U44" s="711" t="s">
        <v>681</v>
      </c>
      <c r="V44" s="712"/>
      <c r="W44" s="711" t="s">
        <v>682</v>
      </c>
      <c r="X44" s="712"/>
    </row>
    <row r="45" spans="7:24" x14ac:dyDescent="0.2">
      <c r="G45" s="220" t="s">
        <v>680</v>
      </c>
      <c r="H45" s="221" t="s">
        <v>365</v>
      </c>
      <c r="I45" s="220" t="s">
        <v>680</v>
      </c>
      <c r="J45" s="221" t="s">
        <v>365</v>
      </c>
      <c r="K45" s="220" t="s">
        <v>680</v>
      </c>
      <c r="L45" s="221" t="s">
        <v>365</v>
      </c>
      <c r="S45" s="220" t="s">
        <v>680</v>
      </c>
      <c r="T45" s="221" t="s">
        <v>365</v>
      </c>
      <c r="U45" s="220" t="s">
        <v>680</v>
      </c>
      <c r="V45" s="221" t="s">
        <v>365</v>
      </c>
      <c r="W45" s="220" t="s">
        <v>680</v>
      </c>
      <c r="X45" s="221" t="s">
        <v>365</v>
      </c>
    </row>
    <row r="46" spans="7:24" ht="15.75" thickBot="1" x14ac:dyDescent="0.25">
      <c r="G46" s="222">
        <f>Table!F97</f>
        <v>2</v>
      </c>
      <c r="H46" s="223">
        <v>1</v>
      </c>
      <c r="I46" s="222">
        <f>Table!H97</f>
        <v>0</v>
      </c>
      <c r="J46" s="223">
        <f>(I46*H46)/G46</f>
        <v>0</v>
      </c>
      <c r="K46" s="222">
        <f>Table!J97</f>
        <v>2</v>
      </c>
      <c r="L46" s="223">
        <f>H46-J46</f>
        <v>1</v>
      </c>
      <c r="S46" s="222">
        <v>0</v>
      </c>
      <c r="T46" s="223">
        <v>1</v>
      </c>
      <c r="U46" s="222">
        <v>0</v>
      </c>
      <c r="V46" s="223" t="e">
        <f>(U46*T46)/S46</f>
        <v>#DIV/0!</v>
      </c>
      <c r="W46" s="222">
        <f>GETPIVOTDATA("Falla Detectada T",Table!$M$43,"Ejecutado MTTO",)</f>
        <v>30</v>
      </c>
      <c r="X46" s="223" t="e">
        <f>T46-V46</f>
        <v>#DIV/0!</v>
      </c>
    </row>
    <row r="47" spans="7:24" x14ac:dyDescent="0.2">
      <c r="G47" s="705" t="s">
        <v>687</v>
      </c>
      <c r="H47" s="706"/>
      <c r="I47" s="705" t="s">
        <v>681</v>
      </c>
      <c r="J47" s="706"/>
      <c r="K47" s="705" t="s">
        <v>682</v>
      </c>
      <c r="L47" s="706"/>
      <c r="S47" s="705" t="s">
        <v>687</v>
      </c>
      <c r="T47" s="706"/>
      <c r="U47" s="705" t="s">
        <v>681</v>
      </c>
      <c r="V47" s="706"/>
      <c r="W47" s="705" t="s">
        <v>682</v>
      </c>
      <c r="X47" s="706"/>
    </row>
    <row r="48" spans="7:24" x14ac:dyDescent="0.2">
      <c r="G48" s="224" t="s">
        <v>680</v>
      </c>
      <c r="H48" s="225" t="s">
        <v>365</v>
      </c>
      <c r="I48" s="224" t="s">
        <v>680</v>
      </c>
      <c r="J48" s="225" t="s">
        <v>365</v>
      </c>
      <c r="K48" s="224" t="s">
        <v>680</v>
      </c>
      <c r="L48" s="225" t="s">
        <v>365</v>
      </c>
      <c r="S48" s="224" t="s">
        <v>680</v>
      </c>
      <c r="T48" s="225" t="s">
        <v>365</v>
      </c>
      <c r="U48" s="224" t="s">
        <v>680</v>
      </c>
      <c r="V48" s="225" t="s">
        <v>365</v>
      </c>
      <c r="W48" s="224" t="s">
        <v>680</v>
      </c>
      <c r="X48" s="225" t="s">
        <v>365</v>
      </c>
    </row>
    <row r="49" spans="7:25" ht="15.75" thickBot="1" x14ac:dyDescent="0.25">
      <c r="G49" s="226">
        <f>Table!F106</f>
        <v>7</v>
      </c>
      <c r="H49" s="227">
        <v>1</v>
      </c>
      <c r="I49" s="226">
        <f>Table!H106</f>
        <v>1</v>
      </c>
      <c r="J49" s="227">
        <f>(I49*H49)/G49</f>
        <v>0.14285714285714285</v>
      </c>
      <c r="K49" s="226">
        <f>Table!J106</f>
        <v>6</v>
      </c>
      <c r="L49" s="227">
        <f>H49-J49</f>
        <v>0.85714285714285721</v>
      </c>
      <c r="S49" s="226">
        <v>0</v>
      </c>
      <c r="T49" s="227">
        <v>1</v>
      </c>
      <c r="U49" s="226">
        <v>0</v>
      </c>
      <c r="V49" s="227" t="e">
        <f>(U49*T49)/S49</f>
        <v>#DIV/0!</v>
      </c>
      <c r="W49" s="226">
        <f>GETPIVOTDATA("Falla Detectada UT",Table!$M$52,"Ejecutado MTTO",)</f>
        <v>16</v>
      </c>
      <c r="X49" s="227" t="e">
        <f>T49-V49</f>
        <v>#DIV/0!</v>
      </c>
    </row>
    <row r="58" spans="7:25" x14ac:dyDescent="0.2">
      <c r="U58" s="716" t="s">
        <v>1727</v>
      </c>
      <c r="V58" s="716"/>
      <c r="W58" s="716"/>
      <c r="X58" s="716"/>
      <c r="Y58" s="716"/>
    </row>
    <row r="59" spans="7:25" x14ac:dyDescent="0.2">
      <c r="U59" s="716"/>
      <c r="V59" s="716"/>
      <c r="W59" s="716"/>
      <c r="X59" s="716"/>
      <c r="Y59" s="716"/>
    </row>
    <row r="63" spans="7:25" ht="15.75" thickBot="1" x14ac:dyDescent="0.25"/>
    <row r="64" spans="7:25" ht="15" customHeight="1" x14ac:dyDescent="0.2">
      <c r="H64" s="675" t="s">
        <v>2308</v>
      </c>
      <c r="I64" s="676"/>
      <c r="J64" s="676"/>
      <c r="K64" s="677"/>
      <c r="T64" s="675" t="s">
        <v>2325</v>
      </c>
      <c r="U64" s="676"/>
      <c r="V64" s="676"/>
      <c r="W64" s="677"/>
    </row>
    <row r="65" spans="7:24" ht="15" customHeight="1" x14ac:dyDescent="0.2">
      <c r="H65" s="678"/>
      <c r="I65" s="679"/>
      <c r="J65" s="679"/>
      <c r="K65" s="680"/>
      <c r="T65" s="678"/>
      <c r="U65" s="679"/>
      <c r="V65" s="679"/>
      <c r="W65" s="680"/>
    </row>
    <row r="66" spans="7:24" ht="15.75" customHeight="1" thickBot="1" x14ac:dyDescent="0.25">
      <c r="H66" s="681"/>
      <c r="I66" s="682"/>
      <c r="J66" s="682"/>
      <c r="K66" s="683"/>
      <c r="T66" s="681"/>
      <c r="U66" s="682"/>
      <c r="V66" s="682"/>
      <c r="W66" s="683"/>
    </row>
    <row r="67" spans="7:24" ht="15.75" thickBot="1" x14ac:dyDescent="0.25"/>
    <row r="68" spans="7:24" x14ac:dyDescent="0.2">
      <c r="G68" s="709" t="s">
        <v>679</v>
      </c>
      <c r="H68" s="710"/>
      <c r="I68" s="709" t="s">
        <v>681</v>
      </c>
      <c r="J68" s="710"/>
      <c r="K68" s="709" t="s">
        <v>682</v>
      </c>
      <c r="L68" s="710"/>
      <c r="S68" s="709" t="s">
        <v>679</v>
      </c>
      <c r="T68" s="710"/>
      <c r="U68" s="709" t="s">
        <v>681</v>
      </c>
      <c r="V68" s="710"/>
      <c r="W68" s="709" t="s">
        <v>682</v>
      </c>
      <c r="X68" s="710"/>
    </row>
    <row r="69" spans="7:24" x14ac:dyDescent="0.2">
      <c r="G69" s="216" t="s">
        <v>680</v>
      </c>
      <c r="H69" s="217" t="s">
        <v>365</v>
      </c>
      <c r="I69" s="216" t="s">
        <v>680</v>
      </c>
      <c r="J69" s="217" t="s">
        <v>688</v>
      </c>
      <c r="K69" s="216" t="s">
        <v>680</v>
      </c>
      <c r="L69" s="217" t="s">
        <v>689</v>
      </c>
      <c r="S69" s="216" t="s">
        <v>680</v>
      </c>
      <c r="T69" s="217" t="s">
        <v>365</v>
      </c>
      <c r="U69" s="216" t="s">
        <v>680</v>
      </c>
      <c r="V69" s="217" t="s">
        <v>688</v>
      </c>
      <c r="W69" s="216" t="s">
        <v>680</v>
      </c>
      <c r="X69" s="217" t="s">
        <v>689</v>
      </c>
    </row>
    <row r="70" spans="7:24" ht="15.75" thickBot="1" x14ac:dyDescent="0.25">
      <c r="G70" s="218">
        <v>2</v>
      </c>
      <c r="H70" s="219">
        <v>1</v>
      </c>
      <c r="I70" s="218">
        <v>0</v>
      </c>
      <c r="J70" s="219">
        <f>(I70*H70)/G70</f>
        <v>0</v>
      </c>
      <c r="K70" s="218">
        <v>0</v>
      </c>
      <c r="L70" s="219">
        <f>H70-J70</f>
        <v>1</v>
      </c>
      <c r="S70" s="218">
        <f>Table!Z117</f>
        <v>29</v>
      </c>
      <c r="T70" s="219">
        <v>1</v>
      </c>
      <c r="U70" s="218">
        <f>Table!AB117</f>
        <v>2</v>
      </c>
      <c r="V70" s="219">
        <f>(U70*T70)/S70</f>
        <v>6.8965517241379309E-2</v>
      </c>
      <c r="W70" s="218">
        <f>Table!AD117</f>
        <v>27</v>
      </c>
      <c r="X70" s="219">
        <f>T70-V70</f>
        <v>0.93103448275862066</v>
      </c>
    </row>
    <row r="71" spans="7:24" x14ac:dyDescent="0.2">
      <c r="G71" s="711" t="s">
        <v>684</v>
      </c>
      <c r="H71" s="712"/>
      <c r="I71" s="711" t="s">
        <v>681</v>
      </c>
      <c r="J71" s="712"/>
      <c r="K71" s="711" t="s">
        <v>682</v>
      </c>
      <c r="L71" s="712"/>
      <c r="S71" s="711" t="s">
        <v>684</v>
      </c>
      <c r="T71" s="712"/>
      <c r="U71" s="711" t="s">
        <v>681</v>
      </c>
      <c r="V71" s="712"/>
      <c r="W71" s="711" t="s">
        <v>682</v>
      </c>
      <c r="X71" s="712"/>
    </row>
    <row r="72" spans="7:24" x14ac:dyDescent="0.2">
      <c r="G72" s="220" t="s">
        <v>680</v>
      </c>
      <c r="H72" s="221" t="s">
        <v>365</v>
      </c>
      <c r="I72" s="220" t="s">
        <v>680</v>
      </c>
      <c r="J72" s="221" t="s">
        <v>365</v>
      </c>
      <c r="K72" s="220" t="s">
        <v>680</v>
      </c>
      <c r="L72" s="221" t="s">
        <v>365</v>
      </c>
      <c r="S72" s="220" t="s">
        <v>680</v>
      </c>
      <c r="T72" s="221" t="s">
        <v>365</v>
      </c>
      <c r="U72" s="220" t="s">
        <v>680</v>
      </c>
      <c r="V72" s="221" t="s">
        <v>365</v>
      </c>
      <c r="W72" s="220" t="s">
        <v>680</v>
      </c>
      <c r="X72" s="221" t="s">
        <v>365</v>
      </c>
    </row>
    <row r="73" spans="7:24" ht="15.75" thickBot="1" x14ac:dyDescent="0.25">
      <c r="G73" s="222">
        <v>0</v>
      </c>
      <c r="H73" s="223">
        <v>1</v>
      </c>
      <c r="I73" s="222">
        <f>Table!H124</f>
        <v>0</v>
      </c>
      <c r="J73" s="223" t="e">
        <f>(I73*H73)/G73</f>
        <v>#DIV/0!</v>
      </c>
      <c r="K73" s="222">
        <v>0</v>
      </c>
      <c r="L73" s="223" t="e">
        <f>H73-J73</f>
        <v>#DIV/0!</v>
      </c>
      <c r="S73" s="222">
        <v>0</v>
      </c>
      <c r="T73" s="223">
        <v>1</v>
      </c>
      <c r="U73" s="222">
        <v>0</v>
      </c>
      <c r="V73" s="223" t="e">
        <f>(U73*T73)/S73</f>
        <v>#DIV/0!</v>
      </c>
      <c r="W73" s="222">
        <v>0</v>
      </c>
      <c r="X73" s="223" t="e">
        <f>T73-V73</f>
        <v>#DIV/0!</v>
      </c>
    </row>
    <row r="74" spans="7:24" x14ac:dyDescent="0.2">
      <c r="G74" s="705" t="s">
        <v>687</v>
      </c>
      <c r="H74" s="706"/>
      <c r="I74" s="705" t="s">
        <v>681</v>
      </c>
      <c r="J74" s="706"/>
      <c r="K74" s="705" t="s">
        <v>682</v>
      </c>
      <c r="L74" s="706"/>
      <c r="S74" s="705" t="s">
        <v>687</v>
      </c>
      <c r="T74" s="706"/>
      <c r="U74" s="705" t="s">
        <v>681</v>
      </c>
      <c r="V74" s="706"/>
      <c r="W74" s="705" t="s">
        <v>682</v>
      </c>
      <c r="X74" s="706"/>
    </row>
    <row r="75" spans="7:24" x14ac:dyDescent="0.2">
      <c r="G75" s="224" t="s">
        <v>680</v>
      </c>
      <c r="H75" s="225" t="s">
        <v>365</v>
      </c>
      <c r="I75" s="224" t="s">
        <v>680</v>
      </c>
      <c r="J75" s="225" t="s">
        <v>365</v>
      </c>
      <c r="K75" s="224" t="s">
        <v>680</v>
      </c>
      <c r="L75" s="225" t="s">
        <v>365</v>
      </c>
      <c r="S75" s="224" t="s">
        <v>680</v>
      </c>
      <c r="T75" s="225" t="s">
        <v>365</v>
      </c>
      <c r="U75" s="224" t="s">
        <v>680</v>
      </c>
      <c r="V75" s="225" t="s">
        <v>365</v>
      </c>
      <c r="W75" s="224" t="s">
        <v>680</v>
      </c>
      <c r="X75" s="225" t="s">
        <v>365</v>
      </c>
    </row>
    <row r="76" spans="7:24" ht="15.75" thickBot="1" x14ac:dyDescent="0.25">
      <c r="G76" s="226">
        <v>0</v>
      </c>
      <c r="H76" s="227">
        <v>1</v>
      </c>
      <c r="I76" s="226">
        <f>Table!H133</f>
        <v>0</v>
      </c>
      <c r="J76" s="227" t="e">
        <f>(I76*H76)/G76</f>
        <v>#DIV/0!</v>
      </c>
      <c r="K76" s="226">
        <v>0</v>
      </c>
      <c r="L76" s="227" t="e">
        <f>H76-J76</f>
        <v>#DIV/0!</v>
      </c>
      <c r="S76" s="226">
        <v>0</v>
      </c>
      <c r="T76" s="227">
        <v>1</v>
      </c>
      <c r="U76" s="226">
        <v>0</v>
      </c>
      <c r="V76" s="227" t="e">
        <f>(U76*T76)/S76</f>
        <v>#DIV/0!</v>
      </c>
      <c r="W76" s="226">
        <v>0</v>
      </c>
      <c r="X76" s="227" t="e">
        <f>T76-V76</f>
        <v>#DIV/0!</v>
      </c>
    </row>
    <row r="89" spans="7:12" ht="15.75" thickBot="1" x14ac:dyDescent="0.25"/>
    <row r="90" spans="7:12" x14ac:dyDescent="0.2">
      <c r="H90" s="675" t="s">
        <v>3211</v>
      </c>
      <c r="I90" s="676"/>
      <c r="J90" s="676"/>
      <c r="K90" s="677"/>
    </row>
    <row r="91" spans="7:12" x14ac:dyDescent="0.2">
      <c r="H91" s="678"/>
      <c r="I91" s="679"/>
      <c r="J91" s="679"/>
      <c r="K91" s="680"/>
    </row>
    <row r="92" spans="7:12" ht="15.75" thickBot="1" x14ac:dyDescent="0.25">
      <c r="H92" s="681"/>
      <c r="I92" s="682"/>
      <c r="J92" s="682"/>
      <c r="K92" s="683"/>
    </row>
    <row r="93" spans="7:12" ht="15.75" thickBot="1" x14ac:dyDescent="0.25"/>
    <row r="94" spans="7:12" x14ac:dyDescent="0.2">
      <c r="G94" s="709" t="s">
        <v>679</v>
      </c>
      <c r="H94" s="710"/>
      <c r="I94" s="709" t="s">
        <v>681</v>
      </c>
      <c r="J94" s="710"/>
      <c r="K94" s="709" t="s">
        <v>682</v>
      </c>
      <c r="L94" s="710"/>
    </row>
    <row r="95" spans="7:12" x14ac:dyDescent="0.2">
      <c r="G95" s="216" t="s">
        <v>680</v>
      </c>
      <c r="H95" s="217" t="s">
        <v>365</v>
      </c>
      <c r="I95" s="216" t="s">
        <v>680</v>
      </c>
      <c r="J95" s="217" t="s">
        <v>688</v>
      </c>
      <c r="K95" s="216" t="s">
        <v>680</v>
      </c>
      <c r="L95" s="217" t="s">
        <v>689</v>
      </c>
    </row>
    <row r="96" spans="7:12" ht="15.75" thickBot="1" x14ac:dyDescent="0.25">
      <c r="G96" s="218">
        <v>44</v>
      </c>
      <c r="H96" s="219">
        <v>1</v>
      </c>
      <c r="I96" s="218">
        <v>0</v>
      </c>
      <c r="J96" s="219">
        <f>(I96*H96)/G96</f>
        <v>0</v>
      </c>
      <c r="K96" s="218" t="e">
        <f>Table!#REF!</f>
        <v>#REF!</v>
      </c>
      <c r="L96" s="219">
        <f>H96-J96</f>
        <v>1</v>
      </c>
    </row>
    <row r="97" spans="7:25" x14ac:dyDescent="0.2">
      <c r="G97" s="711" t="s">
        <v>684</v>
      </c>
      <c r="H97" s="712"/>
      <c r="I97" s="711" t="s">
        <v>681</v>
      </c>
      <c r="J97" s="712"/>
      <c r="K97" s="711" t="s">
        <v>682</v>
      </c>
      <c r="L97" s="712"/>
    </row>
    <row r="98" spans="7:25" x14ac:dyDescent="0.2">
      <c r="G98" s="220" t="s">
        <v>680</v>
      </c>
      <c r="H98" s="221" t="s">
        <v>365</v>
      </c>
      <c r="I98" s="220" t="s">
        <v>680</v>
      </c>
      <c r="J98" s="221" t="s">
        <v>365</v>
      </c>
      <c r="K98" s="220" t="s">
        <v>680</v>
      </c>
      <c r="L98" s="221" t="s">
        <v>365</v>
      </c>
    </row>
    <row r="99" spans="7:25" ht="15.75" thickBot="1" x14ac:dyDescent="0.25">
      <c r="G99" s="222" t="e">
        <f>Table!#REF!</f>
        <v>#REF!</v>
      </c>
      <c r="H99" s="223">
        <v>1</v>
      </c>
      <c r="I99" s="222" t="e">
        <f>Table!#REF!</f>
        <v>#REF!</v>
      </c>
      <c r="J99" s="223" t="e">
        <f>(I99*H99)/G99</f>
        <v>#REF!</v>
      </c>
      <c r="K99" s="222" t="e">
        <f>Table!#REF!</f>
        <v>#REF!</v>
      </c>
      <c r="L99" s="223" t="e">
        <f>H99-J99</f>
        <v>#REF!</v>
      </c>
    </row>
    <row r="100" spans="7:25" x14ac:dyDescent="0.2">
      <c r="G100" s="705" t="s">
        <v>687</v>
      </c>
      <c r="H100" s="706"/>
      <c r="I100" s="705" t="s">
        <v>681</v>
      </c>
      <c r="J100" s="706"/>
      <c r="K100" s="705" t="s">
        <v>682</v>
      </c>
      <c r="L100" s="706"/>
    </row>
    <row r="101" spans="7:25" x14ac:dyDescent="0.2">
      <c r="G101" s="224" t="s">
        <v>680</v>
      </c>
      <c r="H101" s="225" t="s">
        <v>365</v>
      </c>
      <c r="I101" s="224" t="s">
        <v>680</v>
      </c>
      <c r="J101" s="225" t="s">
        <v>365</v>
      </c>
      <c r="K101" s="224" t="s">
        <v>680</v>
      </c>
      <c r="L101" s="225" t="s">
        <v>365</v>
      </c>
    </row>
    <row r="102" spans="7:25" ht="15.75" customHeight="1" thickBot="1" x14ac:dyDescent="0.25">
      <c r="G102" s="226" t="e">
        <f>Table!#REF!</f>
        <v>#REF!</v>
      </c>
      <c r="H102" s="227">
        <v>1</v>
      </c>
      <c r="I102" s="226" t="e">
        <f>Table!#REF!</f>
        <v>#REF!</v>
      </c>
      <c r="J102" s="227" t="e">
        <f>(I102*H102)/G102</f>
        <v>#REF!</v>
      </c>
      <c r="K102" s="226" t="e">
        <f>Table!#REF!</f>
        <v>#REF!</v>
      </c>
      <c r="L102" s="227" t="e">
        <f>H102-J102</f>
        <v>#REF!</v>
      </c>
      <c r="U102" s="716" t="s">
        <v>1727</v>
      </c>
      <c r="V102" s="716"/>
      <c r="W102" s="716"/>
      <c r="X102" s="716"/>
      <c r="Y102" s="716"/>
    </row>
    <row r="103" spans="7:25" x14ac:dyDescent="0.2">
      <c r="U103" s="716"/>
      <c r="V103" s="716"/>
      <c r="W103" s="716"/>
      <c r="X103" s="716"/>
      <c r="Y103" s="716"/>
    </row>
  </sheetData>
  <sheetProtection deleteColumns="0" deleteRows="0"/>
  <mergeCells count="75">
    <mergeCell ref="U102:Y103"/>
    <mergeCell ref="G97:H97"/>
    <mergeCell ref="I97:J97"/>
    <mergeCell ref="K97:L97"/>
    <mergeCell ref="G100:H100"/>
    <mergeCell ref="I100:J100"/>
    <mergeCell ref="K100:L100"/>
    <mergeCell ref="S74:T74"/>
    <mergeCell ref="U74:V74"/>
    <mergeCell ref="W74:X74"/>
    <mergeCell ref="H90:K92"/>
    <mergeCell ref="G94:H94"/>
    <mergeCell ref="I94:J94"/>
    <mergeCell ref="K94:L94"/>
    <mergeCell ref="G74:H74"/>
    <mergeCell ref="I74:J74"/>
    <mergeCell ref="K74:L74"/>
    <mergeCell ref="T64:W66"/>
    <mergeCell ref="S68:T68"/>
    <mergeCell ref="U68:V68"/>
    <mergeCell ref="W68:X68"/>
    <mergeCell ref="S71:T71"/>
    <mergeCell ref="U71:V71"/>
    <mergeCell ref="W71:X71"/>
    <mergeCell ref="H64:K66"/>
    <mergeCell ref="G68:H68"/>
    <mergeCell ref="I68:J68"/>
    <mergeCell ref="K68:L68"/>
    <mergeCell ref="G71:H71"/>
    <mergeCell ref="I71:J71"/>
    <mergeCell ref="K71:L71"/>
    <mergeCell ref="U58:Y59"/>
    <mergeCell ref="G47:H47"/>
    <mergeCell ref="I47:J47"/>
    <mergeCell ref="K47:L47"/>
    <mergeCell ref="S47:T47"/>
    <mergeCell ref="U47:V47"/>
    <mergeCell ref="W47:X47"/>
    <mergeCell ref="S22:T22"/>
    <mergeCell ref="U22:V22"/>
    <mergeCell ref="W44:X44"/>
    <mergeCell ref="H37:K39"/>
    <mergeCell ref="T37:W39"/>
    <mergeCell ref="G41:H41"/>
    <mergeCell ref="I41:J41"/>
    <mergeCell ref="K41:L41"/>
    <mergeCell ref="S41:T41"/>
    <mergeCell ref="U41:V41"/>
    <mergeCell ref="W41:X41"/>
    <mergeCell ref="G44:H44"/>
    <mergeCell ref="I44:J44"/>
    <mergeCell ref="K44:L44"/>
    <mergeCell ref="S44:T44"/>
    <mergeCell ref="U44:V44"/>
    <mergeCell ref="W22:X22"/>
    <mergeCell ref="W16:X16"/>
    <mergeCell ref="G19:H19"/>
    <mergeCell ref="I19:J19"/>
    <mergeCell ref="K19:L19"/>
    <mergeCell ref="S19:T19"/>
    <mergeCell ref="U19:V19"/>
    <mergeCell ref="W19:X19"/>
    <mergeCell ref="G16:H16"/>
    <mergeCell ref="I16:J16"/>
    <mergeCell ref="K16:L16"/>
    <mergeCell ref="S16:T16"/>
    <mergeCell ref="U16:V16"/>
    <mergeCell ref="G22:H22"/>
    <mergeCell ref="I22:J22"/>
    <mergeCell ref="K22:L22"/>
    <mergeCell ref="F3:T5"/>
    <mergeCell ref="F6:T6"/>
    <mergeCell ref="F7:S7"/>
    <mergeCell ref="H12:K14"/>
    <mergeCell ref="T12:W14"/>
  </mergeCells>
  <pageMargins left="0.7" right="0.7" top="0.75" bottom="0.75" header="0.3" footer="0.3"/>
  <pageSetup orientation="portrait" verticalDpi="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D22:N27"/>
  <sheetViews>
    <sheetView workbookViewId="0">
      <selection activeCell="D23" sqref="D23:N27"/>
    </sheetView>
  </sheetViews>
  <sheetFormatPr defaultColWidth="10.76171875" defaultRowHeight="15" x14ac:dyDescent="0.2"/>
  <sheetData>
    <row r="22" spans="4:14" ht="15.75" thickBot="1" x14ac:dyDescent="0.25"/>
    <row r="23" spans="4:14" ht="20.25" x14ac:dyDescent="0.2">
      <c r="D23" s="602" t="s">
        <v>296</v>
      </c>
      <c r="E23" s="603"/>
      <c r="F23" s="603"/>
      <c r="G23" s="603"/>
      <c r="H23" s="603"/>
      <c r="I23" s="602" t="s">
        <v>81</v>
      </c>
      <c r="J23" s="603"/>
      <c r="K23" s="603"/>
      <c r="L23" s="603"/>
      <c r="M23" s="603"/>
      <c r="N23" s="603"/>
    </row>
    <row r="24" spans="4:14" ht="20.25" x14ac:dyDescent="0.2">
      <c r="D24" s="74" t="s">
        <v>5</v>
      </c>
      <c r="E24" s="75"/>
      <c r="F24" s="605"/>
      <c r="G24" s="606"/>
      <c r="H24" s="606"/>
      <c r="I24" s="608" t="s">
        <v>5</v>
      </c>
      <c r="J24" s="609"/>
      <c r="K24" s="609"/>
      <c r="L24" s="609"/>
      <c r="M24" s="609"/>
      <c r="N24" s="76"/>
    </row>
    <row r="25" spans="4:14" ht="18" x14ac:dyDescent="0.2">
      <c r="D25" s="610" t="s">
        <v>92</v>
      </c>
      <c r="E25" s="611"/>
      <c r="F25" s="611"/>
      <c r="G25" s="611"/>
      <c r="H25" s="611"/>
      <c r="I25" s="610" t="s">
        <v>298</v>
      </c>
      <c r="J25" s="611"/>
      <c r="K25" s="611"/>
      <c r="L25" s="611"/>
      <c r="M25" s="611"/>
      <c r="N25" s="79"/>
    </row>
    <row r="26" spans="4:14" ht="20.25" x14ac:dyDescent="0.2">
      <c r="D26" s="612" t="s">
        <v>299</v>
      </c>
      <c r="E26" s="613"/>
      <c r="F26" s="613"/>
      <c r="G26" s="614"/>
      <c r="H26" s="413"/>
      <c r="I26" s="612" t="s">
        <v>297</v>
      </c>
      <c r="J26" s="613"/>
      <c r="K26" s="613"/>
      <c r="L26" s="614"/>
      <c r="M26" s="615"/>
      <c r="N26" s="615"/>
    </row>
    <row r="27" spans="4:14" ht="18.75" thickBot="1" x14ac:dyDescent="0.25">
      <c r="D27" s="595" t="s">
        <v>6</v>
      </c>
      <c r="E27" s="596"/>
      <c r="F27" s="596"/>
      <c r="G27" s="597"/>
      <c r="H27" s="412"/>
      <c r="I27" s="595" t="s">
        <v>6</v>
      </c>
      <c r="J27" s="596"/>
      <c r="K27" s="596"/>
      <c r="L27" s="597"/>
      <c r="M27" s="600"/>
      <c r="N27" s="600"/>
    </row>
  </sheetData>
  <mergeCells count="12">
    <mergeCell ref="D23:H23"/>
    <mergeCell ref="I23:N23"/>
    <mergeCell ref="F24:H24"/>
    <mergeCell ref="I24:M24"/>
    <mergeCell ref="D25:H25"/>
    <mergeCell ref="I25:M25"/>
    <mergeCell ref="D26:G26"/>
    <mergeCell ref="I26:L26"/>
    <mergeCell ref="M26:N26"/>
    <mergeCell ref="D27:G27"/>
    <mergeCell ref="I27:L27"/>
    <mergeCell ref="M27:N2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2">
    <tabColor theme="5"/>
  </sheetPr>
  <dimension ref="C5:H61"/>
  <sheetViews>
    <sheetView topLeftCell="A28" workbookViewId="0">
      <selection activeCell="I58" sqref="I55:J58"/>
    </sheetView>
  </sheetViews>
  <sheetFormatPr defaultColWidth="10.76171875" defaultRowHeight="15" x14ac:dyDescent="0.2"/>
  <cols>
    <col min="3" max="3" width="22.328125" bestFit="1" customWidth="1"/>
    <col min="4" max="4" width="17.484375" bestFit="1" customWidth="1"/>
    <col min="6" max="6" width="22.328125" bestFit="1" customWidth="1"/>
    <col min="7" max="7" width="19.1015625" bestFit="1" customWidth="1"/>
  </cols>
  <sheetData>
    <row r="5" spans="3:8" ht="15.75" thickBot="1" x14ac:dyDescent="0.25"/>
    <row r="6" spans="3:8" x14ac:dyDescent="0.2">
      <c r="C6" s="104" t="s">
        <v>93</v>
      </c>
      <c r="D6" s="105"/>
      <c r="E6" s="105"/>
      <c r="F6" s="105"/>
      <c r="G6" s="105"/>
      <c r="H6" s="106"/>
    </row>
    <row r="7" spans="3:8" x14ac:dyDescent="0.2">
      <c r="C7" s="717" t="s">
        <v>364</v>
      </c>
      <c r="D7" s="718"/>
      <c r="E7" s="718"/>
      <c r="F7" s="718" t="s">
        <v>365</v>
      </c>
      <c r="G7" s="718"/>
      <c r="H7" s="719"/>
    </row>
    <row r="8" spans="3:8" x14ac:dyDescent="0.2">
      <c r="C8" s="13" t="s">
        <v>363</v>
      </c>
      <c r="D8" s="1" t="s">
        <v>367</v>
      </c>
      <c r="E8" s="1" t="s">
        <v>326</v>
      </c>
      <c r="F8" s="1" t="s">
        <v>363</v>
      </c>
      <c r="G8" s="1" t="s">
        <v>367</v>
      </c>
      <c r="H8" s="2" t="s">
        <v>326</v>
      </c>
    </row>
    <row r="9" spans="3:8" x14ac:dyDescent="0.2">
      <c r="C9" s="13">
        <f>COUNTA('Pinos 1'!AB15:AB458)</f>
        <v>8</v>
      </c>
      <c r="D9" s="1">
        <v>8</v>
      </c>
      <c r="E9" s="1">
        <f>C9-D9</f>
        <v>0</v>
      </c>
      <c r="F9" s="100">
        <v>1</v>
      </c>
      <c r="G9" s="100">
        <f>(D9*F9)/C9</f>
        <v>1</v>
      </c>
      <c r="H9" s="101">
        <f>F9-G9</f>
        <v>0</v>
      </c>
    </row>
    <row r="10" spans="3:8" x14ac:dyDescent="0.2">
      <c r="C10" s="13"/>
      <c r="D10" s="1"/>
      <c r="E10" s="1"/>
      <c r="F10" s="1"/>
      <c r="G10" s="1"/>
      <c r="H10" s="2"/>
    </row>
    <row r="11" spans="3:8" x14ac:dyDescent="0.2">
      <c r="C11" s="13"/>
      <c r="D11" s="1"/>
      <c r="E11" s="1"/>
      <c r="F11" s="1"/>
      <c r="G11" s="1"/>
      <c r="H11" s="2"/>
    </row>
    <row r="12" spans="3:8" x14ac:dyDescent="0.2">
      <c r="C12" s="107" t="s">
        <v>93</v>
      </c>
      <c r="D12" s="108"/>
      <c r="E12" s="108"/>
      <c r="F12" s="108"/>
      <c r="G12" s="108"/>
      <c r="H12" s="109"/>
    </row>
    <row r="13" spans="3:8" x14ac:dyDescent="0.2">
      <c r="C13" s="717" t="s">
        <v>364</v>
      </c>
      <c r="D13" s="718"/>
      <c r="E13" s="718"/>
      <c r="F13" s="718" t="s">
        <v>365</v>
      </c>
      <c r="G13" s="718"/>
      <c r="H13" s="719"/>
    </row>
    <row r="14" spans="3:8" x14ac:dyDescent="0.2">
      <c r="C14" s="13" t="s">
        <v>366</v>
      </c>
      <c r="D14" s="1" t="s">
        <v>367</v>
      </c>
      <c r="E14" s="1" t="s">
        <v>326</v>
      </c>
      <c r="F14" s="1" t="s">
        <v>366</v>
      </c>
      <c r="G14" s="1" t="s">
        <v>367</v>
      </c>
      <c r="H14" s="2" t="s">
        <v>326</v>
      </c>
    </row>
    <row r="15" spans="3:8" x14ac:dyDescent="0.2">
      <c r="C15" s="13">
        <v>13</v>
      </c>
      <c r="D15" s="1">
        <v>10</v>
      </c>
      <c r="E15" s="1">
        <f>C15-D15</f>
        <v>3</v>
      </c>
      <c r="F15" s="100">
        <v>1</v>
      </c>
      <c r="G15" s="100">
        <f>(D15*F15)/C15</f>
        <v>0.76923076923076927</v>
      </c>
      <c r="H15" s="101">
        <f>F15-G15</f>
        <v>0.23076923076923073</v>
      </c>
    </row>
    <row r="16" spans="3:8" x14ac:dyDescent="0.2">
      <c r="C16" s="13"/>
      <c r="D16" s="1"/>
      <c r="E16" s="1"/>
      <c r="F16" s="1"/>
      <c r="G16" s="1"/>
      <c r="H16" s="2"/>
    </row>
    <row r="17" spans="3:8" x14ac:dyDescent="0.2">
      <c r="C17" s="13"/>
      <c r="D17" s="1"/>
      <c r="E17" s="1"/>
      <c r="F17" s="1"/>
      <c r="G17" s="1"/>
      <c r="H17" s="2"/>
    </row>
    <row r="18" spans="3:8" x14ac:dyDescent="0.2">
      <c r="C18" s="107" t="s">
        <v>93</v>
      </c>
      <c r="D18" s="108"/>
      <c r="E18" s="108"/>
      <c r="F18" s="108"/>
      <c r="G18" s="108"/>
      <c r="H18" s="109"/>
    </row>
    <row r="19" spans="3:8" x14ac:dyDescent="0.2">
      <c r="C19" s="717" t="s">
        <v>364</v>
      </c>
      <c r="D19" s="718"/>
      <c r="E19" s="718"/>
      <c r="F19" s="718" t="s">
        <v>365</v>
      </c>
      <c r="G19" s="718"/>
      <c r="H19" s="719"/>
    </row>
    <row r="20" spans="3:8" x14ac:dyDescent="0.2">
      <c r="C20" s="13" t="s">
        <v>368</v>
      </c>
      <c r="D20" s="1" t="s">
        <v>367</v>
      </c>
      <c r="E20" s="1" t="s">
        <v>326</v>
      </c>
      <c r="F20" s="1" t="s">
        <v>368</v>
      </c>
      <c r="G20" s="1" t="s">
        <v>367</v>
      </c>
      <c r="H20" s="2" t="s">
        <v>326</v>
      </c>
    </row>
    <row r="21" spans="3:8" ht="15.75" thickBot="1" x14ac:dyDescent="0.25">
      <c r="C21" s="14">
        <v>24</v>
      </c>
      <c r="D21" s="3">
        <v>15</v>
      </c>
      <c r="E21" s="3">
        <f>C21-D21</f>
        <v>9</v>
      </c>
      <c r="F21" s="102">
        <v>1</v>
      </c>
      <c r="G21" s="102">
        <f>(D21*F21)/C21</f>
        <v>0.625</v>
      </c>
      <c r="H21" s="103">
        <f>F21-G21</f>
        <v>0.375</v>
      </c>
    </row>
    <row r="25" spans="3:8" ht="15.75" thickBot="1" x14ac:dyDescent="0.25"/>
    <row r="26" spans="3:8" x14ac:dyDescent="0.2">
      <c r="C26" s="720" t="s">
        <v>97</v>
      </c>
      <c r="D26" s="721"/>
      <c r="E26" s="721"/>
      <c r="F26" s="721"/>
      <c r="G26" s="721"/>
      <c r="H26" s="722"/>
    </row>
    <row r="27" spans="3:8" x14ac:dyDescent="0.2">
      <c r="C27" s="717" t="s">
        <v>364</v>
      </c>
      <c r="D27" s="718"/>
      <c r="E27" s="718"/>
      <c r="F27" s="718" t="s">
        <v>365</v>
      </c>
      <c r="G27" s="718"/>
      <c r="H27" s="719"/>
    </row>
    <row r="28" spans="3:8" x14ac:dyDescent="0.2">
      <c r="C28" s="13" t="s">
        <v>363</v>
      </c>
      <c r="D28" s="1" t="s">
        <v>367</v>
      </c>
      <c r="E28" s="1" t="s">
        <v>326</v>
      </c>
      <c r="F28" s="1" t="s">
        <v>363</v>
      </c>
      <c r="G28" s="1" t="s">
        <v>367</v>
      </c>
      <c r="H28" s="2" t="s">
        <v>326</v>
      </c>
    </row>
    <row r="29" spans="3:8" x14ac:dyDescent="0.2">
      <c r="C29" s="13">
        <v>26</v>
      </c>
      <c r="D29" s="1">
        <v>14</v>
      </c>
      <c r="E29" s="1">
        <v>3</v>
      </c>
      <c r="F29" s="100">
        <v>1</v>
      </c>
      <c r="G29" s="100">
        <f>(D29*F29)/C29</f>
        <v>0.53846153846153844</v>
      </c>
      <c r="H29" s="101">
        <f>F29-G29</f>
        <v>0.46153846153846156</v>
      </c>
    </row>
    <row r="30" spans="3:8" x14ac:dyDescent="0.2">
      <c r="C30" s="13"/>
      <c r="D30" s="1"/>
      <c r="E30" s="1"/>
      <c r="F30" s="1"/>
      <c r="G30" s="1"/>
      <c r="H30" s="2"/>
    </row>
    <row r="31" spans="3:8" x14ac:dyDescent="0.2">
      <c r="C31" s="13"/>
      <c r="D31" s="1"/>
      <c r="E31" s="1"/>
      <c r="F31" s="1"/>
      <c r="G31" s="1"/>
      <c r="H31" s="2"/>
    </row>
    <row r="32" spans="3:8" x14ac:dyDescent="0.2">
      <c r="C32" s="717" t="s">
        <v>97</v>
      </c>
      <c r="D32" s="718"/>
      <c r="E32" s="718"/>
      <c r="F32" s="718"/>
      <c r="G32" s="718"/>
      <c r="H32" s="719"/>
    </row>
    <row r="33" spans="3:8" x14ac:dyDescent="0.2">
      <c r="C33" s="717" t="s">
        <v>364</v>
      </c>
      <c r="D33" s="718"/>
      <c r="E33" s="718"/>
      <c r="F33" s="718" t="s">
        <v>365</v>
      </c>
      <c r="G33" s="718"/>
      <c r="H33" s="719"/>
    </row>
    <row r="34" spans="3:8" x14ac:dyDescent="0.2">
      <c r="C34" s="13" t="s">
        <v>366</v>
      </c>
      <c r="D34" s="1" t="s">
        <v>367</v>
      </c>
      <c r="E34" s="1" t="s">
        <v>326</v>
      </c>
      <c r="F34" s="1" t="s">
        <v>366</v>
      </c>
      <c r="G34" s="1" t="s">
        <v>367</v>
      </c>
      <c r="H34" s="2" t="s">
        <v>326</v>
      </c>
    </row>
    <row r="35" spans="3:8" x14ac:dyDescent="0.2">
      <c r="C35" s="13">
        <v>27</v>
      </c>
      <c r="D35" s="1">
        <v>9</v>
      </c>
      <c r="E35" s="1">
        <f>C35-D35</f>
        <v>18</v>
      </c>
      <c r="F35" s="100">
        <v>1</v>
      </c>
      <c r="G35" s="100">
        <f>(D35*F35)/C35</f>
        <v>0.33333333333333331</v>
      </c>
      <c r="H35" s="101">
        <f>F35-G35</f>
        <v>0.66666666666666674</v>
      </c>
    </row>
    <row r="36" spans="3:8" x14ac:dyDescent="0.2">
      <c r="C36" s="13"/>
      <c r="D36" s="1"/>
      <c r="E36" s="1"/>
      <c r="F36" s="1"/>
      <c r="G36" s="1"/>
      <c r="H36" s="2"/>
    </row>
    <row r="37" spans="3:8" x14ac:dyDescent="0.2">
      <c r="C37" s="13"/>
      <c r="D37" s="1"/>
      <c r="E37" s="1"/>
      <c r="F37" s="1"/>
      <c r="G37" s="1"/>
      <c r="H37" s="2"/>
    </row>
    <row r="38" spans="3:8" x14ac:dyDescent="0.2">
      <c r="C38" s="717" t="s">
        <v>97</v>
      </c>
      <c r="D38" s="718"/>
      <c r="E38" s="718"/>
      <c r="F38" s="718"/>
      <c r="G38" s="718"/>
      <c r="H38" s="719"/>
    </row>
    <row r="39" spans="3:8" x14ac:dyDescent="0.2">
      <c r="C39" s="717" t="s">
        <v>364</v>
      </c>
      <c r="D39" s="718"/>
      <c r="E39" s="718"/>
      <c r="F39" s="718" t="s">
        <v>365</v>
      </c>
      <c r="G39" s="718"/>
      <c r="H39" s="719"/>
    </row>
    <row r="40" spans="3:8" x14ac:dyDescent="0.2">
      <c r="C40" s="13" t="s">
        <v>368</v>
      </c>
      <c r="D40" s="1" t="s">
        <v>367</v>
      </c>
      <c r="E40" s="1" t="s">
        <v>326</v>
      </c>
      <c r="F40" s="1" t="s">
        <v>368</v>
      </c>
      <c r="G40" s="1" t="s">
        <v>367</v>
      </c>
      <c r="H40" s="2" t="s">
        <v>326</v>
      </c>
    </row>
    <row r="41" spans="3:8" ht="15.75" thickBot="1" x14ac:dyDescent="0.25">
      <c r="C41" s="14">
        <v>100</v>
      </c>
      <c r="D41" s="3">
        <v>15</v>
      </c>
      <c r="E41" s="3">
        <f>C41-D41</f>
        <v>85</v>
      </c>
      <c r="F41" s="102">
        <v>1</v>
      </c>
      <c r="G41" s="102">
        <f>(D41*F41)/C41</f>
        <v>0.15</v>
      </c>
      <c r="H41" s="103">
        <f>F41-G41</f>
        <v>0.85</v>
      </c>
    </row>
    <row r="45" spans="3:8" ht="15.75" thickBot="1" x14ac:dyDescent="0.25"/>
    <row r="46" spans="3:8" x14ac:dyDescent="0.2">
      <c r="C46" s="720" t="s">
        <v>91</v>
      </c>
      <c r="D46" s="721"/>
      <c r="E46" s="721"/>
      <c r="F46" s="721"/>
      <c r="G46" s="721"/>
      <c r="H46" s="722"/>
    </row>
    <row r="47" spans="3:8" x14ac:dyDescent="0.2">
      <c r="C47" s="717" t="s">
        <v>364</v>
      </c>
      <c r="D47" s="718"/>
      <c r="E47" s="718"/>
      <c r="F47" s="718" t="s">
        <v>365</v>
      </c>
      <c r="G47" s="718"/>
      <c r="H47" s="719"/>
    </row>
    <row r="48" spans="3:8" x14ac:dyDescent="0.2">
      <c r="C48" s="13" t="s">
        <v>363</v>
      </c>
      <c r="D48" s="1" t="s">
        <v>367</v>
      </c>
      <c r="E48" s="1" t="s">
        <v>326</v>
      </c>
      <c r="F48" s="1" t="s">
        <v>363</v>
      </c>
      <c r="G48" s="1" t="s">
        <v>367</v>
      </c>
      <c r="H48" s="2" t="s">
        <v>326</v>
      </c>
    </row>
    <row r="49" spans="3:8" x14ac:dyDescent="0.2">
      <c r="C49" s="13">
        <v>23</v>
      </c>
      <c r="D49" s="1">
        <v>14</v>
      </c>
      <c r="E49" s="1">
        <v>3</v>
      </c>
      <c r="F49" s="100">
        <v>1</v>
      </c>
      <c r="G49" s="100">
        <f>(D49*F49)/C49</f>
        <v>0.60869565217391308</v>
      </c>
      <c r="H49" s="101">
        <f>F49-G49</f>
        <v>0.39130434782608692</v>
      </c>
    </row>
    <row r="50" spans="3:8" x14ac:dyDescent="0.2">
      <c r="C50" s="13"/>
      <c r="D50" s="1"/>
      <c r="E50" s="1"/>
      <c r="F50" s="1"/>
      <c r="G50" s="1"/>
      <c r="H50" s="2"/>
    </row>
    <row r="51" spans="3:8" x14ac:dyDescent="0.2">
      <c r="C51" s="13"/>
      <c r="D51" s="1"/>
      <c r="E51" s="1"/>
      <c r="F51" s="1"/>
      <c r="G51" s="1"/>
      <c r="H51" s="2"/>
    </row>
    <row r="52" spans="3:8" x14ac:dyDescent="0.2">
      <c r="C52" s="717" t="s">
        <v>91</v>
      </c>
      <c r="D52" s="718"/>
      <c r="E52" s="718"/>
      <c r="F52" s="718"/>
      <c r="G52" s="718"/>
      <c r="H52" s="719"/>
    </row>
    <row r="53" spans="3:8" x14ac:dyDescent="0.2">
      <c r="C53" s="717" t="s">
        <v>364</v>
      </c>
      <c r="D53" s="718"/>
      <c r="E53" s="718"/>
      <c r="F53" s="718" t="s">
        <v>365</v>
      </c>
      <c r="G53" s="718"/>
      <c r="H53" s="719"/>
    </row>
    <row r="54" spans="3:8" x14ac:dyDescent="0.2">
      <c r="C54" s="13" t="s">
        <v>366</v>
      </c>
      <c r="D54" s="1" t="s">
        <v>367</v>
      </c>
      <c r="E54" s="1" t="s">
        <v>326</v>
      </c>
      <c r="F54" s="1" t="s">
        <v>366</v>
      </c>
      <c r="G54" s="1" t="s">
        <v>367</v>
      </c>
      <c r="H54" s="2" t="s">
        <v>326</v>
      </c>
    </row>
    <row r="55" spans="3:8" x14ac:dyDescent="0.2">
      <c r="C55" s="13">
        <v>40</v>
      </c>
      <c r="D55" s="1">
        <v>8</v>
      </c>
      <c r="E55" s="1">
        <f>C55-D55</f>
        <v>32</v>
      </c>
      <c r="F55" s="100">
        <v>1</v>
      </c>
      <c r="G55" s="100">
        <f>(D55*F55)/C55</f>
        <v>0.2</v>
      </c>
      <c r="H55" s="101">
        <f>F55-G55</f>
        <v>0.8</v>
      </c>
    </row>
    <row r="56" spans="3:8" x14ac:dyDescent="0.2">
      <c r="C56" s="13"/>
      <c r="D56" s="1"/>
      <c r="E56" s="1"/>
      <c r="F56" s="1"/>
      <c r="G56" s="1"/>
      <c r="H56" s="2"/>
    </row>
    <row r="57" spans="3:8" x14ac:dyDescent="0.2">
      <c r="C57" s="13"/>
      <c r="D57" s="1"/>
      <c r="E57" s="1"/>
      <c r="F57" s="1"/>
      <c r="G57" s="1"/>
      <c r="H57" s="2"/>
    </row>
    <row r="58" spans="3:8" x14ac:dyDescent="0.2">
      <c r="C58" s="717" t="s">
        <v>91</v>
      </c>
      <c r="D58" s="718"/>
      <c r="E58" s="718"/>
      <c r="F58" s="718"/>
      <c r="G58" s="718"/>
      <c r="H58" s="719"/>
    </row>
    <row r="59" spans="3:8" x14ac:dyDescent="0.2">
      <c r="C59" s="717" t="s">
        <v>364</v>
      </c>
      <c r="D59" s="718"/>
      <c r="E59" s="718"/>
      <c r="F59" s="718" t="s">
        <v>365</v>
      </c>
      <c r="G59" s="718"/>
      <c r="H59" s="719"/>
    </row>
    <row r="60" spans="3:8" x14ac:dyDescent="0.2">
      <c r="C60" s="13" t="s">
        <v>368</v>
      </c>
      <c r="D60" s="1" t="s">
        <v>367</v>
      </c>
      <c r="E60" s="1" t="s">
        <v>326</v>
      </c>
      <c r="F60" s="1" t="s">
        <v>368</v>
      </c>
      <c r="G60" s="1" t="s">
        <v>367</v>
      </c>
      <c r="H60" s="2" t="s">
        <v>326</v>
      </c>
    </row>
    <row r="61" spans="3:8" ht="15.75" thickBot="1" x14ac:dyDescent="0.25">
      <c r="C61" s="14">
        <v>26</v>
      </c>
      <c r="D61" s="3">
        <v>12</v>
      </c>
      <c r="E61" s="3">
        <f>C61-D61</f>
        <v>14</v>
      </c>
      <c r="F61" s="102">
        <v>1</v>
      </c>
      <c r="G61" s="102">
        <f>(D61*F61)/C61</f>
        <v>0.46153846153846156</v>
      </c>
      <c r="H61" s="103">
        <f>F61-G61</f>
        <v>0.53846153846153844</v>
      </c>
    </row>
  </sheetData>
  <mergeCells count="24">
    <mergeCell ref="C38:H38"/>
    <mergeCell ref="C39:E39"/>
    <mergeCell ref="F39:H39"/>
    <mergeCell ref="C58:H58"/>
    <mergeCell ref="C59:E59"/>
    <mergeCell ref="F59:H59"/>
    <mergeCell ref="C46:H46"/>
    <mergeCell ref="C47:E47"/>
    <mergeCell ref="F47:H47"/>
    <mergeCell ref="C52:H52"/>
    <mergeCell ref="C53:E53"/>
    <mergeCell ref="F53:H53"/>
    <mergeCell ref="C26:H26"/>
    <mergeCell ref="C27:E27"/>
    <mergeCell ref="F27:H27"/>
    <mergeCell ref="C32:H32"/>
    <mergeCell ref="C33:E33"/>
    <mergeCell ref="F33:H33"/>
    <mergeCell ref="C7:E7"/>
    <mergeCell ref="F7:H7"/>
    <mergeCell ref="C13:E13"/>
    <mergeCell ref="F13:H13"/>
    <mergeCell ref="C19:E19"/>
    <mergeCell ref="F19:H19"/>
  </mergeCells>
  <pageMargins left="0.7" right="0.7" top="0.75" bottom="0.75" header="0.3" footer="0.3"/>
  <pageSetup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3">
    <pageSetUpPr fitToPage="1"/>
  </sheetPr>
  <dimension ref="B2:AG113"/>
  <sheetViews>
    <sheetView topLeftCell="A7" zoomScale="60" zoomScaleNormal="60" zoomScaleSheetLayoutView="80" workbookViewId="0">
      <selection activeCell="L21" sqref="L21"/>
    </sheetView>
  </sheetViews>
  <sheetFormatPr defaultColWidth="10.76171875" defaultRowHeight="15" x14ac:dyDescent="0.2"/>
  <cols>
    <col min="1" max="1" width="2.5546875" bestFit="1" customWidth="1"/>
    <col min="2" max="2" width="15.6015625" bestFit="1" customWidth="1"/>
    <col min="3" max="3" width="12.5078125" bestFit="1" customWidth="1"/>
    <col min="4" max="4" width="10.76171875" style="6"/>
    <col min="5" max="5" width="28.65234375" bestFit="1" customWidth="1"/>
    <col min="7" max="11" width="10.76171875" style="9"/>
    <col min="12" max="13" width="10.76171875" style="6"/>
    <col min="14" max="16" width="10.76171875" style="9"/>
    <col min="17" max="18" width="10.76171875" style="6"/>
    <col min="19" max="19" width="19.7734375" customWidth="1"/>
    <col min="20" max="20" width="12.5078125" style="52" bestFit="1" customWidth="1"/>
    <col min="21" max="22" width="10.76171875" style="6"/>
    <col min="23" max="23" width="32.28515625" bestFit="1" customWidth="1"/>
    <col min="25" max="25" width="12.64453125" style="52" bestFit="1" customWidth="1"/>
    <col min="26" max="27" width="10.76171875" style="6"/>
    <col min="28" max="28" width="36.72265625" bestFit="1" customWidth="1"/>
    <col min="29" max="29" width="17.484375" bestFit="1" customWidth="1"/>
    <col min="33" max="33" width="14.796875" customWidth="1"/>
  </cols>
  <sheetData>
    <row r="2" spans="2:33" ht="15.75" thickBot="1" x14ac:dyDescent="0.25"/>
    <row r="3" spans="2:33" x14ac:dyDescent="0.2">
      <c r="B3" s="562"/>
      <c r="C3" s="563"/>
      <c r="D3" s="564"/>
      <c r="E3" s="571" t="s">
        <v>18</v>
      </c>
      <c r="F3" s="572"/>
      <c r="G3" s="572"/>
      <c r="H3" s="572"/>
      <c r="I3" s="572"/>
      <c r="J3" s="572"/>
      <c r="K3" s="572"/>
      <c r="L3" s="572"/>
      <c r="M3" s="572"/>
      <c r="N3" s="572"/>
      <c r="O3" s="572"/>
      <c r="P3" s="572"/>
      <c r="Q3" s="572"/>
      <c r="R3" s="572"/>
      <c r="S3" s="572"/>
      <c r="T3" s="572"/>
      <c r="U3" s="572"/>
      <c r="V3" s="572"/>
      <c r="W3" s="572"/>
      <c r="X3" s="572"/>
      <c r="Y3" s="572"/>
      <c r="Z3" s="572"/>
      <c r="AA3" s="572"/>
      <c r="AB3" s="572"/>
      <c r="AC3" s="572"/>
      <c r="AD3" s="572"/>
      <c r="AE3" s="572"/>
      <c r="AF3" s="730" t="s">
        <v>19</v>
      </c>
      <c r="AG3" s="731"/>
    </row>
    <row r="4" spans="2:33" x14ac:dyDescent="0.2">
      <c r="B4" s="565"/>
      <c r="C4" s="566"/>
      <c r="D4" s="567"/>
      <c r="E4" s="573"/>
      <c r="F4" s="574"/>
      <c r="G4" s="574"/>
      <c r="H4" s="574"/>
      <c r="I4" s="574"/>
      <c r="J4" s="574"/>
      <c r="K4" s="574"/>
      <c r="L4" s="574"/>
      <c r="M4" s="574"/>
      <c r="N4" s="574"/>
      <c r="O4" s="574"/>
      <c r="P4" s="574"/>
      <c r="Q4" s="574"/>
      <c r="R4" s="574"/>
      <c r="S4" s="574"/>
      <c r="T4" s="574"/>
      <c r="U4" s="574"/>
      <c r="V4" s="574"/>
      <c r="W4" s="574"/>
      <c r="X4" s="574"/>
      <c r="Y4" s="574"/>
      <c r="Z4" s="574"/>
      <c r="AA4" s="574"/>
      <c r="AB4" s="574"/>
      <c r="AC4" s="574"/>
      <c r="AD4" s="574"/>
      <c r="AE4" s="574"/>
      <c r="AF4" s="732" t="s">
        <v>20</v>
      </c>
      <c r="AG4" s="733"/>
    </row>
    <row r="5" spans="2:33" ht="15" customHeight="1" x14ac:dyDescent="0.2">
      <c r="B5" s="565"/>
      <c r="C5" s="566"/>
      <c r="D5" s="567"/>
      <c r="E5" s="575" t="s">
        <v>21</v>
      </c>
      <c r="F5" s="576"/>
      <c r="G5" s="576"/>
      <c r="H5" s="576"/>
      <c r="I5" s="576"/>
      <c r="J5" s="576"/>
      <c r="K5" s="576"/>
      <c r="L5" s="576"/>
      <c r="M5" s="576"/>
      <c r="N5" s="576"/>
      <c r="O5" s="576"/>
      <c r="P5" s="576"/>
      <c r="Q5" s="576"/>
      <c r="R5" s="576"/>
      <c r="S5" s="576"/>
      <c r="T5" s="576"/>
      <c r="U5" s="576"/>
      <c r="V5" s="576"/>
      <c r="W5" s="576"/>
      <c r="X5" s="576"/>
      <c r="Y5" s="576"/>
      <c r="Z5" s="576"/>
      <c r="AA5" s="576"/>
      <c r="AB5" s="576"/>
      <c r="AC5" s="576"/>
      <c r="AD5" s="576"/>
      <c r="AE5" s="576"/>
      <c r="AF5" s="617" t="s">
        <v>80</v>
      </c>
      <c r="AG5" s="734"/>
    </row>
    <row r="6" spans="2:33" x14ac:dyDescent="0.2">
      <c r="B6" s="568"/>
      <c r="C6" s="569"/>
      <c r="D6" s="570"/>
      <c r="E6" s="573"/>
      <c r="F6" s="574"/>
      <c r="G6" s="574"/>
      <c r="H6" s="574"/>
      <c r="I6" s="574"/>
      <c r="J6" s="574"/>
      <c r="K6" s="574"/>
      <c r="L6" s="574"/>
      <c r="M6" s="574"/>
      <c r="N6" s="574"/>
      <c r="O6" s="574"/>
      <c r="P6" s="574"/>
      <c r="Q6" s="574"/>
      <c r="R6" s="574"/>
      <c r="S6" s="574"/>
      <c r="T6" s="574"/>
      <c r="U6" s="574"/>
      <c r="V6" s="574"/>
      <c r="W6" s="574"/>
      <c r="X6" s="574"/>
      <c r="Y6" s="574"/>
      <c r="Z6" s="574"/>
      <c r="AA6" s="574"/>
      <c r="AB6" s="574"/>
      <c r="AC6" s="574"/>
      <c r="AD6" s="574"/>
      <c r="AE6" s="574"/>
      <c r="AF6" s="618"/>
      <c r="AG6" s="735"/>
    </row>
    <row r="7" spans="2:33" x14ac:dyDescent="0.2">
      <c r="B7" s="591"/>
      <c r="C7" s="592"/>
      <c r="D7" s="592"/>
      <c r="E7" s="592"/>
      <c r="F7" s="592"/>
      <c r="G7" s="592"/>
      <c r="H7" s="592"/>
      <c r="I7" s="592"/>
      <c r="J7" s="592"/>
      <c r="K7" s="592"/>
      <c r="L7" s="592"/>
      <c r="M7" s="592"/>
      <c r="N7" s="592"/>
      <c r="O7" s="592"/>
      <c r="P7" s="592"/>
      <c r="Q7" s="592"/>
      <c r="R7" s="592"/>
      <c r="S7" s="592"/>
      <c r="T7" s="592"/>
      <c r="U7" s="592"/>
      <c r="V7" s="592"/>
      <c r="W7" s="592"/>
      <c r="X7" s="592"/>
      <c r="Y7" s="592"/>
      <c r="Z7" s="592"/>
      <c r="AA7" s="592"/>
      <c r="AB7" s="592"/>
      <c r="AC7" s="592"/>
      <c r="AD7" s="592"/>
      <c r="AE7" s="592"/>
      <c r="AF7" s="592"/>
      <c r="AG7" s="593"/>
    </row>
    <row r="8" spans="2:33" x14ac:dyDescent="0.2">
      <c r="B8" s="579" t="s">
        <v>15</v>
      </c>
      <c r="C8" s="580"/>
      <c r="D8" s="581"/>
      <c r="E8" s="582" t="s">
        <v>38</v>
      </c>
      <c r="F8" s="583"/>
      <c r="G8" s="583"/>
      <c r="H8" s="583"/>
      <c r="I8" s="583"/>
      <c r="J8" s="583"/>
      <c r="K8" s="583"/>
      <c r="L8" s="584"/>
      <c r="M8" s="584"/>
      <c r="N8" s="583"/>
      <c r="O8" s="583"/>
      <c r="P8" s="583"/>
      <c r="Q8" s="584"/>
      <c r="R8" s="584"/>
      <c r="S8" s="583"/>
      <c r="T8" s="583"/>
      <c r="U8" s="584"/>
      <c r="V8" s="584"/>
      <c r="W8" s="583"/>
      <c r="X8" s="594"/>
      <c r="Y8" s="588" t="s">
        <v>12</v>
      </c>
      <c r="Z8" s="584"/>
      <c r="AA8" s="589"/>
      <c r="AB8" s="582">
        <v>4600135303</v>
      </c>
      <c r="AC8" s="583"/>
      <c r="AD8" s="583"/>
      <c r="AE8" s="583"/>
      <c r="AF8" s="583"/>
      <c r="AG8" s="590"/>
    </row>
    <row r="9" spans="2:33" x14ac:dyDescent="0.2">
      <c r="B9" s="579" t="s">
        <v>14</v>
      </c>
      <c r="C9" s="580"/>
      <c r="D9" s="581"/>
      <c r="E9" s="582" t="s">
        <v>39</v>
      </c>
      <c r="F9" s="583"/>
      <c r="G9" s="583"/>
      <c r="H9" s="583"/>
      <c r="I9" s="583"/>
      <c r="J9" s="583"/>
      <c r="K9" s="583"/>
      <c r="L9" s="584"/>
      <c r="M9" s="584"/>
      <c r="N9" s="583"/>
      <c r="O9" s="583"/>
      <c r="P9" s="583"/>
      <c r="Q9" s="72"/>
      <c r="R9" s="72"/>
      <c r="S9" s="73"/>
      <c r="T9" s="585"/>
      <c r="U9" s="586"/>
      <c r="V9" s="586"/>
      <c r="W9" s="586"/>
      <c r="X9" s="587"/>
      <c r="Y9" s="588" t="s">
        <v>13</v>
      </c>
      <c r="Z9" s="584"/>
      <c r="AA9" s="589"/>
      <c r="AB9" s="582" t="s">
        <v>40</v>
      </c>
      <c r="AC9" s="583"/>
      <c r="AD9" s="583"/>
      <c r="AE9" s="583"/>
      <c r="AF9" s="583"/>
      <c r="AG9" s="590"/>
    </row>
    <row r="10" spans="2:33" ht="15" customHeight="1" x14ac:dyDescent="0.2">
      <c r="B10" s="534" t="s">
        <v>0</v>
      </c>
      <c r="C10" s="535"/>
      <c r="D10" s="535"/>
      <c r="E10" s="536"/>
      <c r="F10" s="542" t="s">
        <v>1</v>
      </c>
      <c r="G10" s="543"/>
      <c r="H10" s="543"/>
      <c r="I10" s="543"/>
      <c r="J10" s="543"/>
      <c r="K10" s="543"/>
      <c r="L10" s="543"/>
      <c r="M10" s="543"/>
      <c r="N10" s="543"/>
      <c r="O10" s="543"/>
      <c r="P10" s="543"/>
      <c r="Q10" s="543"/>
      <c r="R10" s="543"/>
      <c r="S10" s="543"/>
      <c r="T10" s="543"/>
      <c r="U10" s="543"/>
      <c r="V10" s="543"/>
      <c r="W10" s="543"/>
      <c r="X10" s="543"/>
      <c r="Y10" s="543"/>
      <c r="Z10" s="543"/>
      <c r="AA10" s="543"/>
      <c r="AB10" s="543"/>
      <c r="AC10" s="544"/>
      <c r="AD10" s="542" t="s">
        <v>2</v>
      </c>
      <c r="AE10" s="543"/>
      <c r="AF10" s="543"/>
      <c r="AG10" s="548"/>
    </row>
    <row r="11" spans="2:33" ht="15" customHeight="1" thickBot="1" x14ac:dyDescent="0.25">
      <c r="B11" s="537"/>
      <c r="C11" s="538"/>
      <c r="D11" s="538"/>
      <c r="E11" s="539"/>
      <c r="F11" s="728"/>
      <c r="G11" s="729"/>
      <c r="H11" s="729"/>
      <c r="I11" s="729"/>
      <c r="J11" s="729"/>
      <c r="K11" s="729"/>
      <c r="L11" s="729"/>
      <c r="M11" s="729"/>
      <c r="N11" s="729"/>
      <c r="O11" s="729"/>
      <c r="P11" s="729"/>
      <c r="Q11" s="729"/>
      <c r="R11" s="729"/>
      <c r="S11" s="729"/>
      <c r="T11" s="546"/>
      <c r="U11" s="546"/>
      <c r="V11" s="546"/>
      <c r="W11" s="546"/>
      <c r="X11" s="546"/>
      <c r="Y11" s="546"/>
      <c r="Z11" s="546"/>
      <c r="AA11" s="546"/>
      <c r="AB11" s="546"/>
      <c r="AC11" s="547"/>
      <c r="AD11" s="545"/>
      <c r="AE11" s="546"/>
      <c r="AF11" s="546"/>
      <c r="AG11" s="549"/>
    </row>
    <row r="12" spans="2:33" x14ac:dyDescent="0.2">
      <c r="B12" s="537"/>
      <c r="C12" s="538"/>
      <c r="D12" s="538"/>
      <c r="E12" s="539"/>
      <c r="F12" s="736" t="s">
        <v>3</v>
      </c>
      <c r="G12" s="737"/>
      <c r="H12" s="737"/>
      <c r="I12" s="737"/>
      <c r="J12" s="737"/>
      <c r="K12" s="737"/>
      <c r="L12" s="737"/>
      <c r="M12" s="737"/>
      <c r="N12" s="737"/>
      <c r="O12" s="737"/>
      <c r="P12" s="737"/>
      <c r="Q12" s="737"/>
      <c r="R12" s="737"/>
      <c r="S12" s="737"/>
      <c r="T12" s="553" t="s">
        <v>17</v>
      </c>
      <c r="U12" s="554"/>
      <c r="V12" s="554"/>
      <c r="W12" s="554"/>
      <c r="X12" s="555"/>
      <c r="Y12" s="553" t="s">
        <v>4</v>
      </c>
      <c r="Z12" s="554"/>
      <c r="AA12" s="554"/>
      <c r="AB12" s="554"/>
      <c r="AC12" s="555"/>
      <c r="AD12" s="553" t="s">
        <v>16</v>
      </c>
      <c r="AE12" s="554"/>
      <c r="AF12" s="554"/>
      <c r="AG12" s="555"/>
    </row>
    <row r="13" spans="2:33" x14ac:dyDescent="0.2">
      <c r="B13" s="540"/>
      <c r="C13" s="541"/>
      <c r="D13" s="541"/>
      <c r="E13" s="727"/>
      <c r="F13" s="738" t="s">
        <v>9</v>
      </c>
      <c r="G13" s="560"/>
      <c r="H13" s="560"/>
      <c r="I13" s="560"/>
      <c r="J13" s="560"/>
      <c r="K13" s="560"/>
      <c r="L13" s="560"/>
      <c r="M13" s="560"/>
      <c r="N13" s="560"/>
      <c r="O13" s="560"/>
      <c r="P13" s="560"/>
      <c r="Q13" s="560"/>
      <c r="R13" s="560"/>
      <c r="S13" s="560"/>
      <c r="T13" s="556"/>
      <c r="U13" s="557"/>
      <c r="V13" s="557"/>
      <c r="W13" s="557"/>
      <c r="X13" s="558"/>
      <c r="Y13" s="556"/>
      <c r="Z13" s="557"/>
      <c r="AA13" s="557"/>
      <c r="AB13" s="557"/>
      <c r="AC13" s="558"/>
      <c r="AD13" s="556"/>
      <c r="AE13" s="557"/>
      <c r="AF13" s="557"/>
      <c r="AG13" s="558"/>
    </row>
    <row r="14" spans="2:33" ht="48" customHeight="1" thickBot="1" x14ac:dyDescent="0.25">
      <c r="B14" s="26" t="s">
        <v>7</v>
      </c>
      <c r="C14" s="5" t="s">
        <v>8</v>
      </c>
      <c r="D14" s="5" t="s">
        <v>23</v>
      </c>
      <c r="E14" s="5" t="s">
        <v>22</v>
      </c>
      <c r="F14" s="5" t="s">
        <v>24</v>
      </c>
      <c r="G14" s="27" t="s">
        <v>28</v>
      </c>
      <c r="H14" s="27" t="s">
        <v>29</v>
      </c>
      <c r="I14" s="27" t="s">
        <v>37</v>
      </c>
      <c r="J14" s="27" t="s">
        <v>30</v>
      </c>
      <c r="K14" s="27" t="s">
        <v>31</v>
      </c>
      <c r="L14" s="5" t="s">
        <v>33</v>
      </c>
      <c r="M14" s="5" t="s">
        <v>34</v>
      </c>
      <c r="N14" s="5" t="s">
        <v>48</v>
      </c>
      <c r="O14" s="5" t="s">
        <v>36</v>
      </c>
      <c r="P14" s="27" t="s">
        <v>32</v>
      </c>
      <c r="Q14" s="5" t="s">
        <v>33</v>
      </c>
      <c r="R14" s="5" t="s">
        <v>34</v>
      </c>
      <c r="S14" s="28" t="s">
        <v>41</v>
      </c>
      <c r="T14" s="53" t="s">
        <v>24</v>
      </c>
      <c r="U14" s="5" t="s">
        <v>10</v>
      </c>
      <c r="V14" s="27" t="s">
        <v>35</v>
      </c>
      <c r="W14" s="28" t="s">
        <v>41</v>
      </c>
      <c r="X14" s="29" t="s">
        <v>25</v>
      </c>
      <c r="Y14" s="53" t="s">
        <v>24</v>
      </c>
      <c r="Z14" s="5" t="s">
        <v>10</v>
      </c>
      <c r="AA14" s="27" t="s">
        <v>27</v>
      </c>
      <c r="AB14" s="28" t="s">
        <v>41</v>
      </c>
      <c r="AC14" s="29" t="s">
        <v>25</v>
      </c>
      <c r="AD14" s="37" t="s">
        <v>11</v>
      </c>
      <c r="AE14" s="29" t="s">
        <v>242</v>
      </c>
      <c r="AF14" s="725" t="s">
        <v>26</v>
      </c>
      <c r="AG14" s="726"/>
    </row>
    <row r="15" spans="2:33" x14ac:dyDescent="0.2">
      <c r="B15" s="83"/>
      <c r="C15" s="84"/>
      <c r="D15" s="85"/>
      <c r="E15" s="84"/>
      <c r="F15" s="84"/>
      <c r="G15" s="86"/>
      <c r="H15" s="86"/>
      <c r="I15" s="86"/>
      <c r="J15" s="86"/>
      <c r="K15" s="86"/>
      <c r="L15" s="86"/>
      <c r="M15" s="86"/>
      <c r="N15" s="86"/>
      <c r="O15" s="86"/>
      <c r="P15" s="86"/>
      <c r="Q15" s="86"/>
      <c r="R15" s="86"/>
      <c r="S15" s="87"/>
      <c r="T15" s="88"/>
      <c r="U15" s="85"/>
      <c r="V15" s="85"/>
      <c r="W15" s="11"/>
      <c r="X15" s="89"/>
      <c r="Y15" s="88"/>
      <c r="Z15" s="85"/>
      <c r="AA15" s="85"/>
      <c r="AB15" s="11"/>
      <c r="AC15" s="89"/>
      <c r="AD15" s="90"/>
      <c r="AE15" s="85"/>
      <c r="AF15" s="721"/>
      <c r="AG15" s="722"/>
    </row>
    <row r="16" spans="2:33" ht="15" customHeight="1" x14ac:dyDescent="0.2">
      <c r="B16" s="13"/>
      <c r="C16" s="1"/>
      <c r="D16" s="82"/>
      <c r="E16" s="1"/>
      <c r="F16" s="1"/>
      <c r="G16" s="12"/>
      <c r="H16" s="12"/>
      <c r="I16" s="12"/>
      <c r="J16" s="12"/>
      <c r="K16" s="12"/>
      <c r="L16" s="12"/>
      <c r="M16" s="12"/>
      <c r="N16" s="12"/>
      <c r="O16" s="12"/>
      <c r="P16" s="12"/>
      <c r="Q16" s="12"/>
      <c r="R16" s="12"/>
      <c r="S16" s="30"/>
      <c r="T16" s="36"/>
      <c r="U16" s="1"/>
      <c r="V16" s="82"/>
      <c r="W16" s="81"/>
      <c r="X16" s="2"/>
      <c r="Y16" s="34"/>
      <c r="Z16" s="24"/>
      <c r="AA16" s="82"/>
      <c r="AB16" s="10"/>
      <c r="AC16" s="2"/>
      <c r="AD16" s="32"/>
      <c r="AE16" s="1"/>
      <c r="AF16" s="718"/>
      <c r="AG16" s="719"/>
    </row>
    <row r="17" spans="2:33" ht="15" customHeight="1" x14ac:dyDescent="0.2">
      <c r="B17" s="13"/>
      <c r="C17" s="1"/>
      <c r="D17" s="82"/>
      <c r="E17" s="1"/>
      <c r="F17" s="1"/>
      <c r="G17" s="12"/>
      <c r="H17" s="12"/>
      <c r="I17" s="12"/>
      <c r="J17" s="12"/>
      <c r="K17" s="12"/>
      <c r="L17" s="12"/>
      <c r="M17" s="12"/>
      <c r="N17" s="12"/>
      <c r="O17" s="12"/>
      <c r="P17" s="12"/>
      <c r="Q17" s="12"/>
      <c r="R17" s="12"/>
      <c r="S17" s="30"/>
      <c r="T17" s="36"/>
      <c r="U17" s="1"/>
      <c r="V17" s="82"/>
      <c r="W17" s="81"/>
      <c r="X17" s="2"/>
      <c r="Y17" s="34"/>
      <c r="Z17" s="24"/>
      <c r="AA17" s="82"/>
      <c r="AB17" s="10"/>
      <c r="AC17" s="2"/>
      <c r="AD17" s="32"/>
      <c r="AE17" s="1"/>
      <c r="AF17" s="718"/>
      <c r="AG17" s="719"/>
    </row>
    <row r="18" spans="2:33" ht="15" customHeight="1" x14ac:dyDescent="0.2">
      <c r="B18" s="13"/>
      <c r="C18" s="1"/>
      <c r="D18" s="82"/>
      <c r="E18" s="1"/>
      <c r="F18" s="1"/>
      <c r="G18" s="12"/>
      <c r="H18" s="12"/>
      <c r="I18" s="12"/>
      <c r="J18" s="12"/>
      <c r="K18" s="12"/>
      <c r="L18" s="12"/>
      <c r="M18" s="12"/>
      <c r="N18" s="12"/>
      <c r="O18" s="12"/>
      <c r="P18" s="12"/>
      <c r="Q18" s="12"/>
      <c r="R18" s="12"/>
      <c r="S18" s="30"/>
      <c r="T18" s="36"/>
      <c r="U18" s="24"/>
      <c r="V18" s="82"/>
      <c r="W18" s="81"/>
      <c r="X18" s="2"/>
      <c r="Y18" s="34"/>
      <c r="Z18" s="24"/>
      <c r="AA18" s="82"/>
      <c r="AB18" s="10"/>
      <c r="AC18" s="2"/>
      <c r="AD18" s="32"/>
      <c r="AE18" s="1"/>
      <c r="AF18" s="718"/>
      <c r="AG18" s="719"/>
    </row>
    <row r="19" spans="2:33" x14ac:dyDescent="0.2">
      <c r="B19" s="13"/>
      <c r="C19" s="1"/>
      <c r="D19" s="82"/>
      <c r="E19" s="1"/>
      <c r="F19" s="1"/>
      <c r="G19" s="12"/>
      <c r="H19" s="12"/>
      <c r="I19" s="12"/>
      <c r="J19" s="12"/>
      <c r="K19" s="12"/>
      <c r="L19" s="12"/>
      <c r="M19" s="12"/>
      <c r="N19" s="12"/>
      <c r="O19" s="12"/>
      <c r="P19" s="12"/>
      <c r="Q19" s="12"/>
      <c r="R19" s="12"/>
      <c r="S19" s="30"/>
      <c r="T19" s="36"/>
      <c r="U19" s="24"/>
      <c r="V19" s="82"/>
      <c r="W19" s="50"/>
      <c r="X19" s="2"/>
      <c r="Y19" s="34"/>
      <c r="Z19" s="24"/>
      <c r="AA19" s="82"/>
      <c r="AB19" s="10"/>
      <c r="AC19" s="2"/>
      <c r="AD19" s="32"/>
      <c r="AE19" s="1"/>
      <c r="AF19" s="718"/>
      <c r="AG19" s="719"/>
    </row>
    <row r="20" spans="2:33" ht="15" customHeight="1" x14ac:dyDescent="0.2">
      <c r="B20" s="13"/>
      <c r="C20" s="1"/>
      <c r="D20" s="82"/>
      <c r="E20" s="1"/>
      <c r="F20" s="1"/>
      <c r="G20" s="12"/>
      <c r="H20" s="12"/>
      <c r="I20" s="12"/>
      <c r="J20" s="12"/>
      <c r="K20" s="12"/>
      <c r="L20" s="12"/>
      <c r="M20" s="12"/>
      <c r="N20" s="12"/>
      <c r="O20" s="12"/>
      <c r="P20" s="12"/>
      <c r="Q20" s="12"/>
      <c r="R20" s="12"/>
      <c r="S20" s="30"/>
      <c r="T20" s="36"/>
      <c r="U20" s="1"/>
      <c r="V20" s="82"/>
      <c r="W20" s="81"/>
      <c r="X20" s="2"/>
      <c r="Y20" s="34"/>
      <c r="Z20" s="24"/>
      <c r="AA20" s="82"/>
      <c r="AB20" s="10"/>
      <c r="AC20" s="2"/>
      <c r="AD20" s="32"/>
      <c r="AE20" s="1"/>
      <c r="AF20" s="718"/>
      <c r="AG20" s="719"/>
    </row>
    <row r="21" spans="2:33" ht="15" customHeight="1" x14ac:dyDescent="0.2">
      <c r="B21" s="13"/>
      <c r="C21" s="1"/>
      <c r="D21" s="82"/>
      <c r="E21" s="1"/>
      <c r="F21" s="1"/>
      <c r="G21" s="12"/>
      <c r="H21" s="12"/>
      <c r="I21" s="12"/>
      <c r="J21" s="12"/>
      <c r="K21" s="12"/>
      <c r="L21" s="12"/>
      <c r="M21" s="12"/>
      <c r="N21" s="12"/>
      <c r="O21" s="12"/>
      <c r="P21" s="12"/>
      <c r="Q21" s="12"/>
      <c r="R21" s="12"/>
      <c r="S21" s="30"/>
      <c r="T21" s="36"/>
      <c r="U21" s="1"/>
      <c r="V21" s="82"/>
      <c r="W21" s="81"/>
      <c r="X21" s="2"/>
      <c r="Y21" s="34"/>
      <c r="Z21" s="24"/>
      <c r="AA21" s="82"/>
      <c r="AB21" s="10"/>
      <c r="AC21" s="2"/>
      <c r="AD21" s="32"/>
      <c r="AE21" s="1"/>
      <c r="AF21" s="718"/>
      <c r="AG21" s="719"/>
    </row>
    <row r="22" spans="2:33" x14ac:dyDescent="0.2">
      <c r="B22" s="13"/>
      <c r="C22" s="1"/>
      <c r="D22" s="82"/>
      <c r="E22" s="1"/>
      <c r="F22" s="1"/>
      <c r="G22" s="12"/>
      <c r="H22" s="12"/>
      <c r="I22" s="12"/>
      <c r="J22" s="12"/>
      <c r="K22" s="12"/>
      <c r="L22" s="12"/>
      <c r="M22" s="12"/>
      <c r="N22" s="12"/>
      <c r="O22" s="12"/>
      <c r="P22" s="12"/>
      <c r="Q22" s="12"/>
      <c r="R22" s="12"/>
      <c r="S22" s="30"/>
      <c r="T22" s="36"/>
      <c r="U22" s="24"/>
      <c r="V22" s="82"/>
      <c r="W22" s="50"/>
      <c r="X22" s="2"/>
      <c r="Y22" s="34"/>
      <c r="Z22" s="24"/>
      <c r="AA22" s="82"/>
      <c r="AB22" s="10"/>
      <c r="AC22" s="2"/>
      <c r="AD22" s="32"/>
      <c r="AE22" s="1"/>
      <c r="AF22" s="718"/>
      <c r="AG22" s="719"/>
    </row>
    <row r="23" spans="2:33" ht="15" customHeight="1" x14ac:dyDescent="0.2">
      <c r="B23" s="13"/>
      <c r="C23" s="1"/>
      <c r="D23" s="82"/>
      <c r="E23" s="1"/>
      <c r="F23" s="1"/>
      <c r="G23" s="12"/>
      <c r="H23" s="12"/>
      <c r="I23" s="12"/>
      <c r="J23" s="12"/>
      <c r="K23" s="12"/>
      <c r="L23" s="12"/>
      <c r="M23" s="12"/>
      <c r="N23" s="12"/>
      <c r="O23" s="12"/>
      <c r="P23" s="12"/>
      <c r="Q23" s="12"/>
      <c r="R23" s="12"/>
      <c r="S23" s="30"/>
      <c r="T23" s="36"/>
      <c r="U23" s="24"/>
      <c r="V23" s="82"/>
      <c r="W23" s="81"/>
      <c r="X23" s="2"/>
      <c r="Y23" s="34"/>
      <c r="Z23" s="24"/>
      <c r="AA23" s="82"/>
      <c r="AB23" s="10"/>
      <c r="AC23" s="2"/>
      <c r="AD23" s="32"/>
      <c r="AE23" s="1"/>
      <c r="AF23" s="718"/>
      <c r="AG23" s="719"/>
    </row>
    <row r="24" spans="2:33" ht="15" customHeight="1" x14ac:dyDescent="0.2">
      <c r="B24" s="13"/>
      <c r="C24" s="1"/>
      <c r="D24" s="82"/>
      <c r="E24" s="1"/>
      <c r="F24" s="1"/>
      <c r="G24" s="12"/>
      <c r="H24" s="12"/>
      <c r="I24" s="12"/>
      <c r="J24" s="12"/>
      <c r="K24" s="12"/>
      <c r="L24" s="12"/>
      <c r="M24" s="12"/>
      <c r="N24" s="12"/>
      <c r="O24" s="12"/>
      <c r="P24" s="12"/>
      <c r="Q24" s="12"/>
      <c r="R24" s="12"/>
      <c r="S24" s="30"/>
      <c r="T24" s="36"/>
      <c r="U24" s="1"/>
      <c r="V24" s="82"/>
      <c r="W24" s="81"/>
      <c r="X24" s="2"/>
      <c r="Y24" s="34"/>
      <c r="Z24" s="24"/>
      <c r="AA24" s="82"/>
      <c r="AB24" s="10"/>
      <c r="AC24" s="2"/>
      <c r="AD24" s="32"/>
      <c r="AE24" s="1"/>
      <c r="AF24" s="718"/>
      <c r="AG24" s="719"/>
    </row>
    <row r="25" spans="2:33" ht="15" customHeight="1" x14ac:dyDescent="0.2">
      <c r="B25" s="13"/>
      <c r="C25" s="1"/>
      <c r="D25" s="82"/>
      <c r="E25" s="1"/>
      <c r="F25" s="1"/>
      <c r="G25" s="12"/>
      <c r="H25" s="12"/>
      <c r="I25" s="12"/>
      <c r="J25" s="12"/>
      <c r="K25" s="12"/>
      <c r="L25" s="12"/>
      <c r="M25" s="12"/>
      <c r="N25" s="12"/>
      <c r="O25" s="12"/>
      <c r="P25" s="12"/>
      <c r="Q25" s="12"/>
      <c r="R25" s="12"/>
      <c r="S25" s="30"/>
      <c r="T25" s="36"/>
      <c r="U25" s="1"/>
      <c r="V25" s="82"/>
      <c r="W25" s="81"/>
      <c r="X25" s="2"/>
      <c r="Y25" s="34"/>
      <c r="Z25" s="24"/>
      <c r="AA25" s="82"/>
      <c r="AB25" s="10"/>
      <c r="AC25" s="2"/>
      <c r="AD25" s="32"/>
      <c r="AE25" s="1"/>
      <c r="AF25" s="718"/>
      <c r="AG25" s="719"/>
    </row>
    <row r="26" spans="2:33" ht="15" customHeight="1" x14ac:dyDescent="0.2">
      <c r="B26" s="13"/>
      <c r="C26" s="1"/>
      <c r="D26" s="82"/>
      <c r="E26" s="1"/>
      <c r="F26" s="1"/>
      <c r="G26" s="12"/>
      <c r="H26" s="12"/>
      <c r="I26" s="12"/>
      <c r="J26" s="12"/>
      <c r="K26" s="12"/>
      <c r="L26" s="12"/>
      <c r="M26" s="12"/>
      <c r="N26" s="12"/>
      <c r="O26" s="12"/>
      <c r="P26" s="12"/>
      <c r="Q26" s="12"/>
      <c r="R26" s="12"/>
      <c r="S26" s="30"/>
      <c r="T26" s="36"/>
      <c r="U26" s="1"/>
      <c r="V26" s="82"/>
      <c r="W26" s="81"/>
      <c r="X26" s="2"/>
      <c r="Y26" s="34"/>
      <c r="Z26" s="24"/>
      <c r="AA26" s="82"/>
      <c r="AB26" s="10"/>
      <c r="AC26" s="2"/>
      <c r="AD26" s="32"/>
      <c r="AE26" s="1"/>
      <c r="AF26" s="718"/>
      <c r="AG26" s="719"/>
    </row>
    <row r="27" spans="2:33" ht="15" customHeight="1" x14ac:dyDescent="0.2">
      <c r="B27" s="13"/>
      <c r="C27" s="1"/>
      <c r="D27" s="82"/>
      <c r="E27" s="1"/>
      <c r="F27" s="1"/>
      <c r="G27" s="12"/>
      <c r="H27" s="12"/>
      <c r="I27" s="12"/>
      <c r="J27" s="12"/>
      <c r="K27" s="12"/>
      <c r="L27" s="12"/>
      <c r="M27" s="12"/>
      <c r="N27" s="12"/>
      <c r="O27" s="12"/>
      <c r="P27" s="12"/>
      <c r="Q27" s="12"/>
      <c r="R27" s="12"/>
      <c r="S27" s="30"/>
      <c r="T27" s="36"/>
      <c r="U27" s="1"/>
      <c r="V27" s="82"/>
      <c r="W27" s="81"/>
      <c r="X27" s="2"/>
      <c r="Y27" s="34"/>
      <c r="Z27" s="24"/>
      <c r="AA27" s="82"/>
      <c r="AB27" s="10"/>
      <c r="AC27" s="2"/>
      <c r="AD27" s="32"/>
      <c r="AE27" s="1"/>
      <c r="AF27" s="718"/>
      <c r="AG27" s="719"/>
    </row>
    <row r="28" spans="2:33" x14ac:dyDescent="0.2">
      <c r="B28" s="13"/>
      <c r="C28" s="1"/>
      <c r="D28" s="82"/>
      <c r="E28" s="1"/>
      <c r="F28" s="1"/>
      <c r="G28" s="12"/>
      <c r="H28" s="12"/>
      <c r="I28" s="12"/>
      <c r="J28" s="12"/>
      <c r="K28" s="12"/>
      <c r="L28" s="12"/>
      <c r="M28" s="12"/>
      <c r="N28" s="12"/>
      <c r="O28" s="12"/>
      <c r="P28" s="12"/>
      <c r="Q28" s="12"/>
      <c r="R28" s="12"/>
      <c r="S28" s="30"/>
      <c r="T28" s="36"/>
      <c r="U28" s="24"/>
      <c r="V28" s="82"/>
      <c r="W28" s="50"/>
      <c r="X28" s="2"/>
      <c r="Y28" s="34"/>
      <c r="Z28" s="24"/>
      <c r="AA28" s="82"/>
      <c r="AB28" s="10"/>
      <c r="AC28" s="2"/>
      <c r="AD28" s="32"/>
      <c r="AE28" s="1"/>
      <c r="AF28" s="718"/>
      <c r="AG28" s="719"/>
    </row>
    <row r="29" spans="2:33" x14ac:dyDescent="0.2">
      <c r="B29" s="13"/>
      <c r="C29" s="1"/>
      <c r="D29" s="82"/>
      <c r="E29" s="1"/>
      <c r="F29" s="1"/>
      <c r="G29" s="12"/>
      <c r="H29" s="12"/>
      <c r="I29" s="12"/>
      <c r="J29" s="12"/>
      <c r="K29" s="12"/>
      <c r="L29" s="12"/>
      <c r="M29" s="12"/>
      <c r="N29" s="12"/>
      <c r="O29" s="12"/>
      <c r="P29" s="12"/>
      <c r="Q29" s="12"/>
      <c r="R29" s="12"/>
      <c r="S29" s="30"/>
      <c r="T29" s="36"/>
      <c r="U29" s="24"/>
      <c r="V29" s="82"/>
      <c r="W29" s="50"/>
      <c r="X29" s="2"/>
      <c r="Y29" s="34"/>
      <c r="Z29" s="24"/>
      <c r="AA29" s="82"/>
      <c r="AB29" s="10"/>
      <c r="AC29" s="2"/>
      <c r="AD29" s="32"/>
      <c r="AE29" s="1"/>
      <c r="AF29" s="718"/>
      <c r="AG29" s="719"/>
    </row>
    <row r="30" spans="2:33" ht="15" customHeight="1" x14ac:dyDescent="0.2">
      <c r="B30" s="13"/>
      <c r="C30" s="1"/>
      <c r="D30" s="82"/>
      <c r="E30" s="1"/>
      <c r="F30" s="1"/>
      <c r="G30" s="12"/>
      <c r="H30" s="12"/>
      <c r="I30" s="12"/>
      <c r="J30" s="12"/>
      <c r="K30" s="12"/>
      <c r="L30" s="12"/>
      <c r="M30" s="12"/>
      <c r="N30" s="12"/>
      <c r="O30" s="12"/>
      <c r="P30" s="12"/>
      <c r="Q30" s="12"/>
      <c r="R30" s="12"/>
      <c r="S30" s="30"/>
      <c r="T30" s="36"/>
      <c r="U30" s="1"/>
      <c r="V30" s="82"/>
      <c r="W30" s="81"/>
      <c r="X30" s="2"/>
      <c r="Y30" s="34"/>
      <c r="Z30" s="24"/>
      <c r="AA30" s="82"/>
      <c r="AB30" s="10"/>
      <c r="AC30" s="2"/>
      <c r="AD30" s="32"/>
      <c r="AE30" s="1"/>
      <c r="AF30" s="718"/>
      <c r="AG30" s="719"/>
    </row>
    <row r="31" spans="2:33" ht="15" customHeight="1" x14ac:dyDescent="0.2">
      <c r="B31" s="13"/>
      <c r="C31" s="1"/>
      <c r="D31" s="82"/>
      <c r="E31" s="1"/>
      <c r="F31" s="1"/>
      <c r="G31" s="12"/>
      <c r="H31" s="12"/>
      <c r="I31" s="12"/>
      <c r="J31" s="12"/>
      <c r="K31" s="12"/>
      <c r="L31" s="12"/>
      <c r="M31" s="12"/>
      <c r="N31" s="12"/>
      <c r="O31" s="12"/>
      <c r="P31" s="12"/>
      <c r="Q31" s="12"/>
      <c r="R31" s="12"/>
      <c r="S31" s="30"/>
      <c r="T31" s="36"/>
      <c r="U31" s="1"/>
      <c r="V31" s="82"/>
      <c r="W31" s="81"/>
      <c r="X31" s="2"/>
      <c r="Y31" s="34"/>
      <c r="Z31" s="24"/>
      <c r="AA31" s="82"/>
      <c r="AB31" s="10"/>
      <c r="AC31" s="2"/>
      <c r="AD31" s="32"/>
      <c r="AE31" s="1"/>
      <c r="AF31" s="718"/>
      <c r="AG31" s="719"/>
    </row>
    <row r="32" spans="2:33" ht="15" customHeight="1" x14ac:dyDescent="0.2">
      <c r="B32" s="13"/>
      <c r="C32" s="1"/>
      <c r="D32" s="82"/>
      <c r="E32" s="1"/>
      <c r="F32" s="1"/>
      <c r="G32" s="12"/>
      <c r="H32" s="12"/>
      <c r="I32" s="12"/>
      <c r="J32" s="12"/>
      <c r="K32" s="12"/>
      <c r="L32" s="12"/>
      <c r="M32" s="12"/>
      <c r="N32" s="12"/>
      <c r="O32" s="12"/>
      <c r="P32" s="12"/>
      <c r="Q32" s="12"/>
      <c r="R32" s="12"/>
      <c r="S32" s="30"/>
      <c r="T32" s="36"/>
      <c r="U32" s="24"/>
      <c r="V32" s="82"/>
      <c r="W32" s="81"/>
      <c r="X32" s="2"/>
      <c r="Y32" s="34"/>
      <c r="Z32" s="24"/>
      <c r="AA32" s="82"/>
      <c r="AB32" s="1"/>
      <c r="AC32" s="2"/>
      <c r="AD32" s="32"/>
      <c r="AE32" s="1"/>
      <c r="AF32" s="718"/>
      <c r="AG32" s="719"/>
    </row>
    <row r="33" spans="2:33" ht="15" customHeight="1" x14ac:dyDescent="0.2">
      <c r="B33" s="13"/>
      <c r="C33" s="1"/>
      <c r="D33" s="82"/>
      <c r="E33" s="1"/>
      <c r="F33" s="1"/>
      <c r="G33" s="12"/>
      <c r="H33" s="12"/>
      <c r="I33" s="12"/>
      <c r="J33" s="12"/>
      <c r="K33" s="12"/>
      <c r="L33" s="12"/>
      <c r="M33" s="12"/>
      <c r="N33" s="12"/>
      <c r="O33" s="12"/>
      <c r="P33" s="12"/>
      <c r="Q33" s="12"/>
      <c r="R33" s="12"/>
      <c r="S33" s="30"/>
      <c r="T33" s="36"/>
      <c r="U33" s="1"/>
      <c r="V33" s="82"/>
      <c r="W33" s="81"/>
      <c r="X33" s="2"/>
      <c r="Y33" s="34"/>
      <c r="Z33" s="24"/>
      <c r="AA33" s="82"/>
      <c r="AB33" s="10"/>
      <c r="AC33" s="2"/>
      <c r="AD33" s="32"/>
      <c r="AE33" s="1"/>
      <c r="AF33" s="718"/>
      <c r="AG33" s="719"/>
    </row>
    <row r="34" spans="2:33" x14ac:dyDescent="0.2">
      <c r="B34" s="13"/>
      <c r="C34" s="1"/>
      <c r="D34" s="82"/>
      <c r="E34" s="1"/>
      <c r="F34" s="1"/>
      <c r="G34" s="12"/>
      <c r="H34" s="12"/>
      <c r="I34" s="12"/>
      <c r="J34" s="12"/>
      <c r="K34" s="12"/>
      <c r="L34" s="12"/>
      <c r="M34" s="12"/>
      <c r="N34" s="12"/>
      <c r="O34" s="12"/>
      <c r="P34" s="12"/>
      <c r="Q34" s="12"/>
      <c r="R34" s="12"/>
      <c r="S34" s="30"/>
      <c r="T34" s="36"/>
      <c r="U34" s="24"/>
      <c r="V34" s="82"/>
      <c r="W34" s="50"/>
      <c r="X34" s="2"/>
      <c r="Y34" s="34"/>
      <c r="Z34" s="24"/>
      <c r="AA34" s="82"/>
      <c r="AB34" s="10"/>
      <c r="AC34" s="2"/>
      <c r="AD34" s="32"/>
      <c r="AE34" s="1"/>
      <c r="AF34" s="718"/>
      <c r="AG34" s="719"/>
    </row>
    <row r="35" spans="2:33" x14ac:dyDescent="0.2">
      <c r="B35" s="13"/>
      <c r="C35" s="1"/>
      <c r="D35" s="82"/>
      <c r="E35" s="1"/>
      <c r="F35" s="1"/>
      <c r="G35" s="12"/>
      <c r="H35" s="12"/>
      <c r="I35" s="12"/>
      <c r="J35" s="12"/>
      <c r="K35" s="12"/>
      <c r="L35" s="12"/>
      <c r="M35" s="12"/>
      <c r="N35" s="12"/>
      <c r="O35" s="12"/>
      <c r="P35" s="12"/>
      <c r="Q35" s="12"/>
      <c r="R35" s="12"/>
      <c r="S35" s="30"/>
      <c r="T35" s="36"/>
      <c r="U35" s="24"/>
      <c r="V35" s="82"/>
      <c r="W35" s="50"/>
      <c r="X35" s="2"/>
      <c r="Y35" s="34"/>
      <c r="Z35" s="24"/>
      <c r="AA35" s="82"/>
      <c r="AB35" s="10"/>
      <c r="AC35" s="2"/>
      <c r="AD35" s="32"/>
      <c r="AE35" s="1"/>
      <c r="AF35" s="718"/>
      <c r="AG35" s="719"/>
    </row>
    <row r="36" spans="2:33" ht="15" customHeight="1" x14ac:dyDescent="0.2">
      <c r="B36" s="13"/>
      <c r="C36" s="1"/>
      <c r="D36" s="82"/>
      <c r="E36" s="1"/>
      <c r="F36" s="1"/>
      <c r="G36" s="12"/>
      <c r="H36" s="12"/>
      <c r="I36" s="12"/>
      <c r="J36" s="12"/>
      <c r="K36" s="12"/>
      <c r="L36" s="12"/>
      <c r="M36" s="12"/>
      <c r="N36" s="12"/>
      <c r="O36" s="12"/>
      <c r="P36" s="12"/>
      <c r="Q36" s="12"/>
      <c r="R36" s="12"/>
      <c r="S36" s="30"/>
      <c r="T36" s="36"/>
      <c r="U36" s="24"/>
      <c r="V36" s="82"/>
      <c r="W36" s="81"/>
      <c r="X36" s="2"/>
      <c r="Y36" s="34"/>
      <c r="Z36" s="24"/>
      <c r="AA36" s="82"/>
      <c r="AB36" s="10"/>
      <c r="AC36" s="2"/>
      <c r="AD36" s="32"/>
      <c r="AE36" s="1"/>
      <c r="AF36" s="718"/>
      <c r="AG36" s="719"/>
    </row>
    <row r="37" spans="2:33" ht="15" customHeight="1" x14ac:dyDescent="0.2">
      <c r="B37" s="13"/>
      <c r="C37" s="1"/>
      <c r="D37" s="82"/>
      <c r="E37" s="1"/>
      <c r="F37" s="1"/>
      <c r="G37" s="12"/>
      <c r="H37" s="12"/>
      <c r="I37" s="12"/>
      <c r="J37" s="12"/>
      <c r="K37" s="12"/>
      <c r="L37" s="12"/>
      <c r="M37" s="12"/>
      <c r="N37" s="12"/>
      <c r="O37" s="12"/>
      <c r="P37" s="12"/>
      <c r="Q37" s="12"/>
      <c r="R37" s="12"/>
      <c r="S37" s="30"/>
      <c r="T37" s="36"/>
      <c r="U37" s="24"/>
      <c r="V37" s="82"/>
      <c r="W37" s="81"/>
      <c r="X37" s="2"/>
      <c r="Y37" s="34"/>
      <c r="Z37" s="24"/>
      <c r="AA37" s="82"/>
      <c r="AB37" s="10"/>
      <c r="AC37" s="2"/>
      <c r="AD37" s="32"/>
      <c r="AE37" s="1"/>
      <c r="AF37" s="718"/>
      <c r="AG37" s="719"/>
    </row>
    <row r="38" spans="2:33" ht="15" customHeight="1" x14ac:dyDescent="0.2">
      <c r="B38" s="13"/>
      <c r="C38" s="1"/>
      <c r="D38" s="82"/>
      <c r="E38" s="1"/>
      <c r="F38" s="1"/>
      <c r="G38" s="12"/>
      <c r="H38" s="12"/>
      <c r="I38" s="12"/>
      <c r="J38" s="12"/>
      <c r="K38" s="12"/>
      <c r="L38" s="12"/>
      <c r="M38" s="12"/>
      <c r="N38" s="12"/>
      <c r="O38" s="12"/>
      <c r="P38" s="12"/>
      <c r="Q38" s="12"/>
      <c r="R38" s="12"/>
      <c r="S38" s="30"/>
      <c r="T38" s="36"/>
      <c r="U38" s="1"/>
      <c r="V38" s="82"/>
      <c r="W38" s="81"/>
      <c r="X38" s="2"/>
      <c r="Y38" s="34"/>
      <c r="Z38" s="24"/>
      <c r="AA38" s="82"/>
      <c r="AB38" s="10"/>
      <c r="AC38" s="2"/>
      <c r="AD38" s="32"/>
      <c r="AE38" s="1"/>
      <c r="AF38" s="718"/>
      <c r="AG38" s="719"/>
    </row>
    <row r="39" spans="2:33" ht="15" customHeight="1" x14ac:dyDescent="0.2">
      <c r="B39" s="13"/>
      <c r="C39" s="1"/>
      <c r="D39" s="82"/>
      <c r="E39" s="1"/>
      <c r="F39" s="1"/>
      <c r="G39" s="12"/>
      <c r="H39" s="12"/>
      <c r="I39" s="12"/>
      <c r="J39" s="12"/>
      <c r="K39" s="12"/>
      <c r="L39" s="12"/>
      <c r="M39" s="12"/>
      <c r="N39" s="12"/>
      <c r="O39" s="12"/>
      <c r="P39" s="12"/>
      <c r="Q39" s="12"/>
      <c r="R39" s="12"/>
      <c r="S39" s="30"/>
      <c r="T39" s="36"/>
      <c r="U39" s="24"/>
      <c r="V39" s="82"/>
      <c r="W39" s="81"/>
      <c r="X39" s="2"/>
      <c r="Y39" s="34"/>
      <c r="Z39" s="24"/>
      <c r="AA39" s="82"/>
      <c r="AB39" s="10"/>
      <c r="AC39" s="2"/>
      <c r="AD39" s="32"/>
      <c r="AE39" s="1"/>
      <c r="AF39" s="718"/>
      <c r="AG39" s="719"/>
    </row>
    <row r="40" spans="2:33" x14ac:dyDescent="0.2">
      <c r="B40" s="13"/>
      <c r="C40" s="1"/>
      <c r="D40" s="82"/>
      <c r="E40" s="1"/>
      <c r="F40" s="1"/>
      <c r="G40" s="12"/>
      <c r="H40" s="12"/>
      <c r="I40" s="12"/>
      <c r="J40" s="12"/>
      <c r="K40" s="12"/>
      <c r="L40" s="12"/>
      <c r="M40" s="12"/>
      <c r="N40" s="12"/>
      <c r="O40" s="12"/>
      <c r="P40" s="12"/>
      <c r="Q40" s="12"/>
      <c r="R40" s="12"/>
      <c r="S40" s="30"/>
      <c r="T40" s="36"/>
      <c r="U40" s="24"/>
      <c r="V40" s="82"/>
      <c r="W40" s="50"/>
      <c r="X40" s="2"/>
      <c r="Y40" s="34"/>
      <c r="Z40" s="24"/>
      <c r="AA40" s="82"/>
      <c r="AB40" s="10"/>
      <c r="AC40" s="2"/>
      <c r="AD40" s="32"/>
      <c r="AE40" s="1"/>
      <c r="AF40" s="718"/>
      <c r="AG40" s="719"/>
    </row>
    <row r="41" spans="2:33" ht="15" customHeight="1" x14ac:dyDescent="0.2">
      <c r="B41" s="13"/>
      <c r="C41" s="1"/>
      <c r="D41" s="82"/>
      <c r="E41" s="1"/>
      <c r="F41" s="1"/>
      <c r="G41" s="12"/>
      <c r="H41" s="12"/>
      <c r="I41" s="12"/>
      <c r="J41" s="12"/>
      <c r="K41" s="12"/>
      <c r="L41" s="12"/>
      <c r="M41" s="12"/>
      <c r="N41" s="12"/>
      <c r="O41" s="12"/>
      <c r="P41" s="12"/>
      <c r="Q41" s="12"/>
      <c r="R41" s="12"/>
      <c r="S41" s="30"/>
      <c r="T41" s="36"/>
      <c r="U41" s="1"/>
      <c r="V41" s="82"/>
      <c r="W41" s="81"/>
      <c r="X41" s="2"/>
      <c r="Y41" s="34"/>
      <c r="Z41" s="24"/>
      <c r="AA41" s="82"/>
      <c r="AB41" s="10"/>
      <c r="AC41" s="2"/>
      <c r="AD41" s="32"/>
      <c r="AE41" s="1"/>
      <c r="AF41" s="718"/>
      <c r="AG41" s="719"/>
    </row>
    <row r="42" spans="2:33" ht="15" customHeight="1" x14ac:dyDescent="0.2">
      <c r="B42" s="13"/>
      <c r="C42" s="1"/>
      <c r="D42" s="82"/>
      <c r="E42" s="1"/>
      <c r="F42" s="1"/>
      <c r="G42" s="12"/>
      <c r="H42" s="12"/>
      <c r="I42" s="12"/>
      <c r="J42" s="12"/>
      <c r="K42" s="12"/>
      <c r="L42" s="12"/>
      <c r="M42" s="12"/>
      <c r="N42" s="12"/>
      <c r="O42" s="12"/>
      <c r="P42" s="12"/>
      <c r="Q42" s="12"/>
      <c r="R42" s="12"/>
      <c r="S42" s="30"/>
      <c r="T42" s="36"/>
      <c r="U42" s="24"/>
      <c r="V42" s="82"/>
      <c r="W42" s="81"/>
      <c r="X42" s="2"/>
      <c r="Y42" s="34"/>
      <c r="Z42" s="24"/>
      <c r="AA42" s="82"/>
      <c r="AB42" s="10"/>
      <c r="AC42" s="2"/>
      <c r="AD42" s="32"/>
      <c r="AE42" s="1"/>
      <c r="AF42" s="718"/>
      <c r="AG42" s="719"/>
    </row>
    <row r="43" spans="2:33" ht="15" customHeight="1" x14ac:dyDescent="0.2">
      <c r="B43" s="13"/>
      <c r="C43" s="1"/>
      <c r="D43" s="82"/>
      <c r="E43" s="1"/>
      <c r="F43" s="1"/>
      <c r="G43" s="12"/>
      <c r="H43" s="12"/>
      <c r="I43" s="12"/>
      <c r="J43" s="12"/>
      <c r="K43" s="12"/>
      <c r="L43" s="12"/>
      <c r="M43" s="12"/>
      <c r="N43" s="12"/>
      <c r="O43" s="12"/>
      <c r="P43" s="12"/>
      <c r="Q43" s="12"/>
      <c r="R43" s="12"/>
      <c r="S43" s="30"/>
      <c r="T43" s="36"/>
      <c r="U43" s="24"/>
      <c r="V43" s="82"/>
      <c r="W43" s="81"/>
      <c r="X43" s="2"/>
      <c r="Y43" s="34"/>
      <c r="Z43" s="24"/>
      <c r="AA43" s="82"/>
      <c r="AB43" s="10"/>
      <c r="AC43" s="2"/>
      <c r="AD43" s="32"/>
      <c r="AE43" s="1"/>
      <c r="AF43" s="718"/>
      <c r="AG43" s="719"/>
    </row>
    <row r="44" spans="2:33" ht="15" customHeight="1" x14ac:dyDescent="0.2">
      <c r="B44" s="13"/>
      <c r="C44" s="1"/>
      <c r="D44" s="82"/>
      <c r="E44" s="1"/>
      <c r="F44" s="1"/>
      <c r="G44" s="12"/>
      <c r="H44" s="12"/>
      <c r="I44" s="12"/>
      <c r="J44" s="12"/>
      <c r="K44" s="12"/>
      <c r="L44" s="12"/>
      <c r="M44" s="12"/>
      <c r="N44" s="12"/>
      <c r="O44" s="12"/>
      <c r="P44" s="12"/>
      <c r="Q44" s="12"/>
      <c r="R44" s="12"/>
      <c r="S44" s="30"/>
      <c r="T44" s="36"/>
      <c r="U44" s="24"/>
      <c r="V44" s="82"/>
      <c r="W44" s="81"/>
      <c r="X44" s="2"/>
      <c r="Y44" s="34"/>
      <c r="Z44" s="24"/>
      <c r="AA44" s="82"/>
      <c r="AB44" s="10"/>
      <c r="AC44" s="2"/>
      <c r="AD44" s="32"/>
      <c r="AE44" s="1"/>
      <c r="AF44" s="718"/>
      <c r="AG44" s="719"/>
    </row>
    <row r="45" spans="2:33" ht="15" customHeight="1" x14ac:dyDescent="0.2">
      <c r="B45" s="13"/>
      <c r="C45" s="1"/>
      <c r="D45" s="82"/>
      <c r="E45" s="1"/>
      <c r="F45" s="1"/>
      <c r="G45" s="12"/>
      <c r="H45" s="12"/>
      <c r="I45" s="12"/>
      <c r="J45" s="12"/>
      <c r="K45" s="12"/>
      <c r="L45" s="12"/>
      <c r="M45" s="12"/>
      <c r="N45" s="12"/>
      <c r="O45" s="12"/>
      <c r="P45" s="12"/>
      <c r="Q45" s="12"/>
      <c r="R45" s="12"/>
      <c r="S45" s="30"/>
      <c r="T45" s="36"/>
      <c r="U45" s="24"/>
      <c r="V45" s="82"/>
      <c r="W45" s="81"/>
      <c r="X45" s="2"/>
      <c r="Y45" s="34"/>
      <c r="Z45" s="24"/>
      <c r="AA45" s="82"/>
      <c r="AB45" s="10"/>
      <c r="AC45" s="2"/>
      <c r="AD45" s="32"/>
      <c r="AE45" s="1"/>
      <c r="AF45" s="718"/>
      <c r="AG45" s="719"/>
    </row>
    <row r="46" spans="2:33" x14ac:dyDescent="0.2">
      <c r="B46" s="13"/>
      <c r="C46" s="1"/>
      <c r="D46" s="82"/>
      <c r="E46" s="1"/>
      <c r="F46" s="1"/>
      <c r="G46" s="12"/>
      <c r="H46" s="12"/>
      <c r="I46" s="12"/>
      <c r="J46" s="12"/>
      <c r="K46" s="12"/>
      <c r="L46" s="12"/>
      <c r="M46" s="12"/>
      <c r="N46" s="12"/>
      <c r="O46" s="12"/>
      <c r="P46" s="12"/>
      <c r="Q46" s="12"/>
      <c r="R46" s="12"/>
      <c r="S46" s="30"/>
      <c r="T46" s="36"/>
      <c r="U46" s="24"/>
      <c r="V46" s="82"/>
      <c r="W46" s="50"/>
      <c r="X46" s="2"/>
      <c r="Y46" s="34"/>
      <c r="Z46" s="24"/>
      <c r="AA46" s="82"/>
      <c r="AB46" s="10"/>
      <c r="AC46" s="2"/>
      <c r="AD46" s="32"/>
      <c r="AE46" s="1"/>
      <c r="AF46" s="718"/>
      <c r="AG46" s="719"/>
    </row>
    <row r="47" spans="2:33" ht="15" customHeight="1" x14ac:dyDescent="0.2">
      <c r="B47" s="13"/>
      <c r="C47" s="1"/>
      <c r="D47" s="82"/>
      <c r="E47" s="1"/>
      <c r="F47" s="1"/>
      <c r="G47" s="12"/>
      <c r="H47" s="12"/>
      <c r="I47" s="12"/>
      <c r="J47" s="12"/>
      <c r="K47" s="12"/>
      <c r="L47" s="12"/>
      <c r="M47" s="12"/>
      <c r="N47" s="12"/>
      <c r="O47" s="12"/>
      <c r="P47" s="12"/>
      <c r="Q47" s="12"/>
      <c r="R47" s="12"/>
      <c r="S47" s="30"/>
      <c r="T47" s="36"/>
      <c r="U47" s="1"/>
      <c r="V47" s="82"/>
      <c r="W47" s="81"/>
      <c r="X47" s="2"/>
      <c r="Y47" s="34"/>
      <c r="Z47" s="24"/>
      <c r="AA47" s="82"/>
      <c r="AB47" s="10"/>
      <c r="AC47" s="2"/>
      <c r="AD47" s="32"/>
      <c r="AE47" s="1"/>
      <c r="AF47" s="718"/>
      <c r="AG47" s="719"/>
    </row>
    <row r="48" spans="2:33" x14ac:dyDescent="0.2">
      <c r="B48" s="13"/>
      <c r="C48" s="1"/>
      <c r="D48" s="82"/>
      <c r="E48" s="1"/>
      <c r="F48" s="1"/>
      <c r="G48" s="12"/>
      <c r="H48" s="12"/>
      <c r="I48" s="12"/>
      <c r="J48" s="12"/>
      <c r="K48" s="12"/>
      <c r="L48" s="12"/>
      <c r="M48" s="12"/>
      <c r="N48" s="12"/>
      <c r="O48" s="12"/>
      <c r="P48" s="12"/>
      <c r="Q48" s="12"/>
      <c r="R48" s="12"/>
      <c r="S48" s="30"/>
      <c r="T48" s="36"/>
      <c r="U48" s="24"/>
      <c r="V48" s="82"/>
      <c r="W48" s="50"/>
      <c r="X48" s="2"/>
      <c r="Y48" s="34"/>
      <c r="Z48" s="24"/>
      <c r="AA48" s="82"/>
      <c r="AB48" s="10"/>
      <c r="AC48" s="2"/>
      <c r="AD48" s="32"/>
      <c r="AE48" s="1"/>
      <c r="AF48" s="718"/>
      <c r="AG48" s="719"/>
    </row>
    <row r="49" spans="2:33" ht="15" customHeight="1" x14ac:dyDescent="0.2">
      <c r="B49" s="13"/>
      <c r="C49" s="1"/>
      <c r="D49" s="82"/>
      <c r="E49" s="1"/>
      <c r="F49" s="1"/>
      <c r="G49" s="12"/>
      <c r="H49" s="12"/>
      <c r="I49" s="12"/>
      <c r="J49" s="12"/>
      <c r="K49" s="12"/>
      <c r="L49" s="12"/>
      <c r="M49" s="12"/>
      <c r="N49" s="12"/>
      <c r="O49" s="12"/>
      <c r="P49" s="12"/>
      <c r="Q49" s="12"/>
      <c r="R49" s="12"/>
      <c r="S49" s="30"/>
      <c r="T49" s="36"/>
      <c r="U49" s="24"/>
      <c r="V49" s="82"/>
      <c r="W49" s="81"/>
      <c r="X49" s="2"/>
      <c r="Y49" s="34"/>
      <c r="Z49" s="24"/>
      <c r="AA49" s="82"/>
      <c r="AB49" s="10"/>
      <c r="AC49" s="2"/>
      <c r="AD49" s="32"/>
      <c r="AE49" s="1"/>
      <c r="AF49" s="718"/>
      <c r="AG49" s="719"/>
    </row>
    <row r="50" spans="2:33" ht="15" customHeight="1" x14ac:dyDescent="0.2">
      <c r="B50" s="13"/>
      <c r="C50" s="1"/>
      <c r="D50" s="82"/>
      <c r="E50" s="1"/>
      <c r="F50" s="1"/>
      <c r="G50" s="12"/>
      <c r="H50" s="12"/>
      <c r="I50" s="12"/>
      <c r="J50" s="12"/>
      <c r="K50" s="12"/>
      <c r="L50" s="12"/>
      <c r="M50" s="12"/>
      <c r="N50" s="12"/>
      <c r="O50" s="12"/>
      <c r="P50" s="12"/>
      <c r="Q50" s="12"/>
      <c r="R50" s="12"/>
      <c r="S50" s="30"/>
      <c r="T50" s="36"/>
      <c r="U50" s="24"/>
      <c r="V50" s="82"/>
      <c r="W50" s="81"/>
      <c r="X50" s="2"/>
      <c r="Y50" s="34"/>
      <c r="Z50" s="24"/>
      <c r="AA50" s="82"/>
      <c r="AB50" s="10"/>
      <c r="AC50" s="2"/>
      <c r="AD50" s="32"/>
      <c r="AE50" s="1"/>
      <c r="AF50" s="718"/>
      <c r="AG50" s="719"/>
    </row>
    <row r="51" spans="2:33" x14ac:dyDescent="0.2">
      <c r="B51" s="13"/>
      <c r="C51" s="1"/>
      <c r="D51" s="82"/>
      <c r="E51" s="1"/>
      <c r="F51" s="1"/>
      <c r="G51" s="12"/>
      <c r="H51" s="12"/>
      <c r="I51" s="12"/>
      <c r="J51" s="12"/>
      <c r="K51" s="12"/>
      <c r="L51" s="12"/>
      <c r="M51" s="12"/>
      <c r="N51" s="12"/>
      <c r="O51" s="12"/>
      <c r="P51" s="12"/>
      <c r="Q51" s="12"/>
      <c r="R51" s="12"/>
      <c r="S51" s="30"/>
      <c r="T51" s="36"/>
      <c r="U51" s="24"/>
      <c r="V51" s="82"/>
      <c r="W51" s="50"/>
      <c r="X51" s="2"/>
      <c r="Y51" s="34"/>
      <c r="Z51" s="24"/>
      <c r="AA51" s="82"/>
      <c r="AB51" s="10"/>
      <c r="AC51" s="2"/>
      <c r="AD51" s="32"/>
      <c r="AE51" s="1"/>
      <c r="AF51" s="718"/>
      <c r="AG51" s="719"/>
    </row>
    <row r="52" spans="2:33" x14ac:dyDescent="0.2">
      <c r="B52" s="13"/>
      <c r="C52" s="1"/>
      <c r="D52" s="82"/>
      <c r="E52" s="1"/>
      <c r="F52" s="1"/>
      <c r="G52" s="12"/>
      <c r="H52" s="12"/>
      <c r="I52" s="12"/>
      <c r="J52" s="12"/>
      <c r="K52" s="12"/>
      <c r="L52" s="12"/>
      <c r="M52" s="12"/>
      <c r="N52" s="12"/>
      <c r="O52" s="12"/>
      <c r="P52" s="12"/>
      <c r="Q52" s="12"/>
      <c r="R52" s="12"/>
      <c r="S52" s="30"/>
      <c r="T52" s="36"/>
      <c r="U52" s="24"/>
      <c r="V52" s="82"/>
      <c r="W52" s="50"/>
      <c r="X52" s="2"/>
      <c r="Y52" s="34"/>
      <c r="Z52" s="24"/>
      <c r="AA52" s="82"/>
      <c r="AB52" s="10"/>
      <c r="AC52" s="2"/>
      <c r="AD52" s="32"/>
      <c r="AE52" s="1"/>
      <c r="AF52" s="718"/>
      <c r="AG52" s="719"/>
    </row>
    <row r="53" spans="2:33" s="21" customFormat="1" x14ac:dyDescent="0.2">
      <c r="B53" s="16"/>
      <c r="C53" s="17"/>
      <c r="D53" s="18"/>
      <c r="E53" s="17"/>
      <c r="F53" s="17"/>
      <c r="G53" s="19"/>
      <c r="H53" s="19"/>
      <c r="I53" s="19"/>
      <c r="J53" s="19"/>
      <c r="K53" s="19"/>
      <c r="L53" s="19"/>
      <c r="M53" s="19"/>
      <c r="N53" s="19"/>
      <c r="O53" s="19"/>
      <c r="P53" s="19"/>
      <c r="Q53" s="19"/>
      <c r="R53" s="19"/>
      <c r="S53" s="31"/>
      <c r="T53" s="36"/>
      <c r="U53" s="24"/>
      <c r="V53" s="82"/>
      <c r="W53" s="50"/>
      <c r="X53" s="20"/>
      <c r="Y53" s="34"/>
      <c r="Z53" s="24"/>
      <c r="AA53" s="18"/>
      <c r="AB53" s="10"/>
      <c r="AC53" s="20"/>
      <c r="AD53" s="60"/>
      <c r="AE53" s="17"/>
      <c r="AF53" s="718"/>
      <c r="AG53" s="719"/>
    </row>
    <row r="54" spans="2:33" x14ac:dyDescent="0.2">
      <c r="B54" s="13"/>
      <c r="C54" s="1"/>
      <c r="D54" s="82"/>
      <c r="E54" s="1"/>
      <c r="F54" s="1"/>
      <c r="G54" s="12"/>
      <c r="H54" s="12"/>
      <c r="I54" s="12"/>
      <c r="J54" s="12"/>
      <c r="K54" s="12"/>
      <c r="L54" s="12"/>
      <c r="M54" s="12"/>
      <c r="N54" s="12"/>
      <c r="O54" s="12"/>
      <c r="P54" s="12"/>
      <c r="Q54" s="12"/>
      <c r="R54" s="12"/>
      <c r="S54" s="30"/>
      <c r="T54" s="36"/>
      <c r="U54" s="24"/>
      <c r="V54" s="82"/>
      <c r="W54" s="50"/>
      <c r="X54" s="2"/>
      <c r="Y54" s="34"/>
      <c r="Z54" s="24"/>
      <c r="AA54" s="82"/>
      <c r="AB54" s="10"/>
      <c r="AC54" s="2"/>
      <c r="AD54" s="32"/>
      <c r="AE54" s="1"/>
      <c r="AF54" s="718"/>
      <c r="AG54" s="719"/>
    </row>
    <row r="55" spans="2:33" ht="15" customHeight="1" x14ac:dyDescent="0.2">
      <c r="B55" s="13"/>
      <c r="C55" s="1"/>
      <c r="D55" s="82"/>
      <c r="E55" s="1"/>
      <c r="F55" s="1"/>
      <c r="G55" s="12"/>
      <c r="H55" s="12"/>
      <c r="I55" s="12"/>
      <c r="J55" s="12"/>
      <c r="K55" s="12"/>
      <c r="L55" s="12"/>
      <c r="M55" s="12"/>
      <c r="N55" s="12"/>
      <c r="O55" s="12"/>
      <c r="P55" s="12"/>
      <c r="Q55" s="12"/>
      <c r="R55" s="12"/>
      <c r="S55" s="30"/>
      <c r="T55" s="36"/>
      <c r="U55" s="24"/>
      <c r="V55" s="82"/>
      <c r="W55" s="81"/>
      <c r="X55" s="2"/>
      <c r="Y55" s="34"/>
      <c r="Z55" s="24"/>
      <c r="AA55" s="82"/>
      <c r="AB55" s="10"/>
      <c r="AC55" s="2"/>
      <c r="AD55" s="32"/>
      <c r="AE55" s="1"/>
      <c r="AF55" s="718"/>
      <c r="AG55" s="719"/>
    </row>
    <row r="56" spans="2:33" ht="15" customHeight="1" x14ac:dyDescent="0.2">
      <c r="B56" s="13"/>
      <c r="C56" s="1"/>
      <c r="D56" s="82"/>
      <c r="E56" s="1"/>
      <c r="F56" s="1"/>
      <c r="G56" s="12"/>
      <c r="H56" s="12"/>
      <c r="I56" s="12"/>
      <c r="J56" s="12"/>
      <c r="K56" s="12"/>
      <c r="L56" s="12"/>
      <c r="M56" s="12"/>
      <c r="N56" s="12"/>
      <c r="O56" s="12"/>
      <c r="P56" s="12"/>
      <c r="Q56" s="12"/>
      <c r="R56" s="12"/>
      <c r="S56" s="30"/>
      <c r="T56" s="36"/>
      <c r="U56" s="24"/>
      <c r="V56" s="82"/>
      <c r="W56" s="81"/>
      <c r="X56" s="2"/>
      <c r="Y56" s="34"/>
      <c r="Z56" s="24"/>
      <c r="AA56" s="82"/>
      <c r="AB56" s="10"/>
      <c r="AC56" s="2"/>
      <c r="AD56" s="32"/>
      <c r="AE56" s="1"/>
      <c r="AF56" s="718"/>
      <c r="AG56" s="719"/>
    </row>
    <row r="57" spans="2:33" x14ac:dyDescent="0.2">
      <c r="B57" s="13"/>
      <c r="C57" s="1"/>
      <c r="D57" s="82"/>
      <c r="E57" s="1"/>
      <c r="F57" s="1"/>
      <c r="G57" s="12"/>
      <c r="H57" s="12"/>
      <c r="I57" s="12"/>
      <c r="J57" s="12"/>
      <c r="K57" s="12"/>
      <c r="L57" s="12"/>
      <c r="M57" s="12"/>
      <c r="N57" s="12"/>
      <c r="O57" s="12"/>
      <c r="P57" s="12"/>
      <c r="Q57" s="12"/>
      <c r="R57" s="12"/>
      <c r="S57" s="30"/>
      <c r="T57" s="36"/>
      <c r="U57" s="24"/>
      <c r="V57" s="82"/>
      <c r="W57" s="50"/>
      <c r="X57" s="2"/>
      <c r="Y57" s="34"/>
      <c r="Z57" s="24"/>
      <c r="AA57" s="82"/>
      <c r="AB57" s="10"/>
      <c r="AC57" s="2"/>
      <c r="AD57" s="32"/>
      <c r="AE57" s="1"/>
      <c r="AF57" s="718"/>
      <c r="AG57" s="719"/>
    </row>
    <row r="58" spans="2:33" x14ac:dyDescent="0.2">
      <c r="B58" s="13"/>
      <c r="C58" s="1"/>
      <c r="D58" s="82"/>
      <c r="E58" s="1"/>
      <c r="F58" s="1"/>
      <c r="G58" s="12"/>
      <c r="H58" s="12"/>
      <c r="I58" s="12"/>
      <c r="J58" s="12"/>
      <c r="K58" s="12"/>
      <c r="L58" s="12"/>
      <c r="M58" s="12"/>
      <c r="N58" s="12"/>
      <c r="O58" s="12"/>
      <c r="P58" s="12"/>
      <c r="Q58" s="12"/>
      <c r="R58" s="12"/>
      <c r="S58" s="30"/>
      <c r="T58" s="36"/>
      <c r="U58" s="24"/>
      <c r="V58" s="82"/>
      <c r="W58" s="50"/>
      <c r="X58" s="2"/>
      <c r="Y58" s="36"/>
      <c r="Z58" s="24"/>
      <c r="AA58" s="82"/>
      <c r="AB58" s="50"/>
      <c r="AC58" s="2"/>
      <c r="AD58" s="32"/>
      <c r="AE58" s="1"/>
      <c r="AF58" s="718"/>
      <c r="AG58" s="719"/>
    </row>
    <row r="59" spans="2:33" x14ac:dyDescent="0.2">
      <c r="B59" s="13"/>
      <c r="C59" s="1"/>
      <c r="D59" s="82"/>
      <c r="E59" s="1"/>
      <c r="F59" s="1"/>
      <c r="G59" s="12"/>
      <c r="H59" s="12"/>
      <c r="I59" s="12"/>
      <c r="J59" s="12"/>
      <c r="K59" s="12"/>
      <c r="L59" s="12"/>
      <c r="M59" s="12"/>
      <c r="N59" s="12"/>
      <c r="O59" s="12"/>
      <c r="P59" s="12"/>
      <c r="Q59" s="12"/>
      <c r="R59" s="12"/>
      <c r="S59" s="30"/>
      <c r="T59" s="36"/>
      <c r="U59" s="24"/>
      <c r="V59" s="82"/>
      <c r="W59" s="50"/>
      <c r="X59" s="2"/>
      <c r="Y59" s="36"/>
      <c r="Z59" s="24"/>
      <c r="AA59" s="82"/>
      <c r="AB59" s="1"/>
      <c r="AC59" s="2"/>
      <c r="AD59" s="32"/>
      <c r="AE59" s="1"/>
      <c r="AF59" s="718"/>
      <c r="AG59" s="719"/>
    </row>
    <row r="60" spans="2:33" ht="15" customHeight="1" x14ac:dyDescent="0.2">
      <c r="B60" s="13"/>
      <c r="C60" s="1"/>
      <c r="D60" s="82"/>
      <c r="E60" s="1"/>
      <c r="F60" s="1"/>
      <c r="G60" s="12"/>
      <c r="H60" s="12"/>
      <c r="I60" s="12"/>
      <c r="J60" s="12"/>
      <c r="K60" s="12"/>
      <c r="L60" s="12"/>
      <c r="M60" s="12"/>
      <c r="N60" s="12"/>
      <c r="O60" s="12"/>
      <c r="P60" s="12"/>
      <c r="Q60" s="12"/>
      <c r="R60" s="12"/>
      <c r="S60" s="30"/>
      <c r="T60" s="36"/>
      <c r="U60" s="1"/>
      <c r="V60" s="82"/>
      <c r="W60" s="81"/>
      <c r="X60" s="2"/>
      <c r="Y60" s="36"/>
      <c r="Z60" s="24"/>
      <c r="AA60" s="82"/>
      <c r="AB60" s="1"/>
      <c r="AC60" s="2"/>
      <c r="AD60" s="32"/>
      <c r="AE60" s="1"/>
      <c r="AF60" s="718"/>
      <c r="AG60" s="719"/>
    </row>
    <row r="61" spans="2:33" ht="15" customHeight="1" x14ac:dyDescent="0.2">
      <c r="B61" s="13"/>
      <c r="C61" s="1"/>
      <c r="D61" s="82"/>
      <c r="E61" s="1"/>
      <c r="F61" s="1"/>
      <c r="G61" s="12"/>
      <c r="H61" s="12"/>
      <c r="I61" s="12"/>
      <c r="J61" s="12"/>
      <c r="K61" s="12"/>
      <c r="L61" s="12"/>
      <c r="M61" s="12"/>
      <c r="N61" s="12"/>
      <c r="O61" s="12"/>
      <c r="P61" s="12"/>
      <c r="Q61" s="12"/>
      <c r="R61" s="12"/>
      <c r="S61" s="30"/>
      <c r="T61" s="36"/>
      <c r="U61" s="24"/>
      <c r="V61" s="82"/>
      <c r="W61" s="81"/>
      <c r="X61" s="2"/>
      <c r="Y61" s="36"/>
      <c r="Z61" s="24"/>
      <c r="AA61" s="82"/>
      <c r="AB61" s="1"/>
      <c r="AC61" s="2"/>
      <c r="AD61" s="32"/>
      <c r="AE61" s="1"/>
      <c r="AF61" s="718"/>
      <c r="AG61" s="719"/>
    </row>
    <row r="62" spans="2:33" x14ac:dyDescent="0.2">
      <c r="B62" s="13"/>
      <c r="C62" s="1"/>
      <c r="D62" s="82"/>
      <c r="E62" s="1"/>
      <c r="F62" s="1"/>
      <c r="G62" s="12"/>
      <c r="H62" s="12"/>
      <c r="I62" s="12"/>
      <c r="J62" s="12"/>
      <c r="K62" s="12"/>
      <c r="L62" s="12"/>
      <c r="M62" s="12"/>
      <c r="N62" s="12"/>
      <c r="O62" s="12"/>
      <c r="P62" s="12"/>
      <c r="Q62" s="12"/>
      <c r="R62" s="12"/>
      <c r="S62" s="30"/>
      <c r="T62" s="36"/>
      <c r="U62" s="24"/>
      <c r="V62" s="82"/>
      <c r="W62" s="50"/>
      <c r="X62" s="2"/>
      <c r="Y62" s="36"/>
      <c r="Z62" s="24"/>
      <c r="AA62" s="82"/>
      <c r="AB62" s="50"/>
      <c r="AC62" s="2"/>
      <c r="AD62" s="32"/>
      <c r="AE62" s="1"/>
      <c r="AF62" s="718"/>
      <c r="AG62" s="719"/>
    </row>
    <row r="63" spans="2:33" ht="15" customHeight="1" x14ac:dyDescent="0.2">
      <c r="B63" s="13"/>
      <c r="C63" s="1"/>
      <c r="D63" s="82"/>
      <c r="E63" s="1"/>
      <c r="F63" s="1"/>
      <c r="G63" s="12"/>
      <c r="H63" s="12"/>
      <c r="I63" s="12"/>
      <c r="J63" s="12"/>
      <c r="K63" s="12"/>
      <c r="L63" s="12"/>
      <c r="M63" s="12"/>
      <c r="N63" s="12"/>
      <c r="O63" s="12"/>
      <c r="P63" s="12"/>
      <c r="Q63" s="12"/>
      <c r="R63" s="12"/>
      <c r="S63" s="30"/>
      <c r="T63" s="36"/>
      <c r="U63" s="24"/>
      <c r="V63" s="82"/>
      <c r="W63" s="81"/>
      <c r="X63" s="2"/>
      <c r="Y63" s="36"/>
      <c r="Z63" s="24"/>
      <c r="AA63" s="82"/>
      <c r="AB63" s="1"/>
      <c r="AC63" s="2"/>
      <c r="AD63" s="32"/>
      <c r="AE63" s="1"/>
      <c r="AF63" s="718"/>
      <c r="AG63" s="719"/>
    </row>
    <row r="64" spans="2:33" ht="15" customHeight="1" x14ac:dyDescent="0.2">
      <c r="B64" s="13"/>
      <c r="C64" s="1"/>
      <c r="D64" s="82"/>
      <c r="E64" s="1"/>
      <c r="F64" s="1"/>
      <c r="G64" s="12"/>
      <c r="H64" s="12"/>
      <c r="I64" s="12"/>
      <c r="J64" s="12"/>
      <c r="K64" s="12"/>
      <c r="L64" s="12"/>
      <c r="M64" s="12"/>
      <c r="N64" s="12"/>
      <c r="O64" s="12"/>
      <c r="P64" s="12"/>
      <c r="Q64" s="12"/>
      <c r="R64" s="12"/>
      <c r="S64" s="30"/>
      <c r="T64" s="36"/>
      <c r="U64" s="24"/>
      <c r="V64" s="82"/>
      <c r="W64" s="81"/>
      <c r="X64" s="2"/>
      <c r="Y64" s="36"/>
      <c r="Z64" s="24"/>
      <c r="AA64" s="82"/>
      <c r="AB64" s="1"/>
      <c r="AC64" s="2"/>
      <c r="AD64" s="32"/>
      <c r="AE64" s="1"/>
      <c r="AF64" s="718"/>
      <c r="AG64" s="719"/>
    </row>
    <row r="65" spans="2:33" x14ac:dyDescent="0.2">
      <c r="B65" s="13"/>
      <c r="C65" s="1"/>
      <c r="D65" s="82"/>
      <c r="E65" s="1"/>
      <c r="F65" s="1"/>
      <c r="G65" s="12"/>
      <c r="H65" s="12"/>
      <c r="I65" s="12"/>
      <c r="J65" s="12"/>
      <c r="K65" s="12"/>
      <c r="L65" s="12"/>
      <c r="M65" s="12"/>
      <c r="N65" s="12"/>
      <c r="O65" s="12"/>
      <c r="P65" s="12"/>
      <c r="Q65" s="12"/>
      <c r="R65" s="12"/>
      <c r="S65" s="30"/>
      <c r="T65" s="36"/>
      <c r="U65" s="24"/>
      <c r="V65" s="82"/>
      <c r="W65" s="50"/>
      <c r="X65" s="2"/>
      <c r="Y65" s="36"/>
      <c r="Z65" s="24"/>
      <c r="AA65" s="82"/>
      <c r="AB65" s="1"/>
      <c r="AC65" s="2"/>
      <c r="AD65" s="32"/>
      <c r="AE65" s="1"/>
      <c r="AF65" s="718"/>
      <c r="AG65" s="719"/>
    </row>
    <row r="66" spans="2:33" ht="15" customHeight="1" x14ac:dyDescent="0.2">
      <c r="B66" s="13"/>
      <c r="C66" s="1"/>
      <c r="D66" s="82"/>
      <c r="E66" s="1"/>
      <c r="F66" s="1"/>
      <c r="G66" s="12"/>
      <c r="H66" s="12"/>
      <c r="I66" s="12"/>
      <c r="J66" s="12"/>
      <c r="K66" s="12"/>
      <c r="L66" s="12"/>
      <c r="M66" s="12"/>
      <c r="N66" s="12"/>
      <c r="O66" s="12"/>
      <c r="P66" s="12"/>
      <c r="Q66" s="12"/>
      <c r="R66" s="12"/>
      <c r="S66" s="30"/>
      <c r="T66" s="36"/>
      <c r="U66" s="1"/>
      <c r="V66" s="82"/>
      <c r="W66" s="81"/>
      <c r="X66" s="2"/>
      <c r="Y66" s="36"/>
      <c r="Z66" s="24"/>
      <c r="AA66" s="82"/>
      <c r="AB66" s="1"/>
      <c r="AC66" s="2"/>
      <c r="AD66" s="32"/>
      <c r="AE66" s="1"/>
      <c r="AF66" s="718"/>
      <c r="AG66" s="719"/>
    </row>
    <row r="67" spans="2:33" ht="15" customHeight="1" x14ac:dyDescent="0.2">
      <c r="B67" s="13"/>
      <c r="C67" s="1"/>
      <c r="D67" s="82"/>
      <c r="E67" s="1"/>
      <c r="F67" s="1"/>
      <c r="G67" s="12"/>
      <c r="H67" s="12"/>
      <c r="I67" s="12"/>
      <c r="J67" s="12"/>
      <c r="K67" s="12"/>
      <c r="L67" s="12"/>
      <c r="M67" s="12"/>
      <c r="N67" s="12"/>
      <c r="O67" s="12"/>
      <c r="P67" s="12"/>
      <c r="Q67" s="12"/>
      <c r="R67" s="12"/>
      <c r="S67" s="30"/>
      <c r="T67" s="36"/>
      <c r="U67" s="1"/>
      <c r="V67" s="82"/>
      <c r="W67" s="81"/>
      <c r="X67" s="2"/>
      <c r="Y67" s="36"/>
      <c r="Z67" s="24"/>
      <c r="AA67" s="82"/>
      <c r="AB67" s="1"/>
      <c r="AC67" s="2"/>
      <c r="AD67" s="32"/>
      <c r="AE67" s="1"/>
      <c r="AF67" s="718"/>
      <c r="AG67" s="719"/>
    </row>
    <row r="68" spans="2:33" ht="15" customHeight="1" x14ac:dyDescent="0.2">
      <c r="B68" s="13"/>
      <c r="C68" s="1"/>
      <c r="D68" s="82"/>
      <c r="E68" s="1"/>
      <c r="F68" s="1"/>
      <c r="G68" s="12"/>
      <c r="H68" s="12"/>
      <c r="I68" s="12"/>
      <c r="J68" s="12"/>
      <c r="K68" s="12"/>
      <c r="L68" s="12"/>
      <c r="M68" s="12"/>
      <c r="N68" s="12"/>
      <c r="O68" s="12"/>
      <c r="P68" s="12"/>
      <c r="Q68" s="12"/>
      <c r="R68" s="12"/>
      <c r="S68" s="30"/>
      <c r="T68" s="36"/>
      <c r="U68" s="1"/>
      <c r="V68" s="82"/>
      <c r="W68" s="81"/>
      <c r="X68" s="2"/>
      <c r="Y68" s="36"/>
      <c r="Z68" s="24"/>
      <c r="AA68" s="82"/>
      <c r="AB68" s="1"/>
      <c r="AC68" s="2"/>
      <c r="AD68" s="32"/>
      <c r="AE68" s="1"/>
      <c r="AF68" s="718"/>
      <c r="AG68" s="719"/>
    </row>
    <row r="69" spans="2:33" ht="15" customHeight="1" x14ac:dyDescent="0.2">
      <c r="B69" s="13"/>
      <c r="C69" s="1"/>
      <c r="D69" s="82"/>
      <c r="E69" s="1"/>
      <c r="F69" s="1"/>
      <c r="G69" s="12"/>
      <c r="H69" s="12"/>
      <c r="I69" s="12"/>
      <c r="J69" s="12"/>
      <c r="K69" s="12"/>
      <c r="L69" s="12"/>
      <c r="M69" s="12"/>
      <c r="N69" s="12"/>
      <c r="O69" s="12"/>
      <c r="P69" s="12"/>
      <c r="Q69" s="12"/>
      <c r="R69" s="12"/>
      <c r="S69" s="30"/>
      <c r="T69" s="36"/>
      <c r="U69" s="1"/>
      <c r="V69" s="82"/>
      <c r="W69" s="81"/>
      <c r="X69" s="2"/>
      <c r="Y69" s="36"/>
      <c r="Z69" s="24"/>
      <c r="AA69" s="82"/>
      <c r="AB69" s="1"/>
      <c r="AC69" s="2"/>
      <c r="AD69" s="32"/>
      <c r="AE69" s="1"/>
      <c r="AF69" s="718"/>
      <c r="AG69" s="719"/>
    </row>
    <row r="70" spans="2:33" ht="15" customHeight="1" x14ac:dyDescent="0.2">
      <c r="B70" s="13"/>
      <c r="C70" s="1"/>
      <c r="D70" s="82"/>
      <c r="E70" s="1"/>
      <c r="F70" s="1"/>
      <c r="G70" s="12"/>
      <c r="H70" s="12"/>
      <c r="I70" s="12"/>
      <c r="J70" s="12"/>
      <c r="K70" s="12"/>
      <c r="L70" s="12"/>
      <c r="M70" s="12"/>
      <c r="N70" s="12"/>
      <c r="O70" s="12"/>
      <c r="P70" s="12"/>
      <c r="Q70" s="12"/>
      <c r="R70" s="12"/>
      <c r="S70" s="30"/>
      <c r="T70" s="36"/>
      <c r="U70" s="24"/>
      <c r="V70" s="82"/>
      <c r="W70" s="81"/>
      <c r="X70" s="2"/>
      <c r="Y70" s="36"/>
      <c r="Z70" s="24"/>
      <c r="AA70" s="82"/>
      <c r="AB70" s="1"/>
      <c r="AC70" s="2"/>
      <c r="AD70" s="32"/>
      <c r="AE70" s="1"/>
      <c r="AF70" s="718"/>
      <c r="AG70" s="719"/>
    </row>
    <row r="71" spans="2:33" ht="15" customHeight="1" x14ac:dyDescent="0.2">
      <c r="B71" s="13"/>
      <c r="C71" s="1"/>
      <c r="D71" s="82"/>
      <c r="E71" s="1"/>
      <c r="F71" s="1"/>
      <c r="G71" s="12"/>
      <c r="H71" s="12"/>
      <c r="I71" s="12"/>
      <c r="J71" s="12"/>
      <c r="K71" s="12"/>
      <c r="L71" s="12"/>
      <c r="M71" s="12"/>
      <c r="N71" s="12"/>
      <c r="O71" s="12"/>
      <c r="P71" s="12"/>
      <c r="Q71" s="12"/>
      <c r="R71" s="12"/>
      <c r="S71" s="30"/>
      <c r="T71" s="36"/>
      <c r="U71" s="1"/>
      <c r="V71" s="82"/>
      <c r="W71" s="81"/>
      <c r="X71" s="2"/>
      <c r="Y71" s="36"/>
      <c r="Z71" s="24"/>
      <c r="AA71" s="82"/>
      <c r="AB71" s="1"/>
      <c r="AC71" s="2"/>
      <c r="AD71" s="32"/>
      <c r="AE71" s="1"/>
      <c r="AF71" s="718"/>
      <c r="AG71" s="719"/>
    </row>
    <row r="72" spans="2:33" x14ac:dyDescent="0.2">
      <c r="B72" s="13"/>
      <c r="C72" s="1"/>
      <c r="D72" s="82"/>
      <c r="E72" s="1"/>
      <c r="F72" s="1"/>
      <c r="G72" s="12"/>
      <c r="H72" s="12"/>
      <c r="I72" s="12"/>
      <c r="J72" s="12"/>
      <c r="K72" s="12"/>
      <c r="L72" s="12"/>
      <c r="M72" s="12"/>
      <c r="N72" s="12"/>
      <c r="O72" s="12"/>
      <c r="P72" s="12"/>
      <c r="Q72" s="12"/>
      <c r="R72" s="12"/>
      <c r="S72" s="30"/>
      <c r="T72" s="36"/>
      <c r="U72" s="24"/>
      <c r="V72" s="82"/>
      <c r="W72" s="50"/>
      <c r="X72" s="2"/>
      <c r="Y72" s="36"/>
      <c r="Z72" s="24"/>
      <c r="AA72" s="82"/>
      <c r="AB72" s="1"/>
      <c r="AC72" s="2"/>
      <c r="AD72" s="32"/>
      <c r="AE72" s="1"/>
      <c r="AF72" s="718"/>
      <c r="AG72" s="719"/>
    </row>
    <row r="73" spans="2:33" x14ac:dyDescent="0.2">
      <c r="B73" s="13"/>
      <c r="C73" s="1"/>
      <c r="D73" s="82"/>
      <c r="E73" s="1"/>
      <c r="F73" s="1"/>
      <c r="G73" s="12"/>
      <c r="H73" s="12"/>
      <c r="I73" s="12"/>
      <c r="J73" s="12"/>
      <c r="K73" s="12"/>
      <c r="L73" s="12"/>
      <c r="M73" s="12"/>
      <c r="N73" s="12"/>
      <c r="O73" s="12"/>
      <c r="P73" s="12"/>
      <c r="Q73" s="12"/>
      <c r="R73" s="12"/>
      <c r="S73" s="30"/>
      <c r="T73" s="36"/>
      <c r="U73" s="24"/>
      <c r="V73" s="82"/>
      <c r="W73" s="50"/>
      <c r="X73" s="2"/>
      <c r="Y73" s="36"/>
      <c r="Z73" s="24"/>
      <c r="AA73" s="82"/>
      <c r="AB73" s="1"/>
      <c r="AC73" s="2"/>
      <c r="AD73" s="32"/>
      <c r="AE73" s="1"/>
      <c r="AF73" s="718"/>
      <c r="AG73" s="719"/>
    </row>
    <row r="74" spans="2:33" ht="15" customHeight="1" x14ac:dyDescent="0.2">
      <c r="B74" s="13"/>
      <c r="C74" s="1"/>
      <c r="D74" s="82"/>
      <c r="E74" s="1"/>
      <c r="F74" s="1"/>
      <c r="G74" s="12"/>
      <c r="H74" s="12"/>
      <c r="I74" s="12"/>
      <c r="J74" s="12"/>
      <c r="K74" s="12"/>
      <c r="L74" s="12"/>
      <c r="M74" s="12"/>
      <c r="N74" s="12"/>
      <c r="O74" s="12"/>
      <c r="P74" s="12"/>
      <c r="Q74" s="12"/>
      <c r="R74" s="12"/>
      <c r="S74" s="30"/>
      <c r="T74" s="36"/>
      <c r="U74" s="1"/>
      <c r="V74" s="82"/>
      <c r="W74" s="81"/>
      <c r="X74" s="2"/>
      <c r="Y74" s="36"/>
      <c r="Z74" s="24"/>
      <c r="AA74" s="82"/>
      <c r="AB74" s="1"/>
      <c r="AC74" s="2"/>
      <c r="AD74" s="32"/>
      <c r="AE74" s="1"/>
      <c r="AF74" s="718"/>
      <c r="AG74" s="719"/>
    </row>
    <row r="75" spans="2:33" ht="15" customHeight="1" x14ac:dyDescent="0.2">
      <c r="B75" s="13"/>
      <c r="C75" s="1"/>
      <c r="D75" s="82"/>
      <c r="E75" s="1"/>
      <c r="F75" s="1"/>
      <c r="G75" s="12"/>
      <c r="H75" s="12"/>
      <c r="I75" s="12"/>
      <c r="J75" s="12"/>
      <c r="K75" s="12"/>
      <c r="L75" s="12"/>
      <c r="M75" s="12"/>
      <c r="N75" s="12"/>
      <c r="O75" s="12"/>
      <c r="P75" s="12"/>
      <c r="Q75" s="12"/>
      <c r="R75" s="12"/>
      <c r="S75" s="30"/>
      <c r="T75" s="36"/>
      <c r="U75" s="24"/>
      <c r="V75" s="82"/>
      <c r="W75" s="81"/>
      <c r="X75" s="2"/>
      <c r="Y75" s="36"/>
      <c r="Z75" s="24"/>
      <c r="AA75" s="82"/>
      <c r="AB75" s="1"/>
      <c r="AC75" s="2"/>
      <c r="AD75" s="32"/>
      <c r="AE75" s="1"/>
      <c r="AF75" s="718"/>
      <c r="AG75" s="719"/>
    </row>
    <row r="76" spans="2:33" ht="15" customHeight="1" x14ac:dyDescent="0.2">
      <c r="B76" s="13"/>
      <c r="C76" s="1"/>
      <c r="D76" s="82"/>
      <c r="E76" s="1"/>
      <c r="F76" s="1"/>
      <c r="G76" s="12"/>
      <c r="H76" s="12"/>
      <c r="I76" s="12"/>
      <c r="J76" s="12"/>
      <c r="K76" s="12"/>
      <c r="L76" s="12"/>
      <c r="M76" s="12"/>
      <c r="N76" s="12"/>
      <c r="O76" s="12"/>
      <c r="P76" s="12"/>
      <c r="Q76" s="12"/>
      <c r="R76" s="12"/>
      <c r="S76" s="30"/>
      <c r="T76" s="36"/>
      <c r="U76" s="1"/>
      <c r="V76" s="82"/>
      <c r="W76" s="81"/>
      <c r="X76" s="2"/>
      <c r="Y76" s="36"/>
      <c r="Z76" s="24"/>
      <c r="AA76" s="82"/>
      <c r="AB76" s="1"/>
      <c r="AC76" s="2"/>
      <c r="AD76" s="32"/>
      <c r="AE76" s="1"/>
      <c r="AF76" s="718"/>
      <c r="AG76" s="719"/>
    </row>
    <row r="77" spans="2:33" ht="15" customHeight="1" x14ac:dyDescent="0.2">
      <c r="B77" s="13"/>
      <c r="C77" s="1"/>
      <c r="D77" s="82"/>
      <c r="E77" s="1"/>
      <c r="F77" s="1"/>
      <c r="G77" s="12"/>
      <c r="H77" s="12"/>
      <c r="I77" s="12"/>
      <c r="J77" s="12"/>
      <c r="K77" s="12"/>
      <c r="L77" s="12"/>
      <c r="M77" s="12"/>
      <c r="N77" s="12"/>
      <c r="O77" s="12"/>
      <c r="P77" s="12"/>
      <c r="Q77" s="12"/>
      <c r="R77" s="12"/>
      <c r="S77" s="30"/>
      <c r="T77" s="36"/>
      <c r="U77" s="1"/>
      <c r="V77" s="82"/>
      <c r="W77" s="81"/>
      <c r="X77" s="2"/>
      <c r="Y77" s="36"/>
      <c r="Z77" s="24"/>
      <c r="AA77" s="82"/>
      <c r="AB77" s="1"/>
      <c r="AC77" s="2"/>
      <c r="AD77" s="32"/>
      <c r="AE77" s="1"/>
      <c r="AF77" s="718"/>
      <c r="AG77" s="719"/>
    </row>
    <row r="78" spans="2:33" ht="15" customHeight="1" x14ac:dyDescent="0.2">
      <c r="B78" s="13"/>
      <c r="C78" s="1"/>
      <c r="D78" s="82"/>
      <c r="E78" s="1"/>
      <c r="F78" s="1"/>
      <c r="G78" s="12"/>
      <c r="H78" s="12"/>
      <c r="I78" s="12"/>
      <c r="J78" s="12"/>
      <c r="K78" s="12"/>
      <c r="L78" s="12"/>
      <c r="M78" s="12"/>
      <c r="N78" s="12"/>
      <c r="O78" s="12"/>
      <c r="P78" s="12"/>
      <c r="Q78" s="12"/>
      <c r="R78" s="12"/>
      <c r="S78" s="30"/>
      <c r="T78" s="36"/>
      <c r="U78" s="1"/>
      <c r="V78" s="82"/>
      <c r="W78" s="81"/>
      <c r="X78" s="2"/>
      <c r="Y78" s="36"/>
      <c r="Z78" s="24"/>
      <c r="AA78" s="82"/>
      <c r="AB78" s="1"/>
      <c r="AC78" s="2"/>
      <c r="AD78" s="32"/>
      <c r="AE78" s="1"/>
      <c r="AF78" s="718"/>
      <c r="AG78" s="719"/>
    </row>
    <row r="79" spans="2:33" ht="15" customHeight="1" x14ac:dyDescent="0.2">
      <c r="B79" s="13"/>
      <c r="C79" s="1"/>
      <c r="D79" s="82"/>
      <c r="E79" s="1"/>
      <c r="F79" s="1"/>
      <c r="G79" s="12"/>
      <c r="H79" s="12"/>
      <c r="I79" s="12"/>
      <c r="J79" s="12"/>
      <c r="K79" s="12"/>
      <c r="L79" s="12"/>
      <c r="M79" s="12"/>
      <c r="N79" s="12"/>
      <c r="O79" s="12"/>
      <c r="P79" s="12"/>
      <c r="Q79" s="12"/>
      <c r="R79" s="12"/>
      <c r="S79" s="30"/>
      <c r="T79" s="36"/>
      <c r="U79" s="24"/>
      <c r="V79" s="82"/>
      <c r="W79" s="81"/>
      <c r="X79" s="2"/>
      <c r="Y79" s="36"/>
      <c r="Z79" s="24"/>
      <c r="AA79" s="82"/>
      <c r="AB79" s="1"/>
      <c r="AC79" s="2"/>
      <c r="AD79" s="32"/>
      <c r="AE79" s="1"/>
      <c r="AF79" s="718"/>
      <c r="AG79" s="719"/>
    </row>
    <row r="80" spans="2:33" x14ac:dyDescent="0.2">
      <c r="B80" s="13"/>
      <c r="C80" s="1"/>
      <c r="D80" s="82"/>
      <c r="E80" s="1"/>
      <c r="F80" s="1"/>
      <c r="G80" s="12"/>
      <c r="H80" s="12"/>
      <c r="I80" s="12"/>
      <c r="J80" s="12"/>
      <c r="K80" s="12"/>
      <c r="L80" s="12"/>
      <c r="M80" s="12"/>
      <c r="N80" s="12"/>
      <c r="O80" s="12"/>
      <c r="P80" s="12"/>
      <c r="Q80" s="12"/>
      <c r="R80" s="12"/>
      <c r="S80" s="30"/>
      <c r="T80" s="36"/>
      <c r="U80" s="24"/>
      <c r="V80" s="82"/>
      <c r="W80" s="50"/>
      <c r="X80" s="2"/>
      <c r="Y80" s="36"/>
      <c r="Z80" s="24"/>
      <c r="AA80" s="82"/>
      <c r="AB80" s="1"/>
      <c r="AC80" s="2"/>
      <c r="AD80" s="32"/>
      <c r="AE80" s="1"/>
      <c r="AF80" s="718"/>
      <c r="AG80" s="719"/>
    </row>
    <row r="81" spans="2:33" ht="15" customHeight="1" x14ac:dyDescent="0.2">
      <c r="B81" s="13"/>
      <c r="C81" s="1"/>
      <c r="D81" s="82"/>
      <c r="E81" s="1"/>
      <c r="F81" s="1"/>
      <c r="G81" s="12"/>
      <c r="H81" s="12"/>
      <c r="I81" s="12"/>
      <c r="J81" s="12"/>
      <c r="K81" s="12"/>
      <c r="L81" s="12"/>
      <c r="M81" s="12"/>
      <c r="N81" s="12"/>
      <c r="O81" s="12"/>
      <c r="P81" s="12"/>
      <c r="Q81" s="12"/>
      <c r="R81" s="12"/>
      <c r="S81" s="30"/>
      <c r="T81" s="36"/>
      <c r="U81" s="1"/>
      <c r="V81" s="82"/>
      <c r="W81" s="81"/>
      <c r="X81" s="2"/>
      <c r="Y81" s="36"/>
      <c r="Z81" s="24"/>
      <c r="AA81" s="82"/>
      <c r="AB81" s="1"/>
      <c r="AC81" s="2"/>
      <c r="AD81" s="32"/>
      <c r="AE81" s="1"/>
      <c r="AF81" s="718"/>
      <c r="AG81" s="719"/>
    </row>
    <row r="82" spans="2:33" x14ac:dyDescent="0.2">
      <c r="B82" s="13"/>
      <c r="C82" s="1"/>
      <c r="D82" s="82"/>
      <c r="E82" s="1"/>
      <c r="F82" s="1"/>
      <c r="G82" s="12"/>
      <c r="H82" s="12"/>
      <c r="I82" s="12"/>
      <c r="J82" s="12"/>
      <c r="K82" s="12"/>
      <c r="L82" s="12"/>
      <c r="M82" s="12"/>
      <c r="N82" s="12"/>
      <c r="O82" s="12"/>
      <c r="P82" s="12"/>
      <c r="Q82" s="12"/>
      <c r="R82" s="12"/>
      <c r="S82" s="30"/>
      <c r="T82" s="36"/>
      <c r="U82" s="24"/>
      <c r="V82" s="82"/>
      <c r="W82" s="50"/>
      <c r="X82" s="2"/>
      <c r="Y82" s="36"/>
      <c r="Z82" s="24"/>
      <c r="AA82" s="82"/>
      <c r="AB82" s="1"/>
      <c r="AC82" s="2"/>
      <c r="AD82" s="32"/>
      <c r="AE82" s="1"/>
      <c r="AF82" s="718"/>
      <c r="AG82" s="719"/>
    </row>
    <row r="83" spans="2:33" x14ac:dyDescent="0.2">
      <c r="B83" s="13"/>
      <c r="C83" s="1"/>
      <c r="D83" s="82"/>
      <c r="E83" s="1"/>
      <c r="F83" s="1"/>
      <c r="G83" s="12"/>
      <c r="H83" s="12"/>
      <c r="I83" s="12"/>
      <c r="J83" s="12"/>
      <c r="K83" s="12"/>
      <c r="L83" s="12"/>
      <c r="M83" s="12"/>
      <c r="N83" s="12"/>
      <c r="O83" s="12"/>
      <c r="P83" s="12"/>
      <c r="Q83" s="12"/>
      <c r="R83" s="12"/>
      <c r="S83" s="30"/>
      <c r="T83" s="36"/>
      <c r="U83" s="24"/>
      <c r="V83" s="82"/>
      <c r="W83" s="50"/>
      <c r="X83" s="2"/>
      <c r="Y83" s="36"/>
      <c r="Z83" s="24"/>
      <c r="AA83" s="82"/>
      <c r="AB83" s="1"/>
      <c r="AC83" s="2"/>
      <c r="AD83" s="32"/>
      <c r="AE83" s="1"/>
      <c r="AF83" s="718"/>
      <c r="AG83" s="719"/>
    </row>
    <row r="84" spans="2:33" ht="15" customHeight="1" x14ac:dyDescent="0.2">
      <c r="B84" s="13"/>
      <c r="C84" s="1"/>
      <c r="D84" s="82"/>
      <c r="E84" s="1"/>
      <c r="F84" s="1"/>
      <c r="G84" s="12"/>
      <c r="H84" s="12"/>
      <c r="I84" s="12"/>
      <c r="J84" s="12"/>
      <c r="K84" s="12"/>
      <c r="L84" s="12"/>
      <c r="M84" s="12"/>
      <c r="N84" s="12"/>
      <c r="O84" s="12"/>
      <c r="P84" s="12"/>
      <c r="Q84" s="12"/>
      <c r="R84" s="12"/>
      <c r="S84" s="30"/>
      <c r="T84" s="36"/>
      <c r="U84" s="24"/>
      <c r="V84" s="82"/>
      <c r="W84" s="81"/>
      <c r="X84" s="2"/>
      <c r="Y84" s="36"/>
      <c r="Z84" s="24"/>
      <c r="AA84" s="82"/>
      <c r="AB84" s="1"/>
      <c r="AC84" s="2"/>
      <c r="AD84" s="32"/>
      <c r="AE84" s="1"/>
      <c r="AF84" s="718"/>
      <c r="AG84" s="719"/>
    </row>
    <row r="85" spans="2:33" ht="15" customHeight="1" x14ac:dyDescent="0.2">
      <c r="B85" s="13"/>
      <c r="C85" s="1"/>
      <c r="D85" s="82"/>
      <c r="E85" s="1"/>
      <c r="F85" s="1"/>
      <c r="G85" s="12"/>
      <c r="H85" s="12"/>
      <c r="I85" s="12"/>
      <c r="J85" s="12"/>
      <c r="K85" s="12"/>
      <c r="L85" s="12"/>
      <c r="M85" s="12"/>
      <c r="N85" s="12"/>
      <c r="O85" s="12"/>
      <c r="P85" s="12"/>
      <c r="Q85" s="12"/>
      <c r="R85" s="12"/>
      <c r="S85" s="30"/>
      <c r="T85" s="36"/>
      <c r="U85" s="24"/>
      <c r="V85" s="82"/>
      <c r="W85" s="81"/>
      <c r="X85" s="2"/>
      <c r="Y85" s="36"/>
      <c r="Z85" s="24"/>
      <c r="AA85" s="82"/>
      <c r="AB85" s="1"/>
      <c r="AC85" s="2"/>
      <c r="AD85" s="32"/>
      <c r="AE85" s="1"/>
      <c r="AF85" s="718"/>
      <c r="AG85" s="719"/>
    </row>
    <row r="86" spans="2:33" ht="15" customHeight="1" x14ac:dyDescent="0.2">
      <c r="B86" s="13"/>
      <c r="C86" s="1"/>
      <c r="D86" s="82"/>
      <c r="E86" s="1"/>
      <c r="F86" s="1"/>
      <c r="G86" s="12"/>
      <c r="H86" s="12"/>
      <c r="I86" s="12"/>
      <c r="J86" s="12"/>
      <c r="K86" s="12"/>
      <c r="L86" s="12"/>
      <c r="M86" s="12"/>
      <c r="N86" s="12"/>
      <c r="O86" s="12"/>
      <c r="P86" s="12"/>
      <c r="Q86" s="12"/>
      <c r="R86" s="12"/>
      <c r="S86" s="30"/>
      <c r="T86" s="36"/>
      <c r="U86" s="24"/>
      <c r="V86" s="82"/>
      <c r="W86" s="81"/>
      <c r="X86" s="2"/>
      <c r="Y86" s="36"/>
      <c r="Z86" s="24"/>
      <c r="AA86" s="82"/>
      <c r="AB86" s="1"/>
      <c r="AC86" s="2"/>
      <c r="AD86" s="32"/>
      <c r="AE86" s="1"/>
      <c r="AF86" s="718"/>
      <c r="AG86" s="719"/>
    </row>
    <row r="87" spans="2:33" x14ac:dyDescent="0.2">
      <c r="B87" s="13"/>
      <c r="C87" s="1"/>
      <c r="D87" s="82"/>
      <c r="E87" s="1"/>
      <c r="F87" s="1"/>
      <c r="G87" s="12"/>
      <c r="H87" s="12"/>
      <c r="I87" s="12"/>
      <c r="J87" s="12"/>
      <c r="K87" s="12"/>
      <c r="L87" s="12"/>
      <c r="M87" s="12"/>
      <c r="N87" s="12"/>
      <c r="O87" s="12"/>
      <c r="P87" s="12"/>
      <c r="Q87" s="12"/>
      <c r="R87" s="12"/>
      <c r="S87" s="30"/>
      <c r="T87" s="36"/>
      <c r="U87" s="24"/>
      <c r="V87" s="82"/>
      <c r="W87" s="50"/>
      <c r="X87" s="2"/>
      <c r="Y87" s="36"/>
      <c r="Z87" s="24"/>
      <c r="AA87" s="82"/>
      <c r="AB87" s="1"/>
      <c r="AC87" s="2"/>
      <c r="AD87" s="32"/>
      <c r="AE87" s="1"/>
      <c r="AF87" s="718"/>
      <c r="AG87" s="719"/>
    </row>
    <row r="88" spans="2:33" x14ac:dyDescent="0.2">
      <c r="B88" s="13"/>
      <c r="C88" s="1"/>
      <c r="D88" s="82"/>
      <c r="E88" s="1"/>
      <c r="F88" s="1"/>
      <c r="G88" s="12"/>
      <c r="H88" s="12"/>
      <c r="I88" s="12"/>
      <c r="J88" s="12"/>
      <c r="K88" s="12"/>
      <c r="L88" s="12"/>
      <c r="M88" s="12"/>
      <c r="N88" s="12"/>
      <c r="O88" s="12"/>
      <c r="P88" s="12"/>
      <c r="Q88" s="12"/>
      <c r="R88" s="12"/>
      <c r="S88" s="30"/>
      <c r="T88" s="36"/>
      <c r="U88" s="24"/>
      <c r="V88" s="82"/>
      <c r="W88" s="50"/>
      <c r="X88" s="2"/>
      <c r="Y88" s="36"/>
      <c r="Z88" s="24"/>
      <c r="AA88" s="82"/>
      <c r="AB88" s="1"/>
      <c r="AC88" s="2"/>
      <c r="AD88" s="32"/>
      <c r="AE88" s="1"/>
      <c r="AF88" s="718"/>
      <c r="AG88" s="719"/>
    </row>
    <row r="89" spans="2:33" ht="15" customHeight="1" x14ac:dyDescent="0.2">
      <c r="B89" s="13"/>
      <c r="C89" s="1"/>
      <c r="D89" s="82"/>
      <c r="E89" s="1"/>
      <c r="F89" s="1"/>
      <c r="G89" s="12"/>
      <c r="H89" s="12"/>
      <c r="I89" s="12"/>
      <c r="J89" s="12"/>
      <c r="K89" s="12"/>
      <c r="L89" s="12"/>
      <c r="M89" s="12"/>
      <c r="N89" s="12"/>
      <c r="O89" s="12"/>
      <c r="P89" s="12"/>
      <c r="Q89" s="12"/>
      <c r="R89" s="12"/>
      <c r="S89" s="30"/>
      <c r="T89" s="36"/>
      <c r="U89" s="24"/>
      <c r="V89" s="82"/>
      <c r="W89" s="81"/>
      <c r="X89" s="2"/>
      <c r="Y89" s="36"/>
      <c r="Z89" s="24"/>
      <c r="AA89" s="82"/>
      <c r="AB89" s="1"/>
      <c r="AC89" s="2"/>
      <c r="AD89" s="32"/>
      <c r="AE89" s="1"/>
      <c r="AF89" s="718"/>
      <c r="AG89" s="719"/>
    </row>
    <row r="90" spans="2:33" ht="15" customHeight="1" x14ac:dyDescent="0.2">
      <c r="B90" s="13"/>
      <c r="C90" s="1"/>
      <c r="D90" s="82"/>
      <c r="E90" s="1"/>
      <c r="F90" s="1"/>
      <c r="G90" s="12"/>
      <c r="H90" s="12"/>
      <c r="I90" s="12"/>
      <c r="J90" s="12"/>
      <c r="K90" s="12"/>
      <c r="L90" s="12"/>
      <c r="M90" s="12"/>
      <c r="N90" s="12"/>
      <c r="O90" s="12"/>
      <c r="P90" s="12"/>
      <c r="Q90" s="12"/>
      <c r="R90" s="12"/>
      <c r="S90" s="30"/>
      <c r="T90" s="36"/>
      <c r="U90" s="1"/>
      <c r="V90" s="82"/>
      <c r="W90" s="81"/>
      <c r="X90" s="2"/>
      <c r="Y90" s="36"/>
      <c r="Z90" s="24"/>
      <c r="AA90" s="82"/>
      <c r="AB90" s="1"/>
      <c r="AC90" s="2"/>
      <c r="AD90" s="32"/>
      <c r="AE90" s="1"/>
      <c r="AF90" s="718"/>
      <c r="AG90" s="719"/>
    </row>
    <row r="91" spans="2:33" ht="15" customHeight="1" x14ac:dyDescent="0.2">
      <c r="B91" s="13"/>
      <c r="C91" s="1"/>
      <c r="D91" s="82"/>
      <c r="E91" s="1"/>
      <c r="F91" s="1"/>
      <c r="G91" s="12"/>
      <c r="H91" s="12"/>
      <c r="I91" s="12"/>
      <c r="J91" s="12"/>
      <c r="K91" s="12"/>
      <c r="L91" s="12"/>
      <c r="M91" s="12"/>
      <c r="N91" s="12"/>
      <c r="O91" s="12"/>
      <c r="P91" s="12"/>
      <c r="Q91" s="12"/>
      <c r="R91" s="12"/>
      <c r="S91" s="30"/>
      <c r="T91" s="36"/>
      <c r="U91" s="1"/>
      <c r="V91" s="82"/>
      <c r="W91" s="81"/>
      <c r="X91" s="2"/>
      <c r="Y91" s="36"/>
      <c r="Z91" s="24"/>
      <c r="AA91" s="82"/>
      <c r="AB91" s="1"/>
      <c r="AC91" s="2"/>
      <c r="AD91" s="32"/>
      <c r="AE91" s="1"/>
      <c r="AF91" s="718"/>
      <c r="AG91" s="719"/>
    </row>
    <row r="92" spans="2:33" ht="15" customHeight="1" x14ac:dyDescent="0.2">
      <c r="B92" s="13"/>
      <c r="C92" s="1"/>
      <c r="D92" s="82"/>
      <c r="E92" s="1"/>
      <c r="F92" s="1"/>
      <c r="G92" s="12"/>
      <c r="H92" s="12"/>
      <c r="I92" s="12"/>
      <c r="J92" s="12"/>
      <c r="K92" s="12"/>
      <c r="L92" s="12"/>
      <c r="M92" s="12"/>
      <c r="N92" s="12"/>
      <c r="O92" s="12"/>
      <c r="P92" s="12"/>
      <c r="Q92" s="12"/>
      <c r="R92" s="12"/>
      <c r="S92" s="30"/>
      <c r="T92" s="36"/>
      <c r="U92" s="24"/>
      <c r="V92" s="82"/>
      <c r="W92" s="81"/>
      <c r="X92" s="2"/>
      <c r="Y92" s="36"/>
      <c r="Z92" s="24"/>
      <c r="AA92" s="82"/>
      <c r="AB92" s="1"/>
      <c r="AC92" s="2"/>
      <c r="AD92" s="32"/>
      <c r="AE92" s="1"/>
      <c r="AF92" s="718"/>
      <c r="AG92" s="719"/>
    </row>
    <row r="93" spans="2:33" ht="15" customHeight="1" x14ac:dyDescent="0.2">
      <c r="B93" s="13"/>
      <c r="C93" s="1"/>
      <c r="D93" s="82"/>
      <c r="E93" s="1"/>
      <c r="F93" s="1"/>
      <c r="G93" s="12"/>
      <c r="H93" s="12"/>
      <c r="I93" s="12"/>
      <c r="J93" s="12"/>
      <c r="K93" s="12"/>
      <c r="L93" s="12"/>
      <c r="M93" s="12"/>
      <c r="N93" s="12"/>
      <c r="O93" s="12"/>
      <c r="P93" s="12"/>
      <c r="Q93" s="12"/>
      <c r="R93" s="12"/>
      <c r="S93" s="30"/>
      <c r="T93" s="36"/>
      <c r="U93" s="1"/>
      <c r="V93" s="82"/>
      <c r="W93" s="81"/>
      <c r="X93" s="2"/>
      <c r="Y93" s="36"/>
      <c r="Z93" s="24"/>
      <c r="AA93" s="82"/>
      <c r="AB93" s="1"/>
      <c r="AC93" s="2"/>
      <c r="AD93" s="32"/>
      <c r="AE93" s="1"/>
      <c r="AF93" s="718"/>
      <c r="AG93" s="719"/>
    </row>
    <row r="94" spans="2:33" x14ac:dyDescent="0.2">
      <c r="B94" s="13"/>
      <c r="C94" s="1"/>
      <c r="D94" s="82"/>
      <c r="E94" s="1"/>
      <c r="F94" s="1"/>
      <c r="G94" s="12"/>
      <c r="H94" s="12"/>
      <c r="I94" s="12"/>
      <c r="J94" s="12"/>
      <c r="K94" s="12"/>
      <c r="L94" s="12"/>
      <c r="M94" s="12"/>
      <c r="N94" s="12"/>
      <c r="O94" s="12"/>
      <c r="P94" s="12"/>
      <c r="Q94" s="12"/>
      <c r="R94" s="12"/>
      <c r="S94" s="30"/>
      <c r="T94" s="36"/>
      <c r="U94" s="24"/>
      <c r="V94" s="82"/>
      <c r="W94" s="50"/>
      <c r="X94" s="2"/>
      <c r="Y94" s="36"/>
      <c r="Z94" s="24"/>
      <c r="AA94" s="82"/>
      <c r="AB94" s="1"/>
      <c r="AC94" s="2"/>
      <c r="AD94" s="32"/>
      <c r="AE94" s="1"/>
      <c r="AF94" s="718"/>
      <c r="AG94" s="719"/>
    </row>
    <row r="95" spans="2:33" x14ac:dyDescent="0.2">
      <c r="B95" s="13"/>
      <c r="C95" s="1"/>
      <c r="D95" s="82"/>
      <c r="E95" s="1"/>
      <c r="F95" s="1"/>
      <c r="G95" s="12"/>
      <c r="H95" s="12"/>
      <c r="I95" s="12"/>
      <c r="J95" s="12"/>
      <c r="K95" s="12"/>
      <c r="L95" s="12"/>
      <c r="M95" s="12"/>
      <c r="N95" s="12"/>
      <c r="O95" s="12"/>
      <c r="P95" s="12"/>
      <c r="Q95" s="12"/>
      <c r="R95" s="12"/>
      <c r="S95" s="30"/>
      <c r="T95" s="36"/>
      <c r="U95" s="24"/>
      <c r="V95" s="82"/>
      <c r="W95" s="50"/>
      <c r="X95" s="2"/>
      <c r="Y95" s="36"/>
      <c r="Z95" s="24"/>
      <c r="AA95" s="82"/>
      <c r="AB95" s="1"/>
      <c r="AC95" s="2"/>
      <c r="AD95" s="32"/>
      <c r="AE95" s="1"/>
      <c r="AF95" s="718"/>
      <c r="AG95" s="719"/>
    </row>
    <row r="96" spans="2:33" ht="15" customHeight="1" x14ac:dyDescent="0.2">
      <c r="B96" s="13"/>
      <c r="C96" s="1"/>
      <c r="D96" s="82"/>
      <c r="E96" s="1"/>
      <c r="F96" s="1"/>
      <c r="G96" s="12"/>
      <c r="H96" s="12"/>
      <c r="I96" s="12"/>
      <c r="J96" s="12"/>
      <c r="K96" s="12"/>
      <c r="L96" s="12"/>
      <c r="M96" s="12"/>
      <c r="N96" s="12"/>
      <c r="O96" s="12"/>
      <c r="P96" s="12"/>
      <c r="Q96" s="12"/>
      <c r="R96" s="12"/>
      <c r="S96" s="30"/>
      <c r="T96" s="36"/>
      <c r="U96" s="24"/>
      <c r="V96" s="82"/>
      <c r="W96" s="81"/>
      <c r="X96" s="2"/>
      <c r="Y96" s="36"/>
      <c r="Z96" s="24"/>
      <c r="AA96" s="82"/>
      <c r="AB96" s="1"/>
      <c r="AC96" s="2"/>
      <c r="AD96" s="32"/>
      <c r="AE96" s="1"/>
      <c r="AF96" s="718"/>
      <c r="AG96" s="719"/>
    </row>
    <row r="97" spans="2:33" x14ac:dyDescent="0.2">
      <c r="B97" s="13"/>
      <c r="C97" s="1"/>
      <c r="D97" s="82"/>
      <c r="E97" s="1"/>
      <c r="F97" s="1"/>
      <c r="G97" s="12"/>
      <c r="H97" s="12"/>
      <c r="I97" s="12"/>
      <c r="J97" s="12"/>
      <c r="K97" s="12"/>
      <c r="L97" s="12"/>
      <c r="M97" s="12"/>
      <c r="N97" s="12"/>
      <c r="O97" s="12"/>
      <c r="P97" s="12"/>
      <c r="Q97" s="12"/>
      <c r="R97" s="12"/>
      <c r="S97" s="30"/>
      <c r="T97" s="36"/>
      <c r="U97" s="24"/>
      <c r="V97" s="82"/>
      <c r="W97" s="50"/>
      <c r="X97" s="2"/>
      <c r="Y97" s="36"/>
      <c r="Z97" s="24"/>
      <c r="AA97" s="82"/>
      <c r="AB97" s="1"/>
      <c r="AC97" s="2"/>
      <c r="AD97" s="32"/>
      <c r="AE97" s="1"/>
      <c r="AF97" s="718"/>
      <c r="AG97" s="719"/>
    </row>
    <row r="98" spans="2:33" ht="15" customHeight="1" x14ac:dyDescent="0.2">
      <c r="B98" s="13"/>
      <c r="C98" s="1"/>
      <c r="D98" s="82"/>
      <c r="E98" s="1"/>
      <c r="F98" s="1"/>
      <c r="G98" s="12"/>
      <c r="H98" s="12"/>
      <c r="I98" s="12"/>
      <c r="J98" s="12"/>
      <c r="K98" s="12"/>
      <c r="L98" s="12"/>
      <c r="M98" s="12"/>
      <c r="N98" s="12"/>
      <c r="O98" s="12"/>
      <c r="P98" s="12"/>
      <c r="Q98" s="12"/>
      <c r="R98" s="12"/>
      <c r="S98" s="30"/>
      <c r="T98" s="36"/>
      <c r="U98" s="24"/>
      <c r="V98" s="82"/>
      <c r="W98" s="81"/>
      <c r="X98" s="2"/>
      <c r="Y98" s="36"/>
      <c r="Z98" s="24"/>
      <c r="AA98" s="82"/>
      <c r="AB98" s="1"/>
      <c r="AC98" s="2"/>
      <c r="AD98" s="32"/>
      <c r="AE98" s="1"/>
      <c r="AF98" s="718"/>
      <c r="AG98" s="719"/>
    </row>
    <row r="99" spans="2:33" x14ac:dyDescent="0.2">
      <c r="B99" s="13"/>
      <c r="C99" s="1"/>
      <c r="D99" s="82"/>
      <c r="E99" s="1"/>
      <c r="F99" s="1"/>
      <c r="G99" s="12"/>
      <c r="H99" s="12"/>
      <c r="I99" s="12"/>
      <c r="J99" s="12"/>
      <c r="K99" s="12"/>
      <c r="L99" s="12"/>
      <c r="M99" s="12"/>
      <c r="N99" s="12"/>
      <c r="O99" s="12"/>
      <c r="P99" s="12"/>
      <c r="Q99" s="12"/>
      <c r="R99" s="12"/>
      <c r="S99" s="30"/>
      <c r="T99" s="36"/>
      <c r="U99" s="24"/>
      <c r="V99" s="82"/>
      <c r="W99" s="81"/>
      <c r="X99" s="2"/>
      <c r="Y99" s="36"/>
      <c r="Z99" s="24"/>
      <c r="AA99" s="82"/>
      <c r="AB99" s="1"/>
      <c r="AC99" s="2"/>
      <c r="AD99" s="32"/>
      <c r="AE99" s="1"/>
      <c r="AF99" s="718"/>
      <c r="AG99" s="719"/>
    </row>
    <row r="100" spans="2:33" x14ac:dyDescent="0.2">
      <c r="B100" s="13"/>
      <c r="C100" s="1"/>
      <c r="D100" s="82"/>
      <c r="E100" s="1"/>
      <c r="F100" s="1"/>
      <c r="G100" s="12"/>
      <c r="H100" s="12"/>
      <c r="I100" s="12"/>
      <c r="J100" s="12"/>
      <c r="K100" s="12"/>
      <c r="L100" s="12"/>
      <c r="M100" s="12"/>
      <c r="N100" s="12"/>
      <c r="O100" s="12"/>
      <c r="P100" s="12"/>
      <c r="Q100" s="12"/>
      <c r="R100" s="12"/>
      <c r="S100" s="30"/>
      <c r="T100" s="36"/>
      <c r="U100" s="24"/>
      <c r="V100" s="82"/>
      <c r="W100" s="50"/>
      <c r="X100" s="2"/>
      <c r="Y100" s="36"/>
      <c r="Z100" s="24"/>
      <c r="AA100" s="82"/>
      <c r="AB100" s="1"/>
      <c r="AC100" s="2"/>
      <c r="AD100" s="32"/>
      <c r="AE100" s="1"/>
      <c r="AF100" s="718"/>
      <c r="AG100" s="719"/>
    </row>
    <row r="101" spans="2:33" ht="15" customHeight="1" x14ac:dyDescent="0.2">
      <c r="B101" s="13"/>
      <c r="C101" s="1"/>
      <c r="D101" s="82"/>
      <c r="E101" s="1"/>
      <c r="F101" s="1"/>
      <c r="G101" s="12"/>
      <c r="H101" s="12"/>
      <c r="I101" s="12"/>
      <c r="J101" s="12"/>
      <c r="K101" s="12"/>
      <c r="L101" s="12"/>
      <c r="M101" s="12"/>
      <c r="N101" s="12"/>
      <c r="O101" s="12"/>
      <c r="P101" s="12"/>
      <c r="Q101" s="12"/>
      <c r="R101" s="12"/>
      <c r="S101" s="30"/>
      <c r="T101" s="36"/>
      <c r="U101" s="24"/>
      <c r="V101" s="82"/>
      <c r="W101" s="81"/>
      <c r="X101" s="2"/>
      <c r="Y101" s="36"/>
      <c r="Z101" s="24"/>
      <c r="AA101" s="82"/>
      <c r="AB101" s="1"/>
      <c r="AC101" s="2"/>
      <c r="AD101" s="32"/>
      <c r="AE101" s="1"/>
      <c r="AF101" s="718"/>
      <c r="AG101" s="719"/>
    </row>
    <row r="102" spans="2:33" ht="15" customHeight="1" x14ac:dyDescent="0.2">
      <c r="B102" s="13"/>
      <c r="C102" s="1"/>
      <c r="D102" s="82"/>
      <c r="E102" s="1"/>
      <c r="F102" s="1"/>
      <c r="G102" s="12"/>
      <c r="H102" s="12"/>
      <c r="I102" s="12"/>
      <c r="J102" s="12"/>
      <c r="K102" s="12"/>
      <c r="L102" s="12"/>
      <c r="M102" s="12"/>
      <c r="N102" s="12"/>
      <c r="O102" s="12"/>
      <c r="P102" s="12"/>
      <c r="Q102" s="12"/>
      <c r="R102" s="12"/>
      <c r="S102" s="30"/>
      <c r="T102" s="36"/>
      <c r="U102" s="24"/>
      <c r="V102" s="82"/>
      <c r="W102" s="81"/>
      <c r="X102" s="2"/>
      <c r="Y102" s="36"/>
      <c r="Z102" s="24"/>
      <c r="AA102" s="82"/>
      <c r="AB102" s="1"/>
      <c r="AC102" s="2"/>
      <c r="AD102" s="32"/>
      <c r="AE102" s="1"/>
      <c r="AF102" s="718"/>
      <c r="AG102" s="719"/>
    </row>
    <row r="103" spans="2:33" ht="15" customHeight="1" x14ac:dyDescent="0.2">
      <c r="B103" s="13"/>
      <c r="C103" s="1"/>
      <c r="D103" s="82"/>
      <c r="E103" s="1"/>
      <c r="F103" s="1"/>
      <c r="G103" s="12"/>
      <c r="H103" s="12"/>
      <c r="I103" s="12"/>
      <c r="J103" s="12"/>
      <c r="K103" s="12"/>
      <c r="L103" s="12"/>
      <c r="M103" s="12"/>
      <c r="N103" s="12"/>
      <c r="O103" s="12"/>
      <c r="P103" s="12"/>
      <c r="Q103" s="12"/>
      <c r="R103" s="12"/>
      <c r="S103" s="30"/>
      <c r="T103" s="36"/>
      <c r="U103" s="24"/>
      <c r="V103" s="82"/>
      <c r="W103" s="81"/>
      <c r="X103" s="2"/>
      <c r="Y103" s="36"/>
      <c r="Z103" s="24"/>
      <c r="AA103" s="82"/>
      <c r="AB103" s="1"/>
      <c r="AC103" s="2"/>
      <c r="AD103" s="32"/>
      <c r="AE103" s="1"/>
      <c r="AF103" s="718"/>
      <c r="AG103" s="719"/>
    </row>
    <row r="104" spans="2:33" x14ac:dyDescent="0.2">
      <c r="B104" s="13"/>
      <c r="C104" s="1"/>
      <c r="D104" s="82"/>
      <c r="E104" s="1"/>
      <c r="F104" s="1"/>
      <c r="G104" s="12"/>
      <c r="H104" s="12"/>
      <c r="I104" s="12"/>
      <c r="J104" s="12"/>
      <c r="K104" s="12"/>
      <c r="L104" s="12"/>
      <c r="M104" s="12"/>
      <c r="N104" s="12"/>
      <c r="O104" s="12"/>
      <c r="P104" s="12"/>
      <c r="Q104" s="12"/>
      <c r="R104" s="12"/>
      <c r="S104" s="30"/>
      <c r="T104" s="36"/>
      <c r="U104" s="24"/>
      <c r="V104" s="82"/>
      <c r="W104" s="50"/>
      <c r="X104" s="2"/>
      <c r="Y104" s="36"/>
      <c r="Z104" s="24"/>
      <c r="AA104" s="82"/>
      <c r="AB104" s="1"/>
      <c r="AC104" s="2"/>
      <c r="AD104" s="32"/>
      <c r="AE104" s="1"/>
      <c r="AF104" s="739"/>
      <c r="AG104" s="740"/>
    </row>
    <row r="105" spans="2:33" ht="15" customHeight="1" x14ac:dyDescent="0.2">
      <c r="B105" s="13"/>
      <c r="C105" s="1"/>
      <c r="D105" s="82"/>
      <c r="E105" s="1"/>
      <c r="F105" s="1"/>
      <c r="G105" s="12"/>
      <c r="H105" s="12"/>
      <c r="I105" s="12"/>
      <c r="J105" s="12"/>
      <c r="K105" s="12"/>
      <c r="L105" s="12"/>
      <c r="M105" s="12"/>
      <c r="N105" s="12"/>
      <c r="O105" s="12"/>
      <c r="P105" s="12"/>
      <c r="Q105" s="12"/>
      <c r="R105" s="12"/>
      <c r="S105" s="30"/>
      <c r="T105" s="36"/>
      <c r="U105" s="1"/>
      <c r="V105" s="82"/>
      <c r="W105" s="81"/>
      <c r="X105" s="2"/>
      <c r="Y105" s="36"/>
      <c r="Z105" s="24"/>
      <c r="AA105" s="82"/>
      <c r="AB105" s="1"/>
      <c r="AC105" s="2"/>
      <c r="AD105" s="32"/>
      <c r="AE105" s="1"/>
      <c r="AF105" s="739"/>
      <c r="AG105" s="740"/>
    </row>
    <row r="106" spans="2:33" ht="15" customHeight="1" x14ac:dyDescent="0.2">
      <c r="B106" s="13"/>
      <c r="C106" s="1"/>
      <c r="D106" s="82"/>
      <c r="E106" s="1"/>
      <c r="F106" s="1"/>
      <c r="G106" s="12"/>
      <c r="H106" s="12"/>
      <c r="I106" s="12"/>
      <c r="J106" s="12"/>
      <c r="K106" s="12"/>
      <c r="L106" s="12"/>
      <c r="M106" s="12"/>
      <c r="N106" s="12"/>
      <c r="O106" s="12"/>
      <c r="P106" s="12"/>
      <c r="Q106" s="12"/>
      <c r="R106" s="12"/>
      <c r="S106" s="30"/>
      <c r="T106" s="36"/>
      <c r="U106" s="1"/>
      <c r="V106" s="82"/>
      <c r="W106" s="81"/>
      <c r="X106" s="2"/>
      <c r="Y106" s="36"/>
      <c r="Z106" s="24"/>
      <c r="AA106" s="82"/>
      <c r="AB106" s="1"/>
      <c r="AC106" s="2"/>
      <c r="AD106" s="32"/>
      <c r="AE106" s="1"/>
      <c r="AF106" s="739"/>
      <c r="AG106" s="740"/>
    </row>
    <row r="107" spans="2:33" ht="15.75" thickBot="1" x14ac:dyDescent="0.25">
      <c r="B107" s="14"/>
      <c r="C107" s="3"/>
      <c r="D107" s="15"/>
      <c r="E107" s="3"/>
      <c r="F107" s="3"/>
      <c r="G107" s="91"/>
      <c r="H107" s="91"/>
      <c r="I107" s="91"/>
      <c r="J107" s="91"/>
      <c r="K107" s="91"/>
      <c r="L107" s="91"/>
      <c r="M107" s="91"/>
      <c r="N107" s="91"/>
      <c r="O107" s="91"/>
      <c r="P107" s="91"/>
      <c r="Q107" s="91"/>
      <c r="R107" s="91"/>
      <c r="S107" s="92"/>
      <c r="T107" s="58"/>
      <c r="U107" s="61"/>
      <c r="V107" s="15"/>
      <c r="W107" s="8"/>
      <c r="X107" s="4"/>
      <c r="Y107" s="58"/>
      <c r="Z107" s="61"/>
      <c r="AA107" s="15"/>
      <c r="AB107" s="3"/>
      <c r="AC107" s="4"/>
      <c r="AD107" s="33"/>
      <c r="AE107" s="3"/>
      <c r="AF107" s="741"/>
      <c r="AG107" s="742"/>
    </row>
    <row r="108" spans="2:33" ht="21.75" customHeight="1" x14ac:dyDescent="0.2"/>
    <row r="109" spans="2:33" ht="15.75" thickBot="1" x14ac:dyDescent="0.25"/>
    <row r="110" spans="2:33" ht="20.25" x14ac:dyDescent="0.2">
      <c r="G110" s="684" t="s">
        <v>296</v>
      </c>
      <c r="H110" s="685"/>
      <c r="I110" s="685"/>
      <c r="J110" s="685"/>
      <c r="K110" s="685"/>
      <c r="L110" s="685"/>
      <c r="M110" s="685"/>
      <c r="N110" s="685"/>
      <c r="O110" s="685"/>
      <c r="P110" s="685"/>
      <c r="Q110" s="685"/>
      <c r="R110" s="686"/>
      <c r="S110" s="684" t="s">
        <v>81</v>
      </c>
      <c r="T110" s="685"/>
      <c r="U110" s="685"/>
      <c r="V110" s="685"/>
      <c r="W110" s="685"/>
      <c r="X110" s="685"/>
      <c r="Y110" s="685"/>
      <c r="Z110" s="685"/>
      <c r="AA110" s="685"/>
      <c r="AB110" s="686"/>
    </row>
    <row r="111" spans="2:33" ht="18" x14ac:dyDescent="0.2">
      <c r="G111" s="608" t="s">
        <v>305</v>
      </c>
      <c r="H111" s="609"/>
      <c r="I111" s="609"/>
      <c r="J111" s="609"/>
      <c r="K111" s="609"/>
      <c r="L111" s="609"/>
      <c r="M111" s="609"/>
      <c r="N111" s="609"/>
      <c r="O111" s="609"/>
      <c r="P111" s="609"/>
      <c r="Q111" s="609"/>
      <c r="R111" s="724"/>
      <c r="S111" s="608" t="s">
        <v>306</v>
      </c>
      <c r="T111" s="609"/>
      <c r="U111" s="609"/>
      <c r="V111" s="609"/>
      <c r="W111" s="609"/>
      <c r="X111" s="609"/>
      <c r="Y111" s="609"/>
      <c r="Z111" s="609"/>
      <c r="AA111" s="609"/>
      <c r="AB111" s="724"/>
    </row>
    <row r="112" spans="2:33" ht="18" x14ac:dyDescent="0.2">
      <c r="G112" s="608" t="s">
        <v>299</v>
      </c>
      <c r="H112" s="609"/>
      <c r="I112" s="609"/>
      <c r="J112" s="609"/>
      <c r="K112" s="609"/>
      <c r="L112" s="609"/>
      <c r="M112" s="609"/>
      <c r="N112" s="609"/>
      <c r="O112" s="609"/>
      <c r="P112" s="609"/>
      <c r="Q112" s="609"/>
      <c r="R112" s="724"/>
      <c r="S112" s="608" t="s">
        <v>297</v>
      </c>
      <c r="T112" s="609"/>
      <c r="U112" s="609"/>
      <c r="V112" s="609"/>
      <c r="W112" s="609"/>
      <c r="X112" s="609"/>
      <c r="Y112" s="609"/>
      <c r="Z112" s="609"/>
      <c r="AA112" s="609"/>
      <c r="AB112" s="724"/>
    </row>
    <row r="113" spans="7:28" ht="18.75" thickBot="1" x14ac:dyDescent="0.25">
      <c r="G113" s="655" t="s">
        <v>6</v>
      </c>
      <c r="H113" s="656"/>
      <c r="I113" s="656"/>
      <c r="J113" s="656"/>
      <c r="K113" s="656"/>
      <c r="L113" s="656"/>
      <c r="M113" s="656"/>
      <c r="N113" s="656"/>
      <c r="O113" s="656"/>
      <c r="P113" s="656"/>
      <c r="Q113" s="656"/>
      <c r="R113" s="723"/>
      <c r="S113" s="655" t="s">
        <v>6</v>
      </c>
      <c r="T113" s="656"/>
      <c r="U113" s="656"/>
      <c r="V113" s="656"/>
      <c r="W113" s="656"/>
      <c r="X113" s="656"/>
      <c r="Y113" s="656"/>
      <c r="Z113" s="656"/>
      <c r="AA113" s="656"/>
      <c r="AB113" s="723"/>
    </row>
  </sheetData>
  <mergeCells count="126">
    <mergeCell ref="AF104:AG104"/>
    <mergeCell ref="AF105:AG105"/>
    <mergeCell ref="AF106:AG106"/>
    <mergeCell ref="AF107:AG107"/>
    <mergeCell ref="AF98:AG98"/>
    <mergeCell ref="AF99:AG99"/>
    <mergeCell ref="AF100:AG100"/>
    <mergeCell ref="AF101:AG101"/>
    <mergeCell ref="AF102:AG102"/>
    <mergeCell ref="AF103:AG103"/>
    <mergeCell ref="AF92:AG92"/>
    <mergeCell ref="AF93:AG93"/>
    <mergeCell ref="AF94:AG94"/>
    <mergeCell ref="AF95:AG95"/>
    <mergeCell ref="AF96:AG96"/>
    <mergeCell ref="AF97:AG97"/>
    <mergeCell ref="AF86:AG86"/>
    <mergeCell ref="AF87:AG87"/>
    <mergeCell ref="AF88:AG88"/>
    <mergeCell ref="AF89:AG89"/>
    <mergeCell ref="AF90:AG90"/>
    <mergeCell ref="AF91:AG91"/>
    <mergeCell ref="AF80:AG80"/>
    <mergeCell ref="AF81:AG81"/>
    <mergeCell ref="AF82:AG82"/>
    <mergeCell ref="AF83:AG83"/>
    <mergeCell ref="AF84:AG84"/>
    <mergeCell ref="AF85:AG85"/>
    <mergeCell ref="AF74:AG74"/>
    <mergeCell ref="AF75:AG75"/>
    <mergeCell ref="AF76:AG76"/>
    <mergeCell ref="AF77:AG77"/>
    <mergeCell ref="AF78:AG78"/>
    <mergeCell ref="AF79:AG79"/>
    <mergeCell ref="AF70:AG70"/>
    <mergeCell ref="AF71:AG71"/>
    <mergeCell ref="AF72:AG72"/>
    <mergeCell ref="AF73:AG73"/>
    <mergeCell ref="AF63:AG63"/>
    <mergeCell ref="AF64:AG64"/>
    <mergeCell ref="AF65:AG65"/>
    <mergeCell ref="AF66:AG66"/>
    <mergeCell ref="AF67:AG67"/>
    <mergeCell ref="AF62:AG62"/>
    <mergeCell ref="AF56:AG56"/>
    <mergeCell ref="AF57:AG57"/>
    <mergeCell ref="AF58:AG58"/>
    <mergeCell ref="AF59:AG59"/>
    <mergeCell ref="AF60:AG60"/>
    <mergeCell ref="AF61:AG61"/>
    <mergeCell ref="AF68:AG68"/>
    <mergeCell ref="AF69:AG69"/>
    <mergeCell ref="AF50:AG50"/>
    <mergeCell ref="AF51:AG51"/>
    <mergeCell ref="AF52:AG52"/>
    <mergeCell ref="AF53:AG53"/>
    <mergeCell ref="AF54:AG54"/>
    <mergeCell ref="AF55:AG55"/>
    <mergeCell ref="AF44:AG44"/>
    <mergeCell ref="AF45:AG45"/>
    <mergeCell ref="AF46:AG46"/>
    <mergeCell ref="AF47:AG47"/>
    <mergeCell ref="AF48:AG48"/>
    <mergeCell ref="AF49:AG49"/>
    <mergeCell ref="AF39:AG39"/>
    <mergeCell ref="AF40:AG40"/>
    <mergeCell ref="AF41:AG41"/>
    <mergeCell ref="AF42:AG42"/>
    <mergeCell ref="AF43:AG43"/>
    <mergeCell ref="AF32:AG32"/>
    <mergeCell ref="AF33:AG33"/>
    <mergeCell ref="AF34:AG34"/>
    <mergeCell ref="AF35:AG35"/>
    <mergeCell ref="AF36:AG36"/>
    <mergeCell ref="AF37:AG37"/>
    <mergeCell ref="AF30:AG30"/>
    <mergeCell ref="AF31:AG31"/>
    <mergeCell ref="AF20:AG20"/>
    <mergeCell ref="AF21:AG21"/>
    <mergeCell ref="AF22:AG22"/>
    <mergeCell ref="AF23:AG23"/>
    <mergeCell ref="AF24:AG24"/>
    <mergeCell ref="AF25:AG25"/>
    <mergeCell ref="AF38:AG38"/>
    <mergeCell ref="F12:S12"/>
    <mergeCell ref="T12:X13"/>
    <mergeCell ref="Y12:AC13"/>
    <mergeCell ref="AD12:AG13"/>
    <mergeCell ref="F13:S13"/>
    <mergeCell ref="AF26:AG26"/>
    <mergeCell ref="AF27:AG27"/>
    <mergeCell ref="AF28:AG28"/>
    <mergeCell ref="AF29:AG29"/>
    <mergeCell ref="AF3:AG3"/>
    <mergeCell ref="AF4:AG4"/>
    <mergeCell ref="E5:AE6"/>
    <mergeCell ref="AF5:AG6"/>
    <mergeCell ref="B7:AG7"/>
    <mergeCell ref="B8:D8"/>
    <mergeCell ref="E8:X8"/>
    <mergeCell ref="Y8:AA8"/>
    <mergeCell ref="AB8:AG8"/>
    <mergeCell ref="G113:R113"/>
    <mergeCell ref="S113:AB113"/>
    <mergeCell ref="G110:R110"/>
    <mergeCell ref="S110:AB110"/>
    <mergeCell ref="G111:R111"/>
    <mergeCell ref="S111:AB111"/>
    <mergeCell ref="G112:R112"/>
    <mergeCell ref="S112:AB112"/>
    <mergeCell ref="B3:D6"/>
    <mergeCell ref="E3:AE4"/>
    <mergeCell ref="B9:D9"/>
    <mergeCell ref="E9:P9"/>
    <mergeCell ref="T9:X9"/>
    <mergeCell ref="Y9:AA9"/>
    <mergeCell ref="AB9:AG9"/>
    <mergeCell ref="AF14:AG14"/>
    <mergeCell ref="AF15:AG15"/>
    <mergeCell ref="AF16:AG16"/>
    <mergeCell ref="AF17:AG17"/>
    <mergeCell ref="AF18:AG18"/>
    <mergeCell ref="AF19:AG19"/>
    <mergeCell ref="B10:E13"/>
    <mergeCell ref="F10:AC11"/>
    <mergeCell ref="AD10:AG11"/>
  </mergeCells>
  <pageMargins left="0.23622047244094491" right="0.23622047244094491" top="0.15748031496062992" bottom="0.19685039370078741" header="0.31496062992125984" footer="0.31496062992125984"/>
  <pageSetup paperSize="9" scale="32" fitToHeight="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Hojas de cálculo</vt:lpstr>
      </vt:variant>
      <vt:variant>
        <vt:i4>28</vt:i4>
      </vt:variant>
      <vt:variant>
        <vt:lpstr>Rangos con nombre</vt:lpstr>
      </vt:variant>
      <vt:variant>
        <vt:i4>115</vt:i4>
      </vt:variant>
    </vt:vector>
  </HeadingPairs>
  <TitlesOfParts>
    <vt:vector size="143" baseType="lpstr">
      <vt:lpstr>Pinos 1</vt:lpstr>
      <vt:lpstr>Pinos 2</vt:lpstr>
      <vt:lpstr>Pinos 3</vt:lpstr>
      <vt:lpstr>Rio Claro</vt:lpstr>
      <vt:lpstr>Merey-29</vt:lpstr>
      <vt:lpstr>Merey-20</vt:lpstr>
      <vt:lpstr>Remiga</vt:lpstr>
      <vt:lpstr>Este</vt:lpstr>
      <vt:lpstr>Oeste</vt:lpstr>
      <vt:lpstr>Norte</vt:lpstr>
      <vt:lpstr>Lejos</vt:lpstr>
      <vt:lpstr>10.1</vt:lpstr>
      <vt:lpstr>10.2</vt:lpstr>
      <vt:lpstr>Kariña Sur</vt:lpstr>
      <vt:lpstr>Bloque 8</vt:lpstr>
      <vt:lpstr>Sur</vt:lpstr>
      <vt:lpstr>Patriota</vt:lpstr>
      <vt:lpstr>Pedro Vasquez</vt:lpstr>
      <vt:lpstr>NORTE BARE</vt:lpstr>
      <vt:lpstr>OFICINA</vt:lpstr>
      <vt:lpstr>Table</vt:lpstr>
      <vt:lpstr>MTTO.</vt:lpstr>
      <vt:lpstr>Indicadores</vt:lpstr>
      <vt:lpstr>Indicadores U.P. Pesado</vt:lpstr>
      <vt:lpstr>Indicadores U.P. Extrapesado</vt:lpstr>
      <vt:lpstr>Hoja5</vt:lpstr>
      <vt:lpstr>Hoja1</vt:lpstr>
      <vt:lpstr>REVISION</vt:lpstr>
      <vt:lpstr>10.1!BLOQUE8</vt:lpstr>
      <vt:lpstr>10.2!BLOQUE8</vt:lpstr>
      <vt:lpstr>Este!BLOQUE8</vt:lpstr>
      <vt:lpstr>Indicadores U.P. Extrapesado!BLOQUE8</vt:lpstr>
      <vt:lpstr>Lejos!BLOQUE8</vt:lpstr>
      <vt:lpstr>Norte!BLOQUE8</vt:lpstr>
      <vt:lpstr>NORTE BARE!BLOQUE8</vt:lpstr>
      <vt:lpstr>Oeste!BLOQUE8</vt:lpstr>
      <vt:lpstr>OFICINA!BLOQUE8</vt:lpstr>
      <vt:lpstr>Pedro Vasquez!BLOQUE8</vt:lpstr>
      <vt:lpstr>Remiga!BLOQUE8</vt:lpstr>
      <vt:lpstr>BLOQUE8</vt:lpstr>
      <vt:lpstr>DIEZPUNTOUNO</vt:lpstr>
      <vt:lpstr>10.1!KARIÑASUR</vt:lpstr>
      <vt:lpstr>10.2!KARIÑASUR</vt:lpstr>
      <vt:lpstr>Este!KARIÑASUR</vt:lpstr>
      <vt:lpstr>Indicadores U.P. Extrapesado!KARIÑASUR</vt:lpstr>
      <vt:lpstr>Lejos!KARIÑASUR</vt:lpstr>
      <vt:lpstr>Norte!KARIÑASUR</vt:lpstr>
      <vt:lpstr>NORTE BARE!KARIÑASUR</vt:lpstr>
      <vt:lpstr>Oeste!KARIÑASUR</vt:lpstr>
      <vt:lpstr>OFICINA!KARIÑASUR</vt:lpstr>
      <vt:lpstr>Pedro Vasquez!KARIÑASUR</vt:lpstr>
      <vt:lpstr>Remiga!KARIÑASUR</vt:lpstr>
      <vt:lpstr>KARIÑASUR</vt:lpstr>
      <vt:lpstr>10.1!MEREY20</vt:lpstr>
      <vt:lpstr>10.2!MEREY20</vt:lpstr>
      <vt:lpstr>Este!MEREY20</vt:lpstr>
      <vt:lpstr>Indicadores U.P. Extrapesado!MEREY20</vt:lpstr>
      <vt:lpstr>Lejos!MEREY20</vt:lpstr>
      <vt:lpstr>Norte!MEREY20</vt:lpstr>
      <vt:lpstr>NORTE BARE!MEREY20</vt:lpstr>
      <vt:lpstr>Oeste!MEREY20</vt:lpstr>
      <vt:lpstr>OFICINA!MEREY20</vt:lpstr>
      <vt:lpstr>Pedro Vasquez!MEREY20</vt:lpstr>
      <vt:lpstr>Remiga!MEREY20</vt:lpstr>
      <vt:lpstr>MEREY20</vt:lpstr>
      <vt:lpstr>10.1!MEREY29</vt:lpstr>
      <vt:lpstr>10.2!MEREY29</vt:lpstr>
      <vt:lpstr>Este!MEREY29</vt:lpstr>
      <vt:lpstr>Indicadores U.P. Extrapesado!MEREY29</vt:lpstr>
      <vt:lpstr>Lejos!MEREY29</vt:lpstr>
      <vt:lpstr>Norte!MEREY29</vt:lpstr>
      <vt:lpstr>NORTE BARE!MEREY29</vt:lpstr>
      <vt:lpstr>Oeste!MEREY29</vt:lpstr>
      <vt:lpstr>OFICINA!MEREY29</vt:lpstr>
      <vt:lpstr>Pedro Vasquez!MEREY29</vt:lpstr>
      <vt:lpstr>Remiga!MEREY29</vt:lpstr>
      <vt:lpstr>MEREY29</vt:lpstr>
      <vt:lpstr>NORTEBARE</vt:lpstr>
      <vt:lpstr>10.1!Oeste</vt:lpstr>
      <vt:lpstr>10.2!Oeste</vt:lpstr>
      <vt:lpstr>NORTE BARE!Oeste</vt:lpstr>
      <vt:lpstr>OFICINA!Oeste</vt:lpstr>
      <vt:lpstr>Oeste</vt:lpstr>
      <vt:lpstr>10.1!PATRIOTA</vt:lpstr>
      <vt:lpstr>10.2!PATRIOTA</vt:lpstr>
      <vt:lpstr>Este!PATRIOTA</vt:lpstr>
      <vt:lpstr>Indicadores U.P. Extrapesado!PATRIOTA</vt:lpstr>
      <vt:lpstr>Lejos!PATRIOTA</vt:lpstr>
      <vt:lpstr>Norte!PATRIOTA</vt:lpstr>
      <vt:lpstr>NORTE BARE!PATRIOTA</vt:lpstr>
      <vt:lpstr>Oeste!PATRIOTA</vt:lpstr>
      <vt:lpstr>OFICINA!PATRIOTA</vt:lpstr>
      <vt:lpstr>Pedro Vasquez!PATRIOTA</vt:lpstr>
      <vt:lpstr>Remiga!PATRIOTA</vt:lpstr>
      <vt:lpstr>PATRIOTA</vt:lpstr>
      <vt:lpstr>10.1!PINOS1</vt:lpstr>
      <vt:lpstr>10.2!PINOS1</vt:lpstr>
      <vt:lpstr>Este!PINOS1</vt:lpstr>
      <vt:lpstr>Indicadores U.P. Extrapesado!PINOS1</vt:lpstr>
      <vt:lpstr>Lejos!PINOS1</vt:lpstr>
      <vt:lpstr>Norte!PINOS1</vt:lpstr>
      <vt:lpstr>NORTE BARE!PINOS1</vt:lpstr>
      <vt:lpstr>Oeste!PINOS1</vt:lpstr>
      <vt:lpstr>OFICINA!PINOS1</vt:lpstr>
      <vt:lpstr>Pedro Vasquez!PINOS1</vt:lpstr>
      <vt:lpstr>Remiga!PINOS1</vt:lpstr>
      <vt:lpstr>PINOS1</vt:lpstr>
      <vt:lpstr>10.1!PINOS2</vt:lpstr>
      <vt:lpstr>10.2!PINOS2</vt:lpstr>
      <vt:lpstr>Este!PINOS2</vt:lpstr>
      <vt:lpstr>Indicadores U.P. Extrapesado!PINOS2</vt:lpstr>
      <vt:lpstr>Lejos!PINOS2</vt:lpstr>
      <vt:lpstr>Norte!PINOS2</vt:lpstr>
      <vt:lpstr>NORTE BARE!PINOS2</vt:lpstr>
      <vt:lpstr>Oeste!PINOS2</vt:lpstr>
      <vt:lpstr>OFICINA!PINOS2</vt:lpstr>
      <vt:lpstr>Pedro Vasquez!PINOS2</vt:lpstr>
      <vt:lpstr>Remiga!PINOS2</vt:lpstr>
      <vt:lpstr>PINOS2</vt:lpstr>
      <vt:lpstr>10.1!RIOCLARO</vt:lpstr>
      <vt:lpstr>10.2!RIOCLARO</vt:lpstr>
      <vt:lpstr>Este!RIOCLARO</vt:lpstr>
      <vt:lpstr>Indicadores U.P. Extrapesado!RIOCLARO</vt:lpstr>
      <vt:lpstr>Lejos!RIOCLARO</vt:lpstr>
      <vt:lpstr>Norte!RIOCLARO</vt:lpstr>
      <vt:lpstr>NORTE BARE!RIOCLARO</vt:lpstr>
      <vt:lpstr>Oeste!RIOCLARO</vt:lpstr>
      <vt:lpstr>OFICINA!RIOCLARO</vt:lpstr>
      <vt:lpstr>Pedro Vasquez!RIOCLARO</vt:lpstr>
      <vt:lpstr>Remiga!RIOCLARO</vt:lpstr>
      <vt:lpstr>RIOCLARO</vt:lpstr>
      <vt:lpstr>10.1!SUR</vt:lpstr>
      <vt:lpstr>10.2!SUR</vt:lpstr>
      <vt:lpstr>Este!SUR</vt:lpstr>
      <vt:lpstr>Indicadores U.P. Extrapesado!SUR</vt:lpstr>
      <vt:lpstr>Lejos!SUR</vt:lpstr>
      <vt:lpstr>Norte!SUR</vt:lpstr>
      <vt:lpstr>NORTE BARE!SUR</vt:lpstr>
      <vt:lpstr>Oeste!SUR</vt:lpstr>
      <vt:lpstr>OFICINA!SUR</vt:lpstr>
      <vt:lpstr>Pedro Vasquez!SUR</vt:lpstr>
      <vt:lpstr>Remiga!SUR</vt:lpstr>
      <vt:lpstr>SUR</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SLOG1</dc:creator>
  <cp:lastModifiedBy>SLOG1</cp:lastModifiedBy>
  <cp:lastPrinted>2024-06-04T17:36:56Z</cp:lastPrinted>
  <dcterms:created xsi:type="dcterms:W3CDTF">2024-02-15T15:07:28Z</dcterms:created>
  <dcterms:modified xsi:type="dcterms:W3CDTF">2024-10-04T15:05:12Z</dcterms:modified>
</cp:coreProperties>
</file>